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ambpro.sharepoint.com/Shared Documents/breeding/Breeding Documents/2022/2022 Auction Files/"/>
    </mc:Choice>
  </mc:AlternateContent>
  <xr:revisionPtr revIDLastSave="2" documentId="13_ncr:1_{911D3210-CF9E-4E03-8B28-6AC3DBDF9677}" xr6:coauthVersionLast="47" xr6:coauthVersionMax="47" xr10:uidLastSave="{E19D80F6-A01E-4E13-B92E-7F17156B2508}"/>
  <bookViews>
    <workbookView xWindow="-108" yWindow="-108" windowWidth="23256" windowHeight="12456" xr2:uid="{00000000-000D-0000-FFFF-FFFF00000000}"/>
  </bookViews>
  <sheets>
    <sheet name="ASBVs" sheetId="1" r:id="rId1"/>
    <sheet name="Catalogue" sheetId="2" r:id="rId2"/>
  </sheets>
  <definedNames>
    <definedName name="_xlnm._FilterDatabase" localSheetId="0" hidden="1">ASBVs!$A$1:$AX$1</definedName>
    <definedName name="_xlnm.Database">ASBVs!$H$265:$H$1245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479" i="2" l="1"/>
  <c r="J12478" i="2"/>
  <c r="H12478" i="2"/>
  <c r="D12478" i="2"/>
  <c r="B12478" i="2"/>
  <c r="J12477" i="2"/>
  <c r="H12477" i="2"/>
  <c r="F12477" i="2"/>
  <c r="I12476" i="2"/>
  <c r="H12476" i="2"/>
  <c r="G12476" i="2"/>
  <c r="F12476" i="2"/>
  <c r="E12476" i="2"/>
  <c r="D12476" i="2"/>
  <c r="C12476" i="2"/>
  <c r="B12476" i="2"/>
  <c r="H12475" i="2"/>
  <c r="G12475" i="2"/>
  <c r="F12475" i="2"/>
  <c r="E12475" i="2"/>
  <c r="D12475" i="2"/>
  <c r="C12475" i="2"/>
  <c r="B12475" i="2"/>
  <c r="J12473" i="2"/>
  <c r="I12473" i="2"/>
  <c r="H12473" i="2"/>
  <c r="G12473" i="2"/>
  <c r="F12473" i="2"/>
  <c r="E12473" i="2"/>
  <c r="D12473" i="2"/>
  <c r="C12473" i="2"/>
  <c r="B12473" i="2"/>
  <c r="J12472" i="2"/>
  <c r="I12472" i="2"/>
  <c r="H12472" i="2"/>
  <c r="G12472" i="2"/>
  <c r="F12472" i="2"/>
  <c r="E12472" i="2"/>
  <c r="D12472" i="2"/>
  <c r="C12472" i="2"/>
  <c r="B12472" i="2"/>
  <c r="G12470" i="2"/>
  <c r="C12470" i="2"/>
  <c r="G12469" i="2"/>
  <c r="F12469" i="2"/>
  <c r="D12469" i="2"/>
  <c r="C12467" i="2"/>
  <c r="J12466" i="2"/>
  <c r="H12466" i="2"/>
  <c r="D12466" i="2"/>
  <c r="B12466" i="2"/>
  <c r="J12465" i="2"/>
  <c r="H12465" i="2"/>
  <c r="F12465" i="2"/>
  <c r="I12464" i="2"/>
  <c r="H12464" i="2"/>
  <c r="G12464" i="2"/>
  <c r="F12464" i="2"/>
  <c r="E12464" i="2"/>
  <c r="D12464" i="2"/>
  <c r="C12464" i="2"/>
  <c r="B12464" i="2"/>
  <c r="H12463" i="2"/>
  <c r="G12463" i="2"/>
  <c r="F12463" i="2"/>
  <c r="E12463" i="2"/>
  <c r="D12463" i="2"/>
  <c r="C12463" i="2"/>
  <c r="B12463" i="2"/>
  <c r="J12461" i="2"/>
  <c r="I12461" i="2"/>
  <c r="H12461" i="2"/>
  <c r="G12461" i="2"/>
  <c r="F12461" i="2"/>
  <c r="E12461" i="2"/>
  <c r="D12461" i="2"/>
  <c r="C12461" i="2"/>
  <c r="B12461" i="2"/>
  <c r="J12460" i="2"/>
  <c r="I12460" i="2"/>
  <c r="H12460" i="2"/>
  <c r="G12460" i="2"/>
  <c r="F12460" i="2"/>
  <c r="E12460" i="2"/>
  <c r="D12460" i="2"/>
  <c r="C12460" i="2"/>
  <c r="B12460" i="2"/>
  <c r="G12458" i="2"/>
  <c r="C12458" i="2"/>
  <c r="G12457" i="2"/>
  <c r="F12457" i="2"/>
  <c r="D12457" i="2"/>
  <c r="C12455" i="2"/>
  <c r="J12454" i="2"/>
  <c r="H12454" i="2"/>
  <c r="D12454" i="2"/>
  <c r="B12454" i="2"/>
  <c r="J12453" i="2"/>
  <c r="H12453" i="2"/>
  <c r="F12453" i="2"/>
  <c r="I12452" i="2"/>
  <c r="H12452" i="2"/>
  <c r="G12452" i="2"/>
  <c r="F12452" i="2"/>
  <c r="E12452" i="2"/>
  <c r="D12452" i="2"/>
  <c r="C12452" i="2"/>
  <c r="B12452" i="2"/>
  <c r="H12451" i="2"/>
  <c r="G12451" i="2"/>
  <c r="F12451" i="2"/>
  <c r="E12451" i="2"/>
  <c r="D12451" i="2"/>
  <c r="C12451" i="2"/>
  <c r="B12451" i="2"/>
  <c r="J12449" i="2"/>
  <c r="I12449" i="2"/>
  <c r="H12449" i="2"/>
  <c r="G12449" i="2"/>
  <c r="F12449" i="2"/>
  <c r="E12449" i="2"/>
  <c r="D12449" i="2"/>
  <c r="C12449" i="2"/>
  <c r="B12449" i="2"/>
  <c r="J12448" i="2"/>
  <c r="I12448" i="2"/>
  <c r="H12448" i="2"/>
  <c r="G12448" i="2"/>
  <c r="F12448" i="2"/>
  <c r="E12448" i="2"/>
  <c r="D12448" i="2"/>
  <c r="C12448" i="2"/>
  <c r="B12448" i="2"/>
  <c r="G12446" i="2"/>
  <c r="C12446" i="2"/>
  <c r="G12445" i="2"/>
  <c r="F12445" i="2"/>
  <c r="D12445" i="2"/>
  <c r="C12443" i="2"/>
  <c r="J12442" i="2"/>
  <c r="H12442" i="2"/>
  <c r="D12442" i="2"/>
  <c r="B12442" i="2"/>
  <c r="J12441" i="2"/>
  <c r="H12441" i="2"/>
  <c r="F12441" i="2"/>
  <c r="I12440" i="2"/>
  <c r="H12440" i="2"/>
  <c r="G12440" i="2"/>
  <c r="F12440" i="2"/>
  <c r="E12440" i="2"/>
  <c r="D12440" i="2"/>
  <c r="C12440" i="2"/>
  <c r="B12440" i="2"/>
  <c r="H12439" i="2"/>
  <c r="G12439" i="2"/>
  <c r="F12439" i="2"/>
  <c r="E12439" i="2"/>
  <c r="D12439" i="2"/>
  <c r="C12439" i="2"/>
  <c r="B12439" i="2"/>
  <c r="J12437" i="2"/>
  <c r="I12437" i="2"/>
  <c r="H12437" i="2"/>
  <c r="G12437" i="2"/>
  <c r="F12437" i="2"/>
  <c r="E12437" i="2"/>
  <c r="D12437" i="2"/>
  <c r="C12437" i="2"/>
  <c r="B12437" i="2"/>
  <c r="J12436" i="2"/>
  <c r="I12436" i="2"/>
  <c r="H12436" i="2"/>
  <c r="G12436" i="2"/>
  <c r="F12436" i="2"/>
  <c r="E12436" i="2"/>
  <c r="D12436" i="2"/>
  <c r="C12436" i="2"/>
  <c r="B12436" i="2"/>
  <c r="G12434" i="2"/>
  <c r="C12434" i="2"/>
  <c r="G12433" i="2"/>
  <c r="F12433" i="2"/>
  <c r="D12433" i="2"/>
  <c r="C12431" i="2"/>
  <c r="J12430" i="2"/>
  <c r="H12430" i="2"/>
  <c r="D12430" i="2"/>
  <c r="B12430" i="2"/>
  <c r="J12429" i="2"/>
  <c r="H12429" i="2"/>
  <c r="F12429" i="2"/>
  <c r="I12428" i="2"/>
  <c r="H12428" i="2"/>
  <c r="G12428" i="2"/>
  <c r="F12428" i="2"/>
  <c r="E12428" i="2"/>
  <c r="D12428" i="2"/>
  <c r="C12428" i="2"/>
  <c r="B12428" i="2"/>
  <c r="H12427" i="2"/>
  <c r="G12427" i="2"/>
  <c r="F12427" i="2"/>
  <c r="E12427" i="2"/>
  <c r="D12427" i="2"/>
  <c r="C12427" i="2"/>
  <c r="B12427" i="2"/>
  <c r="J12425" i="2"/>
  <c r="I12425" i="2"/>
  <c r="H12425" i="2"/>
  <c r="G12425" i="2"/>
  <c r="F12425" i="2"/>
  <c r="E12425" i="2"/>
  <c r="D12425" i="2"/>
  <c r="C12425" i="2"/>
  <c r="B12425" i="2"/>
  <c r="J12424" i="2"/>
  <c r="I12424" i="2"/>
  <c r="H12424" i="2"/>
  <c r="G12424" i="2"/>
  <c r="F12424" i="2"/>
  <c r="E12424" i="2"/>
  <c r="D12424" i="2"/>
  <c r="C12424" i="2"/>
  <c r="B12424" i="2"/>
  <c r="G12422" i="2"/>
  <c r="C12422" i="2"/>
  <c r="G12421" i="2"/>
  <c r="F12421" i="2"/>
  <c r="D12421" i="2"/>
  <c r="C12419" i="2"/>
  <c r="J12418" i="2"/>
  <c r="H12418" i="2"/>
  <c r="D12418" i="2"/>
  <c r="B12418" i="2"/>
  <c r="J12417" i="2"/>
  <c r="H12417" i="2"/>
  <c r="F12417" i="2"/>
  <c r="I12416" i="2"/>
  <c r="H12416" i="2"/>
  <c r="G12416" i="2"/>
  <c r="F12416" i="2"/>
  <c r="E12416" i="2"/>
  <c r="D12416" i="2"/>
  <c r="C12416" i="2"/>
  <c r="B12416" i="2"/>
  <c r="H12415" i="2"/>
  <c r="G12415" i="2"/>
  <c r="F12415" i="2"/>
  <c r="E12415" i="2"/>
  <c r="D12415" i="2"/>
  <c r="C12415" i="2"/>
  <c r="B12415" i="2"/>
  <c r="J12413" i="2"/>
  <c r="I12413" i="2"/>
  <c r="H12413" i="2"/>
  <c r="G12413" i="2"/>
  <c r="F12413" i="2"/>
  <c r="E12413" i="2"/>
  <c r="D12413" i="2"/>
  <c r="C12413" i="2"/>
  <c r="B12413" i="2"/>
  <c r="J12412" i="2"/>
  <c r="I12412" i="2"/>
  <c r="H12412" i="2"/>
  <c r="G12412" i="2"/>
  <c r="F12412" i="2"/>
  <c r="E12412" i="2"/>
  <c r="D12412" i="2"/>
  <c r="C12412" i="2"/>
  <c r="B12412" i="2"/>
  <c r="G12410" i="2"/>
  <c r="C12410" i="2"/>
  <c r="G12409" i="2"/>
  <c r="F12409" i="2"/>
  <c r="D12409" i="2"/>
  <c r="C12407" i="2"/>
  <c r="J12406" i="2"/>
  <c r="H12406" i="2"/>
  <c r="D12406" i="2"/>
  <c r="B12406" i="2"/>
  <c r="J12405" i="2"/>
  <c r="H12405" i="2"/>
  <c r="F12405" i="2"/>
  <c r="I12404" i="2"/>
  <c r="H12404" i="2"/>
  <c r="G12404" i="2"/>
  <c r="F12404" i="2"/>
  <c r="E12404" i="2"/>
  <c r="D12404" i="2"/>
  <c r="C12404" i="2"/>
  <c r="B12404" i="2"/>
  <c r="H12403" i="2"/>
  <c r="G12403" i="2"/>
  <c r="F12403" i="2"/>
  <c r="E12403" i="2"/>
  <c r="D12403" i="2"/>
  <c r="C12403" i="2"/>
  <c r="B12403" i="2"/>
  <c r="J12401" i="2"/>
  <c r="I12401" i="2"/>
  <c r="H12401" i="2"/>
  <c r="G12401" i="2"/>
  <c r="F12401" i="2"/>
  <c r="E12401" i="2"/>
  <c r="D12401" i="2"/>
  <c r="C12401" i="2"/>
  <c r="B12401" i="2"/>
  <c r="J12400" i="2"/>
  <c r="I12400" i="2"/>
  <c r="H12400" i="2"/>
  <c r="G12400" i="2"/>
  <c r="F12400" i="2"/>
  <c r="E12400" i="2"/>
  <c r="D12400" i="2"/>
  <c r="C12400" i="2"/>
  <c r="B12400" i="2"/>
  <c r="G12398" i="2"/>
  <c r="C12398" i="2"/>
  <c r="G12397" i="2"/>
  <c r="F12397" i="2"/>
  <c r="D12397" i="2"/>
  <c r="C12395" i="2"/>
  <c r="J12394" i="2"/>
  <c r="H12394" i="2"/>
  <c r="D12394" i="2"/>
  <c r="B12394" i="2"/>
  <c r="J12393" i="2"/>
  <c r="H12393" i="2"/>
  <c r="F12393" i="2"/>
  <c r="I12392" i="2"/>
  <c r="H12392" i="2"/>
  <c r="G12392" i="2"/>
  <c r="F12392" i="2"/>
  <c r="E12392" i="2"/>
  <c r="D12392" i="2"/>
  <c r="C12392" i="2"/>
  <c r="B12392" i="2"/>
  <c r="H12391" i="2"/>
  <c r="G12391" i="2"/>
  <c r="F12391" i="2"/>
  <c r="E12391" i="2"/>
  <c r="D12391" i="2"/>
  <c r="C12391" i="2"/>
  <c r="B12391" i="2"/>
  <c r="J12389" i="2"/>
  <c r="I12389" i="2"/>
  <c r="H12389" i="2"/>
  <c r="G12389" i="2"/>
  <c r="F12389" i="2"/>
  <c r="E12389" i="2"/>
  <c r="D12389" i="2"/>
  <c r="C12389" i="2"/>
  <c r="B12389" i="2"/>
  <c r="J12388" i="2"/>
  <c r="I12388" i="2"/>
  <c r="H12388" i="2"/>
  <c r="G12388" i="2"/>
  <c r="F12388" i="2"/>
  <c r="E12388" i="2"/>
  <c r="D12388" i="2"/>
  <c r="C12388" i="2"/>
  <c r="B12388" i="2"/>
  <c r="G12386" i="2"/>
  <c r="C12386" i="2"/>
  <c r="G12385" i="2"/>
  <c r="F12385" i="2"/>
  <c r="D12385" i="2"/>
  <c r="C12383" i="2"/>
  <c r="J12382" i="2"/>
  <c r="H12382" i="2"/>
  <c r="D12382" i="2"/>
  <c r="B12382" i="2"/>
  <c r="J12381" i="2"/>
  <c r="H12381" i="2"/>
  <c r="F12381" i="2"/>
  <c r="I12380" i="2"/>
  <c r="H12380" i="2"/>
  <c r="G12380" i="2"/>
  <c r="F12380" i="2"/>
  <c r="E12380" i="2"/>
  <c r="D12380" i="2"/>
  <c r="C12380" i="2"/>
  <c r="B12380" i="2"/>
  <c r="H12379" i="2"/>
  <c r="G12379" i="2"/>
  <c r="F12379" i="2"/>
  <c r="E12379" i="2"/>
  <c r="D12379" i="2"/>
  <c r="C12379" i="2"/>
  <c r="B12379" i="2"/>
  <c r="J12377" i="2"/>
  <c r="I12377" i="2"/>
  <c r="H12377" i="2"/>
  <c r="G12377" i="2"/>
  <c r="F12377" i="2"/>
  <c r="E12377" i="2"/>
  <c r="D12377" i="2"/>
  <c r="C12377" i="2"/>
  <c r="B12377" i="2"/>
  <c r="J12376" i="2"/>
  <c r="I12376" i="2"/>
  <c r="H12376" i="2"/>
  <c r="G12376" i="2"/>
  <c r="F12376" i="2"/>
  <c r="E12376" i="2"/>
  <c r="D12376" i="2"/>
  <c r="C12376" i="2"/>
  <c r="B12376" i="2"/>
  <c r="G12374" i="2"/>
  <c r="C12374" i="2"/>
  <c r="G12373" i="2"/>
  <c r="F12373" i="2"/>
  <c r="D12373" i="2"/>
  <c r="C12371" i="2"/>
  <c r="J12370" i="2"/>
  <c r="H12370" i="2"/>
  <c r="D12370" i="2"/>
  <c r="B12370" i="2"/>
  <c r="J12369" i="2"/>
  <c r="H12369" i="2"/>
  <c r="F12369" i="2"/>
  <c r="I12368" i="2"/>
  <c r="H12368" i="2"/>
  <c r="G12368" i="2"/>
  <c r="F12368" i="2"/>
  <c r="E12368" i="2"/>
  <c r="D12368" i="2"/>
  <c r="C12368" i="2"/>
  <c r="B12368" i="2"/>
  <c r="H12367" i="2"/>
  <c r="G12367" i="2"/>
  <c r="F12367" i="2"/>
  <c r="E12367" i="2"/>
  <c r="D12367" i="2"/>
  <c r="C12367" i="2"/>
  <c r="B12367" i="2"/>
  <c r="J12365" i="2"/>
  <c r="I12365" i="2"/>
  <c r="H12365" i="2"/>
  <c r="G12365" i="2"/>
  <c r="F12365" i="2"/>
  <c r="E12365" i="2"/>
  <c r="D12365" i="2"/>
  <c r="C12365" i="2"/>
  <c r="B12365" i="2"/>
  <c r="J12364" i="2"/>
  <c r="I12364" i="2"/>
  <c r="H12364" i="2"/>
  <c r="G12364" i="2"/>
  <c r="F12364" i="2"/>
  <c r="E12364" i="2"/>
  <c r="D12364" i="2"/>
  <c r="C12364" i="2"/>
  <c r="B12364" i="2"/>
  <c r="G12362" i="2"/>
  <c r="C12362" i="2"/>
  <c r="G12361" i="2"/>
  <c r="F12361" i="2"/>
  <c r="D12361" i="2"/>
  <c r="C12359" i="2"/>
  <c r="J12358" i="2"/>
  <c r="H12358" i="2"/>
  <c r="D12358" i="2"/>
  <c r="B12358" i="2"/>
  <c r="J12357" i="2"/>
  <c r="H12357" i="2"/>
  <c r="F12357" i="2"/>
  <c r="I12356" i="2"/>
  <c r="H12356" i="2"/>
  <c r="G12356" i="2"/>
  <c r="F12356" i="2"/>
  <c r="E12356" i="2"/>
  <c r="D12356" i="2"/>
  <c r="C12356" i="2"/>
  <c r="B12356" i="2"/>
  <c r="H12355" i="2"/>
  <c r="G12355" i="2"/>
  <c r="F12355" i="2"/>
  <c r="E12355" i="2"/>
  <c r="D12355" i="2"/>
  <c r="C12355" i="2"/>
  <c r="B12355" i="2"/>
  <c r="J12353" i="2"/>
  <c r="I12353" i="2"/>
  <c r="H12353" i="2"/>
  <c r="G12353" i="2"/>
  <c r="F12353" i="2"/>
  <c r="E12353" i="2"/>
  <c r="D12353" i="2"/>
  <c r="C12353" i="2"/>
  <c r="B12353" i="2"/>
  <c r="J12352" i="2"/>
  <c r="I12352" i="2"/>
  <c r="H12352" i="2"/>
  <c r="G12352" i="2"/>
  <c r="F12352" i="2"/>
  <c r="E12352" i="2"/>
  <c r="D12352" i="2"/>
  <c r="C12352" i="2"/>
  <c r="B12352" i="2"/>
  <c r="G12350" i="2"/>
  <c r="C12350" i="2"/>
  <c r="G12349" i="2"/>
  <c r="F12349" i="2"/>
  <c r="D12349" i="2"/>
  <c r="C12347" i="2"/>
  <c r="J12346" i="2"/>
  <c r="H12346" i="2"/>
  <c r="D12346" i="2"/>
  <c r="B12346" i="2"/>
  <c r="J12345" i="2"/>
  <c r="H12345" i="2"/>
  <c r="F12345" i="2"/>
  <c r="I12344" i="2"/>
  <c r="H12344" i="2"/>
  <c r="G12344" i="2"/>
  <c r="F12344" i="2"/>
  <c r="E12344" i="2"/>
  <c r="D12344" i="2"/>
  <c r="C12344" i="2"/>
  <c r="B12344" i="2"/>
  <c r="H12343" i="2"/>
  <c r="G12343" i="2"/>
  <c r="F12343" i="2"/>
  <c r="E12343" i="2"/>
  <c r="D12343" i="2"/>
  <c r="C12343" i="2"/>
  <c r="B12343" i="2"/>
  <c r="J12341" i="2"/>
  <c r="I12341" i="2"/>
  <c r="H12341" i="2"/>
  <c r="G12341" i="2"/>
  <c r="F12341" i="2"/>
  <c r="E12341" i="2"/>
  <c r="D12341" i="2"/>
  <c r="C12341" i="2"/>
  <c r="B12341" i="2"/>
  <c r="J12340" i="2"/>
  <c r="I12340" i="2"/>
  <c r="H12340" i="2"/>
  <c r="G12340" i="2"/>
  <c r="F12340" i="2"/>
  <c r="E12340" i="2"/>
  <c r="D12340" i="2"/>
  <c r="C12340" i="2"/>
  <c r="B12340" i="2"/>
  <c r="G12338" i="2"/>
  <c r="C12338" i="2"/>
  <c r="G12337" i="2"/>
  <c r="F12337" i="2"/>
  <c r="D12337" i="2"/>
  <c r="C12335" i="2"/>
  <c r="J12334" i="2"/>
  <c r="H12334" i="2"/>
  <c r="D12334" i="2"/>
  <c r="B12334" i="2"/>
  <c r="J12333" i="2"/>
  <c r="H12333" i="2"/>
  <c r="F12333" i="2"/>
  <c r="I12332" i="2"/>
  <c r="H12332" i="2"/>
  <c r="G12332" i="2"/>
  <c r="F12332" i="2"/>
  <c r="E12332" i="2"/>
  <c r="D12332" i="2"/>
  <c r="C12332" i="2"/>
  <c r="B12332" i="2"/>
  <c r="H12331" i="2"/>
  <c r="G12331" i="2"/>
  <c r="F12331" i="2"/>
  <c r="E12331" i="2"/>
  <c r="D12331" i="2"/>
  <c r="C12331" i="2"/>
  <c r="B12331" i="2"/>
  <c r="J12329" i="2"/>
  <c r="I12329" i="2"/>
  <c r="H12329" i="2"/>
  <c r="G12329" i="2"/>
  <c r="F12329" i="2"/>
  <c r="E12329" i="2"/>
  <c r="D12329" i="2"/>
  <c r="C12329" i="2"/>
  <c r="B12329" i="2"/>
  <c r="J12328" i="2"/>
  <c r="I12328" i="2"/>
  <c r="H12328" i="2"/>
  <c r="G12328" i="2"/>
  <c r="F12328" i="2"/>
  <c r="E12328" i="2"/>
  <c r="D12328" i="2"/>
  <c r="C12328" i="2"/>
  <c r="B12328" i="2"/>
  <c r="G12326" i="2"/>
  <c r="C12326" i="2"/>
  <c r="G12325" i="2"/>
  <c r="F12325" i="2"/>
  <c r="D12325" i="2"/>
  <c r="C12323" i="2"/>
  <c r="J12322" i="2"/>
  <c r="H12322" i="2"/>
  <c r="D12322" i="2"/>
  <c r="B12322" i="2"/>
  <c r="J12321" i="2"/>
  <c r="H12321" i="2"/>
  <c r="F12321" i="2"/>
  <c r="I12320" i="2"/>
  <c r="H12320" i="2"/>
  <c r="G12320" i="2"/>
  <c r="F12320" i="2"/>
  <c r="E12320" i="2"/>
  <c r="D12320" i="2"/>
  <c r="C12320" i="2"/>
  <c r="B12320" i="2"/>
  <c r="H12319" i="2"/>
  <c r="G12319" i="2"/>
  <c r="F12319" i="2"/>
  <c r="E12319" i="2"/>
  <c r="D12319" i="2"/>
  <c r="C12319" i="2"/>
  <c r="B12319" i="2"/>
  <c r="J12317" i="2"/>
  <c r="I12317" i="2"/>
  <c r="H12317" i="2"/>
  <c r="G12317" i="2"/>
  <c r="F12317" i="2"/>
  <c r="E12317" i="2"/>
  <c r="D12317" i="2"/>
  <c r="C12317" i="2"/>
  <c r="B12317" i="2"/>
  <c r="J12316" i="2"/>
  <c r="I12316" i="2"/>
  <c r="H12316" i="2"/>
  <c r="G12316" i="2"/>
  <c r="F12316" i="2"/>
  <c r="E12316" i="2"/>
  <c r="D12316" i="2"/>
  <c r="C12316" i="2"/>
  <c r="B12316" i="2"/>
  <c r="G12314" i="2"/>
  <c r="C12314" i="2"/>
  <c r="G12313" i="2"/>
  <c r="F12313" i="2"/>
  <c r="D12313" i="2"/>
  <c r="C12311" i="2"/>
  <c r="J12310" i="2"/>
  <c r="H12310" i="2"/>
  <c r="D12310" i="2"/>
  <c r="B12310" i="2"/>
  <c r="J12309" i="2"/>
  <c r="H12309" i="2"/>
  <c r="F12309" i="2"/>
  <c r="I12308" i="2"/>
  <c r="H12308" i="2"/>
  <c r="G12308" i="2"/>
  <c r="F12308" i="2"/>
  <c r="E12308" i="2"/>
  <c r="D12308" i="2"/>
  <c r="C12308" i="2"/>
  <c r="B12308" i="2"/>
  <c r="H12307" i="2"/>
  <c r="G12307" i="2"/>
  <c r="F12307" i="2"/>
  <c r="E12307" i="2"/>
  <c r="D12307" i="2"/>
  <c r="C12307" i="2"/>
  <c r="B12307" i="2"/>
  <c r="J12305" i="2"/>
  <c r="I12305" i="2"/>
  <c r="H12305" i="2"/>
  <c r="G12305" i="2"/>
  <c r="F12305" i="2"/>
  <c r="E12305" i="2"/>
  <c r="D12305" i="2"/>
  <c r="C12305" i="2"/>
  <c r="B12305" i="2"/>
  <c r="J12304" i="2"/>
  <c r="I12304" i="2"/>
  <c r="H12304" i="2"/>
  <c r="G12304" i="2"/>
  <c r="F12304" i="2"/>
  <c r="E12304" i="2"/>
  <c r="D12304" i="2"/>
  <c r="C12304" i="2"/>
  <c r="B12304" i="2"/>
  <c r="G12302" i="2"/>
  <c r="C12302" i="2"/>
  <c r="G12301" i="2"/>
  <c r="F12301" i="2"/>
  <c r="D12301" i="2"/>
  <c r="C12299" i="2"/>
  <c r="J12298" i="2"/>
  <c r="H12298" i="2"/>
  <c r="D12298" i="2"/>
  <c r="B12298" i="2"/>
  <c r="J12297" i="2"/>
  <c r="H12297" i="2"/>
  <c r="F12297" i="2"/>
  <c r="I12296" i="2"/>
  <c r="H12296" i="2"/>
  <c r="G12296" i="2"/>
  <c r="F12296" i="2"/>
  <c r="E12296" i="2"/>
  <c r="D12296" i="2"/>
  <c r="C12296" i="2"/>
  <c r="B12296" i="2"/>
  <c r="H12295" i="2"/>
  <c r="G12295" i="2"/>
  <c r="F12295" i="2"/>
  <c r="E12295" i="2"/>
  <c r="D12295" i="2"/>
  <c r="C12295" i="2"/>
  <c r="B12295" i="2"/>
  <c r="J12293" i="2"/>
  <c r="I12293" i="2"/>
  <c r="H12293" i="2"/>
  <c r="G12293" i="2"/>
  <c r="F12293" i="2"/>
  <c r="E12293" i="2"/>
  <c r="D12293" i="2"/>
  <c r="C12293" i="2"/>
  <c r="B12293" i="2"/>
  <c r="J12292" i="2"/>
  <c r="I12292" i="2"/>
  <c r="H12292" i="2"/>
  <c r="G12292" i="2"/>
  <c r="F12292" i="2"/>
  <c r="E12292" i="2"/>
  <c r="D12292" i="2"/>
  <c r="C12292" i="2"/>
  <c r="B12292" i="2"/>
  <c r="G12290" i="2"/>
  <c r="C12290" i="2"/>
  <c r="G12289" i="2"/>
  <c r="F12289" i="2"/>
  <c r="D12289" i="2"/>
  <c r="C12287" i="2"/>
  <c r="J12286" i="2"/>
  <c r="H12286" i="2"/>
  <c r="D12286" i="2"/>
  <c r="B12286" i="2"/>
  <c r="J12285" i="2"/>
  <c r="H12285" i="2"/>
  <c r="F12285" i="2"/>
  <c r="I12284" i="2"/>
  <c r="H12284" i="2"/>
  <c r="G12284" i="2"/>
  <c r="F12284" i="2"/>
  <c r="E12284" i="2"/>
  <c r="D12284" i="2"/>
  <c r="C12284" i="2"/>
  <c r="B12284" i="2"/>
  <c r="H12283" i="2"/>
  <c r="G12283" i="2"/>
  <c r="F12283" i="2"/>
  <c r="E12283" i="2"/>
  <c r="D12283" i="2"/>
  <c r="C12283" i="2"/>
  <c r="B12283" i="2"/>
  <c r="J12281" i="2"/>
  <c r="I12281" i="2"/>
  <c r="H12281" i="2"/>
  <c r="G12281" i="2"/>
  <c r="F12281" i="2"/>
  <c r="E12281" i="2"/>
  <c r="D12281" i="2"/>
  <c r="C12281" i="2"/>
  <c r="B12281" i="2"/>
  <c r="J12280" i="2"/>
  <c r="I12280" i="2"/>
  <c r="H12280" i="2"/>
  <c r="G12280" i="2"/>
  <c r="F12280" i="2"/>
  <c r="E12280" i="2"/>
  <c r="D12280" i="2"/>
  <c r="C12280" i="2"/>
  <c r="B12280" i="2"/>
  <c r="G12278" i="2"/>
  <c r="C12278" i="2"/>
  <c r="G12277" i="2"/>
  <c r="F12277" i="2"/>
  <c r="D12277" i="2"/>
  <c r="C12275" i="2"/>
  <c r="J12274" i="2"/>
  <c r="H12274" i="2"/>
  <c r="D12274" i="2"/>
  <c r="B12274" i="2"/>
  <c r="J12273" i="2"/>
  <c r="H12273" i="2"/>
  <c r="F12273" i="2"/>
  <c r="I12272" i="2"/>
  <c r="H12272" i="2"/>
  <c r="G12272" i="2"/>
  <c r="F12272" i="2"/>
  <c r="E12272" i="2"/>
  <c r="D12272" i="2"/>
  <c r="C12272" i="2"/>
  <c r="B12272" i="2"/>
  <c r="H12271" i="2"/>
  <c r="G12271" i="2"/>
  <c r="F12271" i="2"/>
  <c r="E12271" i="2"/>
  <c r="D12271" i="2"/>
  <c r="C12271" i="2"/>
  <c r="B12271" i="2"/>
  <c r="J12269" i="2"/>
  <c r="I12269" i="2"/>
  <c r="H12269" i="2"/>
  <c r="G12269" i="2"/>
  <c r="F12269" i="2"/>
  <c r="E12269" i="2"/>
  <c r="D12269" i="2"/>
  <c r="C12269" i="2"/>
  <c r="B12269" i="2"/>
  <c r="J12268" i="2"/>
  <c r="I12268" i="2"/>
  <c r="H12268" i="2"/>
  <c r="G12268" i="2"/>
  <c r="F12268" i="2"/>
  <c r="E12268" i="2"/>
  <c r="D12268" i="2"/>
  <c r="C12268" i="2"/>
  <c r="B12268" i="2"/>
  <c r="G12266" i="2"/>
  <c r="C12266" i="2"/>
  <c r="G12265" i="2"/>
  <c r="F12265" i="2"/>
  <c r="D12265" i="2"/>
  <c r="C12263" i="2"/>
  <c r="J12262" i="2"/>
  <c r="H12262" i="2"/>
  <c r="D12262" i="2"/>
  <c r="B12262" i="2"/>
  <c r="J12261" i="2"/>
  <c r="H12261" i="2"/>
  <c r="F12261" i="2"/>
  <c r="I12260" i="2"/>
  <c r="H12260" i="2"/>
  <c r="G12260" i="2"/>
  <c r="F12260" i="2"/>
  <c r="E12260" i="2"/>
  <c r="D12260" i="2"/>
  <c r="C12260" i="2"/>
  <c r="B12260" i="2"/>
  <c r="H12259" i="2"/>
  <c r="G12259" i="2"/>
  <c r="F12259" i="2"/>
  <c r="E12259" i="2"/>
  <c r="D12259" i="2"/>
  <c r="C12259" i="2"/>
  <c r="B12259" i="2"/>
  <c r="J12257" i="2"/>
  <c r="I12257" i="2"/>
  <c r="H12257" i="2"/>
  <c r="G12257" i="2"/>
  <c r="F12257" i="2"/>
  <c r="E12257" i="2"/>
  <c r="D12257" i="2"/>
  <c r="C12257" i="2"/>
  <c r="B12257" i="2"/>
  <c r="J12256" i="2"/>
  <c r="I12256" i="2"/>
  <c r="H12256" i="2"/>
  <c r="G12256" i="2"/>
  <c r="F12256" i="2"/>
  <c r="E12256" i="2"/>
  <c r="D12256" i="2"/>
  <c r="C12256" i="2"/>
  <c r="B12256" i="2"/>
  <c r="G12254" i="2"/>
  <c r="C12254" i="2"/>
  <c r="G12253" i="2"/>
  <c r="F12253" i="2"/>
  <c r="D12253" i="2"/>
  <c r="C12251" i="2"/>
  <c r="J12250" i="2"/>
  <c r="H12250" i="2"/>
  <c r="D12250" i="2"/>
  <c r="B12250" i="2"/>
  <c r="J12249" i="2"/>
  <c r="H12249" i="2"/>
  <c r="F12249" i="2"/>
  <c r="I12248" i="2"/>
  <c r="H12248" i="2"/>
  <c r="G12248" i="2"/>
  <c r="F12248" i="2"/>
  <c r="E12248" i="2"/>
  <c r="D12248" i="2"/>
  <c r="C12248" i="2"/>
  <c r="B12248" i="2"/>
  <c r="H12247" i="2"/>
  <c r="G12247" i="2"/>
  <c r="F12247" i="2"/>
  <c r="E12247" i="2"/>
  <c r="D12247" i="2"/>
  <c r="C12247" i="2"/>
  <c r="B12247" i="2"/>
  <c r="J12245" i="2"/>
  <c r="I12245" i="2"/>
  <c r="H12245" i="2"/>
  <c r="G12245" i="2"/>
  <c r="F12245" i="2"/>
  <c r="E12245" i="2"/>
  <c r="D12245" i="2"/>
  <c r="C12245" i="2"/>
  <c r="B12245" i="2"/>
  <c r="J12244" i="2"/>
  <c r="I12244" i="2"/>
  <c r="H12244" i="2"/>
  <c r="G12244" i="2"/>
  <c r="F12244" i="2"/>
  <c r="E12244" i="2"/>
  <c r="D12244" i="2"/>
  <c r="C12244" i="2"/>
  <c r="B12244" i="2"/>
  <c r="G12242" i="2"/>
  <c r="C12242" i="2"/>
  <c r="G12241" i="2"/>
  <c r="F12241" i="2"/>
  <c r="D12241" i="2"/>
  <c r="C12239" i="2"/>
  <c r="J12238" i="2"/>
  <c r="H12238" i="2"/>
  <c r="D12238" i="2"/>
  <c r="B12238" i="2"/>
  <c r="J12237" i="2"/>
  <c r="H12237" i="2"/>
  <c r="F12237" i="2"/>
  <c r="I12236" i="2"/>
  <c r="H12236" i="2"/>
  <c r="G12236" i="2"/>
  <c r="F12236" i="2"/>
  <c r="E12236" i="2"/>
  <c r="D12236" i="2"/>
  <c r="C12236" i="2"/>
  <c r="B12236" i="2"/>
  <c r="H12235" i="2"/>
  <c r="G12235" i="2"/>
  <c r="F12235" i="2"/>
  <c r="E12235" i="2"/>
  <c r="D12235" i="2"/>
  <c r="C12235" i="2"/>
  <c r="B12235" i="2"/>
  <c r="J12233" i="2"/>
  <c r="I12233" i="2"/>
  <c r="H12233" i="2"/>
  <c r="G12233" i="2"/>
  <c r="F12233" i="2"/>
  <c r="E12233" i="2"/>
  <c r="D12233" i="2"/>
  <c r="C12233" i="2"/>
  <c r="B12233" i="2"/>
  <c r="J12232" i="2"/>
  <c r="I12232" i="2"/>
  <c r="H12232" i="2"/>
  <c r="G12232" i="2"/>
  <c r="F12232" i="2"/>
  <c r="E12232" i="2"/>
  <c r="D12232" i="2"/>
  <c r="C12232" i="2"/>
  <c r="B12232" i="2"/>
  <c r="G12230" i="2"/>
  <c r="C12230" i="2"/>
  <c r="G12229" i="2"/>
  <c r="F12229" i="2"/>
  <c r="D12229" i="2"/>
  <c r="C12227" i="2"/>
  <c r="J12226" i="2"/>
  <c r="H12226" i="2"/>
  <c r="D12226" i="2"/>
  <c r="B12226" i="2"/>
  <c r="J12225" i="2"/>
  <c r="H12225" i="2"/>
  <c r="F12225" i="2"/>
  <c r="I12224" i="2"/>
  <c r="H12224" i="2"/>
  <c r="G12224" i="2"/>
  <c r="F12224" i="2"/>
  <c r="E12224" i="2"/>
  <c r="D12224" i="2"/>
  <c r="C12224" i="2"/>
  <c r="B12224" i="2"/>
  <c r="H12223" i="2"/>
  <c r="G12223" i="2"/>
  <c r="F12223" i="2"/>
  <c r="E12223" i="2"/>
  <c r="D12223" i="2"/>
  <c r="C12223" i="2"/>
  <c r="B12223" i="2"/>
  <c r="J12221" i="2"/>
  <c r="I12221" i="2"/>
  <c r="H12221" i="2"/>
  <c r="G12221" i="2"/>
  <c r="F12221" i="2"/>
  <c r="E12221" i="2"/>
  <c r="D12221" i="2"/>
  <c r="C12221" i="2"/>
  <c r="B12221" i="2"/>
  <c r="J12220" i="2"/>
  <c r="I12220" i="2"/>
  <c r="H12220" i="2"/>
  <c r="G12220" i="2"/>
  <c r="F12220" i="2"/>
  <c r="E12220" i="2"/>
  <c r="D12220" i="2"/>
  <c r="C12220" i="2"/>
  <c r="B12220" i="2"/>
  <c r="G12218" i="2"/>
  <c r="C12218" i="2"/>
  <c r="G12217" i="2"/>
  <c r="F12217" i="2"/>
  <c r="D12217" i="2"/>
  <c r="C12215" i="2"/>
  <c r="J12214" i="2"/>
  <c r="H12214" i="2"/>
  <c r="D12214" i="2"/>
  <c r="B12214" i="2"/>
  <c r="J12213" i="2"/>
  <c r="H12213" i="2"/>
  <c r="F12213" i="2"/>
  <c r="I12212" i="2"/>
  <c r="H12212" i="2"/>
  <c r="G12212" i="2"/>
  <c r="F12212" i="2"/>
  <c r="E12212" i="2"/>
  <c r="D12212" i="2"/>
  <c r="C12212" i="2"/>
  <c r="B12212" i="2"/>
  <c r="H12211" i="2"/>
  <c r="G12211" i="2"/>
  <c r="F12211" i="2"/>
  <c r="E12211" i="2"/>
  <c r="D12211" i="2"/>
  <c r="C12211" i="2"/>
  <c r="B12211" i="2"/>
  <c r="J12209" i="2"/>
  <c r="I12209" i="2"/>
  <c r="H12209" i="2"/>
  <c r="G12209" i="2"/>
  <c r="F12209" i="2"/>
  <c r="E12209" i="2"/>
  <c r="D12209" i="2"/>
  <c r="C12209" i="2"/>
  <c r="B12209" i="2"/>
  <c r="J12208" i="2"/>
  <c r="I12208" i="2"/>
  <c r="H12208" i="2"/>
  <c r="G12208" i="2"/>
  <c r="F12208" i="2"/>
  <c r="E12208" i="2"/>
  <c r="D12208" i="2"/>
  <c r="C12208" i="2"/>
  <c r="B12208" i="2"/>
  <c r="G12206" i="2"/>
  <c r="C12206" i="2"/>
  <c r="G12205" i="2"/>
  <c r="F12205" i="2"/>
  <c r="D12205" i="2"/>
  <c r="C12203" i="2"/>
  <c r="J12202" i="2"/>
  <c r="H12202" i="2"/>
  <c r="D12202" i="2"/>
  <c r="B12202" i="2"/>
  <c r="J12201" i="2"/>
  <c r="H12201" i="2"/>
  <c r="F12201" i="2"/>
  <c r="I12200" i="2"/>
  <c r="H12200" i="2"/>
  <c r="G12200" i="2"/>
  <c r="F12200" i="2"/>
  <c r="E12200" i="2"/>
  <c r="D12200" i="2"/>
  <c r="C12200" i="2"/>
  <c r="B12200" i="2"/>
  <c r="H12199" i="2"/>
  <c r="G12199" i="2"/>
  <c r="F12199" i="2"/>
  <c r="E12199" i="2"/>
  <c r="D12199" i="2"/>
  <c r="C12199" i="2"/>
  <c r="B12199" i="2"/>
  <c r="J12197" i="2"/>
  <c r="I12197" i="2"/>
  <c r="H12197" i="2"/>
  <c r="G12197" i="2"/>
  <c r="F12197" i="2"/>
  <c r="E12197" i="2"/>
  <c r="D12197" i="2"/>
  <c r="C12197" i="2"/>
  <c r="B12197" i="2"/>
  <c r="J12196" i="2"/>
  <c r="I12196" i="2"/>
  <c r="H12196" i="2"/>
  <c r="G12196" i="2"/>
  <c r="F12196" i="2"/>
  <c r="E12196" i="2"/>
  <c r="D12196" i="2"/>
  <c r="C12196" i="2"/>
  <c r="B12196" i="2"/>
  <c r="G12194" i="2"/>
  <c r="C12194" i="2"/>
  <c r="G12193" i="2"/>
  <c r="F12193" i="2"/>
  <c r="D12193" i="2"/>
  <c r="C12191" i="2"/>
  <c r="J12190" i="2"/>
  <c r="H12190" i="2"/>
  <c r="D12190" i="2"/>
  <c r="B12190" i="2"/>
  <c r="J12189" i="2"/>
  <c r="H12189" i="2"/>
  <c r="F12189" i="2"/>
  <c r="I12188" i="2"/>
  <c r="H12188" i="2"/>
  <c r="G12188" i="2"/>
  <c r="F12188" i="2"/>
  <c r="E12188" i="2"/>
  <c r="D12188" i="2"/>
  <c r="C12188" i="2"/>
  <c r="B12188" i="2"/>
  <c r="H12187" i="2"/>
  <c r="G12187" i="2"/>
  <c r="F12187" i="2"/>
  <c r="E12187" i="2"/>
  <c r="D12187" i="2"/>
  <c r="C12187" i="2"/>
  <c r="B12187" i="2"/>
  <c r="J12185" i="2"/>
  <c r="I12185" i="2"/>
  <c r="H12185" i="2"/>
  <c r="G12185" i="2"/>
  <c r="F12185" i="2"/>
  <c r="E12185" i="2"/>
  <c r="D12185" i="2"/>
  <c r="C12185" i="2"/>
  <c r="B12185" i="2"/>
  <c r="J12184" i="2"/>
  <c r="I12184" i="2"/>
  <c r="H12184" i="2"/>
  <c r="G12184" i="2"/>
  <c r="F12184" i="2"/>
  <c r="E12184" i="2"/>
  <c r="D12184" i="2"/>
  <c r="C12184" i="2"/>
  <c r="B12184" i="2"/>
  <c r="G12182" i="2"/>
  <c r="C12182" i="2"/>
  <c r="G12181" i="2"/>
  <c r="F12181" i="2"/>
  <c r="D12181" i="2"/>
  <c r="C12179" i="2"/>
  <c r="J12178" i="2"/>
  <c r="H12178" i="2"/>
  <c r="D12178" i="2"/>
  <c r="B12178" i="2"/>
  <c r="J12177" i="2"/>
  <c r="H12177" i="2"/>
  <c r="F12177" i="2"/>
  <c r="I12176" i="2"/>
  <c r="H12176" i="2"/>
  <c r="G12176" i="2"/>
  <c r="F12176" i="2"/>
  <c r="E12176" i="2"/>
  <c r="D12176" i="2"/>
  <c r="C12176" i="2"/>
  <c r="B12176" i="2"/>
  <c r="H12175" i="2"/>
  <c r="G12175" i="2"/>
  <c r="F12175" i="2"/>
  <c r="E12175" i="2"/>
  <c r="D12175" i="2"/>
  <c r="C12175" i="2"/>
  <c r="B12175" i="2"/>
  <c r="J12173" i="2"/>
  <c r="I12173" i="2"/>
  <c r="H12173" i="2"/>
  <c r="G12173" i="2"/>
  <c r="F12173" i="2"/>
  <c r="E12173" i="2"/>
  <c r="D12173" i="2"/>
  <c r="C12173" i="2"/>
  <c r="B12173" i="2"/>
  <c r="J12172" i="2"/>
  <c r="I12172" i="2"/>
  <c r="H12172" i="2"/>
  <c r="G12172" i="2"/>
  <c r="F12172" i="2"/>
  <c r="E12172" i="2"/>
  <c r="D12172" i="2"/>
  <c r="C12172" i="2"/>
  <c r="B12172" i="2"/>
  <c r="G12170" i="2"/>
  <c r="C12170" i="2"/>
  <c r="G12169" i="2"/>
  <c r="F12169" i="2"/>
  <c r="D12169" i="2"/>
  <c r="C12167" i="2"/>
  <c r="J12166" i="2"/>
  <c r="H12166" i="2"/>
  <c r="D12166" i="2"/>
  <c r="B12166" i="2"/>
  <c r="J12165" i="2"/>
  <c r="H12165" i="2"/>
  <c r="F12165" i="2"/>
  <c r="I12164" i="2"/>
  <c r="H12164" i="2"/>
  <c r="G12164" i="2"/>
  <c r="F12164" i="2"/>
  <c r="E12164" i="2"/>
  <c r="D12164" i="2"/>
  <c r="C12164" i="2"/>
  <c r="B12164" i="2"/>
  <c r="H12163" i="2"/>
  <c r="G12163" i="2"/>
  <c r="F12163" i="2"/>
  <c r="E12163" i="2"/>
  <c r="D12163" i="2"/>
  <c r="C12163" i="2"/>
  <c r="B12163" i="2"/>
  <c r="J12161" i="2"/>
  <c r="I12161" i="2"/>
  <c r="H12161" i="2"/>
  <c r="G12161" i="2"/>
  <c r="F12161" i="2"/>
  <c r="E12161" i="2"/>
  <c r="D12161" i="2"/>
  <c r="C12161" i="2"/>
  <c r="B12161" i="2"/>
  <c r="J12160" i="2"/>
  <c r="I12160" i="2"/>
  <c r="H12160" i="2"/>
  <c r="G12160" i="2"/>
  <c r="F12160" i="2"/>
  <c r="E12160" i="2"/>
  <c r="D12160" i="2"/>
  <c r="C12160" i="2"/>
  <c r="B12160" i="2"/>
  <c r="G12158" i="2"/>
  <c r="C12158" i="2"/>
  <c r="G12157" i="2"/>
  <c r="F12157" i="2"/>
  <c r="D12157" i="2"/>
  <c r="C12155" i="2"/>
  <c r="J12154" i="2"/>
  <c r="H12154" i="2"/>
  <c r="D12154" i="2"/>
  <c r="B12154" i="2"/>
  <c r="J12153" i="2"/>
  <c r="H12153" i="2"/>
  <c r="F12153" i="2"/>
  <c r="I12152" i="2"/>
  <c r="H12152" i="2"/>
  <c r="G12152" i="2"/>
  <c r="F12152" i="2"/>
  <c r="E12152" i="2"/>
  <c r="D12152" i="2"/>
  <c r="C12152" i="2"/>
  <c r="B12152" i="2"/>
  <c r="H12151" i="2"/>
  <c r="G12151" i="2"/>
  <c r="F12151" i="2"/>
  <c r="E12151" i="2"/>
  <c r="D12151" i="2"/>
  <c r="C12151" i="2"/>
  <c r="B12151" i="2"/>
  <c r="J12149" i="2"/>
  <c r="I12149" i="2"/>
  <c r="H12149" i="2"/>
  <c r="G12149" i="2"/>
  <c r="F12149" i="2"/>
  <c r="E12149" i="2"/>
  <c r="D12149" i="2"/>
  <c r="C12149" i="2"/>
  <c r="B12149" i="2"/>
  <c r="J12148" i="2"/>
  <c r="I12148" i="2"/>
  <c r="H12148" i="2"/>
  <c r="G12148" i="2"/>
  <c r="F12148" i="2"/>
  <c r="E12148" i="2"/>
  <c r="D12148" i="2"/>
  <c r="C12148" i="2"/>
  <c r="B12148" i="2"/>
  <c r="G12146" i="2"/>
  <c r="C12146" i="2"/>
  <c r="G12145" i="2"/>
  <c r="F12145" i="2"/>
  <c r="D12145" i="2"/>
  <c r="C12143" i="2"/>
  <c r="J12142" i="2"/>
  <c r="H12142" i="2"/>
  <c r="D12142" i="2"/>
  <c r="B12142" i="2"/>
  <c r="J12141" i="2"/>
  <c r="H12141" i="2"/>
  <c r="F12141" i="2"/>
  <c r="I12140" i="2"/>
  <c r="H12140" i="2"/>
  <c r="G12140" i="2"/>
  <c r="F12140" i="2"/>
  <c r="E12140" i="2"/>
  <c r="D12140" i="2"/>
  <c r="C12140" i="2"/>
  <c r="B12140" i="2"/>
  <c r="H12139" i="2"/>
  <c r="G12139" i="2"/>
  <c r="F12139" i="2"/>
  <c r="E12139" i="2"/>
  <c r="D12139" i="2"/>
  <c r="C12139" i="2"/>
  <c r="B12139" i="2"/>
  <c r="J12137" i="2"/>
  <c r="I12137" i="2"/>
  <c r="H12137" i="2"/>
  <c r="G12137" i="2"/>
  <c r="F12137" i="2"/>
  <c r="E12137" i="2"/>
  <c r="D12137" i="2"/>
  <c r="C12137" i="2"/>
  <c r="B12137" i="2"/>
  <c r="J12136" i="2"/>
  <c r="I12136" i="2"/>
  <c r="H12136" i="2"/>
  <c r="G12136" i="2"/>
  <c r="F12136" i="2"/>
  <c r="E12136" i="2"/>
  <c r="D12136" i="2"/>
  <c r="C12136" i="2"/>
  <c r="B12136" i="2"/>
  <c r="G12134" i="2"/>
  <c r="C12134" i="2"/>
  <c r="G12133" i="2"/>
  <c r="F12133" i="2"/>
  <c r="D12133" i="2"/>
  <c r="C12131" i="2"/>
  <c r="J12130" i="2"/>
  <c r="H12130" i="2"/>
  <c r="D12130" i="2"/>
  <c r="B12130" i="2"/>
  <c r="J12129" i="2"/>
  <c r="H12129" i="2"/>
  <c r="F12129" i="2"/>
  <c r="I12128" i="2"/>
  <c r="H12128" i="2"/>
  <c r="G12128" i="2"/>
  <c r="F12128" i="2"/>
  <c r="E12128" i="2"/>
  <c r="D12128" i="2"/>
  <c r="C12128" i="2"/>
  <c r="B12128" i="2"/>
  <c r="H12127" i="2"/>
  <c r="G12127" i="2"/>
  <c r="F12127" i="2"/>
  <c r="E12127" i="2"/>
  <c r="D12127" i="2"/>
  <c r="C12127" i="2"/>
  <c r="B12127" i="2"/>
  <c r="J12125" i="2"/>
  <c r="I12125" i="2"/>
  <c r="H12125" i="2"/>
  <c r="G12125" i="2"/>
  <c r="F12125" i="2"/>
  <c r="E12125" i="2"/>
  <c r="D12125" i="2"/>
  <c r="C12125" i="2"/>
  <c r="B12125" i="2"/>
  <c r="J12124" i="2"/>
  <c r="I12124" i="2"/>
  <c r="H12124" i="2"/>
  <c r="G12124" i="2"/>
  <c r="F12124" i="2"/>
  <c r="E12124" i="2"/>
  <c r="D12124" i="2"/>
  <c r="C12124" i="2"/>
  <c r="B12124" i="2"/>
  <c r="G12122" i="2"/>
  <c r="C12122" i="2"/>
  <c r="G12121" i="2"/>
  <c r="F12121" i="2"/>
  <c r="D12121" i="2"/>
  <c r="C12119" i="2"/>
  <c r="J12118" i="2"/>
  <c r="H12118" i="2"/>
  <c r="D12118" i="2"/>
  <c r="B12118" i="2"/>
  <c r="J12117" i="2"/>
  <c r="H12117" i="2"/>
  <c r="F12117" i="2"/>
  <c r="I12116" i="2"/>
  <c r="H12116" i="2"/>
  <c r="G12116" i="2"/>
  <c r="F12116" i="2"/>
  <c r="E12116" i="2"/>
  <c r="D12116" i="2"/>
  <c r="C12116" i="2"/>
  <c r="B12116" i="2"/>
  <c r="H12115" i="2"/>
  <c r="G12115" i="2"/>
  <c r="F12115" i="2"/>
  <c r="E12115" i="2"/>
  <c r="D12115" i="2"/>
  <c r="C12115" i="2"/>
  <c r="B12115" i="2"/>
  <c r="J12113" i="2"/>
  <c r="I12113" i="2"/>
  <c r="H12113" i="2"/>
  <c r="G12113" i="2"/>
  <c r="F12113" i="2"/>
  <c r="E12113" i="2"/>
  <c r="D12113" i="2"/>
  <c r="C12113" i="2"/>
  <c r="B12113" i="2"/>
  <c r="J12112" i="2"/>
  <c r="I12112" i="2"/>
  <c r="H12112" i="2"/>
  <c r="G12112" i="2"/>
  <c r="F12112" i="2"/>
  <c r="E12112" i="2"/>
  <c r="D12112" i="2"/>
  <c r="C12112" i="2"/>
  <c r="B12112" i="2"/>
  <c r="G12110" i="2"/>
  <c r="C12110" i="2"/>
  <c r="G12109" i="2"/>
  <c r="F12109" i="2"/>
  <c r="D12109" i="2"/>
  <c r="C12107" i="2"/>
  <c r="J12106" i="2"/>
  <c r="H12106" i="2"/>
  <c r="D12106" i="2"/>
  <c r="B12106" i="2"/>
  <c r="J12105" i="2"/>
  <c r="H12105" i="2"/>
  <c r="F12105" i="2"/>
  <c r="I12104" i="2"/>
  <c r="H12104" i="2"/>
  <c r="G12104" i="2"/>
  <c r="F12104" i="2"/>
  <c r="E12104" i="2"/>
  <c r="D12104" i="2"/>
  <c r="C12104" i="2"/>
  <c r="B12104" i="2"/>
  <c r="H12103" i="2"/>
  <c r="G12103" i="2"/>
  <c r="F12103" i="2"/>
  <c r="E12103" i="2"/>
  <c r="D12103" i="2"/>
  <c r="C12103" i="2"/>
  <c r="B12103" i="2"/>
  <c r="J12101" i="2"/>
  <c r="I12101" i="2"/>
  <c r="H12101" i="2"/>
  <c r="G12101" i="2"/>
  <c r="F12101" i="2"/>
  <c r="E12101" i="2"/>
  <c r="D12101" i="2"/>
  <c r="C12101" i="2"/>
  <c r="B12101" i="2"/>
  <c r="J12100" i="2"/>
  <c r="I12100" i="2"/>
  <c r="H12100" i="2"/>
  <c r="G12100" i="2"/>
  <c r="F12100" i="2"/>
  <c r="E12100" i="2"/>
  <c r="D12100" i="2"/>
  <c r="C12100" i="2"/>
  <c r="B12100" i="2"/>
  <c r="G12098" i="2"/>
  <c r="C12098" i="2"/>
  <c r="G12097" i="2"/>
  <c r="F12097" i="2"/>
  <c r="D12097" i="2"/>
  <c r="C12095" i="2"/>
  <c r="J12094" i="2"/>
  <c r="H12094" i="2"/>
  <c r="D12094" i="2"/>
  <c r="B12094" i="2"/>
  <c r="J12093" i="2"/>
  <c r="H12093" i="2"/>
  <c r="F12093" i="2"/>
  <c r="I12092" i="2"/>
  <c r="H12092" i="2"/>
  <c r="G12092" i="2"/>
  <c r="F12092" i="2"/>
  <c r="E12092" i="2"/>
  <c r="D12092" i="2"/>
  <c r="C12092" i="2"/>
  <c r="B12092" i="2"/>
  <c r="H12091" i="2"/>
  <c r="G12091" i="2"/>
  <c r="F12091" i="2"/>
  <c r="E12091" i="2"/>
  <c r="D12091" i="2"/>
  <c r="C12091" i="2"/>
  <c r="B12091" i="2"/>
  <c r="J12089" i="2"/>
  <c r="I12089" i="2"/>
  <c r="H12089" i="2"/>
  <c r="G12089" i="2"/>
  <c r="F12089" i="2"/>
  <c r="E12089" i="2"/>
  <c r="D12089" i="2"/>
  <c r="C12089" i="2"/>
  <c r="B12089" i="2"/>
  <c r="J12088" i="2"/>
  <c r="I12088" i="2"/>
  <c r="H12088" i="2"/>
  <c r="G12088" i="2"/>
  <c r="F12088" i="2"/>
  <c r="E12088" i="2"/>
  <c r="D12088" i="2"/>
  <c r="C12088" i="2"/>
  <c r="B12088" i="2"/>
  <c r="G12086" i="2"/>
  <c r="C12086" i="2"/>
  <c r="G12085" i="2"/>
  <c r="F12085" i="2"/>
  <c r="D12085" i="2"/>
  <c r="C12083" i="2"/>
  <c r="J12082" i="2"/>
  <c r="H12082" i="2"/>
  <c r="D12082" i="2"/>
  <c r="B12082" i="2"/>
  <c r="J12081" i="2"/>
  <c r="H12081" i="2"/>
  <c r="F12081" i="2"/>
  <c r="I12080" i="2"/>
  <c r="H12080" i="2"/>
  <c r="G12080" i="2"/>
  <c r="F12080" i="2"/>
  <c r="E12080" i="2"/>
  <c r="D12080" i="2"/>
  <c r="C12080" i="2"/>
  <c r="B12080" i="2"/>
  <c r="H12079" i="2"/>
  <c r="G12079" i="2"/>
  <c r="F12079" i="2"/>
  <c r="E12079" i="2"/>
  <c r="D12079" i="2"/>
  <c r="C12079" i="2"/>
  <c r="B12079" i="2"/>
  <c r="J12077" i="2"/>
  <c r="I12077" i="2"/>
  <c r="H12077" i="2"/>
  <c r="G12077" i="2"/>
  <c r="F12077" i="2"/>
  <c r="E12077" i="2"/>
  <c r="D12077" i="2"/>
  <c r="C12077" i="2"/>
  <c r="B12077" i="2"/>
  <c r="J12076" i="2"/>
  <c r="I12076" i="2"/>
  <c r="H12076" i="2"/>
  <c r="G12076" i="2"/>
  <c r="F12076" i="2"/>
  <c r="E12076" i="2"/>
  <c r="D12076" i="2"/>
  <c r="C12076" i="2"/>
  <c r="B12076" i="2"/>
  <c r="G12074" i="2"/>
  <c r="C12074" i="2"/>
  <c r="G12073" i="2"/>
  <c r="F12073" i="2"/>
  <c r="D12073" i="2"/>
  <c r="C12071" i="2"/>
  <c r="J12070" i="2"/>
  <c r="H12070" i="2"/>
  <c r="D12070" i="2"/>
  <c r="B12070" i="2"/>
  <c r="J12069" i="2"/>
  <c r="H12069" i="2"/>
  <c r="F12069" i="2"/>
  <c r="I12068" i="2"/>
  <c r="H12068" i="2"/>
  <c r="G12068" i="2"/>
  <c r="F12068" i="2"/>
  <c r="E12068" i="2"/>
  <c r="D12068" i="2"/>
  <c r="C12068" i="2"/>
  <c r="B12068" i="2"/>
  <c r="H12067" i="2"/>
  <c r="G12067" i="2"/>
  <c r="F12067" i="2"/>
  <c r="E12067" i="2"/>
  <c r="D12067" i="2"/>
  <c r="C12067" i="2"/>
  <c r="B12067" i="2"/>
  <c r="J12065" i="2"/>
  <c r="I12065" i="2"/>
  <c r="H12065" i="2"/>
  <c r="G12065" i="2"/>
  <c r="F12065" i="2"/>
  <c r="E12065" i="2"/>
  <c r="D12065" i="2"/>
  <c r="C12065" i="2"/>
  <c r="B12065" i="2"/>
  <c r="J12064" i="2"/>
  <c r="I12064" i="2"/>
  <c r="H12064" i="2"/>
  <c r="G12064" i="2"/>
  <c r="F12064" i="2"/>
  <c r="E12064" i="2"/>
  <c r="D12064" i="2"/>
  <c r="C12064" i="2"/>
  <c r="B12064" i="2"/>
  <c r="G12062" i="2"/>
  <c r="C12062" i="2"/>
  <c r="G12061" i="2"/>
  <c r="F12061" i="2"/>
  <c r="D12061" i="2"/>
  <c r="C12059" i="2"/>
  <c r="J12058" i="2"/>
  <c r="H12058" i="2"/>
  <c r="D12058" i="2"/>
  <c r="B12058" i="2"/>
  <c r="J12057" i="2"/>
  <c r="H12057" i="2"/>
  <c r="F12057" i="2"/>
  <c r="I12056" i="2"/>
  <c r="H12056" i="2"/>
  <c r="G12056" i="2"/>
  <c r="F12056" i="2"/>
  <c r="E12056" i="2"/>
  <c r="D12056" i="2"/>
  <c r="C12056" i="2"/>
  <c r="B12056" i="2"/>
  <c r="H12055" i="2"/>
  <c r="G12055" i="2"/>
  <c r="F12055" i="2"/>
  <c r="E12055" i="2"/>
  <c r="D12055" i="2"/>
  <c r="C12055" i="2"/>
  <c r="B12055" i="2"/>
  <c r="J12053" i="2"/>
  <c r="I12053" i="2"/>
  <c r="H12053" i="2"/>
  <c r="G12053" i="2"/>
  <c r="F12053" i="2"/>
  <c r="E12053" i="2"/>
  <c r="D12053" i="2"/>
  <c r="C12053" i="2"/>
  <c r="B12053" i="2"/>
  <c r="J12052" i="2"/>
  <c r="I12052" i="2"/>
  <c r="H12052" i="2"/>
  <c r="G12052" i="2"/>
  <c r="F12052" i="2"/>
  <c r="E12052" i="2"/>
  <c r="D12052" i="2"/>
  <c r="C12052" i="2"/>
  <c r="B12052" i="2"/>
  <c r="G12050" i="2"/>
  <c r="C12050" i="2"/>
  <c r="G12049" i="2"/>
  <c r="F12049" i="2"/>
  <c r="D12049" i="2"/>
  <c r="C12047" i="2"/>
  <c r="J12046" i="2"/>
  <c r="H12046" i="2"/>
  <c r="D12046" i="2"/>
  <c r="B12046" i="2"/>
  <c r="J12045" i="2"/>
  <c r="H12045" i="2"/>
  <c r="F12045" i="2"/>
  <c r="I12044" i="2"/>
  <c r="H12044" i="2"/>
  <c r="G12044" i="2"/>
  <c r="F12044" i="2"/>
  <c r="E12044" i="2"/>
  <c r="D12044" i="2"/>
  <c r="C12044" i="2"/>
  <c r="B12044" i="2"/>
  <c r="H12043" i="2"/>
  <c r="G12043" i="2"/>
  <c r="F12043" i="2"/>
  <c r="E12043" i="2"/>
  <c r="D12043" i="2"/>
  <c r="C12043" i="2"/>
  <c r="B12043" i="2"/>
  <c r="J12041" i="2"/>
  <c r="I12041" i="2"/>
  <c r="H12041" i="2"/>
  <c r="G12041" i="2"/>
  <c r="F12041" i="2"/>
  <c r="E12041" i="2"/>
  <c r="D12041" i="2"/>
  <c r="C12041" i="2"/>
  <c r="B12041" i="2"/>
  <c r="J12040" i="2"/>
  <c r="I12040" i="2"/>
  <c r="H12040" i="2"/>
  <c r="G12040" i="2"/>
  <c r="F12040" i="2"/>
  <c r="E12040" i="2"/>
  <c r="D12040" i="2"/>
  <c r="C12040" i="2"/>
  <c r="B12040" i="2"/>
  <c r="G12038" i="2"/>
  <c r="C12038" i="2"/>
  <c r="G12037" i="2"/>
  <c r="F12037" i="2"/>
  <c r="D12037" i="2"/>
  <c r="C12035" i="2"/>
  <c r="J12034" i="2"/>
  <c r="H12034" i="2"/>
  <c r="D12034" i="2"/>
  <c r="B12034" i="2"/>
  <c r="J12033" i="2"/>
  <c r="H12033" i="2"/>
  <c r="F12033" i="2"/>
  <c r="I12032" i="2"/>
  <c r="H12032" i="2"/>
  <c r="G12032" i="2"/>
  <c r="F12032" i="2"/>
  <c r="E12032" i="2"/>
  <c r="D12032" i="2"/>
  <c r="C12032" i="2"/>
  <c r="B12032" i="2"/>
  <c r="H12031" i="2"/>
  <c r="G12031" i="2"/>
  <c r="F12031" i="2"/>
  <c r="E12031" i="2"/>
  <c r="D12031" i="2"/>
  <c r="C12031" i="2"/>
  <c r="B12031" i="2"/>
  <c r="J12029" i="2"/>
  <c r="I12029" i="2"/>
  <c r="H12029" i="2"/>
  <c r="G12029" i="2"/>
  <c r="F12029" i="2"/>
  <c r="E12029" i="2"/>
  <c r="D12029" i="2"/>
  <c r="C12029" i="2"/>
  <c r="B12029" i="2"/>
  <c r="J12028" i="2"/>
  <c r="I12028" i="2"/>
  <c r="H12028" i="2"/>
  <c r="G12028" i="2"/>
  <c r="F12028" i="2"/>
  <c r="E12028" i="2"/>
  <c r="D12028" i="2"/>
  <c r="C12028" i="2"/>
  <c r="B12028" i="2"/>
  <c r="G12026" i="2"/>
  <c r="C12026" i="2"/>
  <c r="G12025" i="2"/>
  <c r="F12025" i="2"/>
  <c r="D12025" i="2"/>
  <c r="C12023" i="2"/>
  <c r="J12022" i="2"/>
  <c r="H12022" i="2"/>
  <c r="D12022" i="2"/>
  <c r="B12022" i="2"/>
  <c r="J12021" i="2"/>
  <c r="H12021" i="2"/>
  <c r="F12021" i="2"/>
  <c r="I12020" i="2"/>
  <c r="H12020" i="2"/>
  <c r="G12020" i="2"/>
  <c r="F12020" i="2"/>
  <c r="E12020" i="2"/>
  <c r="D12020" i="2"/>
  <c r="C12020" i="2"/>
  <c r="B12020" i="2"/>
  <c r="H12019" i="2"/>
  <c r="G12019" i="2"/>
  <c r="F12019" i="2"/>
  <c r="E12019" i="2"/>
  <c r="D12019" i="2"/>
  <c r="C12019" i="2"/>
  <c r="B12019" i="2"/>
  <c r="J12017" i="2"/>
  <c r="I12017" i="2"/>
  <c r="H12017" i="2"/>
  <c r="G12017" i="2"/>
  <c r="F12017" i="2"/>
  <c r="E12017" i="2"/>
  <c r="D12017" i="2"/>
  <c r="C12017" i="2"/>
  <c r="B12017" i="2"/>
  <c r="J12016" i="2"/>
  <c r="I12016" i="2"/>
  <c r="H12016" i="2"/>
  <c r="G12016" i="2"/>
  <c r="F12016" i="2"/>
  <c r="E12016" i="2"/>
  <c r="D12016" i="2"/>
  <c r="C12016" i="2"/>
  <c r="B12016" i="2"/>
  <c r="G12014" i="2"/>
  <c r="C12014" i="2"/>
  <c r="G12013" i="2"/>
  <c r="F12013" i="2"/>
  <c r="D12013" i="2"/>
  <c r="C12011" i="2"/>
  <c r="J12010" i="2"/>
  <c r="H12010" i="2"/>
  <c r="D12010" i="2"/>
  <c r="B12010" i="2"/>
  <c r="J12009" i="2"/>
  <c r="H12009" i="2"/>
  <c r="F12009" i="2"/>
  <c r="I12008" i="2"/>
  <c r="H12008" i="2"/>
  <c r="G12008" i="2"/>
  <c r="F12008" i="2"/>
  <c r="E12008" i="2"/>
  <c r="D12008" i="2"/>
  <c r="C12008" i="2"/>
  <c r="B12008" i="2"/>
  <c r="H12007" i="2"/>
  <c r="G12007" i="2"/>
  <c r="F12007" i="2"/>
  <c r="E12007" i="2"/>
  <c r="D12007" i="2"/>
  <c r="C12007" i="2"/>
  <c r="B12007" i="2"/>
  <c r="J12005" i="2"/>
  <c r="I12005" i="2"/>
  <c r="H12005" i="2"/>
  <c r="G12005" i="2"/>
  <c r="F12005" i="2"/>
  <c r="E12005" i="2"/>
  <c r="D12005" i="2"/>
  <c r="C12005" i="2"/>
  <c r="B12005" i="2"/>
  <c r="J12004" i="2"/>
  <c r="I12004" i="2"/>
  <c r="H12004" i="2"/>
  <c r="G12004" i="2"/>
  <c r="F12004" i="2"/>
  <c r="E12004" i="2"/>
  <c r="D12004" i="2"/>
  <c r="C12004" i="2"/>
  <c r="B12004" i="2"/>
  <c r="G12002" i="2"/>
  <c r="C12002" i="2"/>
  <c r="G12001" i="2"/>
  <c r="F12001" i="2"/>
  <c r="D12001" i="2"/>
  <c r="C11999" i="2"/>
  <c r="J11998" i="2"/>
  <c r="H11998" i="2"/>
  <c r="D11998" i="2"/>
  <c r="B11998" i="2"/>
  <c r="J11997" i="2"/>
  <c r="H11997" i="2"/>
  <c r="F11997" i="2"/>
  <c r="I11996" i="2"/>
  <c r="H11996" i="2"/>
  <c r="G11996" i="2"/>
  <c r="F11996" i="2"/>
  <c r="E11996" i="2"/>
  <c r="D11996" i="2"/>
  <c r="C11996" i="2"/>
  <c r="B11996" i="2"/>
  <c r="H11995" i="2"/>
  <c r="G11995" i="2"/>
  <c r="F11995" i="2"/>
  <c r="E11995" i="2"/>
  <c r="D11995" i="2"/>
  <c r="C11995" i="2"/>
  <c r="B11995" i="2"/>
  <c r="J11993" i="2"/>
  <c r="I11993" i="2"/>
  <c r="H11993" i="2"/>
  <c r="G11993" i="2"/>
  <c r="F11993" i="2"/>
  <c r="E11993" i="2"/>
  <c r="D11993" i="2"/>
  <c r="C11993" i="2"/>
  <c r="B11993" i="2"/>
  <c r="J11992" i="2"/>
  <c r="I11992" i="2"/>
  <c r="H11992" i="2"/>
  <c r="G11992" i="2"/>
  <c r="F11992" i="2"/>
  <c r="E11992" i="2"/>
  <c r="D11992" i="2"/>
  <c r="C11992" i="2"/>
  <c r="B11992" i="2"/>
  <c r="G11990" i="2"/>
  <c r="C11990" i="2"/>
  <c r="G11989" i="2"/>
  <c r="F11989" i="2"/>
  <c r="D11989" i="2"/>
  <c r="C11987" i="2"/>
  <c r="J11986" i="2"/>
  <c r="H11986" i="2"/>
  <c r="D11986" i="2"/>
  <c r="B11986" i="2"/>
  <c r="J11985" i="2"/>
  <c r="H11985" i="2"/>
  <c r="F11985" i="2"/>
  <c r="I11984" i="2"/>
  <c r="H11984" i="2"/>
  <c r="G11984" i="2"/>
  <c r="F11984" i="2"/>
  <c r="E11984" i="2"/>
  <c r="D11984" i="2"/>
  <c r="C11984" i="2"/>
  <c r="B11984" i="2"/>
  <c r="H11983" i="2"/>
  <c r="G11983" i="2"/>
  <c r="F11983" i="2"/>
  <c r="E11983" i="2"/>
  <c r="D11983" i="2"/>
  <c r="C11983" i="2"/>
  <c r="B11983" i="2"/>
  <c r="J11981" i="2"/>
  <c r="I11981" i="2"/>
  <c r="H11981" i="2"/>
  <c r="G11981" i="2"/>
  <c r="F11981" i="2"/>
  <c r="E11981" i="2"/>
  <c r="D11981" i="2"/>
  <c r="C11981" i="2"/>
  <c r="B11981" i="2"/>
  <c r="J11980" i="2"/>
  <c r="I11980" i="2"/>
  <c r="H11980" i="2"/>
  <c r="G11980" i="2"/>
  <c r="F11980" i="2"/>
  <c r="E11980" i="2"/>
  <c r="D11980" i="2"/>
  <c r="C11980" i="2"/>
  <c r="B11980" i="2"/>
  <c r="G11978" i="2"/>
  <c r="C11978" i="2"/>
  <c r="G11977" i="2"/>
  <c r="F11977" i="2"/>
  <c r="D11977" i="2"/>
  <c r="C11975" i="2"/>
  <c r="J11974" i="2"/>
  <c r="H11974" i="2"/>
  <c r="D11974" i="2"/>
  <c r="B11974" i="2"/>
  <c r="J11973" i="2"/>
  <c r="H11973" i="2"/>
  <c r="F11973" i="2"/>
  <c r="I11972" i="2"/>
  <c r="H11972" i="2"/>
  <c r="G11972" i="2"/>
  <c r="F11972" i="2"/>
  <c r="E11972" i="2"/>
  <c r="D11972" i="2"/>
  <c r="C11972" i="2"/>
  <c r="B11972" i="2"/>
  <c r="H11971" i="2"/>
  <c r="G11971" i="2"/>
  <c r="F11971" i="2"/>
  <c r="E11971" i="2"/>
  <c r="D11971" i="2"/>
  <c r="C11971" i="2"/>
  <c r="B11971" i="2"/>
  <c r="J11969" i="2"/>
  <c r="I11969" i="2"/>
  <c r="H11969" i="2"/>
  <c r="G11969" i="2"/>
  <c r="F11969" i="2"/>
  <c r="E11969" i="2"/>
  <c r="D11969" i="2"/>
  <c r="C11969" i="2"/>
  <c r="B11969" i="2"/>
  <c r="J11968" i="2"/>
  <c r="I11968" i="2"/>
  <c r="H11968" i="2"/>
  <c r="G11968" i="2"/>
  <c r="F11968" i="2"/>
  <c r="E11968" i="2"/>
  <c r="D11968" i="2"/>
  <c r="C11968" i="2"/>
  <c r="B11968" i="2"/>
  <c r="G11966" i="2"/>
  <c r="C11966" i="2"/>
  <c r="G11965" i="2"/>
  <c r="F11965" i="2"/>
  <c r="D11965" i="2"/>
  <c r="C11963" i="2"/>
  <c r="J11962" i="2"/>
  <c r="H11962" i="2"/>
  <c r="D11962" i="2"/>
  <c r="B11962" i="2"/>
  <c r="J11961" i="2"/>
  <c r="H11961" i="2"/>
  <c r="F11961" i="2"/>
  <c r="I11960" i="2"/>
  <c r="H11960" i="2"/>
  <c r="G11960" i="2"/>
  <c r="F11960" i="2"/>
  <c r="E11960" i="2"/>
  <c r="D11960" i="2"/>
  <c r="C11960" i="2"/>
  <c r="B11960" i="2"/>
  <c r="H11959" i="2"/>
  <c r="G11959" i="2"/>
  <c r="F11959" i="2"/>
  <c r="E11959" i="2"/>
  <c r="D11959" i="2"/>
  <c r="C11959" i="2"/>
  <c r="B11959" i="2"/>
  <c r="J11957" i="2"/>
  <c r="I11957" i="2"/>
  <c r="H11957" i="2"/>
  <c r="G11957" i="2"/>
  <c r="F11957" i="2"/>
  <c r="E11957" i="2"/>
  <c r="D11957" i="2"/>
  <c r="C11957" i="2"/>
  <c r="B11957" i="2"/>
  <c r="J11956" i="2"/>
  <c r="I11956" i="2"/>
  <c r="H11956" i="2"/>
  <c r="G11956" i="2"/>
  <c r="F11956" i="2"/>
  <c r="E11956" i="2"/>
  <c r="D11956" i="2"/>
  <c r="C11956" i="2"/>
  <c r="B11956" i="2"/>
  <c r="G11954" i="2"/>
  <c r="C11954" i="2"/>
  <c r="G11953" i="2"/>
  <c r="F11953" i="2"/>
  <c r="D11953" i="2"/>
  <c r="C11951" i="2"/>
  <c r="J11950" i="2"/>
  <c r="H11950" i="2"/>
  <c r="D11950" i="2"/>
  <c r="B11950" i="2"/>
  <c r="J11949" i="2"/>
  <c r="H11949" i="2"/>
  <c r="F11949" i="2"/>
  <c r="I11948" i="2"/>
  <c r="H11948" i="2"/>
  <c r="G11948" i="2"/>
  <c r="F11948" i="2"/>
  <c r="E11948" i="2"/>
  <c r="D11948" i="2"/>
  <c r="C11948" i="2"/>
  <c r="B11948" i="2"/>
  <c r="H11947" i="2"/>
  <c r="G11947" i="2"/>
  <c r="F11947" i="2"/>
  <c r="E11947" i="2"/>
  <c r="D11947" i="2"/>
  <c r="C11947" i="2"/>
  <c r="B11947" i="2"/>
  <c r="J11945" i="2"/>
  <c r="I11945" i="2"/>
  <c r="H11945" i="2"/>
  <c r="G11945" i="2"/>
  <c r="F11945" i="2"/>
  <c r="E11945" i="2"/>
  <c r="D11945" i="2"/>
  <c r="C11945" i="2"/>
  <c r="B11945" i="2"/>
  <c r="J11944" i="2"/>
  <c r="I11944" i="2"/>
  <c r="H11944" i="2"/>
  <c r="G11944" i="2"/>
  <c r="F11944" i="2"/>
  <c r="E11944" i="2"/>
  <c r="D11944" i="2"/>
  <c r="C11944" i="2"/>
  <c r="B11944" i="2"/>
  <c r="G11942" i="2"/>
  <c r="C11942" i="2"/>
  <c r="G11941" i="2"/>
  <c r="F11941" i="2"/>
  <c r="D11941" i="2"/>
  <c r="C11939" i="2"/>
  <c r="J11938" i="2"/>
  <c r="H11938" i="2"/>
  <c r="D11938" i="2"/>
  <c r="B11938" i="2"/>
  <c r="J11937" i="2"/>
  <c r="H11937" i="2"/>
  <c r="F11937" i="2"/>
  <c r="I11936" i="2"/>
  <c r="H11936" i="2"/>
  <c r="G11936" i="2"/>
  <c r="F11936" i="2"/>
  <c r="E11936" i="2"/>
  <c r="D11936" i="2"/>
  <c r="C11936" i="2"/>
  <c r="B11936" i="2"/>
  <c r="H11935" i="2"/>
  <c r="G11935" i="2"/>
  <c r="F11935" i="2"/>
  <c r="E11935" i="2"/>
  <c r="D11935" i="2"/>
  <c r="C11935" i="2"/>
  <c r="B11935" i="2"/>
  <c r="J11933" i="2"/>
  <c r="I11933" i="2"/>
  <c r="H11933" i="2"/>
  <c r="G11933" i="2"/>
  <c r="F11933" i="2"/>
  <c r="E11933" i="2"/>
  <c r="D11933" i="2"/>
  <c r="C11933" i="2"/>
  <c r="B11933" i="2"/>
  <c r="J11932" i="2"/>
  <c r="I11932" i="2"/>
  <c r="H11932" i="2"/>
  <c r="G11932" i="2"/>
  <c r="F11932" i="2"/>
  <c r="E11932" i="2"/>
  <c r="D11932" i="2"/>
  <c r="C11932" i="2"/>
  <c r="B11932" i="2"/>
  <c r="G11930" i="2"/>
  <c r="C11930" i="2"/>
  <c r="G11929" i="2"/>
  <c r="F11929" i="2"/>
  <c r="D11929" i="2"/>
  <c r="C11927" i="2"/>
  <c r="J11926" i="2"/>
  <c r="H11926" i="2"/>
  <c r="D11926" i="2"/>
  <c r="B11926" i="2"/>
  <c r="J11925" i="2"/>
  <c r="H11925" i="2"/>
  <c r="F11925" i="2"/>
  <c r="I11924" i="2"/>
  <c r="H11924" i="2"/>
  <c r="G11924" i="2"/>
  <c r="F11924" i="2"/>
  <c r="E11924" i="2"/>
  <c r="D11924" i="2"/>
  <c r="C11924" i="2"/>
  <c r="B11924" i="2"/>
  <c r="H11923" i="2"/>
  <c r="G11923" i="2"/>
  <c r="F11923" i="2"/>
  <c r="E11923" i="2"/>
  <c r="D11923" i="2"/>
  <c r="C11923" i="2"/>
  <c r="B11923" i="2"/>
  <c r="J11921" i="2"/>
  <c r="I11921" i="2"/>
  <c r="H11921" i="2"/>
  <c r="G11921" i="2"/>
  <c r="F11921" i="2"/>
  <c r="E11921" i="2"/>
  <c r="D11921" i="2"/>
  <c r="C11921" i="2"/>
  <c r="B11921" i="2"/>
  <c r="J11920" i="2"/>
  <c r="I11920" i="2"/>
  <c r="H11920" i="2"/>
  <c r="G11920" i="2"/>
  <c r="F11920" i="2"/>
  <c r="E11920" i="2"/>
  <c r="D11920" i="2"/>
  <c r="C11920" i="2"/>
  <c r="B11920" i="2"/>
  <c r="G11918" i="2"/>
  <c r="C11918" i="2"/>
  <c r="G11917" i="2"/>
  <c r="F11917" i="2"/>
  <c r="D11917" i="2"/>
  <c r="C11915" i="2"/>
  <c r="J11914" i="2"/>
  <c r="H11914" i="2"/>
  <c r="D11914" i="2"/>
  <c r="B11914" i="2"/>
  <c r="J11913" i="2"/>
  <c r="H11913" i="2"/>
  <c r="F11913" i="2"/>
  <c r="I11912" i="2"/>
  <c r="H11912" i="2"/>
  <c r="G11912" i="2"/>
  <c r="F11912" i="2"/>
  <c r="E11912" i="2"/>
  <c r="D11912" i="2"/>
  <c r="C11912" i="2"/>
  <c r="B11912" i="2"/>
  <c r="H11911" i="2"/>
  <c r="G11911" i="2"/>
  <c r="F11911" i="2"/>
  <c r="E11911" i="2"/>
  <c r="D11911" i="2"/>
  <c r="C11911" i="2"/>
  <c r="B11911" i="2"/>
  <c r="J11909" i="2"/>
  <c r="I11909" i="2"/>
  <c r="H11909" i="2"/>
  <c r="G11909" i="2"/>
  <c r="F11909" i="2"/>
  <c r="E11909" i="2"/>
  <c r="D11909" i="2"/>
  <c r="C11909" i="2"/>
  <c r="B11909" i="2"/>
  <c r="J11908" i="2"/>
  <c r="I11908" i="2"/>
  <c r="H11908" i="2"/>
  <c r="G11908" i="2"/>
  <c r="F11908" i="2"/>
  <c r="E11908" i="2"/>
  <c r="D11908" i="2"/>
  <c r="C11908" i="2"/>
  <c r="B11908" i="2"/>
  <c r="G11906" i="2"/>
  <c r="C11906" i="2"/>
  <c r="G11905" i="2"/>
  <c r="F11905" i="2"/>
  <c r="D11905" i="2"/>
  <c r="C11903" i="2"/>
  <c r="J11902" i="2"/>
  <c r="H11902" i="2"/>
  <c r="D11902" i="2"/>
  <c r="B11902" i="2"/>
  <c r="J11901" i="2"/>
  <c r="H11901" i="2"/>
  <c r="F11901" i="2"/>
  <c r="I11900" i="2"/>
  <c r="H11900" i="2"/>
  <c r="G11900" i="2"/>
  <c r="F11900" i="2"/>
  <c r="E11900" i="2"/>
  <c r="D11900" i="2"/>
  <c r="C11900" i="2"/>
  <c r="B11900" i="2"/>
  <c r="H11899" i="2"/>
  <c r="G11899" i="2"/>
  <c r="F11899" i="2"/>
  <c r="E11899" i="2"/>
  <c r="D11899" i="2"/>
  <c r="C11899" i="2"/>
  <c r="B11899" i="2"/>
  <c r="J11897" i="2"/>
  <c r="I11897" i="2"/>
  <c r="H11897" i="2"/>
  <c r="G11897" i="2"/>
  <c r="F11897" i="2"/>
  <c r="E11897" i="2"/>
  <c r="D11897" i="2"/>
  <c r="C11897" i="2"/>
  <c r="B11897" i="2"/>
  <c r="J11896" i="2"/>
  <c r="I11896" i="2"/>
  <c r="H11896" i="2"/>
  <c r="G11896" i="2"/>
  <c r="F11896" i="2"/>
  <c r="E11896" i="2"/>
  <c r="D11896" i="2"/>
  <c r="C11896" i="2"/>
  <c r="B11896" i="2"/>
  <c r="G11894" i="2"/>
  <c r="C11894" i="2"/>
  <c r="G11893" i="2"/>
  <c r="F11893" i="2"/>
  <c r="D11893" i="2"/>
  <c r="C4379" i="2"/>
  <c r="J4378" i="2"/>
  <c r="H4378" i="2"/>
  <c r="D4378" i="2"/>
  <c r="B4378" i="2"/>
  <c r="J4377" i="2"/>
  <c r="H4377" i="2"/>
  <c r="F4377" i="2"/>
  <c r="I4376" i="2"/>
  <c r="H4376" i="2"/>
  <c r="G4376" i="2"/>
  <c r="F4376" i="2"/>
  <c r="E4376" i="2"/>
  <c r="D4376" i="2"/>
  <c r="C4376" i="2"/>
  <c r="B4376" i="2"/>
  <c r="H4375" i="2"/>
  <c r="G4375" i="2"/>
  <c r="F4375" i="2"/>
  <c r="E4375" i="2"/>
  <c r="D4375" i="2"/>
  <c r="C4375" i="2"/>
  <c r="B4375" i="2"/>
  <c r="J4373" i="2"/>
  <c r="I4373" i="2"/>
  <c r="H4373" i="2"/>
  <c r="G4373" i="2"/>
  <c r="F4373" i="2"/>
  <c r="E4373" i="2"/>
  <c r="D4373" i="2"/>
  <c r="C4373" i="2"/>
  <c r="B4373" i="2"/>
  <c r="J4372" i="2"/>
  <c r="I4372" i="2"/>
  <c r="H4372" i="2"/>
  <c r="G4372" i="2"/>
  <c r="F4372" i="2"/>
  <c r="E4372" i="2"/>
  <c r="D4372" i="2"/>
  <c r="C4372" i="2"/>
  <c r="B4372" i="2"/>
  <c r="G4370" i="2"/>
  <c r="C4370" i="2"/>
  <c r="G4369" i="2"/>
  <c r="F4369" i="2"/>
  <c r="D4369" i="2"/>
  <c r="C11891" i="2"/>
  <c r="J11890" i="2"/>
  <c r="H11890" i="2"/>
  <c r="D11890" i="2"/>
  <c r="B11890" i="2"/>
  <c r="J11889" i="2"/>
  <c r="H11889" i="2"/>
  <c r="F11889" i="2"/>
  <c r="I11888" i="2"/>
  <c r="H11888" i="2"/>
  <c r="G11888" i="2"/>
  <c r="F11888" i="2"/>
  <c r="E11888" i="2"/>
  <c r="D11888" i="2"/>
  <c r="C11888" i="2"/>
  <c r="B11888" i="2"/>
  <c r="H11887" i="2"/>
  <c r="G11887" i="2"/>
  <c r="F11887" i="2"/>
  <c r="E11887" i="2"/>
  <c r="D11887" i="2"/>
  <c r="C11887" i="2"/>
  <c r="B11887" i="2"/>
  <c r="J11885" i="2"/>
  <c r="I11885" i="2"/>
  <c r="H11885" i="2"/>
  <c r="G11885" i="2"/>
  <c r="F11885" i="2"/>
  <c r="E11885" i="2"/>
  <c r="D11885" i="2"/>
  <c r="C11885" i="2"/>
  <c r="B11885" i="2"/>
  <c r="J11884" i="2"/>
  <c r="I11884" i="2"/>
  <c r="H11884" i="2"/>
  <c r="G11884" i="2"/>
  <c r="F11884" i="2"/>
  <c r="E11884" i="2"/>
  <c r="D11884" i="2"/>
  <c r="C11884" i="2"/>
  <c r="B11884" i="2"/>
  <c r="G11882" i="2"/>
  <c r="C11882" i="2"/>
  <c r="G11881" i="2"/>
  <c r="F11881" i="2"/>
  <c r="D11881" i="2"/>
  <c r="C11879" i="2"/>
  <c r="J11878" i="2"/>
  <c r="H11878" i="2"/>
  <c r="D11878" i="2"/>
  <c r="B11878" i="2"/>
  <c r="J11877" i="2"/>
  <c r="H11877" i="2"/>
  <c r="F11877" i="2"/>
  <c r="I11876" i="2"/>
  <c r="H11876" i="2"/>
  <c r="G11876" i="2"/>
  <c r="F11876" i="2"/>
  <c r="E11876" i="2"/>
  <c r="D11876" i="2"/>
  <c r="C11876" i="2"/>
  <c r="B11876" i="2"/>
  <c r="H11875" i="2"/>
  <c r="G11875" i="2"/>
  <c r="F11875" i="2"/>
  <c r="E11875" i="2"/>
  <c r="D11875" i="2"/>
  <c r="C11875" i="2"/>
  <c r="B11875" i="2"/>
  <c r="J11873" i="2"/>
  <c r="I11873" i="2"/>
  <c r="H11873" i="2"/>
  <c r="G11873" i="2"/>
  <c r="F11873" i="2"/>
  <c r="E11873" i="2"/>
  <c r="D11873" i="2"/>
  <c r="C11873" i="2"/>
  <c r="B11873" i="2"/>
  <c r="J11872" i="2"/>
  <c r="I11872" i="2"/>
  <c r="H11872" i="2"/>
  <c r="G11872" i="2"/>
  <c r="F11872" i="2"/>
  <c r="E11872" i="2"/>
  <c r="D11872" i="2"/>
  <c r="C11872" i="2"/>
  <c r="B11872" i="2"/>
  <c r="G11870" i="2"/>
  <c r="C11870" i="2"/>
  <c r="G11869" i="2"/>
  <c r="F11869" i="2"/>
  <c r="D11869" i="2"/>
  <c r="C11867" i="2"/>
  <c r="J11866" i="2"/>
  <c r="H11866" i="2"/>
  <c r="D11866" i="2"/>
  <c r="B11866" i="2"/>
  <c r="J11865" i="2"/>
  <c r="H11865" i="2"/>
  <c r="F11865" i="2"/>
  <c r="I11864" i="2"/>
  <c r="H11864" i="2"/>
  <c r="G11864" i="2"/>
  <c r="F11864" i="2"/>
  <c r="E11864" i="2"/>
  <c r="D11864" i="2"/>
  <c r="C11864" i="2"/>
  <c r="B11864" i="2"/>
  <c r="H11863" i="2"/>
  <c r="G11863" i="2"/>
  <c r="F11863" i="2"/>
  <c r="E11863" i="2"/>
  <c r="D11863" i="2"/>
  <c r="C11863" i="2"/>
  <c r="B11863" i="2"/>
  <c r="J11861" i="2"/>
  <c r="I11861" i="2"/>
  <c r="H11861" i="2"/>
  <c r="G11861" i="2"/>
  <c r="F11861" i="2"/>
  <c r="E11861" i="2"/>
  <c r="D11861" i="2"/>
  <c r="C11861" i="2"/>
  <c r="B11861" i="2"/>
  <c r="J11860" i="2"/>
  <c r="I11860" i="2"/>
  <c r="H11860" i="2"/>
  <c r="G11860" i="2"/>
  <c r="F11860" i="2"/>
  <c r="E11860" i="2"/>
  <c r="D11860" i="2"/>
  <c r="C11860" i="2"/>
  <c r="B11860" i="2"/>
  <c r="G11858" i="2"/>
  <c r="C11858" i="2"/>
  <c r="G11857" i="2"/>
  <c r="F11857" i="2"/>
  <c r="D11857" i="2"/>
  <c r="C11855" i="2"/>
  <c r="J11854" i="2"/>
  <c r="H11854" i="2"/>
  <c r="D11854" i="2"/>
  <c r="B11854" i="2"/>
  <c r="J11853" i="2"/>
  <c r="H11853" i="2"/>
  <c r="F11853" i="2"/>
  <c r="I11852" i="2"/>
  <c r="H11852" i="2"/>
  <c r="G11852" i="2"/>
  <c r="F11852" i="2"/>
  <c r="E11852" i="2"/>
  <c r="D11852" i="2"/>
  <c r="C11852" i="2"/>
  <c r="B11852" i="2"/>
  <c r="H11851" i="2"/>
  <c r="G11851" i="2"/>
  <c r="F11851" i="2"/>
  <c r="E11851" i="2"/>
  <c r="D11851" i="2"/>
  <c r="C11851" i="2"/>
  <c r="B11851" i="2"/>
  <c r="J11849" i="2"/>
  <c r="I11849" i="2"/>
  <c r="H11849" i="2"/>
  <c r="G11849" i="2"/>
  <c r="F11849" i="2"/>
  <c r="E11849" i="2"/>
  <c r="D11849" i="2"/>
  <c r="C11849" i="2"/>
  <c r="B11849" i="2"/>
  <c r="J11848" i="2"/>
  <c r="I11848" i="2"/>
  <c r="H11848" i="2"/>
  <c r="G11848" i="2"/>
  <c r="F11848" i="2"/>
  <c r="E11848" i="2"/>
  <c r="D11848" i="2"/>
  <c r="C11848" i="2"/>
  <c r="B11848" i="2"/>
  <c r="G11846" i="2"/>
  <c r="C11846" i="2"/>
  <c r="G11845" i="2"/>
  <c r="F11845" i="2"/>
  <c r="D11845" i="2"/>
  <c r="C11843" i="2"/>
  <c r="J11842" i="2"/>
  <c r="H11842" i="2"/>
  <c r="D11842" i="2"/>
  <c r="B11842" i="2"/>
  <c r="J11841" i="2"/>
  <c r="H11841" i="2"/>
  <c r="F11841" i="2"/>
  <c r="I11840" i="2"/>
  <c r="H11840" i="2"/>
  <c r="G11840" i="2"/>
  <c r="F11840" i="2"/>
  <c r="E11840" i="2"/>
  <c r="D11840" i="2"/>
  <c r="C11840" i="2"/>
  <c r="B11840" i="2"/>
  <c r="H11839" i="2"/>
  <c r="G11839" i="2"/>
  <c r="F11839" i="2"/>
  <c r="E11839" i="2"/>
  <c r="D11839" i="2"/>
  <c r="C11839" i="2"/>
  <c r="B11839" i="2"/>
  <c r="J11837" i="2"/>
  <c r="I11837" i="2"/>
  <c r="H11837" i="2"/>
  <c r="G11837" i="2"/>
  <c r="F11837" i="2"/>
  <c r="E11837" i="2"/>
  <c r="D11837" i="2"/>
  <c r="C11837" i="2"/>
  <c r="B11837" i="2"/>
  <c r="J11836" i="2"/>
  <c r="I11836" i="2"/>
  <c r="H11836" i="2"/>
  <c r="G11836" i="2"/>
  <c r="F11836" i="2"/>
  <c r="E11836" i="2"/>
  <c r="D11836" i="2"/>
  <c r="C11836" i="2"/>
  <c r="B11836" i="2"/>
  <c r="G11834" i="2"/>
  <c r="C11834" i="2"/>
  <c r="G11833" i="2"/>
  <c r="F11833" i="2"/>
  <c r="D11833" i="2"/>
  <c r="C11831" i="2"/>
  <c r="J11830" i="2"/>
  <c r="H11830" i="2"/>
  <c r="D11830" i="2"/>
  <c r="B11830" i="2"/>
  <c r="J11829" i="2"/>
  <c r="H11829" i="2"/>
  <c r="F11829" i="2"/>
  <c r="I11828" i="2"/>
  <c r="H11828" i="2"/>
  <c r="G11828" i="2"/>
  <c r="F11828" i="2"/>
  <c r="E11828" i="2"/>
  <c r="D11828" i="2"/>
  <c r="C11828" i="2"/>
  <c r="B11828" i="2"/>
  <c r="H11827" i="2"/>
  <c r="G11827" i="2"/>
  <c r="F11827" i="2"/>
  <c r="E11827" i="2"/>
  <c r="D11827" i="2"/>
  <c r="C11827" i="2"/>
  <c r="B11827" i="2"/>
  <c r="J11825" i="2"/>
  <c r="I11825" i="2"/>
  <c r="H11825" i="2"/>
  <c r="G11825" i="2"/>
  <c r="F11825" i="2"/>
  <c r="E11825" i="2"/>
  <c r="D11825" i="2"/>
  <c r="C11825" i="2"/>
  <c r="B11825" i="2"/>
  <c r="J11824" i="2"/>
  <c r="I11824" i="2"/>
  <c r="H11824" i="2"/>
  <c r="G11824" i="2"/>
  <c r="F11824" i="2"/>
  <c r="E11824" i="2"/>
  <c r="D11824" i="2"/>
  <c r="C11824" i="2"/>
  <c r="B11824" i="2"/>
  <c r="G11822" i="2"/>
  <c r="C11822" i="2"/>
  <c r="G11821" i="2"/>
  <c r="F11821" i="2"/>
  <c r="D11821" i="2"/>
  <c r="C11819" i="2"/>
  <c r="J11818" i="2"/>
  <c r="H11818" i="2"/>
  <c r="D11818" i="2"/>
  <c r="B11818" i="2"/>
  <c r="J11817" i="2"/>
  <c r="H11817" i="2"/>
  <c r="F11817" i="2"/>
  <c r="I11816" i="2"/>
  <c r="H11816" i="2"/>
  <c r="G11816" i="2"/>
  <c r="F11816" i="2"/>
  <c r="E11816" i="2"/>
  <c r="D11816" i="2"/>
  <c r="C11816" i="2"/>
  <c r="B11816" i="2"/>
  <c r="H11815" i="2"/>
  <c r="G11815" i="2"/>
  <c r="F11815" i="2"/>
  <c r="E11815" i="2"/>
  <c r="D11815" i="2"/>
  <c r="C11815" i="2"/>
  <c r="B11815" i="2"/>
  <c r="J11813" i="2"/>
  <c r="I11813" i="2"/>
  <c r="H11813" i="2"/>
  <c r="G11813" i="2"/>
  <c r="F11813" i="2"/>
  <c r="E11813" i="2"/>
  <c r="D11813" i="2"/>
  <c r="C11813" i="2"/>
  <c r="B11813" i="2"/>
  <c r="J11812" i="2"/>
  <c r="I11812" i="2"/>
  <c r="H11812" i="2"/>
  <c r="G11812" i="2"/>
  <c r="F11812" i="2"/>
  <c r="E11812" i="2"/>
  <c r="D11812" i="2"/>
  <c r="C11812" i="2"/>
  <c r="B11812" i="2"/>
  <c r="G11810" i="2"/>
  <c r="C11810" i="2"/>
  <c r="G11809" i="2"/>
  <c r="F11809" i="2"/>
  <c r="D11809" i="2"/>
  <c r="C11807" i="2"/>
  <c r="J11806" i="2"/>
  <c r="H11806" i="2"/>
  <c r="D11806" i="2"/>
  <c r="B11806" i="2"/>
  <c r="J11805" i="2"/>
  <c r="H11805" i="2"/>
  <c r="F11805" i="2"/>
  <c r="I11804" i="2"/>
  <c r="H11804" i="2"/>
  <c r="G11804" i="2"/>
  <c r="F11804" i="2"/>
  <c r="E11804" i="2"/>
  <c r="D11804" i="2"/>
  <c r="C11804" i="2"/>
  <c r="B11804" i="2"/>
  <c r="H11803" i="2"/>
  <c r="G11803" i="2"/>
  <c r="F11803" i="2"/>
  <c r="E11803" i="2"/>
  <c r="D11803" i="2"/>
  <c r="C11803" i="2"/>
  <c r="B11803" i="2"/>
  <c r="J11801" i="2"/>
  <c r="I11801" i="2"/>
  <c r="H11801" i="2"/>
  <c r="G11801" i="2"/>
  <c r="F11801" i="2"/>
  <c r="E11801" i="2"/>
  <c r="D11801" i="2"/>
  <c r="C11801" i="2"/>
  <c r="B11801" i="2"/>
  <c r="J11800" i="2"/>
  <c r="I11800" i="2"/>
  <c r="H11800" i="2"/>
  <c r="G11800" i="2"/>
  <c r="F11800" i="2"/>
  <c r="E11800" i="2"/>
  <c r="D11800" i="2"/>
  <c r="C11800" i="2"/>
  <c r="B11800" i="2"/>
  <c r="G11798" i="2"/>
  <c r="C11798" i="2"/>
  <c r="G11797" i="2"/>
  <c r="F11797" i="2"/>
  <c r="D11797" i="2"/>
  <c r="C11795" i="2"/>
  <c r="J11794" i="2"/>
  <c r="H11794" i="2"/>
  <c r="D11794" i="2"/>
  <c r="B11794" i="2"/>
  <c r="J11793" i="2"/>
  <c r="H11793" i="2"/>
  <c r="F11793" i="2"/>
  <c r="I11792" i="2"/>
  <c r="H11792" i="2"/>
  <c r="G11792" i="2"/>
  <c r="F11792" i="2"/>
  <c r="E11792" i="2"/>
  <c r="D11792" i="2"/>
  <c r="C11792" i="2"/>
  <c r="B11792" i="2"/>
  <c r="H11791" i="2"/>
  <c r="G11791" i="2"/>
  <c r="F11791" i="2"/>
  <c r="E11791" i="2"/>
  <c r="D11791" i="2"/>
  <c r="C11791" i="2"/>
  <c r="B11791" i="2"/>
  <c r="J11789" i="2"/>
  <c r="I11789" i="2"/>
  <c r="H11789" i="2"/>
  <c r="G11789" i="2"/>
  <c r="F11789" i="2"/>
  <c r="E11789" i="2"/>
  <c r="D11789" i="2"/>
  <c r="C11789" i="2"/>
  <c r="B11789" i="2"/>
  <c r="J11788" i="2"/>
  <c r="I11788" i="2"/>
  <c r="H11788" i="2"/>
  <c r="G11788" i="2"/>
  <c r="F11788" i="2"/>
  <c r="E11788" i="2"/>
  <c r="D11788" i="2"/>
  <c r="C11788" i="2"/>
  <c r="B11788" i="2"/>
  <c r="G11786" i="2"/>
  <c r="C11786" i="2"/>
  <c r="G11785" i="2"/>
  <c r="F11785" i="2"/>
  <c r="D11785" i="2"/>
  <c r="C11783" i="2"/>
  <c r="J11782" i="2"/>
  <c r="H11782" i="2"/>
  <c r="D11782" i="2"/>
  <c r="B11782" i="2"/>
  <c r="J11781" i="2"/>
  <c r="H11781" i="2"/>
  <c r="F11781" i="2"/>
  <c r="I11780" i="2"/>
  <c r="H11780" i="2"/>
  <c r="G11780" i="2"/>
  <c r="F11780" i="2"/>
  <c r="E11780" i="2"/>
  <c r="D11780" i="2"/>
  <c r="C11780" i="2"/>
  <c r="B11780" i="2"/>
  <c r="H11779" i="2"/>
  <c r="G11779" i="2"/>
  <c r="F11779" i="2"/>
  <c r="E11779" i="2"/>
  <c r="D11779" i="2"/>
  <c r="C11779" i="2"/>
  <c r="B11779" i="2"/>
  <c r="J11777" i="2"/>
  <c r="I11777" i="2"/>
  <c r="H11777" i="2"/>
  <c r="G11777" i="2"/>
  <c r="F11777" i="2"/>
  <c r="E11777" i="2"/>
  <c r="D11777" i="2"/>
  <c r="C11777" i="2"/>
  <c r="B11777" i="2"/>
  <c r="J11776" i="2"/>
  <c r="I11776" i="2"/>
  <c r="H11776" i="2"/>
  <c r="G11776" i="2"/>
  <c r="F11776" i="2"/>
  <c r="E11776" i="2"/>
  <c r="D11776" i="2"/>
  <c r="C11776" i="2"/>
  <c r="B11776" i="2"/>
  <c r="G11774" i="2"/>
  <c r="C11774" i="2"/>
  <c r="G11773" i="2"/>
  <c r="F11773" i="2"/>
  <c r="D11773" i="2"/>
  <c r="C11771" i="2"/>
  <c r="J11770" i="2"/>
  <c r="H11770" i="2"/>
  <c r="D11770" i="2"/>
  <c r="B11770" i="2"/>
  <c r="J11769" i="2"/>
  <c r="H11769" i="2"/>
  <c r="F11769" i="2"/>
  <c r="I11768" i="2"/>
  <c r="H11768" i="2"/>
  <c r="G11768" i="2"/>
  <c r="F11768" i="2"/>
  <c r="E11768" i="2"/>
  <c r="D11768" i="2"/>
  <c r="C11768" i="2"/>
  <c r="B11768" i="2"/>
  <c r="H11767" i="2"/>
  <c r="G11767" i="2"/>
  <c r="F11767" i="2"/>
  <c r="E11767" i="2"/>
  <c r="D11767" i="2"/>
  <c r="C11767" i="2"/>
  <c r="B11767" i="2"/>
  <c r="J11765" i="2"/>
  <c r="I11765" i="2"/>
  <c r="H11765" i="2"/>
  <c r="G11765" i="2"/>
  <c r="F11765" i="2"/>
  <c r="E11765" i="2"/>
  <c r="D11765" i="2"/>
  <c r="C11765" i="2"/>
  <c r="B11765" i="2"/>
  <c r="J11764" i="2"/>
  <c r="I11764" i="2"/>
  <c r="H11764" i="2"/>
  <c r="G11764" i="2"/>
  <c r="F11764" i="2"/>
  <c r="E11764" i="2"/>
  <c r="D11764" i="2"/>
  <c r="C11764" i="2"/>
  <c r="B11764" i="2"/>
  <c r="G11762" i="2"/>
  <c r="C11762" i="2"/>
  <c r="G11761" i="2"/>
  <c r="F11761" i="2"/>
  <c r="D11761" i="2"/>
  <c r="C11759" i="2"/>
  <c r="J11758" i="2"/>
  <c r="H11758" i="2"/>
  <c r="D11758" i="2"/>
  <c r="B11758" i="2"/>
  <c r="J11757" i="2"/>
  <c r="H11757" i="2"/>
  <c r="F11757" i="2"/>
  <c r="I11756" i="2"/>
  <c r="H11756" i="2"/>
  <c r="G11756" i="2"/>
  <c r="F11756" i="2"/>
  <c r="E11756" i="2"/>
  <c r="D11756" i="2"/>
  <c r="C11756" i="2"/>
  <c r="B11756" i="2"/>
  <c r="H11755" i="2"/>
  <c r="G11755" i="2"/>
  <c r="F11755" i="2"/>
  <c r="E11755" i="2"/>
  <c r="D11755" i="2"/>
  <c r="C11755" i="2"/>
  <c r="B11755" i="2"/>
  <c r="J11753" i="2"/>
  <c r="I11753" i="2"/>
  <c r="H11753" i="2"/>
  <c r="G11753" i="2"/>
  <c r="F11753" i="2"/>
  <c r="E11753" i="2"/>
  <c r="D11753" i="2"/>
  <c r="C11753" i="2"/>
  <c r="B11753" i="2"/>
  <c r="J11752" i="2"/>
  <c r="I11752" i="2"/>
  <c r="H11752" i="2"/>
  <c r="G11752" i="2"/>
  <c r="F11752" i="2"/>
  <c r="E11752" i="2"/>
  <c r="D11752" i="2"/>
  <c r="C11752" i="2"/>
  <c r="B11752" i="2"/>
  <c r="G11750" i="2"/>
  <c r="C11750" i="2"/>
  <c r="G11749" i="2"/>
  <c r="F11749" i="2"/>
  <c r="D11749" i="2"/>
  <c r="C11747" i="2"/>
  <c r="J11746" i="2"/>
  <c r="H11746" i="2"/>
  <c r="D11746" i="2"/>
  <c r="B11746" i="2"/>
  <c r="J11745" i="2"/>
  <c r="H11745" i="2"/>
  <c r="F11745" i="2"/>
  <c r="I11744" i="2"/>
  <c r="H11744" i="2"/>
  <c r="G11744" i="2"/>
  <c r="F11744" i="2"/>
  <c r="E11744" i="2"/>
  <c r="D11744" i="2"/>
  <c r="C11744" i="2"/>
  <c r="B11744" i="2"/>
  <c r="H11743" i="2"/>
  <c r="G11743" i="2"/>
  <c r="F11743" i="2"/>
  <c r="E11743" i="2"/>
  <c r="D11743" i="2"/>
  <c r="C11743" i="2"/>
  <c r="B11743" i="2"/>
  <c r="J11741" i="2"/>
  <c r="I11741" i="2"/>
  <c r="H11741" i="2"/>
  <c r="G11741" i="2"/>
  <c r="F11741" i="2"/>
  <c r="E11741" i="2"/>
  <c r="D11741" i="2"/>
  <c r="C11741" i="2"/>
  <c r="B11741" i="2"/>
  <c r="J11740" i="2"/>
  <c r="I11740" i="2"/>
  <c r="H11740" i="2"/>
  <c r="G11740" i="2"/>
  <c r="F11740" i="2"/>
  <c r="E11740" i="2"/>
  <c r="D11740" i="2"/>
  <c r="C11740" i="2"/>
  <c r="B11740" i="2"/>
  <c r="G11738" i="2"/>
  <c r="C11738" i="2"/>
  <c r="G11737" i="2"/>
  <c r="F11737" i="2"/>
  <c r="D11737" i="2"/>
  <c r="C11735" i="2"/>
  <c r="J11734" i="2"/>
  <c r="H11734" i="2"/>
  <c r="D11734" i="2"/>
  <c r="B11734" i="2"/>
  <c r="J11733" i="2"/>
  <c r="H11733" i="2"/>
  <c r="F11733" i="2"/>
  <c r="I11732" i="2"/>
  <c r="H11732" i="2"/>
  <c r="G11732" i="2"/>
  <c r="F11732" i="2"/>
  <c r="E11732" i="2"/>
  <c r="D11732" i="2"/>
  <c r="C11732" i="2"/>
  <c r="B11732" i="2"/>
  <c r="H11731" i="2"/>
  <c r="G11731" i="2"/>
  <c r="F11731" i="2"/>
  <c r="E11731" i="2"/>
  <c r="D11731" i="2"/>
  <c r="C11731" i="2"/>
  <c r="B11731" i="2"/>
  <c r="J11729" i="2"/>
  <c r="I11729" i="2"/>
  <c r="H11729" i="2"/>
  <c r="G11729" i="2"/>
  <c r="F11729" i="2"/>
  <c r="E11729" i="2"/>
  <c r="D11729" i="2"/>
  <c r="C11729" i="2"/>
  <c r="B11729" i="2"/>
  <c r="J11728" i="2"/>
  <c r="I11728" i="2"/>
  <c r="H11728" i="2"/>
  <c r="G11728" i="2"/>
  <c r="F11728" i="2"/>
  <c r="E11728" i="2"/>
  <c r="D11728" i="2"/>
  <c r="C11728" i="2"/>
  <c r="B11728" i="2"/>
  <c r="G11726" i="2"/>
  <c r="C11726" i="2"/>
  <c r="G11725" i="2"/>
  <c r="F11725" i="2"/>
  <c r="D11725" i="2"/>
  <c r="C11723" i="2"/>
  <c r="J11722" i="2"/>
  <c r="H11722" i="2"/>
  <c r="D11722" i="2"/>
  <c r="B11722" i="2"/>
  <c r="J11721" i="2"/>
  <c r="H11721" i="2"/>
  <c r="F11721" i="2"/>
  <c r="I11720" i="2"/>
  <c r="H11720" i="2"/>
  <c r="G11720" i="2"/>
  <c r="F11720" i="2"/>
  <c r="E11720" i="2"/>
  <c r="D11720" i="2"/>
  <c r="C11720" i="2"/>
  <c r="B11720" i="2"/>
  <c r="H11719" i="2"/>
  <c r="G11719" i="2"/>
  <c r="F11719" i="2"/>
  <c r="E11719" i="2"/>
  <c r="D11719" i="2"/>
  <c r="C11719" i="2"/>
  <c r="B11719" i="2"/>
  <c r="J11717" i="2"/>
  <c r="I11717" i="2"/>
  <c r="H11717" i="2"/>
  <c r="G11717" i="2"/>
  <c r="F11717" i="2"/>
  <c r="E11717" i="2"/>
  <c r="D11717" i="2"/>
  <c r="C11717" i="2"/>
  <c r="B11717" i="2"/>
  <c r="J11716" i="2"/>
  <c r="I11716" i="2"/>
  <c r="H11716" i="2"/>
  <c r="G11716" i="2"/>
  <c r="F11716" i="2"/>
  <c r="E11716" i="2"/>
  <c r="D11716" i="2"/>
  <c r="C11716" i="2"/>
  <c r="B11716" i="2"/>
  <c r="G11714" i="2"/>
  <c r="C11714" i="2"/>
  <c r="G11713" i="2"/>
  <c r="F11713" i="2"/>
  <c r="D11713" i="2"/>
  <c r="C11711" i="2"/>
  <c r="J11710" i="2"/>
  <c r="H11710" i="2"/>
  <c r="D11710" i="2"/>
  <c r="B11710" i="2"/>
  <c r="J11709" i="2"/>
  <c r="H11709" i="2"/>
  <c r="F11709" i="2"/>
  <c r="I11708" i="2"/>
  <c r="H11708" i="2"/>
  <c r="G11708" i="2"/>
  <c r="F11708" i="2"/>
  <c r="E11708" i="2"/>
  <c r="D11708" i="2"/>
  <c r="C11708" i="2"/>
  <c r="B11708" i="2"/>
  <c r="H11707" i="2"/>
  <c r="G11707" i="2"/>
  <c r="F11707" i="2"/>
  <c r="E11707" i="2"/>
  <c r="D11707" i="2"/>
  <c r="C11707" i="2"/>
  <c r="B11707" i="2"/>
  <c r="J11705" i="2"/>
  <c r="I11705" i="2"/>
  <c r="H11705" i="2"/>
  <c r="G11705" i="2"/>
  <c r="F11705" i="2"/>
  <c r="E11705" i="2"/>
  <c r="D11705" i="2"/>
  <c r="C11705" i="2"/>
  <c r="B11705" i="2"/>
  <c r="J11704" i="2"/>
  <c r="I11704" i="2"/>
  <c r="H11704" i="2"/>
  <c r="G11704" i="2"/>
  <c r="F11704" i="2"/>
  <c r="E11704" i="2"/>
  <c r="D11704" i="2"/>
  <c r="C11704" i="2"/>
  <c r="B11704" i="2"/>
  <c r="G11702" i="2"/>
  <c r="C11702" i="2"/>
  <c r="G11701" i="2"/>
  <c r="F11701" i="2"/>
  <c r="D11701" i="2"/>
  <c r="C11699" i="2"/>
  <c r="J11698" i="2"/>
  <c r="H11698" i="2"/>
  <c r="D11698" i="2"/>
  <c r="B11698" i="2"/>
  <c r="J11697" i="2"/>
  <c r="H11697" i="2"/>
  <c r="F11697" i="2"/>
  <c r="I11696" i="2"/>
  <c r="H11696" i="2"/>
  <c r="G11696" i="2"/>
  <c r="F11696" i="2"/>
  <c r="E11696" i="2"/>
  <c r="D11696" i="2"/>
  <c r="C11696" i="2"/>
  <c r="B11696" i="2"/>
  <c r="H11695" i="2"/>
  <c r="G11695" i="2"/>
  <c r="F11695" i="2"/>
  <c r="E11695" i="2"/>
  <c r="D11695" i="2"/>
  <c r="C11695" i="2"/>
  <c r="B11695" i="2"/>
  <c r="J11693" i="2"/>
  <c r="I11693" i="2"/>
  <c r="H11693" i="2"/>
  <c r="G11693" i="2"/>
  <c r="F11693" i="2"/>
  <c r="E11693" i="2"/>
  <c r="D11693" i="2"/>
  <c r="C11693" i="2"/>
  <c r="B11693" i="2"/>
  <c r="J11692" i="2"/>
  <c r="I11692" i="2"/>
  <c r="H11692" i="2"/>
  <c r="G11692" i="2"/>
  <c r="F11692" i="2"/>
  <c r="E11692" i="2"/>
  <c r="D11692" i="2"/>
  <c r="C11692" i="2"/>
  <c r="B11692" i="2"/>
  <c r="G11690" i="2"/>
  <c r="C11690" i="2"/>
  <c r="G11689" i="2"/>
  <c r="F11689" i="2"/>
  <c r="D11689" i="2"/>
  <c r="C11687" i="2"/>
  <c r="J11686" i="2"/>
  <c r="H11686" i="2"/>
  <c r="D11686" i="2"/>
  <c r="B11686" i="2"/>
  <c r="J11685" i="2"/>
  <c r="H11685" i="2"/>
  <c r="F11685" i="2"/>
  <c r="I11684" i="2"/>
  <c r="H11684" i="2"/>
  <c r="G11684" i="2"/>
  <c r="F11684" i="2"/>
  <c r="E11684" i="2"/>
  <c r="D11684" i="2"/>
  <c r="C11684" i="2"/>
  <c r="B11684" i="2"/>
  <c r="H11683" i="2"/>
  <c r="G11683" i="2"/>
  <c r="F11683" i="2"/>
  <c r="E11683" i="2"/>
  <c r="D11683" i="2"/>
  <c r="C11683" i="2"/>
  <c r="B11683" i="2"/>
  <c r="J11681" i="2"/>
  <c r="I11681" i="2"/>
  <c r="H11681" i="2"/>
  <c r="G11681" i="2"/>
  <c r="F11681" i="2"/>
  <c r="E11681" i="2"/>
  <c r="D11681" i="2"/>
  <c r="C11681" i="2"/>
  <c r="B11681" i="2"/>
  <c r="J11680" i="2"/>
  <c r="I11680" i="2"/>
  <c r="H11680" i="2"/>
  <c r="G11680" i="2"/>
  <c r="F11680" i="2"/>
  <c r="E11680" i="2"/>
  <c r="D11680" i="2"/>
  <c r="C11680" i="2"/>
  <c r="B11680" i="2"/>
  <c r="G11678" i="2"/>
  <c r="C11678" i="2"/>
  <c r="G11677" i="2"/>
  <c r="F11677" i="2"/>
  <c r="D11677" i="2"/>
  <c r="C11675" i="2"/>
  <c r="J11674" i="2"/>
  <c r="H11674" i="2"/>
  <c r="D11674" i="2"/>
  <c r="B11674" i="2"/>
  <c r="J11673" i="2"/>
  <c r="H11673" i="2"/>
  <c r="F11673" i="2"/>
  <c r="I11672" i="2"/>
  <c r="H11672" i="2"/>
  <c r="G11672" i="2"/>
  <c r="F11672" i="2"/>
  <c r="E11672" i="2"/>
  <c r="D11672" i="2"/>
  <c r="C11672" i="2"/>
  <c r="B11672" i="2"/>
  <c r="H11671" i="2"/>
  <c r="G11671" i="2"/>
  <c r="F11671" i="2"/>
  <c r="E11671" i="2"/>
  <c r="D11671" i="2"/>
  <c r="C11671" i="2"/>
  <c r="B11671" i="2"/>
  <c r="J11669" i="2"/>
  <c r="I11669" i="2"/>
  <c r="H11669" i="2"/>
  <c r="G11669" i="2"/>
  <c r="F11669" i="2"/>
  <c r="E11669" i="2"/>
  <c r="D11669" i="2"/>
  <c r="C11669" i="2"/>
  <c r="B11669" i="2"/>
  <c r="J11668" i="2"/>
  <c r="I11668" i="2"/>
  <c r="H11668" i="2"/>
  <c r="G11668" i="2"/>
  <c r="F11668" i="2"/>
  <c r="E11668" i="2"/>
  <c r="D11668" i="2"/>
  <c r="C11668" i="2"/>
  <c r="B11668" i="2"/>
  <c r="G11666" i="2"/>
  <c r="C11666" i="2"/>
  <c r="G11665" i="2"/>
  <c r="F11665" i="2"/>
  <c r="D11665" i="2"/>
  <c r="C11663" i="2"/>
  <c r="J11662" i="2"/>
  <c r="H11662" i="2"/>
  <c r="D11662" i="2"/>
  <c r="B11662" i="2"/>
  <c r="J11661" i="2"/>
  <c r="H11661" i="2"/>
  <c r="F11661" i="2"/>
  <c r="I11660" i="2"/>
  <c r="H11660" i="2"/>
  <c r="G11660" i="2"/>
  <c r="F11660" i="2"/>
  <c r="E11660" i="2"/>
  <c r="D11660" i="2"/>
  <c r="C11660" i="2"/>
  <c r="B11660" i="2"/>
  <c r="H11659" i="2"/>
  <c r="G11659" i="2"/>
  <c r="F11659" i="2"/>
  <c r="E11659" i="2"/>
  <c r="D11659" i="2"/>
  <c r="C11659" i="2"/>
  <c r="B11659" i="2"/>
  <c r="J11657" i="2"/>
  <c r="I11657" i="2"/>
  <c r="H11657" i="2"/>
  <c r="G11657" i="2"/>
  <c r="F11657" i="2"/>
  <c r="E11657" i="2"/>
  <c r="D11657" i="2"/>
  <c r="C11657" i="2"/>
  <c r="B11657" i="2"/>
  <c r="J11656" i="2"/>
  <c r="I11656" i="2"/>
  <c r="H11656" i="2"/>
  <c r="G11656" i="2"/>
  <c r="F11656" i="2"/>
  <c r="E11656" i="2"/>
  <c r="D11656" i="2"/>
  <c r="C11656" i="2"/>
  <c r="B11656" i="2"/>
  <c r="G11654" i="2"/>
  <c r="C11654" i="2"/>
  <c r="G11653" i="2"/>
  <c r="F11653" i="2"/>
  <c r="D11653" i="2"/>
  <c r="C11651" i="2"/>
  <c r="J11650" i="2"/>
  <c r="H11650" i="2"/>
  <c r="D11650" i="2"/>
  <c r="B11650" i="2"/>
  <c r="J11649" i="2"/>
  <c r="H11649" i="2"/>
  <c r="F11649" i="2"/>
  <c r="I11648" i="2"/>
  <c r="H11648" i="2"/>
  <c r="G11648" i="2"/>
  <c r="F11648" i="2"/>
  <c r="E11648" i="2"/>
  <c r="D11648" i="2"/>
  <c r="C11648" i="2"/>
  <c r="B11648" i="2"/>
  <c r="H11647" i="2"/>
  <c r="G11647" i="2"/>
  <c r="F11647" i="2"/>
  <c r="E11647" i="2"/>
  <c r="D11647" i="2"/>
  <c r="C11647" i="2"/>
  <c r="B11647" i="2"/>
  <c r="J11645" i="2"/>
  <c r="I11645" i="2"/>
  <c r="H11645" i="2"/>
  <c r="G11645" i="2"/>
  <c r="F11645" i="2"/>
  <c r="E11645" i="2"/>
  <c r="D11645" i="2"/>
  <c r="C11645" i="2"/>
  <c r="B11645" i="2"/>
  <c r="J11644" i="2"/>
  <c r="I11644" i="2"/>
  <c r="H11644" i="2"/>
  <c r="G11644" i="2"/>
  <c r="F11644" i="2"/>
  <c r="E11644" i="2"/>
  <c r="D11644" i="2"/>
  <c r="C11644" i="2"/>
  <c r="B11644" i="2"/>
  <c r="G11642" i="2"/>
  <c r="C11642" i="2"/>
  <c r="G11641" i="2"/>
  <c r="F11641" i="2"/>
  <c r="D11641" i="2"/>
  <c r="C11639" i="2"/>
  <c r="J11638" i="2"/>
  <c r="H11638" i="2"/>
  <c r="D11638" i="2"/>
  <c r="B11638" i="2"/>
  <c r="J11637" i="2"/>
  <c r="H11637" i="2"/>
  <c r="F11637" i="2"/>
  <c r="I11636" i="2"/>
  <c r="H11636" i="2"/>
  <c r="G11636" i="2"/>
  <c r="F11636" i="2"/>
  <c r="E11636" i="2"/>
  <c r="D11636" i="2"/>
  <c r="C11636" i="2"/>
  <c r="B11636" i="2"/>
  <c r="H11635" i="2"/>
  <c r="G11635" i="2"/>
  <c r="F11635" i="2"/>
  <c r="E11635" i="2"/>
  <c r="D11635" i="2"/>
  <c r="C11635" i="2"/>
  <c r="B11635" i="2"/>
  <c r="J11633" i="2"/>
  <c r="I11633" i="2"/>
  <c r="H11633" i="2"/>
  <c r="G11633" i="2"/>
  <c r="F11633" i="2"/>
  <c r="E11633" i="2"/>
  <c r="D11633" i="2"/>
  <c r="C11633" i="2"/>
  <c r="B11633" i="2"/>
  <c r="J11632" i="2"/>
  <c r="I11632" i="2"/>
  <c r="H11632" i="2"/>
  <c r="G11632" i="2"/>
  <c r="F11632" i="2"/>
  <c r="E11632" i="2"/>
  <c r="D11632" i="2"/>
  <c r="C11632" i="2"/>
  <c r="B11632" i="2"/>
  <c r="G11630" i="2"/>
  <c r="C11630" i="2"/>
  <c r="G11629" i="2"/>
  <c r="F11629" i="2"/>
  <c r="D11629" i="2"/>
  <c r="C11627" i="2"/>
  <c r="J11626" i="2"/>
  <c r="H11626" i="2"/>
  <c r="D11626" i="2"/>
  <c r="B11626" i="2"/>
  <c r="J11625" i="2"/>
  <c r="H11625" i="2"/>
  <c r="F11625" i="2"/>
  <c r="I11624" i="2"/>
  <c r="H11624" i="2"/>
  <c r="G11624" i="2"/>
  <c r="F11624" i="2"/>
  <c r="E11624" i="2"/>
  <c r="D11624" i="2"/>
  <c r="C11624" i="2"/>
  <c r="B11624" i="2"/>
  <c r="H11623" i="2"/>
  <c r="G11623" i="2"/>
  <c r="F11623" i="2"/>
  <c r="E11623" i="2"/>
  <c r="D11623" i="2"/>
  <c r="C11623" i="2"/>
  <c r="B11623" i="2"/>
  <c r="J11621" i="2"/>
  <c r="I11621" i="2"/>
  <c r="H11621" i="2"/>
  <c r="G11621" i="2"/>
  <c r="F11621" i="2"/>
  <c r="E11621" i="2"/>
  <c r="D11621" i="2"/>
  <c r="C11621" i="2"/>
  <c r="B11621" i="2"/>
  <c r="J11620" i="2"/>
  <c r="I11620" i="2"/>
  <c r="H11620" i="2"/>
  <c r="G11620" i="2"/>
  <c r="F11620" i="2"/>
  <c r="E11620" i="2"/>
  <c r="D11620" i="2"/>
  <c r="C11620" i="2"/>
  <c r="B11620" i="2"/>
  <c r="G11618" i="2"/>
  <c r="C11618" i="2"/>
  <c r="G11617" i="2"/>
  <c r="F11617" i="2"/>
  <c r="D11617" i="2"/>
  <c r="C11615" i="2"/>
  <c r="J11614" i="2"/>
  <c r="H11614" i="2"/>
  <c r="D11614" i="2"/>
  <c r="B11614" i="2"/>
  <c r="J11613" i="2"/>
  <c r="H11613" i="2"/>
  <c r="F11613" i="2"/>
  <c r="I11612" i="2"/>
  <c r="H11612" i="2"/>
  <c r="G11612" i="2"/>
  <c r="F11612" i="2"/>
  <c r="E11612" i="2"/>
  <c r="D11612" i="2"/>
  <c r="C11612" i="2"/>
  <c r="B11612" i="2"/>
  <c r="H11611" i="2"/>
  <c r="G11611" i="2"/>
  <c r="F11611" i="2"/>
  <c r="E11611" i="2"/>
  <c r="D11611" i="2"/>
  <c r="C11611" i="2"/>
  <c r="B11611" i="2"/>
  <c r="J11609" i="2"/>
  <c r="I11609" i="2"/>
  <c r="H11609" i="2"/>
  <c r="G11609" i="2"/>
  <c r="F11609" i="2"/>
  <c r="E11609" i="2"/>
  <c r="D11609" i="2"/>
  <c r="C11609" i="2"/>
  <c r="B11609" i="2"/>
  <c r="J11608" i="2"/>
  <c r="I11608" i="2"/>
  <c r="H11608" i="2"/>
  <c r="G11608" i="2"/>
  <c r="F11608" i="2"/>
  <c r="E11608" i="2"/>
  <c r="D11608" i="2"/>
  <c r="C11608" i="2"/>
  <c r="B11608" i="2"/>
  <c r="G11606" i="2"/>
  <c r="C11606" i="2"/>
  <c r="G11605" i="2"/>
  <c r="F11605" i="2"/>
  <c r="D11605" i="2"/>
  <c r="C11603" i="2"/>
  <c r="J11602" i="2"/>
  <c r="H11602" i="2"/>
  <c r="D11602" i="2"/>
  <c r="B11602" i="2"/>
  <c r="J11601" i="2"/>
  <c r="H11601" i="2"/>
  <c r="F11601" i="2"/>
  <c r="I11600" i="2"/>
  <c r="H11600" i="2"/>
  <c r="G11600" i="2"/>
  <c r="F11600" i="2"/>
  <c r="E11600" i="2"/>
  <c r="D11600" i="2"/>
  <c r="C11600" i="2"/>
  <c r="B11600" i="2"/>
  <c r="H11599" i="2"/>
  <c r="G11599" i="2"/>
  <c r="F11599" i="2"/>
  <c r="E11599" i="2"/>
  <c r="D11599" i="2"/>
  <c r="C11599" i="2"/>
  <c r="B11599" i="2"/>
  <c r="J11597" i="2"/>
  <c r="I11597" i="2"/>
  <c r="H11597" i="2"/>
  <c r="G11597" i="2"/>
  <c r="F11597" i="2"/>
  <c r="E11597" i="2"/>
  <c r="D11597" i="2"/>
  <c r="C11597" i="2"/>
  <c r="B11597" i="2"/>
  <c r="J11596" i="2"/>
  <c r="I11596" i="2"/>
  <c r="H11596" i="2"/>
  <c r="G11596" i="2"/>
  <c r="F11596" i="2"/>
  <c r="E11596" i="2"/>
  <c r="D11596" i="2"/>
  <c r="C11596" i="2"/>
  <c r="B11596" i="2"/>
  <c r="G11594" i="2"/>
  <c r="C11594" i="2"/>
  <c r="G11593" i="2"/>
  <c r="F11593" i="2"/>
  <c r="D11593" i="2"/>
  <c r="C11591" i="2"/>
  <c r="J11590" i="2"/>
  <c r="H11590" i="2"/>
  <c r="D11590" i="2"/>
  <c r="B11590" i="2"/>
  <c r="J11589" i="2"/>
  <c r="H11589" i="2"/>
  <c r="F11589" i="2"/>
  <c r="I11588" i="2"/>
  <c r="H11588" i="2"/>
  <c r="G11588" i="2"/>
  <c r="F11588" i="2"/>
  <c r="E11588" i="2"/>
  <c r="D11588" i="2"/>
  <c r="C11588" i="2"/>
  <c r="B11588" i="2"/>
  <c r="H11587" i="2"/>
  <c r="G11587" i="2"/>
  <c r="F11587" i="2"/>
  <c r="E11587" i="2"/>
  <c r="D11587" i="2"/>
  <c r="C11587" i="2"/>
  <c r="B11587" i="2"/>
  <c r="J11585" i="2"/>
  <c r="I11585" i="2"/>
  <c r="H11585" i="2"/>
  <c r="G11585" i="2"/>
  <c r="F11585" i="2"/>
  <c r="E11585" i="2"/>
  <c r="D11585" i="2"/>
  <c r="C11585" i="2"/>
  <c r="B11585" i="2"/>
  <c r="J11584" i="2"/>
  <c r="I11584" i="2"/>
  <c r="H11584" i="2"/>
  <c r="G11584" i="2"/>
  <c r="F11584" i="2"/>
  <c r="E11584" i="2"/>
  <c r="D11584" i="2"/>
  <c r="C11584" i="2"/>
  <c r="B11584" i="2"/>
  <c r="G11582" i="2"/>
  <c r="C11582" i="2"/>
  <c r="G11581" i="2"/>
  <c r="F11581" i="2"/>
  <c r="D11581" i="2"/>
  <c r="C11579" i="2"/>
  <c r="J11578" i="2"/>
  <c r="H11578" i="2"/>
  <c r="D11578" i="2"/>
  <c r="B11578" i="2"/>
  <c r="J11577" i="2"/>
  <c r="H11577" i="2"/>
  <c r="F11577" i="2"/>
  <c r="I11576" i="2"/>
  <c r="H11576" i="2"/>
  <c r="G11576" i="2"/>
  <c r="F11576" i="2"/>
  <c r="E11576" i="2"/>
  <c r="D11576" i="2"/>
  <c r="C11576" i="2"/>
  <c r="B11576" i="2"/>
  <c r="H11575" i="2"/>
  <c r="G11575" i="2"/>
  <c r="F11575" i="2"/>
  <c r="E11575" i="2"/>
  <c r="D11575" i="2"/>
  <c r="C11575" i="2"/>
  <c r="B11575" i="2"/>
  <c r="J11573" i="2"/>
  <c r="I11573" i="2"/>
  <c r="H11573" i="2"/>
  <c r="G11573" i="2"/>
  <c r="F11573" i="2"/>
  <c r="E11573" i="2"/>
  <c r="D11573" i="2"/>
  <c r="C11573" i="2"/>
  <c r="B11573" i="2"/>
  <c r="J11572" i="2"/>
  <c r="I11572" i="2"/>
  <c r="H11572" i="2"/>
  <c r="G11572" i="2"/>
  <c r="F11572" i="2"/>
  <c r="E11572" i="2"/>
  <c r="D11572" i="2"/>
  <c r="C11572" i="2"/>
  <c r="B11572" i="2"/>
  <c r="G11570" i="2"/>
  <c r="C11570" i="2"/>
  <c r="G11569" i="2"/>
  <c r="F11569" i="2"/>
  <c r="D11569" i="2"/>
  <c r="C11567" i="2"/>
  <c r="J11566" i="2"/>
  <c r="H11566" i="2"/>
  <c r="D11566" i="2"/>
  <c r="B11566" i="2"/>
  <c r="J11565" i="2"/>
  <c r="H11565" i="2"/>
  <c r="F11565" i="2"/>
  <c r="I11564" i="2"/>
  <c r="H11564" i="2"/>
  <c r="G11564" i="2"/>
  <c r="F11564" i="2"/>
  <c r="E11564" i="2"/>
  <c r="D11564" i="2"/>
  <c r="C11564" i="2"/>
  <c r="B11564" i="2"/>
  <c r="H11563" i="2"/>
  <c r="G11563" i="2"/>
  <c r="F11563" i="2"/>
  <c r="E11563" i="2"/>
  <c r="D11563" i="2"/>
  <c r="C11563" i="2"/>
  <c r="B11563" i="2"/>
  <c r="J11561" i="2"/>
  <c r="I11561" i="2"/>
  <c r="H11561" i="2"/>
  <c r="G11561" i="2"/>
  <c r="F11561" i="2"/>
  <c r="E11561" i="2"/>
  <c r="D11561" i="2"/>
  <c r="C11561" i="2"/>
  <c r="B11561" i="2"/>
  <c r="J11560" i="2"/>
  <c r="I11560" i="2"/>
  <c r="H11560" i="2"/>
  <c r="G11560" i="2"/>
  <c r="F11560" i="2"/>
  <c r="E11560" i="2"/>
  <c r="D11560" i="2"/>
  <c r="C11560" i="2"/>
  <c r="B11560" i="2"/>
  <c r="G11558" i="2"/>
  <c r="C11558" i="2"/>
  <c r="G11557" i="2"/>
  <c r="F11557" i="2"/>
  <c r="D11557" i="2"/>
  <c r="C11555" i="2"/>
  <c r="J11554" i="2"/>
  <c r="H11554" i="2"/>
  <c r="D11554" i="2"/>
  <c r="B11554" i="2"/>
  <c r="J11553" i="2"/>
  <c r="H11553" i="2"/>
  <c r="F11553" i="2"/>
  <c r="I11552" i="2"/>
  <c r="H11552" i="2"/>
  <c r="G11552" i="2"/>
  <c r="F11552" i="2"/>
  <c r="E11552" i="2"/>
  <c r="D11552" i="2"/>
  <c r="C11552" i="2"/>
  <c r="B11552" i="2"/>
  <c r="H11551" i="2"/>
  <c r="G11551" i="2"/>
  <c r="F11551" i="2"/>
  <c r="E11551" i="2"/>
  <c r="D11551" i="2"/>
  <c r="C11551" i="2"/>
  <c r="B11551" i="2"/>
  <c r="J11549" i="2"/>
  <c r="I11549" i="2"/>
  <c r="H11549" i="2"/>
  <c r="G11549" i="2"/>
  <c r="F11549" i="2"/>
  <c r="E11549" i="2"/>
  <c r="D11549" i="2"/>
  <c r="C11549" i="2"/>
  <c r="B11549" i="2"/>
  <c r="J11548" i="2"/>
  <c r="I11548" i="2"/>
  <c r="H11548" i="2"/>
  <c r="G11548" i="2"/>
  <c r="F11548" i="2"/>
  <c r="E11548" i="2"/>
  <c r="D11548" i="2"/>
  <c r="C11548" i="2"/>
  <c r="B11548" i="2"/>
  <c r="G11546" i="2"/>
  <c r="C11546" i="2"/>
  <c r="G11545" i="2"/>
  <c r="F11545" i="2"/>
  <c r="D11545" i="2"/>
  <c r="C11543" i="2"/>
  <c r="J11542" i="2"/>
  <c r="H11542" i="2"/>
  <c r="D11542" i="2"/>
  <c r="B11542" i="2"/>
  <c r="J11541" i="2"/>
  <c r="H11541" i="2"/>
  <c r="F11541" i="2"/>
  <c r="I11540" i="2"/>
  <c r="H11540" i="2"/>
  <c r="G11540" i="2"/>
  <c r="F11540" i="2"/>
  <c r="E11540" i="2"/>
  <c r="D11540" i="2"/>
  <c r="C11540" i="2"/>
  <c r="B11540" i="2"/>
  <c r="H11539" i="2"/>
  <c r="G11539" i="2"/>
  <c r="F11539" i="2"/>
  <c r="E11539" i="2"/>
  <c r="D11539" i="2"/>
  <c r="C11539" i="2"/>
  <c r="B11539" i="2"/>
  <c r="J11537" i="2"/>
  <c r="I11537" i="2"/>
  <c r="H11537" i="2"/>
  <c r="G11537" i="2"/>
  <c r="F11537" i="2"/>
  <c r="E11537" i="2"/>
  <c r="D11537" i="2"/>
  <c r="C11537" i="2"/>
  <c r="B11537" i="2"/>
  <c r="J11536" i="2"/>
  <c r="I11536" i="2"/>
  <c r="H11536" i="2"/>
  <c r="G11536" i="2"/>
  <c r="F11536" i="2"/>
  <c r="E11536" i="2"/>
  <c r="D11536" i="2"/>
  <c r="C11536" i="2"/>
  <c r="B11536" i="2"/>
  <c r="G11534" i="2"/>
  <c r="C11534" i="2"/>
  <c r="G11533" i="2"/>
  <c r="F11533" i="2"/>
  <c r="D11533" i="2"/>
  <c r="C11531" i="2"/>
  <c r="J11530" i="2"/>
  <c r="H11530" i="2"/>
  <c r="D11530" i="2"/>
  <c r="B11530" i="2"/>
  <c r="J11529" i="2"/>
  <c r="H11529" i="2"/>
  <c r="F11529" i="2"/>
  <c r="I11528" i="2"/>
  <c r="H11528" i="2"/>
  <c r="G11528" i="2"/>
  <c r="F11528" i="2"/>
  <c r="E11528" i="2"/>
  <c r="D11528" i="2"/>
  <c r="C11528" i="2"/>
  <c r="B11528" i="2"/>
  <c r="H11527" i="2"/>
  <c r="G11527" i="2"/>
  <c r="F11527" i="2"/>
  <c r="E11527" i="2"/>
  <c r="D11527" i="2"/>
  <c r="C11527" i="2"/>
  <c r="B11527" i="2"/>
  <c r="J11525" i="2"/>
  <c r="I11525" i="2"/>
  <c r="H11525" i="2"/>
  <c r="G11525" i="2"/>
  <c r="F11525" i="2"/>
  <c r="E11525" i="2"/>
  <c r="D11525" i="2"/>
  <c r="C11525" i="2"/>
  <c r="B11525" i="2"/>
  <c r="J11524" i="2"/>
  <c r="I11524" i="2"/>
  <c r="H11524" i="2"/>
  <c r="G11524" i="2"/>
  <c r="F11524" i="2"/>
  <c r="E11524" i="2"/>
  <c r="D11524" i="2"/>
  <c r="C11524" i="2"/>
  <c r="B11524" i="2"/>
  <c r="G11522" i="2"/>
  <c r="C11522" i="2"/>
  <c r="G11521" i="2"/>
  <c r="F11521" i="2"/>
  <c r="D11521" i="2"/>
  <c r="C11519" i="2"/>
  <c r="J11518" i="2"/>
  <c r="H11518" i="2"/>
  <c r="D11518" i="2"/>
  <c r="B11518" i="2"/>
  <c r="J11517" i="2"/>
  <c r="H11517" i="2"/>
  <c r="F11517" i="2"/>
  <c r="I11516" i="2"/>
  <c r="H11516" i="2"/>
  <c r="G11516" i="2"/>
  <c r="F11516" i="2"/>
  <c r="E11516" i="2"/>
  <c r="D11516" i="2"/>
  <c r="C11516" i="2"/>
  <c r="B11516" i="2"/>
  <c r="H11515" i="2"/>
  <c r="G11515" i="2"/>
  <c r="F11515" i="2"/>
  <c r="E11515" i="2"/>
  <c r="D11515" i="2"/>
  <c r="C11515" i="2"/>
  <c r="B11515" i="2"/>
  <c r="J11513" i="2"/>
  <c r="I11513" i="2"/>
  <c r="H11513" i="2"/>
  <c r="G11513" i="2"/>
  <c r="F11513" i="2"/>
  <c r="E11513" i="2"/>
  <c r="D11513" i="2"/>
  <c r="C11513" i="2"/>
  <c r="B11513" i="2"/>
  <c r="J11512" i="2"/>
  <c r="I11512" i="2"/>
  <c r="H11512" i="2"/>
  <c r="G11512" i="2"/>
  <c r="F11512" i="2"/>
  <c r="E11512" i="2"/>
  <c r="D11512" i="2"/>
  <c r="C11512" i="2"/>
  <c r="B11512" i="2"/>
  <c r="G11510" i="2"/>
  <c r="C11510" i="2"/>
  <c r="G11509" i="2"/>
  <c r="F11509" i="2"/>
  <c r="D11509" i="2"/>
  <c r="C11507" i="2"/>
  <c r="J11506" i="2"/>
  <c r="H11506" i="2"/>
  <c r="D11506" i="2"/>
  <c r="B11506" i="2"/>
  <c r="J11505" i="2"/>
  <c r="H11505" i="2"/>
  <c r="F11505" i="2"/>
  <c r="I11504" i="2"/>
  <c r="H11504" i="2"/>
  <c r="G11504" i="2"/>
  <c r="F11504" i="2"/>
  <c r="E11504" i="2"/>
  <c r="D11504" i="2"/>
  <c r="C11504" i="2"/>
  <c r="B11504" i="2"/>
  <c r="H11503" i="2"/>
  <c r="G11503" i="2"/>
  <c r="F11503" i="2"/>
  <c r="E11503" i="2"/>
  <c r="D11503" i="2"/>
  <c r="C11503" i="2"/>
  <c r="B11503" i="2"/>
  <c r="J11501" i="2"/>
  <c r="I11501" i="2"/>
  <c r="H11501" i="2"/>
  <c r="G11501" i="2"/>
  <c r="F11501" i="2"/>
  <c r="E11501" i="2"/>
  <c r="D11501" i="2"/>
  <c r="C11501" i="2"/>
  <c r="B11501" i="2"/>
  <c r="J11500" i="2"/>
  <c r="I11500" i="2"/>
  <c r="H11500" i="2"/>
  <c r="G11500" i="2"/>
  <c r="F11500" i="2"/>
  <c r="E11500" i="2"/>
  <c r="D11500" i="2"/>
  <c r="C11500" i="2"/>
  <c r="B11500" i="2"/>
  <c r="G11498" i="2"/>
  <c r="C11498" i="2"/>
  <c r="G11497" i="2"/>
  <c r="F11497" i="2"/>
  <c r="D11497" i="2"/>
  <c r="C11495" i="2"/>
  <c r="J11494" i="2"/>
  <c r="H11494" i="2"/>
  <c r="D11494" i="2"/>
  <c r="B11494" i="2"/>
  <c r="J11493" i="2"/>
  <c r="H11493" i="2"/>
  <c r="F11493" i="2"/>
  <c r="I11492" i="2"/>
  <c r="H11492" i="2"/>
  <c r="G11492" i="2"/>
  <c r="F11492" i="2"/>
  <c r="E11492" i="2"/>
  <c r="D11492" i="2"/>
  <c r="C11492" i="2"/>
  <c r="B11492" i="2"/>
  <c r="H11491" i="2"/>
  <c r="G11491" i="2"/>
  <c r="F11491" i="2"/>
  <c r="E11491" i="2"/>
  <c r="D11491" i="2"/>
  <c r="C11491" i="2"/>
  <c r="B11491" i="2"/>
  <c r="J11489" i="2"/>
  <c r="I11489" i="2"/>
  <c r="H11489" i="2"/>
  <c r="G11489" i="2"/>
  <c r="F11489" i="2"/>
  <c r="E11489" i="2"/>
  <c r="D11489" i="2"/>
  <c r="C11489" i="2"/>
  <c r="B11489" i="2"/>
  <c r="J11488" i="2"/>
  <c r="I11488" i="2"/>
  <c r="H11488" i="2"/>
  <c r="G11488" i="2"/>
  <c r="F11488" i="2"/>
  <c r="E11488" i="2"/>
  <c r="D11488" i="2"/>
  <c r="C11488" i="2"/>
  <c r="B11488" i="2"/>
  <c r="G11486" i="2"/>
  <c r="C11486" i="2"/>
  <c r="G11485" i="2"/>
  <c r="F11485" i="2"/>
  <c r="D11485" i="2"/>
  <c r="C11483" i="2"/>
  <c r="J11482" i="2"/>
  <c r="H11482" i="2"/>
  <c r="D11482" i="2"/>
  <c r="B11482" i="2"/>
  <c r="J11481" i="2"/>
  <c r="H11481" i="2"/>
  <c r="F11481" i="2"/>
  <c r="I11480" i="2"/>
  <c r="H11480" i="2"/>
  <c r="G11480" i="2"/>
  <c r="F11480" i="2"/>
  <c r="E11480" i="2"/>
  <c r="D11480" i="2"/>
  <c r="C11480" i="2"/>
  <c r="B11480" i="2"/>
  <c r="H11479" i="2"/>
  <c r="G11479" i="2"/>
  <c r="F11479" i="2"/>
  <c r="E11479" i="2"/>
  <c r="D11479" i="2"/>
  <c r="C11479" i="2"/>
  <c r="B11479" i="2"/>
  <c r="J11477" i="2"/>
  <c r="I11477" i="2"/>
  <c r="H11477" i="2"/>
  <c r="G11477" i="2"/>
  <c r="F11477" i="2"/>
  <c r="E11477" i="2"/>
  <c r="D11477" i="2"/>
  <c r="C11477" i="2"/>
  <c r="B11477" i="2"/>
  <c r="J11476" i="2"/>
  <c r="I11476" i="2"/>
  <c r="H11476" i="2"/>
  <c r="G11476" i="2"/>
  <c r="F11476" i="2"/>
  <c r="E11476" i="2"/>
  <c r="D11476" i="2"/>
  <c r="C11476" i="2"/>
  <c r="B11476" i="2"/>
  <c r="G11474" i="2"/>
  <c r="C11474" i="2"/>
  <c r="G11473" i="2"/>
  <c r="F11473" i="2"/>
  <c r="D11473" i="2"/>
  <c r="C11471" i="2"/>
  <c r="J11470" i="2"/>
  <c r="H11470" i="2"/>
  <c r="D11470" i="2"/>
  <c r="B11470" i="2"/>
  <c r="J11469" i="2"/>
  <c r="H11469" i="2"/>
  <c r="F11469" i="2"/>
  <c r="I11468" i="2"/>
  <c r="H11468" i="2"/>
  <c r="G11468" i="2"/>
  <c r="F11468" i="2"/>
  <c r="E11468" i="2"/>
  <c r="D11468" i="2"/>
  <c r="C11468" i="2"/>
  <c r="B11468" i="2"/>
  <c r="H11467" i="2"/>
  <c r="G11467" i="2"/>
  <c r="F11467" i="2"/>
  <c r="E11467" i="2"/>
  <c r="D11467" i="2"/>
  <c r="C11467" i="2"/>
  <c r="B11467" i="2"/>
  <c r="J11465" i="2"/>
  <c r="I11465" i="2"/>
  <c r="H11465" i="2"/>
  <c r="G11465" i="2"/>
  <c r="F11465" i="2"/>
  <c r="E11465" i="2"/>
  <c r="D11465" i="2"/>
  <c r="C11465" i="2"/>
  <c r="B11465" i="2"/>
  <c r="J11464" i="2"/>
  <c r="I11464" i="2"/>
  <c r="H11464" i="2"/>
  <c r="G11464" i="2"/>
  <c r="F11464" i="2"/>
  <c r="E11464" i="2"/>
  <c r="D11464" i="2"/>
  <c r="C11464" i="2"/>
  <c r="B11464" i="2"/>
  <c r="G11462" i="2"/>
  <c r="C11462" i="2"/>
  <c r="G11461" i="2"/>
  <c r="F11461" i="2"/>
  <c r="D11461" i="2"/>
  <c r="C11459" i="2"/>
  <c r="J11458" i="2"/>
  <c r="H11458" i="2"/>
  <c r="D11458" i="2"/>
  <c r="B11458" i="2"/>
  <c r="J11457" i="2"/>
  <c r="H11457" i="2"/>
  <c r="F11457" i="2"/>
  <c r="I11456" i="2"/>
  <c r="H11456" i="2"/>
  <c r="G11456" i="2"/>
  <c r="F11456" i="2"/>
  <c r="E11456" i="2"/>
  <c r="D11456" i="2"/>
  <c r="C11456" i="2"/>
  <c r="B11456" i="2"/>
  <c r="H11455" i="2"/>
  <c r="G11455" i="2"/>
  <c r="F11455" i="2"/>
  <c r="E11455" i="2"/>
  <c r="D11455" i="2"/>
  <c r="C11455" i="2"/>
  <c r="B11455" i="2"/>
  <c r="J11453" i="2"/>
  <c r="I11453" i="2"/>
  <c r="H11453" i="2"/>
  <c r="G11453" i="2"/>
  <c r="F11453" i="2"/>
  <c r="E11453" i="2"/>
  <c r="D11453" i="2"/>
  <c r="C11453" i="2"/>
  <c r="B11453" i="2"/>
  <c r="J11452" i="2"/>
  <c r="I11452" i="2"/>
  <c r="H11452" i="2"/>
  <c r="G11452" i="2"/>
  <c r="F11452" i="2"/>
  <c r="E11452" i="2"/>
  <c r="D11452" i="2"/>
  <c r="C11452" i="2"/>
  <c r="B11452" i="2"/>
  <c r="G11450" i="2"/>
  <c r="C11450" i="2"/>
  <c r="G11449" i="2"/>
  <c r="F11449" i="2"/>
  <c r="D11449" i="2"/>
  <c r="C11447" i="2"/>
  <c r="J11446" i="2"/>
  <c r="H11446" i="2"/>
  <c r="D11446" i="2"/>
  <c r="B11446" i="2"/>
  <c r="J11445" i="2"/>
  <c r="H11445" i="2"/>
  <c r="F11445" i="2"/>
  <c r="I11444" i="2"/>
  <c r="H11444" i="2"/>
  <c r="G11444" i="2"/>
  <c r="F11444" i="2"/>
  <c r="E11444" i="2"/>
  <c r="D11444" i="2"/>
  <c r="C11444" i="2"/>
  <c r="B11444" i="2"/>
  <c r="H11443" i="2"/>
  <c r="G11443" i="2"/>
  <c r="F11443" i="2"/>
  <c r="E11443" i="2"/>
  <c r="D11443" i="2"/>
  <c r="C11443" i="2"/>
  <c r="B11443" i="2"/>
  <c r="J11441" i="2"/>
  <c r="I11441" i="2"/>
  <c r="H11441" i="2"/>
  <c r="G11441" i="2"/>
  <c r="F11441" i="2"/>
  <c r="E11441" i="2"/>
  <c r="D11441" i="2"/>
  <c r="C11441" i="2"/>
  <c r="B11441" i="2"/>
  <c r="J11440" i="2"/>
  <c r="I11440" i="2"/>
  <c r="H11440" i="2"/>
  <c r="G11440" i="2"/>
  <c r="F11440" i="2"/>
  <c r="E11440" i="2"/>
  <c r="D11440" i="2"/>
  <c r="C11440" i="2"/>
  <c r="B11440" i="2"/>
  <c r="G11438" i="2"/>
  <c r="C11438" i="2"/>
  <c r="G11437" i="2"/>
  <c r="F11437" i="2"/>
  <c r="D11437" i="2"/>
  <c r="C11435" i="2"/>
  <c r="J11434" i="2"/>
  <c r="H11434" i="2"/>
  <c r="D11434" i="2"/>
  <c r="B11434" i="2"/>
  <c r="J11433" i="2"/>
  <c r="H11433" i="2"/>
  <c r="F11433" i="2"/>
  <c r="I11432" i="2"/>
  <c r="H11432" i="2"/>
  <c r="G11432" i="2"/>
  <c r="F11432" i="2"/>
  <c r="E11432" i="2"/>
  <c r="D11432" i="2"/>
  <c r="C11432" i="2"/>
  <c r="B11432" i="2"/>
  <c r="H11431" i="2"/>
  <c r="G11431" i="2"/>
  <c r="F11431" i="2"/>
  <c r="E11431" i="2"/>
  <c r="D11431" i="2"/>
  <c r="C11431" i="2"/>
  <c r="B11431" i="2"/>
  <c r="J11429" i="2"/>
  <c r="I11429" i="2"/>
  <c r="H11429" i="2"/>
  <c r="G11429" i="2"/>
  <c r="F11429" i="2"/>
  <c r="E11429" i="2"/>
  <c r="D11429" i="2"/>
  <c r="C11429" i="2"/>
  <c r="B11429" i="2"/>
  <c r="J11428" i="2"/>
  <c r="I11428" i="2"/>
  <c r="H11428" i="2"/>
  <c r="G11428" i="2"/>
  <c r="F11428" i="2"/>
  <c r="E11428" i="2"/>
  <c r="D11428" i="2"/>
  <c r="C11428" i="2"/>
  <c r="B11428" i="2"/>
  <c r="G11426" i="2"/>
  <c r="C11426" i="2"/>
  <c r="G11425" i="2"/>
  <c r="F11425" i="2"/>
  <c r="D11425" i="2"/>
  <c r="C11423" i="2"/>
  <c r="J11422" i="2"/>
  <c r="H11422" i="2"/>
  <c r="D11422" i="2"/>
  <c r="B11422" i="2"/>
  <c r="J11421" i="2"/>
  <c r="H11421" i="2"/>
  <c r="F11421" i="2"/>
  <c r="I11420" i="2"/>
  <c r="H11420" i="2"/>
  <c r="G11420" i="2"/>
  <c r="F11420" i="2"/>
  <c r="E11420" i="2"/>
  <c r="D11420" i="2"/>
  <c r="C11420" i="2"/>
  <c r="B11420" i="2"/>
  <c r="H11419" i="2"/>
  <c r="G11419" i="2"/>
  <c r="F11419" i="2"/>
  <c r="E11419" i="2"/>
  <c r="D11419" i="2"/>
  <c r="C11419" i="2"/>
  <c r="B11419" i="2"/>
  <c r="J11417" i="2"/>
  <c r="I11417" i="2"/>
  <c r="H11417" i="2"/>
  <c r="G11417" i="2"/>
  <c r="F11417" i="2"/>
  <c r="E11417" i="2"/>
  <c r="D11417" i="2"/>
  <c r="C11417" i="2"/>
  <c r="B11417" i="2"/>
  <c r="J11416" i="2"/>
  <c r="I11416" i="2"/>
  <c r="H11416" i="2"/>
  <c r="G11416" i="2"/>
  <c r="F11416" i="2"/>
  <c r="E11416" i="2"/>
  <c r="D11416" i="2"/>
  <c r="C11416" i="2"/>
  <c r="B11416" i="2"/>
  <c r="G11414" i="2"/>
  <c r="C11414" i="2"/>
  <c r="G11413" i="2"/>
  <c r="F11413" i="2"/>
  <c r="D11413" i="2"/>
  <c r="C11411" i="2"/>
  <c r="J11410" i="2"/>
  <c r="H11410" i="2"/>
  <c r="D11410" i="2"/>
  <c r="B11410" i="2"/>
  <c r="J11409" i="2"/>
  <c r="H11409" i="2"/>
  <c r="F11409" i="2"/>
  <c r="I11408" i="2"/>
  <c r="H11408" i="2"/>
  <c r="G11408" i="2"/>
  <c r="F11408" i="2"/>
  <c r="E11408" i="2"/>
  <c r="D11408" i="2"/>
  <c r="C11408" i="2"/>
  <c r="B11408" i="2"/>
  <c r="H11407" i="2"/>
  <c r="G11407" i="2"/>
  <c r="F11407" i="2"/>
  <c r="E11407" i="2"/>
  <c r="D11407" i="2"/>
  <c r="C11407" i="2"/>
  <c r="B11407" i="2"/>
  <c r="J11405" i="2"/>
  <c r="I11405" i="2"/>
  <c r="H11405" i="2"/>
  <c r="G11405" i="2"/>
  <c r="F11405" i="2"/>
  <c r="E11405" i="2"/>
  <c r="D11405" i="2"/>
  <c r="C11405" i="2"/>
  <c r="B11405" i="2"/>
  <c r="J11404" i="2"/>
  <c r="I11404" i="2"/>
  <c r="H11404" i="2"/>
  <c r="G11404" i="2"/>
  <c r="F11404" i="2"/>
  <c r="E11404" i="2"/>
  <c r="D11404" i="2"/>
  <c r="C11404" i="2"/>
  <c r="B11404" i="2"/>
  <c r="G11402" i="2"/>
  <c r="C11402" i="2"/>
  <c r="G11401" i="2"/>
  <c r="F11401" i="2"/>
  <c r="D11401" i="2"/>
  <c r="C11399" i="2"/>
  <c r="J11398" i="2"/>
  <c r="H11398" i="2"/>
  <c r="D11398" i="2"/>
  <c r="B11398" i="2"/>
  <c r="J11397" i="2"/>
  <c r="H11397" i="2"/>
  <c r="F11397" i="2"/>
  <c r="I11396" i="2"/>
  <c r="H11396" i="2"/>
  <c r="G11396" i="2"/>
  <c r="F11396" i="2"/>
  <c r="E11396" i="2"/>
  <c r="D11396" i="2"/>
  <c r="C11396" i="2"/>
  <c r="B11396" i="2"/>
  <c r="H11395" i="2"/>
  <c r="G11395" i="2"/>
  <c r="F11395" i="2"/>
  <c r="E11395" i="2"/>
  <c r="D11395" i="2"/>
  <c r="C11395" i="2"/>
  <c r="B11395" i="2"/>
  <c r="J11393" i="2"/>
  <c r="I11393" i="2"/>
  <c r="H11393" i="2"/>
  <c r="G11393" i="2"/>
  <c r="F11393" i="2"/>
  <c r="E11393" i="2"/>
  <c r="D11393" i="2"/>
  <c r="C11393" i="2"/>
  <c r="B11393" i="2"/>
  <c r="J11392" i="2"/>
  <c r="I11392" i="2"/>
  <c r="H11392" i="2"/>
  <c r="G11392" i="2"/>
  <c r="F11392" i="2"/>
  <c r="E11392" i="2"/>
  <c r="D11392" i="2"/>
  <c r="C11392" i="2"/>
  <c r="B11392" i="2"/>
  <c r="G11390" i="2"/>
  <c r="C11390" i="2"/>
  <c r="G11389" i="2"/>
  <c r="F11389" i="2"/>
  <c r="D11389" i="2"/>
  <c r="C11387" i="2"/>
  <c r="J11386" i="2"/>
  <c r="H11386" i="2"/>
  <c r="D11386" i="2"/>
  <c r="B11386" i="2"/>
  <c r="J11385" i="2"/>
  <c r="H11385" i="2"/>
  <c r="F11385" i="2"/>
  <c r="I11384" i="2"/>
  <c r="H11384" i="2"/>
  <c r="G11384" i="2"/>
  <c r="F11384" i="2"/>
  <c r="E11384" i="2"/>
  <c r="D11384" i="2"/>
  <c r="C11384" i="2"/>
  <c r="B11384" i="2"/>
  <c r="H11383" i="2"/>
  <c r="G11383" i="2"/>
  <c r="F11383" i="2"/>
  <c r="E11383" i="2"/>
  <c r="D11383" i="2"/>
  <c r="C11383" i="2"/>
  <c r="B11383" i="2"/>
  <c r="J11381" i="2"/>
  <c r="I11381" i="2"/>
  <c r="H11381" i="2"/>
  <c r="G11381" i="2"/>
  <c r="F11381" i="2"/>
  <c r="E11381" i="2"/>
  <c r="D11381" i="2"/>
  <c r="C11381" i="2"/>
  <c r="B11381" i="2"/>
  <c r="J11380" i="2"/>
  <c r="I11380" i="2"/>
  <c r="H11380" i="2"/>
  <c r="G11380" i="2"/>
  <c r="F11380" i="2"/>
  <c r="E11380" i="2"/>
  <c r="D11380" i="2"/>
  <c r="C11380" i="2"/>
  <c r="B11380" i="2"/>
  <c r="G11378" i="2"/>
  <c r="C11378" i="2"/>
  <c r="G11377" i="2"/>
  <c r="F11377" i="2"/>
  <c r="D11377" i="2"/>
  <c r="C11375" i="2"/>
  <c r="J11374" i="2"/>
  <c r="H11374" i="2"/>
  <c r="D11374" i="2"/>
  <c r="B11374" i="2"/>
  <c r="J11373" i="2"/>
  <c r="H11373" i="2"/>
  <c r="F11373" i="2"/>
  <c r="I11372" i="2"/>
  <c r="H11372" i="2"/>
  <c r="G11372" i="2"/>
  <c r="F11372" i="2"/>
  <c r="E11372" i="2"/>
  <c r="D11372" i="2"/>
  <c r="C11372" i="2"/>
  <c r="B11372" i="2"/>
  <c r="H11371" i="2"/>
  <c r="G11371" i="2"/>
  <c r="F11371" i="2"/>
  <c r="E11371" i="2"/>
  <c r="D11371" i="2"/>
  <c r="C11371" i="2"/>
  <c r="B11371" i="2"/>
  <c r="J11369" i="2"/>
  <c r="I11369" i="2"/>
  <c r="H11369" i="2"/>
  <c r="G11369" i="2"/>
  <c r="F11369" i="2"/>
  <c r="E11369" i="2"/>
  <c r="D11369" i="2"/>
  <c r="C11369" i="2"/>
  <c r="B11369" i="2"/>
  <c r="J11368" i="2"/>
  <c r="I11368" i="2"/>
  <c r="H11368" i="2"/>
  <c r="G11368" i="2"/>
  <c r="F11368" i="2"/>
  <c r="E11368" i="2"/>
  <c r="D11368" i="2"/>
  <c r="C11368" i="2"/>
  <c r="B11368" i="2"/>
  <c r="G11366" i="2"/>
  <c r="C11366" i="2"/>
  <c r="G11365" i="2"/>
  <c r="F11365" i="2"/>
  <c r="D11365" i="2"/>
  <c r="C11363" i="2"/>
  <c r="J11362" i="2"/>
  <c r="H11362" i="2"/>
  <c r="D11362" i="2"/>
  <c r="B11362" i="2"/>
  <c r="J11361" i="2"/>
  <c r="H11361" i="2"/>
  <c r="F11361" i="2"/>
  <c r="I11360" i="2"/>
  <c r="H11360" i="2"/>
  <c r="G11360" i="2"/>
  <c r="F11360" i="2"/>
  <c r="E11360" i="2"/>
  <c r="D11360" i="2"/>
  <c r="C11360" i="2"/>
  <c r="B11360" i="2"/>
  <c r="H11359" i="2"/>
  <c r="G11359" i="2"/>
  <c r="F11359" i="2"/>
  <c r="E11359" i="2"/>
  <c r="D11359" i="2"/>
  <c r="C11359" i="2"/>
  <c r="B11359" i="2"/>
  <c r="J11357" i="2"/>
  <c r="I11357" i="2"/>
  <c r="H11357" i="2"/>
  <c r="G11357" i="2"/>
  <c r="F11357" i="2"/>
  <c r="E11357" i="2"/>
  <c r="D11357" i="2"/>
  <c r="C11357" i="2"/>
  <c r="B11357" i="2"/>
  <c r="J11356" i="2"/>
  <c r="I11356" i="2"/>
  <c r="H11356" i="2"/>
  <c r="G11356" i="2"/>
  <c r="F11356" i="2"/>
  <c r="E11356" i="2"/>
  <c r="D11356" i="2"/>
  <c r="C11356" i="2"/>
  <c r="B11356" i="2"/>
  <c r="G11354" i="2"/>
  <c r="C11354" i="2"/>
  <c r="G11353" i="2"/>
  <c r="F11353" i="2"/>
  <c r="D11353" i="2"/>
  <c r="C11351" i="2"/>
  <c r="J11350" i="2"/>
  <c r="H11350" i="2"/>
  <c r="D11350" i="2"/>
  <c r="B11350" i="2"/>
  <c r="J11349" i="2"/>
  <c r="H11349" i="2"/>
  <c r="F11349" i="2"/>
  <c r="I11348" i="2"/>
  <c r="H11348" i="2"/>
  <c r="G11348" i="2"/>
  <c r="F11348" i="2"/>
  <c r="E11348" i="2"/>
  <c r="D11348" i="2"/>
  <c r="C11348" i="2"/>
  <c r="B11348" i="2"/>
  <c r="H11347" i="2"/>
  <c r="G11347" i="2"/>
  <c r="F11347" i="2"/>
  <c r="E11347" i="2"/>
  <c r="D11347" i="2"/>
  <c r="C11347" i="2"/>
  <c r="B11347" i="2"/>
  <c r="J11345" i="2"/>
  <c r="I11345" i="2"/>
  <c r="H11345" i="2"/>
  <c r="G11345" i="2"/>
  <c r="F11345" i="2"/>
  <c r="E11345" i="2"/>
  <c r="D11345" i="2"/>
  <c r="C11345" i="2"/>
  <c r="B11345" i="2"/>
  <c r="J11344" i="2"/>
  <c r="I11344" i="2"/>
  <c r="H11344" i="2"/>
  <c r="G11344" i="2"/>
  <c r="F11344" i="2"/>
  <c r="E11344" i="2"/>
  <c r="D11344" i="2"/>
  <c r="C11344" i="2"/>
  <c r="B11344" i="2"/>
  <c r="G11342" i="2"/>
  <c r="C11342" i="2"/>
  <c r="G11341" i="2"/>
  <c r="F11341" i="2"/>
  <c r="D11341" i="2"/>
  <c r="C11339" i="2"/>
  <c r="J11338" i="2"/>
  <c r="H11338" i="2"/>
  <c r="D11338" i="2"/>
  <c r="B11338" i="2"/>
  <c r="J11337" i="2"/>
  <c r="H11337" i="2"/>
  <c r="F11337" i="2"/>
  <c r="I11336" i="2"/>
  <c r="H11336" i="2"/>
  <c r="G11336" i="2"/>
  <c r="F11336" i="2"/>
  <c r="E11336" i="2"/>
  <c r="D11336" i="2"/>
  <c r="C11336" i="2"/>
  <c r="B11336" i="2"/>
  <c r="H11335" i="2"/>
  <c r="G11335" i="2"/>
  <c r="F11335" i="2"/>
  <c r="E11335" i="2"/>
  <c r="D11335" i="2"/>
  <c r="C11335" i="2"/>
  <c r="B11335" i="2"/>
  <c r="J11333" i="2"/>
  <c r="I11333" i="2"/>
  <c r="H11333" i="2"/>
  <c r="G11333" i="2"/>
  <c r="F11333" i="2"/>
  <c r="E11333" i="2"/>
  <c r="D11333" i="2"/>
  <c r="C11333" i="2"/>
  <c r="B11333" i="2"/>
  <c r="J11332" i="2"/>
  <c r="I11332" i="2"/>
  <c r="H11332" i="2"/>
  <c r="G11332" i="2"/>
  <c r="F11332" i="2"/>
  <c r="E11332" i="2"/>
  <c r="D11332" i="2"/>
  <c r="C11332" i="2"/>
  <c r="B11332" i="2"/>
  <c r="G11330" i="2"/>
  <c r="C11330" i="2"/>
  <c r="G11329" i="2"/>
  <c r="F11329" i="2"/>
  <c r="D11329" i="2"/>
  <c r="C11327" i="2"/>
  <c r="J11326" i="2"/>
  <c r="H11326" i="2"/>
  <c r="D11326" i="2"/>
  <c r="B11326" i="2"/>
  <c r="J11325" i="2"/>
  <c r="H11325" i="2"/>
  <c r="F11325" i="2"/>
  <c r="I11324" i="2"/>
  <c r="H11324" i="2"/>
  <c r="G11324" i="2"/>
  <c r="F11324" i="2"/>
  <c r="E11324" i="2"/>
  <c r="D11324" i="2"/>
  <c r="C11324" i="2"/>
  <c r="B11324" i="2"/>
  <c r="H11323" i="2"/>
  <c r="G11323" i="2"/>
  <c r="F11323" i="2"/>
  <c r="E11323" i="2"/>
  <c r="D11323" i="2"/>
  <c r="C11323" i="2"/>
  <c r="B11323" i="2"/>
  <c r="J11321" i="2"/>
  <c r="I11321" i="2"/>
  <c r="H11321" i="2"/>
  <c r="G11321" i="2"/>
  <c r="F11321" i="2"/>
  <c r="E11321" i="2"/>
  <c r="D11321" i="2"/>
  <c r="C11321" i="2"/>
  <c r="B11321" i="2"/>
  <c r="J11320" i="2"/>
  <c r="I11320" i="2"/>
  <c r="H11320" i="2"/>
  <c r="G11320" i="2"/>
  <c r="F11320" i="2"/>
  <c r="E11320" i="2"/>
  <c r="D11320" i="2"/>
  <c r="C11320" i="2"/>
  <c r="B11320" i="2"/>
  <c r="G11318" i="2"/>
  <c r="C11318" i="2"/>
  <c r="G11317" i="2"/>
  <c r="F11317" i="2"/>
  <c r="D11317" i="2"/>
  <c r="C11315" i="2"/>
  <c r="J11314" i="2"/>
  <c r="H11314" i="2"/>
  <c r="D11314" i="2"/>
  <c r="B11314" i="2"/>
  <c r="J11313" i="2"/>
  <c r="H11313" i="2"/>
  <c r="F11313" i="2"/>
  <c r="I11312" i="2"/>
  <c r="H11312" i="2"/>
  <c r="G11312" i="2"/>
  <c r="F11312" i="2"/>
  <c r="E11312" i="2"/>
  <c r="D11312" i="2"/>
  <c r="C11312" i="2"/>
  <c r="B11312" i="2"/>
  <c r="H11311" i="2"/>
  <c r="G11311" i="2"/>
  <c r="F11311" i="2"/>
  <c r="E11311" i="2"/>
  <c r="D11311" i="2"/>
  <c r="C11311" i="2"/>
  <c r="B11311" i="2"/>
  <c r="J11309" i="2"/>
  <c r="I11309" i="2"/>
  <c r="H11309" i="2"/>
  <c r="G11309" i="2"/>
  <c r="F11309" i="2"/>
  <c r="E11309" i="2"/>
  <c r="D11309" i="2"/>
  <c r="C11309" i="2"/>
  <c r="B11309" i="2"/>
  <c r="J11308" i="2"/>
  <c r="I11308" i="2"/>
  <c r="H11308" i="2"/>
  <c r="G11308" i="2"/>
  <c r="F11308" i="2"/>
  <c r="E11308" i="2"/>
  <c r="D11308" i="2"/>
  <c r="C11308" i="2"/>
  <c r="B11308" i="2"/>
  <c r="G11306" i="2"/>
  <c r="C11306" i="2"/>
  <c r="G11305" i="2"/>
  <c r="F11305" i="2"/>
  <c r="D11305" i="2"/>
  <c r="C11303" i="2"/>
  <c r="J11302" i="2"/>
  <c r="H11302" i="2"/>
  <c r="D11302" i="2"/>
  <c r="B11302" i="2"/>
  <c r="J11301" i="2"/>
  <c r="H11301" i="2"/>
  <c r="F11301" i="2"/>
  <c r="I11300" i="2"/>
  <c r="H11300" i="2"/>
  <c r="G11300" i="2"/>
  <c r="F11300" i="2"/>
  <c r="E11300" i="2"/>
  <c r="D11300" i="2"/>
  <c r="C11300" i="2"/>
  <c r="B11300" i="2"/>
  <c r="H11299" i="2"/>
  <c r="G11299" i="2"/>
  <c r="F11299" i="2"/>
  <c r="E11299" i="2"/>
  <c r="D11299" i="2"/>
  <c r="C11299" i="2"/>
  <c r="B11299" i="2"/>
  <c r="J11297" i="2"/>
  <c r="I11297" i="2"/>
  <c r="H11297" i="2"/>
  <c r="G11297" i="2"/>
  <c r="F11297" i="2"/>
  <c r="E11297" i="2"/>
  <c r="D11297" i="2"/>
  <c r="C11297" i="2"/>
  <c r="B11297" i="2"/>
  <c r="J11296" i="2"/>
  <c r="I11296" i="2"/>
  <c r="H11296" i="2"/>
  <c r="G11296" i="2"/>
  <c r="F11296" i="2"/>
  <c r="E11296" i="2"/>
  <c r="D11296" i="2"/>
  <c r="C11296" i="2"/>
  <c r="B11296" i="2"/>
  <c r="G11294" i="2"/>
  <c r="C11294" i="2"/>
  <c r="G11293" i="2"/>
  <c r="F11293" i="2"/>
  <c r="D11293" i="2"/>
  <c r="C11291" i="2"/>
  <c r="J11290" i="2"/>
  <c r="H11290" i="2"/>
  <c r="D11290" i="2"/>
  <c r="B11290" i="2"/>
  <c r="J11289" i="2"/>
  <c r="H11289" i="2"/>
  <c r="F11289" i="2"/>
  <c r="I11288" i="2"/>
  <c r="H11288" i="2"/>
  <c r="G11288" i="2"/>
  <c r="F11288" i="2"/>
  <c r="E11288" i="2"/>
  <c r="D11288" i="2"/>
  <c r="C11288" i="2"/>
  <c r="B11288" i="2"/>
  <c r="H11287" i="2"/>
  <c r="G11287" i="2"/>
  <c r="F11287" i="2"/>
  <c r="E11287" i="2"/>
  <c r="D11287" i="2"/>
  <c r="C11287" i="2"/>
  <c r="B11287" i="2"/>
  <c r="J11285" i="2"/>
  <c r="I11285" i="2"/>
  <c r="H11285" i="2"/>
  <c r="G11285" i="2"/>
  <c r="F11285" i="2"/>
  <c r="E11285" i="2"/>
  <c r="D11285" i="2"/>
  <c r="C11285" i="2"/>
  <c r="B11285" i="2"/>
  <c r="J11284" i="2"/>
  <c r="I11284" i="2"/>
  <c r="H11284" i="2"/>
  <c r="G11284" i="2"/>
  <c r="F11284" i="2"/>
  <c r="E11284" i="2"/>
  <c r="D11284" i="2"/>
  <c r="C11284" i="2"/>
  <c r="B11284" i="2"/>
  <c r="G11282" i="2"/>
  <c r="C11282" i="2"/>
  <c r="G11281" i="2"/>
  <c r="F11281" i="2"/>
  <c r="D11281" i="2"/>
  <c r="C11279" i="2"/>
  <c r="J11278" i="2"/>
  <c r="H11278" i="2"/>
  <c r="D11278" i="2"/>
  <c r="B11278" i="2"/>
  <c r="J11277" i="2"/>
  <c r="H11277" i="2"/>
  <c r="F11277" i="2"/>
  <c r="I11276" i="2"/>
  <c r="H11276" i="2"/>
  <c r="G11276" i="2"/>
  <c r="F11276" i="2"/>
  <c r="E11276" i="2"/>
  <c r="D11276" i="2"/>
  <c r="C11276" i="2"/>
  <c r="B11276" i="2"/>
  <c r="H11275" i="2"/>
  <c r="G11275" i="2"/>
  <c r="F11275" i="2"/>
  <c r="E11275" i="2"/>
  <c r="D11275" i="2"/>
  <c r="C11275" i="2"/>
  <c r="B11275" i="2"/>
  <c r="J11273" i="2"/>
  <c r="I11273" i="2"/>
  <c r="H11273" i="2"/>
  <c r="G11273" i="2"/>
  <c r="F11273" i="2"/>
  <c r="E11273" i="2"/>
  <c r="D11273" i="2"/>
  <c r="C11273" i="2"/>
  <c r="B11273" i="2"/>
  <c r="J11272" i="2"/>
  <c r="I11272" i="2"/>
  <c r="H11272" i="2"/>
  <c r="G11272" i="2"/>
  <c r="F11272" i="2"/>
  <c r="E11272" i="2"/>
  <c r="D11272" i="2"/>
  <c r="C11272" i="2"/>
  <c r="B11272" i="2"/>
  <c r="G11270" i="2"/>
  <c r="C11270" i="2"/>
  <c r="G11269" i="2"/>
  <c r="F11269" i="2"/>
  <c r="D11269" i="2"/>
  <c r="C11267" i="2"/>
  <c r="J11266" i="2"/>
  <c r="H11266" i="2"/>
  <c r="D11266" i="2"/>
  <c r="B11266" i="2"/>
  <c r="J11265" i="2"/>
  <c r="H11265" i="2"/>
  <c r="F11265" i="2"/>
  <c r="I11264" i="2"/>
  <c r="H11264" i="2"/>
  <c r="G11264" i="2"/>
  <c r="F11264" i="2"/>
  <c r="E11264" i="2"/>
  <c r="D11264" i="2"/>
  <c r="C11264" i="2"/>
  <c r="B11264" i="2"/>
  <c r="H11263" i="2"/>
  <c r="G11263" i="2"/>
  <c r="F11263" i="2"/>
  <c r="E11263" i="2"/>
  <c r="D11263" i="2"/>
  <c r="C11263" i="2"/>
  <c r="B11263" i="2"/>
  <c r="J11261" i="2"/>
  <c r="I11261" i="2"/>
  <c r="H11261" i="2"/>
  <c r="G11261" i="2"/>
  <c r="F11261" i="2"/>
  <c r="E11261" i="2"/>
  <c r="D11261" i="2"/>
  <c r="C11261" i="2"/>
  <c r="B11261" i="2"/>
  <c r="J11260" i="2"/>
  <c r="I11260" i="2"/>
  <c r="H11260" i="2"/>
  <c r="G11260" i="2"/>
  <c r="F11260" i="2"/>
  <c r="E11260" i="2"/>
  <c r="D11260" i="2"/>
  <c r="C11260" i="2"/>
  <c r="B11260" i="2"/>
  <c r="G11258" i="2"/>
  <c r="C11258" i="2"/>
  <c r="G11257" i="2"/>
  <c r="F11257" i="2"/>
  <c r="D11257" i="2"/>
  <c r="C11255" i="2"/>
  <c r="J11254" i="2"/>
  <c r="H11254" i="2"/>
  <c r="D11254" i="2"/>
  <c r="B11254" i="2"/>
  <c r="J11253" i="2"/>
  <c r="H11253" i="2"/>
  <c r="F11253" i="2"/>
  <c r="I11252" i="2"/>
  <c r="H11252" i="2"/>
  <c r="G11252" i="2"/>
  <c r="F11252" i="2"/>
  <c r="E11252" i="2"/>
  <c r="D11252" i="2"/>
  <c r="C11252" i="2"/>
  <c r="B11252" i="2"/>
  <c r="H11251" i="2"/>
  <c r="G11251" i="2"/>
  <c r="F11251" i="2"/>
  <c r="E11251" i="2"/>
  <c r="D11251" i="2"/>
  <c r="C11251" i="2"/>
  <c r="B11251" i="2"/>
  <c r="J11249" i="2"/>
  <c r="I11249" i="2"/>
  <c r="H11249" i="2"/>
  <c r="G11249" i="2"/>
  <c r="F11249" i="2"/>
  <c r="E11249" i="2"/>
  <c r="D11249" i="2"/>
  <c r="C11249" i="2"/>
  <c r="B11249" i="2"/>
  <c r="J11248" i="2"/>
  <c r="I11248" i="2"/>
  <c r="H11248" i="2"/>
  <c r="G11248" i="2"/>
  <c r="F11248" i="2"/>
  <c r="E11248" i="2"/>
  <c r="D11248" i="2"/>
  <c r="C11248" i="2"/>
  <c r="B11248" i="2"/>
  <c r="G11246" i="2"/>
  <c r="C11246" i="2"/>
  <c r="G11245" i="2"/>
  <c r="F11245" i="2"/>
  <c r="D11245" i="2"/>
  <c r="C11243" i="2"/>
  <c r="J11242" i="2"/>
  <c r="H11242" i="2"/>
  <c r="D11242" i="2"/>
  <c r="B11242" i="2"/>
  <c r="J11241" i="2"/>
  <c r="H11241" i="2"/>
  <c r="F11241" i="2"/>
  <c r="I11240" i="2"/>
  <c r="H11240" i="2"/>
  <c r="G11240" i="2"/>
  <c r="F11240" i="2"/>
  <c r="E11240" i="2"/>
  <c r="D11240" i="2"/>
  <c r="C11240" i="2"/>
  <c r="B11240" i="2"/>
  <c r="H11239" i="2"/>
  <c r="G11239" i="2"/>
  <c r="F11239" i="2"/>
  <c r="E11239" i="2"/>
  <c r="D11239" i="2"/>
  <c r="C11239" i="2"/>
  <c r="B11239" i="2"/>
  <c r="J11237" i="2"/>
  <c r="I11237" i="2"/>
  <c r="H11237" i="2"/>
  <c r="G11237" i="2"/>
  <c r="F11237" i="2"/>
  <c r="E11237" i="2"/>
  <c r="D11237" i="2"/>
  <c r="C11237" i="2"/>
  <c r="B11237" i="2"/>
  <c r="J11236" i="2"/>
  <c r="I11236" i="2"/>
  <c r="H11236" i="2"/>
  <c r="G11236" i="2"/>
  <c r="F11236" i="2"/>
  <c r="E11236" i="2"/>
  <c r="D11236" i="2"/>
  <c r="C11236" i="2"/>
  <c r="B11236" i="2"/>
  <c r="G11234" i="2"/>
  <c r="C11234" i="2"/>
  <c r="G11233" i="2"/>
  <c r="F11233" i="2"/>
  <c r="D11233" i="2"/>
  <c r="C11231" i="2"/>
  <c r="J11230" i="2"/>
  <c r="H11230" i="2"/>
  <c r="D11230" i="2"/>
  <c r="B11230" i="2"/>
  <c r="J11229" i="2"/>
  <c r="H11229" i="2"/>
  <c r="F11229" i="2"/>
  <c r="I11228" i="2"/>
  <c r="H11228" i="2"/>
  <c r="G11228" i="2"/>
  <c r="F11228" i="2"/>
  <c r="E11228" i="2"/>
  <c r="D11228" i="2"/>
  <c r="C11228" i="2"/>
  <c r="B11228" i="2"/>
  <c r="H11227" i="2"/>
  <c r="G11227" i="2"/>
  <c r="F11227" i="2"/>
  <c r="E11227" i="2"/>
  <c r="D11227" i="2"/>
  <c r="C11227" i="2"/>
  <c r="B11227" i="2"/>
  <c r="J11225" i="2"/>
  <c r="I11225" i="2"/>
  <c r="H11225" i="2"/>
  <c r="G11225" i="2"/>
  <c r="F11225" i="2"/>
  <c r="E11225" i="2"/>
  <c r="D11225" i="2"/>
  <c r="C11225" i="2"/>
  <c r="B11225" i="2"/>
  <c r="J11224" i="2"/>
  <c r="I11224" i="2"/>
  <c r="H11224" i="2"/>
  <c r="G11224" i="2"/>
  <c r="F11224" i="2"/>
  <c r="E11224" i="2"/>
  <c r="D11224" i="2"/>
  <c r="C11224" i="2"/>
  <c r="B11224" i="2"/>
  <c r="G11222" i="2"/>
  <c r="C11222" i="2"/>
  <c r="G11221" i="2"/>
  <c r="F11221" i="2"/>
  <c r="D11221" i="2"/>
  <c r="C11219" i="2"/>
  <c r="J11218" i="2"/>
  <c r="H11218" i="2"/>
  <c r="D11218" i="2"/>
  <c r="B11218" i="2"/>
  <c r="J11217" i="2"/>
  <c r="H11217" i="2"/>
  <c r="F11217" i="2"/>
  <c r="I11216" i="2"/>
  <c r="H11216" i="2"/>
  <c r="G11216" i="2"/>
  <c r="F11216" i="2"/>
  <c r="E11216" i="2"/>
  <c r="D11216" i="2"/>
  <c r="C11216" i="2"/>
  <c r="B11216" i="2"/>
  <c r="H11215" i="2"/>
  <c r="G11215" i="2"/>
  <c r="F11215" i="2"/>
  <c r="E11215" i="2"/>
  <c r="D11215" i="2"/>
  <c r="C11215" i="2"/>
  <c r="B11215" i="2"/>
  <c r="J11213" i="2"/>
  <c r="I11213" i="2"/>
  <c r="H11213" i="2"/>
  <c r="G11213" i="2"/>
  <c r="F11213" i="2"/>
  <c r="E11213" i="2"/>
  <c r="D11213" i="2"/>
  <c r="C11213" i="2"/>
  <c r="B11213" i="2"/>
  <c r="J11212" i="2"/>
  <c r="I11212" i="2"/>
  <c r="H11212" i="2"/>
  <c r="G11212" i="2"/>
  <c r="F11212" i="2"/>
  <c r="E11212" i="2"/>
  <c r="D11212" i="2"/>
  <c r="C11212" i="2"/>
  <c r="B11212" i="2"/>
  <c r="G11210" i="2"/>
  <c r="C11210" i="2"/>
  <c r="G11209" i="2"/>
  <c r="F11209" i="2"/>
  <c r="D11209" i="2"/>
  <c r="C11207" i="2"/>
  <c r="J11206" i="2"/>
  <c r="H11206" i="2"/>
  <c r="D11206" i="2"/>
  <c r="B11206" i="2"/>
  <c r="J11205" i="2"/>
  <c r="H11205" i="2"/>
  <c r="F11205" i="2"/>
  <c r="I11204" i="2"/>
  <c r="H11204" i="2"/>
  <c r="G11204" i="2"/>
  <c r="F11204" i="2"/>
  <c r="E11204" i="2"/>
  <c r="D11204" i="2"/>
  <c r="C11204" i="2"/>
  <c r="B11204" i="2"/>
  <c r="H11203" i="2"/>
  <c r="G11203" i="2"/>
  <c r="F11203" i="2"/>
  <c r="E11203" i="2"/>
  <c r="D11203" i="2"/>
  <c r="C11203" i="2"/>
  <c r="B11203" i="2"/>
  <c r="J11201" i="2"/>
  <c r="I11201" i="2"/>
  <c r="H11201" i="2"/>
  <c r="G11201" i="2"/>
  <c r="F11201" i="2"/>
  <c r="E11201" i="2"/>
  <c r="D11201" i="2"/>
  <c r="C11201" i="2"/>
  <c r="B11201" i="2"/>
  <c r="J11200" i="2"/>
  <c r="I11200" i="2"/>
  <c r="H11200" i="2"/>
  <c r="G11200" i="2"/>
  <c r="F11200" i="2"/>
  <c r="E11200" i="2"/>
  <c r="D11200" i="2"/>
  <c r="C11200" i="2"/>
  <c r="B11200" i="2"/>
  <c r="G11198" i="2"/>
  <c r="C11198" i="2"/>
  <c r="G11197" i="2"/>
  <c r="F11197" i="2"/>
  <c r="D11197" i="2"/>
  <c r="C11195" i="2"/>
  <c r="J11194" i="2"/>
  <c r="H11194" i="2"/>
  <c r="D11194" i="2"/>
  <c r="B11194" i="2"/>
  <c r="J11193" i="2"/>
  <c r="H11193" i="2"/>
  <c r="F11193" i="2"/>
  <c r="I11192" i="2"/>
  <c r="H11192" i="2"/>
  <c r="G11192" i="2"/>
  <c r="F11192" i="2"/>
  <c r="E11192" i="2"/>
  <c r="D11192" i="2"/>
  <c r="C11192" i="2"/>
  <c r="B11192" i="2"/>
  <c r="H11191" i="2"/>
  <c r="G11191" i="2"/>
  <c r="F11191" i="2"/>
  <c r="E11191" i="2"/>
  <c r="D11191" i="2"/>
  <c r="C11191" i="2"/>
  <c r="B11191" i="2"/>
  <c r="J11189" i="2"/>
  <c r="I11189" i="2"/>
  <c r="H11189" i="2"/>
  <c r="G11189" i="2"/>
  <c r="F11189" i="2"/>
  <c r="E11189" i="2"/>
  <c r="D11189" i="2"/>
  <c r="C11189" i="2"/>
  <c r="B11189" i="2"/>
  <c r="J11188" i="2"/>
  <c r="I11188" i="2"/>
  <c r="H11188" i="2"/>
  <c r="G11188" i="2"/>
  <c r="F11188" i="2"/>
  <c r="E11188" i="2"/>
  <c r="D11188" i="2"/>
  <c r="C11188" i="2"/>
  <c r="B11188" i="2"/>
  <c r="G11186" i="2"/>
  <c r="C11186" i="2"/>
  <c r="G11185" i="2"/>
  <c r="F11185" i="2"/>
  <c r="D11185" i="2"/>
  <c r="C11183" i="2"/>
  <c r="J11182" i="2"/>
  <c r="H11182" i="2"/>
  <c r="D11182" i="2"/>
  <c r="B11182" i="2"/>
  <c r="J11181" i="2"/>
  <c r="H11181" i="2"/>
  <c r="F11181" i="2"/>
  <c r="I11180" i="2"/>
  <c r="H11180" i="2"/>
  <c r="G11180" i="2"/>
  <c r="F11180" i="2"/>
  <c r="E11180" i="2"/>
  <c r="D11180" i="2"/>
  <c r="C11180" i="2"/>
  <c r="B11180" i="2"/>
  <c r="H11179" i="2"/>
  <c r="G11179" i="2"/>
  <c r="F11179" i="2"/>
  <c r="E11179" i="2"/>
  <c r="D11179" i="2"/>
  <c r="C11179" i="2"/>
  <c r="B11179" i="2"/>
  <c r="J11177" i="2"/>
  <c r="I11177" i="2"/>
  <c r="H11177" i="2"/>
  <c r="G11177" i="2"/>
  <c r="F11177" i="2"/>
  <c r="E11177" i="2"/>
  <c r="D11177" i="2"/>
  <c r="C11177" i="2"/>
  <c r="B11177" i="2"/>
  <c r="J11176" i="2"/>
  <c r="I11176" i="2"/>
  <c r="H11176" i="2"/>
  <c r="G11176" i="2"/>
  <c r="F11176" i="2"/>
  <c r="E11176" i="2"/>
  <c r="D11176" i="2"/>
  <c r="C11176" i="2"/>
  <c r="B11176" i="2"/>
  <c r="G11174" i="2"/>
  <c r="C11174" i="2"/>
  <c r="G11173" i="2"/>
  <c r="F11173" i="2"/>
  <c r="D11173" i="2"/>
  <c r="C11171" i="2"/>
  <c r="J11170" i="2"/>
  <c r="H11170" i="2"/>
  <c r="D11170" i="2"/>
  <c r="B11170" i="2"/>
  <c r="J11169" i="2"/>
  <c r="H11169" i="2"/>
  <c r="F11169" i="2"/>
  <c r="I11168" i="2"/>
  <c r="H11168" i="2"/>
  <c r="G11168" i="2"/>
  <c r="F11168" i="2"/>
  <c r="E11168" i="2"/>
  <c r="D11168" i="2"/>
  <c r="C11168" i="2"/>
  <c r="B11168" i="2"/>
  <c r="H11167" i="2"/>
  <c r="G11167" i="2"/>
  <c r="F11167" i="2"/>
  <c r="E11167" i="2"/>
  <c r="D11167" i="2"/>
  <c r="C11167" i="2"/>
  <c r="B11167" i="2"/>
  <c r="J11165" i="2"/>
  <c r="I11165" i="2"/>
  <c r="H11165" i="2"/>
  <c r="G11165" i="2"/>
  <c r="F11165" i="2"/>
  <c r="E11165" i="2"/>
  <c r="D11165" i="2"/>
  <c r="C11165" i="2"/>
  <c r="B11165" i="2"/>
  <c r="J11164" i="2"/>
  <c r="I11164" i="2"/>
  <c r="H11164" i="2"/>
  <c r="G11164" i="2"/>
  <c r="F11164" i="2"/>
  <c r="E11164" i="2"/>
  <c r="D11164" i="2"/>
  <c r="C11164" i="2"/>
  <c r="B11164" i="2"/>
  <c r="G11162" i="2"/>
  <c r="C11162" i="2"/>
  <c r="G11161" i="2"/>
  <c r="F11161" i="2"/>
  <c r="D11161" i="2"/>
  <c r="C11159" i="2"/>
  <c r="J11158" i="2"/>
  <c r="H11158" i="2"/>
  <c r="D11158" i="2"/>
  <c r="B11158" i="2"/>
  <c r="J11157" i="2"/>
  <c r="H11157" i="2"/>
  <c r="F11157" i="2"/>
  <c r="I11156" i="2"/>
  <c r="H11156" i="2"/>
  <c r="G11156" i="2"/>
  <c r="F11156" i="2"/>
  <c r="E11156" i="2"/>
  <c r="D11156" i="2"/>
  <c r="C11156" i="2"/>
  <c r="B11156" i="2"/>
  <c r="H11155" i="2"/>
  <c r="G11155" i="2"/>
  <c r="F11155" i="2"/>
  <c r="E11155" i="2"/>
  <c r="D11155" i="2"/>
  <c r="C11155" i="2"/>
  <c r="B11155" i="2"/>
  <c r="J11153" i="2"/>
  <c r="I11153" i="2"/>
  <c r="H11153" i="2"/>
  <c r="G11153" i="2"/>
  <c r="F11153" i="2"/>
  <c r="E11153" i="2"/>
  <c r="D11153" i="2"/>
  <c r="C11153" i="2"/>
  <c r="B11153" i="2"/>
  <c r="J11152" i="2"/>
  <c r="I11152" i="2"/>
  <c r="H11152" i="2"/>
  <c r="G11152" i="2"/>
  <c r="F11152" i="2"/>
  <c r="E11152" i="2"/>
  <c r="D11152" i="2"/>
  <c r="C11152" i="2"/>
  <c r="B11152" i="2"/>
  <c r="G11150" i="2"/>
  <c r="C11150" i="2"/>
  <c r="G11149" i="2"/>
  <c r="F11149" i="2"/>
  <c r="D11149" i="2"/>
  <c r="C11147" i="2"/>
  <c r="J11146" i="2"/>
  <c r="H11146" i="2"/>
  <c r="D11146" i="2"/>
  <c r="B11146" i="2"/>
  <c r="J11145" i="2"/>
  <c r="H11145" i="2"/>
  <c r="F11145" i="2"/>
  <c r="I11144" i="2"/>
  <c r="H11144" i="2"/>
  <c r="G11144" i="2"/>
  <c r="F11144" i="2"/>
  <c r="E11144" i="2"/>
  <c r="D11144" i="2"/>
  <c r="C11144" i="2"/>
  <c r="B11144" i="2"/>
  <c r="H11143" i="2"/>
  <c r="G11143" i="2"/>
  <c r="F11143" i="2"/>
  <c r="E11143" i="2"/>
  <c r="D11143" i="2"/>
  <c r="C11143" i="2"/>
  <c r="B11143" i="2"/>
  <c r="J11141" i="2"/>
  <c r="I11141" i="2"/>
  <c r="H11141" i="2"/>
  <c r="G11141" i="2"/>
  <c r="F11141" i="2"/>
  <c r="E11141" i="2"/>
  <c r="D11141" i="2"/>
  <c r="C11141" i="2"/>
  <c r="B11141" i="2"/>
  <c r="J11140" i="2"/>
  <c r="I11140" i="2"/>
  <c r="H11140" i="2"/>
  <c r="G11140" i="2"/>
  <c r="F11140" i="2"/>
  <c r="E11140" i="2"/>
  <c r="D11140" i="2"/>
  <c r="C11140" i="2"/>
  <c r="B11140" i="2"/>
  <c r="G11138" i="2"/>
  <c r="C11138" i="2"/>
  <c r="G11137" i="2"/>
  <c r="F11137" i="2"/>
  <c r="D11137" i="2"/>
  <c r="C11135" i="2"/>
  <c r="J11134" i="2"/>
  <c r="H11134" i="2"/>
  <c r="D11134" i="2"/>
  <c r="B11134" i="2"/>
  <c r="J11133" i="2"/>
  <c r="H11133" i="2"/>
  <c r="F11133" i="2"/>
  <c r="I11132" i="2"/>
  <c r="H11132" i="2"/>
  <c r="G11132" i="2"/>
  <c r="F11132" i="2"/>
  <c r="E11132" i="2"/>
  <c r="D11132" i="2"/>
  <c r="C11132" i="2"/>
  <c r="B11132" i="2"/>
  <c r="H11131" i="2"/>
  <c r="G11131" i="2"/>
  <c r="F11131" i="2"/>
  <c r="E11131" i="2"/>
  <c r="D11131" i="2"/>
  <c r="C11131" i="2"/>
  <c r="B11131" i="2"/>
  <c r="J11129" i="2"/>
  <c r="I11129" i="2"/>
  <c r="H11129" i="2"/>
  <c r="G11129" i="2"/>
  <c r="F11129" i="2"/>
  <c r="E11129" i="2"/>
  <c r="D11129" i="2"/>
  <c r="C11129" i="2"/>
  <c r="B11129" i="2"/>
  <c r="J11128" i="2"/>
  <c r="I11128" i="2"/>
  <c r="H11128" i="2"/>
  <c r="G11128" i="2"/>
  <c r="F11128" i="2"/>
  <c r="E11128" i="2"/>
  <c r="D11128" i="2"/>
  <c r="C11128" i="2"/>
  <c r="B11128" i="2"/>
  <c r="G11126" i="2"/>
  <c r="C11126" i="2"/>
  <c r="G11125" i="2"/>
  <c r="F11125" i="2"/>
  <c r="D11125" i="2"/>
  <c r="C11123" i="2"/>
  <c r="J11122" i="2"/>
  <c r="H11122" i="2"/>
  <c r="D11122" i="2"/>
  <c r="B11122" i="2"/>
  <c r="J11121" i="2"/>
  <c r="H11121" i="2"/>
  <c r="F11121" i="2"/>
  <c r="I11120" i="2"/>
  <c r="H11120" i="2"/>
  <c r="G11120" i="2"/>
  <c r="F11120" i="2"/>
  <c r="E11120" i="2"/>
  <c r="D11120" i="2"/>
  <c r="C11120" i="2"/>
  <c r="B11120" i="2"/>
  <c r="H11119" i="2"/>
  <c r="G11119" i="2"/>
  <c r="F11119" i="2"/>
  <c r="E11119" i="2"/>
  <c r="D11119" i="2"/>
  <c r="C11119" i="2"/>
  <c r="B11119" i="2"/>
  <c r="J11117" i="2"/>
  <c r="I11117" i="2"/>
  <c r="H11117" i="2"/>
  <c r="G11117" i="2"/>
  <c r="F11117" i="2"/>
  <c r="E11117" i="2"/>
  <c r="D11117" i="2"/>
  <c r="C11117" i="2"/>
  <c r="B11117" i="2"/>
  <c r="J11116" i="2"/>
  <c r="I11116" i="2"/>
  <c r="H11116" i="2"/>
  <c r="G11116" i="2"/>
  <c r="F11116" i="2"/>
  <c r="E11116" i="2"/>
  <c r="D11116" i="2"/>
  <c r="C11116" i="2"/>
  <c r="B11116" i="2"/>
  <c r="G11114" i="2"/>
  <c r="C11114" i="2"/>
  <c r="G11113" i="2"/>
  <c r="F11113" i="2"/>
  <c r="D11113" i="2"/>
  <c r="C11111" i="2"/>
  <c r="J11110" i="2"/>
  <c r="H11110" i="2"/>
  <c r="D11110" i="2"/>
  <c r="B11110" i="2"/>
  <c r="J11109" i="2"/>
  <c r="H11109" i="2"/>
  <c r="F11109" i="2"/>
  <c r="I11108" i="2"/>
  <c r="H11108" i="2"/>
  <c r="G11108" i="2"/>
  <c r="F11108" i="2"/>
  <c r="E11108" i="2"/>
  <c r="D11108" i="2"/>
  <c r="C11108" i="2"/>
  <c r="B11108" i="2"/>
  <c r="H11107" i="2"/>
  <c r="G11107" i="2"/>
  <c r="F11107" i="2"/>
  <c r="E11107" i="2"/>
  <c r="D11107" i="2"/>
  <c r="C11107" i="2"/>
  <c r="B11107" i="2"/>
  <c r="J11105" i="2"/>
  <c r="I11105" i="2"/>
  <c r="H11105" i="2"/>
  <c r="G11105" i="2"/>
  <c r="F11105" i="2"/>
  <c r="E11105" i="2"/>
  <c r="D11105" i="2"/>
  <c r="C11105" i="2"/>
  <c r="B11105" i="2"/>
  <c r="J11104" i="2"/>
  <c r="I11104" i="2"/>
  <c r="H11104" i="2"/>
  <c r="G11104" i="2"/>
  <c r="F11104" i="2"/>
  <c r="E11104" i="2"/>
  <c r="D11104" i="2"/>
  <c r="C11104" i="2"/>
  <c r="B11104" i="2"/>
  <c r="G11102" i="2"/>
  <c r="C11102" i="2"/>
  <c r="G11101" i="2"/>
  <c r="F11101" i="2"/>
  <c r="D11101" i="2"/>
  <c r="C11099" i="2"/>
  <c r="J11098" i="2"/>
  <c r="H11098" i="2"/>
  <c r="D11098" i="2"/>
  <c r="B11098" i="2"/>
  <c r="J11097" i="2"/>
  <c r="H11097" i="2"/>
  <c r="F11097" i="2"/>
  <c r="I11096" i="2"/>
  <c r="H11096" i="2"/>
  <c r="G11096" i="2"/>
  <c r="F11096" i="2"/>
  <c r="E11096" i="2"/>
  <c r="D11096" i="2"/>
  <c r="C11096" i="2"/>
  <c r="B11096" i="2"/>
  <c r="H11095" i="2"/>
  <c r="G11095" i="2"/>
  <c r="F11095" i="2"/>
  <c r="E11095" i="2"/>
  <c r="D11095" i="2"/>
  <c r="C11095" i="2"/>
  <c r="B11095" i="2"/>
  <c r="J11093" i="2"/>
  <c r="I11093" i="2"/>
  <c r="H11093" i="2"/>
  <c r="G11093" i="2"/>
  <c r="F11093" i="2"/>
  <c r="E11093" i="2"/>
  <c r="D11093" i="2"/>
  <c r="C11093" i="2"/>
  <c r="B11093" i="2"/>
  <c r="J11092" i="2"/>
  <c r="I11092" i="2"/>
  <c r="H11092" i="2"/>
  <c r="G11092" i="2"/>
  <c r="F11092" i="2"/>
  <c r="E11092" i="2"/>
  <c r="D11092" i="2"/>
  <c r="C11092" i="2"/>
  <c r="B11092" i="2"/>
  <c r="G11090" i="2"/>
  <c r="C11090" i="2"/>
  <c r="G11089" i="2"/>
  <c r="F11089" i="2"/>
  <c r="D11089" i="2"/>
  <c r="C11087" i="2"/>
  <c r="J11086" i="2"/>
  <c r="H11086" i="2"/>
  <c r="D11086" i="2"/>
  <c r="B11086" i="2"/>
  <c r="J11085" i="2"/>
  <c r="H11085" i="2"/>
  <c r="F11085" i="2"/>
  <c r="I11084" i="2"/>
  <c r="H11084" i="2"/>
  <c r="G11084" i="2"/>
  <c r="F11084" i="2"/>
  <c r="E11084" i="2"/>
  <c r="D11084" i="2"/>
  <c r="C11084" i="2"/>
  <c r="B11084" i="2"/>
  <c r="H11083" i="2"/>
  <c r="G11083" i="2"/>
  <c r="F11083" i="2"/>
  <c r="E11083" i="2"/>
  <c r="D11083" i="2"/>
  <c r="C11083" i="2"/>
  <c r="B11083" i="2"/>
  <c r="J11081" i="2"/>
  <c r="I11081" i="2"/>
  <c r="H11081" i="2"/>
  <c r="G11081" i="2"/>
  <c r="F11081" i="2"/>
  <c r="E11081" i="2"/>
  <c r="D11081" i="2"/>
  <c r="C11081" i="2"/>
  <c r="B11081" i="2"/>
  <c r="J11080" i="2"/>
  <c r="I11080" i="2"/>
  <c r="H11080" i="2"/>
  <c r="G11080" i="2"/>
  <c r="F11080" i="2"/>
  <c r="E11080" i="2"/>
  <c r="D11080" i="2"/>
  <c r="C11080" i="2"/>
  <c r="B11080" i="2"/>
  <c r="G11078" i="2"/>
  <c r="C11078" i="2"/>
  <c r="G11077" i="2"/>
  <c r="F11077" i="2"/>
  <c r="D11077" i="2"/>
  <c r="C11075" i="2"/>
  <c r="J11074" i="2"/>
  <c r="H11074" i="2"/>
  <c r="D11074" i="2"/>
  <c r="B11074" i="2"/>
  <c r="J11073" i="2"/>
  <c r="H11073" i="2"/>
  <c r="F11073" i="2"/>
  <c r="I11072" i="2"/>
  <c r="H11072" i="2"/>
  <c r="G11072" i="2"/>
  <c r="F11072" i="2"/>
  <c r="E11072" i="2"/>
  <c r="D11072" i="2"/>
  <c r="C11072" i="2"/>
  <c r="B11072" i="2"/>
  <c r="H11071" i="2"/>
  <c r="G11071" i="2"/>
  <c r="F11071" i="2"/>
  <c r="E11071" i="2"/>
  <c r="D11071" i="2"/>
  <c r="C11071" i="2"/>
  <c r="B11071" i="2"/>
  <c r="J11069" i="2"/>
  <c r="I11069" i="2"/>
  <c r="H11069" i="2"/>
  <c r="G11069" i="2"/>
  <c r="F11069" i="2"/>
  <c r="E11069" i="2"/>
  <c r="D11069" i="2"/>
  <c r="C11069" i="2"/>
  <c r="B11069" i="2"/>
  <c r="J11068" i="2"/>
  <c r="I11068" i="2"/>
  <c r="H11068" i="2"/>
  <c r="G11068" i="2"/>
  <c r="F11068" i="2"/>
  <c r="E11068" i="2"/>
  <c r="D11068" i="2"/>
  <c r="C11068" i="2"/>
  <c r="B11068" i="2"/>
  <c r="G11066" i="2"/>
  <c r="C11066" i="2"/>
  <c r="G11065" i="2"/>
  <c r="F11065" i="2"/>
  <c r="D11065" i="2"/>
  <c r="C11063" i="2"/>
  <c r="J11062" i="2"/>
  <c r="H11062" i="2"/>
  <c r="D11062" i="2"/>
  <c r="B11062" i="2"/>
  <c r="J11061" i="2"/>
  <c r="H11061" i="2"/>
  <c r="F11061" i="2"/>
  <c r="I11060" i="2"/>
  <c r="H11060" i="2"/>
  <c r="G11060" i="2"/>
  <c r="F11060" i="2"/>
  <c r="E11060" i="2"/>
  <c r="D11060" i="2"/>
  <c r="C11060" i="2"/>
  <c r="B11060" i="2"/>
  <c r="H11059" i="2"/>
  <c r="G11059" i="2"/>
  <c r="F11059" i="2"/>
  <c r="E11059" i="2"/>
  <c r="D11059" i="2"/>
  <c r="C11059" i="2"/>
  <c r="B11059" i="2"/>
  <c r="J11057" i="2"/>
  <c r="I11057" i="2"/>
  <c r="H11057" i="2"/>
  <c r="G11057" i="2"/>
  <c r="F11057" i="2"/>
  <c r="E11057" i="2"/>
  <c r="D11057" i="2"/>
  <c r="C11057" i="2"/>
  <c r="B11057" i="2"/>
  <c r="J11056" i="2"/>
  <c r="I11056" i="2"/>
  <c r="H11056" i="2"/>
  <c r="G11056" i="2"/>
  <c r="F11056" i="2"/>
  <c r="E11056" i="2"/>
  <c r="D11056" i="2"/>
  <c r="C11056" i="2"/>
  <c r="B11056" i="2"/>
  <c r="G11054" i="2"/>
  <c r="C11054" i="2"/>
  <c r="G11053" i="2"/>
  <c r="F11053" i="2"/>
  <c r="D11053" i="2"/>
  <c r="C11051" i="2"/>
  <c r="J11050" i="2"/>
  <c r="H11050" i="2"/>
  <c r="D11050" i="2"/>
  <c r="B11050" i="2"/>
  <c r="J11049" i="2"/>
  <c r="H11049" i="2"/>
  <c r="F11049" i="2"/>
  <c r="I11048" i="2"/>
  <c r="H11048" i="2"/>
  <c r="G11048" i="2"/>
  <c r="F11048" i="2"/>
  <c r="E11048" i="2"/>
  <c r="D11048" i="2"/>
  <c r="C11048" i="2"/>
  <c r="B11048" i="2"/>
  <c r="H11047" i="2"/>
  <c r="G11047" i="2"/>
  <c r="F11047" i="2"/>
  <c r="E11047" i="2"/>
  <c r="D11047" i="2"/>
  <c r="C11047" i="2"/>
  <c r="B11047" i="2"/>
  <c r="J11045" i="2"/>
  <c r="I11045" i="2"/>
  <c r="H11045" i="2"/>
  <c r="G11045" i="2"/>
  <c r="F11045" i="2"/>
  <c r="E11045" i="2"/>
  <c r="D11045" i="2"/>
  <c r="C11045" i="2"/>
  <c r="B11045" i="2"/>
  <c r="J11044" i="2"/>
  <c r="I11044" i="2"/>
  <c r="H11044" i="2"/>
  <c r="G11044" i="2"/>
  <c r="F11044" i="2"/>
  <c r="E11044" i="2"/>
  <c r="D11044" i="2"/>
  <c r="C11044" i="2"/>
  <c r="B11044" i="2"/>
  <c r="G11042" i="2"/>
  <c r="C11042" i="2"/>
  <c r="G11041" i="2"/>
  <c r="F11041" i="2"/>
  <c r="D11041" i="2"/>
  <c r="C11039" i="2"/>
  <c r="J11038" i="2"/>
  <c r="H11038" i="2"/>
  <c r="D11038" i="2"/>
  <c r="B11038" i="2"/>
  <c r="J11037" i="2"/>
  <c r="H11037" i="2"/>
  <c r="F11037" i="2"/>
  <c r="I11036" i="2"/>
  <c r="H11036" i="2"/>
  <c r="G11036" i="2"/>
  <c r="F11036" i="2"/>
  <c r="E11036" i="2"/>
  <c r="D11036" i="2"/>
  <c r="C11036" i="2"/>
  <c r="B11036" i="2"/>
  <c r="H11035" i="2"/>
  <c r="G11035" i="2"/>
  <c r="F11035" i="2"/>
  <c r="E11035" i="2"/>
  <c r="D11035" i="2"/>
  <c r="C11035" i="2"/>
  <c r="B11035" i="2"/>
  <c r="J11033" i="2"/>
  <c r="I11033" i="2"/>
  <c r="H11033" i="2"/>
  <c r="G11033" i="2"/>
  <c r="F11033" i="2"/>
  <c r="E11033" i="2"/>
  <c r="D11033" i="2"/>
  <c r="C11033" i="2"/>
  <c r="B11033" i="2"/>
  <c r="J11032" i="2"/>
  <c r="I11032" i="2"/>
  <c r="H11032" i="2"/>
  <c r="G11032" i="2"/>
  <c r="F11032" i="2"/>
  <c r="E11032" i="2"/>
  <c r="D11032" i="2"/>
  <c r="C11032" i="2"/>
  <c r="B11032" i="2"/>
  <c r="G11030" i="2"/>
  <c r="C11030" i="2"/>
  <c r="G11029" i="2"/>
  <c r="F11029" i="2"/>
  <c r="D11029" i="2"/>
  <c r="C11027" i="2"/>
  <c r="J11026" i="2"/>
  <c r="H11026" i="2"/>
  <c r="D11026" i="2"/>
  <c r="B11026" i="2"/>
  <c r="J11025" i="2"/>
  <c r="H11025" i="2"/>
  <c r="F11025" i="2"/>
  <c r="I11024" i="2"/>
  <c r="H11024" i="2"/>
  <c r="G11024" i="2"/>
  <c r="F11024" i="2"/>
  <c r="E11024" i="2"/>
  <c r="D11024" i="2"/>
  <c r="C11024" i="2"/>
  <c r="B11024" i="2"/>
  <c r="H11023" i="2"/>
  <c r="G11023" i="2"/>
  <c r="F11023" i="2"/>
  <c r="E11023" i="2"/>
  <c r="D11023" i="2"/>
  <c r="C11023" i="2"/>
  <c r="B11023" i="2"/>
  <c r="J11021" i="2"/>
  <c r="I11021" i="2"/>
  <c r="H11021" i="2"/>
  <c r="G11021" i="2"/>
  <c r="F11021" i="2"/>
  <c r="E11021" i="2"/>
  <c r="D11021" i="2"/>
  <c r="C11021" i="2"/>
  <c r="B11021" i="2"/>
  <c r="J11020" i="2"/>
  <c r="I11020" i="2"/>
  <c r="H11020" i="2"/>
  <c r="G11020" i="2"/>
  <c r="F11020" i="2"/>
  <c r="E11020" i="2"/>
  <c r="D11020" i="2"/>
  <c r="C11020" i="2"/>
  <c r="B11020" i="2"/>
  <c r="G11018" i="2"/>
  <c r="C11018" i="2"/>
  <c r="G11017" i="2"/>
  <c r="F11017" i="2"/>
  <c r="D11017" i="2"/>
  <c r="C11015" i="2"/>
  <c r="J11014" i="2"/>
  <c r="H11014" i="2"/>
  <c r="D11014" i="2"/>
  <c r="B11014" i="2"/>
  <c r="J11013" i="2"/>
  <c r="H11013" i="2"/>
  <c r="F11013" i="2"/>
  <c r="I11012" i="2"/>
  <c r="H11012" i="2"/>
  <c r="G11012" i="2"/>
  <c r="F11012" i="2"/>
  <c r="E11012" i="2"/>
  <c r="D11012" i="2"/>
  <c r="C11012" i="2"/>
  <c r="B11012" i="2"/>
  <c r="H11011" i="2"/>
  <c r="G11011" i="2"/>
  <c r="F11011" i="2"/>
  <c r="E11011" i="2"/>
  <c r="D11011" i="2"/>
  <c r="C11011" i="2"/>
  <c r="B11011" i="2"/>
  <c r="J11009" i="2"/>
  <c r="I11009" i="2"/>
  <c r="H11009" i="2"/>
  <c r="G11009" i="2"/>
  <c r="F11009" i="2"/>
  <c r="E11009" i="2"/>
  <c r="D11009" i="2"/>
  <c r="C11009" i="2"/>
  <c r="B11009" i="2"/>
  <c r="J11008" i="2"/>
  <c r="I11008" i="2"/>
  <c r="H11008" i="2"/>
  <c r="G11008" i="2"/>
  <c r="F11008" i="2"/>
  <c r="E11008" i="2"/>
  <c r="D11008" i="2"/>
  <c r="C11008" i="2"/>
  <c r="B11008" i="2"/>
  <c r="G11006" i="2"/>
  <c r="C11006" i="2"/>
  <c r="G11005" i="2"/>
  <c r="F11005" i="2"/>
  <c r="D11005" i="2"/>
  <c r="C11003" i="2"/>
  <c r="J11002" i="2"/>
  <c r="H11002" i="2"/>
  <c r="D11002" i="2"/>
  <c r="B11002" i="2"/>
  <c r="J11001" i="2"/>
  <c r="H11001" i="2"/>
  <c r="F11001" i="2"/>
  <c r="I11000" i="2"/>
  <c r="H11000" i="2"/>
  <c r="G11000" i="2"/>
  <c r="F11000" i="2"/>
  <c r="E11000" i="2"/>
  <c r="D11000" i="2"/>
  <c r="C11000" i="2"/>
  <c r="B11000" i="2"/>
  <c r="H10999" i="2"/>
  <c r="G10999" i="2"/>
  <c r="F10999" i="2"/>
  <c r="E10999" i="2"/>
  <c r="D10999" i="2"/>
  <c r="C10999" i="2"/>
  <c r="B10999" i="2"/>
  <c r="J10997" i="2"/>
  <c r="I10997" i="2"/>
  <c r="H10997" i="2"/>
  <c r="G10997" i="2"/>
  <c r="F10997" i="2"/>
  <c r="E10997" i="2"/>
  <c r="D10997" i="2"/>
  <c r="C10997" i="2"/>
  <c r="B10997" i="2"/>
  <c r="J10996" i="2"/>
  <c r="I10996" i="2"/>
  <c r="H10996" i="2"/>
  <c r="G10996" i="2"/>
  <c r="F10996" i="2"/>
  <c r="E10996" i="2"/>
  <c r="D10996" i="2"/>
  <c r="C10996" i="2"/>
  <c r="B10996" i="2"/>
  <c r="G10994" i="2"/>
  <c r="C10994" i="2"/>
  <c r="G10993" i="2"/>
  <c r="F10993" i="2"/>
  <c r="D10993" i="2"/>
  <c r="C10991" i="2"/>
  <c r="J10990" i="2"/>
  <c r="H10990" i="2"/>
  <c r="D10990" i="2"/>
  <c r="B10990" i="2"/>
  <c r="J10989" i="2"/>
  <c r="H10989" i="2"/>
  <c r="F10989" i="2"/>
  <c r="I10988" i="2"/>
  <c r="H10988" i="2"/>
  <c r="G10988" i="2"/>
  <c r="F10988" i="2"/>
  <c r="E10988" i="2"/>
  <c r="D10988" i="2"/>
  <c r="C10988" i="2"/>
  <c r="B10988" i="2"/>
  <c r="H10987" i="2"/>
  <c r="G10987" i="2"/>
  <c r="F10987" i="2"/>
  <c r="E10987" i="2"/>
  <c r="D10987" i="2"/>
  <c r="C10987" i="2"/>
  <c r="B10987" i="2"/>
  <c r="J10985" i="2"/>
  <c r="I10985" i="2"/>
  <c r="H10985" i="2"/>
  <c r="G10985" i="2"/>
  <c r="F10985" i="2"/>
  <c r="E10985" i="2"/>
  <c r="D10985" i="2"/>
  <c r="C10985" i="2"/>
  <c r="B10985" i="2"/>
  <c r="J10984" i="2"/>
  <c r="I10984" i="2"/>
  <c r="H10984" i="2"/>
  <c r="G10984" i="2"/>
  <c r="F10984" i="2"/>
  <c r="E10984" i="2"/>
  <c r="D10984" i="2"/>
  <c r="C10984" i="2"/>
  <c r="B10984" i="2"/>
  <c r="G10982" i="2"/>
  <c r="C10982" i="2"/>
  <c r="G10981" i="2"/>
  <c r="F10981" i="2"/>
  <c r="D10981" i="2"/>
  <c r="C10979" i="2"/>
  <c r="J10978" i="2"/>
  <c r="H10978" i="2"/>
  <c r="D10978" i="2"/>
  <c r="B10978" i="2"/>
  <c r="J10977" i="2"/>
  <c r="H10977" i="2"/>
  <c r="F10977" i="2"/>
  <c r="I10976" i="2"/>
  <c r="H10976" i="2"/>
  <c r="G10976" i="2"/>
  <c r="F10976" i="2"/>
  <c r="E10976" i="2"/>
  <c r="D10976" i="2"/>
  <c r="C10976" i="2"/>
  <c r="B10976" i="2"/>
  <c r="H10975" i="2"/>
  <c r="G10975" i="2"/>
  <c r="F10975" i="2"/>
  <c r="E10975" i="2"/>
  <c r="D10975" i="2"/>
  <c r="C10975" i="2"/>
  <c r="B10975" i="2"/>
  <c r="J10973" i="2"/>
  <c r="I10973" i="2"/>
  <c r="H10973" i="2"/>
  <c r="G10973" i="2"/>
  <c r="F10973" i="2"/>
  <c r="E10973" i="2"/>
  <c r="D10973" i="2"/>
  <c r="C10973" i="2"/>
  <c r="B10973" i="2"/>
  <c r="J10972" i="2"/>
  <c r="I10972" i="2"/>
  <c r="H10972" i="2"/>
  <c r="G10972" i="2"/>
  <c r="F10972" i="2"/>
  <c r="E10972" i="2"/>
  <c r="D10972" i="2"/>
  <c r="C10972" i="2"/>
  <c r="B10972" i="2"/>
  <c r="G10970" i="2"/>
  <c r="C10970" i="2"/>
  <c r="G10969" i="2"/>
  <c r="F10969" i="2"/>
  <c r="D10969" i="2"/>
  <c r="C10967" i="2"/>
  <c r="J10966" i="2"/>
  <c r="H10966" i="2"/>
  <c r="D10966" i="2"/>
  <c r="B10966" i="2"/>
  <c r="J10965" i="2"/>
  <c r="H10965" i="2"/>
  <c r="F10965" i="2"/>
  <c r="I10964" i="2"/>
  <c r="H10964" i="2"/>
  <c r="G10964" i="2"/>
  <c r="F10964" i="2"/>
  <c r="E10964" i="2"/>
  <c r="D10964" i="2"/>
  <c r="C10964" i="2"/>
  <c r="B10964" i="2"/>
  <c r="H10963" i="2"/>
  <c r="G10963" i="2"/>
  <c r="F10963" i="2"/>
  <c r="E10963" i="2"/>
  <c r="D10963" i="2"/>
  <c r="C10963" i="2"/>
  <c r="B10963" i="2"/>
  <c r="J10961" i="2"/>
  <c r="I10961" i="2"/>
  <c r="H10961" i="2"/>
  <c r="G10961" i="2"/>
  <c r="F10961" i="2"/>
  <c r="E10961" i="2"/>
  <c r="D10961" i="2"/>
  <c r="C10961" i="2"/>
  <c r="B10961" i="2"/>
  <c r="J10960" i="2"/>
  <c r="I10960" i="2"/>
  <c r="H10960" i="2"/>
  <c r="G10960" i="2"/>
  <c r="F10960" i="2"/>
  <c r="E10960" i="2"/>
  <c r="D10960" i="2"/>
  <c r="C10960" i="2"/>
  <c r="B10960" i="2"/>
  <c r="G10958" i="2"/>
  <c r="C10958" i="2"/>
  <c r="G10957" i="2"/>
  <c r="F10957" i="2"/>
  <c r="D10957" i="2"/>
  <c r="C10955" i="2"/>
  <c r="J10954" i="2"/>
  <c r="H10954" i="2"/>
  <c r="D10954" i="2"/>
  <c r="B10954" i="2"/>
  <c r="J10953" i="2"/>
  <c r="H10953" i="2"/>
  <c r="F10953" i="2"/>
  <c r="I10952" i="2"/>
  <c r="H10952" i="2"/>
  <c r="G10952" i="2"/>
  <c r="F10952" i="2"/>
  <c r="E10952" i="2"/>
  <c r="D10952" i="2"/>
  <c r="C10952" i="2"/>
  <c r="B10952" i="2"/>
  <c r="H10951" i="2"/>
  <c r="G10951" i="2"/>
  <c r="F10951" i="2"/>
  <c r="E10951" i="2"/>
  <c r="D10951" i="2"/>
  <c r="C10951" i="2"/>
  <c r="B10951" i="2"/>
  <c r="J10949" i="2"/>
  <c r="I10949" i="2"/>
  <c r="H10949" i="2"/>
  <c r="G10949" i="2"/>
  <c r="F10949" i="2"/>
  <c r="E10949" i="2"/>
  <c r="D10949" i="2"/>
  <c r="C10949" i="2"/>
  <c r="B10949" i="2"/>
  <c r="J10948" i="2"/>
  <c r="I10948" i="2"/>
  <c r="H10948" i="2"/>
  <c r="G10948" i="2"/>
  <c r="F10948" i="2"/>
  <c r="E10948" i="2"/>
  <c r="D10948" i="2"/>
  <c r="C10948" i="2"/>
  <c r="B10948" i="2"/>
  <c r="G10946" i="2"/>
  <c r="C10946" i="2"/>
  <c r="G10945" i="2"/>
  <c r="F10945" i="2"/>
  <c r="D10945" i="2"/>
  <c r="C10943" i="2"/>
  <c r="J10942" i="2"/>
  <c r="H10942" i="2"/>
  <c r="D10942" i="2"/>
  <c r="B10942" i="2"/>
  <c r="J10941" i="2"/>
  <c r="H10941" i="2"/>
  <c r="F10941" i="2"/>
  <c r="I10940" i="2"/>
  <c r="H10940" i="2"/>
  <c r="G10940" i="2"/>
  <c r="F10940" i="2"/>
  <c r="E10940" i="2"/>
  <c r="D10940" i="2"/>
  <c r="C10940" i="2"/>
  <c r="B10940" i="2"/>
  <c r="H10939" i="2"/>
  <c r="G10939" i="2"/>
  <c r="F10939" i="2"/>
  <c r="E10939" i="2"/>
  <c r="D10939" i="2"/>
  <c r="C10939" i="2"/>
  <c r="B10939" i="2"/>
  <c r="J10937" i="2"/>
  <c r="I10937" i="2"/>
  <c r="H10937" i="2"/>
  <c r="G10937" i="2"/>
  <c r="F10937" i="2"/>
  <c r="E10937" i="2"/>
  <c r="D10937" i="2"/>
  <c r="C10937" i="2"/>
  <c r="B10937" i="2"/>
  <c r="J10936" i="2"/>
  <c r="I10936" i="2"/>
  <c r="H10936" i="2"/>
  <c r="G10936" i="2"/>
  <c r="F10936" i="2"/>
  <c r="E10936" i="2"/>
  <c r="D10936" i="2"/>
  <c r="C10936" i="2"/>
  <c r="B10936" i="2"/>
  <c r="G10934" i="2"/>
  <c r="C10934" i="2"/>
  <c r="G10933" i="2"/>
  <c r="F10933" i="2"/>
  <c r="D10933" i="2"/>
  <c r="C10931" i="2"/>
  <c r="J10930" i="2"/>
  <c r="H10930" i="2"/>
  <c r="D10930" i="2"/>
  <c r="B10930" i="2"/>
  <c r="J10929" i="2"/>
  <c r="H10929" i="2"/>
  <c r="F10929" i="2"/>
  <c r="I10928" i="2"/>
  <c r="H10928" i="2"/>
  <c r="G10928" i="2"/>
  <c r="F10928" i="2"/>
  <c r="E10928" i="2"/>
  <c r="D10928" i="2"/>
  <c r="C10928" i="2"/>
  <c r="B10928" i="2"/>
  <c r="H10927" i="2"/>
  <c r="G10927" i="2"/>
  <c r="F10927" i="2"/>
  <c r="E10927" i="2"/>
  <c r="D10927" i="2"/>
  <c r="C10927" i="2"/>
  <c r="B10927" i="2"/>
  <c r="J10925" i="2"/>
  <c r="I10925" i="2"/>
  <c r="H10925" i="2"/>
  <c r="G10925" i="2"/>
  <c r="F10925" i="2"/>
  <c r="E10925" i="2"/>
  <c r="D10925" i="2"/>
  <c r="C10925" i="2"/>
  <c r="B10925" i="2"/>
  <c r="J10924" i="2"/>
  <c r="I10924" i="2"/>
  <c r="H10924" i="2"/>
  <c r="G10924" i="2"/>
  <c r="F10924" i="2"/>
  <c r="E10924" i="2"/>
  <c r="D10924" i="2"/>
  <c r="C10924" i="2"/>
  <c r="B10924" i="2"/>
  <c r="G10922" i="2"/>
  <c r="C10922" i="2"/>
  <c r="G10921" i="2"/>
  <c r="F10921" i="2"/>
  <c r="D10921" i="2"/>
  <c r="C10919" i="2"/>
  <c r="J10918" i="2"/>
  <c r="H10918" i="2"/>
  <c r="D10918" i="2"/>
  <c r="B10918" i="2"/>
  <c r="J10917" i="2"/>
  <c r="H10917" i="2"/>
  <c r="F10917" i="2"/>
  <c r="I10916" i="2"/>
  <c r="H10916" i="2"/>
  <c r="G10916" i="2"/>
  <c r="F10916" i="2"/>
  <c r="E10916" i="2"/>
  <c r="D10916" i="2"/>
  <c r="C10916" i="2"/>
  <c r="B10916" i="2"/>
  <c r="H10915" i="2"/>
  <c r="G10915" i="2"/>
  <c r="F10915" i="2"/>
  <c r="E10915" i="2"/>
  <c r="D10915" i="2"/>
  <c r="C10915" i="2"/>
  <c r="B10915" i="2"/>
  <c r="J10913" i="2"/>
  <c r="I10913" i="2"/>
  <c r="H10913" i="2"/>
  <c r="G10913" i="2"/>
  <c r="F10913" i="2"/>
  <c r="E10913" i="2"/>
  <c r="D10913" i="2"/>
  <c r="C10913" i="2"/>
  <c r="B10913" i="2"/>
  <c r="J10912" i="2"/>
  <c r="I10912" i="2"/>
  <c r="H10912" i="2"/>
  <c r="G10912" i="2"/>
  <c r="F10912" i="2"/>
  <c r="E10912" i="2"/>
  <c r="D10912" i="2"/>
  <c r="C10912" i="2"/>
  <c r="B10912" i="2"/>
  <c r="G10910" i="2"/>
  <c r="C10910" i="2"/>
  <c r="G10909" i="2"/>
  <c r="F10909" i="2"/>
  <c r="D10909" i="2"/>
  <c r="C10907" i="2"/>
  <c r="J10906" i="2"/>
  <c r="H10906" i="2"/>
  <c r="D10906" i="2"/>
  <c r="B10906" i="2"/>
  <c r="J10905" i="2"/>
  <c r="H10905" i="2"/>
  <c r="F10905" i="2"/>
  <c r="I10904" i="2"/>
  <c r="H10904" i="2"/>
  <c r="G10904" i="2"/>
  <c r="F10904" i="2"/>
  <c r="E10904" i="2"/>
  <c r="D10904" i="2"/>
  <c r="C10904" i="2"/>
  <c r="B10904" i="2"/>
  <c r="H10903" i="2"/>
  <c r="G10903" i="2"/>
  <c r="F10903" i="2"/>
  <c r="E10903" i="2"/>
  <c r="D10903" i="2"/>
  <c r="C10903" i="2"/>
  <c r="B10903" i="2"/>
  <c r="J10901" i="2"/>
  <c r="I10901" i="2"/>
  <c r="H10901" i="2"/>
  <c r="G10901" i="2"/>
  <c r="F10901" i="2"/>
  <c r="E10901" i="2"/>
  <c r="D10901" i="2"/>
  <c r="C10901" i="2"/>
  <c r="B10901" i="2"/>
  <c r="J10900" i="2"/>
  <c r="I10900" i="2"/>
  <c r="H10900" i="2"/>
  <c r="G10900" i="2"/>
  <c r="F10900" i="2"/>
  <c r="E10900" i="2"/>
  <c r="D10900" i="2"/>
  <c r="C10900" i="2"/>
  <c r="B10900" i="2"/>
  <c r="G10898" i="2"/>
  <c r="C10898" i="2"/>
  <c r="G10897" i="2"/>
  <c r="F10897" i="2"/>
  <c r="D10897" i="2"/>
  <c r="C10895" i="2"/>
  <c r="J10894" i="2"/>
  <c r="H10894" i="2"/>
  <c r="D10894" i="2"/>
  <c r="B10894" i="2"/>
  <c r="J10893" i="2"/>
  <c r="H10893" i="2"/>
  <c r="F10893" i="2"/>
  <c r="I10892" i="2"/>
  <c r="H10892" i="2"/>
  <c r="G10892" i="2"/>
  <c r="F10892" i="2"/>
  <c r="E10892" i="2"/>
  <c r="D10892" i="2"/>
  <c r="C10892" i="2"/>
  <c r="B10892" i="2"/>
  <c r="H10891" i="2"/>
  <c r="G10891" i="2"/>
  <c r="F10891" i="2"/>
  <c r="E10891" i="2"/>
  <c r="D10891" i="2"/>
  <c r="C10891" i="2"/>
  <c r="B10891" i="2"/>
  <c r="J10889" i="2"/>
  <c r="I10889" i="2"/>
  <c r="H10889" i="2"/>
  <c r="G10889" i="2"/>
  <c r="F10889" i="2"/>
  <c r="E10889" i="2"/>
  <c r="D10889" i="2"/>
  <c r="C10889" i="2"/>
  <c r="B10889" i="2"/>
  <c r="J10888" i="2"/>
  <c r="I10888" i="2"/>
  <c r="H10888" i="2"/>
  <c r="G10888" i="2"/>
  <c r="F10888" i="2"/>
  <c r="E10888" i="2"/>
  <c r="D10888" i="2"/>
  <c r="C10888" i="2"/>
  <c r="B10888" i="2"/>
  <c r="G10886" i="2"/>
  <c r="C10886" i="2"/>
  <c r="G10885" i="2"/>
  <c r="F10885" i="2"/>
  <c r="D10885" i="2"/>
  <c r="C10883" i="2"/>
  <c r="J10882" i="2"/>
  <c r="H10882" i="2"/>
  <c r="D10882" i="2"/>
  <c r="B10882" i="2"/>
  <c r="J10881" i="2"/>
  <c r="H10881" i="2"/>
  <c r="F10881" i="2"/>
  <c r="I10880" i="2"/>
  <c r="H10880" i="2"/>
  <c r="G10880" i="2"/>
  <c r="F10880" i="2"/>
  <c r="E10880" i="2"/>
  <c r="D10880" i="2"/>
  <c r="C10880" i="2"/>
  <c r="B10880" i="2"/>
  <c r="H10879" i="2"/>
  <c r="G10879" i="2"/>
  <c r="F10879" i="2"/>
  <c r="E10879" i="2"/>
  <c r="D10879" i="2"/>
  <c r="C10879" i="2"/>
  <c r="B10879" i="2"/>
  <c r="J10877" i="2"/>
  <c r="I10877" i="2"/>
  <c r="H10877" i="2"/>
  <c r="G10877" i="2"/>
  <c r="F10877" i="2"/>
  <c r="E10877" i="2"/>
  <c r="D10877" i="2"/>
  <c r="C10877" i="2"/>
  <c r="B10877" i="2"/>
  <c r="J10876" i="2"/>
  <c r="I10876" i="2"/>
  <c r="H10876" i="2"/>
  <c r="G10876" i="2"/>
  <c r="F10876" i="2"/>
  <c r="E10876" i="2"/>
  <c r="D10876" i="2"/>
  <c r="C10876" i="2"/>
  <c r="B10876" i="2"/>
  <c r="G10874" i="2"/>
  <c r="C10874" i="2"/>
  <c r="G10873" i="2"/>
  <c r="F10873" i="2"/>
  <c r="D10873" i="2"/>
  <c r="C10871" i="2"/>
  <c r="J10870" i="2"/>
  <c r="H10870" i="2"/>
  <c r="D10870" i="2"/>
  <c r="B10870" i="2"/>
  <c r="J10869" i="2"/>
  <c r="H10869" i="2"/>
  <c r="F10869" i="2"/>
  <c r="I10868" i="2"/>
  <c r="H10868" i="2"/>
  <c r="G10868" i="2"/>
  <c r="F10868" i="2"/>
  <c r="E10868" i="2"/>
  <c r="D10868" i="2"/>
  <c r="C10868" i="2"/>
  <c r="B10868" i="2"/>
  <c r="H10867" i="2"/>
  <c r="G10867" i="2"/>
  <c r="F10867" i="2"/>
  <c r="E10867" i="2"/>
  <c r="D10867" i="2"/>
  <c r="C10867" i="2"/>
  <c r="B10867" i="2"/>
  <c r="J10865" i="2"/>
  <c r="I10865" i="2"/>
  <c r="H10865" i="2"/>
  <c r="G10865" i="2"/>
  <c r="F10865" i="2"/>
  <c r="E10865" i="2"/>
  <c r="D10865" i="2"/>
  <c r="C10865" i="2"/>
  <c r="B10865" i="2"/>
  <c r="J10864" i="2"/>
  <c r="I10864" i="2"/>
  <c r="H10864" i="2"/>
  <c r="G10864" i="2"/>
  <c r="F10864" i="2"/>
  <c r="E10864" i="2"/>
  <c r="D10864" i="2"/>
  <c r="C10864" i="2"/>
  <c r="B10864" i="2"/>
  <c r="G10862" i="2"/>
  <c r="C10862" i="2"/>
  <c r="G10861" i="2"/>
  <c r="F10861" i="2"/>
  <c r="D10861" i="2"/>
  <c r="C10859" i="2"/>
  <c r="J10858" i="2"/>
  <c r="H10858" i="2"/>
  <c r="D10858" i="2"/>
  <c r="B10858" i="2"/>
  <c r="J10857" i="2"/>
  <c r="H10857" i="2"/>
  <c r="F10857" i="2"/>
  <c r="I10856" i="2"/>
  <c r="H10856" i="2"/>
  <c r="G10856" i="2"/>
  <c r="F10856" i="2"/>
  <c r="E10856" i="2"/>
  <c r="D10856" i="2"/>
  <c r="C10856" i="2"/>
  <c r="B10856" i="2"/>
  <c r="H10855" i="2"/>
  <c r="G10855" i="2"/>
  <c r="F10855" i="2"/>
  <c r="E10855" i="2"/>
  <c r="D10855" i="2"/>
  <c r="C10855" i="2"/>
  <c r="B10855" i="2"/>
  <c r="J10853" i="2"/>
  <c r="I10853" i="2"/>
  <c r="H10853" i="2"/>
  <c r="G10853" i="2"/>
  <c r="F10853" i="2"/>
  <c r="E10853" i="2"/>
  <c r="D10853" i="2"/>
  <c r="C10853" i="2"/>
  <c r="B10853" i="2"/>
  <c r="J10852" i="2"/>
  <c r="I10852" i="2"/>
  <c r="H10852" i="2"/>
  <c r="G10852" i="2"/>
  <c r="F10852" i="2"/>
  <c r="E10852" i="2"/>
  <c r="D10852" i="2"/>
  <c r="C10852" i="2"/>
  <c r="B10852" i="2"/>
  <c r="G10850" i="2"/>
  <c r="C10850" i="2"/>
  <c r="G10849" i="2"/>
  <c r="F10849" i="2"/>
  <c r="D10849" i="2"/>
  <c r="C10847" i="2"/>
  <c r="J10846" i="2"/>
  <c r="H10846" i="2"/>
  <c r="D10846" i="2"/>
  <c r="B10846" i="2"/>
  <c r="J10845" i="2"/>
  <c r="H10845" i="2"/>
  <c r="F10845" i="2"/>
  <c r="I10844" i="2"/>
  <c r="H10844" i="2"/>
  <c r="G10844" i="2"/>
  <c r="F10844" i="2"/>
  <c r="E10844" i="2"/>
  <c r="D10844" i="2"/>
  <c r="C10844" i="2"/>
  <c r="B10844" i="2"/>
  <c r="H10843" i="2"/>
  <c r="G10843" i="2"/>
  <c r="F10843" i="2"/>
  <c r="E10843" i="2"/>
  <c r="D10843" i="2"/>
  <c r="C10843" i="2"/>
  <c r="B10843" i="2"/>
  <c r="J10841" i="2"/>
  <c r="I10841" i="2"/>
  <c r="H10841" i="2"/>
  <c r="G10841" i="2"/>
  <c r="F10841" i="2"/>
  <c r="E10841" i="2"/>
  <c r="D10841" i="2"/>
  <c r="C10841" i="2"/>
  <c r="B10841" i="2"/>
  <c r="J10840" i="2"/>
  <c r="I10840" i="2"/>
  <c r="H10840" i="2"/>
  <c r="G10840" i="2"/>
  <c r="F10840" i="2"/>
  <c r="E10840" i="2"/>
  <c r="D10840" i="2"/>
  <c r="C10840" i="2"/>
  <c r="B10840" i="2"/>
  <c r="G10838" i="2"/>
  <c r="C10838" i="2"/>
  <c r="G10837" i="2"/>
  <c r="F10837" i="2"/>
  <c r="D10837" i="2"/>
  <c r="C10835" i="2"/>
  <c r="J10834" i="2"/>
  <c r="H10834" i="2"/>
  <c r="D10834" i="2"/>
  <c r="B10834" i="2"/>
  <c r="J10833" i="2"/>
  <c r="H10833" i="2"/>
  <c r="F10833" i="2"/>
  <c r="I10832" i="2"/>
  <c r="H10832" i="2"/>
  <c r="G10832" i="2"/>
  <c r="F10832" i="2"/>
  <c r="E10832" i="2"/>
  <c r="D10832" i="2"/>
  <c r="C10832" i="2"/>
  <c r="B10832" i="2"/>
  <c r="H10831" i="2"/>
  <c r="G10831" i="2"/>
  <c r="F10831" i="2"/>
  <c r="E10831" i="2"/>
  <c r="D10831" i="2"/>
  <c r="C10831" i="2"/>
  <c r="B10831" i="2"/>
  <c r="J10829" i="2"/>
  <c r="I10829" i="2"/>
  <c r="H10829" i="2"/>
  <c r="G10829" i="2"/>
  <c r="F10829" i="2"/>
  <c r="E10829" i="2"/>
  <c r="D10829" i="2"/>
  <c r="C10829" i="2"/>
  <c r="B10829" i="2"/>
  <c r="J10828" i="2"/>
  <c r="I10828" i="2"/>
  <c r="H10828" i="2"/>
  <c r="G10828" i="2"/>
  <c r="F10828" i="2"/>
  <c r="E10828" i="2"/>
  <c r="D10828" i="2"/>
  <c r="C10828" i="2"/>
  <c r="B10828" i="2"/>
  <c r="G10826" i="2"/>
  <c r="C10826" i="2"/>
  <c r="G10825" i="2"/>
  <c r="F10825" i="2"/>
  <c r="D10825" i="2"/>
  <c r="C10823" i="2"/>
  <c r="J10822" i="2"/>
  <c r="H10822" i="2"/>
  <c r="D10822" i="2"/>
  <c r="B10822" i="2"/>
  <c r="J10821" i="2"/>
  <c r="H10821" i="2"/>
  <c r="F10821" i="2"/>
  <c r="I10820" i="2"/>
  <c r="H10820" i="2"/>
  <c r="G10820" i="2"/>
  <c r="F10820" i="2"/>
  <c r="E10820" i="2"/>
  <c r="D10820" i="2"/>
  <c r="C10820" i="2"/>
  <c r="B10820" i="2"/>
  <c r="H10819" i="2"/>
  <c r="G10819" i="2"/>
  <c r="F10819" i="2"/>
  <c r="E10819" i="2"/>
  <c r="D10819" i="2"/>
  <c r="C10819" i="2"/>
  <c r="B10819" i="2"/>
  <c r="J10817" i="2"/>
  <c r="I10817" i="2"/>
  <c r="H10817" i="2"/>
  <c r="G10817" i="2"/>
  <c r="F10817" i="2"/>
  <c r="E10817" i="2"/>
  <c r="D10817" i="2"/>
  <c r="C10817" i="2"/>
  <c r="B10817" i="2"/>
  <c r="J10816" i="2"/>
  <c r="I10816" i="2"/>
  <c r="H10816" i="2"/>
  <c r="G10816" i="2"/>
  <c r="F10816" i="2"/>
  <c r="E10816" i="2"/>
  <c r="D10816" i="2"/>
  <c r="C10816" i="2"/>
  <c r="B10816" i="2"/>
  <c r="G10814" i="2"/>
  <c r="C10814" i="2"/>
  <c r="G10813" i="2"/>
  <c r="F10813" i="2"/>
  <c r="D10813" i="2"/>
  <c r="C10811" i="2"/>
  <c r="J10810" i="2"/>
  <c r="H10810" i="2"/>
  <c r="D10810" i="2"/>
  <c r="B10810" i="2"/>
  <c r="J10809" i="2"/>
  <c r="H10809" i="2"/>
  <c r="F10809" i="2"/>
  <c r="I10808" i="2"/>
  <c r="H10808" i="2"/>
  <c r="G10808" i="2"/>
  <c r="F10808" i="2"/>
  <c r="E10808" i="2"/>
  <c r="D10808" i="2"/>
  <c r="C10808" i="2"/>
  <c r="B10808" i="2"/>
  <c r="H10807" i="2"/>
  <c r="G10807" i="2"/>
  <c r="F10807" i="2"/>
  <c r="E10807" i="2"/>
  <c r="D10807" i="2"/>
  <c r="C10807" i="2"/>
  <c r="B10807" i="2"/>
  <c r="J10805" i="2"/>
  <c r="I10805" i="2"/>
  <c r="H10805" i="2"/>
  <c r="G10805" i="2"/>
  <c r="F10805" i="2"/>
  <c r="E10805" i="2"/>
  <c r="D10805" i="2"/>
  <c r="C10805" i="2"/>
  <c r="B10805" i="2"/>
  <c r="J10804" i="2"/>
  <c r="I10804" i="2"/>
  <c r="H10804" i="2"/>
  <c r="G10804" i="2"/>
  <c r="F10804" i="2"/>
  <c r="E10804" i="2"/>
  <c r="D10804" i="2"/>
  <c r="C10804" i="2"/>
  <c r="B10804" i="2"/>
  <c r="G10802" i="2"/>
  <c r="C10802" i="2"/>
  <c r="G10801" i="2"/>
  <c r="F10801" i="2"/>
  <c r="D10801" i="2"/>
  <c r="C10799" i="2"/>
  <c r="J10798" i="2"/>
  <c r="H10798" i="2"/>
  <c r="D10798" i="2"/>
  <c r="B10798" i="2"/>
  <c r="J10797" i="2"/>
  <c r="H10797" i="2"/>
  <c r="F10797" i="2"/>
  <c r="I10796" i="2"/>
  <c r="H10796" i="2"/>
  <c r="G10796" i="2"/>
  <c r="F10796" i="2"/>
  <c r="E10796" i="2"/>
  <c r="D10796" i="2"/>
  <c r="C10796" i="2"/>
  <c r="B10796" i="2"/>
  <c r="H10795" i="2"/>
  <c r="G10795" i="2"/>
  <c r="F10795" i="2"/>
  <c r="E10795" i="2"/>
  <c r="D10795" i="2"/>
  <c r="C10795" i="2"/>
  <c r="B10795" i="2"/>
  <c r="J10793" i="2"/>
  <c r="I10793" i="2"/>
  <c r="H10793" i="2"/>
  <c r="G10793" i="2"/>
  <c r="F10793" i="2"/>
  <c r="E10793" i="2"/>
  <c r="D10793" i="2"/>
  <c r="C10793" i="2"/>
  <c r="B10793" i="2"/>
  <c r="J10792" i="2"/>
  <c r="I10792" i="2"/>
  <c r="H10792" i="2"/>
  <c r="G10792" i="2"/>
  <c r="F10792" i="2"/>
  <c r="E10792" i="2"/>
  <c r="D10792" i="2"/>
  <c r="C10792" i="2"/>
  <c r="B10792" i="2"/>
  <c r="G10790" i="2"/>
  <c r="C10790" i="2"/>
  <c r="G10789" i="2"/>
  <c r="F10789" i="2"/>
  <c r="D10789" i="2"/>
  <c r="C10787" i="2"/>
  <c r="J10786" i="2"/>
  <c r="H10786" i="2"/>
  <c r="D10786" i="2"/>
  <c r="B10786" i="2"/>
  <c r="J10785" i="2"/>
  <c r="H10785" i="2"/>
  <c r="F10785" i="2"/>
  <c r="I10784" i="2"/>
  <c r="H10784" i="2"/>
  <c r="G10784" i="2"/>
  <c r="F10784" i="2"/>
  <c r="E10784" i="2"/>
  <c r="D10784" i="2"/>
  <c r="C10784" i="2"/>
  <c r="B10784" i="2"/>
  <c r="H10783" i="2"/>
  <c r="G10783" i="2"/>
  <c r="F10783" i="2"/>
  <c r="E10783" i="2"/>
  <c r="D10783" i="2"/>
  <c r="C10783" i="2"/>
  <c r="B10783" i="2"/>
  <c r="J10781" i="2"/>
  <c r="I10781" i="2"/>
  <c r="H10781" i="2"/>
  <c r="G10781" i="2"/>
  <c r="F10781" i="2"/>
  <c r="E10781" i="2"/>
  <c r="D10781" i="2"/>
  <c r="C10781" i="2"/>
  <c r="B10781" i="2"/>
  <c r="J10780" i="2"/>
  <c r="I10780" i="2"/>
  <c r="H10780" i="2"/>
  <c r="G10780" i="2"/>
  <c r="F10780" i="2"/>
  <c r="E10780" i="2"/>
  <c r="D10780" i="2"/>
  <c r="C10780" i="2"/>
  <c r="B10780" i="2"/>
  <c r="G10778" i="2"/>
  <c r="C10778" i="2"/>
  <c r="G10777" i="2"/>
  <c r="F10777" i="2"/>
  <c r="D10777" i="2"/>
  <c r="C10775" i="2"/>
  <c r="J10774" i="2"/>
  <c r="H10774" i="2"/>
  <c r="D10774" i="2"/>
  <c r="B10774" i="2"/>
  <c r="J10773" i="2"/>
  <c r="H10773" i="2"/>
  <c r="F10773" i="2"/>
  <c r="I10772" i="2"/>
  <c r="H10772" i="2"/>
  <c r="G10772" i="2"/>
  <c r="F10772" i="2"/>
  <c r="E10772" i="2"/>
  <c r="D10772" i="2"/>
  <c r="C10772" i="2"/>
  <c r="B10772" i="2"/>
  <c r="H10771" i="2"/>
  <c r="G10771" i="2"/>
  <c r="F10771" i="2"/>
  <c r="E10771" i="2"/>
  <c r="D10771" i="2"/>
  <c r="C10771" i="2"/>
  <c r="B10771" i="2"/>
  <c r="J10769" i="2"/>
  <c r="I10769" i="2"/>
  <c r="H10769" i="2"/>
  <c r="G10769" i="2"/>
  <c r="F10769" i="2"/>
  <c r="E10769" i="2"/>
  <c r="D10769" i="2"/>
  <c r="C10769" i="2"/>
  <c r="B10769" i="2"/>
  <c r="J10768" i="2"/>
  <c r="I10768" i="2"/>
  <c r="H10768" i="2"/>
  <c r="G10768" i="2"/>
  <c r="F10768" i="2"/>
  <c r="E10768" i="2"/>
  <c r="D10768" i="2"/>
  <c r="C10768" i="2"/>
  <c r="B10768" i="2"/>
  <c r="G10766" i="2"/>
  <c r="C10766" i="2"/>
  <c r="G10765" i="2"/>
  <c r="F10765" i="2"/>
  <c r="D10765" i="2"/>
  <c r="C10763" i="2"/>
  <c r="J10762" i="2"/>
  <c r="H10762" i="2"/>
  <c r="D10762" i="2"/>
  <c r="B10762" i="2"/>
  <c r="J10761" i="2"/>
  <c r="H10761" i="2"/>
  <c r="F10761" i="2"/>
  <c r="I10760" i="2"/>
  <c r="H10760" i="2"/>
  <c r="G10760" i="2"/>
  <c r="F10760" i="2"/>
  <c r="E10760" i="2"/>
  <c r="D10760" i="2"/>
  <c r="C10760" i="2"/>
  <c r="B10760" i="2"/>
  <c r="H10759" i="2"/>
  <c r="G10759" i="2"/>
  <c r="F10759" i="2"/>
  <c r="E10759" i="2"/>
  <c r="D10759" i="2"/>
  <c r="C10759" i="2"/>
  <c r="B10759" i="2"/>
  <c r="J10757" i="2"/>
  <c r="I10757" i="2"/>
  <c r="H10757" i="2"/>
  <c r="G10757" i="2"/>
  <c r="F10757" i="2"/>
  <c r="E10757" i="2"/>
  <c r="D10757" i="2"/>
  <c r="C10757" i="2"/>
  <c r="B10757" i="2"/>
  <c r="J10756" i="2"/>
  <c r="I10756" i="2"/>
  <c r="H10756" i="2"/>
  <c r="G10756" i="2"/>
  <c r="F10756" i="2"/>
  <c r="E10756" i="2"/>
  <c r="D10756" i="2"/>
  <c r="C10756" i="2"/>
  <c r="B10756" i="2"/>
  <c r="G10754" i="2"/>
  <c r="C10754" i="2"/>
  <c r="G10753" i="2"/>
  <c r="F10753" i="2"/>
  <c r="D10753" i="2"/>
  <c r="C10751" i="2"/>
  <c r="J10750" i="2"/>
  <c r="H10750" i="2"/>
  <c r="D10750" i="2"/>
  <c r="B10750" i="2"/>
  <c r="J10749" i="2"/>
  <c r="H10749" i="2"/>
  <c r="F10749" i="2"/>
  <c r="I10748" i="2"/>
  <c r="H10748" i="2"/>
  <c r="G10748" i="2"/>
  <c r="F10748" i="2"/>
  <c r="E10748" i="2"/>
  <c r="D10748" i="2"/>
  <c r="C10748" i="2"/>
  <c r="B10748" i="2"/>
  <c r="H10747" i="2"/>
  <c r="G10747" i="2"/>
  <c r="F10747" i="2"/>
  <c r="E10747" i="2"/>
  <c r="D10747" i="2"/>
  <c r="C10747" i="2"/>
  <c r="B10747" i="2"/>
  <c r="J10745" i="2"/>
  <c r="I10745" i="2"/>
  <c r="H10745" i="2"/>
  <c r="G10745" i="2"/>
  <c r="F10745" i="2"/>
  <c r="E10745" i="2"/>
  <c r="D10745" i="2"/>
  <c r="C10745" i="2"/>
  <c r="B10745" i="2"/>
  <c r="J10744" i="2"/>
  <c r="I10744" i="2"/>
  <c r="H10744" i="2"/>
  <c r="G10744" i="2"/>
  <c r="F10744" i="2"/>
  <c r="E10744" i="2"/>
  <c r="D10744" i="2"/>
  <c r="C10744" i="2"/>
  <c r="B10744" i="2"/>
  <c r="G10742" i="2"/>
  <c r="C10742" i="2"/>
  <c r="G10741" i="2"/>
  <c r="F10741" i="2"/>
  <c r="D10741" i="2"/>
  <c r="C10739" i="2"/>
  <c r="J10738" i="2"/>
  <c r="H10738" i="2"/>
  <c r="D10738" i="2"/>
  <c r="B10738" i="2"/>
  <c r="J10737" i="2"/>
  <c r="H10737" i="2"/>
  <c r="F10737" i="2"/>
  <c r="I10736" i="2"/>
  <c r="H10736" i="2"/>
  <c r="G10736" i="2"/>
  <c r="F10736" i="2"/>
  <c r="E10736" i="2"/>
  <c r="D10736" i="2"/>
  <c r="C10736" i="2"/>
  <c r="B10736" i="2"/>
  <c r="H10735" i="2"/>
  <c r="G10735" i="2"/>
  <c r="F10735" i="2"/>
  <c r="E10735" i="2"/>
  <c r="D10735" i="2"/>
  <c r="C10735" i="2"/>
  <c r="B10735" i="2"/>
  <c r="J10733" i="2"/>
  <c r="I10733" i="2"/>
  <c r="H10733" i="2"/>
  <c r="G10733" i="2"/>
  <c r="F10733" i="2"/>
  <c r="E10733" i="2"/>
  <c r="D10733" i="2"/>
  <c r="C10733" i="2"/>
  <c r="B10733" i="2"/>
  <c r="J10732" i="2"/>
  <c r="I10732" i="2"/>
  <c r="H10732" i="2"/>
  <c r="G10732" i="2"/>
  <c r="F10732" i="2"/>
  <c r="E10732" i="2"/>
  <c r="D10732" i="2"/>
  <c r="C10732" i="2"/>
  <c r="B10732" i="2"/>
  <c r="G10730" i="2"/>
  <c r="C10730" i="2"/>
  <c r="G10729" i="2"/>
  <c r="F10729" i="2"/>
  <c r="D10729" i="2"/>
  <c r="C10727" i="2"/>
  <c r="J10726" i="2"/>
  <c r="H10726" i="2"/>
  <c r="D10726" i="2"/>
  <c r="B10726" i="2"/>
  <c r="J10725" i="2"/>
  <c r="H10725" i="2"/>
  <c r="F10725" i="2"/>
  <c r="I10724" i="2"/>
  <c r="H10724" i="2"/>
  <c r="G10724" i="2"/>
  <c r="F10724" i="2"/>
  <c r="E10724" i="2"/>
  <c r="D10724" i="2"/>
  <c r="C10724" i="2"/>
  <c r="B10724" i="2"/>
  <c r="H10723" i="2"/>
  <c r="G10723" i="2"/>
  <c r="F10723" i="2"/>
  <c r="E10723" i="2"/>
  <c r="D10723" i="2"/>
  <c r="C10723" i="2"/>
  <c r="B10723" i="2"/>
  <c r="J10721" i="2"/>
  <c r="I10721" i="2"/>
  <c r="H10721" i="2"/>
  <c r="G10721" i="2"/>
  <c r="F10721" i="2"/>
  <c r="E10721" i="2"/>
  <c r="D10721" i="2"/>
  <c r="C10721" i="2"/>
  <c r="B10721" i="2"/>
  <c r="J10720" i="2"/>
  <c r="I10720" i="2"/>
  <c r="H10720" i="2"/>
  <c r="G10720" i="2"/>
  <c r="F10720" i="2"/>
  <c r="E10720" i="2"/>
  <c r="D10720" i="2"/>
  <c r="C10720" i="2"/>
  <c r="B10720" i="2"/>
  <c r="G10718" i="2"/>
  <c r="C10718" i="2"/>
  <c r="G10717" i="2"/>
  <c r="F10717" i="2"/>
  <c r="D10717" i="2"/>
  <c r="C10715" i="2"/>
  <c r="J10714" i="2"/>
  <c r="H10714" i="2"/>
  <c r="D10714" i="2"/>
  <c r="B10714" i="2"/>
  <c r="J10713" i="2"/>
  <c r="H10713" i="2"/>
  <c r="F10713" i="2"/>
  <c r="I10712" i="2"/>
  <c r="H10712" i="2"/>
  <c r="G10712" i="2"/>
  <c r="F10712" i="2"/>
  <c r="E10712" i="2"/>
  <c r="D10712" i="2"/>
  <c r="C10712" i="2"/>
  <c r="B10712" i="2"/>
  <c r="H10711" i="2"/>
  <c r="G10711" i="2"/>
  <c r="F10711" i="2"/>
  <c r="E10711" i="2"/>
  <c r="D10711" i="2"/>
  <c r="C10711" i="2"/>
  <c r="B10711" i="2"/>
  <c r="J10709" i="2"/>
  <c r="I10709" i="2"/>
  <c r="H10709" i="2"/>
  <c r="G10709" i="2"/>
  <c r="F10709" i="2"/>
  <c r="E10709" i="2"/>
  <c r="D10709" i="2"/>
  <c r="C10709" i="2"/>
  <c r="B10709" i="2"/>
  <c r="J10708" i="2"/>
  <c r="I10708" i="2"/>
  <c r="H10708" i="2"/>
  <c r="G10708" i="2"/>
  <c r="F10708" i="2"/>
  <c r="E10708" i="2"/>
  <c r="D10708" i="2"/>
  <c r="C10708" i="2"/>
  <c r="B10708" i="2"/>
  <c r="G10706" i="2"/>
  <c r="C10706" i="2"/>
  <c r="G10705" i="2"/>
  <c r="F10705" i="2"/>
  <c r="D10705" i="2"/>
  <c r="C10703" i="2"/>
  <c r="J10702" i="2"/>
  <c r="H10702" i="2"/>
  <c r="D10702" i="2"/>
  <c r="B10702" i="2"/>
  <c r="J10701" i="2"/>
  <c r="H10701" i="2"/>
  <c r="F10701" i="2"/>
  <c r="I10700" i="2"/>
  <c r="H10700" i="2"/>
  <c r="G10700" i="2"/>
  <c r="F10700" i="2"/>
  <c r="E10700" i="2"/>
  <c r="D10700" i="2"/>
  <c r="C10700" i="2"/>
  <c r="B10700" i="2"/>
  <c r="H10699" i="2"/>
  <c r="G10699" i="2"/>
  <c r="F10699" i="2"/>
  <c r="E10699" i="2"/>
  <c r="D10699" i="2"/>
  <c r="C10699" i="2"/>
  <c r="B10699" i="2"/>
  <c r="J10697" i="2"/>
  <c r="I10697" i="2"/>
  <c r="H10697" i="2"/>
  <c r="G10697" i="2"/>
  <c r="F10697" i="2"/>
  <c r="E10697" i="2"/>
  <c r="D10697" i="2"/>
  <c r="C10697" i="2"/>
  <c r="B10697" i="2"/>
  <c r="J10696" i="2"/>
  <c r="I10696" i="2"/>
  <c r="H10696" i="2"/>
  <c r="G10696" i="2"/>
  <c r="F10696" i="2"/>
  <c r="E10696" i="2"/>
  <c r="D10696" i="2"/>
  <c r="C10696" i="2"/>
  <c r="B10696" i="2"/>
  <c r="G10694" i="2"/>
  <c r="C10694" i="2"/>
  <c r="G10693" i="2"/>
  <c r="F10693" i="2"/>
  <c r="D10693" i="2"/>
  <c r="C10691" i="2"/>
  <c r="J10690" i="2"/>
  <c r="H10690" i="2"/>
  <c r="D10690" i="2"/>
  <c r="B10690" i="2"/>
  <c r="J10689" i="2"/>
  <c r="H10689" i="2"/>
  <c r="F10689" i="2"/>
  <c r="I10688" i="2"/>
  <c r="H10688" i="2"/>
  <c r="G10688" i="2"/>
  <c r="F10688" i="2"/>
  <c r="E10688" i="2"/>
  <c r="D10688" i="2"/>
  <c r="C10688" i="2"/>
  <c r="B10688" i="2"/>
  <c r="H10687" i="2"/>
  <c r="G10687" i="2"/>
  <c r="F10687" i="2"/>
  <c r="E10687" i="2"/>
  <c r="D10687" i="2"/>
  <c r="C10687" i="2"/>
  <c r="B10687" i="2"/>
  <c r="J10685" i="2"/>
  <c r="I10685" i="2"/>
  <c r="H10685" i="2"/>
  <c r="G10685" i="2"/>
  <c r="F10685" i="2"/>
  <c r="E10685" i="2"/>
  <c r="D10685" i="2"/>
  <c r="C10685" i="2"/>
  <c r="B10685" i="2"/>
  <c r="J10684" i="2"/>
  <c r="I10684" i="2"/>
  <c r="H10684" i="2"/>
  <c r="G10684" i="2"/>
  <c r="F10684" i="2"/>
  <c r="E10684" i="2"/>
  <c r="D10684" i="2"/>
  <c r="C10684" i="2"/>
  <c r="B10684" i="2"/>
  <c r="G10682" i="2"/>
  <c r="C10682" i="2"/>
  <c r="G10681" i="2"/>
  <c r="F10681" i="2"/>
  <c r="D10681" i="2"/>
  <c r="C10679" i="2"/>
  <c r="J10678" i="2"/>
  <c r="H10678" i="2"/>
  <c r="D10678" i="2"/>
  <c r="B10678" i="2"/>
  <c r="J10677" i="2"/>
  <c r="H10677" i="2"/>
  <c r="F10677" i="2"/>
  <c r="I10676" i="2"/>
  <c r="H10676" i="2"/>
  <c r="G10676" i="2"/>
  <c r="F10676" i="2"/>
  <c r="E10676" i="2"/>
  <c r="D10676" i="2"/>
  <c r="C10676" i="2"/>
  <c r="B10676" i="2"/>
  <c r="H10675" i="2"/>
  <c r="G10675" i="2"/>
  <c r="F10675" i="2"/>
  <c r="E10675" i="2"/>
  <c r="D10675" i="2"/>
  <c r="C10675" i="2"/>
  <c r="B10675" i="2"/>
  <c r="J10673" i="2"/>
  <c r="I10673" i="2"/>
  <c r="H10673" i="2"/>
  <c r="G10673" i="2"/>
  <c r="F10673" i="2"/>
  <c r="E10673" i="2"/>
  <c r="D10673" i="2"/>
  <c r="C10673" i="2"/>
  <c r="B10673" i="2"/>
  <c r="J10672" i="2"/>
  <c r="I10672" i="2"/>
  <c r="H10672" i="2"/>
  <c r="G10672" i="2"/>
  <c r="F10672" i="2"/>
  <c r="E10672" i="2"/>
  <c r="D10672" i="2"/>
  <c r="C10672" i="2"/>
  <c r="B10672" i="2"/>
  <c r="G10670" i="2"/>
  <c r="C10670" i="2"/>
  <c r="G10669" i="2"/>
  <c r="F10669" i="2"/>
  <c r="D10669" i="2"/>
  <c r="C10667" i="2"/>
  <c r="J10666" i="2"/>
  <c r="H10666" i="2"/>
  <c r="D10666" i="2"/>
  <c r="B10666" i="2"/>
  <c r="J10665" i="2"/>
  <c r="H10665" i="2"/>
  <c r="F10665" i="2"/>
  <c r="I10664" i="2"/>
  <c r="H10664" i="2"/>
  <c r="G10664" i="2"/>
  <c r="F10664" i="2"/>
  <c r="E10664" i="2"/>
  <c r="D10664" i="2"/>
  <c r="C10664" i="2"/>
  <c r="B10664" i="2"/>
  <c r="H10663" i="2"/>
  <c r="G10663" i="2"/>
  <c r="F10663" i="2"/>
  <c r="E10663" i="2"/>
  <c r="D10663" i="2"/>
  <c r="C10663" i="2"/>
  <c r="B10663" i="2"/>
  <c r="J10661" i="2"/>
  <c r="I10661" i="2"/>
  <c r="H10661" i="2"/>
  <c r="G10661" i="2"/>
  <c r="F10661" i="2"/>
  <c r="E10661" i="2"/>
  <c r="D10661" i="2"/>
  <c r="C10661" i="2"/>
  <c r="B10661" i="2"/>
  <c r="J10660" i="2"/>
  <c r="I10660" i="2"/>
  <c r="H10660" i="2"/>
  <c r="G10660" i="2"/>
  <c r="F10660" i="2"/>
  <c r="E10660" i="2"/>
  <c r="D10660" i="2"/>
  <c r="C10660" i="2"/>
  <c r="B10660" i="2"/>
  <c r="G10658" i="2"/>
  <c r="C10658" i="2"/>
  <c r="G10657" i="2"/>
  <c r="F10657" i="2"/>
  <c r="D10657" i="2"/>
  <c r="C10655" i="2"/>
  <c r="J10654" i="2"/>
  <c r="H10654" i="2"/>
  <c r="D10654" i="2"/>
  <c r="B10654" i="2"/>
  <c r="J10653" i="2"/>
  <c r="H10653" i="2"/>
  <c r="F10653" i="2"/>
  <c r="I10652" i="2"/>
  <c r="H10652" i="2"/>
  <c r="G10652" i="2"/>
  <c r="F10652" i="2"/>
  <c r="E10652" i="2"/>
  <c r="D10652" i="2"/>
  <c r="C10652" i="2"/>
  <c r="B10652" i="2"/>
  <c r="H10651" i="2"/>
  <c r="G10651" i="2"/>
  <c r="F10651" i="2"/>
  <c r="E10651" i="2"/>
  <c r="D10651" i="2"/>
  <c r="C10651" i="2"/>
  <c r="B10651" i="2"/>
  <c r="J10649" i="2"/>
  <c r="I10649" i="2"/>
  <c r="H10649" i="2"/>
  <c r="G10649" i="2"/>
  <c r="F10649" i="2"/>
  <c r="E10649" i="2"/>
  <c r="D10649" i="2"/>
  <c r="C10649" i="2"/>
  <c r="B10649" i="2"/>
  <c r="J10648" i="2"/>
  <c r="I10648" i="2"/>
  <c r="H10648" i="2"/>
  <c r="G10648" i="2"/>
  <c r="F10648" i="2"/>
  <c r="E10648" i="2"/>
  <c r="D10648" i="2"/>
  <c r="C10648" i="2"/>
  <c r="B10648" i="2"/>
  <c r="G10646" i="2"/>
  <c r="C10646" i="2"/>
  <c r="G10645" i="2"/>
  <c r="F10645" i="2"/>
  <c r="D10645" i="2"/>
  <c r="C10643" i="2"/>
  <c r="J10642" i="2"/>
  <c r="H10642" i="2"/>
  <c r="D10642" i="2"/>
  <c r="B10642" i="2"/>
  <c r="J10641" i="2"/>
  <c r="H10641" i="2"/>
  <c r="F10641" i="2"/>
  <c r="I10640" i="2"/>
  <c r="H10640" i="2"/>
  <c r="G10640" i="2"/>
  <c r="F10640" i="2"/>
  <c r="E10640" i="2"/>
  <c r="D10640" i="2"/>
  <c r="C10640" i="2"/>
  <c r="B10640" i="2"/>
  <c r="H10639" i="2"/>
  <c r="G10639" i="2"/>
  <c r="F10639" i="2"/>
  <c r="E10639" i="2"/>
  <c r="D10639" i="2"/>
  <c r="C10639" i="2"/>
  <c r="B10639" i="2"/>
  <c r="J10637" i="2"/>
  <c r="I10637" i="2"/>
  <c r="H10637" i="2"/>
  <c r="G10637" i="2"/>
  <c r="F10637" i="2"/>
  <c r="E10637" i="2"/>
  <c r="D10637" i="2"/>
  <c r="C10637" i="2"/>
  <c r="B10637" i="2"/>
  <c r="J10636" i="2"/>
  <c r="I10636" i="2"/>
  <c r="H10636" i="2"/>
  <c r="G10636" i="2"/>
  <c r="F10636" i="2"/>
  <c r="E10636" i="2"/>
  <c r="D10636" i="2"/>
  <c r="C10636" i="2"/>
  <c r="B10636" i="2"/>
  <c r="G10634" i="2"/>
  <c r="C10634" i="2"/>
  <c r="G10633" i="2"/>
  <c r="F10633" i="2"/>
  <c r="D10633" i="2"/>
  <c r="C10631" i="2"/>
  <c r="J10630" i="2"/>
  <c r="H10630" i="2"/>
  <c r="D10630" i="2"/>
  <c r="B10630" i="2"/>
  <c r="J10629" i="2"/>
  <c r="H10629" i="2"/>
  <c r="F10629" i="2"/>
  <c r="I10628" i="2"/>
  <c r="H10628" i="2"/>
  <c r="G10628" i="2"/>
  <c r="F10628" i="2"/>
  <c r="E10628" i="2"/>
  <c r="D10628" i="2"/>
  <c r="C10628" i="2"/>
  <c r="B10628" i="2"/>
  <c r="H10627" i="2"/>
  <c r="G10627" i="2"/>
  <c r="F10627" i="2"/>
  <c r="E10627" i="2"/>
  <c r="D10627" i="2"/>
  <c r="C10627" i="2"/>
  <c r="B10627" i="2"/>
  <c r="J10625" i="2"/>
  <c r="I10625" i="2"/>
  <c r="H10625" i="2"/>
  <c r="G10625" i="2"/>
  <c r="F10625" i="2"/>
  <c r="E10625" i="2"/>
  <c r="D10625" i="2"/>
  <c r="C10625" i="2"/>
  <c r="B10625" i="2"/>
  <c r="J10624" i="2"/>
  <c r="I10624" i="2"/>
  <c r="H10624" i="2"/>
  <c r="G10624" i="2"/>
  <c r="F10624" i="2"/>
  <c r="E10624" i="2"/>
  <c r="D10624" i="2"/>
  <c r="C10624" i="2"/>
  <c r="B10624" i="2"/>
  <c r="G10622" i="2"/>
  <c r="C10622" i="2"/>
  <c r="G10621" i="2"/>
  <c r="F10621" i="2"/>
  <c r="D10621" i="2"/>
  <c r="C10619" i="2"/>
  <c r="J10618" i="2"/>
  <c r="H10618" i="2"/>
  <c r="D10618" i="2"/>
  <c r="B10618" i="2"/>
  <c r="J10617" i="2"/>
  <c r="H10617" i="2"/>
  <c r="F10617" i="2"/>
  <c r="I10616" i="2"/>
  <c r="H10616" i="2"/>
  <c r="G10616" i="2"/>
  <c r="F10616" i="2"/>
  <c r="E10616" i="2"/>
  <c r="D10616" i="2"/>
  <c r="C10616" i="2"/>
  <c r="B10616" i="2"/>
  <c r="H10615" i="2"/>
  <c r="G10615" i="2"/>
  <c r="F10615" i="2"/>
  <c r="E10615" i="2"/>
  <c r="D10615" i="2"/>
  <c r="C10615" i="2"/>
  <c r="B10615" i="2"/>
  <c r="J10613" i="2"/>
  <c r="I10613" i="2"/>
  <c r="H10613" i="2"/>
  <c r="G10613" i="2"/>
  <c r="F10613" i="2"/>
  <c r="E10613" i="2"/>
  <c r="D10613" i="2"/>
  <c r="C10613" i="2"/>
  <c r="B10613" i="2"/>
  <c r="J10612" i="2"/>
  <c r="I10612" i="2"/>
  <c r="H10612" i="2"/>
  <c r="G10612" i="2"/>
  <c r="F10612" i="2"/>
  <c r="E10612" i="2"/>
  <c r="D10612" i="2"/>
  <c r="C10612" i="2"/>
  <c r="B10612" i="2"/>
  <c r="G10610" i="2"/>
  <c r="C10610" i="2"/>
  <c r="G10609" i="2"/>
  <c r="F10609" i="2"/>
  <c r="D10609" i="2"/>
  <c r="C10607" i="2"/>
  <c r="J10606" i="2"/>
  <c r="H10606" i="2"/>
  <c r="D10606" i="2"/>
  <c r="B10606" i="2"/>
  <c r="J10605" i="2"/>
  <c r="H10605" i="2"/>
  <c r="F10605" i="2"/>
  <c r="I10604" i="2"/>
  <c r="H10604" i="2"/>
  <c r="G10604" i="2"/>
  <c r="F10604" i="2"/>
  <c r="E10604" i="2"/>
  <c r="D10604" i="2"/>
  <c r="C10604" i="2"/>
  <c r="B10604" i="2"/>
  <c r="H10603" i="2"/>
  <c r="G10603" i="2"/>
  <c r="F10603" i="2"/>
  <c r="E10603" i="2"/>
  <c r="D10603" i="2"/>
  <c r="C10603" i="2"/>
  <c r="B10603" i="2"/>
  <c r="J10601" i="2"/>
  <c r="I10601" i="2"/>
  <c r="H10601" i="2"/>
  <c r="G10601" i="2"/>
  <c r="F10601" i="2"/>
  <c r="E10601" i="2"/>
  <c r="D10601" i="2"/>
  <c r="C10601" i="2"/>
  <c r="B10601" i="2"/>
  <c r="J10600" i="2"/>
  <c r="I10600" i="2"/>
  <c r="H10600" i="2"/>
  <c r="G10600" i="2"/>
  <c r="F10600" i="2"/>
  <c r="E10600" i="2"/>
  <c r="D10600" i="2"/>
  <c r="C10600" i="2"/>
  <c r="B10600" i="2"/>
  <c r="G10598" i="2"/>
  <c r="C10598" i="2"/>
  <c r="G10597" i="2"/>
  <c r="F10597" i="2"/>
  <c r="D10597" i="2"/>
  <c r="C10595" i="2"/>
  <c r="J10594" i="2"/>
  <c r="H10594" i="2"/>
  <c r="D10594" i="2"/>
  <c r="B10594" i="2"/>
  <c r="J10593" i="2"/>
  <c r="H10593" i="2"/>
  <c r="F10593" i="2"/>
  <c r="I10592" i="2"/>
  <c r="H10592" i="2"/>
  <c r="G10592" i="2"/>
  <c r="F10592" i="2"/>
  <c r="E10592" i="2"/>
  <c r="D10592" i="2"/>
  <c r="C10592" i="2"/>
  <c r="B10592" i="2"/>
  <c r="H10591" i="2"/>
  <c r="G10591" i="2"/>
  <c r="F10591" i="2"/>
  <c r="E10591" i="2"/>
  <c r="D10591" i="2"/>
  <c r="C10591" i="2"/>
  <c r="B10591" i="2"/>
  <c r="J10589" i="2"/>
  <c r="I10589" i="2"/>
  <c r="H10589" i="2"/>
  <c r="G10589" i="2"/>
  <c r="F10589" i="2"/>
  <c r="E10589" i="2"/>
  <c r="D10589" i="2"/>
  <c r="C10589" i="2"/>
  <c r="B10589" i="2"/>
  <c r="J10588" i="2"/>
  <c r="I10588" i="2"/>
  <c r="H10588" i="2"/>
  <c r="G10588" i="2"/>
  <c r="F10588" i="2"/>
  <c r="E10588" i="2"/>
  <c r="D10588" i="2"/>
  <c r="C10588" i="2"/>
  <c r="B10588" i="2"/>
  <c r="G10586" i="2"/>
  <c r="C10586" i="2"/>
  <c r="G10585" i="2"/>
  <c r="F10585" i="2"/>
  <c r="D10585" i="2"/>
  <c r="C10583" i="2"/>
  <c r="J10582" i="2"/>
  <c r="H10582" i="2"/>
  <c r="D10582" i="2"/>
  <c r="B10582" i="2"/>
  <c r="J10581" i="2"/>
  <c r="H10581" i="2"/>
  <c r="F10581" i="2"/>
  <c r="I10580" i="2"/>
  <c r="H10580" i="2"/>
  <c r="G10580" i="2"/>
  <c r="F10580" i="2"/>
  <c r="E10580" i="2"/>
  <c r="D10580" i="2"/>
  <c r="C10580" i="2"/>
  <c r="B10580" i="2"/>
  <c r="H10579" i="2"/>
  <c r="G10579" i="2"/>
  <c r="F10579" i="2"/>
  <c r="E10579" i="2"/>
  <c r="D10579" i="2"/>
  <c r="C10579" i="2"/>
  <c r="B10579" i="2"/>
  <c r="J10577" i="2"/>
  <c r="I10577" i="2"/>
  <c r="H10577" i="2"/>
  <c r="G10577" i="2"/>
  <c r="F10577" i="2"/>
  <c r="E10577" i="2"/>
  <c r="D10577" i="2"/>
  <c r="C10577" i="2"/>
  <c r="B10577" i="2"/>
  <c r="J10576" i="2"/>
  <c r="I10576" i="2"/>
  <c r="H10576" i="2"/>
  <c r="G10576" i="2"/>
  <c r="F10576" i="2"/>
  <c r="E10576" i="2"/>
  <c r="D10576" i="2"/>
  <c r="C10576" i="2"/>
  <c r="B10576" i="2"/>
  <c r="G10574" i="2"/>
  <c r="C10574" i="2"/>
  <c r="G10573" i="2"/>
  <c r="F10573" i="2"/>
  <c r="D10573" i="2"/>
  <c r="C10571" i="2"/>
  <c r="J10570" i="2"/>
  <c r="H10570" i="2"/>
  <c r="D10570" i="2"/>
  <c r="B10570" i="2"/>
  <c r="J10569" i="2"/>
  <c r="H10569" i="2"/>
  <c r="F10569" i="2"/>
  <c r="I10568" i="2"/>
  <c r="H10568" i="2"/>
  <c r="G10568" i="2"/>
  <c r="F10568" i="2"/>
  <c r="E10568" i="2"/>
  <c r="D10568" i="2"/>
  <c r="C10568" i="2"/>
  <c r="B10568" i="2"/>
  <c r="H10567" i="2"/>
  <c r="G10567" i="2"/>
  <c r="F10567" i="2"/>
  <c r="E10567" i="2"/>
  <c r="D10567" i="2"/>
  <c r="C10567" i="2"/>
  <c r="B10567" i="2"/>
  <c r="J10565" i="2"/>
  <c r="I10565" i="2"/>
  <c r="H10565" i="2"/>
  <c r="G10565" i="2"/>
  <c r="F10565" i="2"/>
  <c r="E10565" i="2"/>
  <c r="D10565" i="2"/>
  <c r="C10565" i="2"/>
  <c r="B10565" i="2"/>
  <c r="J10564" i="2"/>
  <c r="I10564" i="2"/>
  <c r="H10564" i="2"/>
  <c r="G10564" i="2"/>
  <c r="F10564" i="2"/>
  <c r="E10564" i="2"/>
  <c r="D10564" i="2"/>
  <c r="C10564" i="2"/>
  <c r="B10564" i="2"/>
  <c r="G10562" i="2"/>
  <c r="C10562" i="2"/>
  <c r="G10561" i="2"/>
  <c r="F10561" i="2"/>
  <c r="D10561" i="2"/>
  <c r="C10559" i="2"/>
  <c r="J10558" i="2"/>
  <c r="H10558" i="2"/>
  <c r="D10558" i="2"/>
  <c r="B10558" i="2"/>
  <c r="J10557" i="2"/>
  <c r="H10557" i="2"/>
  <c r="F10557" i="2"/>
  <c r="I10556" i="2"/>
  <c r="H10556" i="2"/>
  <c r="G10556" i="2"/>
  <c r="F10556" i="2"/>
  <c r="E10556" i="2"/>
  <c r="D10556" i="2"/>
  <c r="C10556" i="2"/>
  <c r="B10556" i="2"/>
  <c r="H10555" i="2"/>
  <c r="G10555" i="2"/>
  <c r="F10555" i="2"/>
  <c r="E10555" i="2"/>
  <c r="D10555" i="2"/>
  <c r="C10555" i="2"/>
  <c r="B10555" i="2"/>
  <c r="J10553" i="2"/>
  <c r="I10553" i="2"/>
  <c r="H10553" i="2"/>
  <c r="G10553" i="2"/>
  <c r="F10553" i="2"/>
  <c r="E10553" i="2"/>
  <c r="D10553" i="2"/>
  <c r="C10553" i="2"/>
  <c r="B10553" i="2"/>
  <c r="J10552" i="2"/>
  <c r="I10552" i="2"/>
  <c r="H10552" i="2"/>
  <c r="G10552" i="2"/>
  <c r="F10552" i="2"/>
  <c r="E10552" i="2"/>
  <c r="D10552" i="2"/>
  <c r="C10552" i="2"/>
  <c r="B10552" i="2"/>
  <c r="G10550" i="2"/>
  <c r="C10550" i="2"/>
  <c r="G10549" i="2"/>
  <c r="F10549" i="2"/>
  <c r="D10549" i="2"/>
  <c r="C10547" i="2"/>
  <c r="J10546" i="2"/>
  <c r="H10546" i="2"/>
  <c r="D10546" i="2"/>
  <c r="B10546" i="2"/>
  <c r="J10545" i="2"/>
  <c r="H10545" i="2"/>
  <c r="F10545" i="2"/>
  <c r="I10544" i="2"/>
  <c r="H10544" i="2"/>
  <c r="G10544" i="2"/>
  <c r="F10544" i="2"/>
  <c r="E10544" i="2"/>
  <c r="D10544" i="2"/>
  <c r="C10544" i="2"/>
  <c r="B10544" i="2"/>
  <c r="H10543" i="2"/>
  <c r="G10543" i="2"/>
  <c r="F10543" i="2"/>
  <c r="E10543" i="2"/>
  <c r="D10543" i="2"/>
  <c r="C10543" i="2"/>
  <c r="B10543" i="2"/>
  <c r="J10541" i="2"/>
  <c r="I10541" i="2"/>
  <c r="H10541" i="2"/>
  <c r="G10541" i="2"/>
  <c r="F10541" i="2"/>
  <c r="E10541" i="2"/>
  <c r="D10541" i="2"/>
  <c r="C10541" i="2"/>
  <c r="B10541" i="2"/>
  <c r="J10540" i="2"/>
  <c r="I10540" i="2"/>
  <c r="H10540" i="2"/>
  <c r="G10540" i="2"/>
  <c r="F10540" i="2"/>
  <c r="E10540" i="2"/>
  <c r="D10540" i="2"/>
  <c r="C10540" i="2"/>
  <c r="B10540" i="2"/>
  <c r="G10538" i="2"/>
  <c r="C10538" i="2"/>
  <c r="G10537" i="2"/>
  <c r="F10537" i="2"/>
  <c r="D10537" i="2"/>
  <c r="C10535" i="2"/>
  <c r="J10534" i="2"/>
  <c r="H10534" i="2"/>
  <c r="D10534" i="2"/>
  <c r="B10534" i="2"/>
  <c r="J10533" i="2"/>
  <c r="H10533" i="2"/>
  <c r="F10533" i="2"/>
  <c r="I10532" i="2"/>
  <c r="H10532" i="2"/>
  <c r="G10532" i="2"/>
  <c r="F10532" i="2"/>
  <c r="E10532" i="2"/>
  <c r="D10532" i="2"/>
  <c r="C10532" i="2"/>
  <c r="B10532" i="2"/>
  <c r="H10531" i="2"/>
  <c r="G10531" i="2"/>
  <c r="F10531" i="2"/>
  <c r="E10531" i="2"/>
  <c r="D10531" i="2"/>
  <c r="C10531" i="2"/>
  <c r="B10531" i="2"/>
  <c r="J10529" i="2"/>
  <c r="I10529" i="2"/>
  <c r="H10529" i="2"/>
  <c r="G10529" i="2"/>
  <c r="F10529" i="2"/>
  <c r="E10529" i="2"/>
  <c r="D10529" i="2"/>
  <c r="C10529" i="2"/>
  <c r="B10529" i="2"/>
  <c r="J10528" i="2"/>
  <c r="I10528" i="2"/>
  <c r="H10528" i="2"/>
  <c r="G10528" i="2"/>
  <c r="F10528" i="2"/>
  <c r="E10528" i="2"/>
  <c r="D10528" i="2"/>
  <c r="C10528" i="2"/>
  <c r="B10528" i="2"/>
  <c r="G10526" i="2"/>
  <c r="C10526" i="2"/>
  <c r="G10525" i="2"/>
  <c r="F10525" i="2"/>
  <c r="D10525" i="2"/>
  <c r="C10523" i="2"/>
  <c r="J10522" i="2"/>
  <c r="H10522" i="2"/>
  <c r="D10522" i="2"/>
  <c r="B10522" i="2"/>
  <c r="J10521" i="2"/>
  <c r="H10521" i="2"/>
  <c r="F10521" i="2"/>
  <c r="I10520" i="2"/>
  <c r="H10520" i="2"/>
  <c r="G10520" i="2"/>
  <c r="F10520" i="2"/>
  <c r="E10520" i="2"/>
  <c r="D10520" i="2"/>
  <c r="C10520" i="2"/>
  <c r="B10520" i="2"/>
  <c r="H10519" i="2"/>
  <c r="G10519" i="2"/>
  <c r="F10519" i="2"/>
  <c r="E10519" i="2"/>
  <c r="D10519" i="2"/>
  <c r="C10519" i="2"/>
  <c r="B10519" i="2"/>
  <c r="J10517" i="2"/>
  <c r="I10517" i="2"/>
  <c r="H10517" i="2"/>
  <c r="G10517" i="2"/>
  <c r="F10517" i="2"/>
  <c r="E10517" i="2"/>
  <c r="D10517" i="2"/>
  <c r="C10517" i="2"/>
  <c r="B10517" i="2"/>
  <c r="J10516" i="2"/>
  <c r="I10516" i="2"/>
  <c r="H10516" i="2"/>
  <c r="G10516" i="2"/>
  <c r="F10516" i="2"/>
  <c r="E10516" i="2"/>
  <c r="D10516" i="2"/>
  <c r="C10516" i="2"/>
  <c r="B10516" i="2"/>
  <c r="G10514" i="2"/>
  <c r="C10514" i="2"/>
  <c r="G10513" i="2"/>
  <c r="F10513" i="2"/>
  <c r="D10513" i="2"/>
  <c r="C10511" i="2"/>
  <c r="J10510" i="2"/>
  <c r="H10510" i="2"/>
  <c r="D10510" i="2"/>
  <c r="B10510" i="2"/>
  <c r="J10509" i="2"/>
  <c r="H10509" i="2"/>
  <c r="F10509" i="2"/>
  <c r="I10508" i="2"/>
  <c r="H10508" i="2"/>
  <c r="G10508" i="2"/>
  <c r="F10508" i="2"/>
  <c r="E10508" i="2"/>
  <c r="D10508" i="2"/>
  <c r="C10508" i="2"/>
  <c r="B10508" i="2"/>
  <c r="H10507" i="2"/>
  <c r="G10507" i="2"/>
  <c r="F10507" i="2"/>
  <c r="E10507" i="2"/>
  <c r="D10507" i="2"/>
  <c r="C10507" i="2"/>
  <c r="B10507" i="2"/>
  <c r="J10505" i="2"/>
  <c r="I10505" i="2"/>
  <c r="H10505" i="2"/>
  <c r="G10505" i="2"/>
  <c r="F10505" i="2"/>
  <c r="E10505" i="2"/>
  <c r="D10505" i="2"/>
  <c r="C10505" i="2"/>
  <c r="B10505" i="2"/>
  <c r="J10504" i="2"/>
  <c r="I10504" i="2"/>
  <c r="H10504" i="2"/>
  <c r="G10504" i="2"/>
  <c r="F10504" i="2"/>
  <c r="E10504" i="2"/>
  <c r="D10504" i="2"/>
  <c r="C10504" i="2"/>
  <c r="B10504" i="2"/>
  <c r="G10502" i="2"/>
  <c r="C10502" i="2"/>
  <c r="G10501" i="2"/>
  <c r="F10501" i="2"/>
  <c r="D10501" i="2"/>
  <c r="C10499" i="2"/>
  <c r="J10498" i="2"/>
  <c r="H10498" i="2"/>
  <c r="D10498" i="2"/>
  <c r="B10498" i="2"/>
  <c r="J10497" i="2"/>
  <c r="H10497" i="2"/>
  <c r="F10497" i="2"/>
  <c r="I10496" i="2"/>
  <c r="H10496" i="2"/>
  <c r="G10496" i="2"/>
  <c r="F10496" i="2"/>
  <c r="E10496" i="2"/>
  <c r="D10496" i="2"/>
  <c r="C10496" i="2"/>
  <c r="B10496" i="2"/>
  <c r="H10495" i="2"/>
  <c r="G10495" i="2"/>
  <c r="F10495" i="2"/>
  <c r="E10495" i="2"/>
  <c r="D10495" i="2"/>
  <c r="C10495" i="2"/>
  <c r="B10495" i="2"/>
  <c r="J10493" i="2"/>
  <c r="I10493" i="2"/>
  <c r="H10493" i="2"/>
  <c r="G10493" i="2"/>
  <c r="F10493" i="2"/>
  <c r="E10493" i="2"/>
  <c r="D10493" i="2"/>
  <c r="C10493" i="2"/>
  <c r="B10493" i="2"/>
  <c r="J10492" i="2"/>
  <c r="I10492" i="2"/>
  <c r="H10492" i="2"/>
  <c r="G10492" i="2"/>
  <c r="F10492" i="2"/>
  <c r="E10492" i="2"/>
  <c r="D10492" i="2"/>
  <c r="C10492" i="2"/>
  <c r="B10492" i="2"/>
  <c r="G10490" i="2"/>
  <c r="C10490" i="2"/>
  <c r="G10489" i="2"/>
  <c r="F10489" i="2"/>
  <c r="D10489" i="2"/>
  <c r="C10487" i="2"/>
  <c r="J10486" i="2"/>
  <c r="H10486" i="2"/>
  <c r="D10486" i="2"/>
  <c r="B10486" i="2"/>
  <c r="J10485" i="2"/>
  <c r="H10485" i="2"/>
  <c r="F10485" i="2"/>
  <c r="I10484" i="2"/>
  <c r="H10484" i="2"/>
  <c r="G10484" i="2"/>
  <c r="F10484" i="2"/>
  <c r="E10484" i="2"/>
  <c r="D10484" i="2"/>
  <c r="C10484" i="2"/>
  <c r="B10484" i="2"/>
  <c r="H10483" i="2"/>
  <c r="G10483" i="2"/>
  <c r="F10483" i="2"/>
  <c r="E10483" i="2"/>
  <c r="D10483" i="2"/>
  <c r="C10483" i="2"/>
  <c r="B10483" i="2"/>
  <c r="J10481" i="2"/>
  <c r="I10481" i="2"/>
  <c r="H10481" i="2"/>
  <c r="G10481" i="2"/>
  <c r="F10481" i="2"/>
  <c r="E10481" i="2"/>
  <c r="D10481" i="2"/>
  <c r="C10481" i="2"/>
  <c r="B10481" i="2"/>
  <c r="J10480" i="2"/>
  <c r="I10480" i="2"/>
  <c r="H10480" i="2"/>
  <c r="G10480" i="2"/>
  <c r="F10480" i="2"/>
  <c r="E10480" i="2"/>
  <c r="D10480" i="2"/>
  <c r="C10480" i="2"/>
  <c r="B10480" i="2"/>
  <c r="G10478" i="2"/>
  <c r="C10478" i="2"/>
  <c r="G10477" i="2"/>
  <c r="F10477" i="2"/>
  <c r="D10477" i="2"/>
  <c r="C10475" i="2"/>
  <c r="J10474" i="2"/>
  <c r="H10474" i="2"/>
  <c r="D10474" i="2"/>
  <c r="B10474" i="2"/>
  <c r="J10473" i="2"/>
  <c r="H10473" i="2"/>
  <c r="F10473" i="2"/>
  <c r="I10472" i="2"/>
  <c r="H10472" i="2"/>
  <c r="G10472" i="2"/>
  <c r="F10472" i="2"/>
  <c r="E10472" i="2"/>
  <c r="D10472" i="2"/>
  <c r="C10472" i="2"/>
  <c r="B10472" i="2"/>
  <c r="H10471" i="2"/>
  <c r="G10471" i="2"/>
  <c r="F10471" i="2"/>
  <c r="E10471" i="2"/>
  <c r="D10471" i="2"/>
  <c r="C10471" i="2"/>
  <c r="B10471" i="2"/>
  <c r="J10469" i="2"/>
  <c r="I10469" i="2"/>
  <c r="H10469" i="2"/>
  <c r="G10469" i="2"/>
  <c r="F10469" i="2"/>
  <c r="E10469" i="2"/>
  <c r="D10469" i="2"/>
  <c r="C10469" i="2"/>
  <c r="B10469" i="2"/>
  <c r="J10468" i="2"/>
  <c r="I10468" i="2"/>
  <c r="H10468" i="2"/>
  <c r="G10468" i="2"/>
  <c r="F10468" i="2"/>
  <c r="E10468" i="2"/>
  <c r="D10468" i="2"/>
  <c r="C10468" i="2"/>
  <c r="B10468" i="2"/>
  <c r="G10466" i="2"/>
  <c r="C10466" i="2"/>
  <c r="G10465" i="2"/>
  <c r="F10465" i="2"/>
  <c r="D10465" i="2"/>
  <c r="C10463" i="2"/>
  <c r="J10462" i="2"/>
  <c r="H10462" i="2"/>
  <c r="D10462" i="2"/>
  <c r="B10462" i="2"/>
  <c r="J10461" i="2"/>
  <c r="H10461" i="2"/>
  <c r="F10461" i="2"/>
  <c r="I10460" i="2"/>
  <c r="H10460" i="2"/>
  <c r="G10460" i="2"/>
  <c r="F10460" i="2"/>
  <c r="E10460" i="2"/>
  <c r="D10460" i="2"/>
  <c r="C10460" i="2"/>
  <c r="B10460" i="2"/>
  <c r="H10459" i="2"/>
  <c r="G10459" i="2"/>
  <c r="F10459" i="2"/>
  <c r="E10459" i="2"/>
  <c r="D10459" i="2"/>
  <c r="C10459" i="2"/>
  <c r="B10459" i="2"/>
  <c r="J10457" i="2"/>
  <c r="I10457" i="2"/>
  <c r="H10457" i="2"/>
  <c r="G10457" i="2"/>
  <c r="F10457" i="2"/>
  <c r="E10457" i="2"/>
  <c r="D10457" i="2"/>
  <c r="C10457" i="2"/>
  <c r="B10457" i="2"/>
  <c r="J10456" i="2"/>
  <c r="I10456" i="2"/>
  <c r="H10456" i="2"/>
  <c r="G10456" i="2"/>
  <c r="F10456" i="2"/>
  <c r="E10456" i="2"/>
  <c r="D10456" i="2"/>
  <c r="C10456" i="2"/>
  <c r="B10456" i="2"/>
  <c r="G10454" i="2"/>
  <c r="C10454" i="2"/>
  <c r="G10453" i="2"/>
  <c r="F10453" i="2"/>
  <c r="D10453" i="2"/>
  <c r="C10451" i="2"/>
  <c r="J10450" i="2"/>
  <c r="H10450" i="2"/>
  <c r="D10450" i="2"/>
  <c r="B10450" i="2"/>
  <c r="J10449" i="2"/>
  <c r="H10449" i="2"/>
  <c r="F10449" i="2"/>
  <c r="I10448" i="2"/>
  <c r="H10448" i="2"/>
  <c r="G10448" i="2"/>
  <c r="F10448" i="2"/>
  <c r="E10448" i="2"/>
  <c r="D10448" i="2"/>
  <c r="C10448" i="2"/>
  <c r="B10448" i="2"/>
  <c r="H10447" i="2"/>
  <c r="G10447" i="2"/>
  <c r="F10447" i="2"/>
  <c r="E10447" i="2"/>
  <c r="D10447" i="2"/>
  <c r="C10447" i="2"/>
  <c r="B10447" i="2"/>
  <c r="J10445" i="2"/>
  <c r="I10445" i="2"/>
  <c r="H10445" i="2"/>
  <c r="G10445" i="2"/>
  <c r="F10445" i="2"/>
  <c r="E10445" i="2"/>
  <c r="D10445" i="2"/>
  <c r="C10445" i="2"/>
  <c r="B10445" i="2"/>
  <c r="J10444" i="2"/>
  <c r="I10444" i="2"/>
  <c r="H10444" i="2"/>
  <c r="G10444" i="2"/>
  <c r="F10444" i="2"/>
  <c r="E10444" i="2"/>
  <c r="D10444" i="2"/>
  <c r="C10444" i="2"/>
  <c r="B10444" i="2"/>
  <c r="G10442" i="2"/>
  <c r="C10442" i="2"/>
  <c r="G10441" i="2"/>
  <c r="F10441" i="2"/>
  <c r="D10441" i="2"/>
  <c r="C10439" i="2"/>
  <c r="J10438" i="2"/>
  <c r="H10438" i="2"/>
  <c r="D10438" i="2"/>
  <c r="B10438" i="2"/>
  <c r="J10437" i="2"/>
  <c r="H10437" i="2"/>
  <c r="F10437" i="2"/>
  <c r="I10436" i="2"/>
  <c r="H10436" i="2"/>
  <c r="G10436" i="2"/>
  <c r="F10436" i="2"/>
  <c r="E10436" i="2"/>
  <c r="D10436" i="2"/>
  <c r="C10436" i="2"/>
  <c r="B10436" i="2"/>
  <c r="H10435" i="2"/>
  <c r="G10435" i="2"/>
  <c r="F10435" i="2"/>
  <c r="E10435" i="2"/>
  <c r="D10435" i="2"/>
  <c r="C10435" i="2"/>
  <c r="B10435" i="2"/>
  <c r="J10433" i="2"/>
  <c r="I10433" i="2"/>
  <c r="H10433" i="2"/>
  <c r="G10433" i="2"/>
  <c r="F10433" i="2"/>
  <c r="E10433" i="2"/>
  <c r="D10433" i="2"/>
  <c r="C10433" i="2"/>
  <c r="B10433" i="2"/>
  <c r="J10432" i="2"/>
  <c r="I10432" i="2"/>
  <c r="H10432" i="2"/>
  <c r="G10432" i="2"/>
  <c r="F10432" i="2"/>
  <c r="E10432" i="2"/>
  <c r="D10432" i="2"/>
  <c r="C10432" i="2"/>
  <c r="B10432" i="2"/>
  <c r="G10430" i="2"/>
  <c r="C10430" i="2"/>
  <c r="G10429" i="2"/>
  <c r="F10429" i="2"/>
  <c r="D10429" i="2"/>
  <c r="C10427" i="2"/>
  <c r="J10426" i="2"/>
  <c r="H10426" i="2"/>
  <c r="D10426" i="2"/>
  <c r="B10426" i="2"/>
  <c r="J10425" i="2"/>
  <c r="H10425" i="2"/>
  <c r="F10425" i="2"/>
  <c r="I10424" i="2"/>
  <c r="H10424" i="2"/>
  <c r="G10424" i="2"/>
  <c r="F10424" i="2"/>
  <c r="E10424" i="2"/>
  <c r="D10424" i="2"/>
  <c r="C10424" i="2"/>
  <c r="B10424" i="2"/>
  <c r="H10423" i="2"/>
  <c r="G10423" i="2"/>
  <c r="F10423" i="2"/>
  <c r="E10423" i="2"/>
  <c r="D10423" i="2"/>
  <c r="C10423" i="2"/>
  <c r="B10423" i="2"/>
  <c r="J10421" i="2"/>
  <c r="I10421" i="2"/>
  <c r="H10421" i="2"/>
  <c r="G10421" i="2"/>
  <c r="F10421" i="2"/>
  <c r="E10421" i="2"/>
  <c r="D10421" i="2"/>
  <c r="C10421" i="2"/>
  <c r="B10421" i="2"/>
  <c r="J10420" i="2"/>
  <c r="I10420" i="2"/>
  <c r="H10420" i="2"/>
  <c r="G10420" i="2"/>
  <c r="F10420" i="2"/>
  <c r="E10420" i="2"/>
  <c r="D10420" i="2"/>
  <c r="C10420" i="2"/>
  <c r="B10420" i="2"/>
  <c r="G10418" i="2"/>
  <c r="C10418" i="2"/>
  <c r="G10417" i="2"/>
  <c r="F10417" i="2"/>
  <c r="D10417" i="2"/>
  <c r="C10415" i="2"/>
  <c r="J10414" i="2"/>
  <c r="H10414" i="2"/>
  <c r="D10414" i="2"/>
  <c r="B10414" i="2"/>
  <c r="J10413" i="2"/>
  <c r="H10413" i="2"/>
  <c r="F10413" i="2"/>
  <c r="I10412" i="2"/>
  <c r="H10412" i="2"/>
  <c r="G10412" i="2"/>
  <c r="F10412" i="2"/>
  <c r="E10412" i="2"/>
  <c r="D10412" i="2"/>
  <c r="C10412" i="2"/>
  <c r="B10412" i="2"/>
  <c r="H10411" i="2"/>
  <c r="G10411" i="2"/>
  <c r="F10411" i="2"/>
  <c r="E10411" i="2"/>
  <c r="D10411" i="2"/>
  <c r="C10411" i="2"/>
  <c r="B10411" i="2"/>
  <c r="J10409" i="2"/>
  <c r="I10409" i="2"/>
  <c r="H10409" i="2"/>
  <c r="G10409" i="2"/>
  <c r="F10409" i="2"/>
  <c r="E10409" i="2"/>
  <c r="D10409" i="2"/>
  <c r="C10409" i="2"/>
  <c r="B10409" i="2"/>
  <c r="J10408" i="2"/>
  <c r="I10408" i="2"/>
  <c r="H10408" i="2"/>
  <c r="G10408" i="2"/>
  <c r="F10408" i="2"/>
  <c r="E10408" i="2"/>
  <c r="D10408" i="2"/>
  <c r="C10408" i="2"/>
  <c r="B10408" i="2"/>
  <c r="G10406" i="2"/>
  <c r="C10406" i="2"/>
  <c r="G10405" i="2"/>
  <c r="F10405" i="2"/>
  <c r="D10405" i="2"/>
  <c r="C10403" i="2"/>
  <c r="J10402" i="2"/>
  <c r="H10402" i="2"/>
  <c r="D10402" i="2"/>
  <c r="B10402" i="2"/>
  <c r="J10401" i="2"/>
  <c r="H10401" i="2"/>
  <c r="F10401" i="2"/>
  <c r="I10400" i="2"/>
  <c r="H10400" i="2"/>
  <c r="G10400" i="2"/>
  <c r="F10400" i="2"/>
  <c r="E10400" i="2"/>
  <c r="D10400" i="2"/>
  <c r="C10400" i="2"/>
  <c r="B10400" i="2"/>
  <c r="H10399" i="2"/>
  <c r="G10399" i="2"/>
  <c r="F10399" i="2"/>
  <c r="E10399" i="2"/>
  <c r="D10399" i="2"/>
  <c r="C10399" i="2"/>
  <c r="B10399" i="2"/>
  <c r="J10397" i="2"/>
  <c r="I10397" i="2"/>
  <c r="H10397" i="2"/>
  <c r="G10397" i="2"/>
  <c r="F10397" i="2"/>
  <c r="E10397" i="2"/>
  <c r="D10397" i="2"/>
  <c r="C10397" i="2"/>
  <c r="B10397" i="2"/>
  <c r="J10396" i="2"/>
  <c r="I10396" i="2"/>
  <c r="H10396" i="2"/>
  <c r="G10396" i="2"/>
  <c r="F10396" i="2"/>
  <c r="E10396" i="2"/>
  <c r="D10396" i="2"/>
  <c r="C10396" i="2"/>
  <c r="B10396" i="2"/>
  <c r="G10394" i="2"/>
  <c r="C10394" i="2"/>
  <c r="G10393" i="2"/>
  <c r="F10393" i="2"/>
  <c r="D10393" i="2"/>
  <c r="C10391" i="2"/>
  <c r="J10390" i="2"/>
  <c r="H10390" i="2"/>
  <c r="D10390" i="2"/>
  <c r="B10390" i="2"/>
  <c r="J10389" i="2"/>
  <c r="H10389" i="2"/>
  <c r="F10389" i="2"/>
  <c r="I10388" i="2"/>
  <c r="H10388" i="2"/>
  <c r="G10388" i="2"/>
  <c r="F10388" i="2"/>
  <c r="E10388" i="2"/>
  <c r="D10388" i="2"/>
  <c r="C10388" i="2"/>
  <c r="B10388" i="2"/>
  <c r="H10387" i="2"/>
  <c r="G10387" i="2"/>
  <c r="F10387" i="2"/>
  <c r="E10387" i="2"/>
  <c r="D10387" i="2"/>
  <c r="C10387" i="2"/>
  <c r="B10387" i="2"/>
  <c r="J10385" i="2"/>
  <c r="I10385" i="2"/>
  <c r="H10385" i="2"/>
  <c r="G10385" i="2"/>
  <c r="F10385" i="2"/>
  <c r="E10385" i="2"/>
  <c r="D10385" i="2"/>
  <c r="C10385" i="2"/>
  <c r="B10385" i="2"/>
  <c r="J10384" i="2"/>
  <c r="I10384" i="2"/>
  <c r="H10384" i="2"/>
  <c r="G10384" i="2"/>
  <c r="F10384" i="2"/>
  <c r="E10384" i="2"/>
  <c r="D10384" i="2"/>
  <c r="C10384" i="2"/>
  <c r="B10384" i="2"/>
  <c r="G10382" i="2"/>
  <c r="C10382" i="2"/>
  <c r="G10381" i="2"/>
  <c r="F10381" i="2"/>
  <c r="D10381" i="2"/>
  <c r="C10379" i="2"/>
  <c r="J10378" i="2"/>
  <c r="H10378" i="2"/>
  <c r="D10378" i="2"/>
  <c r="B10378" i="2"/>
  <c r="J10377" i="2"/>
  <c r="H10377" i="2"/>
  <c r="F10377" i="2"/>
  <c r="I10376" i="2"/>
  <c r="H10376" i="2"/>
  <c r="G10376" i="2"/>
  <c r="F10376" i="2"/>
  <c r="E10376" i="2"/>
  <c r="D10376" i="2"/>
  <c r="C10376" i="2"/>
  <c r="B10376" i="2"/>
  <c r="H10375" i="2"/>
  <c r="G10375" i="2"/>
  <c r="F10375" i="2"/>
  <c r="E10375" i="2"/>
  <c r="D10375" i="2"/>
  <c r="C10375" i="2"/>
  <c r="B10375" i="2"/>
  <c r="J10373" i="2"/>
  <c r="I10373" i="2"/>
  <c r="H10373" i="2"/>
  <c r="G10373" i="2"/>
  <c r="F10373" i="2"/>
  <c r="E10373" i="2"/>
  <c r="D10373" i="2"/>
  <c r="C10373" i="2"/>
  <c r="B10373" i="2"/>
  <c r="J10372" i="2"/>
  <c r="I10372" i="2"/>
  <c r="H10372" i="2"/>
  <c r="G10372" i="2"/>
  <c r="F10372" i="2"/>
  <c r="E10372" i="2"/>
  <c r="D10372" i="2"/>
  <c r="C10372" i="2"/>
  <c r="B10372" i="2"/>
  <c r="G10370" i="2"/>
  <c r="C10370" i="2"/>
  <c r="G10369" i="2"/>
  <c r="F10369" i="2"/>
  <c r="D10369" i="2"/>
  <c r="C10367" i="2"/>
  <c r="J10366" i="2"/>
  <c r="H10366" i="2"/>
  <c r="D10366" i="2"/>
  <c r="B10366" i="2"/>
  <c r="J10365" i="2"/>
  <c r="H10365" i="2"/>
  <c r="F10365" i="2"/>
  <c r="I10364" i="2"/>
  <c r="H10364" i="2"/>
  <c r="G10364" i="2"/>
  <c r="F10364" i="2"/>
  <c r="E10364" i="2"/>
  <c r="D10364" i="2"/>
  <c r="C10364" i="2"/>
  <c r="B10364" i="2"/>
  <c r="H10363" i="2"/>
  <c r="G10363" i="2"/>
  <c r="F10363" i="2"/>
  <c r="E10363" i="2"/>
  <c r="D10363" i="2"/>
  <c r="C10363" i="2"/>
  <c r="B10363" i="2"/>
  <c r="J10361" i="2"/>
  <c r="I10361" i="2"/>
  <c r="H10361" i="2"/>
  <c r="G10361" i="2"/>
  <c r="F10361" i="2"/>
  <c r="E10361" i="2"/>
  <c r="D10361" i="2"/>
  <c r="C10361" i="2"/>
  <c r="B10361" i="2"/>
  <c r="J10360" i="2"/>
  <c r="I10360" i="2"/>
  <c r="H10360" i="2"/>
  <c r="G10360" i="2"/>
  <c r="F10360" i="2"/>
  <c r="E10360" i="2"/>
  <c r="D10360" i="2"/>
  <c r="C10360" i="2"/>
  <c r="B10360" i="2"/>
  <c r="G10358" i="2"/>
  <c r="C10358" i="2"/>
  <c r="G10357" i="2"/>
  <c r="F10357" i="2"/>
  <c r="D10357" i="2"/>
  <c r="C10355" i="2"/>
  <c r="J10354" i="2"/>
  <c r="H10354" i="2"/>
  <c r="D10354" i="2"/>
  <c r="B10354" i="2"/>
  <c r="J10353" i="2"/>
  <c r="H10353" i="2"/>
  <c r="F10353" i="2"/>
  <c r="I10352" i="2"/>
  <c r="H10352" i="2"/>
  <c r="G10352" i="2"/>
  <c r="F10352" i="2"/>
  <c r="E10352" i="2"/>
  <c r="D10352" i="2"/>
  <c r="C10352" i="2"/>
  <c r="B10352" i="2"/>
  <c r="H10351" i="2"/>
  <c r="G10351" i="2"/>
  <c r="F10351" i="2"/>
  <c r="E10351" i="2"/>
  <c r="D10351" i="2"/>
  <c r="C10351" i="2"/>
  <c r="B10351" i="2"/>
  <c r="J10349" i="2"/>
  <c r="I10349" i="2"/>
  <c r="H10349" i="2"/>
  <c r="G10349" i="2"/>
  <c r="F10349" i="2"/>
  <c r="E10349" i="2"/>
  <c r="D10349" i="2"/>
  <c r="C10349" i="2"/>
  <c r="B10349" i="2"/>
  <c r="J10348" i="2"/>
  <c r="I10348" i="2"/>
  <c r="H10348" i="2"/>
  <c r="G10348" i="2"/>
  <c r="F10348" i="2"/>
  <c r="E10348" i="2"/>
  <c r="D10348" i="2"/>
  <c r="C10348" i="2"/>
  <c r="B10348" i="2"/>
  <c r="G10346" i="2"/>
  <c r="C10346" i="2"/>
  <c r="G10345" i="2"/>
  <c r="F10345" i="2"/>
  <c r="D10345" i="2"/>
  <c r="C10343" i="2"/>
  <c r="J10342" i="2"/>
  <c r="H10342" i="2"/>
  <c r="D10342" i="2"/>
  <c r="B10342" i="2"/>
  <c r="J10341" i="2"/>
  <c r="H10341" i="2"/>
  <c r="F10341" i="2"/>
  <c r="I10340" i="2"/>
  <c r="H10340" i="2"/>
  <c r="G10340" i="2"/>
  <c r="F10340" i="2"/>
  <c r="E10340" i="2"/>
  <c r="D10340" i="2"/>
  <c r="C10340" i="2"/>
  <c r="B10340" i="2"/>
  <c r="H10339" i="2"/>
  <c r="G10339" i="2"/>
  <c r="F10339" i="2"/>
  <c r="E10339" i="2"/>
  <c r="D10339" i="2"/>
  <c r="C10339" i="2"/>
  <c r="B10339" i="2"/>
  <c r="J10337" i="2"/>
  <c r="I10337" i="2"/>
  <c r="H10337" i="2"/>
  <c r="G10337" i="2"/>
  <c r="F10337" i="2"/>
  <c r="E10337" i="2"/>
  <c r="D10337" i="2"/>
  <c r="C10337" i="2"/>
  <c r="B10337" i="2"/>
  <c r="J10336" i="2"/>
  <c r="I10336" i="2"/>
  <c r="H10336" i="2"/>
  <c r="G10336" i="2"/>
  <c r="F10336" i="2"/>
  <c r="E10336" i="2"/>
  <c r="D10336" i="2"/>
  <c r="C10336" i="2"/>
  <c r="B10336" i="2"/>
  <c r="G10334" i="2"/>
  <c r="C10334" i="2"/>
  <c r="G10333" i="2"/>
  <c r="F10333" i="2"/>
  <c r="D10333" i="2"/>
  <c r="C10331" i="2"/>
  <c r="J10330" i="2"/>
  <c r="H10330" i="2"/>
  <c r="D10330" i="2"/>
  <c r="B10330" i="2"/>
  <c r="J10329" i="2"/>
  <c r="H10329" i="2"/>
  <c r="F10329" i="2"/>
  <c r="I10328" i="2"/>
  <c r="H10328" i="2"/>
  <c r="G10328" i="2"/>
  <c r="F10328" i="2"/>
  <c r="E10328" i="2"/>
  <c r="D10328" i="2"/>
  <c r="C10328" i="2"/>
  <c r="B10328" i="2"/>
  <c r="H10327" i="2"/>
  <c r="G10327" i="2"/>
  <c r="F10327" i="2"/>
  <c r="E10327" i="2"/>
  <c r="D10327" i="2"/>
  <c r="C10327" i="2"/>
  <c r="B10327" i="2"/>
  <c r="J10325" i="2"/>
  <c r="I10325" i="2"/>
  <c r="H10325" i="2"/>
  <c r="G10325" i="2"/>
  <c r="F10325" i="2"/>
  <c r="E10325" i="2"/>
  <c r="D10325" i="2"/>
  <c r="C10325" i="2"/>
  <c r="B10325" i="2"/>
  <c r="J10324" i="2"/>
  <c r="I10324" i="2"/>
  <c r="H10324" i="2"/>
  <c r="G10324" i="2"/>
  <c r="F10324" i="2"/>
  <c r="E10324" i="2"/>
  <c r="D10324" i="2"/>
  <c r="C10324" i="2"/>
  <c r="B10324" i="2"/>
  <c r="G10322" i="2"/>
  <c r="C10322" i="2"/>
  <c r="G10321" i="2"/>
  <c r="F10321" i="2"/>
  <c r="D10321" i="2"/>
  <c r="C10319" i="2"/>
  <c r="J10318" i="2"/>
  <c r="H10318" i="2"/>
  <c r="D10318" i="2"/>
  <c r="B10318" i="2"/>
  <c r="J10317" i="2"/>
  <c r="H10317" i="2"/>
  <c r="F10317" i="2"/>
  <c r="I10316" i="2"/>
  <c r="H10316" i="2"/>
  <c r="G10316" i="2"/>
  <c r="F10316" i="2"/>
  <c r="E10316" i="2"/>
  <c r="D10316" i="2"/>
  <c r="C10316" i="2"/>
  <c r="B10316" i="2"/>
  <c r="H10315" i="2"/>
  <c r="G10315" i="2"/>
  <c r="F10315" i="2"/>
  <c r="E10315" i="2"/>
  <c r="D10315" i="2"/>
  <c r="C10315" i="2"/>
  <c r="B10315" i="2"/>
  <c r="J10313" i="2"/>
  <c r="I10313" i="2"/>
  <c r="H10313" i="2"/>
  <c r="G10313" i="2"/>
  <c r="F10313" i="2"/>
  <c r="E10313" i="2"/>
  <c r="D10313" i="2"/>
  <c r="C10313" i="2"/>
  <c r="B10313" i="2"/>
  <c r="J10312" i="2"/>
  <c r="I10312" i="2"/>
  <c r="H10312" i="2"/>
  <c r="G10312" i="2"/>
  <c r="F10312" i="2"/>
  <c r="E10312" i="2"/>
  <c r="D10312" i="2"/>
  <c r="C10312" i="2"/>
  <c r="B10312" i="2"/>
  <c r="G10310" i="2"/>
  <c r="C10310" i="2"/>
  <c r="G10309" i="2"/>
  <c r="F10309" i="2"/>
  <c r="D10309" i="2"/>
  <c r="C10307" i="2"/>
  <c r="J10306" i="2"/>
  <c r="H10306" i="2"/>
  <c r="D10306" i="2"/>
  <c r="B10306" i="2"/>
  <c r="J10305" i="2"/>
  <c r="H10305" i="2"/>
  <c r="F10305" i="2"/>
  <c r="I10304" i="2"/>
  <c r="H10304" i="2"/>
  <c r="G10304" i="2"/>
  <c r="F10304" i="2"/>
  <c r="E10304" i="2"/>
  <c r="D10304" i="2"/>
  <c r="C10304" i="2"/>
  <c r="B10304" i="2"/>
  <c r="H10303" i="2"/>
  <c r="G10303" i="2"/>
  <c r="F10303" i="2"/>
  <c r="E10303" i="2"/>
  <c r="D10303" i="2"/>
  <c r="C10303" i="2"/>
  <c r="B10303" i="2"/>
  <c r="J10301" i="2"/>
  <c r="I10301" i="2"/>
  <c r="H10301" i="2"/>
  <c r="G10301" i="2"/>
  <c r="F10301" i="2"/>
  <c r="E10301" i="2"/>
  <c r="D10301" i="2"/>
  <c r="C10301" i="2"/>
  <c r="B10301" i="2"/>
  <c r="J10300" i="2"/>
  <c r="I10300" i="2"/>
  <c r="H10300" i="2"/>
  <c r="G10300" i="2"/>
  <c r="F10300" i="2"/>
  <c r="E10300" i="2"/>
  <c r="D10300" i="2"/>
  <c r="C10300" i="2"/>
  <c r="B10300" i="2"/>
  <c r="G10298" i="2"/>
  <c r="C10298" i="2"/>
  <c r="G10297" i="2"/>
  <c r="F10297" i="2"/>
  <c r="D10297" i="2"/>
  <c r="C10295" i="2"/>
  <c r="J10294" i="2"/>
  <c r="H10294" i="2"/>
  <c r="D10294" i="2"/>
  <c r="B10294" i="2"/>
  <c r="J10293" i="2"/>
  <c r="H10293" i="2"/>
  <c r="F10293" i="2"/>
  <c r="I10292" i="2"/>
  <c r="H10292" i="2"/>
  <c r="G10292" i="2"/>
  <c r="F10292" i="2"/>
  <c r="E10292" i="2"/>
  <c r="D10292" i="2"/>
  <c r="C10292" i="2"/>
  <c r="B10292" i="2"/>
  <c r="H10291" i="2"/>
  <c r="G10291" i="2"/>
  <c r="F10291" i="2"/>
  <c r="E10291" i="2"/>
  <c r="D10291" i="2"/>
  <c r="C10291" i="2"/>
  <c r="B10291" i="2"/>
  <c r="J10289" i="2"/>
  <c r="I10289" i="2"/>
  <c r="H10289" i="2"/>
  <c r="G10289" i="2"/>
  <c r="F10289" i="2"/>
  <c r="E10289" i="2"/>
  <c r="D10289" i="2"/>
  <c r="C10289" i="2"/>
  <c r="B10289" i="2"/>
  <c r="J10288" i="2"/>
  <c r="I10288" i="2"/>
  <c r="H10288" i="2"/>
  <c r="G10288" i="2"/>
  <c r="F10288" i="2"/>
  <c r="E10288" i="2"/>
  <c r="D10288" i="2"/>
  <c r="C10288" i="2"/>
  <c r="B10288" i="2"/>
  <c r="G10286" i="2"/>
  <c r="C10286" i="2"/>
  <c r="G10285" i="2"/>
  <c r="F10285" i="2"/>
  <c r="D10285" i="2"/>
  <c r="C10283" i="2"/>
  <c r="J10282" i="2"/>
  <c r="H10282" i="2"/>
  <c r="D10282" i="2"/>
  <c r="B10282" i="2"/>
  <c r="J10281" i="2"/>
  <c r="H10281" i="2"/>
  <c r="F10281" i="2"/>
  <c r="I10280" i="2"/>
  <c r="H10280" i="2"/>
  <c r="G10280" i="2"/>
  <c r="F10280" i="2"/>
  <c r="E10280" i="2"/>
  <c r="D10280" i="2"/>
  <c r="C10280" i="2"/>
  <c r="B10280" i="2"/>
  <c r="H10279" i="2"/>
  <c r="G10279" i="2"/>
  <c r="F10279" i="2"/>
  <c r="E10279" i="2"/>
  <c r="D10279" i="2"/>
  <c r="C10279" i="2"/>
  <c r="B10279" i="2"/>
  <c r="J10277" i="2"/>
  <c r="I10277" i="2"/>
  <c r="H10277" i="2"/>
  <c r="G10277" i="2"/>
  <c r="F10277" i="2"/>
  <c r="E10277" i="2"/>
  <c r="D10277" i="2"/>
  <c r="C10277" i="2"/>
  <c r="B10277" i="2"/>
  <c r="J10276" i="2"/>
  <c r="I10276" i="2"/>
  <c r="H10276" i="2"/>
  <c r="G10276" i="2"/>
  <c r="F10276" i="2"/>
  <c r="E10276" i="2"/>
  <c r="D10276" i="2"/>
  <c r="C10276" i="2"/>
  <c r="B10276" i="2"/>
  <c r="G10274" i="2"/>
  <c r="C10274" i="2"/>
  <c r="G10273" i="2"/>
  <c r="F10273" i="2"/>
  <c r="D10273" i="2"/>
  <c r="C10271" i="2"/>
  <c r="J10270" i="2"/>
  <c r="H10270" i="2"/>
  <c r="D10270" i="2"/>
  <c r="B10270" i="2"/>
  <c r="J10269" i="2"/>
  <c r="H10269" i="2"/>
  <c r="F10269" i="2"/>
  <c r="I10268" i="2"/>
  <c r="H10268" i="2"/>
  <c r="G10268" i="2"/>
  <c r="F10268" i="2"/>
  <c r="E10268" i="2"/>
  <c r="D10268" i="2"/>
  <c r="C10268" i="2"/>
  <c r="B10268" i="2"/>
  <c r="H10267" i="2"/>
  <c r="G10267" i="2"/>
  <c r="F10267" i="2"/>
  <c r="E10267" i="2"/>
  <c r="D10267" i="2"/>
  <c r="C10267" i="2"/>
  <c r="B10267" i="2"/>
  <c r="J10265" i="2"/>
  <c r="I10265" i="2"/>
  <c r="H10265" i="2"/>
  <c r="G10265" i="2"/>
  <c r="F10265" i="2"/>
  <c r="E10265" i="2"/>
  <c r="D10265" i="2"/>
  <c r="C10265" i="2"/>
  <c r="B10265" i="2"/>
  <c r="J10264" i="2"/>
  <c r="I10264" i="2"/>
  <c r="H10264" i="2"/>
  <c r="G10264" i="2"/>
  <c r="F10264" i="2"/>
  <c r="E10264" i="2"/>
  <c r="D10264" i="2"/>
  <c r="C10264" i="2"/>
  <c r="B10264" i="2"/>
  <c r="G10262" i="2"/>
  <c r="C10262" i="2"/>
  <c r="G10261" i="2"/>
  <c r="F10261" i="2"/>
  <c r="D10261" i="2"/>
  <c r="C10259" i="2"/>
  <c r="J10258" i="2"/>
  <c r="H10258" i="2"/>
  <c r="D10258" i="2"/>
  <c r="B10258" i="2"/>
  <c r="J10257" i="2"/>
  <c r="H10257" i="2"/>
  <c r="F10257" i="2"/>
  <c r="I10256" i="2"/>
  <c r="H10256" i="2"/>
  <c r="G10256" i="2"/>
  <c r="F10256" i="2"/>
  <c r="E10256" i="2"/>
  <c r="D10256" i="2"/>
  <c r="C10256" i="2"/>
  <c r="B10256" i="2"/>
  <c r="H10255" i="2"/>
  <c r="G10255" i="2"/>
  <c r="F10255" i="2"/>
  <c r="E10255" i="2"/>
  <c r="D10255" i="2"/>
  <c r="C10255" i="2"/>
  <c r="B10255" i="2"/>
  <c r="J10253" i="2"/>
  <c r="I10253" i="2"/>
  <c r="H10253" i="2"/>
  <c r="G10253" i="2"/>
  <c r="F10253" i="2"/>
  <c r="E10253" i="2"/>
  <c r="D10253" i="2"/>
  <c r="C10253" i="2"/>
  <c r="B10253" i="2"/>
  <c r="J10252" i="2"/>
  <c r="I10252" i="2"/>
  <c r="H10252" i="2"/>
  <c r="G10252" i="2"/>
  <c r="F10252" i="2"/>
  <c r="E10252" i="2"/>
  <c r="D10252" i="2"/>
  <c r="C10252" i="2"/>
  <c r="B10252" i="2"/>
  <c r="G10250" i="2"/>
  <c r="C10250" i="2"/>
  <c r="G10249" i="2"/>
  <c r="F10249" i="2"/>
  <c r="D10249" i="2"/>
  <c r="C10247" i="2"/>
  <c r="J10246" i="2"/>
  <c r="H10246" i="2"/>
  <c r="D10246" i="2"/>
  <c r="B10246" i="2"/>
  <c r="J10245" i="2"/>
  <c r="H10245" i="2"/>
  <c r="F10245" i="2"/>
  <c r="I10244" i="2"/>
  <c r="H10244" i="2"/>
  <c r="G10244" i="2"/>
  <c r="F10244" i="2"/>
  <c r="E10244" i="2"/>
  <c r="D10244" i="2"/>
  <c r="C10244" i="2"/>
  <c r="B10244" i="2"/>
  <c r="H10243" i="2"/>
  <c r="G10243" i="2"/>
  <c r="F10243" i="2"/>
  <c r="E10243" i="2"/>
  <c r="D10243" i="2"/>
  <c r="C10243" i="2"/>
  <c r="B10243" i="2"/>
  <c r="J10241" i="2"/>
  <c r="I10241" i="2"/>
  <c r="H10241" i="2"/>
  <c r="G10241" i="2"/>
  <c r="F10241" i="2"/>
  <c r="E10241" i="2"/>
  <c r="D10241" i="2"/>
  <c r="C10241" i="2"/>
  <c r="B10241" i="2"/>
  <c r="J10240" i="2"/>
  <c r="I10240" i="2"/>
  <c r="H10240" i="2"/>
  <c r="G10240" i="2"/>
  <c r="F10240" i="2"/>
  <c r="E10240" i="2"/>
  <c r="D10240" i="2"/>
  <c r="C10240" i="2"/>
  <c r="B10240" i="2"/>
  <c r="G10238" i="2"/>
  <c r="C10238" i="2"/>
  <c r="G10237" i="2"/>
  <c r="F10237" i="2"/>
  <c r="D10237" i="2"/>
  <c r="C10235" i="2"/>
  <c r="J10234" i="2"/>
  <c r="H10234" i="2"/>
  <c r="D10234" i="2"/>
  <c r="B10234" i="2"/>
  <c r="J10233" i="2"/>
  <c r="H10233" i="2"/>
  <c r="F10233" i="2"/>
  <c r="I10232" i="2"/>
  <c r="H10232" i="2"/>
  <c r="G10232" i="2"/>
  <c r="F10232" i="2"/>
  <c r="E10232" i="2"/>
  <c r="D10232" i="2"/>
  <c r="C10232" i="2"/>
  <c r="B10232" i="2"/>
  <c r="H10231" i="2"/>
  <c r="G10231" i="2"/>
  <c r="F10231" i="2"/>
  <c r="E10231" i="2"/>
  <c r="D10231" i="2"/>
  <c r="C10231" i="2"/>
  <c r="B10231" i="2"/>
  <c r="J10229" i="2"/>
  <c r="I10229" i="2"/>
  <c r="H10229" i="2"/>
  <c r="G10229" i="2"/>
  <c r="F10229" i="2"/>
  <c r="E10229" i="2"/>
  <c r="D10229" i="2"/>
  <c r="C10229" i="2"/>
  <c r="B10229" i="2"/>
  <c r="J10228" i="2"/>
  <c r="I10228" i="2"/>
  <c r="H10228" i="2"/>
  <c r="G10228" i="2"/>
  <c r="F10228" i="2"/>
  <c r="E10228" i="2"/>
  <c r="D10228" i="2"/>
  <c r="C10228" i="2"/>
  <c r="B10228" i="2"/>
  <c r="G10226" i="2"/>
  <c r="C10226" i="2"/>
  <c r="G10225" i="2"/>
  <c r="F10225" i="2"/>
  <c r="D10225" i="2"/>
  <c r="C10223" i="2"/>
  <c r="J10222" i="2"/>
  <c r="H10222" i="2"/>
  <c r="D10222" i="2"/>
  <c r="B10222" i="2"/>
  <c r="J10221" i="2"/>
  <c r="H10221" i="2"/>
  <c r="F10221" i="2"/>
  <c r="I10220" i="2"/>
  <c r="H10220" i="2"/>
  <c r="G10220" i="2"/>
  <c r="F10220" i="2"/>
  <c r="E10220" i="2"/>
  <c r="D10220" i="2"/>
  <c r="C10220" i="2"/>
  <c r="B10220" i="2"/>
  <c r="H10219" i="2"/>
  <c r="G10219" i="2"/>
  <c r="F10219" i="2"/>
  <c r="E10219" i="2"/>
  <c r="D10219" i="2"/>
  <c r="C10219" i="2"/>
  <c r="B10219" i="2"/>
  <c r="J10217" i="2"/>
  <c r="I10217" i="2"/>
  <c r="H10217" i="2"/>
  <c r="G10217" i="2"/>
  <c r="F10217" i="2"/>
  <c r="E10217" i="2"/>
  <c r="D10217" i="2"/>
  <c r="C10217" i="2"/>
  <c r="B10217" i="2"/>
  <c r="J10216" i="2"/>
  <c r="I10216" i="2"/>
  <c r="H10216" i="2"/>
  <c r="G10216" i="2"/>
  <c r="F10216" i="2"/>
  <c r="E10216" i="2"/>
  <c r="D10216" i="2"/>
  <c r="C10216" i="2"/>
  <c r="B10216" i="2"/>
  <c r="G10214" i="2"/>
  <c r="C10214" i="2"/>
  <c r="G10213" i="2"/>
  <c r="F10213" i="2"/>
  <c r="D10213" i="2"/>
  <c r="C10211" i="2"/>
  <c r="J10210" i="2"/>
  <c r="H10210" i="2"/>
  <c r="D10210" i="2"/>
  <c r="B10210" i="2"/>
  <c r="J10209" i="2"/>
  <c r="H10209" i="2"/>
  <c r="F10209" i="2"/>
  <c r="I10208" i="2"/>
  <c r="H10208" i="2"/>
  <c r="G10208" i="2"/>
  <c r="F10208" i="2"/>
  <c r="E10208" i="2"/>
  <c r="D10208" i="2"/>
  <c r="C10208" i="2"/>
  <c r="B10208" i="2"/>
  <c r="H10207" i="2"/>
  <c r="G10207" i="2"/>
  <c r="F10207" i="2"/>
  <c r="E10207" i="2"/>
  <c r="D10207" i="2"/>
  <c r="C10207" i="2"/>
  <c r="B10207" i="2"/>
  <c r="J10205" i="2"/>
  <c r="I10205" i="2"/>
  <c r="H10205" i="2"/>
  <c r="G10205" i="2"/>
  <c r="F10205" i="2"/>
  <c r="E10205" i="2"/>
  <c r="D10205" i="2"/>
  <c r="C10205" i="2"/>
  <c r="B10205" i="2"/>
  <c r="J10204" i="2"/>
  <c r="I10204" i="2"/>
  <c r="H10204" i="2"/>
  <c r="G10204" i="2"/>
  <c r="F10204" i="2"/>
  <c r="E10204" i="2"/>
  <c r="D10204" i="2"/>
  <c r="C10204" i="2"/>
  <c r="B10204" i="2"/>
  <c r="G10202" i="2"/>
  <c r="C10202" i="2"/>
  <c r="G10201" i="2"/>
  <c r="F10201" i="2"/>
  <c r="D10201" i="2"/>
  <c r="C10199" i="2"/>
  <c r="J10198" i="2"/>
  <c r="H10198" i="2"/>
  <c r="D10198" i="2"/>
  <c r="B10198" i="2"/>
  <c r="J10197" i="2"/>
  <c r="H10197" i="2"/>
  <c r="F10197" i="2"/>
  <c r="I10196" i="2"/>
  <c r="H10196" i="2"/>
  <c r="G10196" i="2"/>
  <c r="F10196" i="2"/>
  <c r="E10196" i="2"/>
  <c r="D10196" i="2"/>
  <c r="C10196" i="2"/>
  <c r="B10196" i="2"/>
  <c r="H10195" i="2"/>
  <c r="G10195" i="2"/>
  <c r="F10195" i="2"/>
  <c r="E10195" i="2"/>
  <c r="D10195" i="2"/>
  <c r="C10195" i="2"/>
  <c r="B10195" i="2"/>
  <c r="J10193" i="2"/>
  <c r="I10193" i="2"/>
  <c r="H10193" i="2"/>
  <c r="G10193" i="2"/>
  <c r="F10193" i="2"/>
  <c r="E10193" i="2"/>
  <c r="D10193" i="2"/>
  <c r="C10193" i="2"/>
  <c r="B10193" i="2"/>
  <c r="J10192" i="2"/>
  <c r="I10192" i="2"/>
  <c r="H10192" i="2"/>
  <c r="G10192" i="2"/>
  <c r="F10192" i="2"/>
  <c r="E10192" i="2"/>
  <c r="D10192" i="2"/>
  <c r="C10192" i="2"/>
  <c r="B10192" i="2"/>
  <c r="G10190" i="2"/>
  <c r="C10190" i="2"/>
  <c r="G10189" i="2"/>
  <c r="F10189" i="2"/>
  <c r="D10189" i="2"/>
  <c r="C10187" i="2"/>
  <c r="J10186" i="2"/>
  <c r="H10186" i="2"/>
  <c r="D10186" i="2"/>
  <c r="B10186" i="2"/>
  <c r="J10185" i="2"/>
  <c r="H10185" i="2"/>
  <c r="F10185" i="2"/>
  <c r="I10184" i="2"/>
  <c r="H10184" i="2"/>
  <c r="G10184" i="2"/>
  <c r="F10184" i="2"/>
  <c r="E10184" i="2"/>
  <c r="D10184" i="2"/>
  <c r="C10184" i="2"/>
  <c r="B10184" i="2"/>
  <c r="H10183" i="2"/>
  <c r="G10183" i="2"/>
  <c r="F10183" i="2"/>
  <c r="E10183" i="2"/>
  <c r="D10183" i="2"/>
  <c r="C10183" i="2"/>
  <c r="B10183" i="2"/>
  <c r="J10181" i="2"/>
  <c r="I10181" i="2"/>
  <c r="H10181" i="2"/>
  <c r="G10181" i="2"/>
  <c r="F10181" i="2"/>
  <c r="E10181" i="2"/>
  <c r="D10181" i="2"/>
  <c r="C10181" i="2"/>
  <c r="B10181" i="2"/>
  <c r="J10180" i="2"/>
  <c r="I10180" i="2"/>
  <c r="H10180" i="2"/>
  <c r="G10180" i="2"/>
  <c r="F10180" i="2"/>
  <c r="E10180" i="2"/>
  <c r="D10180" i="2"/>
  <c r="C10180" i="2"/>
  <c r="B10180" i="2"/>
  <c r="G10178" i="2"/>
  <c r="C10178" i="2"/>
  <c r="G10177" i="2"/>
  <c r="F10177" i="2"/>
  <c r="D10177" i="2"/>
  <c r="C10175" i="2"/>
  <c r="J10174" i="2"/>
  <c r="H10174" i="2"/>
  <c r="D10174" i="2"/>
  <c r="B10174" i="2"/>
  <c r="J10173" i="2"/>
  <c r="H10173" i="2"/>
  <c r="F10173" i="2"/>
  <c r="I10172" i="2"/>
  <c r="H10172" i="2"/>
  <c r="G10172" i="2"/>
  <c r="F10172" i="2"/>
  <c r="E10172" i="2"/>
  <c r="D10172" i="2"/>
  <c r="C10172" i="2"/>
  <c r="B10172" i="2"/>
  <c r="H10171" i="2"/>
  <c r="G10171" i="2"/>
  <c r="F10171" i="2"/>
  <c r="E10171" i="2"/>
  <c r="D10171" i="2"/>
  <c r="C10171" i="2"/>
  <c r="B10171" i="2"/>
  <c r="J10169" i="2"/>
  <c r="I10169" i="2"/>
  <c r="H10169" i="2"/>
  <c r="G10169" i="2"/>
  <c r="F10169" i="2"/>
  <c r="E10169" i="2"/>
  <c r="D10169" i="2"/>
  <c r="C10169" i="2"/>
  <c r="B10169" i="2"/>
  <c r="J10168" i="2"/>
  <c r="I10168" i="2"/>
  <c r="H10168" i="2"/>
  <c r="G10168" i="2"/>
  <c r="F10168" i="2"/>
  <c r="E10168" i="2"/>
  <c r="D10168" i="2"/>
  <c r="C10168" i="2"/>
  <c r="B10168" i="2"/>
  <c r="G10166" i="2"/>
  <c r="C10166" i="2"/>
  <c r="G10165" i="2"/>
  <c r="F10165" i="2"/>
  <c r="D10165" i="2"/>
  <c r="C10163" i="2"/>
  <c r="J10162" i="2"/>
  <c r="H10162" i="2"/>
  <c r="D10162" i="2"/>
  <c r="B10162" i="2"/>
  <c r="J10161" i="2"/>
  <c r="H10161" i="2"/>
  <c r="F10161" i="2"/>
  <c r="I10160" i="2"/>
  <c r="H10160" i="2"/>
  <c r="G10160" i="2"/>
  <c r="F10160" i="2"/>
  <c r="E10160" i="2"/>
  <c r="D10160" i="2"/>
  <c r="C10160" i="2"/>
  <c r="B10160" i="2"/>
  <c r="H10159" i="2"/>
  <c r="G10159" i="2"/>
  <c r="F10159" i="2"/>
  <c r="E10159" i="2"/>
  <c r="D10159" i="2"/>
  <c r="C10159" i="2"/>
  <c r="B10159" i="2"/>
  <c r="J10157" i="2"/>
  <c r="I10157" i="2"/>
  <c r="H10157" i="2"/>
  <c r="G10157" i="2"/>
  <c r="F10157" i="2"/>
  <c r="E10157" i="2"/>
  <c r="D10157" i="2"/>
  <c r="C10157" i="2"/>
  <c r="B10157" i="2"/>
  <c r="J10156" i="2"/>
  <c r="I10156" i="2"/>
  <c r="H10156" i="2"/>
  <c r="G10156" i="2"/>
  <c r="F10156" i="2"/>
  <c r="E10156" i="2"/>
  <c r="D10156" i="2"/>
  <c r="C10156" i="2"/>
  <c r="B10156" i="2"/>
  <c r="G10154" i="2"/>
  <c r="C10154" i="2"/>
  <c r="G10153" i="2"/>
  <c r="F10153" i="2"/>
  <c r="D10153" i="2"/>
  <c r="C10151" i="2"/>
  <c r="J10150" i="2"/>
  <c r="H10150" i="2"/>
  <c r="D10150" i="2"/>
  <c r="B10150" i="2"/>
  <c r="J10149" i="2"/>
  <c r="H10149" i="2"/>
  <c r="F10149" i="2"/>
  <c r="I10148" i="2"/>
  <c r="H10148" i="2"/>
  <c r="G10148" i="2"/>
  <c r="F10148" i="2"/>
  <c r="E10148" i="2"/>
  <c r="D10148" i="2"/>
  <c r="C10148" i="2"/>
  <c r="B10148" i="2"/>
  <c r="H10147" i="2"/>
  <c r="G10147" i="2"/>
  <c r="F10147" i="2"/>
  <c r="E10147" i="2"/>
  <c r="D10147" i="2"/>
  <c r="C10147" i="2"/>
  <c r="B10147" i="2"/>
  <c r="J10145" i="2"/>
  <c r="I10145" i="2"/>
  <c r="H10145" i="2"/>
  <c r="G10145" i="2"/>
  <c r="F10145" i="2"/>
  <c r="E10145" i="2"/>
  <c r="D10145" i="2"/>
  <c r="C10145" i="2"/>
  <c r="B10145" i="2"/>
  <c r="J10144" i="2"/>
  <c r="I10144" i="2"/>
  <c r="H10144" i="2"/>
  <c r="G10144" i="2"/>
  <c r="F10144" i="2"/>
  <c r="E10144" i="2"/>
  <c r="D10144" i="2"/>
  <c r="C10144" i="2"/>
  <c r="B10144" i="2"/>
  <c r="G10142" i="2"/>
  <c r="C10142" i="2"/>
  <c r="G10141" i="2"/>
  <c r="F10141" i="2"/>
  <c r="D10141" i="2"/>
  <c r="C10139" i="2"/>
  <c r="J10138" i="2"/>
  <c r="H10138" i="2"/>
  <c r="D10138" i="2"/>
  <c r="B10138" i="2"/>
  <c r="J10137" i="2"/>
  <c r="H10137" i="2"/>
  <c r="F10137" i="2"/>
  <c r="I10136" i="2"/>
  <c r="H10136" i="2"/>
  <c r="G10136" i="2"/>
  <c r="F10136" i="2"/>
  <c r="E10136" i="2"/>
  <c r="D10136" i="2"/>
  <c r="C10136" i="2"/>
  <c r="B10136" i="2"/>
  <c r="H10135" i="2"/>
  <c r="G10135" i="2"/>
  <c r="F10135" i="2"/>
  <c r="E10135" i="2"/>
  <c r="D10135" i="2"/>
  <c r="C10135" i="2"/>
  <c r="B10135" i="2"/>
  <c r="J10133" i="2"/>
  <c r="I10133" i="2"/>
  <c r="H10133" i="2"/>
  <c r="G10133" i="2"/>
  <c r="F10133" i="2"/>
  <c r="E10133" i="2"/>
  <c r="D10133" i="2"/>
  <c r="C10133" i="2"/>
  <c r="B10133" i="2"/>
  <c r="J10132" i="2"/>
  <c r="I10132" i="2"/>
  <c r="H10132" i="2"/>
  <c r="G10132" i="2"/>
  <c r="F10132" i="2"/>
  <c r="E10132" i="2"/>
  <c r="D10132" i="2"/>
  <c r="C10132" i="2"/>
  <c r="B10132" i="2"/>
  <c r="G10130" i="2"/>
  <c r="C10130" i="2"/>
  <c r="G10129" i="2"/>
  <c r="F10129" i="2"/>
  <c r="D10129" i="2"/>
  <c r="C10127" i="2"/>
  <c r="J10126" i="2"/>
  <c r="H10126" i="2"/>
  <c r="D10126" i="2"/>
  <c r="B10126" i="2"/>
  <c r="J10125" i="2"/>
  <c r="H10125" i="2"/>
  <c r="F10125" i="2"/>
  <c r="I10124" i="2"/>
  <c r="H10124" i="2"/>
  <c r="G10124" i="2"/>
  <c r="F10124" i="2"/>
  <c r="E10124" i="2"/>
  <c r="D10124" i="2"/>
  <c r="C10124" i="2"/>
  <c r="B10124" i="2"/>
  <c r="H10123" i="2"/>
  <c r="G10123" i="2"/>
  <c r="F10123" i="2"/>
  <c r="E10123" i="2"/>
  <c r="D10123" i="2"/>
  <c r="C10123" i="2"/>
  <c r="B10123" i="2"/>
  <c r="J10121" i="2"/>
  <c r="I10121" i="2"/>
  <c r="H10121" i="2"/>
  <c r="G10121" i="2"/>
  <c r="F10121" i="2"/>
  <c r="E10121" i="2"/>
  <c r="D10121" i="2"/>
  <c r="C10121" i="2"/>
  <c r="B10121" i="2"/>
  <c r="J10120" i="2"/>
  <c r="I10120" i="2"/>
  <c r="H10120" i="2"/>
  <c r="G10120" i="2"/>
  <c r="F10120" i="2"/>
  <c r="E10120" i="2"/>
  <c r="D10120" i="2"/>
  <c r="C10120" i="2"/>
  <c r="B10120" i="2"/>
  <c r="G10118" i="2"/>
  <c r="C10118" i="2"/>
  <c r="G10117" i="2"/>
  <c r="F10117" i="2"/>
  <c r="D10117" i="2"/>
  <c r="C10115" i="2"/>
  <c r="J10114" i="2"/>
  <c r="H10114" i="2"/>
  <c r="D10114" i="2"/>
  <c r="B10114" i="2"/>
  <c r="J10113" i="2"/>
  <c r="H10113" i="2"/>
  <c r="F10113" i="2"/>
  <c r="I10112" i="2"/>
  <c r="H10112" i="2"/>
  <c r="G10112" i="2"/>
  <c r="F10112" i="2"/>
  <c r="E10112" i="2"/>
  <c r="D10112" i="2"/>
  <c r="C10112" i="2"/>
  <c r="B10112" i="2"/>
  <c r="H10111" i="2"/>
  <c r="G10111" i="2"/>
  <c r="F10111" i="2"/>
  <c r="E10111" i="2"/>
  <c r="D10111" i="2"/>
  <c r="C10111" i="2"/>
  <c r="B10111" i="2"/>
  <c r="J10109" i="2"/>
  <c r="I10109" i="2"/>
  <c r="H10109" i="2"/>
  <c r="G10109" i="2"/>
  <c r="F10109" i="2"/>
  <c r="E10109" i="2"/>
  <c r="D10109" i="2"/>
  <c r="C10109" i="2"/>
  <c r="B10109" i="2"/>
  <c r="J10108" i="2"/>
  <c r="I10108" i="2"/>
  <c r="H10108" i="2"/>
  <c r="G10108" i="2"/>
  <c r="F10108" i="2"/>
  <c r="E10108" i="2"/>
  <c r="D10108" i="2"/>
  <c r="C10108" i="2"/>
  <c r="B10108" i="2"/>
  <c r="G10106" i="2"/>
  <c r="C10106" i="2"/>
  <c r="G10105" i="2"/>
  <c r="F10105" i="2"/>
  <c r="D10105" i="2"/>
  <c r="C10103" i="2"/>
  <c r="J10102" i="2"/>
  <c r="H10102" i="2"/>
  <c r="D10102" i="2"/>
  <c r="B10102" i="2"/>
  <c r="J10101" i="2"/>
  <c r="H10101" i="2"/>
  <c r="F10101" i="2"/>
  <c r="I10100" i="2"/>
  <c r="H10100" i="2"/>
  <c r="G10100" i="2"/>
  <c r="F10100" i="2"/>
  <c r="E10100" i="2"/>
  <c r="D10100" i="2"/>
  <c r="C10100" i="2"/>
  <c r="B10100" i="2"/>
  <c r="H10099" i="2"/>
  <c r="G10099" i="2"/>
  <c r="F10099" i="2"/>
  <c r="E10099" i="2"/>
  <c r="D10099" i="2"/>
  <c r="C10099" i="2"/>
  <c r="B10099" i="2"/>
  <c r="J10097" i="2"/>
  <c r="I10097" i="2"/>
  <c r="H10097" i="2"/>
  <c r="G10097" i="2"/>
  <c r="F10097" i="2"/>
  <c r="E10097" i="2"/>
  <c r="D10097" i="2"/>
  <c r="C10097" i="2"/>
  <c r="B10097" i="2"/>
  <c r="J10096" i="2"/>
  <c r="I10096" i="2"/>
  <c r="H10096" i="2"/>
  <c r="G10096" i="2"/>
  <c r="F10096" i="2"/>
  <c r="E10096" i="2"/>
  <c r="D10096" i="2"/>
  <c r="C10096" i="2"/>
  <c r="B10096" i="2"/>
  <c r="G10094" i="2"/>
  <c r="C10094" i="2"/>
  <c r="G10093" i="2"/>
  <c r="F10093" i="2"/>
  <c r="D10093" i="2"/>
  <c r="C10091" i="2"/>
  <c r="J10090" i="2"/>
  <c r="H10090" i="2"/>
  <c r="D10090" i="2"/>
  <c r="B10090" i="2"/>
  <c r="J10089" i="2"/>
  <c r="H10089" i="2"/>
  <c r="F10089" i="2"/>
  <c r="I10088" i="2"/>
  <c r="H10088" i="2"/>
  <c r="G10088" i="2"/>
  <c r="F10088" i="2"/>
  <c r="E10088" i="2"/>
  <c r="D10088" i="2"/>
  <c r="C10088" i="2"/>
  <c r="B10088" i="2"/>
  <c r="H10087" i="2"/>
  <c r="G10087" i="2"/>
  <c r="F10087" i="2"/>
  <c r="E10087" i="2"/>
  <c r="D10087" i="2"/>
  <c r="C10087" i="2"/>
  <c r="B10087" i="2"/>
  <c r="J10085" i="2"/>
  <c r="I10085" i="2"/>
  <c r="H10085" i="2"/>
  <c r="G10085" i="2"/>
  <c r="F10085" i="2"/>
  <c r="E10085" i="2"/>
  <c r="D10085" i="2"/>
  <c r="C10085" i="2"/>
  <c r="B10085" i="2"/>
  <c r="J10084" i="2"/>
  <c r="I10084" i="2"/>
  <c r="H10084" i="2"/>
  <c r="G10084" i="2"/>
  <c r="F10084" i="2"/>
  <c r="E10084" i="2"/>
  <c r="D10084" i="2"/>
  <c r="C10084" i="2"/>
  <c r="B10084" i="2"/>
  <c r="G10082" i="2"/>
  <c r="C10082" i="2"/>
  <c r="G10081" i="2"/>
  <c r="F10081" i="2"/>
  <c r="D10081" i="2"/>
  <c r="C10079" i="2"/>
  <c r="J10078" i="2"/>
  <c r="H10078" i="2"/>
  <c r="D10078" i="2"/>
  <c r="B10078" i="2"/>
  <c r="J10077" i="2"/>
  <c r="H10077" i="2"/>
  <c r="F10077" i="2"/>
  <c r="I10076" i="2"/>
  <c r="H10076" i="2"/>
  <c r="G10076" i="2"/>
  <c r="F10076" i="2"/>
  <c r="E10076" i="2"/>
  <c r="D10076" i="2"/>
  <c r="C10076" i="2"/>
  <c r="B10076" i="2"/>
  <c r="H10075" i="2"/>
  <c r="G10075" i="2"/>
  <c r="F10075" i="2"/>
  <c r="E10075" i="2"/>
  <c r="D10075" i="2"/>
  <c r="C10075" i="2"/>
  <c r="B10075" i="2"/>
  <c r="J10073" i="2"/>
  <c r="I10073" i="2"/>
  <c r="H10073" i="2"/>
  <c r="G10073" i="2"/>
  <c r="F10073" i="2"/>
  <c r="E10073" i="2"/>
  <c r="D10073" i="2"/>
  <c r="C10073" i="2"/>
  <c r="B10073" i="2"/>
  <c r="J10072" i="2"/>
  <c r="I10072" i="2"/>
  <c r="H10072" i="2"/>
  <c r="G10072" i="2"/>
  <c r="F10072" i="2"/>
  <c r="E10072" i="2"/>
  <c r="D10072" i="2"/>
  <c r="C10072" i="2"/>
  <c r="B10072" i="2"/>
  <c r="G10070" i="2"/>
  <c r="C10070" i="2"/>
  <c r="G10069" i="2"/>
  <c r="F10069" i="2"/>
  <c r="D10069" i="2"/>
  <c r="C10067" i="2"/>
  <c r="J10066" i="2"/>
  <c r="H10066" i="2"/>
  <c r="D10066" i="2"/>
  <c r="B10066" i="2"/>
  <c r="J10065" i="2"/>
  <c r="H10065" i="2"/>
  <c r="F10065" i="2"/>
  <c r="I10064" i="2"/>
  <c r="H10064" i="2"/>
  <c r="G10064" i="2"/>
  <c r="F10064" i="2"/>
  <c r="E10064" i="2"/>
  <c r="D10064" i="2"/>
  <c r="C10064" i="2"/>
  <c r="B10064" i="2"/>
  <c r="H10063" i="2"/>
  <c r="G10063" i="2"/>
  <c r="F10063" i="2"/>
  <c r="E10063" i="2"/>
  <c r="D10063" i="2"/>
  <c r="C10063" i="2"/>
  <c r="B10063" i="2"/>
  <c r="J10061" i="2"/>
  <c r="I10061" i="2"/>
  <c r="H10061" i="2"/>
  <c r="G10061" i="2"/>
  <c r="F10061" i="2"/>
  <c r="E10061" i="2"/>
  <c r="D10061" i="2"/>
  <c r="C10061" i="2"/>
  <c r="B10061" i="2"/>
  <c r="J10060" i="2"/>
  <c r="I10060" i="2"/>
  <c r="H10060" i="2"/>
  <c r="G10060" i="2"/>
  <c r="F10060" i="2"/>
  <c r="E10060" i="2"/>
  <c r="D10060" i="2"/>
  <c r="C10060" i="2"/>
  <c r="B10060" i="2"/>
  <c r="G10058" i="2"/>
  <c r="C10058" i="2"/>
  <c r="G10057" i="2"/>
  <c r="F10057" i="2"/>
  <c r="D10057" i="2"/>
  <c r="C10055" i="2"/>
  <c r="J10054" i="2"/>
  <c r="H10054" i="2"/>
  <c r="D10054" i="2"/>
  <c r="B10054" i="2"/>
  <c r="J10053" i="2"/>
  <c r="H10053" i="2"/>
  <c r="F10053" i="2"/>
  <c r="I10052" i="2"/>
  <c r="H10052" i="2"/>
  <c r="G10052" i="2"/>
  <c r="F10052" i="2"/>
  <c r="E10052" i="2"/>
  <c r="D10052" i="2"/>
  <c r="C10052" i="2"/>
  <c r="B10052" i="2"/>
  <c r="H10051" i="2"/>
  <c r="G10051" i="2"/>
  <c r="F10051" i="2"/>
  <c r="E10051" i="2"/>
  <c r="D10051" i="2"/>
  <c r="C10051" i="2"/>
  <c r="B10051" i="2"/>
  <c r="J10049" i="2"/>
  <c r="I10049" i="2"/>
  <c r="H10049" i="2"/>
  <c r="G10049" i="2"/>
  <c r="F10049" i="2"/>
  <c r="E10049" i="2"/>
  <c r="D10049" i="2"/>
  <c r="C10049" i="2"/>
  <c r="B10049" i="2"/>
  <c r="J10048" i="2"/>
  <c r="I10048" i="2"/>
  <c r="H10048" i="2"/>
  <c r="G10048" i="2"/>
  <c r="F10048" i="2"/>
  <c r="E10048" i="2"/>
  <c r="D10048" i="2"/>
  <c r="C10048" i="2"/>
  <c r="B10048" i="2"/>
  <c r="G10046" i="2"/>
  <c r="C10046" i="2"/>
  <c r="G10045" i="2"/>
  <c r="F10045" i="2"/>
  <c r="D10045" i="2"/>
  <c r="C10043" i="2"/>
  <c r="J10042" i="2"/>
  <c r="H10042" i="2"/>
  <c r="D10042" i="2"/>
  <c r="B10042" i="2"/>
  <c r="J10041" i="2"/>
  <c r="H10041" i="2"/>
  <c r="F10041" i="2"/>
  <c r="I10040" i="2"/>
  <c r="H10040" i="2"/>
  <c r="G10040" i="2"/>
  <c r="F10040" i="2"/>
  <c r="E10040" i="2"/>
  <c r="D10040" i="2"/>
  <c r="C10040" i="2"/>
  <c r="B10040" i="2"/>
  <c r="H10039" i="2"/>
  <c r="G10039" i="2"/>
  <c r="F10039" i="2"/>
  <c r="E10039" i="2"/>
  <c r="D10039" i="2"/>
  <c r="C10039" i="2"/>
  <c r="B10039" i="2"/>
  <c r="J10037" i="2"/>
  <c r="I10037" i="2"/>
  <c r="H10037" i="2"/>
  <c r="G10037" i="2"/>
  <c r="F10037" i="2"/>
  <c r="E10037" i="2"/>
  <c r="D10037" i="2"/>
  <c r="C10037" i="2"/>
  <c r="B10037" i="2"/>
  <c r="J10036" i="2"/>
  <c r="I10036" i="2"/>
  <c r="H10036" i="2"/>
  <c r="G10036" i="2"/>
  <c r="F10036" i="2"/>
  <c r="E10036" i="2"/>
  <c r="D10036" i="2"/>
  <c r="C10036" i="2"/>
  <c r="B10036" i="2"/>
  <c r="G10034" i="2"/>
  <c r="C10034" i="2"/>
  <c r="G10033" i="2"/>
  <c r="F10033" i="2"/>
  <c r="D10033" i="2"/>
  <c r="C10031" i="2"/>
  <c r="J10030" i="2"/>
  <c r="H10030" i="2"/>
  <c r="D10030" i="2"/>
  <c r="B10030" i="2"/>
  <c r="J10029" i="2"/>
  <c r="H10029" i="2"/>
  <c r="F10029" i="2"/>
  <c r="I10028" i="2"/>
  <c r="H10028" i="2"/>
  <c r="G10028" i="2"/>
  <c r="F10028" i="2"/>
  <c r="E10028" i="2"/>
  <c r="D10028" i="2"/>
  <c r="C10028" i="2"/>
  <c r="B10028" i="2"/>
  <c r="H10027" i="2"/>
  <c r="G10027" i="2"/>
  <c r="F10027" i="2"/>
  <c r="E10027" i="2"/>
  <c r="D10027" i="2"/>
  <c r="C10027" i="2"/>
  <c r="B10027" i="2"/>
  <c r="J10025" i="2"/>
  <c r="I10025" i="2"/>
  <c r="H10025" i="2"/>
  <c r="G10025" i="2"/>
  <c r="F10025" i="2"/>
  <c r="E10025" i="2"/>
  <c r="D10025" i="2"/>
  <c r="C10025" i="2"/>
  <c r="B10025" i="2"/>
  <c r="J10024" i="2"/>
  <c r="I10024" i="2"/>
  <c r="H10024" i="2"/>
  <c r="G10024" i="2"/>
  <c r="F10024" i="2"/>
  <c r="E10024" i="2"/>
  <c r="D10024" i="2"/>
  <c r="C10024" i="2"/>
  <c r="B10024" i="2"/>
  <c r="G10022" i="2"/>
  <c r="C10022" i="2"/>
  <c r="G10021" i="2"/>
  <c r="F10021" i="2"/>
  <c r="D10021" i="2"/>
  <c r="C10019" i="2"/>
  <c r="J10018" i="2"/>
  <c r="H10018" i="2"/>
  <c r="D10018" i="2"/>
  <c r="B10018" i="2"/>
  <c r="J10017" i="2"/>
  <c r="H10017" i="2"/>
  <c r="F10017" i="2"/>
  <c r="I10016" i="2"/>
  <c r="H10016" i="2"/>
  <c r="G10016" i="2"/>
  <c r="F10016" i="2"/>
  <c r="E10016" i="2"/>
  <c r="D10016" i="2"/>
  <c r="C10016" i="2"/>
  <c r="B10016" i="2"/>
  <c r="H10015" i="2"/>
  <c r="G10015" i="2"/>
  <c r="F10015" i="2"/>
  <c r="E10015" i="2"/>
  <c r="D10015" i="2"/>
  <c r="C10015" i="2"/>
  <c r="B10015" i="2"/>
  <c r="J10013" i="2"/>
  <c r="I10013" i="2"/>
  <c r="H10013" i="2"/>
  <c r="G10013" i="2"/>
  <c r="F10013" i="2"/>
  <c r="E10013" i="2"/>
  <c r="D10013" i="2"/>
  <c r="C10013" i="2"/>
  <c r="B10013" i="2"/>
  <c r="J10012" i="2"/>
  <c r="I10012" i="2"/>
  <c r="H10012" i="2"/>
  <c r="G10012" i="2"/>
  <c r="F10012" i="2"/>
  <c r="E10012" i="2"/>
  <c r="D10012" i="2"/>
  <c r="C10012" i="2"/>
  <c r="B10012" i="2"/>
  <c r="G10010" i="2"/>
  <c r="C10010" i="2"/>
  <c r="G10009" i="2"/>
  <c r="F10009" i="2"/>
  <c r="D10009" i="2"/>
  <c r="C10007" i="2"/>
  <c r="J10006" i="2"/>
  <c r="H10006" i="2"/>
  <c r="D10006" i="2"/>
  <c r="B10006" i="2"/>
  <c r="J10005" i="2"/>
  <c r="H10005" i="2"/>
  <c r="F10005" i="2"/>
  <c r="I10004" i="2"/>
  <c r="H10004" i="2"/>
  <c r="G10004" i="2"/>
  <c r="F10004" i="2"/>
  <c r="E10004" i="2"/>
  <c r="D10004" i="2"/>
  <c r="C10004" i="2"/>
  <c r="B10004" i="2"/>
  <c r="H10003" i="2"/>
  <c r="G10003" i="2"/>
  <c r="F10003" i="2"/>
  <c r="E10003" i="2"/>
  <c r="D10003" i="2"/>
  <c r="C10003" i="2"/>
  <c r="B10003" i="2"/>
  <c r="J10001" i="2"/>
  <c r="I10001" i="2"/>
  <c r="H10001" i="2"/>
  <c r="G10001" i="2"/>
  <c r="F10001" i="2"/>
  <c r="E10001" i="2"/>
  <c r="D10001" i="2"/>
  <c r="C10001" i="2"/>
  <c r="B10001" i="2"/>
  <c r="J10000" i="2"/>
  <c r="I10000" i="2"/>
  <c r="H10000" i="2"/>
  <c r="G10000" i="2"/>
  <c r="F10000" i="2"/>
  <c r="E10000" i="2"/>
  <c r="D10000" i="2"/>
  <c r="C10000" i="2"/>
  <c r="B10000" i="2"/>
  <c r="G9998" i="2"/>
  <c r="C9998" i="2"/>
  <c r="G9997" i="2"/>
  <c r="F9997" i="2"/>
  <c r="D9997" i="2"/>
  <c r="C9995" i="2"/>
  <c r="J9994" i="2"/>
  <c r="H9994" i="2"/>
  <c r="D9994" i="2"/>
  <c r="B9994" i="2"/>
  <c r="J9993" i="2"/>
  <c r="H9993" i="2"/>
  <c r="F9993" i="2"/>
  <c r="I9992" i="2"/>
  <c r="H9992" i="2"/>
  <c r="G9992" i="2"/>
  <c r="F9992" i="2"/>
  <c r="E9992" i="2"/>
  <c r="D9992" i="2"/>
  <c r="C9992" i="2"/>
  <c r="B9992" i="2"/>
  <c r="H9991" i="2"/>
  <c r="G9991" i="2"/>
  <c r="F9991" i="2"/>
  <c r="E9991" i="2"/>
  <c r="D9991" i="2"/>
  <c r="C9991" i="2"/>
  <c r="B9991" i="2"/>
  <c r="J9989" i="2"/>
  <c r="I9989" i="2"/>
  <c r="H9989" i="2"/>
  <c r="G9989" i="2"/>
  <c r="F9989" i="2"/>
  <c r="E9989" i="2"/>
  <c r="D9989" i="2"/>
  <c r="C9989" i="2"/>
  <c r="B9989" i="2"/>
  <c r="J9988" i="2"/>
  <c r="I9988" i="2"/>
  <c r="H9988" i="2"/>
  <c r="G9988" i="2"/>
  <c r="F9988" i="2"/>
  <c r="E9988" i="2"/>
  <c r="D9988" i="2"/>
  <c r="C9988" i="2"/>
  <c r="B9988" i="2"/>
  <c r="G9986" i="2"/>
  <c r="C9986" i="2"/>
  <c r="G9985" i="2"/>
  <c r="F9985" i="2"/>
  <c r="D9985" i="2"/>
  <c r="C9983" i="2"/>
  <c r="J9982" i="2"/>
  <c r="H9982" i="2"/>
  <c r="D9982" i="2"/>
  <c r="B9982" i="2"/>
  <c r="J9981" i="2"/>
  <c r="H9981" i="2"/>
  <c r="F9981" i="2"/>
  <c r="I9980" i="2"/>
  <c r="H9980" i="2"/>
  <c r="G9980" i="2"/>
  <c r="F9980" i="2"/>
  <c r="E9980" i="2"/>
  <c r="D9980" i="2"/>
  <c r="C9980" i="2"/>
  <c r="B9980" i="2"/>
  <c r="H9979" i="2"/>
  <c r="G9979" i="2"/>
  <c r="F9979" i="2"/>
  <c r="E9979" i="2"/>
  <c r="D9979" i="2"/>
  <c r="C9979" i="2"/>
  <c r="B9979" i="2"/>
  <c r="J9977" i="2"/>
  <c r="I9977" i="2"/>
  <c r="H9977" i="2"/>
  <c r="G9977" i="2"/>
  <c r="F9977" i="2"/>
  <c r="E9977" i="2"/>
  <c r="D9977" i="2"/>
  <c r="C9977" i="2"/>
  <c r="B9977" i="2"/>
  <c r="J9976" i="2"/>
  <c r="I9976" i="2"/>
  <c r="H9976" i="2"/>
  <c r="G9976" i="2"/>
  <c r="F9976" i="2"/>
  <c r="E9976" i="2"/>
  <c r="D9976" i="2"/>
  <c r="C9976" i="2"/>
  <c r="B9976" i="2"/>
  <c r="G9974" i="2"/>
  <c r="C9974" i="2"/>
  <c r="G9973" i="2"/>
  <c r="F9973" i="2"/>
  <c r="D9973" i="2"/>
  <c r="C9971" i="2"/>
  <c r="J9970" i="2"/>
  <c r="H9970" i="2"/>
  <c r="D9970" i="2"/>
  <c r="B9970" i="2"/>
  <c r="J9969" i="2"/>
  <c r="H9969" i="2"/>
  <c r="F9969" i="2"/>
  <c r="I9968" i="2"/>
  <c r="H9968" i="2"/>
  <c r="G9968" i="2"/>
  <c r="F9968" i="2"/>
  <c r="E9968" i="2"/>
  <c r="D9968" i="2"/>
  <c r="C9968" i="2"/>
  <c r="B9968" i="2"/>
  <c r="H9967" i="2"/>
  <c r="G9967" i="2"/>
  <c r="F9967" i="2"/>
  <c r="E9967" i="2"/>
  <c r="D9967" i="2"/>
  <c r="C9967" i="2"/>
  <c r="B9967" i="2"/>
  <c r="J9965" i="2"/>
  <c r="I9965" i="2"/>
  <c r="H9965" i="2"/>
  <c r="G9965" i="2"/>
  <c r="F9965" i="2"/>
  <c r="E9965" i="2"/>
  <c r="D9965" i="2"/>
  <c r="C9965" i="2"/>
  <c r="B9965" i="2"/>
  <c r="J9964" i="2"/>
  <c r="I9964" i="2"/>
  <c r="H9964" i="2"/>
  <c r="G9964" i="2"/>
  <c r="F9964" i="2"/>
  <c r="E9964" i="2"/>
  <c r="D9964" i="2"/>
  <c r="C9964" i="2"/>
  <c r="B9964" i="2"/>
  <c r="G9962" i="2"/>
  <c r="C9962" i="2"/>
  <c r="G9961" i="2"/>
  <c r="F9961" i="2"/>
  <c r="D9961" i="2"/>
  <c r="C9959" i="2"/>
  <c r="J9958" i="2"/>
  <c r="H9958" i="2"/>
  <c r="D9958" i="2"/>
  <c r="B9958" i="2"/>
  <c r="J9957" i="2"/>
  <c r="H9957" i="2"/>
  <c r="F9957" i="2"/>
  <c r="I9956" i="2"/>
  <c r="H9956" i="2"/>
  <c r="G9956" i="2"/>
  <c r="F9956" i="2"/>
  <c r="E9956" i="2"/>
  <c r="D9956" i="2"/>
  <c r="C9956" i="2"/>
  <c r="B9956" i="2"/>
  <c r="H9955" i="2"/>
  <c r="G9955" i="2"/>
  <c r="F9955" i="2"/>
  <c r="E9955" i="2"/>
  <c r="D9955" i="2"/>
  <c r="C9955" i="2"/>
  <c r="B9955" i="2"/>
  <c r="J9953" i="2"/>
  <c r="I9953" i="2"/>
  <c r="H9953" i="2"/>
  <c r="G9953" i="2"/>
  <c r="F9953" i="2"/>
  <c r="E9953" i="2"/>
  <c r="D9953" i="2"/>
  <c r="C9953" i="2"/>
  <c r="B9953" i="2"/>
  <c r="J9952" i="2"/>
  <c r="I9952" i="2"/>
  <c r="H9952" i="2"/>
  <c r="G9952" i="2"/>
  <c r="F9952" i="2"/>
  <c r="E9952" i="2"/>
  <c r="D9952" i="2"/>
  <c r="C9952" i="2"/>
  <c r="B9952" i="2"/>
  <c r="G9950" i="2"/>
  <c r="C9950" i="2"/>
  <c r="G9949" i="2"/>
  <c r="F9949" i="2"/>
  <c r="D9949" i="2"/>
  <c r="C9947" i="2"/>
  <c r="J9946" i="2"/>
  <c r="H9946" i="2"/>
  <c r="D9946" i="2"/>
  <c r="B9946" i="2"/>
  <c r="J9945" i="2"/>
  <c r="H9945" i="2"/>
  <c r="F9945" i="2"/>
  <c r="I9944" i="2"/>
  <c r="H9944" i="2"/>
  <c r="G9944" i="2"/>
  <c r="F9944" i="2"/>
  <c r="E9944" i="2"/>
  <c r="D9944" i="2"/>
  <c r="C9944" i="2"/>
  <c r="B9944" i="2"/>
  <c r="H9943" i="2"/>
  <c r="G9943" i="2"/>
  <c r="F9943" i="2"/>
  <c r="E9943" i="2"/>
  <c r="D9943" i="2"/>
  <c r="C9943" i="2"/>
  <c r="B9943" i="2"/>
  <c r="J9941" i="2"/>
  <c r="I9941" i="2"/>
  <c r="H9941" i="2"/>
  <c r="G9941" i="2"/>
  <c r="F9941" i="2"/>
  <c r="E9941" i="2"/>
  <c r="D9941" i="2"/>
  <c r="C9941" i="2"/>
  <c r="B9941" i="2"/>
  <c r="J9940" i="2"/>
  <c r="I9940" i="2"/>
  <c r="H9940" i="2"/>
  <c r="G9940" i="2"/>
  <c r="F9940" i="2"/>
  <c r="E9940" i="2"/>
  <c r="D9940" i="2"/>
  <c r="C9940" i="2"/>
  <c r="B9940" i="2"/>
  <c r="G9938" i="2"/>
  <c r="C9938" i="2"/>
  <c r="G9937" i="2"/>
  <c r="F9937" i="2"/>
  <c r="D9937" i="2"/>
  <c r="C9935" i="2"/>
  <c r="J9934" i="2"/>
  <c r="H9934" i="2"/>
  <c r="D9934" i="2"/>
  <c r="B9934" i="2"/>
  <c r="J9933" i="2"/>
  <c r="H9933" i="2"/>
  <c r="F9933" i="2"/>
  <c r="I9932" i="2"/>
  <c r="H9932" i="2"/>
  <c r="G9932" i="2"/>
  <c r="F9932" i="2"/>
  <c r="E9932" i="2"/>
  <c r="D9932" i="2"/>
  <c r="C9932" i="2"/>
  <c r="B9932" i="2"/>
  <c r="H9931" i="2"/>
  <c r="G9931" i="2"/>
  <c r="F9931" i="2"/>
  <c r="E9931" i="2"/>
  <c r="D9931" i="2"/>
  <c r="C9931" i="2"/>
  <c r="B9931" i="2"/>
  <c r="J9929" i="2"/>
  <c r="I9929" i="2"/>
  <c r="H9929" i="2"/>
  <c r="G9929" i="2"/>
  <c r="F9929" i="2"/>
  <c r="E9929" i="2"/>
  <c r="D9929" i="2"/>
  <c r="C9929" i="2"/>
  <c r="B9929" i="2"/>
  <c r="J9928" i="2"/>
  <c r="I9928" i="2"/>
  <c r="H9928" i="2"/>
  <c r="G9928" i="2"/>
  <c r="F9928" i="2"/>
  <c r="E9928" i="2"/>
  <c r="D9928" i="2"/>
  <c r="C9928" i="2"/>
  <c r="B9928" i="2"/>
  <c r="G9926" i="2"/>
  <c r="C9926" i="2"/>
  <c r="G9925" i="2"/>
  <c r="F9925" i="2"/>
  <c r="D9925" i="2"/>
  <c r="C9923" i="2"/>
  <c r="J9922" i="2"/>
  <c r="H9922" i="2"/>
  <c r="D9922" i="2"/>
  <c r="B9922" i="2"/>
  <c r="J9921" i="2"/>
  <c r="H9921" i="2"/>
  <c r="F9921" i="2"/>
  <c r="I9920" i="2"/>
  <c r="H9920" i="2"/>
  <c r="G9920" i="2"/>
  <c r="F9920" i="2"/>
  <c r="E9920" i="2"/>
  <c r="D9920" i="2"/>
  <c r="C9920" i="2"/>
  <c r="B9920" i="2"/>
  <c r="H9919" i="2"/>
  <c r="G9919" i="2"/>
  <c r="F9919" i="2"/>
  <c r="E9919" i="2"/>
  <c r="D9919" i="2"/>
  <c r="C9919" i="2"/>
  <c r="B9919" i="2"/>
  <c r="J9917" i="2"/>
  <c r="I9917" i="2"/>
  <c r="H9917" i="2"/>
  <c r="G9917" i="2"/>
  <c r="F9917" i="2"/>
  <c r="E9917" i="2"/>
  <c r="D9917" i="2"/>
  <c r="C9917" i="2"/>
  <c r="B9917" i="2"/>
  <c r="J9916" i="2"/>
  <c r="I9916" i="2"/>
  <c r="H9916" i="2"/>
  <c r="G9916" i="2"/>
  <c r="F9916" i="2"/>
  <c r="E9916" i="2"/>
  <c r="D9916" i="2"/>
  <c r="C9916" i="2"/>
  <c r="B9916" i="2"/>
  <c r="G9914" i="2"/>
  <c r="C9914" i="2"/>
  <c r="G9913" i="2"/>
  <c r="F9913" i="2"/>
  <c r="D9913" i="2"/>
  <c r="C9911" i="2"/>
  <c r="J9910" i="2"/>
  <c r="H9910" i="2"/>
  <c r="D9910" i="2"/>
  <c r="B9910" i="2"/>
  <c r="J9909" i="2"/>
  <c r="H9909" i="2"/>
  <c r="F9909" i="2"/>
  <c r="I9908" i="2"/>
  <c r="H9908" i="2"/>
  <c r="G9908" i="2"/>
  <c r="F9908" i="2"/>
  <c r="E9908" i="2"/>
  <c r="D9908" i="2"/>
  <c r="C9908" i="2"/>
  <c r="B9908" i="2"/>
  <c r="H9907" i="2"/>
  <c r="G9907" i="2"/>
  <c r="F9907" i="2"/>
  <c r="E9907" i="2"/>
  <c r="D9907" i="2"/>
  <c r="C9907" i="2"/>
  <c r="B9907" i="2"/>
  <c r="J9905" i="2"/>
  <c r="I9905" i="2"/>
  <c r="H9905" i="2"/>
  <c r="G9905" i="2"/>
  <c r="F9905" i="2"/>
  <c r="E9905" i="2"/>
  <c r="D9905" i="2"/>
  <c r="C9905" i="2"/>
  <c r="B9905" i="2"/>
  <c r="J9904" i="2"/>
  <c r="I9904" i="2"/>
  <c r="H9904" i="2"/>
  <c r="G9904" i="2"/>
  <c r="F9904" i="2"/>
  <c r="E9904" i="2"/>
  <c r="D9904" i="2"/>
  <c r="C9904" i="2"/>
  <c r="B9904" i="2"/>
  <c r="G9902" i="2"/>
  <c r="C9902" i="2"/>
  <c r="G9901" i="2"/>
  <c r="F9901" i="2"/>
  <c r="D9901" i="2"/>
  <c r="C9899" i="2"/>
  <c r="J9898" i="2"/>
  <c r="H9898" i="2"/>
  <c r="D9898" i="2"/>
  <c r="B9898" i="2"/>
  <c r="J9897" i="2"/>
  <c r="H9897" i="2"/>
  <c r="F9897" i="2"/>
  <c r="I9896" i="2"/>
  <c r="H9896" i="2"/>
  <c r="G9896" i="2"/>
  <c r="F9896" i="2"/>
  <c r="E9896" i="2"/>
  <c r="D9896" i="2"/>
  <c r="C9896" i="2"/>
  <c r="B9896" i="2"/>
  <c r="H9895" i="2"/>
  <c r="G9895" i="2"/>
  <c r="F9895" i="2"/>
  <c r="E9895" i="2"/>
  <c r="D9895" i="2"/>
  <c r="C9895" i="2"/>
  <c r="B9895" i="2"/>
  <c r="J9893" i="2"/>
  <c r="I9893" i="2"/>
  <c r="H9893" i="2"/>
  <c r="G9893" i="2"/>
  <c r="F9893" i="2"/>
  <c r="E9893" i="2"/>
  <c r="D9893" i="2"/>
  <c r="C9893" i="2"/>
  <c r="B9893" i="2"/>
  <c r="J9892" i="2"/>
  <c r="I9892" i="2"/>
  <c r="H9892" i="2"/>
  <c r="G9892" i="2"/>
  <c r="F9892" i="2"/>
  <c r="E9892" i="2"/>
  <c r="D9892" i="2"/>
  <c r="C9892" i="2"/>
  <c r="B9892" i="2"/>
  <c r="G9890" i="2"/>
  <c r="C9890" i="2"/>
  <c r="G9889" i="2"/>
  <c r="F9889" i="2"/>
  <c r="D9889" i="2"/>
  <c r="C9887" i="2"/>
  <c r="J9886" i="2"/>
  <c r="H9886" i="2"/>
  <c r="D9886" i="2"/>
  <c r="B9886" i="2"/>
  <c r="J9885" i="2"/>
  <c r="H9885" i="2"/>
  <c r="F9885" i="2"/>
  <c r="I9884" i="2"/>
  <c r="H9884" i="2"/>
  <c r="G9884" i="2"/>
  <c r="F9884" i="2"/>
  <c r="E9884" i="2"/>
  <c r="D9884" i="2"/>
  <c r="C9884" i="2"/>
  <c r="B9884" i="2"/>
  <c r="H9883" i="2"/>
  <c r="G9883" i="2"/>
  <c r="F9883" i="2"/>
  <c r="E9883" i="2"/>
  <c r="D9883" i="2"/>
  <c r="C9883" i="2"/>
  <c r="B9883" i="2"/>
  <c r="J9881" i="2"/>
  <c r="I9881" i="2"/>
  <c r="H9881" i="2"/>
  <c r="G9881" i="2"/>
  <c r="F9881" i="2"/>
  <c r="E9881" i="2"/>
  <c r="D9881" i="2"/>
  <c r="C9881" i="2"/>
  <c r="B9881" i="2"/>
  <c r="J9880" i="2"/>
  <c r="I9880" i="2"/>
  <c r="H9880" i="2"/>
  <c r="G9880" i="2"/>
  <c r="F9880" i="2"/>
  <c r="E9880" i="2"/>
  <c r="D9880" i="2"/>
  <c r="C9880" i="2"/>
  <c r="B9880" i="2"/>
  <c r="G9878" i="2"/>
  <c r="C9878" i="2"/>
  <c r="G9877" i="2"/>
  <c r="F9877" i="2"/>
  <c r="D9877" i="2"/>
  <c r="C9875" i="2"/>
  <c r="J9874" i="2"/>
  <c r="H9874" i="2"/>
  <c r="D9874" i="2"/>
  <c r="B9874" i="2"/>
  <c r="J9873" i="2"/>
  <c r="H9873" i="2"/>
  <c r="F9873" i="2"/>
  <c r="I9872" i="2"/>
  <c r="H9872" i="2"/>
  <c r="G9872" i="2"/>
  <c r="F9872" i="2"/>
  <c r="E9872" i="2"/>
  <c r="D9872" i="2"/>
  <c r="C9872" i="2"/>
  <c r="B9872" i="2"/>
  <c r="H9871" i="2"/>
  <c r="G9871" i="2"/>
  <c r="F9871" i="2"/>
  <c r="E9871" i="2"/>
  <c r="D9871" i="2"/>
  <c r="C9871" i="2"/>
  <c r="B9871" i="2"/>
  <c r="J9869" i="2"/>
  <c r="I9869" i="2"/>
  <c r="H9869" i="2"/>
  <c r="G9869" i="2"/>
  <c r="F9869" i="2"/>
  <c r="E9869" i="2"/>
  <c r="D9869" i="2"/>
  <c r="C9869" i="2"/>
  <c r="B9869" i="2"/>
  <c r="J9868" i="2"/>
  <c r="I9868" i="2"/>
  <c r="H9868" i="2"/>
  <c r="G9868" i="2"/>
  <c r="F9868" i="2"/>
  <c r="E9868" i="2"/>
  <c r="D9868" i="2"/>
  <c r="C9868" i="2"/>
  <c r="B9868" i="2"/>
  <c r="G9866" i="2"/>
  <c r="C9866" i="2"/>
  <c r="G9865" i="2"/>
  <c r="F9865" i="2"/>
  <c r="D9865" i="2"/>
  <c r="C9863" i="2"/>
  <c r="J9862" i="2"/>
  <c r="H9862" i="2"/>
  <c r="D9862" i="2"/>
  <c r="B9862" i="2"/>
  <c r="J9861" i="2"/>
  <c r="H9861" i="2"/>
  <c r="F9861" i="2"/>
  <c r="I9860" i="2"/>
  <c r="H9860" i="2"/>
  <c r="G9860" i="2"/>
  <c r="F9860" i="2"/>
  <c r="E9860" i="2"/>
  <c r="D9860" i="2"/>
  <c r="C9860" i="2"/>
  <c r="B9860" i="2"/>
  <c r="H9859" i="2"/>
  <c r="G9859" i="2"/>
  <c r="F9859" i="2"/>
  <c r="E9859" i="2"/>
  <c r="D9859" i="2"/>
  <c r="C9859" i="2"/>
  <c r="B9859" i="2"/>
  <c r="J9857" i="2"/>
  <c r="I9857" i="2"/>
  <c r="H9857" i="2"/>
  <c r="G9857" i="2"/>
  <c r="F9857" i="2"/>
  <c r="E9857" i="2"/>
  <c r="D9857" i="2"/>
  <c r="C9857" i="2"/>
  <c r="B9857" i="2"/>
  <c r="J9856" i="2"/>
  <c r="I9856" i="2"/>
  <c r="H9856" i="2"/>
  <c r="G9856" i="2"/>
  <c r="F9856" i="2"/>
  <c r="E9856" i="2"/>
  <c r="D9856" i="2"/>
  <c r="C9856" i="2"/>
  <c r="B9856" i="2"/>
  <c r="G9854" i="2"/>
  <c r="C9854" i="2"/>
  <c r="G9853" i="2"/>
  <c r="F9853" i="2"/>
  <c r="D9853" i="2"/>
  <c r="C9851" i="2"/>
  <c r="J9850" i="2"/>
  <c r="H9850" i="2"/>
  <c r="D9850" i="2"/>
  <c r="B9850" i="2"/>
  <c r="J9849" i="2"/>
  <c r="H9849" i="2"/>
  <c r="F9849" i="2"/>
  <c r="I9848" i="2"/>
  <c r="H9848" i="2"/>
  <c r="G9848" i="2"/>
  <c r="F9848" i="2"/>
  <c r="E9848" i="2"/>
  <c r="D9848" i="2"/>
  <c r="C9848" i="2"/>
  <c r="B9848" i="2"/>
  <c r="H9847" i="2"/>
  <c r="G9847" i="2"/>
  <c r="F9847" i="2"/>
  <c r="E9847" i="2"/>
  <c r="D9847" i="2"/>
  <c r="C9847" i="2"/>
  <c r="B9847" i="2"/>
  <c r="J9845" i="2"/>
  <c r="I9845" i="2"/>
  <c r="H9845" i="2"/>
  <c r="G9845" i="2"/>
  <c r="F9845" i="2"/>
  <c r="E9845" i="2"/>
  <c r="D9845" i="2"/>
  <c r="C9845" i="2"/>
  <c r="B9845" i="2"/>
  <c r="J9844" i="2"/>
  <c r="I9844" i="2"/>
  <c r="H9844" i="2"/>
  <c r="G9844" i="2"/>
  <c r="F9844" i="2"/>
  <c r="E9844" i="2"/>
  <c r="D9844" i="2"/>
  <c r="C9844" i="2"/>
  <c r="B9844" i="2"/>
  <c r="G9842" i="2"/>
  <c r="C9842" i="2"/>
  <c r="G9841" i="2"/>
  <c r="F9841" i="2"/>
  <c r="D9841" i="2"/>
  <c r="C9839" i="2"/>
  <c r="J9838" i="2"/>
  <c r="H9838" i="2"/>
  <c r="D9838" i="2"/>
  <c r="B9838" i="2"/>
  <c r="J9837" i="2"/>
  <c r="H9837" i="2"/>
  <c r="F9837" i="2"/>
  <c r="I9836" i="2"/>
  <c r="H9836" i="2"/>
  <c r="G9836" i="2"/>
  <c r="F9836" i="2"/>
  <c r="E9836" i="2"/>
  <c r="D9836" i="2"/>
  <c r="C9836" i="2"/>
  <c r="B9836" i="2"/>
  <c r="H9835" i="2"/>
  <c r="G9835" i="2"/>
  <c r="F9835" i="2"/>
  <c r="E9835" i="2"/>
  <c r="D9835" i="2"/>
  <c r="C9835" i="2"/>
  <c r="B9835" i="2"/>
  <c r="J9833" i="2"/>
  <c r="I9833" i="2"/>
  <c r="H9833" i="2"/>
  <c r="G9833" i="2"/>
  <c r="F9833" i="2"/>
  <c r="E9833" i="2"/>
  <c r="D9833" i="2"/>
  <c r="C9833" i="2"/>
  <c r="B9833" i="2"/>
  <c r="J9832" i="2"/>
  <c r="I9832" i="2"/>
  <c r="H9832" i="2"/>
  <c r="G9832" i="2"/>
  <c r="F9832" i="2"/>
  <c r="E9832" i="2"/>
  <c r="D9832" i="2"/>
  <c r="C9832" i="2"/>
  <c r="B9832" i="2"/>
  <c r="G9830" i="2"/>
  <c r="C9830" i="2"/>
  <c r="G9829" i="2"/>
  <c r="F9829" i="2"/>
  <c r="D9829" i="2"/>
  <c r="C9827" i="2"/>
  <c r="J9826" i="2"/>
  <c r="H9826" i="2"/>
  <c r="D9826" i="2"/>
  <c r="B9826" i="2"/>
  <c r="J9825" i="2"/>
  <c r="H9825" i="2"/>
  <c r="F9825" i="2"/>
  <c r="I9824" i="2"/>
  <c r="H9824" i="2"/>
  <c r="G9824" i="2"/>
  <c r="F9824" i="2"/>
  <c r="E9824" i="2"/>
  <c r="D9824" i="2"/>
  <c r="C9824" i="2"/>
  <c r="B9824" i="2"/>
  <c r="H9823" i="2"/>
  <c r="G9823" i="2"/>
  <c r="F9823" i="2"/>
  <c r="E9823" i="2"/>
  <c r="D9823" i="2"/>
  <c r="C9823" i="2"/>
  <c r="B9823" i="2"/>
  <c r="J9821" i="2"/>
  <c r="I9821" i="2"/>
  <c r="H9821" i="2"/>
  <c r="G9821" i="2"/>
  <c r="F9821" i="2"/>
  <c r="E9821" i="2"/>
  <c r="D9821" i="2"/>
  <c r="C9821" i="2"/>
  <c r="B9821" i="2"/>
  <c r="J9820" i="2"/>
  <c r="I9820" i="2"/>
  <c r="H9820" i="2"/>
  <c r="G9820" i="2"/>
  <c r="F9820" i="2"/>
  <c r="E9820" i="2"/>
  <c r="D9820" i="2"/>
  <c r="C9820" i="2"/>
  <c r="B9820" i="2"/>
  <c r="G9818" i="2"/>
  <c r="C9818" i="2"/>
  <c r="G9817" i="2"/>
  <c r="F9817" i="2"/>
  <c r="D9817" i="2"/>
  <c r="C9815" i="2"/>
  <c r="J9814" i="2"/>
  <c r="H9814" i="2"/>
  <c r="D9814" i="2"/>
  <c r="B9814" i="2"/>
  <c r="J9813" i="2"/>
  <c r="H9813" i="2"/>
  <c r="F9813" i="2"/>
  <c r="I9812" i="2"/>
  <c r="H9812" i="2"/>
  <c r="G9812" i="2"/>
  <c r="F9812" i="2"/>
  <c r="E9812" i="2"/>
  <c r="D9812" i="2"/>
  <c r="C9812" i="2"/>
  <c r="B9812" i="2"/>
  <c r="H9811" i="2"/>
  <c r="G9811" i="2"/>
  <c r="F9811" i="2"/>
  <c r="E9811" i="2"/>
  <c r="D9811" i="2"/>
  <c r="C9811" i="2"/>
  <c r="B9811" i="2"/>
  <c r="J9809" i="2"/>
  <c r="I9809" i="2"/>
  <c r="H9809" i="2"/>
  <c r="G9809" i="2"/>
  <c r="F9809" i="2"/>
  <c r="E9809" i="2"/>
  <c r="D9809" i="2"/>
  <c r="C9809" i="2"/>
  <c r="B9809" i="2"/>
  <c r="J9808" i="2"/>
  <c r="I9808" i="2"/>
  <c r="H9808" i="2"/>
  <c r="G9808" i="2"/>
  <c r="F9808" i="2"/>
  <c r="E9808" i="2"/>
  <c r="D9808" i="2"/>
  <c r="C9808" i="2"/>
  <c r="B9808" i="2"/>
  <c r="G9806" i="2"/>
  <c r="C9806" i="2"/>
  <c r="G9805" i="2"/>
  <c r="F9805" i="2"/>
  <c r="D9805" i="2"/>
  <c r="C9803" i="2"/>
  <c r="J9802" i="2"/>
  <c r="H9802" i="2"/>
  <c r="D9802" i="2"/>
  <c r="B9802" i="2"/>
  <c r="J9801" i="2"/>
  <c r="H9801" i="2"/>
  <c r="F9801" i="2"/>
  <c r="I9800" i="2"/>
  <c r="H9800" i="2"/>
  <c r="G9800" i="2"/>
  <c r="F9800" i="2"/>
  <c r="E9800" i="2"/>
  <c r="D9800" i="2"/>
  <c r="C9800" i="2"/>
  <c r="B9800" i="2"/>
  <c r="H9799" i="2"/>
  <c r="G9799" i="2"/>
  <c r="F9799" i="2"/>
  <c r="E9799" i="2"/>
  <c r="D9799" i="2"/>
  <c r="C9799" i="2"/>
  <c r="B9799" i="2"/>
  <c r="J9797" i="2"/>
  <c r="I9797" i="2"/>
  <c r="H9797" i="2"/>
  <c r="G9797" i="2"/>
  <c r="F9797" i="2"/>
  <c r="E9797" i="2"/>
  <c r="D9797" i="2"/>
  <c r="C9797" i="2"/>
  <c r="B9797" i="2"/>
  <c r="J9796" i="2"/>
  <c r="I9796" i="2"/>
  <c r="H9796" i="2"/>
  <c r="G9796" i="2"/>
  <c r="F9796" i="2"/>
  <c r="E9796" i="2"/>
  <c r="D9796" i="2"/>
  <c r="C9796" i="2"/>
  <c r="B9796" i="2"/>
  <c r="G9794" i="2"/>
  <c r="C9794" i="2"/>
  <c r="G9793" i="2"/>
  <c r="F9793" i="2"/>
  <c r="D9793" i="2"/>
  <c r="C9791" i="2"/>
  <c r="J9790" i="2"/>
  <c r="H9790" i="2"/>
  <c r="D9790" i="2"/>
  <c r="B9790" i="2"/>
  <c r="J9789" i="2"/>
  <c r="H9789" i="2"/>
  <c r="F9789" i="2"/>
  <c r="I9788" i="2"/>
  <c r="H9788" i="2"/>
  <c r="G9788" i="2"/>
  <c r="F9788" i="2"/>
  <c r="E9788" i="2"/>
  <c r="D9788" i="2"/>
  <c r="C9788" i="2"/>
  <c r="B9788" i="2"/>
  <c r="H9787" i="2"/>
  <c r="G9787" i="2"/>
  <c r="F9787" i="2"/>
  <c r="E9787" i="2"/>
  <c r="D9787" i="2"/>
  <c r="C9787" i="2"/>
  <c r="B9787" i="2"/>
  <c r="J9785" i="2"/>
  <c r="I9785" i="2"/>
  <c r="H9785" i="2"/>
  <c r="G9785" i="2"/>
  <c r="F9785" i="2"/>
  <c r="E9785" i="2"/>
  <c r="D9785" i="2"/>
  <c r="C9785" i="2"/>
  <c r="B9785" i="2"/>
  <c r="J9784" i="2"/>
  <c r="I9784" i="2"/>
  <c r="H9784" i="2"/>
  <c r="G9784" i="2"/>
  <c r="F9784" i="2"/>
  <c r="E9784" i="2"/>
  <c r="D9784" i="2"/>
  <c r="C9784" i="2"/>
  <c r="B9784" i="2"/>
  <c r="G9782" i="2"/>
  <c r="C9782" i="2"/>
  <c r="G9781" i="2"/>
  <c r="F9781" i="2"/>
  <c r="D9781" i="2"/>
  <c r="C9779" i="2"/>
  <c r="J9778" i="2"/>
  <c r="H9778" i="2"/>
  <c r="D9778" i="2"/>
  <c r="B9778" i="2"/>
  <c r="J9777" i="2"/>
  <c r="H9777" i="2"/>
  <c r="F9777" i="2"/>
  <c r="I9776" i="2"/>
  <c r="H9776" i="2"/>
  <c r="G9776" i="2"/>
  <c r="F9776" i="2"/>
  <c r="E9776" i="2"/>
  <c r="D9776" i="2"/>
  <c r="C9776" i="2"/>
  <c r="B9776" i="2"/>
  <c r="H9775" i="2"/>
  <c r="G9775" i="2"/>
  <c r="F9775" i="2"/>
  <c r="E9775" i="2"/>
  <c r="D9775" i="2"/>
  <c r="C9775" i="2"/>
  <c r="B9775" i="2"/>
  <c r="J9773" i="2"/>
  <c r="I9773" i="2"/>
  <c r="H9773" i="2"/>
  <c r="G9773" i="2"/>
  <c r="F9773" i="2"/>
  <c r="E9773" i="2"/>
  <c r="D9773" i="2"/>
  <c r="C9773" i="2"/>
  <c r="B9773" i="2"/>
  <c r="J9772" i="2"/>
  <c r="I9772" i="2"/>
  <c r="H9772" i="2"/>
  <c r="G9772" i="2"/>
  <c r="F9772" i="2"/>
  <c r="E9772" i="2"/>
  <c r="D9772" i="2"/>
  <c r="C9772" i="2"/>
  <c r="B9772" i="2"/>
  <c r="G9770" i="2"/>
  <c r="C9770" i="2"/>
  <c r="G9769" i="2"/>
  <c r="F9769" i="2"/>
  <c r="D9769" i="2"/>
  <c r="C9767" i="2"/>
  <c r="J9766" i="2"/>
  <c r="H9766" i="2"/>
  <c r="D9766" i="2"/>
  <c r="B9766" i="2"/>
  <c r="J9765" i="2"/>
  <c r="H9765" i="2"/>
  <c r="F9765" i="2"/>
  <c r="I9764" i="2"/>
  <c r="H9764" i="2"/>
  <c r="G9764" i="2"/>
  <c r="F9764" i="2"/>
  <c r="E9764" i="2"/>
  <c r="D9764" i="2"/>
  <c r="C9764" i="2"/>
  <c r="B9764" i="2"/>
  <c r="H9763" i="2"/>
  <c r="G9763" i="2"/>
  <c r="F9763" i="2"/>
  <c r="E9763" i="2"/>
  <c r="D9763" i="2"/>
  <c r="C9763" i="2"/>
  <c r="B9763" i="2"/>
  <c r="J9761" i="2"/>
  <c r="I9761" i="2"/>
  <c r="H9761" i="2"/>
  <c r="G9761" i="2"/>
  <c r="F9761" i="2"/>
  <c r="E9761" i="2"/>
  <c r="D9761" i="2"/>
  <c r="C9761" i="2"/>
  <c r="B9761" i="2"/>
  <c r="J9760" i="2"/>
  <c r="I9760" i="2"/>
  <c r="H9760" i="2"/>
  <c r="G9760" i="2"/>
  <c r="F9760" i="2"/>
  <c r="E9760" i="2"/>
  <c r="D9760" i="2"/>
  <c r="C9760" i="2"/>
  <c r="B9760" i="2"/>
  <c r="G9758" i="2"/>
  <c r="C9758" i="2"/>
  <c r="G9757" i="2"/>
  <c r="F9757" i="2"/>
  <c r="D9757" i="2"/>
  <c r="C9755" i="2"/>
  <c r="J9754" i="2"/>
  <c r="H9754" i="2"/>
  <c r="D9754" i="2"/>
  <c r="B9754" i="2"/>
  <c r="J9753" i="2"/>
  <c r="H9753" i="2"/>
  <c r="F9753" i="2"/>
  <c r="I9752" i="2"/>
  <c r="H9752" i="2"/>
  <c r="G9752" i="2"/>
  <c r="F9752" i="2"/>
  <c r="E9752" i="2"/>
  <c r="D9752" i="2"/>
  <c r="C9752" i="2"/>
  <c r="B9752" i="2"/>
  <c r="H9751" i="2"/>
  <c r="G9751" i="2"/>
  <c r="F9751" i="2"/>
  <c r="E9751" i="2"/>
  <c r="D9751" i="2"/>
  <c r="C9751" i="2"/>
  <c r="B9751" i="2"/>
  <c r="J9749" i="2"/>
  <c r="I9749" i="2"/>
  <c r="H9749" i="2"/>
  <c r="G9749" i="2"/>
  <c r="F9749" i="2"/>
  <c r="E9749" i="2"/>
  <c r="D9749" i="2"/>
  <c r="C9749" i="2"/>
  <c r="B9749" i="2"/>
  <c r="J9748" i="2"/>
  <c r="I9748" i="2"/>
  <c r="H9748" i="2"/>
  <c r="G9748" i="2"/>
  <c r="F9748" i="2"/>
  <c r="E9748" i="2"/>
  <c r="D9748" i="2"/>
  <c r="C9748" i="2"/>
  <c r="B9748" i="2"/>
  <c r="G9746" i="2"/>
  <c r="C9746" i="2"/>
  <c r="G9745" i="2"/>
  <c r="F9745" i="2"/>
  <c r="D9745" i="2"/>
  <c r="C9743" i="2"/>
  <c r="J9742" i="2"/>
  <c r="H9742" i="2"/>
  <c r="D9742" i="2"/>
  <c r="B9742" i="2"/>
  <c r="J9741" i="2"/>
  <c r="H9741" i="2"/>
  <c r="F9741" i="2"/>
  <c r="I9740" i="2"/>
  <c r="H9740" i="2"/>
  <c r="G9740" i="2"/>
  <c r="F9740" i="2"/>
  <c r="E9740" i="2"/>
  <c r="D9740" i="2"/>
  <c r="C9740" i="2"/>
  <c r="B9740" i="2"/>
  <c r="H9739" i="2"/>
  <c r="G9739" i="2"/>
  <c r="F9739" i="2"/>
  <c r="E9739" i="2"/>
  <c r="D9739" i="2"/>
  <c r="C9739" i="2"/>
  <c r="B9739" i="2"/>
  <c r="J9737" i="2"/>
  <c r="I9737" i="2"/>
  <c r="H9737" i="2"/>
  <c r="G9737" i="2"/>
  <c r="F9737" i="2"/>
  <c r="E9737" i="2"/>
  <c r="D9737" i="2"/>
  <c r="C9737" i="2"/>
  <c r="B9737" i="2"/>
  <c r="J9736" i="2"/>
  <c r="I9736" i="2"/>
  <c r="H9736" i="2"/>
  <c r="G9736" i="2"/>
  <c r="F9736" i="2"/>
  <c r="E9736" i="2"/>
  <c r="D9736" i="2"/>
  <c r="C9736" i="2"/>
  <c r="B9736" i="2"/>
  <c r="G9734" i="2"/>
  <c r="C9734" i="2"/>
  <c r="G9733" i="2"/>
  <c r="F9733" i="2"/>
  <c r="D9733" i="2"/>
  <c r="C9731" i="2"/>
  <c r="J9730" i="2"/>
  <c r="H9730" i="2"/>
  <c r="D9730" i="2"/>
  <c r="B9730" i="2"/>
  <c r="J9729" i="2"/>
  <c r="H9729" i="2"/>
  <c r="F9729" i="2"/>
  <c r="I9728" i="2"/>
  <c r="H9728" i="2"/>
  <c r="G9728" i="2"/>
  <c r="F9728" i="2"/>
  <c r="E9728" i="2"/>
  <c r="D9728" i="2"/>
  <c r="C9728" i="2"/>
  <c r="B9728" i="2"/>
  <c r="H9727" i="2"/>
  <c r="G9727" i="2"/>
  <c r="F9727" i="2"/>
  <c r="E9727" i="2"/>
  <c r="D9727" i="2"/>
  <c r="C9727" i="2"/>
  <c r="B9727" i="2"/>
  <c r="J9725" i="2"/>
  <c r="I9725" i="2"/>
  <c r="H9725" i="2"/>
  <c r="G9725" i="2"/>
  <c r="F9725" i="2"/>
  <c r="E9725" i="2"/>
  <c r="D9725" i="2"/>
  <c r="C9725" i="2"/>
  <c r="B9725" i="2"/>
  <c r="J9724" i="2"/>
  <c r="I9724" i="2"/>
  <c r="H9724" i="2"/>
  <c r="G9724" i="2"/>
  <c r="F9724" i="2"/>
  <c r="E9724" i="2"/>
  <c r="D9724" i="2"/>
  <c r="C9724" i="2"/>
  <c r="B9724" i="2"/>
  <c r="G9722" i="2"/>
  <c r="C9722" i="2"/>
  <c r="G9721" i="2"/>
  <c r="F9721" i="2"/>
  <c r="D9721" i="2"/>
  <c r="C9719" i="2"/>
  <c r="J9718" i="2"/>
  <c r="H9718" i="2"/>
  <c r="D9718" i="2"/>
  <c r="B9718" i="2"/>
  <c r="J9717" i="2"/>
  <c r="H9717" i="2"/>
  <c r="F9717" i="2"/>
  <c r="I9716" i="2"/>
  <c r="H9716" i="2"/>
  <c r="G9716" i="2"/>
  <c r="F9716" i="2"/>
  <c r="E9716" i="2"/>
  <c r="D9716" i="2"/>
  <c r="C9716" i="2"/>
  <c r="B9716" i="2"/>
  <c r="H9715" i="2"/>
  <c r="G9715" i="2"/>
  <c r="F9715" i="2"/>
  <c r="E9715" i="2"/>
  <c r="D9715" i="2"/>
  <c r="C9715" i="2"/>
  <c r="B9715" i="2"/>
  <c r="J9713" i="2"/>
  <c r="I9713" i="2"/>
  <c r="H9713" i="2"/>
  <c r="G9713" i="2"/>
  <c r="F9713" i="2"/>
  <c r="E9713" i="2"/>
  <c r="D9713" i="2"/>
  <c r="C9713" i="2"/>
  <c r="B9713" i="2"/>
  <c r="J9712" i="2"/>
  <c r="I9712" i="2"/>
  <c r="H9712" i="2"/>
  <c r="G9712" i="2"/>
  <c r="F9712" i="2"/>
  <c r="E9712" i="2"/>
  <c r="D9712" i="2"/>
  <c r="C9712" i="2"/>
  <c r="B9712" i="2"/>
  <c r="G9710" i="2"/>
  <c r="C9710" i="2"/>
  <c r="G9709" i="2"/>
  <c r="F9709" i="2"/>
  <c r="D9709" i="2"/>
  <c r="C9707" i="2"/>
  <c r="J9706" i="2"/>
  <c r="H9706" i="2"/>
  <c r="D9706" i="2"/>
  <c r="B9706" i="2"/>
  <c r="J9705" i="2"/>
  <c r="H9705" i="2"/>
  <c r="F9705" i="2"/>
  <c r="I9704" i="2"/>
  <c r="H9704" i="2"/>
  <c r="G9704" i="2"/>
  <c r="F9704" i="2"/>
  <c r="E9704" i="2"/>
  <c r="D9704" i="2"/>
  <c r="C9704" i="2"/>
  <c r="B9704" i="2"/>
  <c r="H9703" i="2"/>
  <c r="G9703" i="2"/>
  <c r="F9703" i="2"/>
  <c r="E9703" i="2"/>
  <c r="D9703" i="2"/>
  <c r="C9703" i="2"/>
  <c r="B9703" i="2"/>
  <c r="J9701" i="2"/>
  <c r="I9701" i="2"/>
  <c r="H9701" i="2"/>
  <c r="G9701" i="2"/>
  <c r="F9701" i="2"/>
  <c r="E9701" i="2"/>
  <c r="D9701" i="2"/>
  <c r="C9701" i="2"/>
  <c r="B9701" i="2"/>
  <c r="J9700" i="2"/>
  <c r="I9700" i="2"/>
  <c r="H9700" i="2"/>
  <c r="G9700" i="2"/>
  <c r="F9700" i="2"/>
  <c r="E9700" i="2"/>
  <c r="D9700" i="2"/>
  <c r="C9700" i="2"/>
  <c r="B9700" i="2"/>
  <c r="G9698" i="2"/>
  <c r="C9698" i="2"/>
  <c r="G9697" i="2"/>
  <c r="F9697" i="2"/>
  <c r="D9697" i="2"/>
  <c r="C9695" i="2"/>
  <c r="J9694" i="2"/>
  <c r="H9694" i="2"/>
  <c r="D9694" i="2"/>
  <c r="B9694" i="2"/>
  <c r="J9693" i="2"/>
  <c r="H9693" i="2"/>
  <c r="F9693" i="2"/>
  <c r="I9692" i="2"/>
  <c r="H9692" i="2"/>
  <c r="G9692" i="2"/>
  <c r="F9692" i="2"/>
  <c r="E9692" i="2"/>
  <c r="D9692" i="2"/>
  <c r="C9692" i="2"/>
  <c r="B9692" i="2"/>
  <c r="H9691" i="2"/>
  <c r="G9691" i="2"/>
  <c r="F9691" i="2"/>
  <c r="E9691" i="2"/>
  <c r="D9691" i="2"/>
  <c r="C9691" i="2"/>
  <c r="B9691" i="2"/>
  <c r="J9689" i="2"/>
  <c r="I9689" i="2"/>
  <c r="H9689" i="2"/>
  <c r="G9689" i="2"/>
  <c r="F9689" i="2"/>
  <c r="E9689" i="2"/>
  <c r="D9689" i="2"/>
  <c r="C9689" i="2"/>
  <c r="B9689" i="2"/>
  <c r="J9688" i="2"/>
  <c r="I9688" i="2"/>
  <c r="H9688" i="2"/>
  <c r="G9688" i="2"/>
  <c r="F9688" i="2"/>
  <c r="E9688" i="2"/>
  <c r="D9688" i="2"/>
  <c r="C9688" i="2"/>
  <c r="B9688" i="2"/>
  <c r="G9686" i="2"/>
  <c r="C9686" i="2"/>
  <c r="G9685" i="2"/>
  <c r="F9685" i="2"/>
  <c r="D9685" i="2"/>
  <c r="C9683" i="2"/>
  <c r="J9682" i="2"/>
  <c r="H9682" i="2"/>
  <c r="D9682" i="2"/>
  <c r="B9682" i="2"/>
  <c r="J9681" i="2"/>
  <c r="H9681" i="2"/>
  <c r="F9681" i="2"/>
  <c r="I9680" i="2"/>
  <c r="H9680" i="2"/>
  <c r="G9680" i="2"/>
  <c r="F9680" i="2"/>
  <c r="E9680" i="2"/>
  <c r="D9680" i="2"/>
  <c r="C9680" i="2"/>
  <c r="B9680" i="2"/>
  <c r="H9679" i="2"/>
  <c r="G9679" i="2"/>
  <c r="F9679" i="2"/>
  <c r="E9679" i="2"/>
  <c r="D9679" i="2"/>
  <c r="C9679" i="2"/>
  <c r="B9679" i="2"/>
  <c r="J9677" i="2"/>
  <c r="I9677" i="2"/>
  <c r="H9677" i="2"/>
  <c r="G9677" i="2"/>
  <c r="F9677" i="2"/>
  <c r="E9677" i="2"/>
  <c r="D9677" i="2"/>
  <c r="C9677" i="2"/>
  <c r="B9677" i="2"/>
  <c r="J9676" i="2"/>
  <c r="I9676" i="2"/>
  <c r="H9676" i="2"/>
  <c r="G9676" i="2"/>
  <c r="F9676" i="2"/>
  <c r="E9676" i="2"/>
  <c r="D9676" i="2"/>
  <c r="C9676" i="2"/>
  <c r="B9676" i="2"/>
  <c r="G9674" i="2"/>
  <c r="C9674" i="2"/>
  <c r="G9673" i="2"/>
  <c r="F9673" i="2"/>
  <c r="D9673" i="2"/>
  <c r="C9671" i="2"/>
  <c r="J9670" i="2"/>
  <c r="H9670" i="2"/>
  <c r="D9670" i="2"/>
  <c r="B9670" i="2"/>
  <c r="J9669" i="2"/>
  <c r="H9669" i="2"/>
  <c r="F9669" i="2"/>
  <c r="I9668" i="2"/>
  <c r="H9668" i="2"/>
  <c r="G9668" i="2"/>
  <c r="F9668" i="2"/>
  <c r="E9668" i="2"/>
  <c r="D9668" i="2"/>
  <c r="C9668" i="2"/>
  <c r="B9668" i="2"/>
  <c r="H9667" i="2"/>
  <c r="G9667" i="2"/>
  <c r="F9667" i="2"/>
  <c r="E9667" i="2"/>
  <c r="D9667" i="2"/>
  <c r="C9667" i="2"/>
  <c r="B9667" i="2"/>
  <c r="J9665" i="2"/>
  <c r="I9665" i="2"/>
  <c r="H9665" i="2"/>
  <c r="G9665" i="2"/>
  <c r="F9665" i="2"/>
  <c r="E9665" i="2"/>
  <c r="D9665" i="2"/>
  <c r="C9665" i="2"/>
  <c r="B9665" i="2"/>
  <c r="J9664" i="2"/>
  <c r="I9664" i="2"/>
  <c r="H9664" i="2"/>
  <c r="G9664" i="2"/>
  <c r="F9664" i="2"/>
  <c r="E9664" i="2"/>
  <c r="D9664" i="2"/>
  <c r="C9664" i="2"/>
  <c r="B9664" i="2"/>
  <c r="G9662" i="2"/>
  <c r="C9662" i="2"/>
  <c r="G9661" i="2"/>
  <c r="F9661" i="2"/>
  <c r="D9661" i="2"/>
  <c r="C9659" i="2"/>
  <c r="J9658" i="2"/>
  <c r="H9658" i="2"/>
  <c r="D9658" i="2"/>
  <c r="B9658" i="2"/>
  <c r="J9657" i="2"/>
  <c r="H9657" i="2"/>
  <c r="F9657" i="2"/>
  <c r="I9656" i="2"/>
  <c r="H9656" i="2"/>
  <c r="G9656" i="2"/>
  <c r="F9656" i="2"/>
  <c r="E9656" i="2"/>
  <c r="D9656" i="2"/>
  <c r="C9656" i="2"/>
  <c r="B9656" i="2"/>
  <c r="H9655" i="2"/>
  <c r="G9655" i="2"/>
  <c r="F9655" i="2"/>
  <c r="E9655" i="2"/>
  <c r="D9655" i="2"/>
  <c r="C9655" i="2"/>
  <c r="B9655" i="2"/>
  <c r="J9653" i="2"/>
  <c r="I9653" i="2"/>
  <c r="H9653" i="2"/>
  <c r="G9653" i="2"/>
  <c r="F9653" i="2"/>
  <c r="E9653" i="2"/>
  <c r="D9653" i="2"/>
  <c r="C9653" i="2"/>
  <c r="B9653" i="2"/>
  <c r="J9652" i="2"/>
  <c r="I9652" i="2"/>
  <c r="H9652" i="2"/>
  <c r="G9652" i="2"/>
  <c r="F9652" i="2"/>
  <c r="E9652" i="2"/>
  <c r="D9652" i="2"/>
  <c r="C9652" i="2"/>
  <c r="B9652" i="2"/>
  <c r="G9650" i="2"/>
  <c r="C9650" i="2"/>
  <c r="G9649" i="2"/>
  <c r="F9649" i="2"/>
  <c r="D9649" i="2"/>
  <c r="C9647" i="2"/>
  <c r="J9646" i="2"/>
  <c r="H9646" i="2"/>
  <c r="D9646" i="2"/>
  <c r="B9646" i="2"/>
  <c r="J9645" i="2"/>
  <c r="H9645" i="2"/>
  <c r="F9645" i="2"/>
  <c r="I9644" i="2"/>
  <c r="H9644" i="2"/>
  <c r="G9644" i="2"/>
  <c r="F9644" i="2"/>
  <c r="E9644" i="2"/>
  <c r="D9644" i="2"/>
  <c r="C9644" i="2"/>
  <c r="B9644" i="2"/>
  <c r="H9643" i="2"/>
  <c r="G9643" i="2"/>
  <c r="F9643" i="2"/>
  <c r="E9643" i="2"/>
  <c r="D9643" i="2"/>
  <c r="C9643" i="2"/>
  <c r="B9643" i="2"/>
  <c r="J9641" i="2"/>
  <c r="I9641" i="2"/>
  <c r="H9641" i="2"/>
  <c r="G9641" i="2"/>
  <c r="F9641" i="2"/>
  <c r="E9641" i="2"/>
  <c r="D9641" i="2"/>
  <c r="C9641" i="2"/>
  <c r="B9641" i="2"/>
  <c r="J9640" i="2"/>
  <c r="I9640" i="2"/>
  <c r="H9640" i="2"/>
  <c r="G9640" i="2"/>
  <c r="F9640" i="2"/>
  <c r="E9640" i="2"/>
  <c r="D9640" i="2"/>
  <c r="C9640" i="2"/>
  <c r="B9640" i="2"/>
  <c r="G9638" i="2"/>
  <c r="C9638" i="2"/>
  <c r="G9637" i="2"/>
  <c r="F9637" i="2"/>
  <c r="D9637" i="2"/>
  <c r="C9635" i="2"/>
  <c r="J9634" i="2"/>
  <c r="H9634" i="2"/>
  <c r="D9634" i="2"/>
  <c r="B9634" i="2"/>
  <c r="J9633" i="2"/>
  <c r="H9633" i="2"/>
  <c r="F9633" i="2"/>
  <c r="I9632" i="2"/>
  <c r="H9632" i="2"/>
  <c r="G9632" i="2"/>
  <c r="F9632" i="2"/>
  <c r="E9632" i="2"/>
  <c r="D9632" i="2"/>
  <c r="C9632" i="2"/>
  <c r="B9632" i="2"/>
  <c r="H9631" i="2"/>
  <c r="G9631" i="2"/>
  <c r="F9631" i="2"/>
  <c r="E9631" i="2"/>
  <c r="D9631" i="2"/>
  <c r="C9631" i="2"/>
  <c r="B9631" i="2"/>
  <c r="J9629" i="2"/>
  <c r="I9629" i="2"/>
  <c r="H9629" i="2"/>
  <c r="G9629" i="2"/>
  <c r="F9629" i="2"/>
  <c r="E9629" i="2"/>
  <c r="D9629" i="2"/>
  <c r="C9629" i="2"/>
  <c r="B9629" i="2"/>
  <c r="J9628" i="2"/>
  <c r="I9628" i="2"/>
  <c r="H9628" i="2"/>
  <c r="G9628" i="2"/>
  <c r="F9628" i="2"/>
  <c r="E9628" i="2"/>
  <c r="D9628" i="2"/>
  <c r="C9628" i="2"/>
  <c r="B9628" i="2"/>
  <c r="G9626" i="2"/>
  <c r="C9626" i="2"/>
  <c r="G9625" i="2"/>
  <c r="F9625" i="2"/>
  <c r="D9625" i="2"/>
  <c r="C9623" i="2"/>
  <c r="J9622" i="2"/>
  <c r="H9622" i="2"/>
  <c r="D9622" i="2"/>
  <c r="B9622" i="2"/>
  <c r="J9621" i="2"/>
  <c r="H9621" i="2"/>
  <c r="F9621" i="2"/>
  <c r="I9620" i="2"/>
  <c r="H9620" i="2"/>
  <c r="G9620" i="2"/>
  <c r="F9620" i="2"/>
  <c r="E9620" i="2"/>
  <c r="D9620" i="2"/>
  <c r="C9620" i="2"/>
  <c r="B9620" i="2"/>
  <c r="H9619" i="2"/>
  <c r="G9619" i="2"/>
  <c r="F9619" i="2"/>
  <c r="E9619" i="2"/>
  <c r="D9619" i="2"/>
  <c r="C9619" i="2"/>
  <c r="B9619" i="2"/>
  <c r="J9617" i="2"/>
  <c r="I9617" i="2"/>
  <c r="H9617" i="2"/>
  <c r="G9617" i="2"/>
  <c r="F9617" i="2"/>
  <c r="E9617" i="2"/>
  <c r="D9617" i="2"/>
  <c r="C9617" i="2"/>
  <c r="B9617" i="2"/>
  <c r="J9616" i="2"/>
  <c r="I9616" i="2"/>
  <c r="H9616" i="2"/>
  <c r="G9616" i="2"/>
  <c r="F9616" i="2"/>
  <c r="E9616" i="2"/>
  <c r="D9616" i="2"/>
  <c r="C9616" i="2"/>
  <c r="B9616" i="2"/>
  <c r="G9614" i="2"/>
  <c r="C9614" i="2"/>
  <c r="G9613" i="2"/>
  <c r="F9613" i="2"/>
  <c r="D9613" i="2"/>
  <c r="C9611" i="2"/>
  <c r="J9610" i="2"/>
  <c r="H9610" i="2"/>
  <c r="D9610" i="2"/>
  <c r="B9610" i="2"/>
  <c r="J9609" i="2"/>
  <c r="H9609" i="2"/>
  <c r="F9609" i="2"/>
  <c r="I9608" i="2"/>
  <c r="H9608" i="2"/>
  <c r="G9608" i="2"/>
  <c r="F9608" i="2"/>
  <c r="E9608" i="2"/>
  <c r="D9608" i="2"/>
  <c r="C9608" i="2"/>
  <c r="B9608" i="2"/>
  <c r="H9607" i="2"/>
  <c r="G9607" i="2"/>
  <c r="F9607" i="2"/>
  <c r="E9607" i="2"/>
  <c r="D9607" i="2"/>
  <c r="C9607" i="2"/>
  <c r="B9607" i="2"/>
  <c r="J9605" i="2"/>
  <c r="I9605" i="2"/>
  <c r="H9605" i="2"/>
  <c r="G9605" i="2"/>
  <c r="F9605" i="2"/>
  <c r="E9605" i="2"/>
  <c r="D9605" i="2"/>
  <c r="C9605" i="2"/>
  <c r="B9605" i="2"/>
  <c r="J9604" i="2"/>
  <c r="I9604" i="2"/>
  <c r="H9604" i="2"/>
  <c r="G9604" i="2"/>
  <c r="F9604" i="2"/>
  <c r="E9604" i="2"/>
  <c r="D9604" i="2"/>
  <c r="C9604" i="2"/>
  <c r="B9604" i="2"/>
  <c r="G9602" i="2"/>
  <c r="C9602" i="2"/>
  <c r="G9601" i="2"/>
  <c r="F9601" i="2"/>
  <c r="D9601" i="2"/>
  <c r="C9599" i="2"/>
  <c r="J9598" i="2"/>
  <c r="H9598" i="2"/>
  <c r="D9598" i="2"/>
  <c r="B9598" i="2"/>
  <c r="J9597" i="2"/>
  <c r="H9597" i="2"/>
  <c r="F9597" i="2"/>
  <c r="I9596" i="2"/>
  <c r="H9596" i="2"/>
  <c r="G9596" i="2"/>
  <c r="F9596" i="2"/>
  <c r="E9596" i="2"/>
  <c r="D9596" i="2"/>
  <c r="C9596" i="2"/>
  <c r="B9596" i="2"/>
  <c r="H9595" i="2"/>
  <c r="G9595" i="2"/>
  <c r="F9595" i="2"/>
  <c r="E9595" i="2"/>
  <c r="D9595" i="2"/>
  <c r="C9595" i="2"/>
  <c r="B9595" i="2"/>
  <c r="J9593" i="2"/>
  <c r="I9593" i="2"/>
  <c r="H9593" i="2"/>
  <c r="G9593" i="2"/>
  <c r="F9593" i="2"/>
  <c r="E9593" i="2"/>
  <c r="D9593" i="2"/>
  <c r="C9593" i="2"/>
  <c r="B9593" i="2"/>
  <c r="J9592" i="2"/>
  <c r="I9592" i="2"/>
  <c r="H9592" i="2"/>
  <c r="G9592" i="2"/>
  <c r="F9592" i="2"/>
  <c r="E9592" i="2"/>
  <c r="D9592" i="2"/>
  <c r="C9592" i="2"/>
  <c r="B9592" i="2"/>
  <c r="G9590" i="2"/>
  <c r="C9590" i="2"/>
  <c r="G9589" i="2"/>
  <c r="F9589" i="2"/>
  <c r="D9589" i="2"/>
  <c r="C9587" i="2"/>
  <c r="J9586" i="2"/>
  <c r="H9586" i="2"/>
  <c r="D9586" i="2"/>
  <c r="B9586" i="2"/>
  <c r="J9585" i="2"/>
  <c r="H9585" i="2"/>
  <c r="F9585" i="2"/>
  <c r="I9584" i="2"/>
  <c r="H9584" i="2"/>
  <c r="G9584" i="2"/>
  <c r="F9584" i="2"/>
  <c r="E9584" i="2"/>
  <c r="D9584" i="2"/>
  <c r="C9584" i="2"/>
  <c r="B9584" i="2"/>
  <c r="H9583" i="2"/>
  <c r="G9583" i="2"/>
  <c r="F9583" i="2"/>
  <c r="E9583" i="2"/>
  <c r="D9583" i="2"/>
  <c r="C9583" i="2"/>
  <c r="B9583" i="2"/>
  <c r="J9581" i="2"/>
  <c r="I9581" i="2"/>
  <c r="H9581" i="2"/>
  <c r="G9581" i="2"/>
  <c r="F9581" i="2"/>
  <c r="E9581" i="2"/>
  <c r="D9581" i="2"/>
  <c r="C9581" i="2"/>
  <c r="B9581" i="2"/>
  <c r="J9580" i="2"/>
  <c r="I9580" i="2"/>
  <c r="H9580" i="2"/>
  <c r="G9580" i="2"/>
  <c r="F9580" i="2"/>
  <c r="E9580" i="2"/>
  <c r="D9580" i="2"/>
  <c r="C9580" i="2"/>
  <c r="B9580" i="2"/>
  <c r="G9578" i="2"/>
  <c r="C9578" i="2"/>
  <c r="G9577" i="2"/>
  <c r="F9577" i="2"/>
  <c r="D9577" i="2"/>
  <c r="C9575" i="2"/>
  <c r="J9574" i="2"/>
  <c r="H9574" i="2"/>
  <c r="D9574" i="2"/>
  <c r="B9574" i="2"/>
  <c r="J9573" i="2"/>
  <c r="H9573" i="2"/>
  <c r="F9573" i="2"/>
  <c r="I9572" i="2"/>
  <c r="H9572" i="2"/>
  <c r="G9572" i="2"/>
  <c r="F9572" i="2"/>
  <c r="E9572" i="2"/>
  <c r="D9572" i="2"/>
  <c r="C9572" i="2"/>
  <c r="B9572" i="2"/>
  <c r="H9571" i="2"/>
  <c r="G9571" i="2"/>
  <c r="F9571" i="2"/>
  <c r="E9571" i="2"/>
  <c r="D9571" i="2"/>
  <c r="C9571" i="2"/>
  <c r="B9571" i="2"/>
  <c r="J9569" i="2"/>
  <c r="I9569" i="2"/>
  <c r="H9569" i="2"/>
  <c r="G9569" i="2"/>
  <c r="F9569" i="2"/>
  <c r="E9569" i="2"/>
  <c r="D9569" i="2"/>
  <c r="C9569" i="2"/>
  <c r="B9569" i="2"/>
  <c r="J9568" i="2"/>
  <c r="I9568" i="2"/>
  <c r="H9568" i="2"/>
  <c r="G9568" i="2"/>
  <c r="F9568" i="2"/>
  <c r="E9568" i="2"/>
  <c r="D9568" i="2"/>
  <c r="C9568" i="2"/>
  <c r="B9568" i="2"/>
  <c r="G9566" i="2"/>
  <c r="C9566" i="2"/>
  <c r="G9565" i="2"/>
  <c r="F9565" i="2"/>
  <c r="D9565" i="2"/>
  <c r="C9563" i="2"/>
  <c r="J9562" i="2"/>
  <c r="H9562" i="2"/>
  <c r="D9562" i="2"/>
  <c r="B9562" i="2"/>
  <c r="J9561" i="2"/>
  <c r="H9561" i="2"/>
  <c r="F9561" i="2"/>
  <c r="I9560" i="2"/>
  <c r="H9560" i="2"/>
  <c r="G9560" i="2"/>
  <c r="F9560" i="2"/>
  <c r="E9560" i="2"/>
  <c r="D9560" i="2"/>
  <c r="C9560" i="2"/>
  <c r="B9560" i="2"/>
  <c r="H9559" i="2"/>
  <c r="G9559" i="2"/>
  <c r="F9559" i="2"/>
  <c r="E9559" i="2"/>
  <c r="D9559" i="2"/>
  <c r="C9559" i="2"/>
  <c r="B9559" i="2"/>
  <c r="J9557" i="2"/>
  <c r="I9557" i="2"/>
  <c r="H9557" i="2"/>
  <c r="G9557" i="2"/>
  <c r="F9557" i="2"/>
  <c r="E9557" i="2"/>
  <c r="D9557" i="2"/>
  <c r="C9557" i="2"/>
  <c r="B9557" i="2"/>
  <c r="J9556" i="2"/>
  <c r="I9556" i="2"/>
  <c r="H9556" i="2"/>
  <c r="G9556" i="2"/>
  <c r="F9556" i="2"/>
  <c r="E9556" i="2"/>
  <c r="D9556" i="2"/>
  <c r="C9556" i="2"/>
  <c r="B9556" i="2"/>
  <c r="G9554" i="2"/>
  <c r="C9554" i="2"/>
  <c r="G9553" i="2"/>
  <c r="F9553" i="2"/>
  <c r="D9553" i="2"/>
  <c r="C9551" i="2"/>
  <c r="J9550" i="2"/>
  <c r="H9550" i="2"/>
  <c r="D9550" i="2"/>
  <c r="B9550" i="2"/>
  <c r="J9549" i="2"/>
  <c r="H9549" i="2"/>
  <c r="F9549" i="2"/>
  <c r="I9548" i="2"/>
  <c r="H9548" i="2"/>
  <c r="G9548" i="2"/>
  <c r="F9548" i="2"/>
  <c r="E9548" i="2"/>
  <c r="D9548" i="2"/>
  <c r="C9548" i="2"/>
  <c r="B9548" i="2"/>
  <c r="H9547" i="2"/>
  <c r="G9547" i="2"/>
  <c r="F9547" i="2"/>
  <c r="E9547" i="2"/>
  <c r="D9547" i="2"/>
  <c r="C9547" i="2"/>
  <c r="B9547" i="2"/>
  <c r="J9545" i="2"/>
  <c r="I9545" i="2"/>
  <c r="H9545" i="2"/>
  <c r="G9545" i="2"/>
  <c r="F9545" i="2"/>
  <c r="E9545" i="2"/>
  <c r="D9545" i="2"/>
  <c r="C9545" i="2"/>
  <c r="B9545" i="2"/>
  <c r="J9544" i="2"/>
  <c r="I9544" i="2"/>
  <c r="H9544" i="2"/>
  <c r="G9544" i="2"/>
  <c r="F9544" i="2"/>
  <c r="E9544" i="2"/>
  <c r="D9544" i="2"/>
  <c r="C9544" i="2"/>
  <c r="B9544" i="2"/>
  <c r="G9542" i="2"/>
  <c r="C9542" i="2"/>
  <c r="G9541" i="2"/>
  <c r="F9541" i="2"/>
  <c r="D9541" i="2"/>
  <c r="C9539" i="2"/>
  <c r="J9538" i="2"/>
  <c r="H9538" i="2"/>
  <c r="D9538" i="2"/>
  <c r="B9538" i="2"/>
  <c r="J9537" i="2"/>
  <c r="H9537" i="2"/>
  <c r="F9537" i="2"/>
  <c r="I9536" i="2"/>
  <c r="H9536" i="2"/>
  <c r="G9536" i="2"/>
  <c r="F9536" i="2"/>
  <c r="E9536" i="2"/>
  <c r="D9536" i="2"/>
  <c r="C9536" i="2"/>
  <c r="B9536" i="2"/>
  <c r="H9535" i="2"/>
  <c r="G9535" i="2"/>
  <c r="F9535" i="2"/>
  <c r="E9535" i="2"/>
  <c r="D9535" i="2"/>
  <c r="C9535" i="2"/>
  <c r="B9535" i="2"/>
  <c r="J9533" i="2"/>
  <c r="I9533" i="2"/>
  <c r="H9533" i="2"/>
  <c r="G9533" i="2"/>
  <c r="F9533" i="2"/>
  <c r="E9533" i="2"/>
  <c r="D9533" i="2"/>
  <c r="C9533" i="2"/>
  <c r="B9533" i="2"/>
  <c r="J9532" i="2"/>
  <c r="I9532" i="2"/>
  <c r="H9532" i="2"/>
  <c r="G9532" i="2"/>
  <c r="F9532" i="2"/>
  <c r="E9532" i="2"/>
  <c r="D9532" i="2"/>
  <c r="C9532" i="2"/>
  <c r="B9532" i="2"/>
  <c r="G9530" i="2"/>
  <c r="C9530" i="2"/>
  <c r="G9529" i="2"/>
  <c r="F9529" i="2"/>
  <c r="D9529" i="2"/>
  <c r="C9527" i="2"/>
  <c r="J9526" i="2"/>
  <c r="H9526" i="2"/>
  <c r="D9526" i="2"/>
  <c r="B9526" i="2"/>
  <c r="J9525" i="2"/>
  <c r="H9525" i="2"/>
  <c r="F9525" i="2"/>
  <c r="I9524" i="2"/>
  <c r="H9524" i="2"/>
  <c r="G9524" i="2"/>
  <c r="F9524" i="2"/>
  <c r="E9524" i="2"/>
  <c r="D9524" i="2"/>
  <c r="C9524" i="2"/>
  <c r="B9524" i="2"/>
  <c r="H9523" i="2"/>
  <c r="G9523" i="2"/>
  <c r="F9523" i="2"/>
  <c r="E9523" i="2"/>
  <c r="D9523" i="2"/>
  <c r="C9523" i="2"/>
  <c r="B9523" i="2"/>
  <c r="J9521" i="2"/>
  <c r="I9521" i="2"/>
  <c r="H9521" i="2"/>
  <c r="G9521" i="2"/>
  <c r="F9521" i="2"/>
  <c r="E9521" i="2"/>
  <c r="D9521" i="2"/>
  <c r="C9521" i="2"/>
  <c r="B9521" i="2"/>
  <c r="J9520" i="2"/>
  <c r="I9520" i="2"/>
  <c r="H9520" i="2"/>
  <c r="G9520" i="2"/>
  <c r="F9520" i="2"/>
  <c r="E9520" i="2"/>
  <c r="D9520" i="2"/>
  <c r="C9520" i="2"/>
  <c r="B9520" i="2"/>
  <c r="G9518" i="2"/>
  <c r="C9518" i="2"/>
  <c r="G9517" i="2"/>
  <c r="F9517" i="2"/>
  <c r="D9517" i="2"/>
  <c r="C9515" i="2"/>
  <c r="J9514" i="2"/>
  <c r="H9514" i="2"/>
  <c r="D9514" i="2"/>
  <c r="B9514" i="2"/>
  <c r="J9513" i="2"/>
  <c r="H9513" i="2"/>
  <c r="F9513" i="2"/>
  <c r="I9512" i="2"/>
  <c r="H9512" i="2"/>
  <c r="G9512" i="2"/>
  <c r="F9512" i="2"/>
  <c r="E9512" i="2"/>
  <c r="D9512" i="2"/>
  <c r="C9512" i="2"/>
  <c r="B9512" i="2"/>
  <c r="H9511" i="2"/>
  <c r="G9511" i="2"/>
  <c r="F9511" i="2"/>
  <c r="E9511" i="2"/>
  <c r="D9511" i="2"/>
  <c r="C9511" i="2"/>
  <c r="B9511" i="2"/>
  <c r="J9509" i="2"/>
  <c r="I9509" i="2"/>
  <c r="H9509" i="2"/>
  <c r="G9509" i="2"/>
  <c r="F9509" i="2"/>
  <c r="E9509" i="2"/>
  <c r="D9509" i="2"/>
  <c r="C9509" i="2"/>
  <c r="B9509" i="2"/>
  <c r="J9508" i="2"/>
  <c r="I9508" i="2"/>
  <c r="H9508" i="2"/>
  <c r="G9508" i="2"/>
  <c r="F9508" i="2"/>
  <c r="E9508" i="2"/>
  <c r="D9508" i="2"/>
  <c r="C9508" i="2"/>
  <c r="B9508" i="2"/>
  <c r="G9506" i="2"/>
  <c r="C9506" i="2"/>
  <c r="G9505" i="2"/>
  <c r="F9505" i="2"/>
  <c r="D9505" i="2"/>
  <c r="C9503" i="2"/>
  <c r="J9502" i="2"/>
  <c r="H9502" i="2"/>
  <c r="D9502" i="2"/>
  <c r="B9502" i="2"/>
  <c r="J9501" i="2"/>
  <c r="H9501" i="2"/>
  <c r="F9501" i="2"/>
  <c r="I9500" i="2"/>
  <c r="H9500" i="2"/>
  <c r="G9500" i="2"/>
  <c r="F9500" i="2"/>
  <c r="E9500" i="2"/>
  <c r="D9500" i="2"/>
  <c r="C9500" i="2"/>
  <c r="B9500" i="2"/>
  <c r="H9499" i="2"/>
  <c r="G9499" i="2"/>
  <c r="F9499" i="2"/>
  <c r="E9499" i="2"/>
  <c r="D9499" i="2"/>
  <c r="C9499" i="2"/>
  <c r="B9499" i="2"/>
  <c r="J9497" i="2"/>
  <c r="I9497" i="2"/>
  <c r="H9497" i="2"/>
  <c r="G9497" i="2"/>
  <c r="F9497" i="2"/>
  <c r="E9497" i="2"/>
  <c r="D9497" i="2"/>
  <c r="C9497" i="2"/>
  <c r="B9497" i="2"/>
  <c r="J9496" i="2"/>
  <c r="I9496" i="2"/>
  <c r="H9496" i="2"/>
  <c r="G9496" i="2"/>
  <c r="F9496" i="2"/>
  <c r="E9496" i="2"/>
  <c r="D9496" i="2"/>
  <c r="C9496" i="2"/>
  <c r="B9496" i="2"/>
  <c r="G9494" i="2"/>
  <c r="C9494" i="2"/>
  <c r="G9493" i="2"/>
  <c r="F9493" i="2"/>
  <c r="D9493" i="2"/>
  <c r="C9491" i="2"/>
  <c r="J9490" i="2"/>
  <c r="H9490" i="2"/>
  <c r="D9490" i="2"/>
  <c r="B9490" i="2"/>
  <c r="J9489" i="2"/>
  <c r="H9489" i="2"/>
  <c r="F9489" i="2"/>
  <c r="I9488" i="2"/>
  <c r="H9488" i="2"/>
  <c r="G9488" i="2"/>
  <c r="F9488" i="2"/>
  <c r="E9488" i="2"/>
  <c r="D9488" i="2"/>
  <c r="C9488" i="2"/>
  <c r="B9488" i="2"/>
  <c r="H9487" i="2"/>
  <c r="G9487" i="2"/>
  <c r="F9487" i="2"/>
  <c r="E9487" i="2"/>
  <c r="D9487" i="2"/>
  <c r="C9487" i="2"/>
  <c r="B9487" i="2"/>
  <c r="J9485" i="2"/>
  <c r="I9485" i="2"/>
  <c r="H9485" i="2"/>
  <c r="G9485" i="2"/>
  <c r="F9485" i="2"/>
  <c r="E9485" i="2"/>
  <c r="D9485" i="2"/>
  <c r="C9485" i="2"/>
  <c r="B9485" i="2"/>
  <c r="J9484" i="2"/>
  <c r="I9484" i="2"/>
  <c r="H9484" i="2"/>
  <c r="G9484" i="2"/>
  <c r="F9484" i="2"/>
  <c r="E9484" i="2"/>
  <c r="D9484" i="2"/>
  <c r="C9484" i="2"/>
  <c r="B9484" i="2"/>
  <c r="G9482" i="2"/>
  <c r="C9482" i="2"/>
  <c r="G9481" i="2"/>
  <c r="F9481" i="2"/>
  <c r="D9481" i="2"/>
  <c r="C9479" i="2"/>
  <c r="J9478" i="2"/>
  <c r="H9478" i="2"/>
  <c r="D9478" i="2"/>
  <c r="B9478" i="2"/>
  <c r="J9477" i="2"/>
  <c r="H9477" i="2"/>
  <c r="F9477" i="2"/>
  <c r="I9476" i="2"/>
  <c r="H9476" i="2"/>
  <c r="G9476" i="2"/>
  <c r="F9476" i="2"/>
  <c r="E9476" i="2"/>
  <c r="D9476" i="2"/>
  <c r="C9476" i="2"/>
  <c r="B9476" i="2"/>
  <c r="H9475" i="2"/>
  <c r="G9475" i="2"/>
  <c r="F9475" i="2"/>
  <c r="E9475" i="2"/>
  <c r="D9475" i="2"/>
  <c r="C9475" i="2"/>
  <c r="B9475" i="2"/>
  <c r="J9473" i="2"/>
  <c r="I9473" i="2"/>
  <c r="H9473" i="2"/>
  <c r="G9473" i="2"/>
  <c r="F9473" i="2"/>
  <c r="E9473" i="2"/>
  <c r="D9473" i="2"/>
  <c r="C9473" i="2"/>
  <c r="B9473" i="2"/>
  <c r="J9472" i="2"/>
  <c r="I9472" i="2"/>
  <c r="H9472" i="2"/>
  <c r="G9472" i="2"/>
  <c r="F9472" i="2"/>
  <c r="E9472" i="2"/>
  <c r="D9472" i="2"/>
  <c r="C9472" i="2"/>
  <c r="B9472" i="2"/>
  <c r="G9470" i="2"/>
  <c r="C9470" i="2"/>
  <c r="G9469" i="2"/>
  <c r="F9469" i="2"/>
  <c r="D9469" i="2"/>
  <c r="C9467" i="2"/>
  <c r="J9466" i="2"/>
  <c r="H9466" i="2"/>
  <c r="D9466" i="2"/>
  <c r="B9466" i="2"/>
  <c r="J9465" i="2"/>
  <c r="H9465" i="2"/>
  <c r="F9465" i="2"/>
  <c r="I9464" i="2"/>
  <c r="H9464" i="2"/>
  <c r="G9464" i="2"/>
  <c r="F9464" i="2"/>
  <c r="E9464" i="2"/>
  <c r="D9464" i="2"/>
  <c r="C9464" i="2"/>
  <c r="B9464" i="2"/>
  <c r="H9463" i="2"/>
  <c r="G9463" i="2"/>
  <c r="F9463" i="2"/>
  <c r="E9463" i="2"/>
  <c r="D9463" i="2"/>
  <c r="C9463" i="2"/>
  <c r="B9463" i="2"/>
  <c r="J9461" i="2"/>
  <c r="I9461" i="2"/>
  <c r="H9461" i="2"/>
  <c r="G9461" i="2"/>
  <c r="F9461" i="2"/>
  <c r="E9461" i="2"/>
  <c r="D9461" i="2"/>
  <c r="C9461" i="2"/>
  <c r="B9461" i="2"/>
  <c r="J9460" i="2"/>
  <c r="I9460" i="2"/>
  <c r="H9460" i="2"/>
  <c r="G9460" i="2"/>
  <c r="F9460" i="2"/>
  <c r="E9460" i="2"/>
  <c r="D9460" i="2"/>
  <c r="C9460" i="2"/>
  <c r="B9460" i="2"/>
  <c r="G9458" i="2"/>
  <c r="C9458" i="2"/>
  <c r="G9457" i="2"/>
  <c r="F9457" i="2"/>
  <c r="D9457" i="2"/>
  <c r="C9455" i="2"/>
  <c r="J9454" i="2"/>
  <c r="H9454" i="2"/>
  <c r="D9454" i="2"/>
  <c r="B9454" i="2"/>
  <c r="J9453" i="2"/>
  <c r="H9453" i="2"/>
  <c r="F9453" i="2"/>
  <c r="I9452" i="2"/>
  <c r="H9452" i="2"/>
  <c r="G9452" i="2"/>
  <c r="F9452" i="2"/>
  <c r="E9452" i="2"/>
  <c r="D9452" i="2"/>
  <c r="C9452" i="2"/>
  <c r="B9452" i="2"/>
  <c r="H9451" i="2"/>
  <c r="G9451" i="2"/>
  <c r="F9451" i="2"/>
  <c r="E9451" i="2"/>
  <c r="D9451" i="2"/>
  <c r="C9451" i="2"/>
  <c r="B9451" i="2"/>
  <c r="J9449" i="2"/>
  <c r="I9449" i="2"/>
  <c r="H9449" i="2"/>
  <c r="G9449" i="2"/>
  <c r="F9449" i="2"/>
  <c r="E9449" i="2"/>
  <c r="D9449" i="2"/>
  <c r="C9449" i="2"/>
  <c r="B9449" i="2"/>
  <c r="J9448" i="2"/>
  <c r="I9448" i="2"/>
  <c r="H9448" i="2"/>
  <c r="G9448" i="2"/>
  <c r="F9448" i="2"/>
  <c r="E9448" i="2"/>
  <c r="D9448" i="2"/>
  <c r="C9448" i="2"/>
  <c r="B9448" i="2"/>
  <c r="G9446" i="2"/>
  <c r="C9446" i="2"/>
  <c r="G9445" i="2"/>
  <c r="F9445" i="2"/>
  <c r="D9445" i="2"/>
  <c r="C9443" i="2"/>
  <c r="J9442" i="2"/>
  <c r="H9442" i="2"/>
  <c r="D9442" i="2"/>
  <c r="B9442" i="2"/>
  <c r="J9441" i="2"/>
  <c r="H9441" i="2"/>
  <c r="F9441" i="2"/>
  <c r="I9440" i="2"/>
  <c r="H9440" i="2"/>
  <c r="G9440" i="2"/>
  <c r="F9440" i="2"/>
  <c r="E9440" i="2"/>
  <c r="D9440" i="2"/>
  <c r="C9440" i="2"/>
  <c r="B9440" i="2"/>
  <c r="H9439" i="2"/>
  <c r="G9439" i="2"/>
  <c r="F9439" i="2"/>
  <c r="E9439" i="2"/>
  <c r="D9439" i="2"/>
  <c r="C9439" i="2"/>
  <c r="B9439" i="2"/>
  <c r="J9437" i="2"/>
  <c r="I9437" i="2"/>
  <c r="H9437" i="2"/>
  <c r="G9437" i="2"/>
  <c r="F9437" i="2"/>
  <c r="E9437" i="2"/>
  <c r="D9437" i="2"/>
  <c r="C9437" i="2"/>
  <c r="B9437" i="2"/>
  <c r="J9436" i="2"/>
  <c r="I9436" i="2"/>
  <c r="H9436" i="2"/>
  <c r="G9436" i="2"/>
  <c r="F9436" i="2"/>
  <c r="E9436" i="2"/>
  <c r="D9436" i="2"/>
  <c r="C9436" i="2"/>
  <c r="B9436" i="2"/>
  <c r="G9434" i="2"/>
  <c r="C9434" i="2"/>
  <c r="G9433" i="2"/>
  <c r="F9433" i="2"/>
  <c r="D9433" i="2"/>
  <c r="C9431" i="2"/>
  <c r="J9430" i="2"/>
  <c r="H9430" i="2"/>
  <c r="D9430" i="2"/>
  <c r="B9430" i="2"/>
  <c r="J9429" i="2"/>
  <c r="H9429" i="2"/>
  <c r="F9429" i="2"/>
  <c r="I9428" i="2"/>
  <c r="H9428" i="2"/>
  <c r="G9428" i="2"/>
  <c r="F9428" i="2"/>
  <c r="E9428" i="2"/>
  <c r="D9428" i="2"/>
  <c r="C9428" i="2"/>
  <c r="B9428" i="2"/>
  <c r="H9427" i="2"/>
  <c r="G9427" i="2"/>
  <c r="F9427" i="2"/>
  <c r="E9427" i="2"/>
  <c r="D9427" i="2"/>
  <c r="C9427" i="2"/>
  <c r="B9427" i="2"/>
  <c r="J9425" i="2"/>
  <c r="I9425" i="2"/>
  <c r="H9425" i="2"/>
  <c r="G9425" i="2"/>
  <c r="F9425" i="2"/>
  <c r="E9425" i="2"/>
  <c r="D9425" i="2"/>
  <c r="C9425" i="2"/>
  <c r="B9425" i="2"/>
  <c r="J9424" i="2"/>
  <c r="I9424" i="2"/>
  <c r="H9424" i="2"/>
  <c r="G9424" i="2"/>
  <c r="F9424" i="2"/>
  <c r="E9424" i="2"/>
  <c r="D9424" i="2"/>
  <c r="C9424" i="2"/>
  <c r="B9424" i="2"/>
  <c r="G9422" i="2"/>
  <c r="C9422" i="2"/>
  <c r="G9421" i="2"/>
  <c r="F9421" i="2"/>
  <c r="D9421" i="2"/>
  <c r="C9419" i="2"/>
  <c r="J9418" i="2"/>
  <c r="H9418" i="2"/>
  <c r="D9418" i="2"/>
  <c r="B9418" i="2"/>
  <c r="J9417" i="2"/>
  <c r="H9417" i="2"/>
  <c r="F9417" i="2"/>
  <c r="I9416" i="2"/>
  <c r="H9416" i="2"/>
  <c r="G9416" i="2"/>
  <c r="F9416" i="2"/>
  <c r="E9416" i="2"/>
  <c r="D9416" i="2"/>
  <c r="C9416" i="2"/>
  <c r="B9416" i="2"/>
  <c r="H9415" i="2"/>
  <c r="G9415" i="2"/>
  <c r="F9415" i="2"/>
  <c r="E9415" i="2"/>
  <c r="D9415" i="2"/>
  <c r="C9415" i="2"/>
  <c r="B9415" i="2"/>
  <c r="J9413" i="2"/>
  <c r="I9413" i="2"/>
  <c r="H9413" i="2"/>
  <c r="G9413" i="2"/>
  <c r="F9413" i="2"/>
  <c r="E9413" i="2"/>
  <c r="D9413" i="2"/>
  <c r="C9413" i="2"/>
  <c r="B9413" i="2"/>
  <c r="J9412" i="2"/>
  <c r="I9412" i="2"/>
  <c r="H9412" i="2"/>
  <c r="G9412" i="2"/>
  <c r="F9412" i="2"/>
  <c r="E9412" i="2"/>
  <c r="D9412" i="2"/>
  <c r="C9412" i="2"/>
  <c r="B9412" i="2"/>
  <c r="G9410" i="2"/>
  <c r="C9410" i="2"/>
  <c r="G9409" i="2"/>
  <c r="F9409" i="2"/>
  <c r="D9409" i="2"/>
  <c r="C9407" i="2"/>
  <c r="J9406" i="2"/>
  <c r="H9406" i="2"/>
  <c r="D9406" i="2"/>
  <c r="B9406" i="2"/>
  <c r="J9405" i="2"/>
  <c r="H9405" i="2"/>
  <c r="F9405" i="2"/>
  <c r="I9404" i="2"/>
  <c r="H9404" i="2"/>
  <c r="G9404" i="2"/>
  <c r="F9404" i="2"/>
  <c r="E9404" i="2"/>
  <c r="D9404" i="2"/>
  <c r="C9404" i="2"/>
  <c r="B9404" i="2"/>
  <c r="H9403" i="2"/>
  <c r="G9403" i="2"/>
  <c r="F9403" i="2"/>
  <c r="E9403" i="2"/>
  <c r="D9403" i="2"/>
  <c r="C9403" i="2"/>
  <c r="B9403" i="2"/>
  <c r="J9401" i="2"/>
  <c r="I9401" i="2"/>
  <c r="H9401" i="2"/>
  <c r="G9401" i="2"/>
  <c r="F9401" i="2"/>
  <c r="E9401" i="2"/>
  <c r="D9401" i="2"/>
  <c r="C9401" i="2"/>
  <c r="B9401" i="2"/>
  <c r="J9400" i="2"/>
  <c r="I9400" i="2"/>
  <c r="H9400" i="2"/>
  <c r="G9400" i="2"/>
  <c r="F9400" i="2"/>
  <c r="E9400" i="2"/>
  <c r="D9400" i="2"/>
  <c r="C9400" i="2"/>
  <c r="B9400" i="2"/>
  <c r="G9398" i="2"/>
  <c r="C9398" i="2"/>
  <c r="G9397" i="2"/>
  <c r="F9397" i="2"/>
  <c r="D9397" i="2"/>
  <c r="C9395" i="2"/>
  <c r="J9394" i="2"/>
  <c r="H9394" i="2"/>
  <c r="D9394" i="2"/>
  <c r="B9394" i="2"/>
  <c r="J9393" i="2"/>
  <c r="H9393" i="2"/>
  <c r="F9393" i="2"/>
  <c r="I9392" i="2"/>
  <c r="H9392" i="2"/>
  <c r="G9392" i="2"/>
  <c r="F9392" i="2"/>
  <c r="E9392" i="2"/>
  <c r="D9392" i="2"/>
  <c r="C9392" i="2"/>
  <c r="B9392" i="2"/>
  <c r="H9391" i="2"/>
  <c r="G9391" i="2"/>
  <c r="F9391" i="2"/>
  <c r="E9391" i="2"/>
  <c r="D9391" i="2"/>
  <c r="C9391" i="2"/>
  <c r="B9391" i="2"/>
  <c r="J9389" i="2"/>
  <c r="I9389" i="2"/>
  <c r="H9389" i="2"/>
  <c r="G9389" i="2"/>
  <c r="F9389" i="2"/>
  <c r="E9389" i="2"/>
  <c r="D9389" i="2"/>
  <c r="C9389" i="2"/>
  <c r="B9389" i="2"/>
  <c r="J9388" i="2"/>
  <c r="I9388" i="2"/>
  <c r="H9388" i="2"/>
  <c r="G9388" i="2"/>
  <c r="F9388" i="2"/>
  <c r="E9388" i="2"/>
  <c r="D9388" i="2"/>
  <c r="C9388" i="2"/>
  <c r="B9388" i="2"/>
  <c r="G9386" i="2"/>
  <c r="C9386" i="2"/>
  <c r="G9385" i="2"/>
  <c r="F9385" i="2"/>
  <c r="D9385" i="2"/>
  <c r="C9383" i="2"/>
  <c r="J9382" i="2"/>
  <c r="H9382" i="2"/>
  <c r="D9382" i="2"/>
  <c r="B9382" i="2"/>
  <c r="J9381" i="2"/>
  <c r="H9381" i="2"/>
  <c r="F9381" i="2"/>
  <c r="I9380" i="2"/>
  <c r="H9380" i="2"/>
  <c r="G9380" i="2"/>
  <c r="F9380" i="2"/>
  <c r="E9380" i="2"/>
  <c r="D9380" i="2"/>
  <c r="C9380" i="2"/>
  <c r="B9380" i="2"/>
  <c r="H9379" i="2"/>
  <c r="G9379" i="2"/>
  <c r="F9379" i="2"/>
  <c r="E9379" i="2"/>
  <c r="D9379" i="2"/>
  <c r="C9379" i="2"/>
  <c r="B9379" i="2"/>
  <c r="J9377" i="2"/>
  <c r="I9377" i="2"/>
  <c r="H9377" i="2"/>
  <c r="G9377" i="2"/>
  <c r="F9377" i="2"/>
  <c r="E9377" i="2"/>
  <c r="D9377" i="2"/>
  <c r="C9377" i="2"/>
  <c r="B9377" i="2"/>
  <c r="J9376" i="2"/>
  <c r="I9376" i="2"/>
  <c r="H9376" i="2"/>
  <c r="G9376" i="2"/>
  <c r="F9376" i="2"/>
  <c r="E9376" i="2"/>
  <c r="D9376" i="2"/>
  <c r="C9376" i="2"/>
  <c r="B9376" i="2"/>
  <c r="G9374" i="2"/>
  <c r="C9374" i="2"/>
  <c r="G9373" i="2"/>
  <c r="F9373" i="2"/>
  <c r="D9373" i="2"/>
  <c r="C9371" i="2"/>
  <c r="J9370" i="2"/>
  <c r="H9370" i="2"/>
  <c r="D9370" i="2"/>
  <c r="B9370" i="2"/>
  <c r="J9369" i="2"/>
  <c r="H9369" i="2"/>
  <c r="F9369" i="2"/>
  <c r="I9368" i="2"/>
  <c r="H9368" i="2"/>
  <c r="G9368" i="2"/>
  <c r="F9368" i="2"/>
  <c r="E9368" i="2"/>
  <c r="D9368" i="2"/>
  <c r="C9368" i="2"/>
  <c r="B9368" i="2"/>
  <c r="H9367" i="2"/>
  <c r="G9367" i="2"/>
  <c r="F9367" i="2"/>
  <c r="E9367" i="2"/>
  <c r="D9367" i="2"/>
  <c r="C9367" i="2"/>
  <c r="B9367" i="2"/>
  <c r="J9365" i="2"/>
  <c r="I9365" i="2"/>
  <c r="H9365" i="2"/>
  <c r="G9365" i="2"/>
  <c r="F9365" i="2"/>
  <c r="E9365" i="2"/>
  <c r="D9365" i="2"/>
  <c r="C9365" i="2"/>
  <c r="B9365" i="2"/>
  <c r="J9364" i="2"/>
  <c r="I9364" i="2"/>
  <c r="H9364" i="2"/>
  <c r="G9364" i="2"/>
  <c r="F9364" i="2"/>
  <c r="E9364" i="2"/>
  <c r="D9364" i="2"/>
  <c r="C9364" i="2"/>
  <c r="B9364" i="2"/>
  <c r="G9362" i="2"/>
  <c r="C9362" i="2"/>
  <c r="G9361" i="2"/>
  <c r="F9361" i="2"/>
  <c r="D9361" i="2"/>
  <c r="C9359" i="2"/>
  <c r="J9358" i="2"/>
  <c r="H9358" i="2"/>
  <c r="D9358" i="2"/>
  <c r="B9358" i="2"/>
  <c r="J9357" i="2"/>
  <c r="H9357" i="2"/>
  <c r="F9357" i="2"/>
  <c r="I9356" i="2"/>
  <c r="H9356" i="2"/>
  <c r="G9356" i="2"/>
  <c r="F9356" i="2"/>
  <c r="E9356" i="2"/>
  <c r="D9356" i="2"/>
  <c r="C9356" i="2"/>
  <c r="B9356" i="2"/>
  <c r="H9355" i="2"/>
  <c r="G9355" i="2"/>
  <c r="F9355" i="2"/>
  <c r="E9355" i="2"/>
  <c r="D9355" i="2"/>
  <c r="C9355" i="2"/>
  <c r="B9355" i="2"/>
  <c r="J9353" i="2"/>
  <c r="I9353" i="2"/>
  <c r="H9353" i="2"/>
  <c r="G9353" i="2"/>
  <c r="F9353" i="2"/>
  <c r="E9353" i="2"/>
  <c r="D9353" i="2"/>
  <c r="C9353" i="2"/>
  <c r="B9353" i="2"/>
  <c r="J9352" i="2"/>
  <c r="I9352" i="2"/>
  <c r="H9352" i="2"/>
  <c r="G9352" i="2"/>
  <c r="F9352" i="2"/>
  <c r="E9352" i="2"/>
  <c r="D9352" i="2"/>
  <c r="C9352" i="2"/>
  <c r="B9352" i="2"/>
  <c r="G9350" i="2"/>
  <c r="C9350" i="2"/>
  <c r="G9349" i="2"/>
  <c r="F9349" i="2"/>
  <c r="D9349" i="2"/>
  <c r="C9347" i="2"/>
  <c r="J9346" i="2"/>
  <c r="H9346" i="2"/>
  <c r="D9346" i="2"/>
  <c r="B9346" i="2"/>
  <c r="J9345" i="2"/>
  <c r="H9345" i="2"/>
  <c r="F9345" i="2"/>
  <c r="I9344" i="2"/>
  <c r="H9344" i="2"/>
  <c r="G9344" i="2"/>
  <c r="F9344" i="2"/>
  <c r="E9344" i="2"/>
  <c r="D9344" i="2"/>
  <c r="C9344" i="2"/>
  <c r="B9344" i="2"/>
  <c r="H9343" i="2"/>
  <c r="G9343" i="2"/>
  <c r="F9343" i="2"/>
  <c r="E9343" i="2"/>
  <c r="D9343" i="2"/>
  <c r="C9343" i="2"/>
  <c r="B9343" i="2"/>
  <c r="J9341" i="2"/>
  <c r="I9341" i="2"/>
  <c r="H9341" i="2"/>
  <c r="G9341" i="2"/>
  <c r="F9341" i="2"/>
  <c r="E9341" i="2"/>
  <c r="D9341" i="2"/>
  <c r="C9341" i="2"/>
  <c r="B9341" i="2"/>
  <c r="J9340" i="2"/>
  <c r="I9340" i="2"/>
  <c r="H9340" i="2"/>
  <c r="G9340" i="2"/>
  <c r="F9340" i="2"/>
  <c r="E9340" i="2"/>
  <c r="D9340" i="2"/>
  <c r="C9340" i="2"/>
  <c r="B9340" i="2"/>
  <c r="G9338" i="2"/>
  <c r="C9338" i="2"/>
  <c r="G9337" i="2"/>
  <c r="F9337" i="2"/>
  <c r="D9337" i="2"/>
  <c r="C9335" i="2"/>
  <c r="J9334" i="2"/>
  <c r="H9334" i="2"/>
  <c r="D9334" i="2"/>
  <c r="B9334" i="2"/>
  <c r="J9333" i="2"/>
  <c r="H9333" i="2"/>
  <c r="F9333" i="2"/>
  <c r="I9332" i="2"/>
  <c r="H9332" i="2"/>
  <c r="G9332" i="2"/>
  <c r="F9332" i="2"/>
  <c r="E9332" i="2"/>
  <c r="D9332" i="2"/>
  <c r="C9332" i="2"/>
  <c r="B9332" i="2"/>
  <c r="H9331" i="2"/>
  <c r="G9331" i="2"/>
  <c r="F9331" i="2"/>
  <c r="E9331" i="2"/>
  <c r="D9331" i="2"/>
  <c r="C9331" i="2"/>
  <c r="B9331" i="2"/>
  <c r="J9329" i="2"/>
  <c r="I9329" i="2"/>
  <c r="H9329" i="2"/>
  <c r="G9329" i="2"/>
  <c r="F9329" i="2"/>
  <c r="E9329" i="2"/>
  <c r="D9329" i="2"/>
  <c r="C9329" i="2"/>
  <c r="B9329" i="2"/>
  <c r="J9328" i="2"/>
  <c r="I9328" i="2"/>
  <c r="H9328" i="2"/>
  <c r="G9328" i="2"/>
  <c r="F9328" i="2"/>
  <c r="E9328" i="2"/>
  <c r="D9328" i="2"/>
  <c r="C9328" i="2"/>
  <c r="B9328" i="2"/>
  <c r="G9326" i="2"/>
  <c r="C9326" i="2"/>
  <c r="G9325" i="2"/>
  <c r="F9325" i="2"/>
  <c r="D9325" i="2"/>
  <c r="C9323" i="2"/>
  <c r="J9322" i="2"/>
  <c r="H9322" i="2"/>
  <c r="D9322" i="2"/>
  <c r="B9322" i="2"/>
  <c r="J9321" i="2"/>
  <c r="H9321" i="2"/>
  <c r="F9321" i="2"/>
  <c r="I9320" i="2"/>
  <c r="H9320" i="2"/>
  <c r="G9320" i="2"/>
  <c r="F9320" i="2"/>
  <c r="E9320" i="2"/>
  <c r="D9320" i="2"/>
  <c r="C9320" i="2"/>
  <c r="B9320" i="2"/>
  <c r="H9319" i="2"/>
  <c r="G9319" i="2"/>
  <c r="F9319" i="2"/>
  <c r="E9319" i="2"/>
  <c r="D9319" i="2"/>
  <c r="C9319" i="2"/>
  <c r="B9319" i="2"/>
  <c r="J9317" i="2"/>
  <c r="I9317" i="2"/>
  <c r="H9317" i="2"/>
  <c r="G9317" i="2"/>
  <c r="F9317" i="2"/>
  <c r="E9317" i="2"/>
  <c r="D9317" i="2"/>
  <c r="C9317" i="2"/>
  <c r="B9317" i="2"/>
  <c r="J9316" i="2"/>
  <c r="I9316" i="2"/>
  <c r="H9316" i="2"/>
  <c r="G9316" i="2"/>
  <c r="F9316" i="2"/>
  <c r="E9316" i="2"/>
  <c r="D9316" i="2"/>
  <c r="C9316" i="2"/>
  <c r="B9316" i="2"/>
  <c r="G9314" i="2"/>
  <c r="C9314" i="2"/>
  <c r="G9313" i="2"/>
  <c r="F9313" i="2"/>
  <c r="D9313" i="2"/>
  <c r="C9311" i="2"/>
  <c r="J9310" i="2"/>
  <c r="H9310" i="2"/>
  <c r="D9310" i="2"/>
  <c r="B9310" i="2"/>
  <c r="J9309" i="2"/>
  <c r="H9309" i="2"/>
  <c r="F9309" i="2"/>
  <c r="I9308" i="2"/>
  <c r="H9308" i="2"/>
  <c r="G9308" i="2"/>
  <c r="F9308" i="2"/>
  <c r="E9308" i="2"/>
  <c r="D9308" i="2"/>
  <c r="C9308" i="2"/>
  <c r="B9308" i="2"/>
  <c r="H9307" i="2"/>
  <c r="G9307" i="2"/>
  <c r="F9307" i="2"/>
  <c r="E9307" i="2"/>
  <c r="D9307" i="2"/>
  <c r="C9307" i="2"/>
  <c r="B9307" i="2"/>
  <c r="J9305" i="2"/>
  <c r="I9305" i="2"/>
  <c r="H9305" i="2"/>
  <c r="G9305" i="2"/>
  <c r="F9305" i="2"/>
  <c r="E9305" i="2"/>
  <c r="D9305" i="2"/>
  <c r="C9305" i="2"/>
  <c r="B9305" i="2"/>
  <c r="J9304" i="2"/>
  <c r="I9304" i="2"/>
  <c r="H9304" i="2"/>
  <c r="G9304" i="2"/>
  <c r="F9304" i="2"/>
  <c r="E9304" i="2"/>
  <c r="D9304" i="2"/>
  <c r="C9304" i="2"/>
  <c r="B9304" i="2"/>
  <c r="G9302" i="2"/>
  <c r="C9302" i="2"/>
  <c r="G9301" i="2"/>
  <c r="F9301" i="2"/>
  <c r="D9301" i="2"/>
  <c r="C9299" i="2"/>
  <c r="J9298" i="2"/>
  <c r="H9298" i="2"/>
  <c r="D9298" i="2"/>
  <c r="B9298" i="2"/>
  <c r="J9297" i="2"/>
  <c r="H9297" i="2"/>
  <c r="F9297" i="2"/>
  <c r="I9296" i="2"/>
  <c r="H9296" i="2"/>
  <c r="G9296" i="2"/>
  <c r="F9296" i="2"/>
  <c r="E9296" i="2"/>
  <c r="D9296" i="2"/>
  <c r="C9296" i="2"/>
  <c r="B9296" i="2"/>
  <c r="H9295" i="2"/>
  <c r="G9295" i="2"/>
  <c r="F9295" i="2"/>
  <c r="E9295" i="2"/>
  <c r="D9295" i="2"/>
  <c r="C9295" i="2"/>
  <c r="B9295" i="2"/>
  <c r="J9293" i="2"/>
  <c r="I9293" i="2"/>
  <c r="H9293" i="2"/>
  <c r="G9293" i="2"/>
  <c r="F9293" i="2"/>
  <c r="E9293" i="2"/>
  <c r="D9293" i="2"/>
  <c r="C9293" i="2"/>
  <c r="B9293" i="2"/>
  <c r="J9292" i="2"/>
  <c r="I9292" i="2"/>
  <c r="H9292" i="2"/>
  <c r="G9292" i="2"/>
  <c r="F9292" i="2"/>
  <c r="E9292" i="2"/>
  <c r="D9292" i="2"/>
  <c r="C9292" i="2"/>
  <c r="B9292" i="2"/>
  <c r="G9290" i="2"/>
  <c r="C9290" i="2"/>
  <c r="G9289" i="2"/>
  <c r="F9289" i="2"/>
  <c r="D9289" i="2"/>
  <c r="C9287" i="2"/>
  <c r="J9286" i="2"/>
  <c r="H9286" i="2"/>
  <c r="D9286" i="2"/>
  <c r="B9286" i="2"/>
  <c r="J9285" i="2"/>
  <c r="H9285" i="2"/>
  <c r="F9285" i="2"/>
  <c r="I9284" i="2"/>
  <c r="H9284" i="2"/>
  <c r="G9284" i="2"/>
  <c r="F9284" i="2"/>
  <c r="E9284" i="2"/>
  <c r="D9284" i="2"/>
  <c r="C9284" i="2"/>
  <c r="B9284" i="2"/>
  <c r="H9283" i="2"/>
  <c r="G9283" i="2"/>
  <c r="F9283" i="2"/>
  <c r="E9283" i="2"/>
  <c r="D9283" i="2"/>
  <c r="C9283" i="2"/>
  <c r="B9283" i="2"/>
  <c r="J9281" i="2"/>
  <c r="I9281" i="2"/>
  <c r="H9281" i="2"/>
  <c r="G9281" i="2"/>
  <c r="F9281" i="2"/>
  <c r="E9281" i="2"/>
  <c r="D9281" i="2"/>
  <c r="C9281" i="2"/>
  <c r="B9281" i="2"/>
  <c r="J9280" i="2"/>
  <c r="I9280" i="2"/>
  <c r="H9280" i="2"/>
  <c r="G9280" i="2"/>
  <c r="F9280" i="2"/>
  <c r="E9280" i="2"/>
  <c r="D9280" i="2"/>
  <c r="C9280" i="2"/>
  <c r="B9280" i="2"/>
  <c r="G9278" i="2"/>
  <c r="C9278" i="2"/>
  <c r="G9277" i="2"/>
  <c r="F9277" i="2"/>
  <c r="D9277" i="2"/>
  <c r="C9275" i="2"/>
  <c r="J9274" i="2"/>
  <c r="H9274" i="2"/>
  <c r="D9274" i="2"/>
  <c r="B9274" i="2"/>
  <c r="J9273" i="2"/>
  <c r="H9273" i="2"/>
  <c r="F9273" i="2"/>
  <c r="I9272" i="2"/>
  <c r="H9272" i="2"/>
  <c r="G9272" i="2"/>
  <c r="F9272" i="2"/>
  <c r="E9272" i="2"/>
  <c r="D9272" i="2"/>
  <c r="C9272" i="2"/>
  <c r="B9272" i="2"/>
  <c r="H9271" i="2"/>
  <c r="G9271" i="2"/>
  <c r="F9271" i="2"/>
  <c r="E9271" i="2"/>
  <c r="D9271" i="2"/>
  <c r="C9271" i="2"/>
  <c r="B9271" i="2"/>
  <c r="J9269" i="2"/>
  <c r="I9269" i="2"/>
  <c r="H9269" i="2"/>
  <c r="G9269" i="2"/>
  <c r="F9269" i="2"/>
  <c r="E9269" i="2"/>
  <c r="D9269" i="2"/>
  <c r="C9269" i="2"/>
  <c r="B9269" i="2"/>
  <c r="J9268" i="2"/>
  <c r="I9268" i="2"/>
  <c r="H9268" i="2"/>
  <c r="G9268" i="2"/>
  <c r="F9268" i="2"/>
  <c r="E9268" i="2"/>
  <c r="D9268" i="2"/>
  <c r="C9268" i="2"/>
  <c r="B9268" i="2"/>
  <c r="G9266" i="2"/>
  <c r="C9266" i="2"/>
  <c r="G9265" i="2"/>
  <c r="F9265" i="2"/>
  <c r="D9265" i="2"/>
  <c r="C9263" i="2"/>
  <c r="J9262" i="2"/>
  <c r="H9262" i="2"/>
  <c r="D9262" i="2"/>
  <c r="B9262" i="2"/>
  <c r="J9261" i="2"/>
  <c r="H9261" i="2"/>
  <c r="F9261" i="2"/>
  <c r="I9260" i="2"/>
  <c r="H9260" i="2"/>
  <c r="G9260" i="2"/>
  <c r="F9260" i="2"/>
  <c r="E9260" i="2"/>
  <c r="D9260" i="2"/>
  <c r="C9260" i="2"/>
  <c r="B9260" i="2"/>
  <c r="H9259" i="2"/>
  <c r="G9259" i="2"/>
  <c r="F9259" i="2"/>
  <c r="E9259" i="2"/>
  <c r="D9259" i="2"/>
  <c r="C9259" i="2"/>
  <c r="B9259" i="2"/>
  <c r="J9257" i="2"/>
  <c r="I9257" i="2"/>
  <c r="H9257" i="2"/>
  <c r="G9257" i="2"/>
  <c r="F9257" i="2"/>
  <c r="E9257" i="2"/>
  <c r="D9257" i="2"/>
  <c r="C9257" i="2"/>
  <c r="B9257" i="2"/>
  <c r="J9256" i="2"/>
  <c r="I9256" i="2"/>
  <c r="H9256" i="2"/>
  <c r="G9256" i="2"/>
  <c r="F9256" i="2"/>
  <c r="E9256" i="2"/>
  <c r="D9256" i="2"/>
  <c r="C9256" i="2"/>
  <c r="B9256" i="2"/>
  <c r="G9254" i="2"/>
  <c r="C9254" i="2"/>
  <c r="G9253" i="2"/>
  <c r="F9253" i="2"/>
  <c r="D9253" i="2"/>
  <c r="C9251" i="2"/>
  <c r="J9250" i="2"/>
  <c r="H9250" i="2"/>
  <c r="D9250" i="2"/>
  <c r="B9250" i="2"/>
  <c r="J9249" i="2"/>
  <c r="H9249" i="2"/>
  <c r="F9249" i="2"/>
  <c r="I9248" i="2"/>
  <c r="H9248" i="2"/>
  <c r="G9248" i="2"/>
  <c r="F9248" i="2"/>
  <c r="E9248" i="2"/>
  <c r="D9248" i="2"/>
  <c r="C9248" i="2"/>
  <c r="B9248" i="2"/>
  <c r="H9247" i="2"/>
  <c r="G9247" i="2"/>
  <c r="F9247" i="2"/>
  <c r="E9247" i="2"/>
  <c r="D9247" i="2"/>
  <c r="C9247" i="2"/>
  <c r="B9247" i="2"/>
  <c r="J9245" i="2"/>
  <c r="I9245" i="2"/>
  <c r="H9245" i="2"/>
  <c r="G9245" i="2"/>
  <c r="F9245" i="2"/>
  <c r="E9245" i="2"/>
  <c r="D9245" i="2"/>
  <c r="C9245" i="2"/>
  <c r="B9245" i="2"/>
  <c r="J9244" i="2"/>
  <c r="I9244" i="2"/>
  <c r="H9244" i="2"/>
  <c r="G9244" i="2"/>
  <c r="F9244" i="2"/>
  <c r="E9244" i="2"/>
  <c r="D9244" i="2"/>
  <c r="C9244" i="2"/>
  <c r="B9244" i="2"/>
  <c r="G9242" i="2"/>
  <c r="C9242" i="2"/>
  <c r="G9241" i="2"/>
  <c r="F9241" i="2"/>
  <c r="D9241" i="2"/>
  <c r="C9239" i="2"/>
  <c r="J9238" i="2"/>
  <c r="H9238" i="2"/>
  <c r="D9238" i="2"/>
  <c r="B9238" i="2"/>
  <c r="J9237" i="2"/>
  <c r="H9237" i="2"/>
  <c r="F9237" i="2"/>
  <c r="I9236" i="2"/>
  <c r="H9236" i="2"/>
  <c r="G9236" i="2"/>
  <c r="F9236" i="2"/>
  <c r="E9236" i="2"/>
  <c r="D9236" i="2"/>
  <c r="C9236" i="2"/>
  <c r="B9236" i="2"/>
  <c r="H9235" i="2"/>
  <c r="G9235" i="2"/>
  <c r="F9235" i="2"/>
  <c r="E9235" i="2"/>
  <c r="D9235" i="2"/>
  <c r="C9235" i="2"/>
  <c r="B9235" i="2"/>
  <c r="J9233" i="2"/>
  <c r="I9233" i="2"/>
  <c r="H9233" i="2"/>
  <c r="G9233" i="2"/>
  <c r="F9233" i="2"/>
  <c r="E9233" i="2"/>
  <c r="D9233" i="2"/>
  <c r="C9233" i="2"/>
  <c r="B9233" i="2"/>
  <c r="J9232" i="2"/>
  <c r="I9232" i="2"/>
  <c r="H9232" i="2"/>
  <c r="G9232" i="2"/>
  <c r="F9232" i="2"/>
  <c r="E9232" i="2"/>
  <c r="D9232" i="2"/>
  <c r="C9232" i="2"/>
  <c r="B9232" i="2"/>
  <c r="G9230" i="2"/>
  <c r="C9230" i="2"/>
  <c r="G9229" i="2"/>
  <c r="F9229" i="2"/>
  <c r="D9229" i="2"/>
  <c r="C9227" i="2"/>
  <c r="J9226" i="2"/>
  <c r="H9226" i="2"/>
  <c r="D9226" i="2"/>
  <c r="B9226" i="2"/>
  <c r="J9225" i="2"/>
  <c r="H9225" i="2"/>
  <c r="F9225" i="2"/>
  <c r="I9224" i="2"/>
  <c r="H9224" i="2"/>
  <c r="G9224" i="2"/>
  <c r="F9224" i="2"/>
  <c r="E9224" i="2"/>
  <c r="D9224" i="2"/>
  <c r="C9224" i="2"/>
  <c r="B9224" i="2"/>
  <c r="H9223" i="2"/>
  <c r="G9223" i="2"/>
  <c r="F9223" i="2"/>
  <c r="E9223" i="2"/>
  <c r="D9223" i="2"/>
  <c r="C9223" i="2"/>
  <c r="B9223" i="2"/>
  <c r="J9221" i="2"/>
  <c r="I9221" i="2"/>
  <c r="H9221" i="2"/>
  <c r="G9221" i="2"/>
  <c r="F9221" i="2"/>
  <c r="E9221" i="2"/>
  <c r="D9221" i="2"/>
  <c r="C9221" i="2"/>
  <c r="B9221" i="2"/>
  <c r="J9220" i="2"/>
  <c r="I9220" i="2"/>
  <c r="H9220" i="2"/>
  <c r="G9220" i="2"/>
  <c r="F9220" i="2"/>
  <c r="E9220" i="2"/>
  <c r="D9220" i="2"/>
  <c r="C9220" i="2"/>
  <c r="B9220" i="2"/>
  <c r="G9218" i="2"/>
  <c r="C9218" i="2"/>
  <c r="G9217" i="2"/>
  <c r="F9217" i="2"/>
  <c r="D9217" i="2"/>
  <c r="C9215" i="2"/>
  <c r="J9214" i="2"/>
  <c r="H9214" i="2"/>
  <c r="D9214" i="2"/>
  <c r="B9214" i="2"/>
  <c r="J9213" i="2"/>
  <c r="H9213" i="2"/>
  <c r="F9213" i="2"/>
  <c r="I9212" i="2"/>
  <c r="H9212" i="2"/>
  <c r="G9212" i="2"/>
  <c r="F9212" i="2"/>
  <c r="E9212" i="2"/>
  <c r="D9212" i="2"/>
  <c r="C9212" i="2"/>
  <c r="B9212" i="2"/>
  <c r="H9211" i="2"/>
  <c r="G9211" i="2"/>
  <c r="F9211" i="2"/>
  <c r="E9211" i="2"/>
  <c r="D9211" i="2"/>
  <c r="C9211" i="2"/>
  <c r="B9211" i="2"/>
  <c r="J9209" i="2"/>
  <c r="I9209" i="2"/>
  <c r="H9209" i="2"/>
  <c r="G9209" i="2"/>
  <c r="F9209" i="2"/>
  <c r="E9209" i="2"/>
  <c r="D9209" i="2"/>
  <c r="C9209" i="2"/>
  <c r="B9209" i="2"/>
  <c r="J9208" i="2"/>
  <c r="I9208" i="2"/>
  <c r="H9208" i="2"/>
  <c r="G9208" i="2"/>
  <c r="F9208" i="2"/>
  <c r="E9208" i="2"/>
  <c r="D9208" i="2"/>
  <c r="C9208" i="2"/>
  <c r="B9208" i="2"/>
  <c r="G9206" i="2"/>
  <c r="C9206" i="2"/>
  <c r="G9205" i="2"/>
  <c r="F9205" i="2"/>
  <c r="D9205" i="2"/>
  <c r="C9203" i="2"/>
  <c r="J9202" i="2"/>
  <c r="H9202" i="2"/>
  <c r="D9202" i="2"/>
  <c r="B9202" i="2"/>
  <c r="J9201" i="2"/>
  <c r="H9201" i="2"/>
  <c r="F9201" i="2"/>
  <c r="I9200" i="2"/>
  <c r="H9200" i="2"/>
  <c r="G9200" i="2"/>
  <c r="F9200" i="2"/>
  <c r="E9200" i="2"/>
  <c r="D9200" i="2"/>
  <c r="C9200" i="2"/>
  <c r="B9200" i="2"/>
  <c r="H9199" i="2"/>
  <c r="G9199" i="2"/>
  <c r="F9199" i="2"/>
  <c r="E9199" i="2"/>
  <c r="D9199" i="2"/>
  <c r="C9199" i="2"/>
  <c r="B9199" i="2"/>
  <c r="J9197" i="2"/>
  <c r="I9197" i="2"/>
  <c r="H9197" i="2"/>
  <c r="G9197" i="2"/>
  <c r="F9197" i="2"/>
  <c r="E9197" i="2"/>
  <c r="D9197" i="2"/>
  <c r="C9197" i="2"/>
  <c r="B9197" i="2"/>
  <c r="J9196" i="2"/>
  <c r="I9196" i="2"/>
  <c r="H9196" i="2"/>
  <c r="G9196" i="2"/>
  <c r="F9196" i="2"/>
  <c r="E9196" i="2"/>
  <c r="D9196" i="2"/>
  <c r="C9196" i="2"/>
  <c r="B9196" i="2"/>
  <c r="G9194" i="2"/>
  <c r="C9194" i="2"/>
  <c r="G9193" i="2"/>
  <c r="F9193" i="2"/>
  <c r="D9193" i="2"/>
  <c r="C9191" i="2"/>
  <c r="J9190" i="2"/>
  <c r="H9190" i="2"/>
  <c r="D9190" i="2"/>
  <c r="B9190" i="2"/>
  <c r="J9189" i="2"/>
  <c r="H9189" i="2"/>
  <c r="F9189" i="2"/>
  <c r="I9188" i="2"/>
  <c r="H9188" i="2"/>
  <c r="G9188" i="2"/>
  <c r="F9188" i="2"/>
  <c r="E9188" i="2"/>
  <c r="D9188" i="2"/>
  <c r="C9188" i="2"/>
  <c r="B9188" i="2"/>
  <c r="H9187" i="2"/>
  <c r="G9187" i="2"/>
  <c r="F9187" i="2"/>
  <c r="E9187" i="2"/>
  <c r="D9187" i="2"/>
  <c r="C9187" i="2"/>
  <c r="B9187" i="2"/>
  <c r="J9185" i="2"/>
  <c r="I9185" i="2"/>
  <c r="H9185" i="2"/>
  <c r="G9185" i="2"/>
  <c r="F9185" i="2"/>
  <c r="E9185" i="2"/>
  <c r="D9185" i="2"/>
  <c r="C9185" i="2"/>
  <c r="B9185" i="2"/>
  <c r="J9184" i="2"/>
  <c r="I9184" i="2"/>
  <c r="H9184" i="2"/>
  <c r="G9184" i="2"/>
  <c r="F9184" i="2"/>
  <c r="E9184" i="2"/>
  <c r="D9184" i="2"/>
  <c r="C9184" i="2"/>
  <c r="B9184" i="2"/>
  <c r="G9182" i="2"/>
  <c r="C9182" i="2"/>
  <c r="G9181" i="2"/>
  <c r="F9181" i="2"/>
  <c r="D9181" i="2"/>
  <c r="C9179" i="2"/>
  <c r="J9178" i="2"/>
  <c r="H9178" i="2"/>
  <c r="D9178" i="2"/>
  <c r="B9178" i="2"/>
  <c r="J9177" i="2"/>
  <c r="H9177" i="2"/>
  <c r="F9177" i="2"/>
  <c r="I9176" i="2"/>
  <c r="H9176" i="2"/>
  <c r="G9176" i="2"/>
  <c r="F9176" i="2"/>
  <c r="E9176" i="2"/>
  <c r="D9176" i="2"/>
  <c r="C9176" i="2"/>
  <c r="B9176" i="2"/>
  <c r="H9175" i="2"/>
  <c r="G9175" i="2"/>
  <c r="F9175" i="2"/>
  <c r="E9175" i="2"/>
  <c r="D9175" i="2"/>
  <c r="C9175" i="2"/>
  <c r="B9175" i="2"/>
  <c r="J9173" i="2"/>
  <c r="I9173" i="2"/>
  <c r="H9173" i="2"/>
  <c r="G9173" i="2"/>
  <c r="F9173" i="2"/>
  <c r="E9173" i="2"/>
  <c r="D9173" i="2"/>
  <c r="C9173" i="2"/>
  <c r="B9173" i="2"/>
  <c r="J9172" i="2"/>
  <c r="I9172" i="2"/>
  <c r="H9172" i="2"/>
  <c r="G9172" i="2"/>
  <c r="F9172" i="2"/>
  <c r="E9172" i="2"/>
  <c r="D9172" i="2"/>
  <c r="C9172" i="2"/>
  <c r="B9172" i="2"/>
  <c r="G9170" i="2"/>
  <c r="C9170" i="2"/>
  <c r="G9169" i="2"/>
  <c r="F9169" i="2"/>
  <c r="D9169" i="2"/>
  <c r="C9167" i="2"/>
  <c r="J9166" i="2"/>
  <c r="H9166" i="2"/>
  <c r="D9166" i="2"/>
  <c r="B9166" i="2"/>
  <c r="J9165" i="2"/>
  <c r="H9165" i="2"/>
  <c r="F9165" i="2"/>
  <c r="I9164" i="2"/>
  <c r="H9164" i="2"/>
  <c r="G9164" i="2"/>
  <c r="F9164" i="2"/>
  <c r="E9164" i="2"/>
  <c r="D9164" i="2"/>
  <c r="C9164" i="2"/>
  <c r="B9164" i="2"/>
  <c r="H9163" i="2"/>
  <c r="G9163" i="2"/>
  <c r="F9163" i="2"/>
  <c r="E9163" i="2"/>
  <c r="D9163" i="2"/>
  <c r="C9163" i="2"/>
  <c r="B9163" i="2"/>
  <c r="J9161" i="2"/>
  <c r="I9161" i="2"/>
  <c r="H9161" i="2"/>
  <c r="G9161" i="2"/>
  <c r="F9161" i="2"/>
  <c r="E9161" i="2"/>
  <c r="D9161" i="2"/>
  <c r="C9161" i="2"/>
  <c r="B9161" i="2"/>
  <c r="J9160" i="2"/>
  <c r="I9160" i="2"/>
  <c r="H9160" i="2"/>
  <c r="G9160" i="2"/>
  <c r="F9160" i="2"/>
  <c r="E9160" i="2"/>
  <c r="D9160" i="2"/>
  <c r="C9160" i="2"/>
  <c r="B9160" i="2"/>
  <c r="G9158" i="2"/>
  <c r="C9158" i="2"/>
  <c r="G9157" i="2"/>
  <c r="F9157" i="2"/>
  <c r="D9157" i="2"/>
  <c r="C9155" i="2"/>
  <c r="J9154" i="2"/>
  <c r="H9154" i="2"/>
  <c r="D9154" i="2"/>
  <c r="B9154" i="2"/>
  <c r="J9153" i="2"/>
  <c r="H9153" i="2"/>
  <c r="F9153" i="2"/>
  <c r="I9152" i="2"/>
  <c r="H9152" i="2"/>
  <c r="G9152" i="2"/>
  <c r="F9152" i="2"/>
  <c r="E9152" i="2"/>
  <c r="D9152" i="2"/>
  <c r="C9152" i="2"/>
  <c r="B9152" i="2"/>
  <c r="H9151" i="2"/>
  <c r="G9151" i="2"/>
  <c r="F9151" i="2"/>
  <c r="E9151" i="2"/>
  <c r="D9151" i="2"/>
  <c r="C9151" i="2"/>
  <c r="B9151" i="2"/>
  <c r="J9149" i="2"/>
  <c r="I9149" i="2"/>
  <c r="H9149" i="2"/>
  <c r="G9149" i="2"/>
  <c r="F9149" i="2"/>
  <c r="E9149" i="2"/>
  <c r="D9149" i="2"/>
  <c r="C9149" i="2"/>
  <c r="B9149" i="2"/>
  <c r="J9148" i="2"/>
  <c r="I9148" i="2"/>
  <c r="H9148" i="2"/>
  <c r="G9148" i="2"/>
  <c r="F9148" i="2"/>
  <c r="E9148" i="2"/>
  <c r="D9148" i="2"/>
  <c r="C9148" i="2"/>
  <c r="B9148" i="2"/>
  <c r="G9146" i="2"/>
  <c r="C9146" i="2"/>
  <c r="G9145" i="2"/>
  <c r="F9145" i="2"/>
  <c r="D9145" i="2"/>
  <c r="C9143" i="2"/>
  <c r="J9142" i="2"/>
  <c r="H9142" i="2"/>
  <c r="D9142" i="2"/>
  <c r="B9142" i="2"/>
  <c r="J9141" i="2"/>
  <c r="H9141" i="2"/>
  <c r="F9141" i="2"/>
  <c r="I9140" i="2"/>
  <c r="H9140" i="2"/>
  <c r="G9140" i="2"/>
  <c r="F9140" i="2"/>
  <c r="E9140" i="2"/>
  <c r="D9140" i="2"/>
  <c r="C9140" i="2"/>
  <c r="B9140" i="2"/>
  <c r="H9139" i="2"/>
  <c r="G9139" i="2"/>
  <c r="F9139" i="2"/>
  <c r="E9139" i="2"/>
  <c r="D9139" i="2"/>
  <c r="C9139" i="2"/>
  <c r="B9139" i="2"/>
  <c r="J9137" i="2"/>
  <c r="I9137" i="2"/>
  <c r="H9137" i="2"/>
  <c r="G9137" i="2"/>
  <c r="F9137" i="2"/>
  <c r="E9137" i="2"/>
  <c r="D9137" i="2"/>
  <c r="C9137" i="2"/>
  <c r="B9137" i="2"/>
  <c r="J9136" i="2"/>
  <c r="I9136" i="2"/>
  <c r="H9136" i="2"/>
  <c r="G9136" i="2"/>
  <c r="F9136" i="2"/>
  <c r="E9136" i="2"/>
  <c r="D9136" i="2"/>
  <c r="C9136" i="2"/>
  <c r="B9136" i="2"/>
  <c r="G9134" i="2"/>
  <c r="C9134" i="2"/>
  <c r="G9133" i="2"/>
  <c r="F9133" i="2"/>
  <c r="D9133" i="2"/>
  <c r="C9131" i="2"/>
  <c r="J9130" i="2"/>
  <c r="H9130" i="2"/>
  <c r="D9130" i="2"/>
  <c r="B9130" i="2"/>
  <c r="J9129" i="2"/>
  <c r="H9129" i="2"/>
  <c r="F9129" i="2"/>
  <c r="I9128" i="2"/>
  <c r="H9128" i="2"/>
  <c r="G9128" i="2"/>
  <c r="F9128" i="2"/>
  <c r="E9128" i="2"/>
  <c r="D9128" i="2"/>
  <c r="C9128" i="2"/>
  <c r="B9128" i="2"/>
  <c r="H9127" i="2"/>
  <c r="G9127" i="2"/>
  <c r="F9127" i="2"/>
  <c r="E9127" i="2"/>
  <c r="D9127" i="2"/>
  <c r="C9127" i="2"/>
  <c r="B9127" i="2"/>
  <c r="J9125" i="2"/>
  <c r="I9125" i="2"/>
  <c r="H9125" i="2"/>
  <c r="G9125" i="2"/>
  <c r="F9125" i="2"/>
  <c r="E9125" i="2"/>
  <c r="D9125" i="2"/>
  <c r="C9125" i="2"/>
  <c r="B9125" i="2"/>
  <c r="J9124" i="2"/>
  <c r="I9124" i="2"/>
  <c r="H9124" i="2"/>
  <c r="G9124" i="2"/>
  <c r="F9124" i="2"/>
  <c r="E9124" i="2"/>
  <c r="D9124" i="2"/>
  <c r="C9124" i="2"/>
  <c r="B9124" i="2"/>
  <c r="G9122" i="2"/>
  <c r="C9122" i="2"/>
  <c r="G9121" i="2"/>
  <c r="F9121" i="2"/>
  <c r="D9121" i="2"/>
  <c r="C9119" i="2"/>
  <c r="J9118" i="2"/>
  <c r="H9118" i="2"/>
  <c r="D9118" i="2"/>
  <c r="B9118" i="2"/>
  <c r="J9117" i="2"/>
  <c r="H9117" i="2"/>
  <c r="F9117" i="2"/>
  <c r="I9116" i="2"/>
  <c r="H9116" i="2"/>
  <c r="G9116" i="2"/>
  <c r="F9116" i="2"/>
  <c r="E9116" i="2"/>
  <c r="D9116" i="2"/>
  <c r="C9116" i="2"/>
  <c r="B9116" i="2"/>
  <c r="H9115" i="2"/>
  <c r="G9115" i="2"/>
  <c r="F9115" i="2"/>
  <c r="E9115" i="2"/>
  <c r="D9115" i="2"/>
  <c r="C9115" i="2"/>
  <c r="B9115" i="2"/>
  <c r="J9113" i="2"/>
  <c r="I9113" i="2"/>
  <c r="H9113" i="2"/>
  <c r="G9113" i="2"/>
  <c r="F9113" i="2"/>
  <c r="E9113" i="2"/>
  <c r="D9113" i="2"/>
  <c r="C9113" i="2"/>
  <c r="B9113" i="2"/>
  <c r="J9112" i="2"/>
  <c r="I9112" i="2"/>
  <c r="H9112" i="2"/>
  <c r="G9112" i="2"/>
  <c r="F9112" i="2"/>
  <c r="E9112" i="2"/>
  <c r="D9112" i="2"/>
  <c r="C9112" i="2"/>
  <c r="B9112" i="2"/>
  <c r="G9110" i="2"/>
  <c r="C9110" i="2"/>
  <c r="G9109" i="2"/>
  <c r="F9109" i="2"/>
  <c r="D9109" i="2"/>
  <c r="C9107" i="2"/>
  <c r="J9106" i="2"/>
  <c r="H9106" i="2"/>
  <c r="D9106" i="2"/>
  <c r="B9106" i="2"/>
  <c r="J9105" i="2"/>
  <c r="H9105" i="2"/>
  <c r="F9105" i="2"/>
  <c r="I9104" i="2"/>
  <c r="H9104" i="2"/>
  <c r="G9104" i="2"/>
  <c r="F9104" i="2"/>
  <c r="E9104" i="2"/>
  <c r="D9104" i="2"/>
  <c r="C9104" i="2"/>
  <c r="B9104" i="2"/>
  <c r="H9103" i="2"/>
  <c r="G9103" i="2"/>
  <c r="F9103" i="2"/>
  <c r="E9103" i="2"/>
  <c r="D9103" i="2"/>
  <c r="C9103" i="2"/>
  <c r="B9103" i="2"/>
  <c r="J9101" i="2"/>
  <c r="I9101" i="2"/>
  <c r="H9101" i="2"/>
  <c r="G9101" i="2"/>
  <c r="F9101" i="2"/>
  <c r="E9101" i="2"/>
  <c r="D9101" i="2"/>
  <c r="C9101" i="2"/>
  <c r="B9101" i="2"/>
  <c r="J9100" i="2"/>
  <c r="I9100" i="2"/>
  <c r="H9100" i="2"/>
  <c r="G9100" i="2"/>
  <c r="F9100" i="2"/>
  <c r="E9100" i="2"/>
  <c r="D9100" i="2"/>
  <c r="C9100" i="2"/>
  <c r="B9100" i="2"/>
  <c r="G9098" i="2"/>
  <c r="C9098" i="2"/>
  <c r="G9097" i="2"/>
  <c r="F9097" i="2"/>
  <c r="D9097" i="2"/>
  <c r="C9095" i="2"/>
  <c r="J9094" i="2"/>
  <c r="H9094" i="2"/>
  <c r="D9094" i="2"/>
  <c r="B9094" i="2"/>
  <c r="J9093" i="2"/>
  <c r="H9093" i="2"/>
  <c r="F9093" i="2"/>
  <c r="I9092" i="2"/>
  <c r="H9092" i="2"/>
  <c r="G9092" i="2"/>
  <c r="F9092" i="2"/>
  <c r="E9092" i="2"/>
  <c r="D9092" i="2"/>
  <c r="C9092" i="2"/>
  <c r="B9092" i="2"/>
  <c r="H9091" i="2"/>
  <c r="G9091" i="2"/>
  <c r="F9091" i="2"/>
  <c r="E9091" i="2"/>
  <c r="D9091" i="2"/>
  <c r="C9091" i="2"/>
  <c r="B9091" i="2"/>
  <c r="J9089" i="2"/>
  <c r="I9089" i="2"/>
  <c r="H9089" i="2"/>
  <c r="G9089" i="2"/>
  <c r="F9089" i="2"/>
  <c r="E9089" i="2"/>
  <c r="D9089" i="2"/>
  <c r="C9089" i="2"/>
  <c r="B9089" i="2"/>
  <c r="J9088" i="2"/>
  <c r="I9088" i="2"/>
  <c r="H9088" i="2"/>
  <c r="G9088" i="2"/>
  <c r="F9088" i="2"/>
  <c r="E9088" i="2"/>
  <c r="D9088" i="2"/>
  <c r="C9088" i="2"/>
  <c r="B9088" i="2"/>
  <c r="G9086" i="2"/>
  <c r="C9086" i="2"/>
  <c r="G9085" i="2"/>
  <c r="F9085" i="2"/>
  <c r="D9085" i="2"/>
  <c r="C9083" i="2"/>
  <c r="J9082" i="2"/>
  <c r="H9082" i="2"/>
  <c r="D9082" i="2"/>
  <c r="B9082" i="2"/>
  <c r="J9081" i="2"/>
  <c r="H9081" i="2"/>
  <c r="F9081" i="2"/>
  <c r="I9080" i="2"/>
  <c r="H9080" i="2"/>
  <c r="G9080" i="2"/>
  <c r="F9080" i="2"/>
  <c r="E9080" i="2"/>
  <c r="D9080" i="2"/>
  <c r="C9080" i="2"/>
  <c r="B9080" i="2"/>
  <c r="H9079" i="2"/>
  <c r="G9079" i="2"/>
  <c r="F9079" i="2"/>
  <c r="E9079" i="2"/>
  <c r="D9079" i="2"/>
  <c r="C9079" i="2"/>
  <c r="B9079" i="2"/>
  <c r="J9077" i="2"/>
  <c r="I9077" i="2"/>
  <c r="H9077" i="2"/>
  <c r="G9077" i="2"/>
  <c r="F9077" i="2"/>
  <c r="E9077" i="2"/>
  <c r="D9077" i="2"/>
  <c r="C9077" i="2"/>
  <c r="B9077" i="2"/>
  <c r="J9076" i="2"/>
  <c r="I9076" i="2"/>
  <c r="H9076" i="2"/>
  <c r="G9076" i="2"/>
  <c r="F9076" i="2"/>
  <c r="E9076" i="2"/>
  <c r="D9076" i="2"/>
  <c r="C9076" i="2"/>
  <c r="B9076" i="2"/>
  <c r="G9074" i="2"/>
  <c r="C9074" i="2"/>
  <c r="G9073" i="2"/>
  <c r="F9073" i="2"/>
  <c r="D9073" i="2"/>
  <c r="C9071" i="2"/>
  <c r="J9070" i="2"/>
  <c r="H9070" i="2"/>
  <c r="D9070" i="2"/>
  <c r="B9070" i="2"/>
  <c r="J9069" i="2"/>
  <c r="H9069" i="2"/>
  <c r="F9069" i="2"/>
  <c r="I9068" i="2"/>
  <c r="H9068" i="2"/>
  <c r="G9068" i="2"/>
  <c r="F9068" i="2"/>
  <c r="E9068" i="2"/>
  <c r="D9068" i="2"/>
  <c r="C9068" i="2"/>
  <c r="B9068" i="2"/>
  <c r="H9067" i="2"/>
  <c r="G9067" i="2"/>
  <c r="F9067" i="2"/>
  <c r="E9067" i="2"/>
  <c r="D9067" i="2"/>
  <c r="C9067" i="2"/>
  <c r="B9067" i="2"/>
  <c r="J9065" i="2"/>
  <c r="I9065" i="2"/>
  <c r="H9065" i="2"/>
  <c r="G9065" i="2"/>
  <c r="F9065" i="2"/>
  <c r="E9065" i="2"/>
  <c r="D9065" i="2"/>
  <c r="C9065" i="2"/>
  <c r="B9065" i="2"/>
  <c r="J9064" i="2"/>
  <c r="I9064" i="2"/>
  <c r="H9064" i="2"/>
  <c r="G9064" i="2"/>
  <c r="F9064" i="2"/>
  <c r="E9064" i="2"/>
  <c r="D9064" i="2"/>
  <c r="C9064" i="2"/>
  <c r="B9064" i="2"/>
  <c r="G9062" i="2"/>
  <c r="C9062" i="2"/>
  <c r="G9061" i="2"/>
  <c r="F9061" i="2"/>
  <c r="D9061" i="2"/>
  <c r="C9059" i="2"/>
  <c r="J9058" i="2"/>
  <c r="H9058" i="2"/>
  <c r="D9058" i="2"/>
  <c r="B9058" i="2"/>
  <c r="J9057" i="2"/>
  <c r="H9057" i="2"/>
  <c r="F9057" i="2"/>
  <c r="I9056" i="2"/>
  <c r="H9056" i="2"/>
  <c r="G9056" i="2"/>
  <c r="F9056" i="2"/>
  <c r="E9056" i="2"/>
  <c r="D9056" i="2"/>
  <c r="C9056" i="2"/>
  <c r="B9056" i="2"/>
  <c r="H9055" i="2"/>
  <c r="G9055" i="2"/>
  <c r="F9055" i="2"/>
  <c r="E9055" i="2"/>
  <c r="D9055" i="2"/>
  <c r="C9055" i="2"/>
  <c r="B9055" i="2"/>
  <c r="J9053" i="2"/>
  <c r="I9053" i="2"/>
  <c r="H9053" i="2"/>
  <c r="G9053" i="2"/>
  <c r="F9053" i="2"/>
  <c r="E9053" i="2"/>
  <c r="D9053" i="2"/>
  <c r="C9053" i="2"/>
  <c r="B9053" i="2"/>
  <c r="J9052" i="2"/>
  <c r="I9052" i="2"/>
  <c r="H9052" i="2"/>
  <c r="G9052" i="2"/>
  <c r="F9052" i="2"/>
  <c r="E9052" i="2"/>
  <c r="D9052" i="2"/>
  <c r="C9052" i="2"/>
  <c r="B9052" i="2"/>
  <c r="G9050" i="2"/>
  <c r="C9050" i="2"/>
  <c r="G9049" i="2"/>
  <c r="F9049" i="2"/>
  <c r="D9049" i="2"/>
  <c r="C9047" i="2"/>
  <c r="J9046" i="2"/>
  <c r="H9046" i="2"/>
  <c r="D9046" i="2"/>
  <c r="B9046" i="2"/>
  <c r="J9045" i="2"/>
  <c r="H9045" i="2"/>
  <c r="F9045" i="2"/>
  <c r="I9044" i="2"/>
  <c r="H9044" i="2"/>
  <c r="G9044" i="2"/>
  <c r="F9044" i="2"/>
  <c r="E9044" i="2"/>
  <c r="D9044" i="2"/>
  <c r="C9044" i="2"/>
  <c r="B9044" i="2"/>
  <c r="H9043" i="2"/>
  <c r="G9043" i="2"/>
  <c r="F9043" i="2"/>
  <c r="E9043" i="2"/>
  <c r="D9043" i="2"/>
  <c r="C9043" i="2"/>
  <c r="B9043" i="2"/>
  <c r="J9041" i="2"/>
  <c r="I9041" i="2"/>
  <c r="H9041" i="2"/>
  <c r="G9041" i="2"/>
  <c r="F9041" i="2"/>
  <c r="E9041" i="2"/>
  <c r="D9041" i="2"/>
  <c r="C9041" i="2"/>
  <c r="B9041" i="2"/>
  <c r="J9040" i="2"/>
  <c r="I9040" i="2"/>
  <c r="H9040" i="2"/>
  <c r="G9040" i="2"/>
  <c r="F9040" i="2"/>
  <c r="E9040" i="2"/>
  <c r="D9040" i="2"/>
  <c r="C9040" i="2"/>
  <c r="B9040" i="2"/>
  <c r="G9038" i="2"/>
  <c r="C9038" i="2"/>
  <c r="G9037" i="2"/>
  <c r="F9037" i="2"/>
  <c r="D9037" i="2"/>
  <c r="C9035" i="2"/>
  <c r="J9034" i="2"/>
  <c r="H9034" i="2"/>
  <c r="D9034" i="2"/>
  <c r="B9034" i="2"/>
  <c r="J9033" i="2"/>
  <c r="H9033" i="2"/>
  <c r="F9033" i="2"/>
  <c r="I9032" i="2"/>
  <c r="H9032" i="2"/>
  <c r="G9032" i="2"/>
  <c r="F9032" i="2"/>
  <c r="E9032" i="2"/>
  <c r="D9032" i="2"/>
  <c r="C9032" i="2"/>
  <c r="B9032" i="2"/>
  <c r="H9031" i="2"/>
  <c r="G9031" i="2"/>
  <c r="F9031" i="2"/>
  <c r="E9031" i="2"/>
  <c r="D9031" i="2"/>
  <c r="C9031" i="2"/>
  <c r="B9031" i="2"/>
  <c r="J9029" i="2"/>
  <c r="I9029" i="2"/>
  <c r="H9029" i="2"/>
  <c r="G9029" i="2"/>
  <c r="F9029" i="2"/>
  <c r="E9029" i="2"/>
  <c r="D9029" i="2"/>
  <c r="C9029" i="2"/>
  <c r="B9029" i="2"/>
  <c r="J9028" i="2"/>
  <c r="I9028" i="2"/>
  <c r="H9028" i="2"/>
  <c r="G9028" i="2"/>
  <c r="F9028" i="2"/>
  <c r="E9028" i="2"/>
  <c r="D9028" i="2"/>
  <c r="C9028" i="2"/>
  <c r="B9028" i="2"/>
  <c r="G9026" i="2"/>
  <c r="C9026" i="2"/>
  <c r="G9025" i="2"/>
  <c r="F9025" i="2"/>
  <c r="D9025" i="2"/>
  <c r="C9023" i="2"/>
  <c r="J9022" i="2"/>
  <c r="H9022" i="2"/>
  <c r="D9022" i="2"/>
  <c r="B9022" i="2"/>
  <c r="J9021" i="2"/>
  <c r="H9021" i="2"/>
  <c r="F9021" i="2"/>
  <c r="I9020" i="2"/>
  <c r="H9020" i="2"/>
  <c r="G9020" i="2"/>
  <c r="F9020" i="2"/>
  <c r="E9020" i="2"/>
  <c r="D9020" i="2"/>
  <c r="C9020" i="2"/>
  <c r="B9020" i="2"/>
  <c r="H9019" i="2"/>
  <c r="G9019" i="2"/>
  <c r="F9019" i="2"/>
  <c r="E9019" i="2"/>
  <c r="D9019" i="2"/>
  <c r="C9019" i="2"/>
  <c r="B9019" i="2"/>
  <c r="J9017" i="2"/>
  <c r="I9017" i="2"/>
  <c r="H9017" i="2"/>
  <c r="G9017" i="2"/>
  <c r="F9017" i="2"/>
  <c r="E9017" i="2"/>
  <c r="D9017" i="2"/>
  <c r="C9017" i="2"/>
  <c r="B9017" i="2"/>
  <c r="J9016" i="2"/>
  <c r="I9016" i="2"/>
  <c r="H9016" i="2"/>
  <c r="G9016" i="2"/>
  <c r="F9016" i="2"/>
  <c r="E9016" i="2"/>
  <c r="D9016" i="2"/>
  <c r="C9016" i="2"/>
  <c r="B9016" i="2"/>
  <c r="G9014" i="2"/>
  <c r="C9014" i="2"/>
  <c r="G9013" i="2"/>
  <c r="F9013" i="2"/>
  <c r="D9013" i="2"/>
  <c r="C9011" i="2"/>
  <c r="J9010" i="2"/>
  <c r="H9010" i="2"/>
  <c r="D9010" i="2"/>
  <c r="B9010" i="2"/>
  <c r="J9009" i="2"/>
  <c r="H9009" i="2"/>
  <c r="F9009" i="2"/>
  <c r="I9008" i="2"/>
  <c r="H9008" i="2"/>
  <c r="G9008" i="2"/>
  <c r="F9008" i="2"/>
  <c r="E9008" i="2"/>
  <c r="D9008" i="2"/>
  <c r="C9008" i="2"/>
  <c r="B9008" i="2"/>
  <c r="H9007" i="2"/>
  <c r="G9007" i="2"/>
  <c r="F9007" i="2"/>
  <c r="E9007" i="2"/>
  <c r="D9007" i="2"/>
  <c r="C9007" i="2"/>
  <c r="B9007" i="2"/>
  <c r="J9005" i="2"/>
  <c r="I9005" i="2"/>
  <c r="H9005" i="2"/>
  <c r="G9005" i="2"/>
  <c r="F9005" i="2"/>
  <c r="E9005" i="2"/>
  <c r="D9005" i="2"/>
  <c r="C9005" i="2"/>
  <c r="B9005" i="2"/>
  <c r="J9004" i="2"/>
  <c r="I9004" i="2"/>
  <c r="H9004" i="2"/>
  <c r="G9004" i="2"/>
  <c r="F9004" i="2"/>
  <c r="E9004" i="2"/>
  <c r="D9004" i="2"/>
  <c r="C9004" i="2"/>
  <c r="B9004" i="2"/>
  <c r="G9002" i="2"/>
  <c r="C9002" i="2"/>
  <c r="G9001" i="2"/>
  <c r="F9001" i="2"/>
  <c r="D9001" i="2"/>
  <c r="C8999" i="2"/>
  <c r="J8998" i="2"/>
  <c r="H8998" i="2"/>
  <c r="D8998" i="2"/>
  <c r="B8998" i="2"/>
  <c r="J8997" i="2"/>
  <c r="H8997" i="2"/>
  <c r="F8997" i="2"/>
  <c r="I8996" i="2"/>
  <c r="H8996" i="2"/>
  <c r="G8996" i="2"/>
  <c r="F8996" i="2"/>
  <c r="E8996" i="2"/>
  <c r="D8996" i="2"/>
  <c r="C8996" i="2"/>
  <c r="B8996" i="2"/>
  <c r="H8995" i="2"/>
  <c r="G8995" i="2"/>
  <c r="F8995" i="2"/>
  <c r="E8995" i="2"/>
  <c r="D8995" i="2"/>
  <c r="C8995" i="2"/>
  <c r="B8995" i="2"/>
  <c r="J8993" i="2"/>
  <c r="I8993" i="2"/>
  <c r="H8993" i="2"/>
  <c r="G8993" i="2"/>
  <c r="F8993" i="2"/>
  <c r="E8993" i="2"/>
  <c r="D8993" i="2"/>
  <c r="C8993" i="2"/>
  <c r="B8993" i="2"/>
  <c r="J8992" i="2"/>
  <c r="I8992" i="2"/>
  <c r="H8992" i="2"/>
  <c r="G8992" i="2"/>
  <c r="F8992" i="2"/>
  <c r="E8992" i="2"/>
  <c r="D8992" i="2"/>
  <c r="C8992" i="2"/>
  <c r="B8992" i="2"/>
  <c r="G8990" i="2"/>
  <c r="C8990" i="2"/>
  <c r="G8989" i="2"/>
  <c r="F8989" i="2"/>
  <c r="D8989" i="2"/>
  <c r="C8987" i="2"/>
  <c r="J8986" i="2"/>
  <c r="H8986" i="2"/>
  <c r="D8986" i="2"/>
  <c r="B8986" i="2"/>
  <c r="J8985" i="2"/>
  <c r="H8985" i="2"/>
  <c r="F8985" i="2"/>
  <c r="I8984" i="2"/>
  <c r="H8984" i="2"/>
  <c r="G8984" i="2"/>
  <c r="F8984" i="2"/>
  <c r="E8984" i="2"/>
  <c r="D8984" i="2"/>
  <c r="C8984" i="2"/>
  <c r="B8984" i="2"/>
  <c r="H8983" i="2"/>
  <c r="G8983" i="2"/>
  <c r="F8983" i="2"/>
  <c r="E8983" i="2"/>
  <c r="D8983" i="2"/>
  <c r="C8983" i="2"/>
  <c r="B8983" i="2"/>
  <c r="J8981" i="2"/>
  <c r="I8981" i="2"/>
  <c r="H8981" i="2"/>
  <c r="G8981" i="2"/>
  <c r="F8981" i="2"/>
  <c r="E8981" i="2"/>
  <c r="D8981" i="2"/>
  <c r="C8981" i="2"/>
  <c r="B8981" i="2"/>
  <c r="J8980" i="2"/>
  <c r="I8980" i="2"/>
  <c r="H8980" i="2"/>
  <c r="G8980" i="2"/>
  <c r="F8980" i="2"/>
  <c r="E8980" i="2"/>
  <c r="D8980" i="2"/>
  <c r="C8980" i="2"/>
  <c r="B8980" i="2"/>
  <c r="G8978" i="2"/>
  <c r="C8978" i="2"/>
  <c r="G8977" i="2"/>
  <c r="F8977" i="2"/>
  <c r="D8977" i="2"/>
  <c r="C8975" i="2"/>
  <c r="J8974" i="2"/>
  <c r="H8974" i="2"/>
  <c r="D8974" i="2"/>
  <c r="B8974" i="2"/>
  <c r="J8973" i="2"/>
  <c r="H8973" i="2"/>
  <c r="F8973" i="2"/>
  <c r="I8972" i="2"/>
  <c r="H8972" i="2"/>
  <c r="G8972" i="2"/>
  <c r="F8972" i="2"/>
  <c r="E8972" i="2"/>
  <c r="D8972" i="2"/>
  <c r="C8972" i="2"/>
  <c r="B8972" i="2"/>
  <c r="H8971" i="2"/>
  <c r="G8971" i="2"/>
  <c r="F8971" i="2"/>
  <c r="E8971" i="2"/>
  <c r="D8971" i="2"/>
  <c r="C8971" i="2"/>
  <c r="B8971" i="2"/>
  <c r="J8969" i="2"/>
  <c r="I8969" i="2"/>
  <c r="H8969" i="2"/>
  <c r="G8969" i="2"/>
  <c r="F8969" i="2"/>
  <c r="E8969" i="2"/>
  <c r="D8969" i="2"/>
  <c r="C8969" i="2"/>
  <c r="B8969" i="2"/>
  <c r="J8968" i="2"/>
  <c r="I8968" i="2"/>
  <c r="H8968" i="2"/>
  <c r="G8968" i="2"/>
  <c r="F8968" i="2"/>
  <c r="E8968" i="2"/>
  <c r="D8968" i="2"/>
  <c r="C8968" i="2"/>
  <c r="B8968" i="2"/>
  <c r="G8966" i="2"/>
  <c r="C8966" i="2"/>
  <c r="G8965" i="2"/>
  <c r="F8965" i="2"/>
  <c r="D8965" i="2"/>
  <c r="C8963" i="2"/>
  <c r="J8962" i="2"/>
  <c r="H8962" i="2"/>
  <c r="D8962" i="2"/>
  <c r="B8962" i="2"/>
  <c r="J8961" i="2"/>
  <c r="H8961" i="2"/>
  <c r="F8961" i="2"/>
  <c r="I8960" i="2"/>
  <c r="H8960" i="2"/>
  <c r="G8960" i="2"/>
  <c r="F8960" i="2"/>
  <c r="E8960" i="2"/>
  <c r="D8960" i="2"/>
  <c r="C8960" i="2"/>
  <c r="B8960" i="2"/>
  <c r="H8959" i="2"/>
  <c r="G8959" i="2"/>
  <c r="F8959" i="2"/>
  <c r="E8959" i="2"/>
  <c r="D8959" i="2"/>
  <c r="C8959" i="2"/>
  <c r="B8959" i="2"/>
  <c r="J8957" i="2"/>
  <c r="I8957" i="2"/>
  <c r="H8957" i="2"/>
  <c r="G8957" i="2"/>
  <c r="F8957" i="2"/>
  <c r="E8957" i="2"/>
  <c r="D8957" i="2"/>
  <c r="C8957" i="2"/>
  <c r="B8957" i="2"/>
  <c r="J8956" i="2"/>
  <c r="I8956" i="2"/>
  <c r="H8956" i="2"/>
  <c r="G8956" i="2"/>
  <c r="F8956" i="2"/>
  <c r="E8956" i="2"/>
  <c r="D8956" i="2"/>
  <c r="C8956" i="2"/>
  <c r="B8956" i="2"/>
  <c r="G8954" i="2"/>
  <c r="C8954" i="2"/>
  <c r="G8953" i="2"/>
  <c r="F8953" i="2"/>
  <c r="D8953" i="2"/>
  <c r="C8951" i="2"/>
  <c r="J8950" i="2"/>
  <c r="H8950" i="2"/>
  <c r="D8950" i="2"/>
  <c r="B8950" i="2"/>
  <c r="J8949" i="2"/>
  <c r="H8949" i="2"/>
  <c r="F8949" i="2"/>
  <c r="I8948" i="2"/>
  <c r="H8948" i="2"/>
  <c r="G8948" i="2"/>
  <c r="F8948" i="2"/>
  <c r="E8948" i="2"/>
  <c r="D8948" i="2"/>
  <c r="C8948" i="2"/>
  <c r="B8948" i="2"/>
  <c r="H8947" i="2"/>
  <c r="G8947" i="2"/>
  <c r="F8947" i="2"/>
  <c r="E8947" i="2"/>
  <c r="D8947" i="2"/>
  <c r="C8947" i="2"/>
  <c r="B8947" i="2"/>
  <c r="J8945" i="2"/>
  <c r="I8945" i="2"/>
  <c r="H8945" i="2"/>
  <c r="G8945" i="2"/>
  <c r="F8945" i="2"/>
  <c r="E8945" i="2"/>
  <c r="D8945" i="2"/>
  <c r="C8945" i="2"/>
  <c r="B8945" i="2"/>
  <c r="J8944" i="2"/>
  <c r="I8944" i="2"/>
  <c r="H8944" i="2"/>
  <c r="G8944" i="2"/>
  <c r="F8944" i="2"/>
  <c r="E8944" i="2"/>
  <c r="D8944" i="2"/>
  <c r="C8944" i="2"/>
  <c r="B8944" i="2"/>
  <c r="G8942" i="2"/>
  <c r="C8942" i="2"/>
  <c r="G8941" i="2"/>
  <c r="F8941" i="2"/>
  <c r="D8941" i="2"/>
  <c r="C8939" i="2"/>
  <c r="J8938" i="2"/>
  <c r="H8938" i="2"/>
  <c r="D8938" i="2"/>
  <c r="B8938" i="2"/>
  <c r="J8937" i="2"/>
  <c r="H8937" i="2"/>
  <c r="F8937" i="2"/>
  <c r="I8936" i="2"/>
  <c r="H8936" i="2"/>
  <c r="G8936" i="2"/>
  <c r="F8936" i="2"/>
  <c r="E8936" i="2"/>
  <c r="D8936" i="2"/>
  <c r="C8936" i="2"/>
  <c r="B8936" i="2"/>
  <c r="H8935" i="2"/>
  <c r="G8935" i="2"/>
  <c r="F8935" i="2"/>
  <c r="E8935" i="2"/>
  <c r="D8935" i="2"/>
  <c r="C8935" i="2"/>
  <c r="B8935" i="2"/>
  <c r="J8933" i="2"/>
  <c r="I8933" i="2"/>
  <c r="H8933" i="2"/>
  <c r="G8933" i="2"/>
  <c r="F8933" i="2"/>
  <c r="E8933" i="2"/>
  <c r="D8933" i="2"/>
  <c r="C8933" i="2"/>
  <c r="B8933" i="2"/>
  <c r="J8932" i="2"/>
  <c r="I8932" i="2"/>
  <c r="H8932" i="2"/>
  <c r="G8932" i="2"/>
  <c r="F8932" i="2"/>
  <c r="E8932" i="2"/>
  <c r="D8932" i="2"/>
  <c r="C8932" i="2"/>
  <c r="B8932" i="2"/>
  <c r="G8930" i="2"/>
  <c r="C8930" i="2"/>
  <c r="G8929" i="2"/>
  <c r="F8929" i="2"/>
  <c r="D8929" i="2"/>
  <c r="C8927" i="2"/>
  <c r="J8926" i="2"/>
  <c r="H8926" i="2"/>
  <c r="D8926" i="2"/>
  <c r="B8926" i="2"/>
  <c r="J8925" i="2"/>
  <c r="H8925" i="2"/>
  <c r="F8925" i="2"/>
  <c r="I8924" i="2"/>
  <c r="H8924" i="2"/>
  <c r="G8924" i="2"/>
  <c r="F8924" i="2"/>
  <c r="E8924" i="2"/>
  <c r="D8924" i="2"/>
  <c r="C8924" i="2"/>
  <c r="B8924" i="2"/>
  <c r="H8923" i="2"/>
  <c r="G8923" i="2"/>
  <c r="F8923" i="2"/>
  <c r="E8923" i="2"/>
  <c r="D8923" i="2"/>
  <c r="C8923" i="2"/>
  <c r="B8923" i="2"/>
  <c r="J8921" i="2"/>
  <c r="I8921" i="2"/>
  <c r="H8921" i="2"/>
  <c r="G8921" i="2"/>
  <c r="F8921" i="2"/>
  <c r="E8921" i="2"/>
  <c r="D8921" i="2"/>
  <c r="C8921" i="2"/>
  <c r="B8921" i="2"/>
  <c r="J8920" i="2"/>
  <c r="I8920" i="2"/>
  <c r="H8920" i="2"/>
  <c r="G8920" i="2"/>
  <c r="F8920" i="2"/>
  <c r="E8920" i="2"/>
  <c r="D8920" i="2"/>
  <c r="C8920" i="2"/>
  <c r="B8920" i="2"/>
  <c r="G8918" i="2"/>
  <c r="C8918" i="2"/>
  <c r="G8917" i="2"/>
  <c r="F8917" i="2"/>
  <c r="D8917" i="2"/>
  <c r="C8915" i="2"/>
  <c r="J8914" i="2"/>
  <c r="H8914" i="2"/>
  <c r="D8914" i="2"/>
  <c r="B8914" i="2"/>
  <c r="J8913" i="2"/>
  <c r="H8913" i="2"/>
  <c r="F8913" i="2"/>
  <c r="I8912" i="2"/>
  <c r="H8912" i="2"/>
  <c r="G8912" i="2"/>
  <c r="F8912" i="2"/>
  <c r="E8912" i="2"/>
  <c r="D8912" i="2"/>
  <c r="C8912" i="2"/>
  <c r="B8912" i="2"/>
  <c r="H8911" i="2"/>
  <c r="G8911" i="2"/>
  <c r="F8911" i="2"/>
  <c r="E8911" i="2"/>
  <c r="D8911" i="2"/>
  <c r="C8911" i="2"/>
  <c r="B8911" i="2"/>
  <c r="J8909" i="2"/>
  <c r="I8909" i="2"/>
  <c r="H8909" i="2"/>
  <c r="G8909" i="2"/>
  <c r="F8909" i="2"/>
  <c r="E8909" i="2"/>
  <c r="D8909" i="2"/>
  <c r="C8909" i="2"/>
  <c r="B8909" i="2"/>
  <c r="J8908" i="2"/>
  <c r="I8908" i="2"/>
  <c r="H8908" i="2"/>
  <c r="G8908" i="2"/>
  <c r="F8908" i="2"/>
  <c r="E8908" i="2"/>
  <c r="D8908" i="2"/>
  <c r="C8908" i="2"/>
  <c r="B8908" i="2"/>
  <c r="G8906" i="2"/>
  <c r="C8906" i="2"/>
  <c r="G8905" i="2"/>
  <c r="F8905" i="2"/>
  <c r="D8905" i="2"/>
  <c r="C8903" i="2"/>
  <c r="J8902" i="2"/>
  <c r="H8902" i="2"/>
  <c r="D8902" i="2"/>
  <c r="B8902" i="2"/>
  <c r="J8901" i="2"/>
  <c r="H8901" i="2"/>
  <c r="F8901" i="2"/>
  <c r="I8900" i="2"/>
  <c r="H8900" i="2"/>
  <c r="G8900" i="2"/>
  <c r="F8900" i="2"/>
  <c r="E8900" i="2"/>
  <c r="D8900" i="2"/>
  <c r="C8900" i="2"/>
  <c r="B8900" i="2"/>
  <c r="H8899" i="2"/>
  <c r="G8899" i="2"/>
  <c r="F8899" i="2"/>
  <c r="E8899" i="2"/>
  <c r="D8899" i="2"/>
  <c r="C8899" i="2"/>
  <c r="B8899" i="2"/>
  <c r="J8897" i="2"/>
  <c r="I8897" i="2"/>
  <c r="H8897" i="2"/>
  <c r="G8897" i="2"/>
  <c r="F8897" i="2"/>
  <c r="E8897" i="2"/>
  <c r="D8897" i="2"/>
  <c r="C8897" i="2"/>
  <c r="B8897" i="2"/>
  <c r="J8896" i="2"/>
  <c r="I8896" i="2"/>
  <c r="H8896" i="2"/>
  <c r="G8896" i="2"/>
  <c r="F8896" i="2"/>
  <c r="E8896" i="2"/>
  <c r="D8896" i="2"/>
  <c r="C8896" i="2"/>
  <c r="B8896" i="2"/>
  <c r="G8894" i="2"/>
  <c r="C8894" i="2"/>
  <c r="G8893" i="2"/>
  <c r="F8893" i="2"/>
  <c r="D8893" i="2"/>
  <c r="C8891" i="2"/>
  <c r="J8890" i="2"/>
  <c r="H8890" i="2"/>
  <c r="D8890" i="2"/>
  <c r="B8890" i="2"/>
  <c r="J8889" i="2"/>
  <c r="H8889" i="2"/>
  <c r="F8889" i="2"/>
  <c r="I8888" i="2"/>
  <c r="H8888" i="2"/>
  <c r="G8888" i="2"/>
  <c r="F8888" i="2"/>
  <c r="E8888" i="2"/>
  <c r="D8888" i="2"/>
  <c r="C8888" i="2"/>
  <c r="B8888" i="2"/>
  <c r="H8887" i="2"/>
  <c r="G8887" i="2"/>
  <c r="F8887" i="2"/>
  <c r="E8887" i="2"/>
  <c r="D8887" i="2"/>
  <c r="C8887" i="2"/>
  <c r="B8887" i="2"/>
  <c r="J8885" i="2"/>
  <c r="I8885" i="2"/>
  <c r="H8885" i="2"/>
  <c r="G8885" i="2"/>
  <c r="F8885" i="2"/>
  <c r="E8885" i="2"/>
  <c r="D8885" i="2"/>
  <c r="C8885" i="2"/>
  <c r="B8885" i="2"/>
  <c r="J8884" i="2"/>
  <c r="I8884" i="2"/>
  <c r="H8884" i="2"/>
  <c r="G8884" i="2"/>
  <c r="F8884" i="2"/>
  <c r="E8884" i="2"/>
  <c r="D8884" i="2"/>
  <c r="C8884" i="2"/>
  <c r="B8884" i="2"/>
  <c r="G8882" i="2"/>
  <c r="C8882" i="2"/>
  <c r="G8881" i="2"/>
  <c r="F8881" i="2"/>
  <c r="D8881" i="2"/>
  <c r="C8879" i="2"/>
  <c r="J8878" i="2"/>
  <c r="H8878" i="2"/>
  <c r="D8878" i="2"/>
  <c r="B8878" i="2"/>
  <c r="J8877" i="2"/>
  <c r="H8877" i="2"/>
  <c r="F8877" i="2"/>
  <c r="I8876" i="2"/>
  <c r="H8876" i="2"/>
  <c r="G8876" i="2"/>
  <c r="F8876" i="2"/>
  <c r="E8876" i="2"/>
  <c r="D8876" i="2"/>
  <c r="C8876" i="2"/>
  <c r="B8876" i="2"/>
  <c r="H8875" i="2"/>
  <c r="G8875" i="2"/>
  <c r="F8875" i="2"/>
  <c r="E8875" i="2"/>
  <c r="D8875" i="2"/>
  <c r="C8875" i="2"/>
  <c r="B8875" i="2"/>
  <c r="J8873" i="2"/>
  <c r="I8873" i="2"/>
  <c r="H8873" i="2"/>
  <c r="G8873" i="2"/>
  <c r="F8873" i="2"/>
  <c r="E8873" i="2"/>
  <c r="D8873" i="2"/>
  <c r="C8873" i="2"/>
  <c r="B8873" i="2"/>
  <c r="J8872" i="2"/>
  <c r="I8872" i="2"/>
  <c r="H8872" i="2"/>
  <c r="G8872" i="2"/>
  <c r="F8872" i="2"/>
  <c r="E8872" i="2"/>
  <c r="D8872" i="2"/>
  <c r="C8872" i="2"/>
  <c r="B8872" i="2"/>
  <c r="G8870" i="2"/>
  <c r="C8870" i="2"/>
  <c r="G8869" i="2"/>
  <c r="F8869" i="2"/>
  <c r="D8869" i="2"/>
  <c r="C8867" i="2"/>
  <c r="J8866" i="2"/>
  <c r="H8866" i="2"/>
  <c r="D8866" i="2"/>
  <c r="B8866" i="2"/>
  <c r="J8865" i="2"/>
  <c r="H8865" i="2"/>
  <c r="F8865" i="2"/>
  <c r="I8864" i="2"/>
  <c r="H8864" i="2"/>
  <c r="G8864" i="2"/>
  <c r="F8864" i="2"/>
  <c r="E8864" i="2"/>
  <c r="D8864" i="2"/>
  <c r="C8864" i="2"/>
  <c r="B8864" i="2"/>
  <c r="H8863" i="2"/>
  <c r="G8863" i="2"/>
  <c r="F8863" i="2"/>
  <c r="E8863" i="2"/>
  <c r="D8863" i="2"/>
  <c r="C8863" i="2"/>
  <c r="B8863" i="2"/>
  <c r="J8861" i="2"/>
  <c r="I8861" i="2"/>
  <c r="H8861" i="2"/>
  <c r="G8861" i="2"/>
  <c r="F8861" i="2"/>
  <c r="E8861" i="2"/>
  <c r="D8861" i="2"/>
  <c r="C8861" i="2"/>
  <c r="B8861" i="2"/>
  <c r="J8860" i="2"/>
  <c r="I8860" i="2"/>
  <c r="H8860" i="2"/>
  <c r="G8860" i="2"/>
  <c r="F8860" i="2"/>
  <c r="E8860" i="2"/>
  <c r="D8860" i="2"/>
  <c r="C8860" i="2"/>
  <c r="B8860" i="2"/>
  <c r="G8858" i="2"/>
  <c r="C8858" i="2"/>
  <c r="G8857" i="2"/>
  <c r="F8857" i="2"/>
  <c r="D8857" i="2"/>
  <c r="C8855" i="2"/>
  <c r="J8854" i="2"/>
  <c r="H8854" i="2"/>
  <c r="D8854" i="2"/>
  <c r="B8854" i="2"/>
  <c r="J8853" i="2"/>
  <c r="H8853" i="2"/>
  <c r="F8853" i="2"/>
  <c r="I8852" i="2"/>
  <c r="H8852" i="2"/>
  <c r="G8852" i="2"/>
  <c r="F8852" i="2"/>
  <c r="E8852" i="2"/>
  <c r="D8852" i="2"/>
  <c r="C8852" i="2"/>
  <c r="B8852" i="2"/>
  <c r="H8851" i="2"/>
  <c r="G8851" i="2"/>
  <c r="F8851" i="2"/>
  <c r="E8851" i="2"/>
  <c r="D8851" i="2"/>
  <c r="C8851" i="2"/>
  <c r="B8851" i="2"/>
  <c r="J8849" i="2"/>
  <c r="I8849" i="2"/>
  <c r="H8849" i="2"/>
  <c r="G8849" i="2"/>
  <c r="F8849" i="2"/>
  <c r="E8849" i="2"/>
  <c r="D8849" i="2"/>
  <c r="C8849" i="2"/>
  <c r="B8849" i="2"/>
  <c r="J8848" i="2"/>
  <c r="I8848" i="2"/>
  <c r="H8848" i="2"/>
  <c r="G8848" i="2"/>
  <c r="F8848" i="2"/>
  <c r="E8848" i="2"/>
  <c r="D8848" i="2"/>
  <c r="C8848" i="2"/>
  <c r="B8848" i="2"/>
  <c r="G8846" i="2"/>
  <c r="C8846" i="2"/>
  <c r="G8845" i="2"/>
  <c r="F8845" i="2"/>
  <c r="D8845" i="2"/>
  <c r="C8843" i="2"/>
  <c r="J8842" i="2"/>
  <c r="H8842" i="2"/>
  <c r="D8842" i="2"/>
  <c r="B8842" i="2"/>
  <c r="J8841" i="2"/>
  <c r="H8841" i="2"/>
  <c r="F8841" i="2"/>
  <c r="I8840" i="2"/>
  <c r="H8840" i="2"/>
  <c r="G8840" i="2"/>
  <c r="F8840" i="2"/>
  <c r="E8840" i="2"/>
  <c r="D8840" i="2"/>
  <c r="C8840" i="2"/>
  <c r="B8840" i="2"/>
  <c r="H8839" i="2"/>
  <c r="G8839" i="2"/>
  <c r="F8839" i="2"/>
  <c r="E8839" i="2"/>
  <c r="D8839" i="2"/>
  <c r="C8839" i="2"/>
  <c r="B8839" i="2"/>
  <c r="J8837" i="2"/>
  <c r="I8837" i="2"/>
  <c r="H8837" i="2"/>
  <c r="G8837" i="2"/>
  <c r="F8837" i="2"/>
  <c r="E8837" i="2"/>
  <c r="D8837" i="2"/>
  <c r="C8837" i="2"/>
  <c r="B8837" i="2"/>
  <c r="J8836" i="2"/>
  <c r="I8836" i="2"/>
  <c r="H8836" i="2"/>
  <c r="G8836" i="2"/>
  <c r="F8836" i="2"/>
  <c r="E8836" i="2"/>
  <c r="D8836" i="2"/>
  <c r="C8836" i="2"/>
  <c r="B8836" i="2"/>
  <c r="G8834" i="2"/>
  <c r="C8834" i="2"/>
  <c r="G8833" i="2"/>
  <c r="F8833" i="2"/>
  <c r="D8833" i="2"/>
  <c r="C8831" i="2"/>
  <c r="J8830" i="2"/>
  <c r="H8830" i="2"/>
  <c r="D8830" i="2"/>
  <c r="B8830" i="2"/>
  <c r="J8829" i="2"/>
  <c r="H8829" i="2"/>
  <c r="F8829" i="2"/>
  <c r="I8828" i="2"/>
  <c r="H8828" i="2"/>
  <c r="G8828" i="2"/>
  <c r="F8828" i="2"/>
  <c r="E8828" i="2"/>
  <c r="D8828" i="2"/>
  <c r="C8828" i="2"/>
  <c r="B8828" i="2"/>
  <c r="H8827" i="2"/>
  <c r="G8827" i="2"/>
  <c r="F8827" i="2"/>
  <c r="E8827" i="2"/>
  <c r="D8827" i="2"/>
  <c r="C8827" i="2"/>
  <c r="B8827" i="2"/>
  <c r="J8825" i="2"/>
  <c r="I8825" i="2"/>
  <c r="H8825" i="2"/>
  <c r="G8825" i="2"/>
  <c r="F8825" i="2"/>
  <c r="E8825" i="2"/>
  <c r="D8825" i="2"/>
  <c r="C8825" i="2"/>
  <c r="B8825" i="2"/>
  <c r="J8824" i="2"/>
  <c r="I8824" i="2"/>
  <c r="H8824" i="2"/>
  <c r="G8824" i="2"/>
  <c r="F8824" i="2"/>
  <c r="E8824" i="2"/>
  <c r="D8824" i="2"/>
  <c r="C8824" i="2"/>
  <c r="B8824" i="2"/>
  <c r="G8822" i="2"/>
  <c r="C8822" i="2"/>
  <c r="G8821" i="2"/>
  <c r="F8821" i="2"/>
  <c r="D8821" i="2"/>
  <c r="C8819" i="2"/>
  <c r="J8818" i="2"/>
  <c r="H8818" i="2"/>
  <c r="D8818" i="2"/>
  <c r="B8818" i="2"/>
  <c r="J8817" i="2"/>
  <c r="H8817" i="2"/>
  <c r="F8817" i="2"/>
  <c r="I8816" i="2"/>
  <c r="H8816" i="2"/>
  <c r="G8816" i="2"/>
  <c r="F8816" i="2"/>
  <c r="E8816" i="2"/>
  <c r="D8816" i="2"/>
  <c r="C8816" i="2"/>
  <c r="B8816" i="2"/>
  <c r="H8815" i="2"/>
  <c r="G8815" i="2"/>
  <c r="F8815" i="2"/>
  <c r="E8815" i="2"/>
  <c r="D8815" i="2"/>
  <c r="C8815" i="2"/>
  <c r="B8815" i="2"/>
  <c r="J8813" i="2"/>
  <c r="I8813" i="2"/>
  <c r="H8813" i="2"/>
  <c r="G8813" i="2"/>
  <c r="F8813" i="2"/>
  <c r="E8813" i="2"/>
  <c r="D8813" i="2"/>
  <c r="C8813" i="2"/>
  <c r="B8813" i="2"/>
  <c r="J8812" i="2"/>
  <c r="I8812" i="2"/>
  <c r="H8812" i="2"/>
  <c r="G8812" i="2"/>
  <c r="F8812" i="2"/>
  <c r="E8812" i="2"/>
  <c r="D8812" i="2"/>
  <c r="C8812" i="2"/>
  <c r="B8812" i="2"/>
  <c r="G8810" i="2"/>
  <c r="C8810" i="2"/>
  <c r="G8809" i="2"/>
  <c r="F8809" i="2"/>
  <c r="D8809" i="2"/>
  <c r="C8807" i="2"/>
  <c r="J8806" i="2"/>
  <c r="H8806" i="2"/>
  <c r="D8806" i="2"/>
  <c r="B8806" i="2"/>
  <c r="J8805" i="2"/>
  <c r="H8805" i="2"/>
  <c r="F8805" i="2"/>
  <c r="I8804" i="2"/>
  <c r="H8804" i="2"/>
  <c r="G8804" i="2"/>
  <c r="F8804" i="2"/>
  <c r="E8804" i="2"/>
  <c r="D8804" i="2"/>
  <c r="C8804" i="2"/>
  <c r="B8804" i="2"/>
  <c r="H8803" i="2"/>
  <c r="G8803" i="2"/>
  <c r="F8803" i="2"/>
  <c r="E8803" i="2"/>
  <c r="D8803" i="2"/>
  <c r="C8803" i="2"/>
  <c r="B8803" i="2"/>
  <c r="J8801" i="2"/>
  <c r="I8801" i="2"/>
  <c r="H8801" i="2"/>
  <c r="G8801" i="2"/>
  <c r="F8801" i="2"/>
  <c r="E8801" i="2"/>
  <c r="D8801" i="2"/>
  <c r="C8801" i="2"/>
  <c r="B8801" i="2"/>
  <c r="J8800" i="2"/>
  <c r="I8800" i="2"/>
  <c r="H8800" i="2"/>
  <c r="G8800" i="2"/>
  <c r="F8800" i="2"/>
  <c r="E8800" i="2"/>
  <c r="D8800" i="2"/>
  <c r="C8800" i="2"/>
  <c r="B8800" i="2"/>
  <c r="G8798" i="2"/>
  <c r="C8798" i="2"/>
  <c r="G8797" i="2"/>
  <c r="F8797" i="2"/>
  <c r="D8797" i="2"/>
  <c r="C8795" i="2"/>
  <c r="J8794" i="2"/>
  <c r="H8794" i="2"/>
  <c r="D8794" i="2"/>
  <c r="B8794" i="2"/>
  <c r="J8793" i="2"/>
  <c r="H8793" i="2"/>
  <c r="F8793" i="2"/>
  <c r="I8792" i="2"/>
  <c r="H8792" i="2"/>
  <c r="G8792" i="2"/>
  <c r="F8792" i="2"/>
  <c r="E8792" i="2"/>
  <c r="D8792" i="2"/>
  <c r="C8792" i="2"/>
  <c r="B8792" i="2"/>
  <c r="H8791" i="2"/>
  <c r="G8791" i="2"/>
  <c r="F8791" i="2"/>
  <c r="E8791" i="2"/>
  <c r="D8791" i="2"/>
  <c r="C8791" i="2"/>
  <c r="B8791" i="2"/>
  <c r="J8789" i="2"/>
  <c r="I8789" i="2"/>
  <c r="H8789" i="2"/>
  <c r="G8789" i="2"/>
  <c r="F8789" i="2"/>
  <c r="E8789" i="2"/>
  <c r="D8789" i="2"/>
  <c r="C8789" i="2"/>
  <c r="B8789" i="2"/>
  <c r="J8788" i="2"/>
  <c r="I8788" i="2"/>
  <c r="H8788" i="2"/>
  <c r="G8788" i="2"/>
  <c r="F8788" i="2"/>
  <c r="E8788" i="2"/>
  <c r="D8788" i="2"/>
  <c r="C8788" i="2"/>
  <c r="B8788" i="2"/>
  <c r="G8786" i="2"/>
  <c r="C8786" i="2"/>
  <c r="G8785" i="2"/>
  <c r="F8785" i="2"/>
  <c r="D8785" i="2"/>
  <c r="C8783" i="2"/>
  <c r="J8782" i="2"/>
  <c r="H8782" i="2"/>
  <c r="D8782" i="2"/>
  <c r="B8782" i="2"/>
  <c r="J8781" i="2"/>
  <c r="H8781" i="2"/>
  <c r="F8781" i="2"/>
  <c r="I8780" i="2"/>
  <c r="H8780" i="2"/>
  <c r="G8780" i="2"/>
  <c r="F8780" i="2"/>
  <c r="E8780" i="2"/>
  <c r="D8780" i="2"/>
  <c r="C8780" i="2"/>
  <c r="B8780" i="2"/>
  <c r="H8779" i="2"/>
  <c r="G8779" i="2"/>
  <c r="F8779" i="2"/>
  <c r="E8779" i="2"/>
  <c r="D8779" i="2"/>
  <c r="C8779" i="2"/>
  <c r="B8779" i="2"/>
  <c r="J8777" i="2"/>
  <c r="I8777" i="2"/>
  <c r="H8777" i="2"/>
  <c r="G8777" i="2"/>
  <c r="F8777" i="2"/>
  <c r="E8777" i="2"/>
  <c r="D8777" i="2"/>
  <c r="C8777" i="2"/>
  <c r="B8777" i="2"/>
  <c r="J8776" i="2"/>
  <c r="I8776" i="2"/>
  <c r="H8776" i="2"/>
  <c r="G8776" i="2"/>
  <c r="F8776" i="2"/>
  <c r="E8776" i="2"/>
  <c r="D8776" i="2"/>
  <c r="C8776" i="2"/>
  <c r="B8776" i="2"/>
  <c r="G8774" i="2"/>
  <c r="C8774" i="2"/>
  <c r="G8773" i="2"/>
  <c r="F8773" i="2"/>
  <c r="D8773" i="2"/>
  <c r="C8771" i="2"/>
  <c r="J8770" i="2"/>
  <c r="H8770" i="2"/>
  <c r="D8770" i="2"/>
  <c r="B8770" i="2"/>
  <c r="J8769" i="2"/>
  <c r="H8769" i="2"/>
  <c r="F8769" i="2"/>
  <c r="I8768" i="2"/>
  <c r="H8768" i="2"/>
  <c r="G8768" i="2"/>
  <c r="F8768" i="2"/>
  <c r="E8768" i="2"/>
  <c r="D8768" i="2"/>
  <c r="C8768" i="2"/>
  <c r="B8768" i="2"/>
  <c r="H8767" i="2"/>
  <c r="G8767" i="2"/>
  <c r="F8767" i="2"/>
  <c r="E8767" i="2"/>
  <c r="D8767" i="2"/>
  <c r="C8767" i="2"/>
  <c r="B8767" i="2"/>
  <c r="J8765" i="2"/>
  <c r="I8765" i="2"/>
  <c r="H8765" i="2"/>
  <c r="G8765" i="2"/>
  <c r="F8765" i="2"/>
  <c r="E8765" i="2"/>
  <c r="D8765" i="2"/>
  <c r="C8765" i="2"/>
  <c r="B8765" i="2"/>
  <c r="J8764" i="2"/>
  <c r="I8764" i="2"/>
  <c r="H8764" i="2"/>
  <c r="G8764" i="2"/>
  <c r="F8764" i="2"/>
  <c r="E8764" i="2"/>
  <c r="D8764" i="2"/>
  <c r="C8764" i="2"/>
  <c r="B8764" i="2"/>
  <c r="G8762" i="2"/>
  <c r="C8762" i="2"/>
  <c r="G8761" i="2"/>
  <c r="F8761" i="2"/>
  <c r="D8761" i="2"/>
  <c r="C8759" i="2"/>
  <c r="J8758" i="2"/>
  <c r="H8758" i="2"/>
  <c r="D8758" i="2"/>
  <c r="B8758" i="2"/>
  <c r="J8757" i="2"/>
  <c r="H8757" i="2"/>
  <c r="F8757" i="2"/>
  <c r="I8756" i="2"/>
  <c r="H8756" i="2"/>
  <c r="G8756" i="2"/>
  <c r="F8756" i="2"/>
  <c r="E8756" i="2"/>
  <c r="D8756" i="2"/>
  <c r="C8756" i="2"/>
  <c r="B8756" i="2"/>
  <c r="H8755" i="2"/>
  <c r="G8755" i="2"/>
  <c r="F8755" i="2"/>
  <c r="E8755" i="2"/>
  <c r="D8755" i="2"/>
  <c r="C8755" i="2"/>
  <c r="B8755" i="2"/>
  <c r="J8753" i="2"/>
  <c r="I8753" i="2"/>
  <c r="H8753" i="2"/>
  <c r="G8753" i="2"/>
  <c r="F8753" i="2"/>
  <c r="E8753" i="2"/>
  <c r="D8753" i="2"/>
  <c r="C8753" i="2"/>
  <c r="B8753" i="2"/>
  <c r="J8752" i="2"/>
  <c r="I8752" i="2"/>
  <c r="H8752" i="2"/>
  <c r="G8752" i="2"/>
  <c r="F8752" i="2"/>
  <c r="E8752" i="2"/>
  <c r="D8752" i="2"/>
  <c r="C8752" i="2"/>
  <c r="B8752" i="2"/>
  <c r="G8750" i="2"/>
  <c r="C8750" i="2"/>
  <c r="G8749" i="2"/>
  <c r="F8749" i="2"/>
  <c r="D8749" i="2"/>
  <c r="C8747" i="2"/>
  <c r="J8746" i="2"/>
  <c r="H8746" i="2"/>
  <c r="D8746" i="2"/>
  <c r="B8746" i="2"/>
  <c r="J8745" i="2"/>
  <c r="H8745" i="2"/>
  <c r="F8745" i="2"/>
  <c r="I8744" i="2"/>
  <c r="H8744" i="2"/>
  <c r="G8744" i="2"/>
  <c r="F8744" i="2"/>
  <c r="E8744" i="2"/>
  <c r="D8744" i="2"/>
  <c r="C8744" i="2"/>
  <c r="B8744" i="2"/>
  <c r="H8743" i="2"/>
  <c r="G8743" i="2"/>
  <c r="F8743" i="2"/>
  <c r="E8743" i="2"/>
  <c r="D8743" i="2"/>
  <c r="C8743" i="2"/>
  <c r="B8743" i="2"/>
  <c r="J8741" i="2"/>
  <c r="I8741" i="2"/>
  <c r="H8741" i="2"/>
  <c r="G8741" i="2"/>
  <c r="F8741" i="2"/>
  <c r="E8741" i="2"/>
  <c r="D8741" i="2"/>
  <c r="C8741" i="2"/>
  <c r="B8741" i="2"/>
  <c r="J8740" i="2"/>
  <c r="I8740" i="2"/>
  <c r="H8740" i="2"/>
  <c r="G8740" i="2"/>
  <c r="F8740" i="2"/>
  <c r="E8740" i="2"/>
  <c r="D8740" i="2"/>
  <c r="C8740" i="2"/>
  <c r="B8740" i="2"/>
  <c r="G8738" i="2"/>
  <c r="C8738" i="2"/>
  <c r="G8737" i="2"/>
  <c r="F8737" i="2"/>
  <c r="D8737" i="2"/>
  <c r="C8735" i="2"/>
  <c r="J8734" i="2"/>
  <c r="H8734" i="2"/>
  <c r="D8734" i="2"/>
  <c r="B8734" i="2"/>
  <c r="J8733" i="2"/>
  <c r="H8733" i="2"/>
  <c r="F8733" i="2"/>
  <c r="I8732" i="2"/>
  <c r="H8732" i="2"/>
  <c r="G8732" i="2"/>
  <c r="F8732" i="2"/>
  <c r="E8732" i="2"/>
  <c r="D8732" i="2"/>
  <c r="C8732" i="2"/>
  <c r="B8732" i="2"/>
  <c r="H8731" i="2"/>
  <c r="G8731" i="2"/>
  <c r="F8731" i="2"/>
  <c r="E8731" i="2"/>
  <c r="D8731" i="2"/>
  <c r="C8731" i="2"/>
  <c r="B8731" i="2"/>
  <c r="J8729" i="2"/>
  <c r="I8729" i="2"/>
  <c r="H8729" i="2"/>
  <c r="G8729" i="2"/>
  <c r="F8729" i="2"/>
  <c r="E8729" i="2"/>
  <c r="D8729" i="2"/>
  <c r="C8729" i="2"/>
  <c r="B8729" i="2"/>
  <c r="J8728" i="2"/>
  <c r="I8728" i="2"/>
  <c r="H8728" i="2"/>
  <c r="G8728" i="2"/>
  <c r="F8728" i="2"/>
  <c r="E8728" i="2"/>
  <c r="D8728" i="2"/>
  <c r="C8728" i="2"/>
  <c r="B8728" i="2"/>
  <c r="G8726" i="2"/>
  <c r="C8726" i="2"/>
  <c r="G8725" i="2"/>
  <c r="F8725" i="2"/>
  <c r="D8725" i="2"/>
  <c r="C8723" i="2"/>
  <c r="J8722" i="2"/>
  <c r="H8722" i="2"/>
  <c r="D8722" i="2"/>
  <c r="B8722" i="2"/>
  <c r="J8721" i="2"/>
  <c r="H8721" i="2"/>
  <c r="F8721" i="2"/>
  <c r="I8720" i="2"/>
  <c r="H8720" i="2"/>
  <c r="G8720" i="2"/>
  <c r="F8720" i="2"/>
  <c r="E8720" i="2"/>
  <c r="D8720" i="2"/>
  <c r="C8720" i="2"/>
  <c r="B8720" i="2"/>
  <c r="H8719" i="2"/>
  <c r="G8719" i="2"/>
  <c r="F8719" i="2"/>
  <c r="E8719" i="2"/>
  <c r="D8719" i="2"/>
  <c r="C8719" i="2"/>
  <c r="B8719" i="2"/>
  <c r="J8717" i="2"/>
  <c r="I8717" i="2"/>
  <c r="H8717" i="2"/>
  <c r="G8717" i="2"/>
  <c r="F8717" i="2"/>
  <c r="E8717" i="2"/>
  <c r="D8717" i="2"/>
  <c r="C8717" i="2"/>
  <c r="B8717" i="2"/>
  <c r="J8716" i="2"/>
  <c r="I8716" i="2"/>
  <c r="H8716" i="2"/>
  <c r="G8716" i="2"/>
  <c r="F8716" i="2"/>
  <c r="E8716" i="2"/>
  <c r="D8716" i="2"/>
  <c r="C8716" i="2"/>
  <c r="B8716" i="2"/>
  <c r="G8714" i="2"/>
  <c r="C8714" i="2"/>
  <c r="G8713" i="2"/>
  <c r="F8713" i="2"/>
  <c r="D8713" i="2"/>
  <c r="C8711" i="2"/>
  <c r="J8710" i="2"/>
  <c r="H8710" i="2"/>
  <c r="D8710" i="2"/>
  <c r="B8710" i="2"/>
  <c r="J8709" i="2"/>
  <c r="H8709" i="2"/>
  <c r="F8709" i="2"/>
  <c r="I8708" i="2"/>
  <c r="H8708" i="2"/>
  <c r="G8708" i="2"/>
  <c r="F8708" i="2"/>
  <c r="E8708" i="2"/>
  <c r="D8708" i="2"/>
  <c r="C8708" i="2"/>
  <c r="B8708" i="2"/>
  <c r="H8707" i="2"/>
  <c r="G8707" i="2"/>
  <c r="F8707" i="2"/>
  <c r="E8707" i="2"/>
  <c r="D8707" i="2"/>
  <c r="C8707" i="2"/>
  <c r="B8707" i="2"/>
  <c r="J8705" i="2"/>
  <c r="I8705" i="2"/>
  <c r="H8705" i="2"/>
  <c r="G8705" i="2"/>
  <c r="F8705" i="2"/>
  <c r="E8705" i="2"/>
  <c r="D8705" i="2"/>
  <c r="C8705" i="2"/>
  <c r="B8705" i="2"/>
  <c r="J8704" i="2"/>
  <c r="I8704" i="2"/>
  <c r="H8704" i="2"/>
  <c r="G8704" i="2"/>
  <c r="F8704" i="2"/>
  <c r="E8704" i="2"/>
  <c r="D8704" i="2"/>
  <c r="C8704" i="2"/>
  <c r="B8704" i="2"/>
  <c r="G8702" i="2"/>
  <c r="C8702" i="2"/>
  <c r="G8701" i="2"/>
  <c r="F8701" i="2"/>
  <c r="D8701" i="2"/>
  <c r="C8699" i="2"/>
  <c r="J8698" i="2"/>
  <c r="H8698" i="2"/>
  <c r="D8698" i="2"/>
  <c r="B8698" i="2"/>
  <c r="J8697" i="2"/>
  <c r="H8697" i="2"/>
  <c r="F8697" i="2"/>
  <c r="I8696" i="2"/>
  <c r="H8696" i="2"/>
  <c r="G8696" i="2"/>
  <c r="F8696" i="2"/>
  <c r="E8696" i="2"/>
  <c r="D8696" i="2"/>
  <c r="C8696" i="2"/>
  <c r="B8696" i="2"/>
  <c r="H8695" i="2"/>
  <c r="G8695" i="2"/>
  <c r="F8695" i="2"/>
  <c r="E8695" i="2"/>
  <c r="D8695" i="2"/>
  <c r="C8695" i="2"/>
  <c r="B8695" i="2"/>
  <c r="J8693" i="2"/>
  <c r="I8693" i="2"/>
  <c r="H8693" i="2"/>
  <c r="G8693" i="2"/>
  <c r="F8693" i="2"/>
  <c r="E8693" i="2"/>
  <c r="D8693" i="2"/>
  <c r="C8693" i="2"/>
  <c r="B8693" i="2"/>
  <c r="J8692" i="2"/>
  <c r="I8692" i="2"/>
  <c r="H8692" i="2"/>
  <c r="G8692" i="2"/>
  <c r="F8692" i="2"/>
  <c r="E8692" i="2"/>
  <c r="D8692" i="2"/>
  <c r="C8692" i="2"/>
  <c r="B8692" i="2"/>
  <c r="G8690" i="2"/>
  <c r="C8690" i="2"/>
  <c r="G8689" i="2"/>
  <c r="F8689" i="2"/>
  <c r="D8689" i="2"/>
  <c r="C8687" i="2"/>
  <c r="J8686" i="2"/>
  <c r="H8686" i="2"/>
  <c r="D8686" i="2"/>
  <c r="B8686" i="2"/>
  <c r="J8685" i="2"/>
  <c r="H8685" i="2"/>
  <c r="F8685" i="2"/>
  <c r="I8684" i="2"/>
  <c r="H8684" i="2"/>
  <c r="G8684" i="2"/>
  <c r="F8684" i="2"/>
  <c r="E8684" i="2"/>
  <c r="D8684" i="2"/>
  <c r="C8684" i="2"/>
  <c r="B8684" i="2"/>
  <c r="H8683" i="2"/>
  <c r="G8683" i="2"/>
  <c r="F8683" i="2"/>
  <c r="E8683" i="2"/>
  <c r="D8683" i="2"/>
  <c r="C8683" i="2"/>
  <c r="B8683" i="2"/>
  <c r="J8681" i="2"/>
  <c r="I8681" i="2"/>
  <c r="H8681" i="2"/>
  <c r="G8681" i="2"/>
  <c r="F8681" i="2"/>
  <c r="E8681" i="2"/>
  <c r="D8681" i="2"/>
  <c r="C8681" i="2"/>
  <c r="B8681" i="2"/>
  <c r="J8680" i="2"/>
  <c r="I8680" i="2"/>
  <c r="H8680" i="2"/>
  <c r="G8680" i="2"/>
  <c r="F8680" i="2"/>
  <c r="E8680" i="2"/>
  <c r="D8680" i="2"/>
  <c r="C8680" i="2"/>
  <c r="B8680" i="2"/>
  <c r="G8678" i="2"/>
  <c r="C8678" i="2"/>
  <c r="G8677" i="2"/>
  <c r="F8677" i="2"/>
  <c r="D8677" i="2"/>
  <c r="C8675" i="2"/>
  <c r="J8674" i="2"/>
  <c r="H8674" i="2"/>
  <c r="D8674" i="2"/>
  <c r="B8674" i="2"/>
  <c r="J8673" i="2"/>
  <c r="H8673" i="2"/>
  <c r="F8673" i="2"/>
  <c r="I8672" i="2"/>
  <c r="H8672" i="2"/>
  <c r="G8672" i="2"/>
  <c r="F8672" i="2"/>
  <c r="E8672" i="2"/>
  <c r="D8672" i="2"/>
  <c r="C8672" i="2"/>
  <c r="B8672" i="2"/>
  <c r="H8671" i="2"/>
  <c r="G8671" i="2"/>
  <c r="F8671" i="2"/>
  <c r="E8671" i="2"/>
  <c r="D8671" i="2"/>
  <c r="C8671" i="2"/>
  <c r="B8671" i="2"/>
  <c r="J8669" i="2"/>
  <c r="I8669" i="2"/>
  <c r="H8669" i="2"/>
  <c r="G8669" i="2"/>
  <c r="F8669" i="2"/>
  <c r="E8669" i="2"/>
  <c r="D8669" i="2"/>
  <c r="C8669" i="2"/>
  <c r="B8669" i="2"/>
  <c r="J8668" i="2"/>
  <c r="I8668" i="2"/>
  <c r="H8668" i="2"/>
  <c r="G8668" i="2"/>
  <c r="F8668" i="2"/>
  <c r="E8668" i="2"/>
  <c r="D8668" i="2"/>
  <c r="C8668" i="2"/>
  <c r="B8668" i="2"/>
  <c r="G8666" i="2"/>
  <c r="C8666" i="2"/>
  <c r="G8665" i="2"/>
  <c r="F8665" i="2"/>
  <c r="D8665" i="2"/>
  <c r="C8663" i="2"/>
  <c r="J8662" i="2"/>
  <c r="H8662" i="2"/>
  <c r="D8662" i="2"/>
  <c r="B8662" i="2"/>
  <c r="J8661" i="2"/>
  <c r="H8661" i="2"/>
  <c r="F8661" i="2"/>
  <c r="I8660" i="2"/>
  <c r="H8660" i="2"/>
  <c r="G8660" i="2"/>
  <c r="F8660" i="2"/>
  <c r="E8660" i="2"/>
  <c r="D8660" i="2"/>
  <c r="C8660" i="2"/>
  <c r="B8660" i="2"/>
  <c r="H8659" i="2"/>
  <c r="G8659" i="2"/>
  <c r="F8659" i="2"/>
  <c r="E8659" i="2"/>
  <c r="D8659" i="2"/>
  <c r="C8659" i="2"/>
  <c r="B8659" i="2"/>
  <c r="J8657" i="2"/>
  <c r="I8657" i="2"/>
  <c r="H8657" i="2"/>
  <c r="G8657" i="2"/>
  <c r="F8657" i="2"/>
  <c r="E8657" i="2"/>
  <c r="D8657" i="2"/>
  <c r="C8657" i="2"/>
  <c r="B8657" i="2"/>
  <c r="J8656" i="2"/>
  <c r="I8656" i="2"/>
  <c r="H8656" i="2"/>
  <c r="G8656" i="2"/>
  <c r="F8656" i="2"/>
  <c r="E8656" i="2"/>
  <c r="D8656" i="2"/>
  <c r="C8656" i="2"/>
  <c r="B8656" i="2"/>
  <c r="G8654" i="2"/>
  <c r="C8654" i="2"/>
  <c r="G8653" i="2"/>
  <c r="F8653" i="2"/>
  <c r="D8653" i="2"/>
  <c r="C8651" i="2"/>
  <c r="J8650" i="2"/>
  <c r="H8650" i="2"/>
  <c r="D8650" i="2"/>
  <c r="B8650" i="2"/>
  <c r="J8649" i="2"/>
  <c r="H8649" i="2"/>
  <c r="F8649" i="2"/>
  <c r="I8648" i="2"/>
  <c r="H8648" i="2"/>
  <c r="G8648" i="2"/>
  <c r="F8648" i="2"/>
  <c r="E8648" i="2"/>
  <c r="D8648" i="2"/>
  <c r="C8648" i="2"/>
  <c r="B8648" i="2"/>
  <c r="H8647" i="2"/>
  <c r="G8647" i="2"/>
  <c r="F8647" i="2"/>
  <c r="E8647" i="2"/>
  <c r="D8647" i="2"/>
  <c r="C8647" i="2"/>
  <c r="B8647" i="2"/>
  <c r="J8645" i="2"/>
  <c r="I8645" i="2"/>
  <c r="H8645" i="2"/>
  <c r="G8645" i="2"/>
  <c r="F8645" i="2"/>
  <c r="E8645" i="2"/>
  <c r="D8645" i="2"/>
  <c r="C8645" i="2"/>
  <c r="B8645" i="2"/>
  <c r="J8644" i="2"/>
  <c r="I8644" i="2"/>
  <c r="H8644" i="2"/>
  <c r="G8644" i="2"/>
  <c r="F8644" i="2"/>
  <c r="E8644" i="2"/>
  <c r="D8644" i="2"/>
  <c r="C8644" i="2"/>
  <c r="B8644" i="2"/>
  <c r="G8642" i="2"/>
  <c r="C8642" i="2"/>
  <c r="G8641" i="2"/>
  <c r="F8641" i="2"/>
  <c r="D8641" i="2"/>
  <c r="C8639" i="2"/>
  <c r="J8638" i="2"/>
  <c r="H8638" i="2"/>
  <c r="D8638" i="2"/>
  <c r="B8638" i="2"/>
  <c r="J8637" i="2"/>
  <c r="H8637" i="2"/>
  <c r="F8637" i="2"/>
  <c r="I8636" i="2"/>
  <c r="H8636" i="2"/>
  <c r="G8636" i="2"/>
  <c r="F8636" i="2"/>
  <c r="E8636" i="2"/>
  <c r="D8636" i="2"/>
  <c r="C8636" i="2"/>
  <c r="B8636" i="2"/>
  <c r="H8635" i="2"/>
  <c r="G8635" i="2"/>
  <c r="F8635" i="2"/>
  <c r="E8635" i="2"/>
  <c r="D8635" i="2"/>
  <c r="C8635" i="2"/>
  <c r="B8635" i="2"/>
  <c r="J8633" i="2"/>
  <c r="I8633" i="2"/>
  <c r="H8633" i="2"/>
  <c r="G8633" i="2"/>
  <c r="F8633" i="2"/>
  <c r="E8633" i="2"/>
  <c r="D8633" i="2"/>
  <c r="C8633" i="2"/>
  <c r="B8633" i="2"/>
  <c r="J8632" i="2"/>
  <c r="I8632" i="2"/>
  <c r="H8632" i="2"/>
  <c r="G8632" i="2"/>
  <c r="F8632" i="2"/>
  <c r="E8632" i="2"/>
  <c r="D8632" i="2"/>
  <c r="C8632" i="2"/>
  <c r="B8632" i="2"/>
  <c r="G8630" i="2"/>
  <c r="C8630" i="2"/>
  <c r="G8629" i="2"/>
  <c r="F8629" i="2"/>
  <c r="D8629" i="2"/>
  <c r="C8627" i="2"/>
  <c r="J8626" i="2"/>
  <c r="H8626" i="2"/>
  <c r="D8626" i="2"/>
  <c r="B8626" i="2"/>
  <c r="J8625" i="2"/>
  <c r="H8625" i="2"/>
  <c r="F8625" i="2"/>
  <c r="I8624" i="2"/>
  <c r="H8624" i="2"/>
  <c r="G8624" i="2"/>
  <c r="F8624" i="2"/>
  <c r="E8624" i="2"/>
  <c r="D8624" i="2"/>
  <c r="C8624" i="2"/>
  <c r="B8624" i="2"/>
  <c r="H8623" i="2"/>
  <c r="G8623" i="2"/>
  <c r="F8623" i="2"/>
  <c r="E8623" i="2"/>
  <c r="D8623" i="2"/>
  <c r="C8623" i="2"/>
  <c r="B8623" i="2"/>
  <c r="J8621" i="2"/>
  <c r="I8621" i="2"/>
  <c r="H8621" i="2"/>
  <c r="G8621" i="2"/>
  <c r="F8621" i="2"/>
  <c r="E8621" i="2"/>
  <c r="D8621" i="2"/>
  <c r="C8621" i="2"/>
  <c r="B8621" i="2"/>
  <c r="J8620" i="2"/>
  <c r="I8620" i="2"/>
  <c r="H8620" i="2"/>
  <c r="G8620" i="2"/>
  <c r="F8620" i="2"/>
  <c r="E8620" i="2"/>
  <c r="D8620" i="2"/>
  <c r="C8620" i="2"/>
  <c r="B8620" i="2"/>
  <c r="G8618" i="2"/>
  <c r="C8618" i="2"/>
  <c r="G8617" i="2"/>
  <c r="F8617" i="2"/>
  <c r="D8617" i="2"/>
  <c r="C8615" i="2"/>
  <c r="J8614" i="2"/>
  <c r="H8614" i="2"/>
  <c r="D8614" i="2"/>
  <c r="B8614" i="2"/>
  <c r="J8613" i="2"/>
  <c r="H8613" i="2"/>
  <c r="F8613" i="2"/>
  <c r="I8612" i="2"/>
  <c r="H8612" i="2"/>
  <c r="G8612" i="2"/>
  <c r="F8612" i="2"/>
  <c r="E8612" i="2"/>
  <c r="D8612" i="2"/>
  <c r="C8612" i="2"/>
  <c r="B8612" i="2"/>
  <c r="H8611" i="2"/>
  <c r="G8611" i="2"/>
  <c r="F8611" i="2"/>
  <c r="E8611" i="2"/>
  <c r="D8611" i="2"/>
  <c r="C8611" i="2"/>
  <c r="B8611" i="2"/>
  <c r="J8609" i="2"/>
  <c r="I8609" i="2"/>
  <c r="H8609" i="2"/>
  <c r="G8609" i="2"/>
  <c r="F8609" i="2"/>
  <c r="E8609" i="2"/>
  <c r="D8609" i="2"/>
  <c r="C8609" i="2"/>
  <c r="B8609" i="2"/>
  <c r="J8608" i="2"/>
  <c r="I8608" i="2"/>
  <c r="H8608" i="2"/>
  <c r="G8608" i="2"/>
  <c r="F8608" i="2"/>
  <c r="E8608" i="2"/>
  <c r="D8608" i="2"/>
  <c r="C8608" i="2"/>
  <c r="B8608" i="2"/>
  <c r="G8606" i="2"/>
  <c r="C8606" i="2"/>
  <c r="G8605" i="2"/>
  <c r="F8605" i="2"/>
  <c r="D8605" i="2"/>
  <c r="C8603" i="2"/>
  <c r="J8602" i="2"/>
  <c r="H8602" i="2"/>
  <c r="D8602" i="2"/>
  <c r="B8602" i="2"/>
  <c r="J8601" i="2"/>
  <c r="H8601" i="2"/>
  <c r="F8601" i="2"/>
  <c r="I8600" i="2"/>
  <c r="H8600" i="2"/>
  <c r="G8600" i="2"/>
  <c r="F8600" i="2"/>
  <c r="E8600" i="2"/>
  <c r="D8600" i="2"/>
  <c r="C8600" i="2"/>
  <c r="B8600" i="2"/>
  <c r="H8599" i="2"/>
  <c r="G8599" i="2"/>
  <c r="F8599" i="2"/>
  <c r="E8599" i="2"/>
  <c r="D8599" i="2"/>
  <c r="C8599" i="2"/>
  <c r="B8599" i="2"/>
  <c r="J8597" i="2"/>
  <c r="I8597" i="2"/>
  <c r="H8597" i="2"/>
  <c r="G8597" i="2"/>
  <c r="F8597" i="2"/>
  <c r="E8597" i="2"/>
  <c r="D8597" i="2"/>
  <c r="C8597" i="2"/>
  <c r="B8597" i="2"/>
  <c r="J8596" i="2"/>
  <c r="I8596" i="2"/>
  <c r="H8596" i="2"/>
  <c r="G8596" i="2"/>
  <c r="F8596" i="2"/>
  <c r="E8596" i="2"/>
  <c r="D8596" i="2"/>
  <c r="C8596" i="2"/>
  <c r="B8596" i="2"/>
  <c r="G8594" i="2"/>
  <c r="C8594" i="2"/>
  <c r="G8593" i="2"/>
  <c r="F8593" i="2"/>
  <c r="D8593" i="2"/>
  <c r="C8591" i="2"/>
  <c r="J8590" i="2"/>
  <c r="H8590" i="2"/>
  <c r="D8590" i="2"/>
  <c r="B8590" i="2"/>
  <c r="J8589" i="2"/>
  <c r="H8589" i="2"/>
  <c r="F8589" i="2"/>
  <c r="I8588" i="2"/>
  <c r="H8588" i="2"/>
  <c r="G8588" i="2"/>
  <c r="F8588" i="2"/>
  <c r="E8588" i="2"/>
  <c r="D8588" i="2"/>
  <c r="C8588" i="2"/>
  <c r="B8588" i="2"/>
  <c r="H8587" i="2"/>
  <c r="G8587" i="2"/>
  <c r="F8587" i="2"/>
  <c r="E8587" i="2"/>
  <c r="D8587" i="2"/>
  <c r="C8587" i="2"/>
  <c r="B8587" i="2"/>
  <c r="J8585" i="2"/>
  <c r="I8585" i="2"/>
  <c r="H8585" i="2"/>
  <c r="G8585" i="2"/>
  <c r="F8585" i="2"/>
  <c r="E8585" i="2"/>
  <c r="D8585" i="2"/>
  <c r="C8585" i="2"/>
  <c r="B8585" i="2"/>
  <c r="J8584" i="2"/>
  <c r="I8584" i="2"/>
  <c r="H8584" i="2"/>
  <c r="G8584" i="2"/>
  <c r="F8584" i="2"/>
  <c r="E8584" i="2"/>
  <c r="D8584" i="2"/>
  <c r="C8584" i="2"/>
  <c r="B8584" i="2"/>
  <c r="G8582" i="2"/>
  <c r="C8582" i="2"/>
  <c r="G8581" i="2"/>
  <c r="F8581" i="2"/>
  <c r="D8581" i="2"/>
  <c r="C8579" i="2"/>
  <c r="J8578" i="2"/>
  <c r="H8578" i="2"/>
  <c r="D8578" i="2"/>
  <c r="B8578" i="2"/>
  <c r="J8577" i="2"/>
  <c r="H8577" i="2"/>
  <c r="F8577" i="2"/>
  <c r="I8576" i="2"/>
  <c r="H8576" i="2"/>
  <c r="G8576" i="2"/>
  <c r="F8576" i="2"/>
  <c r="E8576" i="2"/>
  <c r="D8576" i="2"/>
  <c r="C8576" i="2"/>
  <c r="B8576" i="2"/>
  <c r="H8575" i="2"/>
  <c r="G8575" i="2"/>
  <c r="F8575" i="2"/>
  <c r="E8575" i="2"/>
  <c r="D8575" i="2"/>
  <c r="C8575" i="2"/>
  <c r="B8575" i="2"/>
  <c r="J8573" i="2"/>
  <c r="I8573" i="2"/>
  <c r="H8573" i="2"/>
  <c r="G8573" i="2"/>
  <c r="F8573" i="2"/>
  <c r="E8573" i="2"/>
  <c r="D8573" i="2"/>
  <c r="C8573" i="2"/>
  <c r="B8573" i="2"/>
  <c r="J8572" i="2"/>
  <c r="I8572" i="2"/>
  <c r="H8572" i="2"/>
  <c r="G8572" i="2"/>
  <c r="F8572" i="2"/>
  <c r="E8572" i="2"/>
  <c r="D8572" i="2"/>
  <c r="C8572" i="2"/>
  <c r="B8572" i="2"/>
  <c r="G8570" i="2"/>
  <c r="C8570" i="2"/>
  <c r="G8569" i="2"/>
  <c r="F8569" i="2"/>
  <c r="D8569" i="2"/>
  <c r="C8567" i="2"/>
  <c r="J8566" i="2"/>
  <c r="H8566" i="2"/>
  <c r="D8566" i="2"/>
  <c r="B8566" i="2"/>
  <c r="J8565" i="2"/>
  <c r="H8565" i="2"/>
  <c r="F8565" i="2"/>
  <c r="I8564" i="2"/>
  <c r="H8564" i="2"/>
  <c r="G8564" i="2"/>
  <c r="F8564" i="2"/>
  <c r="E8564" i="2"/>
  <c r="D8564" i="2"/>
  <c r="C8564" i="2"/>
  <c r="B8564" i="2"/>
  <c r="H8563" i="2"/>
  <c r="G8563" i="2"/>
  <c r="F8563" i="2"/>
  <c r="E8563" i="2"/>
  <c r="D8563" i="2"/>
  <c r="C8563" i="2"/>
  <c r="B8563" i="2"/>
  <c r="J8561" i="2"/>
  <c r="I8561" i="2"/>
  <c r="H8561" i="2"/>
  <c r="G8561" i="2"/>
  <c r="F8561" i="2"/>
  <c r="E8561" i="2"/>
  <c r="D8561" i="2"/>
  <c r="C8561" i="2"/>
  <c r="B8561" i="2"/>
  <c r="J8560" i="2"/>
  <c r="I8560" i="2"/>
  <c r="H8560" i="2"/>
  <c r="G8560" i="2"/>
  <c r="F8560" i="2"/>
  <c r="E8560" i="2"/>
  <c r="D8560" i="2"/>
  <c r="C8560" i="2"/>
  <c r="B8560" i="2"/>
  <c r="G8558" i="2"/>
  <c r="C8558" i="2"/>
  <c r="G8557" i="2"/>
  <c r="F8557" i="2"/>
  <c r="D8557" i="2"/>
  <c r="C8555" i="2"/>
  <c r="J8554" i="2"/>
  <c r="H8554" i="2"/>
  <c r="D8554" i="2"/>
  <c r="B8554" i="2"/>
  <c r="J8553" i="2"/>
  <c r="H8553" i="2"/>
  <c r="F8553" i="2"/>
  <c r="I8552" i="2"/>
  <c r="H8552" i="2"/>
  <c r="G8552" i="2"/>
  <c r="F8552" i="2"/>
  <c r="E8552" i="2"/>
  <c r="D8552" i="2"/>
  <c r="C8552" i="2"/>
  <c r="B8552" i="2"/>
  <c r="H8551" i="2"/>
  <c r="G8551" i="2"/>
  <c r="F8551" i="2"/>
  <c r="E8551" i="2"/>
  <c r="D8551" i="2"/>
  <c r="C8551" i="2"/>
  <c r="B8551" i="2"/>
  <c r="J8549" i="2"/>
  <c r="I8549" i="2"/>
  <c r="H8549" i="2"/>
  <c r="G8549" i="2"/>
  <c r="F8549" i="2"/>
  <c r="E8549" i="2"/>
  <c r="D8549" i="2"/>
  <c r="C8549" i="2"/>
  <c r="B8549" i="2"/>
  <c r="J8548" i="2"/>
  <c r="I8548" i="2"/>
  <c r="H8548" i="2"/>
  <c r="G8548" i="2"/>
  <c r="F8548" i="2"/>
  <c r="E8548" i="2"/>
  <c r="D8548" i="2"/>
  <c r="C8548" i="2"/>
  <c r="B8548" i="2"/>
  <c r="G8546" i="2"/>
  <c r="C8546" i="2"/>
  <c r="G8545" i="2"/>
  <c r="F8545" i="2"/>
  <c r="D8545" i="2"/>
  <c r="C8543" i="2"/>
  <c r="J8542" i="2"/>
  <c r="H8542" i="2"/>
  <c r="D8542" i="2"/>
  <c r="B8542" i="2"/>
  <c r="J8541" i="2"/>
  <c r="H8541" i="2"/>
  <c r="F8541" i="2"/>
  <c r="I8540" i="2"/>
  <c r="H8540" i="2"/>
  <c r="G8540" i="2"/>
  <c r="F8540" i="2"/>
  <c r="E8540" i="2"/>
  <c r="D8540" i="2"/>
  <c r="C8540" i="2"/>
  <c r="B8540" i="2"/>
  <c r="H8539" i="2"/>
  <c r="G8539" i="2"/>
  <c r="F8539" i="2"/>
  <c r="E8539" i="2"/>
  <c r="D8539" i="2"/>
  <c r="C8539" i="2"/>
  <c r="B8539" i="2"/>
  <c r="J8537" i="2"/>
  <c r="I8537" i="2"/>
  <c r="H8537" i="2"/>
  <c r="G8537" i="2"/>
  <c r="F8537" i="2"/>
  <c r="E8537" i="2"/>
  <c r="D8537" i="2"/>
  <c r="C8537" i="2"/>
  <c r="B8537" i="2"/>
  <c r="J8536" i="2"/>
  <c r="I8536" i="2"/>
  <c r="H8536" i="2"/>
  <c r="G8536" i="2"/>
  <c r="F8536" i="2"/>
  <c r="E8536" i="2"/>
  <c r="D8536" i="2"/>
  <c r="C8536" i="2"/>
  <c r="B8536" i="2"/>
  <c r="G8534" i="2"/>
  <c r="C8534" i="2"/>
  <c r="G8533" i="2"/>
  <c r="F8533" i="2"/>
  <c r="D8533" i="2"/>
  <c r="C8531" i="2"/>
  <c r="J8530" i="2"/>
  <c r="H8530" i="2"/>
  <c r="D8530" i="2"/>
  <c r="B8530" i="2"/>
  <c r="J8529" i="2"/>
  <c r="H8529" i="2"/>
  <c r="F8529" i="2"/>
  <c r="I8528" i="2"/>
  <c r="H8528" i="2"/>
  <c r="G8528" i="2"/>
  <c r="F8528" i="2"/>
  <c r="E8528" i="2"/>
  <c r="D8528" i="2"/>
  <c r="C8528" i="2"/>
  <c r="B8528" i="2"/>
  <c r="H8527" i="2"/>
  <c r="G8527" i="2"/>
  <c r="F8527" i="2"/>
  <c r="E8527" i="2"/>
  <c r="D8527" i="2"/>
  <c r="C8527" i="2"/>
  <c r="B8527" i="2"/>
  <c r="J8525" i="2"/>
  <c r="I8525" i="2"/>
  <c r="H8525" i="2"/>
  <c r="G8525" i="2"/>
  <c r="F8525" i="2"/>
  <c r="E8525" i="2"/>
  <c r="D8525" i="2"/>
  <c r="C8525" i="2"/>
  <c r="B8525" i="2"/>
  <c r="J8524" i="2"/>
  <c r="I8524" i="2"/>
  <c r="H8524" i="2"/>
  <c r="G8524" i="2"/>
  <c r="F8524" i="2"/>
  <c r="E8524" i="2"/>
  <c r="D8524" i="2"/>
  <c r="C8524" i="2"/>
  <c r="B8524" i="2"/>
  <c r="G8522" i="2"/>
  <c r="C8522" i="2"/>
  <c r="G8521" i="2"/>
  <c r="F8521" i="2"/>
  <c r="D8521" i="2"/>
  <c r="C8519" i="2"/>
  <c r="J8518" i="2"/>
  <c r="H8518" i="2"/>
  <c r="D8518" i="2"/>
  <c r="B8518" i="2"/>
  <c r="J8517" i="2"/>
  <c r="H8517" i="2"/>
  <c r="F8517" i="2"/>
  <c r="I8516" i="2"/>
  <c r="H8516" i="2"/>
  <c r="G8516" i="2"/>
  <c r="F8516" i="2"/>
  <c r="E8516" i="2"/>
  <c r="D8516" i="2"/>
  <c r="C8516" i="2"/>
  <c r="B8516" i="2"/>
  <c r="H8515" i="2"/>
  <c r="G8515" i="2"/>
  <c r="F8515" i="2"/>
  <c r="E8515" i="2"/>
  <c r="D8515" i="2"/>
  <c r="C8515" i="2"/>
  <c r="B8515" i="2"/>
  <c r="J8513" i="2"/>
  <c r="I8513" i="2"/>
  <c r="H8513" i="2"/>
  <c r="G8513" i="2"/>
  <c r="F8513" i="2"/>
  <c r="E8513" i="2"/>
  <c r="D8513" i="2"/>
  <c r="C8513" i="2"/>
  <c r="B8513" i="2"/>
  <c r="J8512" i="2"/>
  <c r="I8512" i="2"/>
  <c r="H8512" i="2"/>
  <c r="G8512" i="2"/>
  <c r="F8512" i="2"/>
  <c r="E8512" i="2"/>
  <c r="D8512" i="2"/>
  <c r="C8512" i="2"/>
  <c r="B8512" i="2"/>
  <c r="G8510" i="2"/>
  <c r="C8510" i="2"/>
  <c r="G8509" i="2"/>
  <c r="F8509" i="2"/>
  <c r="D8509" i="2"/>
  <c r="C8507" i="2"/>
  <c r="J8506" i="2"/>
  <c r="H8506" i="2"/>
  <c r="D8506" i="2"/>
  <c r="B8506" i="2"/>
  <c r="J8505" i="2"/>
  <c r="H8505" i="2"/>
  <c r="F8505" i="2"/>
  <c r="I8504" i="2"/>
  <c r="H8504" i="2"/>
  <c r="G8504" i="2"/>
  <c r="F8504" i="2"/>
  <c r="E8504" i="2"/>
  <c r="D8504" i="2"/>
  <c r="C8504" i="2"/>
  <c r="B8504" i="2"/>
  <c r="H8503" i="2"/>
  <c r="G8503" i="2"/>
  <c r="F8503" i="2"/>
  <c r="E8503" i="2"/>
  <c r="D8503" i="2"/>
  <c r="C8503" i="2"/>
  <c r="B8503" i="2"/>
  <c r="J8501" i="2"/>
  <c r="I8501" i="2"/>
  <c r="H8501" i="2"/>
  <c r="G8501" i="2"/>
  <c r="F8501" i="2"/>
  <c r="E8501" i="2"/>
  <c r="D8501" i="2"/>
  <c r="C8501" i="2"/>
  <c r="B8501" i="2"/>
  <c r="J8500" i="2"/>
  <c r="I8500" i="2"/>
  <c r="H8500" i="2"/>
  <c r="G8500" i="2"/>
  <c r="F8500" i="2"/>
  <c r="E8500" i="2"/>
  <c r="D8500" i="2"/>
  <c r="C8500" i="2"/>
  <c r="B8500" i="2"/>
  <c r="G8498" i="2"/>
  <c r="C8498" i="2"/>
  <c r="G8497" i="2"/>
  <c r="F8497" i="2"/>
  <c r="D8497" i="2"/>
  <c r="C8495" i="2"/>
  <c r="J8494" i="2"/>
  <c r="H8494" i="2"/>
  <c r="D8494" i="2"/>
  <c r="B8494" i="2"/>
  <c r="J8493" i="2"/>
  <c r="H8493" i="2"/>
  <c r="F8493" i="2"/>
  <c r="I8492" i="2"/>
  <c r="H8492" i="2"/>
  <c r="G8492" i="2"/>
  <c r="F8492" i="2"/>
  <c r="E8492" i="2"/>
  <c r="D8492" i="2"/>
  <c r="C8492" i="2"/>
  <c r="B8492" i="2"/>
  <c r="H8491" i="2"/>
  <c r="G8491" i="2"/>
  <c r="F8491" i="2"/>
  <c r="E8491" i="2"/>
  <c r="D8491" i="2"/>
  <c r="C8491" i="2"/>
  <c r="B8491" i="2"/>
  <c r="J8489" i="2"/>
  <c r="I8489" i="2"/>
  <c r="H8489" i="2"/>
  <c r="G8489" i="2"/>
  <c r="F8489" i="2"/>
  <c r="E8489" i="2"/>
  <c r="D8489" i="2"/>
  <c r="C8489" i="2"/>
  <c r="B8489" i="2"/>
  <c r="J8488" i="2"/>
  <c r="I8488" i="2"/>
  <c r="H8488" i="2"/>
  <c r="G8488" i="2"/>
  <c r="F8488" i="2"/>
  <c r="E8488" i="2"/>
  <c r="D8488" i="2"/>
  <c r="C8488" i="2"/>
  <c r="B8488" i="2"/>
  <c r="G8486" i="2"/>
  <c r="C8486" i="2"/>
  <c r="G8485" i="2"/>
  <c r="F8485" i="2"/>
  <c r="D8485" i="2"/>
  <c r="C8483" i="2"/>
  <c r="J8482" i="2"/>
  <c r="H8482" i="2"/>
  <c r="D8482" i="2"/>
  <c r="B8482" i="2"/>
  <c r="J8481" i="2"/>
  <c r="H8481" i="2"/>
  <c r="F8481" i="2"/>
  <c r="I8480" i="2"/>
  <c r="H8480" i="2"/>
  <c r="G8480" i="2"/>
  <c r="F8480" i="2"/>
  <c r="E8480" i="2"/>
  <c r="D8480" i="2"/>
  <c r="C8480" i="2"/>
  <c r="B8480" i="2"/>
  <c r="H8479" i="2"/>
  <c r="G8479" i="2"/>
  <c r="F8479" i="2"/>
  <c r="E8479" i="2"/>
  <c r="D8479" i="2"/>
  <c r="C8479" i="2"/>
  <c r="B8479" i="2"/>
  <c r="J8477" i="2"/>
  <c r="I8477" i="2"/>
  <c r="H8477" i="2"/>
  <c r="G8477" i="2"/>
  <c r="F8477" i="2"/>
  <c r="E8477" i="2"/>
  <c r="D8477" i="2"/>
  <c r="C8477" i="2"/>
  <c r="B8477" i="2"/>
  <c r="J8476" i="2"/>
  <c r="I8476" i="2"/>
  <c r="H8476" i="2"/>
  <c r="G8476" i="2"/>
  <c r="F8476" i="2"/>
  <c r="E8476" i="2"/>
  <c r="D8476" i="2"/>
  <c r="C8476" i="2"/>
  <c r="B8476" i="2"/>
  <c r="G8474" i="2"/>
  <c r="C8474" i="2"/>
  <c r="G8473" i="2"/>
  <c r="F8473" i="2"/>
  <c r="D8473" i="2"/>
  <c r="C8471" i="2"/>
  <c r="J8470" i="2"/>
  <c r="H8470" i="2"/>
  <c r="D8470" i="2"/>
  <c r="B8470" i="2"/>
  <c r="J8469" i="2"/>
  <c r="H8469" i="2"/>
  <c r="F8469" i="2"/>
  <c r="I8468" i="2"/>
  <c r="H8468" i="2"/>
  <c r="G8468" i="2"/>
  <c r="F8468" i="2"/>
  <c r="E8468" i="2"/>
  <c r="D8468" i="2"/>
  <c r="C8468" i="2"/>
  <c r="B8468" i="2"/>
  <c r="H8467" i="2"/>
  <c r="G8467" i="2"/>
  <c r="F8467" i="2"/>
  <c r="E8467" i="2"/>
  <c r="D8467" i="2"/>
  <c r="C8467" i="2"/>
  <c r="B8467" i="2"/>
  <c r="J8465" i="2"/>
  <c r="I8465" i="2"/>
  <c r="H8465" i="2"/>
  <c r="G8465" i="2"/>
  <c r="F8465" i="2"/>
  <c r="E8465" i="2"/>
  <c r="D8465" i="2"/>
  <c r="C8465" i="2"/>
  <c r="B8465" i="2"/>
  <c r="J8464" i="2"/>
  <c r="I8464" i="2"/>
  <c r="H8464" i="2"/>
  <c r="G8464" i="2"/>
  <c r="F8464" i="2"/>
  <c r="E8464" i="2"/>
  <c r="D8464" i="2"/>
  <c r="C8464" i="2"/>
  <c r="B8464" i="2"/>
  <c r="G8462" i="2"/>
  <c r="C8462" i="2"/>
  <c r="G8461" i="2"/>
  <c r="F8461" i="2"/>
  <c r="D8461" i="2"/>
  <c r="C8459" i="2"/>
  <c r="J8458" i="2"/>
  <c r="H8458" i="2"/>
  <c r="D8458" i="2"/>
  <c r="B8458" i="2"/>
  <c r="J8457" i="2"/>
  <c r="H8457" i="2"/>
  <c r="F8457" i="2"/>
  <c r="I8456" i="2"/>
  <c r="H8456" i="2"/>
  <c r="G8456" i="2"/>
  <c r="F8456" i="2"/>
  <c r="E8456" i="2"/>
  <c r="D8456" i="2"/>
  <c r="C8456" i="2"/>
  <c r="B8456" i="2"/>
  <c r="H8455" i="2"/>
  <c r="G8455" i="2"/>
  <c r="F8455" i="2"/>
  <c r="E8455" i="2"/>
  <c r="D8455" i="2"/>
  <c r="C8455" i="2"/>
  <c r="B8455" i="2"/>
  <c r="J8453" i="2"/>
  <c r="I8453" i="2"/>
  <c r="H8453" i="2"/>
  <c r="G8453" i="2"/>
  <c r="F8453" i="2"/>
  <c r="E8453" i="2"/>
  <c r="D8453" i="2"/>
  <c r="C8453" i="2"/>
  <c r="B8453" i="2"/>
  <c r="J8452" i="2"/>
  <c r="I8452" i="2"/>
  <c r="H8452" i="2"/>
  <c r="G8452" i="2"/>
  <c r="F8452" i="2"/>
  <c r="E8452" i="2"/>
  <c r="D8452" i="2"/>
  <c r="C8452" i="2"/>
  <c r="B8452" i="2"/>
  <c r="G8450" i="2"/>
  <c r="C8450" i="2"/>
  <c r="G8449" i="2"/>
  <c r="F8449" i="2"/>
  <c r="D8449" i="2"/>
  <c r="C8447" i="2"/>
  <c r="J8446" i="2"/>
  <c r="H8446" i="2"/>
  <c r="D8446" i="2"/>
  <c r="B8446" i="2"/>
  <c r="J8445" i="2"/>
  <c r="H8445" i="2"/>
  <c r="F8445" i="2"/>
  <c r="I8444" i="2"/>
  <c r="H8444" i="2"/>
  <c r="G8444" i="2"/>
  <c r="F8444" i="2"/>
  <c r="E8444" i="2"/>
  <c r="D8444" i="2"/>
  <c r="C8444" i="2"/>
  <c r="B8444" i="2"/>
  <c r="H8443" i="2"/>
  <c r="G8443" i="2"/>
  <c r="F8443" i="2"/>
  <c r="E8443" i="2"/>
  <c r="D8443" i="2"/>
  <c r="C8443" i="2"/>
  <c r="B8443" i="2"/>
  <c r="J8441" i="2"/>
  <c r="I8441" i="2"/>
  <c r="H8441" i="2"/>
  <c r="G8441" i="2"/>
  <c r="F8441" i="2"/>
  <c r="E8441" i="2"/>
  <c r="D8441" i="2"/>
  <c r="C8441" i="2"/>
  <c r="B8441" i="2"/>
  <c r="J8440" i="2"/>
  <c r="I8440" i="2"/>
  <c r="H8440" i="2"/>
  <c r="G8440" i="2"/>
  <c r="F8440" i="2"/>
  <c r="E8440" i="2"/>
  <c r="D8440" i="2"/>
  <c r="C8440" i="2"/>
  <c r="B8440" i="2"/>
  <c r="G8438" i="2"/>
  <c r="C8438" i="2"/>
  <c r="G8437" i="2"/>
  <c r="F8437" i="2"/>
  <c r="D8437" i="2"/>
  <c r="C8435" i="2"/>
  <c r="J8434" i="2"/>
  <c r="H8434" i="2"/>
  <c r="D8434" i="2"/>
  <c r="B8434" i="2"/>
  <c r="J8433" i="2"/>
  <c r="H8433" i="2"/>
  <c r="F8433" i="2"/>
  <c r="I8432" i="2"/>
  <c r="H8432" i="2"/>
  <c r="G8432" i="2"/>
  <c r="F8432" i="2"/>
  <c r="E8432" i="2"/>
  <c r="D8432" i="2"/>
  <c r="C8432" i="2"/>
  <c r="B8432" i="2"/>
  <c r="H8431" i="2"/>
  <c r="G8431" i="2"/>
  <c r="F8431" i="2"/>
  <c r="E8431" i="2"/>
  <c r="D8431" i="2"/>
  <c r="C8431" i="2"/>
  <c r="B8431" i="2"/>
  <c r="J8429" i="2"/>
  <c r="I8429" i="2"/>
  <c r="H8429" i="2"/>
  <c r="G8429" i="2"/>
  <c r="F8429" i="2"/>
  <c r="E8429" i="2"/>
  <c r="D8429" i="2"/>
  <c r="C8429" i="2"/>
  <c r="B8429" i="2"/>
  <c r="J8428" i="2"/>
  <c r="I8428" i="2"/>
  <c r="H8428" i="2"/>
  <c r="G8428" i="2"/>
  <c r="F8428" i="2"/>
  <c r="E8428" i="2"/>
  <c r="D8428" i="2"/>
  <c r="C8428" i="2"/>
  <c r="B8428" i="2"/>
  <c r="G8426" i="2"/>
  <c r="C8426" i="2"/>
  <c r="G8425" i="2"/>
  <c r="F8425" i="2"/>
  <c r="D8425" i="2"/>
  <c r="C8423" i="2"/>
  <c r="J8422" i="2"/>
  <c r="H8422" i="2"/>
  <c r="D8422" i="2"/>
  <c r="B8422" i="2"/>
  <c r="J8421" i="2"/>
  <c r="H8421" i="2"/>
  <c r="F8421" i="2"/>
  <c r="I8420" i="2"/>
  <c r="H8420" i="2"/>
  <c r="G8420" i="2"/>
  <c r="F8420" i="2"/>
  <c r="E8420" i="2"/>
  <c r="D8420" i="2"/>
  <c r="C8420" i="2"/>
  <c r="B8420" i="2"/>
  <c r="H8419" i="2"/>
  <c r="G8419" i="2"/>
  <c r="F8419" i="2"/>
  <c r="E8419" i="2"/>
  <c r="D8419" i="2"/>
  <c r="C8419" i="2"/>
  <c r="B8419" i="2"/>
  <c r="J8417" i="2"/>
  <c r="I8417" i="2"/>
  <c r="H8417" i="2"/>
  <c r="G8417" i="2"/>
  <c r="F8417" i="2"/>
  <c r="E8417" i="2"/>
  <c r="D8417" i="2"/>
  <c r="C8417" i="2"/>
  <c r="B8417" i="2"/>
  <c r="J8416" i="2"/>
  <c r="I8416" i="2"/>
  <c r="H8416" i="2"/>
  <c r="G8416" i="2"/>
  <c r="F8416" i="2"/>
  <c r="E8416" i="2"/>
  <c r="D8416" i="2"/>
  <c r="C8416" i="2"/>
  <c r="B8416" i="2"/>
  <c r="G8414" i="2"/>
  <c r="C8414" i="2"/>
  <c r="G8413" i="2"/>
  <c r="F8413" i="2"/>
  <c r="D8413" i="2"/>
  <c r="C8411" i="2"/>
  <c r="J8410" i="2"/>
  <c r="H8410" i="2"/>
  <c r="D8410" i="2"/>
  <c r="B8410" i="2"/>
  <c r="J8409" i="2"/>
  <c r="H8409" i="2"/>
  <c r="F8409" i="2"/>
  <c r="I8408" i="2"/>
  <c r="H8408" i="2"/>
  <c r="G8408" i="2"/>
  <c r="F8408" i="2"/>
  <c r="E8408" i="2"/>
  <c r="D8408" i="2"/>
  <c r="C8408" i="2"/>
  <c r="B8408" i="2"/>
  <c r="H8407" i="2"/>
  <c r="G8407" i="2"/>
  <c r="F8407" i="2"/>
  <c r="E8407" i="2"/>
  <c r="D8407" i="2"/>
  <c r="C8407" i="2"/>
  <c r="B8407" i="2"/>
  <c r="J8405" i="2"/>
  <c r="I8405" i="2"/>
  <c r="H8405" i="2"/>
  <c r="G8405" i="2"/>
  <c r="F8405" i="2"/>
  <c r="E8405" i="2"/>
  <c r="D8405" i="2"/>
  <c r="C8405" i="2"/>
  <c r="B8405" i="2"/>
  <c r="J8404" i="2"/>
  <c r="I8404" i="2"/>
  <c r="H8404" i="2"/>
  <c r="G8404" i="2"/>
  <c r="F8404" i="2"/>
  <c r="E8404" i="2"/>
  <c r="D8404" i="2"/>
  <c r="C8404" i="2"/>
  <c r="B8404" i="2"/>
  <c r="G8402" i="2"/>
  <c r="C8402" i="2"/>
  <c r="G8401" i="2"/>
  <c r="F8401" i="2"/>
  <c r="D8401" i="2"/>
  <c r="C8399" i="2"/>
  <c r="J8398" i="2"/>
  <c r="H8398" i="2"/>
  <c r="D8398" i="2"/>
  <c r="B8398" i="2"/>
  <c r="J8397" i="2"/>
  <c r="H8397" i="2"/>
  <c r="F8397" i="2"/>
  <c r="I8396" i="2"/>
  <c r="H8396" i="2"/>
  <c r="G8396" i="2"/>
  <c r="F8396" i="2"/>
  <c r="E8396" i="2"/>
  <c r="D8396" i="2"/>
  <c r="C8396" i="2"/>
  <c r="B8396" i="2"/>
  <c r="H8395" i="2"/>
  <c r="G8395" i="2"/>
  <c r="F8395" i="2"/>
  <c r="E8395" i="2"/>
  <c r="D8395" i="2"/>
  <c r="C8395" i="2"/>
  <c r="B8395" i="2"/>
  <c r="J8393" i="2"/>
  <c r="I8393" i="2"/>
  <c r="H8393" i="2"/>
  <c r="G8393" i="2"/>
  <c r="F8393" i="2"/>
  <c r="E8393" i="2"/>
  <c r="D8393" i="2"/>
  <c r="C8393" i="2"/>
  <c r="B8393" i="2"/>
  <c r="J8392" i="2"/>
  <c r="I8392" i="2"/>
  <c r="H8392" i="2"/>
  <c r="G8392" i="2"/>
  <c r="F8392" i="2"/>
  <c r="E8392" i="2"/>
  <c r="D8392" i="2"/>
  <c r="C8392" i="2"/>
  <c r="B8392" i="2"/>
  <c r="G8390" i="2"/>
  <c r="C8390" i="2"/>
  <c r="G8389" i="2"/>
  <c r="F8389" i="2"/>
  <c r="D8389" i="2"/>
  <c r="C8387" i="2"/>
  <c r="J8386" i="2"/>
  <c r="H8386" i="2"/>
  <c r="D8386" i="2"/>
  <c r="B8386" i="2"/>
  <c r="J8385" i="2"/>
  <c r="H8385" i="2"/>
  <c r="F8385" i="2"/>
  <c r="I8384" i="2"/>
  <c r="H8384" i="2"/>
  <c r="G8384" i="2"/>
  <c r="F8384" i="2"/>
  <c r="E8384" i="2"/>
  <c r="D8384" i="2"/>
  <c r="C8384" i="2"/>
  <c r="B8384" i="2"/>
  <c r="H8383" i="2"/>
  <c r="G8383" i="2"/>
  <c r="F8383" i="2"/>
  <c r="E8383" i="2"/>
  <c r="D8383" i="2"/>
  <c r="C8383" i="2"/>
  <c r="B8383" i="2"/>
  <c r="J8381" i="2"/>
  <c r="I8381" i="2"/>
  <c r="H8381" i="2"/>
  <c r="G8381" i="2"/>
  <c r="F8381" i="2"/>
  <c r="E8381" i="2"/>
  <c r="D8381" i="2"/>
  <c r="C8381" i="2"/>
  <c r="B8381" i="2"/>
  <c r="J8380" i="2"/>
  <c r="I8380" i="2"/>
  <c r="H8380" i="2"/>
  <c r="G8380" i="2"/>
  <c r="F8380" i="2"/>
  <c r="E8380" i="2"/>
  <c r="D8380" i="2"/>
  <c r="C8380" i="2"/>
  <c r="B8380" i="2"/>
  <c r="G8378" i="2"/>
  <c r="C8378" i="2"/>
  <c r="G8377" i="2"/>
  <c r="F8377" i="2"/>
  <c r="D8377" i="2"/>
  <c r="C8375" i="2"/>
  <c r="J8374" i="2"/>
  <c r="H8374" i="2"/>
  <c r="D8374" i="2"/>
  <c r="B8374" i="2"/>
  <c r="J8373" i="2"/>
  <c r="H8373" i="2"/>
  <c r="F8373" i="2"/>
  <c r="I8372" i="2"/>
  <c r="H8372" i="2"/>
  <c r="G8372" i="2"/>
  <c r="F8372" i="2"/>
  <c r="E8372" i="2"/>
  <c r="D8372" i="2"/>
  <c r="C8372" i="2"/>
  <c r="B8372" i="2"/>
  <c r="H8371" i="2"/>
  <c r="G8371" i="2"/>
  <c r="F8371" i="2"/>
  <c r="E8371" i="2"/>
  <c r="D8371" i="2"/>
  <c r="C8371" i="2"/>
  <c r="B8371" i="2"/>
  <c r="J8369" i="2"/>
  <c r="I8369" i="2"/>
  <c r="H8369" i="2"/>
  <c r="G8369" i="2"/>
  <c r="F8369" i="2"/>
  <c r="E8369" i="2"/>
  <c r="D8369" i="2"/>
  <c r="C8369" i="2"/>
  <c r="B8369" i="2"/>
  <c r="J8368" i="2"/>
  <c r="I8368" i="2"/>
  <c r="H8368" i="2"/>
  <c r="G8368" i="2"/>
  <c r="F8368" i="2"/>
  <c r="E8368" i="2"/>
  <c r="D8368" i="2"/>
  <c r="C8368" i="2"/>
  <c r="B8368" i="2"/>
  <c r="G8366" i="2"/>
  <c r="C8366" i="2"/>
  <c r="G8365" i="2"/>
  <c r="F8365" i="2"/>
  <c r="D8365" i="2"/>
  <c r="C8363" i="2"/>
  <c r="J8362" i="2"/>
  <c r="H8362" i="2"/>
  <c r="D8362" i="2"/>
  <c r="B8362" i="2"/>
  <c r="J8361" i="2"/>
  <c r="H8361" i="2"/>
  <c r="F8361" i="2"/>
  <c r="I8360" i="2"/>
  <c r="H8360" i="2"/>
  <c r="G8360" i="2"/>
  <c r="F8360" i="2"/>
  <c r="E8360" i="2"/>
  <c r="D8360" i="2"/>
  <c r="C8360" i="2"/>
  <c r="B8360" i="2"/>
  <c r="H8359" i="2"/>
  <c r="G8359" i="2"/>
  <c r="F8359" i="2"/>
  <c r="E8359" i="2"/>
  <c r="D8359" i="2"/>
  <c r="C8359" i="2"/>
  <c r="B8359" i="2"/>
  <c r="J8357" i="2"/>
  <c r="I8357" i="2"/>
  <c r="H8357" i="2"/>
  <c r="G8357" i="2"/>
  <c r="F8357" i="2"/>
  <c r="E8357" i="2"/>
  <c r="D8357" i="2"/>
  <c r="C8357" i="2"/>
  <c r="B8357" i="2"/>
  <c r="J8356" i="2"/>
  <c r="I8356" i="2"/>
  <c r="H8356" i="2"/>
  <c r="G8356" i="2"/>
  <c r="F8356" i="2"/>
  <c r="E8356" i="2"/>
  <c r="D8356" i="2"/>
  <c r="C8356" i="2"/>
  <c r="B8356" i="2"/>
  <c r="G8354" i="2"/>
  <c r="C8354" i="2"/>
  <c r="G8353" i="2"/>
  <c r="F8353" i="2"/>
  <c r="D8353" i="2"/>
  <c r="C8351" i="2"/>
  <c r="J8350" i="2"/>
  <c r="H8350" i="2"/>
  <c r="D8350" i="2"/>
  <c r="B8350" i="2"/>
  <c r="J8349" i="2"/>
  <c r="H8349" i="2"/>
  <c r="F8349" i="2"/>
  <c r="I8348" i="2"/>
  <c r="H8348" i="2"/>
  <c r="G8348" i="2"/>
  <c r="F8348" i="2"/>
  <c r="E8348" i="2"/>
  <c r="D8348" i="2"/>
  <c r="C8348" i="2"/>
  <c r="B8348" i="2"/>
  <c r="H8347" i="2"/>
  <c r="G8347" i="2"/>
  <c r="F8347" i="2"/>
  <c r="E8347" i="2"/>
  <c r="D8347" i="2"/>
  <c r="C8347" i="2"/>
  <c r="B8347" i="2"/>
  <c r="J8345" i="2"/>
  <c r="I8345" i="2"/>
  <c r="H8345" i="2"/>
  <c r="G8345" i="2"/>
  <c r="F8345" i="2"/>
  <c r="E8345" i="2"/>
  <c r="D8345" i="2"/>
  <c r="C8345" i="2"/>
  <c r="B8345" i="2"/>
  <c r="J8344" i="2"/>
  <c r="I8344" i="2"/>
  <c r="H8344" i="2"/>
  <c r="G8344" i="2"/>
  <c r="F8344" i="2"/>
  <c r="E8344" i="2"/>
  <c r="D8344" i="2"/>
  <c r="C8344" i="2"/>
  <c r="B8344" i="2"/>
  <c r="G8342" i="2"/>
  <c r="C8342" i="2"/>
  <c r="G8341" i="2"/>
  <c r="F8341" i="2"/>
  <c r="D8341" i="2"/>
  <c r="C8339" i="2"/>
  <c r="J8338" i="2"/>
  <c r="H8338" i="2"/>
  <c r="D8338" i="2"/>
  <c r="B8338" i="2"/>
  <c r="J8337" i="2"/>
  <c r="H8337" i="2"/>
  <c r="F8337" i="2"/>
  <c r="I8336" i="2"/>
  <c r="H8336" i="2"/>
  <c r="G8336" i="2"/>
  <c r="F8336" i="2"/>
  <c r="E8336" i="2"/>
  <c r="D8336" i="2"/>
  <c r="C8336" i="2"/>
  <c r="B8336" i="2"/>
  <c r="H8335" i="2"/>
  <c r="G8335" i="2"/>
  <c r="F8335" i="2"/>
  <c r="E8335" i="2"/>
  <c r="D8335" i="2"/>
  <c r="C8335" i="2"/>
  <c r="B8335" i="2"/>
  <c r="J8333" i="2"/>
  <c r="I8333" i="2"/>
  <c r="H8333" i="2"/>
  <c r="G8333" i="2"/>
  <c r="F8333" i="2"/>
  <c r="E8333" i="2"/>
  <c r="D8333" i="2"/>
  <c r="C8333" i="2"/>
  <c r="B8333" i="2"/>
  <c r="J8332" i="2"/>
  <c r="I8332" i="2"/>
  <c r="H8332" i="2"/>
  <c r="G8332" i="2"/>
  <c r="F8332" i="2"/>
  <c r="E8332" i="2"/>
  <c r="D8332" i="2"/>
  <c r="C8332" i="2"/>
  <c r="B8332" i="2"/>
  <c r="G8330" i="2"/>
  <c r="C8330" i="2"/>
  <c r="G8329" i="2"/>
  <c r="F8329" i="2"/>
  <c r="D8329" i="2"/>
  <c r="C8327" i="2"/>
  <c r="J8326" i="2"/>
  <c r="H8326" i="2"/>
  <c r="D8326" i="2"/>
  <c r="B8326" i="2"/>
  <c r="J8325" i="2"/>
  <c r="H8325" i="2"/>
  <c r="F8325" i="2"/>
  <c r="I8324" i="2"/>
  <c r="H8324" i="2"/>
  <c r="G8324" i="2"/>
  <c r="F8324" i="2"/>
  <c r="E8324" i="2"/>
  <c r="D8324" i="2"/>
  <c r="C8324" i="2"/>
  <c r="B8324" i="2"/>
  <c r="H8323" i="2"/>
  <c r="G8323" i="2"/>
  <c r="F8323" i="2"/>
  <c r="E8323" i="2"/>
  <c r="D8323" i="2"/>
  <c r="C8323" i="2"/>
  <c r="B8323" i="2"/>
  <c r="J8321" i="2"/>
  <c r="I8321" i="2"/>
  <c r="H8321" i="2"/>
  <c r="G8321" i="2"/>
  <c r="F8321" i="2"/>
  <c r="E8321" i="2"/>
  <c r="D8321" i="2"/>
  <c r="C8321" i="2"/>
  <c r="B8321" i="2"/>
  <c r="J8320" i="2"/>
  <c r="I8320" i="2"/>
  <c r="H8320" i="2"/>
  <c r="G8320" i="2"/>
  <c r="F8320" i="2"/>
  <c r="E8320" i="2"/>
  <c r="D8320" i="2"/>
  <c r="C8320" i="2"/>
  <c r="B8320" i="2"/>
  <c r="G8318" i="2"/>
  <c r="C8318" i="2"/>
  <c r="G8317" i="2"/>
  <c r="F8317" i="2"/>
  <c r="D8317" i="2"/>
  <c r="C8315" i="2"/>
  <c r="J8314" i="2"/>
  <c r="H8314" i="2"/>
  <c r="D8314" i="2"/>
  <c r="B8314" i="2"/>
  <c r="J8313" i="2"/>
  <c r="H8313" i="2"/>
  <c r="F8313" i="2"/>
  <c r="I8312" i="2"/>
  <c r="H8312" i="2"/>
  <c r="G8312" i="2"/>
  <c r="F8312" i="2"/>
  <c r="E8312" i="2"/>
  <c r="D8312" i="2"/>
  <c r="C8312" i="2"/>
  <c r="B8312" i="2"/>
  <c r="H8311" i="2"/>
  <c r="G8311" i="2"/>
  <c r="F8311" i="2"/>
  <c r="E8311" i="2"/>
  <c r="D8311" i="2"/>
  <c r="C8311" i="2"/>
  <c r="B8311" i="2"/>
  <c r="J8309" i="2"/>
  <c r="I8309" i="2"/>
  <c r="H8309" i="2"/>
  <c r="G8309" i="2"/>
  <c r="F8309" i="2"/>
  <c r="E8309" i="2"/>
  <c r="D8309" i="2"/>
  <c r="C8309" i="2"/>
  <c r="B8309" i="2"/>
  <c r="J8308" i="2"/>
  <c r="I8308" i="2"/>
  <c r="H8308" i="2"/>
  <c r="G8308" i="2"/>
  <c r="F8308" i="2"/>
  <c r="E8308" i="2"/>
  <c r="D8308" i="2"/>
  <c r="C8308" i="2"/>
  <c r="B8308" i="2"/>
  <c r="G8306" i="2"/>
  <c r="C8306" i="2"/>
  <c r="G8305" i="2"/>
  <c r="F8305" i="2"/>
  <c r="D8305" i="2"/>
  <c r="C8303" i="2"/>
  <c r="J8302" i="2"/>
  <c r="H8302" i="2"/>
  <c r="D8302" i="2"/>
  <c r="B8302" i="2"/>
  <c r="J8301" i="2"/>
  <c r="H8301" i="2"/>
  <c r="F8301" i="2"/>
  <c r="I8300" i="2"/>
  <c r="H8300" i="2"/>
  <c r="G8300" i="2"/>
  <c r="F8300" i="2"/>
  <c r="E8300" i="2"/>
  <c r="D8300" i="2"/>
  <c r="C8300" i="2"/>
  <c r="B8300" i="2"/>
  <c r="H8299" i="2"/>
  <c r="G8299" i="2"/>
  <c r="F8299" i="2"/>
  <c r="E8299" i="2"/>
  <c r="D8299" i="2"/>
  <c r="C8299" i="2"/>
  <c r="B8299" i="2"/>
  <c r="J8297" i="2"/>
  <c r="I8297" i="2"/>
  <c r="H8297" i="2"/>
  <c r="G8297" i="2"/>
  <c r="F8297" i="2"/>
  <c r="E8297" i="2"/>
  <c r="D8297" i="2"/>
  <c r="C8297" i="2"/>
  <c r="B8297" i="2"/>
  <c r="J8296" i="2"/>
  <c r="I8296" i="2"/>
  <c r="H8296" i="2"/>
  <c r="G8296" i="2"/>
  <c r="F8296" i="2"/>
  <c r="E8296" i="2"/>
  <c r="D8296" i="2"/>
  <c r="C8296" i="2"/>
  <c r="B8296" i="2"/>
  <c r="G8294" i="2"/>
  <c r="C8294" i="2"/>
  <c r="G8293" i="2"/>
  <c r="F8293" i="2"/>
  <c r="D8293" i="2"/>
  <c r="C8291" i="2"/>
  <c r="J8290" i="2"/>
  <c r="H8290" i="2"/>
  <c r="D8290" i="2"/>
  <c r="B8290" i="2"/>
  <c r="J8289" i="2"/>
  <c r="H8289" i="2"/>
  <c r="F8289" i="2"/>
  <c r="I8288" i="2"/>
  <c r="H8288" i="2"/>
  <c r="G8288" i="2"/>
  <c r="F8288" i="2"/>
  <c r="E8288" i="2"/>
  <c r="D8288" i="2"/>
  <c r="C8288" i="2"/>
  <c r="B8288" i="2"/>
  <c r="H8287" i="2"/>
  <c r="G8287" i="2"/>
  <c r="F8287" i="2"/>
  <c r="E8287" i="2"/>
  <c r="D8287" i="2"/>
  <c r="C8287" i="2"/>
  <c r="B8287" i="2"/>
  <c r="J8285" i="2"/>
  <c r="I8285" i="2"/>
  <c r="H8285" i="2"/>
  <c r="G8285" i="2"/>
  <c r="F8285" i="2"/>
  <c r="E8285" i="2"/>
  <c r="D8285" i="2"/>
  <c r="C8285" i="2"/>
  <c r="B8285" i="2"/>
  <c r="J8284" i="2"/>
  <c r="I8284" i="2"/>
  <c r="H8284" i="2"/>
  <c r="G8284" i="2"/>
  <c r="F8284" i="2"/>
  <c r="E8284" i="2"/>
  <c r="D8284" i="2"/>
  <c r="C8284" i="2"/>
  <c r="B8284" i="2"/>
  <c r="G8282" i="2"/>
  <c r="C8282" i="2"/>
  <c r="G8281" i="2"/>
  <c r="F8281" i="2"/>
  <c r="D8281" i="2"/>
  <c r="C8279" i="2"/>
  <c r="J8278" i="2"/>
  <c r="H8278" i="2"/>
  <c r="D8278" i="2"/>
  <c r="B8278" i="2"/>
  <c r="J8277" i="2"/>
  <c r="H8277" i="2"/>
  <c r="F8277" i="2"/>
  <c r="I8276" i="2"/>
  <c r="H8276" i="2"/>
  <c r="G8276" i="2"/>
  <c r="F8276" i="2"/>
  <c r="E8276" i="2"/>
  <c r="D8276" i="2"/>
  <c r="C8276" i="2"/>
  <c r="B8276" i="2"/>
  <c r="H8275" i="2"/>
  <c r="G8275" i="2"/>
  <c r="F8275" i="2"/>
  <c r="E8275" i="2"/>
  <c r="D8275" i="2"/>
  <c r="C8275" i="2"/>
  <c r="B8275" i="2"/>
  <c r="J8273" i="2"/>
  <c r="I8273" i="2"/>
  <c r="H8273" i="2"/>
  <c r="G8273" i="2"/>
  <c r="F8273" i="2"/>
  <c r="E8273" i="2"/>
  <c r="D8273" i="2"/>
  <c r="C8273" i="2"/>
  <c r="B8273" i="2"/>
  <c r="J8272" i="2"/>
  <c r="I8272" i="2"/>
  <c r="H8272" i="2"/>
  <c r="G8272" i="2"/>
  <c r="F8272" i="2"/>
  <c r="E8272" i="2"/>
  <c r="D8272" i="2"/>
  <c r="C8272" i="2"/>
  <c r="B8272" i="2"/>
  <c r="G8270" i="2"/>
  <c r="C8270" i="2"/>
  <c r="G8269" i="2"/>
  <c r="F8269" i="2"/>
  <c r="D8269" i="2"/>
  <c r="C8267" i="2"/>
  <c r="J8266" i="2"/>
  <c r="H8266" i="2"/>
  <c r="D8266" i="2"/>
  <c r="B8266" i="2"/>
  <c r="J8265" i="2"/>
  <c r="H8265" i="2"/>
  <c r="F8265" i="2"/>
  <c r="I8264" i="2"/>
  <c r="H8264" i="2"/>
  <c r="G8264" i="2"/>
  <c r="F8264" i="2"/>
  <c r="E8264" i="2"/>
  <c r="D8264" i="2"/>
  <c r="C8264" i="2"/>
  <c r="B8264" i="2"/>
  <c r="H8263" i="2"/>
  <c r="G8263" i="2"/>
  <c r="F8263" i="2"/>
  <c r="E8263" i="2"/>
  <c r="D8263" i="2"/>
  <c r="C8263" i="2"/>
  <c r="B8263" i="2"/>
  <c r="J8261" i="2"/>
  <c r="I8261" i="2"/>
  <c r="H8261" i="2"/>
  <c r="G8261" i="2"/>
  <c r="F8261" i="2"/>
  <c r="E8261" i="2"/>
  <c r="D8261" i="2"/>
  <c r="C8261" i="2"/>
  <c r="B8261" i="2"/>
  <c r="J8260" i="2"/>
  <c r="I8260" i="2"/>
  <c r="H8260" i="2"/>
  <c r="G8260" i="2"/>
  <c r="F8260" i="2"/>
  <c r="E8260" i="2"/>
  <c r="D8260" i="2"/>
  <c r="C8260" i="2"/>
  <c r="B8260" i="2"/>
  <c r="G8258" i="2"/>
  <c r="C8258" i="2"/>
  <c r="G8257" i="2"/>
  <c r="F8257" i="2"/>
  <c r="D8257" i="2"/>
  <c r="C8255" i="2"/>
  <c r="J8254" i="2"/>
  <c r="H8254" i="2"/>
  <c r="D8254" i="2"/>
  <c r="B8254" i="2"/>
  <c r="J8253" i="2"/>
  <c r="H8253" i="2"/>
  <c r="F8253" i="2"/>
  <c r="I8252" i="2"/>
  <c r="H8252" i="2"/>
  <c r="G8252" i="2"/>
  <c r="F8252" i="2"/>
  <c r="E8252" i="2"/>
  <c r="D8252" i="2"/>
  <c r="C8252" i="2"/>
  <c r="B8252" i="2"/>
  <c r="H8251" i="2"/>
  <c r="G8251" i="2"/>
  <c r="F8251" i="2"/>
  <c r="E8251" i="2"/>
  <c r="D8251" i="2"/>
  <c r="C8251" i="2"/>
  <c r="B8251" i="2"/>
  <c r="J8249" i="2"/>
  <c r="I8249" i="2"/>
  <c r="H8249" i="2"/>
  <c r="G8249" i="2"/>
  <c r="F8249" i="2"/>
  <c r="E8249" i="2"/>
  <c r="D8249" i="2"/>
  <c r="C8249" i="2"/>
  <c r="B8249" i="2"/>
  <c r="J8248" i="2"/>
  <c r="I8248" i="2"/>
  <c r="H8248" i="2"/>
  <c r="G8248" i="2"/>
  <c r="F8248" i="2"/>
  <c r="E8248" i="2"/>
  <c r="D8248" i="2"/>
  <c r="C8248" i="2"/>
  <c r="B8248" i="2"/>
  <c r="G8246" i="2"/>
  <c r="C8246" i="2"/>
  <c r="G8245" i="2"/>
  <c r="F8245" i="2"/>
  <c r="D8245" i="2"/>
  <c r="C8243" i="2"/>
  <c r="J8242" i="2"/>
  <c r="H8242" i="2"/>
  <c r="D8242" i="2"/>
  <c r="B8242" i="2"/>
  <c r="J8241" i="2"/>
  <c r="H8241" i="2"/>
  <c r="F8241" i="2"/>
  <c r="I8240" i="2"/>
  <c r="H8240" i="2"/>
  <c r="G8240" i="2"/>
  <c r="F8240" i="2"/>
  <c r="E8240" i="2"/>
  <c r="D8240" i="2"/>
  <c r="C8240" i="2"/>
  <c r="B8240" i="2"/>
  <c r="H8239" i="2"/>
  <c r="G8239" i="2"/>
  <c r="F8239" i="2"/>
  <c r="E8239" i="2"/>
  <c r="D8239" i="2"/>
  <c r="C8239" i="2"/>
  <c r="B8239" i="2"/>
  <c r="J8237" i="2"/>
  <c r="I8237" i="2"/>
  <c r="H8237" i="2"/>
  <c r="G8237" i="2"/>
  <c r="F8237" i="2"/>
  <c r="E8237" i="2"/>
  <c r="D8237" i="2"/>
  <c r="C8237" i="2"/>
  <c r="B8237" i="2"/>
  <c r="J8236" i="2"/>
  <c r="I8236" i="2"/>
  <c r="H8236" i="2"/>
  <c r="G8236" i="2"/>
  <c r="F8236" i="2"/>
  <c r="E8236" i="2"/>
  <c r="D8236" i="2"/>
  <c r="C8236" i="2"/>
  <c r="B8236" i="2"/>
  <c r="G8234" i="2"/>
  <c r="C8234" i="2"/>
  <c r="G8233" i="2"/>
  <c r="F8233" i="2"/>
  <c r="D8233" i="2"/>
  <c r="C8231" i="2"/>
  <c r="J8230" i="2"/>
  <c r="H8230" i="2"/>
  <c r="D8230" i="2"/>
  <c r="B8230" i="2"/>
  <c r="J8229" i="2"/>
  <c r="H8229" i="2"/>
  <c r="F8229" i="2"/>
  <c r="I8228" i="2"/>
  <c r="H8228" i="2"/>
  <c r="G8228" i="2"/>
  <c r="F8228" i="2"/>
  <c r="E8228" i="2"/>
  <c r="D8228" i="2"/>
  <c r="C8228" i="2"/>
  <c r="B8228" i="2"/>
  <c r="H8227" i="2"/>
  <c r="G8227" i="2"/>
  <c r="F8227" i="2"/>
  <c r="E8227" i="2"/>
  <c r="D8227" i="2"/>
  <c r="C8227" i="2"/>
  <c r="B8227" i="2"/>
  <c r="J8225" i="2"/>
  <c r="I8225" i="2"/>
  <c r="H8225" i="2"/>
  <c r="G8225" i="2"/>
  <c r="F8225" i="2"/>
  <c r="E8225" i="2"/>
  <c r="D8225" i="2"/>
  <c r="C8225" i="2"/>
  <c r="B8225" i="2"/>
  <c r="J8224" i="2"/>
  <c r="I8224" i="2"/>
  <c r="H8224" i="2"/>
  <c r="G8224" i="2"/>
  <c r="F8224" i="2"/>
  <c r="E8224" i="2"/>
  <c r="D8224" i="2"/>
  <c r="C8224" i="2"/>
  <c r="B8224" i="2"/>
  <c r="G8222" i="2"/>
  <c r="C8222" i="2"/>
  <c r="G8221" i="2"/>
  <c r="F8221" i="2"/>
  <c r="D8221" i="2"/>
  <c r="C8219" i="2"/>
  <c r="J8218" i="2"/>
  <c r="H8218" i="2"/>
  <c r="D8218" i="2"/>
  <c r="B8218" i="2"/>
  <c r="J8217" i="2"/>
  <c r="H8217" i="2"/>
  <c r="F8217" i="2"/>
  <c r="I8216" i="2"/>
  <c r="H8216" i="2"/>
  <c r="G8216" i="2"/>
  <c r="F8216" i="2"/>
  <c r="E8216" i="2"/>
  <c r="D8216" i="2"/>
  <c r="C8216" i="2"/>
  <c r="B8216" i="2"/>
  <c r="H8215" i="2"/>
  <c r="G8215" i="2"/>
  <c r="F8215" i="2"/>
  <c r="E8215" i="2"/>
  <c r="D8215" i="2"/>
  <c r="C8215" i="2"/>
  <c r="B8215" i="2"/>
  <c r="J8213" i="2"/>
  <c r="I8213" i="2"/>
  <c r="H8213" i="2"/>
  <c r="G8213" i="2"/>
  <c r="F8213" i="2"/>
  <c r="E8213" i="2"/>
  <c r="D8213" i="2"/>
  <c r="C8213" i="2"/>
  <c r="B8213" i="2"/>
  <c r="J8212" i="2"/>
  <c r="I8212" i="2"/>
  <c r="H8212" i="2"/>
  <c r="G8212" i="2"/>
  <c r="F8212" i="2"/>
  <c r="E8212" i="2"/>
  <c r="D8212" i="2"/>
  <c r="C8212" i="2"/>
  <c r="B8212" i="2"/>
  <c r="G8210" i="2"/>
  <c r="C8210" i="2"/>
  <c r="G8209" i="2"/>
  <c r="F8209" i="2"/>
  <c r="D8209" i="2"/>
  <c r="C8207" i="2"/>
  <c r="J8206" i="2"/>
  <c r="H8206" i="2"/>
  <c r="D8206" i="2"/>
  <c r="B8206" i="2"/>
  <c r="J8205" i="2"/>
  <c r="H8205" i="2"/>
  <c r="F8205" i="2"/>
  <c r="I8204" i="2"/>
  <c r="H8204" i="2"/>
  <c r="G8204" i="2"/>
  <c r="F8204" i="2"/>
  <c r="E8204" i="2"/>
  <c r="D8204" i="2"/>
  <c r="C8204" i="2"/>
  <c r="B8204" i="2"/>
  <c r="H8203" i="2"/>
  <c r="G8203" i="2"/>
  <c r="F8203" i="2"/>
  <c r="E8203" i="2"/>
  <c r="D8203" i="2"/>
  <c r="C8203" i="2"/>
  <c r="B8203" i="2"/>
  <c r="J8201" i="2"/>
  <c r="I8201" i="2"/>
  <c r="H8201" i="2"/>
  <c r="G8201" i="2"/>
  <c r="F8201" i="2"/>
  <c r="E8201" i="2"/>
  <c r="D8201" i="2"/>
  <c r="C8201" i="2"/>
  <c r="B8201" i="2"/>
  <c r="J8200" i="2"/>
  <c r="I8200" i="2"/>
  <c r="H8200" i="2"/>
  <c r="G8200" i="2"/>
  <c r="F8200" i="2"/>
  <c r="E8200" i="2"/>
  <c r="D8200" i="2"/>
  <c r="C8200" i="2"/>
  <c r="B8200" i="2"/>
  <c r="G8198" i="2"/>
  <c r="C8198" i="2"/>
  <c r="G8197" i="2"/>
  <c r="F8197" i="2"/>
  <c r="D8197" i="2"/>
  <c r="C8195" i="2"/>
  <c r="J8194" i="2"/>
  <c r="H8194" i="2"/>
  <c r="D8194" i="2"/>
  <c r="B8194" i="2"/>
  <c r="J8193" i="2"/>
  <c r="H8193" i="2"/>
  <c r="F8193" i="2"/>
  <c r="I8192" i="2"/>
  <c r="H8192" i="2"/>
  <c r="G8192" i="2"/>
  <c r="F8192" i="2"/>
  <c r="E8192" i="2"/>
  <c r="D8192" i="2"/>
  <c r="C8192" i="2"/>
  <c r="B8192" i="2"/>
  <c r="H8191" i="2"/>
  <c r="G8191" i="2"/>
  <c r="F8191" i="2"/>
  <c r="E8191" i="2"/>
  <c r="D8191" i="2"/>
  <c r="C8191" i="2"/>
  <c r="B8191" i="2"/>
  <c r="J8189" i="2"/>
  <c r="I8189" i="2"/>
  <c r="H8189" i="2"/>
  <c r="G8189" i="2"/>
  <c r="F8189" i="2"/>
  <c r="E8189" i="2"/>
  <c r="D8189" i="2"/>
  <c r="C8189" i="2"/>
  <c r="B8189" i="2"/>
  <c r="J8188" i="2"/>
  <c r="I8188" i="2"/>
  <c r="H8188" i="2"/>
  <c r="G8188" i="2"/>
  <c r="F8188" i="2"/>
  <c r="E8188" i="2"/>
  <c r="D8188" i="2"/>
  <c r="C8188" i="2"/>
  <c r="B8188" i="2"/>
  <c r="G8186" i="2"/>
  <c r="C8186" i="2"/>
  <c r="G8185" i="2"/>
  <c r="F8185" i="2"/>
  <c r="D8185" i="2"/>
  <c r="C8183" i="2"/>
  <c r="J8182" i="2"/>
  <c r="H8182" i="2"/>
  <c r="D8182" i="2"/>
  <c r="B8182" i="2"/>
  <c r="J8181" i="2"/>
  <c r="H8181" i="2"/>
  <c r="F8181" i="2"/>
  <c r="I8180" i="2"/>
  <c r="H8180" i="2"/>
  <c r="G8180" i="2"/>
  <c r="F8180" i="2"/>
  <c r="E8180" i="2"/>
  <c r="D8180" i="2"/>
  <c r="C8180" i="2"/>
  <c r="B8180" i="2"/>
  <c r="H8179" i="2"/>
  <c r="G8179" i="2"/>
  <c r="F8179" i="2"/>
  <c r="E8179" i="2"/>
  <c r="D8179" i="2"/>
  <c r="C8179" i="2"/>
  <c r="B8179" i="2"/>
  <c r="J8177" i="2"/>
  <c r="I8177" i="2"/>
  <c r="H8177" i="2"/>
  <c r="G8177" i="2"/>
  <c r="F8177" i="2"/>
  <c r="E8177" i="2"/>
  <c r="D8177" i="2"/>
  <c r="C8177" i="2"/>
  <c r="B8177" i="2"/>
  <c r="J8176" i="2"/>
  <c r="I8176" i="2"/>
  <c r="H8176" i="2"/>
  <c r="G8176" i="2"/>
  <c r="F8176" i="2"/>
  <c r="E8176" i="2"/>
  <c r="D8176" i="2"/>
  <c r="C8176" i="2"/>
  <c r="B8176" i="2"/>
  <c r="G8174" i="2"/>
  <c r="C8174" i="2"/>
  <c r="G8173" i="2"/>
  <c r="F8173" i="2"/>
  <c r="D8173" i="2"/>
  <c r="C8171" i="2"/>
  <c r="J8170" i="2"/>
  <c r="H8170" i="2"/>
  <c r="D8170" i="2"/>
  <c r="B8170" i="2"/>
  <c r="J8169" i="2"/>
  <c r="H8169" i="2"/>
  <c r="F8169" i="2"/>
  <c r="I8168" i="2"/>
  <c r="H8168" i="2"/>
  <c r="G8168" i="2"/>
  <c r="F8168" i="2"/>
  <c r="E8168" i="2"/>
  <c r="D8168" i="2"/>
  <c r="C8168" i="2"/>
  <c r="B8168" i="2"/>
  <c r="H8167" i="2"/>
  <c r="G8167" i="2"/>
  <c r="F8167" i="2"/>
  <c r="E8167" i="2"/>
  <c r="D8167" i="2"/>
  <c r="C8167" i="2"/>
  <c r="B8167" i="2"/>
  <c r="J8165" i="2"/>
  <c r="I8165" i="2"/>
  <c r="H8165" i="2"/>
  <c r="G8165" i="2"/>
  <c r="F8165" i="2"/>
  <c r="E8165" i="2"/>
  <c r="D8165" i="2"/>
  <c r="C8165" i="2"/>
  <c r="B8165" i="2"/>
  <c r="J8164" i="2"/>
  <c r="I8164" i="2"/>
  <c r="H8164" i="2"/>
  <c r="G8164" i="2"/>
  <c r="F8164" i="2"/>
  <c r="E8164" i="2"/>
  <c r="D8164" i="2"/>
  <c r="C8164" i="2"/>
  <c r="B8164" i="2"/>
  <c r="G8162" i="2"/>
  <c r="C8162" i="2"/>
  <c r="G8161" i="2"/>
  <c r="F8161" i="2"/>
  <c r="D8161" i="2"/>
  <c r="C8159" i="2"/>
  <c r="J8158" i="2"/>
  <c r="H8158" i="2"/>
  <c r="D8158" i="2"/>
  <c r="B8158" i="2"/>
  <c r="J8157" i="2"/>
  <c r="H8157" i="2"/>
  <c r="F8157" i="2"/>
  <c r="I8156" i="2"/>
  <c r="H8156" i="2"/>
  <c r="G8156" i="2"/>
  <c r="F8156" i="2"/>
  <c r="E8156" i="2"/>
  <c r="D8156" i="2"/>
  <c r="C8156" i="2"/>
  <c r="B8156" i="2"/>
  <c r="H8155" i="2"/>
  <c r="G8155" i="2"/>
  <c r="F8155" i="2"/>
  <c r="E8155" i="2"/>
  <c r="D8155" i="2"/>
  <c r="C8155" i="2"/>
  <c r="B8155" i="2"/>
  <c r="J8153" i="2"/>
  <c r="I8153" i="2"/>
  <c r="H8153" i="2"/>
  <c r="G8153" i="2"/>
  <c r="F8153" i="2"/>
  <c r="E8153" i="2"/>
  <c r="D8153" i="2"/>
  <c r="C8153" i="2"/>
  <c r="B8153" i="2"/>
  <c r="J8152" i="2"/>
  <c r="I8152" i="2"/>
  <c r="H8152" i="2"/>
  <c r="G8152" i="2"/>
  <c r="F8152" i="2"/>
  <c r="E8152" i="2"/>
  <c r="D8152" i="2"/>
  <c r="C8152" i="2"/>
  <c r="B8152" i="2"/>
  <c r="G8150" i="2"/>
  <c r="C8150" i="2"/>
  <c r="G8149" i="2"/>
  <c r="F8149" i="2"/>
  <c r="D8149" i="2"/>
  <c r="C8147" i="2"/>
  <c r="J8146" i="2"/>
  <c r="H8146" i="2"/>
  <c r="D8146" i="2"/>
  <c r="B8146" i="2"/>
  <c r="J8145" i="2"/>
  <c r="H8145" i="2"/>
  <c r="F8145" i="2"/>
  <c r="I8144" i="2"/>
  <c r="H8144" i="2"/>
  <c r="G8144" i="2"/>
  <c r="F8144" i="2"/>
  <c r="E8144" i="2"/>
  <c r="D8144" i="2"/>
  <c r="C8144" i="2"/>
  <c r="B8144" i="2"/>
  <c r="H8143" i="2"/>
  <c r="G8143" i="2"/>
  <c r="F8143" i="2"/>
  <c r="E8143" i="2"/>
  <c r="D8143" i="2"/>
  <c r="C8143" i="2"/>
  <c r="B8143" i="2"/>
  <c r="J8141" i="2"/>
  <c r="I8141" i="2"/>
  <c r="H8141" i="2"/>
  <c r="G8141" i="2"/>
  <c r="F8141" i="2"/>
  <c r="E8141" i="2"/>
  <c r="D8141" i="2"/>
  <c r="C8141" i="2"/>
  <c r="B8141" i="2"/>
  <c r="J8140" i="2"/>
  <c r="I8140" i="2"/>
  <c r="H8140" i="2"/>
  <c r="G8140" i="2"/>
  <c r="F8140" i="2"/>
  <c r="E8140" i="2"/>
  <c r="D8140" i="2"/>
  <c r="C8140" i="2"/>
  <c r="B8140" i="2"/>
  <c r="G8138" i="2"/>
  <c r="C8138" i="2"/>
  <c r="G8137" i="2"/>
  <c r="F8137" i="2"/>
  <c r="D8137" i="2"/>
  <c r="C8135" i="2"/>
  <c r="J8134" i="2"/>
  <c r="H8134" i="2"/>
  <c r="D8134" i="2"/>
  <c r="B8134" i="2"/>
  <c r="J8133" i="2"/>
  <c r="H8133" i="2"/>
  <c r="F8133" i="2"/>
  <c r="I8132" i="2"/>
  <c r="H8132" i="2"/>
  <c r="G8132" i="2"/>
  <c r="F8132" i="2"/>
  <c r="E8132" i="2"/>
  <c r="D8132" i="2"/>
  <c r="C8132" i="2"/>
  <c r="B8132" i="2"/>
  <c r="H8131" i="2"/>
  <c r="G8131" i="2"/>
  <c r="F8131" i="2"/>
  <c r="E8131" i="2"/>
  <c r="D8131" i="2"/>
  <c r="C8131" i="2"/>
  <c r="B8131" i="2"/>
  <c r="J8129" i="2"/>
  <c r="I8129" i="2"/>
  <c r="H8129" i="2"/>
  <c r="G8129" i="2"/>
  <c r="F8129" i="2"/>
  <c r="E8129" i="2"/>
  <c r="D8129" i="2"/>
  <c r="C8129" i="2"/>
  <c r="B8129" i="2"/>
  <c r="J8128" i="2"/>
  <c r="I8128" i="2"/>
  <c r="H8128" i="2"/>
  <c r="G8128" i="2"/>
  <c r="F8128" i="2"/>
  <c r="E8128" i="2"/>
  <c r="D8128" i="2"/>
  <c r="C8128" i="2"/>
  <c r="B8128" i="2"/>
  <c r="G8126" i="2"/>
  <c r="C8126" i="2"/>
  <c r="G8125" i="2"/>
  <c r="F8125" i="2"/>
  <c r="D8125" i="2"/>
  <c r="C8123" i="2"/>
  <c r="J8122" i="2"/>
  <c r="H8122" i="2"/>
  <c r="D8122" i="2"/>
  <c r="B8122" i="2"/>
  <c r="J8121" i="2"/>
  <c r="H8121" i="2"/>
  <c r="F8121" i="2"/>
  <c r="I8120" i="2"/>
  <c r="H8120" i="2"/>
  <c r="G8120" i="2"/>
  <c r="F8120" i="2"/>
  <c r="E8120" i="2"/>
  <c r="D8120" i="2"/>
  <c r="C8120" i="2"/>
  <c r="B8120" i="2"/>
  <c r="H8119" i="2"/>
  <c r="G8119" i="2"/>
  <c r="F8119" i="2"/>
  <c r="E8119" i="2"/>
  <c r="D8119" i="2"/>
  <c r="C8119" i="2"/>
  <c r="B8119" i="2"/>
  <c r="J8117" i="2"/>
  <c r="I8117" i="2"/>
  <c r="H8117" i="2"/>
  <c r="G8117" i="2"/>
  <c r="F8117" i="2"/>
  <c r="E8117" i="2"/>
  <c r="D8117" i="2"/>
  <c r="C8117" i="2"/>
  <c r="B8117" i="2"/>
  <c r="J8116" i="2"/>
  <c r="I8116" i="2"/>
  <c r="H8116" i="2"/>
  <c r="G8116" i="2"/>
  <c r="F8116" i="2"/>
  <c r="E8116" i="2"/>
  <c r="D8116" i="2"/>
  <c r="C8116" i="2"/>
  <c r="B8116" i="2"/>
  <c r="G8114" i="2"/>
  <c r="C8114" i="2"/>
  <c r="G8113" i="2"/>
  <c r="F8113" i="2"/>
  <c r="D8113" i="2"/>
  <c r="C8111" i="2"/>
  <c r="J8110" i="2"/>
  <c r="H8110" i="2"/>
  <c r="D8110" i="2"/>
  <c r="B8110" i="2"/>
  <c r="J8109" i="2"/>
  <c r="H8109" i="2"/>
  <c r="F8109" i="2"/>
  <c r="I8108" i="2"/>
  <c r="H8108" i="2"/>
  <c r="G8108" i="2"/>
  <c r="F8108" i="2"/>
  <c r="E8108" i="2"/>
  <c r="D8108" i="2"/>
  <c r="C8108" i="2"/>
  <c r="B8108" i="2"/>
  <c r="H8107" i="2"/>
  <c r="G8107" i="2"/>
  <c r="F8107" i="2"/>
  <c r="E8107" i="2"/>
  <c r="D8107" i="2"/>
  <c r="C8107" i="2"/>
  <c r="B8107" i="2"/>
  <c r="J8105" i="2"/>
  <c r="I8105" i="2"/>
  <c r="H8105" i="2"/>
  <c r="G8105" i="2"/>
  <c r="F8105" i="2"/>
  <c r="E8105" i="2"/>
  <c r="D8105" i="2"/>
  <c r="C8105" i="2"/>
  <c r="B8105" i="2"/>
  <c r="J8104" i="2"/>
  <c r="I8104" i="2"/>
  <c r="H8104" i="2"/>
  <c r="G8104" i="2"/>
  <c r="F8104" i="2"/>
  <c r="E8104" i="2"/>
  <c r="D8104" i="2"/>
  <c r="C8104" i="2"/>
  <c r="B8104" i="2"/>
  <c r="G8102" i="2"/>
  <c r="C8102" i="2"/>
  <c r="G8101" i="2"/>
  <c r="F8101" i="2"/>
  <c r="D8101" i="2"/>
  <c r="C8099" i="2"/>
  <c r="J8098" i="2"/>
  <c r="H8098" i="2"/>
  <c r="D8098" i="2"/>
  <c r="B8098" i="2"/>
  <c r="J8097" i="2"/>
  <c r="H8097" i="2"/>
  <c r="F8097" i="2"/>
  <c r="I8096" i="2"/>
  <c r="H8096" i="2"/>
  <c r="G8096" i="2"/>
  <c r="F8096" i="2"/>
  <c r="E8096" i="2"/>
  <c r="D8096" i="2"/>
  <c r="C8096" i="2"/>
  <c r="B8096" i="2"/>
  <c r="H8095" i="2"/>
  <c r="G8095" i="2"/>
  <c r="F8095" i="2"/>
  <c r="E8095" i="2"/>
  <c r="D8095" i="2"/>
  <c r="C8095" i="2"/>
  <c r="B8095" i="2"/>
  <c r="J8093" i="2"/>
  <c r="I8093" i="2"/>
  <c r="H8093" i="2"/>
  <c r="G8093" i="2"/>
  <c r="F8093" i="2"/>
  <c r="E8093" i="2"/>
  <c r="D8093" i="2"/>
  <c r="C8093" i="2"/>
  <c r="B8093" i="2"/>
  <c r="J8092" i="2"/>
  <c r="I8092" i="2"/>
  <c r="H8092" i="2"/>
  <c r="G8092" i="2"/>
  <c r="F8092" i="2"/>
  <c r="E8092" i="2"/>
  <c r="D8092" i="2"/>
  <c r="C8092" i="2"/>
  <c r="B8092" i="2"/>
  <c r="G8090" i="2"/>
  <c r="C8090" i="2"/>
  <c r="G8089" i="2"/>
  <c r="F8089" i="2"/>
  <c r="D8089" i="2"/>
  <c r="C8087" i="2"/>
  <c r="J8086" i="2"/>
  <c r="H8086" i="2"/>
  <c r="D8086" i="2"/>
  <c r="B8086" i="2"/>
  <c r="J8085" i="2"/>
  <c r="H8085" i="2"/>
  <c r="F8085" i="2"/>
  <c r="I8084" i="2"/>
  <c r="H8084" i="2"/>
  <c r="G8084" i="2"/>
  <c r="F8084" i="2"/>
  <c r="E8084" i="2"/>
  <c r="D8084" i="2"/>
  <c r="C8084" i="2"/>
  <c r="B8084" i="2"/>
  <c r="H8083" i="2"/>
  <c r="G8083" i="2"/>
  <c r="F8083" i="2"/>
  <c r="E8083" i="2"/>
  <c r="D8083" i="2"/>
  <c r="C8083" i="2"/>
  <c r="B8083" i="2"/>
  <c r="J8081" i="2"/>
  <c r="I8081" i="2"/>
  <c r="H8081" i="2"/>
  <c r="G8081" i="2"/>
  <c r="F8081" i="2"/>
  <c r="E8081" i="2"/>
  <c r="D8081" i="2"/>
  <c r="C8081" i="2"/>
  <c r="B8081" i="2"/>
  <c r="J8080" i="2"/>
  <c r="I8080" i="2"/>
  <c r="H8080" i="2"/>
  <c r="G8080" i="2"/>
  <c r="F8080" i="2"/>
  <c r="E8080" i="2"/>
  <c r="D8080" i="2"/>
  <c r="C8080" i="2"/>
  <c r="B8080" i="2"/>
  <c r="G8078" i="2"/>
  <c r="C8078" i="2"/>
  <c r="G8077" i="2"/>
  <c r="F8077" i="2"/>
  <c r="D8077" i="2"/>
  <c r="C8075" i="2"/>
  <c r="J8074" i="2"/>
  <c r="H8074" i="2"/>
  <c r="D8074" i="2"/>
  <c r="B8074" i="2"/>
  <c r="J8073" i="2"/>
  <c r="H8073" i="2"/>
  <c r="F8073" i="2"/>
  <c r="I8072" i="2"/>
  <c r="H8072" i="2"/>
  <c r="G8072" i="2"/>
  <c r="F8072" i="2"/>
  <c r="E8072" i="2"/>
  <c r="D8072" i="2"/>
  <c r="C8072" i="2"/>
  <c r="B8072" i="2"/>
  <c r="H8071" i="2"/>
  <c r="G8071" i="2"/>
  <c r="F8071" i="2"/>
  <c r="E8071" i="2"/>
  <c r="D8071" i="2"/>
  <c r="C8071" i="2"/>
  <c r="B8071" i="2"/>
  <c r="J8069" i="2"/>
  <c r="I8069" i="2"/>
  <c r="H8069" i="2"/>
  <c r="G8069" i="2"/>
  <c r="F8069" i="2"/>
  <c r="E8069" i="2"/>
  <c r="D8069" i="2"/>
  <c r="C8069" i="2"/>
  <c r="B8069" i="2"/>
  <c r="J8068" i="2"/>
  <c r="I8068" i="2"/>
  <c r="H8068" i="2"/>
  <c r="G8068" i="2"/>
  <c r="F8068" i="2"/>
  <c r="E8068" i="2"/>
  <c r="D8068" i="2"/>
  <c r="C8068" i="2"/>
  <c r="B8068" i="2"/>
  <c r="G8066" i="2"/>
  <c r="C8066" i="2"/>
  <c r="G8065" i="2"/>
  <c r="F8065" i="2"/>
  <c r="D8065" i="2"/>
  <c r="C8063" i="2"/>
  <c r="J8062" i="2"/>
  <c r="H8062" i="2"/>
  <c r="D8062" i="2"/>
  <c r="B8062" i="2"/>
  <c r="J8061" i="2"/>
  <c r="H8061" i="2"/>
  <c r="F8061" i="2"/>
  <c r="I8060" i="2"/>
  <c r="H8060" i="2"/>
  <c r="G8060" i="2"/>
  <c r="F8060" i="2"/>
  <c r="E8060" i="2"/>
  <c r="D8060" i="2"/>
  <c r="C8060" i="2"/>
  <c r="B8060" i="2"/>
  <c r="H8059" i="2"/>
  <c r="G8059" i="2"/>
  <c r="F8059" i="2"/>
  <c r="E8059" i="2"/>
  <c r="D8059" i="2"/>
  <c r="C8059" i="2"/>
  <c r="B8059" i="2"/>
  <c r="J8057" i="2"/>
  <c r="I8057" i="2"/>
  <c r="H8057" i="2"/>
  <c r="G8057" i="2"/>
  <c r="F8057" i="2"/>
  <c r="E8057" i="2"/>
  <c r="D8057" i="2"/>
  <c r="C8057" i="2"/>
  <c r="B8057" i="2"/>
  <c r="J8056" i="2"/>
  <c r="I8056" i="2"/>
  <c r="H8056" i="2"/>
  <c r="G8056" i="2"/>
  <c r="F8056" i="2"/>
  <c r="E8056" i="2"/>
  <c r="D8056" i="2"/>
  <c r="C8056" i="2"/>
  <c r="B8056" i="2"/>
  <c r="G8054" i="2"/>
  <c r="C8054" i="2"/>
  <c r="G8053" i="2"/>
  <c r="F8053" i="2"/>
  <c r="D8053" i="2"/>
  <c r="C8051" i="2"/>
  <c r="J8050" i="2"/>
  <c r="H8050" i="2"/>
  <c r="D8050" i="2"/>
  <c r="B8050" i="2"/>
  <c r="J8049" i="2"/>
  <c r="H8049" i="2"/>
  <c r="F8049" i="2"/>
  <c r="I8048" i="2"/>
  <c r="H8048" i="2"/>
  <c r="G8048" i="2"/>
  <c r="F8048" i="2"/>
  <c r="E8048" i="2"/>
  <c r="D8048" i="2"/>
  <c r="C8048" i="2"/>
  <c r="B8048" i="2"/>
  <c r="H8047" i="2"/>
  <c r="G8047" i="2"/>
  <c r="F8047" i="2"/>
  <c r="E8047" i="2"/>
  <c r="D8047" i="2"/>
  <c r="C8047" i="2"/>
  <c r="B8047" i="2"/>
  <c r="J8045" i="2"/>
  <c r="I8045" i="2"/>
  <c r="H8045" i="2"/>
  <c r="G8045" i="2"/>
  <c r="F8045" i="2"/>
  <c r="E8045" i="2"/>
  <c r="D8045" i="2"/>
  <c r="C8045" i="2"/>
  <c r="B8045" i="2"/>
  <c r="J8044" i="2"/>
  <c r="I8044" i="2"/>
  <c r="H8044" i="2"/>
  <c r="G8044" i="2"/>
  <c r="F8044" i="2"/>
  <c r="E8044" i="2"/>
  <c r="D8044" i="2"/>
  <c r="C8044" i="2"/>
  <c r="B8044" i="2"/>
  <c r="G8042" i="2"/>
  <c r="C8042" i="2"/>
  <c r="G8041" i="2"/>
  <c r="F8041" i="2"/>
  <c r="D8041" i="2"/>
  <c r="C8039" i="2"/>
  <c r="J8038" i="2"/>
  <c r="H8038" i="2"/>
  <c r="D8038" i="2"/>
  <c r="B8038" i="2"/>
  <c r="J8037" i="2"/>
  <c r="H8037" i="2"/>
  <c r="F8037" i="2"/>
  <c r="I8036" i="2"/>
  <c r="H8036" i="2"/>
  <c r="G8036" i="2"/>
  <c r="F8036" i="2"/>
  <c r="E8036" i="2"/>
  <c r="D8036" i="2"/>
  <c r="C8036" i="2"/>
  <c r="B8036" i="2"/>
  <c r="H8035" i="2"/>
  <c r="G8035" i="2"/>
  <c r="F8035" i="2"/>
  <c r="E8035" i="2"/>
  <c r="D8035" i="2"/>
  <c r="C8035" i="2"/>
  <c r="B8035" i="2"/>
  <c r="J8033" i="2"/>
  <c r="I8033" i="2"/>
  <c r="H8033" i="2"/>
  <c r="G8033" i="2"/>
  <c r="F8033" i="2"/>
  <c r="E8033" i="2"/>
  <c r="D8033" i="2"/>
  <c r="C8033" i="2"/>
  <c r="B8033" i="2"/>
  <c r="J8032" i="2"/>
  <c r="I8032" i="2"/>
  <c r="H8032" i="2"/>
  <c r="G8032" i="2"/>
  <c r="F8032" i="2"/>
  <c r="E8032" i="2"/>
  <c r="D8032" i="2"/>
  <c r="C8032" i="2"/>
  <c r="B8032" i="2"/>
  <c r="G8030" i="2"/>
  <c r="C8030" i="2"/>
  <c r="G8029" i="2"/>
  <c r="F8029" i="2"/>
  <c r="D8029" i="2"/>
  <c r="C8027" i="2"/>
  <c r="J8026" i="2"/>
  <c r="H8026" i="2"/>
  <c r="D8026" i="2"/>
  <c r="B8026" i="2"/>
  <c r="J8025" i="2"/>
  <c r="H8025" i="2"/>
  <c r="F8025" i="2"/>
  <c r="I8024" i="2"/>
  <c r="H8024" i="2"/>
  <c r="G8024" i="2"/>
  <c r="F8024" i="2"/>
  <c r="E8024" i="2"/>
  <c r="D8024" i="2"/>
  <c r="C8024" i="2"/>
  <c r="B8024" i="2"/>
  <c r="H8023" i="2"/>
  <c r="G8023" i="2"/>
  <c r="F8023" i="2"/>
  <c r="E8023" i="2"/>
  <c r="D8023" i="2"/>
  <c r="C8023" i="2"/>
  <c r="B8023" i="2"/>
  <c r="J8021" i="2"/>
  <c r="I8021" i="2"/>
  <c r="H8021" i="2"/>
  <c r="G8021" i="2"/>
  <c r="F8021" i="2"/>
  <c r="E8021" i="2"/>
  <c r="D8021" i="2"/>
  <c r="C8021" i="2"/>
  <c r="B8021" i="2"/>
  <c r="J8020" i="2"/>
  <c r="I8020" i="2"/>
  <c r="H8020" i="2"/>
  <c r="G8020" i="2"/>
  <c r="F8020" i="2"/>
  <c r="E8020" i="2"/>
  <c r="D8020" i="2"/>
  <c r="C8020" i="2"/>
  <c r="B8020" i="2"/>
  <c r="G8018" i="2"/>
  <c r="C8018" i="2"/>
  <c r="G8017" i="2"/>
  <c r="F8017" i="2"/>
  <c r="D8017" i="2"/>
  <c r="C8015" i="2"/>
  <c r="J8014" i="2"/>
  <c r="H8014" i="2"/>
  <c r="D8014" i="2"/>
  <c r="B8014" i="2"/>
  <c r="J8013" i="2"/>
  <c r="H8013" i="2"/>
  <c r="F8013" i="2"/>
  <c r="I8012" i="2"/>
  <c r="H8012" i="2"/>
  <c r="G8012" i="2"/>
  <c r="F8012" i="2"/>
  <c r="E8012" i="2"/>
  <c r="D8012" i="2"/>
  <c r="C8012" i="2"/>
  <c r="B8012" i="2"/>
  <c r="H8011" i="2"/>
  <c r="G8011" i="2"/>
  <c r="F8011" i="2"/>
  <c r="E8011" i="2"/>
  <c r="D8011" i="2"/>
  <c r="C8011" i="2"/>
  <c r="B8011" i="2"/>
  <c r="J8009" i="2"/>
  <c r="I8009" i="2"/>
  <c r="H8009" i="2"/>
  <c r="G8009" i="2"/>
  <c r="F8009" i="2"/>
  <c r="E8009" i="2"/>
  <c r="D8009" i="2"/>
  <c r="C8009" i="2"/>
  <c r="B8009" i="2"/>
  <c r="J8008" i="2"/>
  <c r="I8008" i="2"/>
  <c r="H8008" i="2"/>
  <c r="G8008" i="2"/>
  <c r="F8008" i="2"/>
  <c r="E8008" i="2"/>
  <c r="D8008" i="2"/>
  <c r="C8008" i="2"/>
  <c r="B8008" i="2"/>
  <c r="G8006" i="2"/>
  <c r="C8006" i="2"/>
  <c r="G8005" i="2"/>
  <c r="F8005" i="2"/>
  <c r="D8005" i="2"/>
  <c r="C8003" i="2"/>
  <c r="J8002" i="2"/>
  <c r="H8002" i="2"/>
  <c r="D8002" i="2"/>
  <c r="B8002" i="2"/>
  <c r="J8001" i="2"/>
  <c r="H8001" i="2"/>
  <c r="F8001" i="2"/>
  <c r="I8000" i="2"/>
  <c r="H8000" i="2"/>
  <c r="G8000" i="2"/>
  <c r="F8000" i="2"/>
  <c r="E8000" i="2"/>
  <c r="D8000" i="2"/>
  <c r="C8000" i="2"/>
  <c r="B8000" i="2"/>
  <c r="H7999" i="2"/>
  <c r="G7999" i="2"/>
  <c r="F7999" i="2"/>
  <c r="E7999" i="2"/>
  <c r="D7999" i="2"/>
  <c r="C7999" i="2"/>
  <c r="B7999" i="2"/>
  <c r="J7997" i="2"/>
  <c r="I7997" i="2"/>
  <c r="H7997" i="2"/>
  <c r="G7997" i="2"/>
  <c r="F7997" i="2"/>
  <c r="E7997" i="2"/>
  <c r="D7997" i="2"/>
  <c r="C7997" i="2"/>
  <c r="B7997" i="2"/>
  <c r="J7996" i="2"/>
  <c r="I7996" i="2"/>
  <c r="H7996" i="2"/>
  <c r="G7996" i="2"/>
  <c r="F7996" i="2"/>
  <c r="E7996" i="2"/>
  <c r="D7996" i="2"/>
  <c r="C7996" i="2"/>
  <c r="B7996" i="2"/>
  <c r="G7994" i="2"/>
  <c r="C7994" i="2"/>
  <c r="G7993" i="2"/>
  <c r="F7993" i="2"/>
  <c r="D7993" i="2"/>
  <c r="C7991" i="2"/>
  <c r="J7990" i="2"/>
  <c r="H7990" i="2"/>
  <c r="D7990" i="2"/>
  <c r="B7990" i="2"/>
  <c r="J7989" i="2"/>
  <c r="H7989" i="2"/>
  <c r="F7989" i="2"/>
  <c r="I7988" i="2"/>
  <c r="H7988" i="2"/>
  <c r="G7988" i="2"/>
  <c r="F7988" i="2"/>
  <c r="E7988" i="2"/>
  <c r="D7988" i="2"/>
  <c r="C7988" i="2"/>
  <c r="B7988" i="2"/>
  <c r="H7987" i="2"/>
  <c r="G7987" i="2"/>
  <c r="F7987" i="2"/>
  <c r="E7987" i="2"/>
  <c r="D7987" i="2"/>
  <c r="C7987" i="2"/>
  <c r="B7987" i="2"/>
  <c r="J7985" i="2"/>
  <c r="I7985" i="2"/>
  <c r="H7985" i="2"/>
  <c r="G7985" i="2"/>
  <c r="F7985" i="2"/>
  <c r="E7985" i="2"/>
  <c r="D7985" i="2"/>
  <c r="C7985" i="2"/>
  <c r="B7985" i="2"/>
  <c r="J7984" i="2"/>
  <c r="I7984" i="2"/>
  <c r="H7984" i="2"/>
  <c r="G7984" i="2"/>
  <c r="F7984" i="2"/>
  <c r="E7984" i="2"/>
  <c r="D7984" i="2"/>
  <c r="C7984" i="2"/>
  <c r="B7984" i="2"/>
  <c r="G7982" i="2"/>
  <c r="C7982" i="2"/>
  <c r="G7981" i="2"/>
  <c r="F7981" i="2"/>
  <c r="D7981" i="2"/>
  <c r="C7979" i="2"/>
  <c r="J7978" i="2"/>
  <c r="H7978" i="2"/>
  <c r="D7978" i="2"/>
  <c r="B7978" i="2"/>
  <c r="J7977" i="2"/>
  <c r="H7977" i="2"/>
  <c r="F7977" i="2"/>
  <c r="I7976" i="2"/>
  <c r="H7976" i="2"/>
  <c r="G7976" i="2"/>
  <c r="F7976" i="2"/>
  <c r="E7976" i="2"/>
  <c r="D7976" i="2"/>
  <c r="C7976" i="2"/>
  <c r="B7976" i="2"/>
  <c r="H7975" i="2"/>
  <c r="G7975" i="2"/>
  <c r="F7975" i="2"/>
  <c r="E7975" i="2"/>
  <c r="D7975" i="2"/>
  <c r="C7975" i="2"/>
  <c r="B7975" i="2"/>
  <c r="J7973" i="2"/>
  <c r="I7973" i="2"/>
  <c r="H7973" i="2"/>
  <c r="G7973" i="2"/>
  <c r="F7973" i="2"/>
  <c r="E7973" i="2"/>
  <c r="D7973" i="2"/>
  <c r="C7973" i="2"/>
  <c r="B7973" i="2"/>
  <c r="J7972" i="2"/>
  <c r="I7972" i="2"/>
  <c r="H7972" i="2"/>
  <c r="G7972" i="2"/>
  <c r="F7972" i="2"/>
  <c r="E7972" i="2"/>
  <c r="D7972" i="2"/>
  <c r="C7972" i="2"/>
  <c r="B7972" i="2"/>
  <c r="G7970" i="2"/>
  <c r="C7970" i="2"/>
  <c r="G7969" i="2"/>
  <c r="F7969" i="2"/>
  <c r="D7969" i="2"/>
  <c r="C7967" i="2"/>
  <c r="J7966" i="2"/>
  <c r="H7966" i="2"/>
  <c r="D7966" i="2"/>
  <c r="B7966" i="2"/>
  <c r="J7965" i="2"/>
  <c r="H7965" i="2"/>
  <c r="F7965" i="2"/>
  <c r="I7964" i="2"/>
  <c r="H7964" i="2"/>
  <c r="G7964" i="2"/>
  <c r="F7964" i="2"/>
  <c r="E7964" i="2"/>
  <c r="D7964" i="2"/>
  <c r="C7964" i="2"/>
  <c r="B7964" i="2"/>
  <c r="H7963" i="2"/>
  <c r="G7963" i="2"/>
  <c r="F7963" i="2"/>
  <c r="E7963" i="2"/>
  <c r="D7963" i="2"/>
  <c r="C7963" i="2"/>
  <c r="B7963" i="2"/>
  <c r="J7961" i="2"/>
  <c r="I7961" i="2"/>
  <c r="H7961" i="2"/>
  <c r="G7961" i="2"/>
  <c r="F7961" i="2"/>
  <c r="E7961" i="2"/>
  <c r="D7961" i="2"/>
  <c r="C7961" i="2"/>
  <c r="B7961" i="2"/>
  <c r="J7960" i="2"/>
  <c r="I7960" i="2"/>
  <c r="H7960" i="2"/>
  <c r="G7960" i="2"/>
  <c r="F7960" i="2"/>
  <c r="E7960" i="2"/>
  <c r="D7960" i="2"/>
  <c r="C7960" i="2"/>
  <c r="B7960" i="2"/>
  <c r="G7958" i="2"/>
  <c r="C7958" i="2"/>
  <c r="G7957" i="2"/>
  <c r="F7957" i="2"/>
  <c r="D7957" i="2"/>
  <c r="C7955" i="2"/>
  <c r="J7954" i="2"/>
  <c r="H7954" i="2"/>
  <c r="D7954" i="2"/>
  <c r="B7954" i="2"/>
  <c r="J7953" i="2"/>
  <c r="H7953" i="2"/>
  <c r="F7953" i="2"/>
  <c r="I7952" i="2"/>
  <c r="H7952" i="2"/>
  <c r="G7952" i="2"/>
  <c r="F7952" i="2"/>
  <c r="E7952" i="2"/>
  <c r="D7952" i="2"/>
  <c r="C7952" i="2"/>
  <c r="B7952" i="2"/>
  <c r="H7951" i="2"/>
  <c r="G7951" i="2"/>
  <c r="F7951" i="2"/>
  <c r="E7951" i="2"/>
  <c r="D7951" i="2"/>
  <c r="C7951" i="2"/>
  <c r="B7951" i="2"/>
  <c r="J7949" i="2"/>
  <c r="I7949" i="2"/>
  <c r="H7949" i="2"/>
  <c r="G7949" i="2"/>
  <c r="F7949" i="2"/>
  <c r="E7949" i="2"/>
  <c r="D7949" i="2"/>
  <c r="C7949" i="2"/>
  <c r="B7949" i="2"/>
  <c r="J7948" i="2"/>
  <c r="I7948" i="2"/>
  <c r="H7948" i="2"/>
  <c r="G7948" i="2"/>
  <c r="F7948" i="2"/>
  <c r="E7948" i="2"/>
  <c r="D7948" i="2"/>
  <c r="C7948" i="2"/>
  <c r="B7948" i="2"/>
  <c r="G7946" i="2"/>
  <c r="C7946" i="2"/>
  <c r="G7945" i="2"/>
  <c r="F7945" i="2"/>
  <c r="D7945" i="2"/>
  <c r="C7943" i="2"/>
  <c r="J7942" i="2"/>
  <c r="H7942" i="2"/>
  <c r="D7942" i="2"/>
  <c r="B7942" i="2"/>
  <c r="J7941" i="2"/>
  <c r="H7941" i="2"/>
  <c r="F7941" i="2"/>
  <c r="I7940" i="2"/>
  <c r="H7940" i="2"/>
  <c r="G7940" i="2"/>
  <c r="F7940" i="2"/>
  <c r="E7940" i="2"/>
  <c r="D7940" i="2"/>
  <c r="C7940" i="2"/>
  <c r="B7940" i="2"/>
  <c r="H7939" i="2"/>
  <c r="G7939" i="2"/>
  <c r="F7939" i="2"/>
  <c r="E7939" i="2"/>
  <c r="D7939" i="2"/>
  <c r="C7939" i="2"/>
  <c r="B7939" i="2"/>
  <c r="J7937" i="2"/>
  <c r="I7937" i="2"/>
  <c r="H7937" i="2"/>
  <c r="G7937" i="2"/>
  <c r="F7937" i="2"/>
  <c r="E7937" i="2"/>
  <c r="D7937" i="2"/>
  <c r="C7937" i="2"/>
  <c r="B7937" i="2"/>
  <c r="J7936" i="2"/>
  <c r="I7936" i="2"/>
  <c r="H7936" i="2"/>
  <c r="G7936" i="2"/>
  <c r="F7936" i="2"/>
  <c r="E7936" i="2"/>
  <c r="D7936" i="2"/>
  <c r="C7936" i="2"/>
  <c r="B7936" i="2"/>
  <c r="G7934" i="2"/>
  <c r="C7934" i="2"/>
  <c r="G7933" i="2"/>
  <c r="F7933" i="2"/>
  <c r="D7933" i="2"/>
  <c r="C7931" i="2"/>
  <c r="J7930" i="2"/>
  <c r="H7930" i="2"/>
  <c r="D7930" i="2"/>
  <c r="B7930" i="2"/>
  <c r="J7929" i="2"/>
  <c r="H7929" i="2"/>
  <c r="F7929" i="2"/>
  <c r="I7928" i="2"/>
  <c r="H7928" i="2"/>
  <c r="G7928" i="2"/>
  <c r="F7928" i="2"/>
  <c r="E7928" i="2"/>
  <c r="D7928" i="2"/>
  <c r="C7928" i="2"/>
  <c r="B7928" i="2"/>
  <c r="H7927" i="2"/>
  <c r="G7927" i="2"/>
  <c r="F7927" i="2"/>
  <c r="E7927" i="2"/>
  <c r="D7927" i="2"/>
  <c r="C7927" i="2"/>
  <c r="B7927" i="2"/>
  <c r="J7925" i="2"/>
  <c r="I7925" i="2"/>
  <c r="H7925" i="2"/>
  <c r="G7925" i="2"/>
  <c r="F7925" i="2"/>
  <c r="E7925" i="2"/>
  <c r="D7925" i="2"/>
  <c r="C7925" i="2"/>
  <c r="B7925" i="2"/>
  <c r="J7924" i="2"/>
  <c r="I7924" i="2"/>
  <c r="H7924" i="2"/>
  <c r="G7924" i="2"/>
  <c r="F7924" i="2"/>
  <c r="E7924" i="2"/>
  <c r="D7924" i="2"/>
  <c r="C7924" i="2"/>
  <c r="B7924" i="2"/>
  <c r="G7922" i="2"/>
  <c r="C7922" i="2"/>
  <c r="G7921" i="2"/>
  <c r="F7921" i="2"/>
  <c r="D7921" i="2"/>
  <c r="C7919" i="2"/>
  <c r="J7918" i="2"/>
  <c r="H7918" i="2"/>
  <c r="D7918" i="2"/>
  <c r="B7918" i="2"/>
  <c r="J7917" i="2"/>
  <c r="H7917" i="2"/>
  <c r="F7917" i="2"/>
  <c r="I7916" i="2"/>
  <c r="H7916" i="2"/>
  <c r="G7916" i="2"/>
  <c r="F7916" i="2"/>
  <c r="E7916" i="2"/>
  <c r="D7916" i="2"/>
  <c r="C7916" i="2"/>
  <c r="B7916" i="2"/>
  <c r="H7915" i="2"/>
  <c r="G7915" i="2"/>
  <c r="F7915" i="2"/>
  <c r="E7915" i="2"/>
  <c r="D7915" i="2"/>
  <c r="C7915" i="2"/>
  <c r="B7915" i="2"/>
  <c r="J7913" i="2"/>
  <c r="I7913" i="2"/>
  <c r="H7913" i="2"/>
  <c r="G7913" i="2"/>
  <c r="F7913" i="2"/>
  <c r="E7913" i="2"/>
  <c r="D7913" i="2"/>
  <c r="C7913" i="2"/>
  <c r="B7913" i="2"/>
  <c r="J7912" i="2"/>
  <c r="I7912" i="2"/>
  <c r="H7912" i="2"/>
  <c r="G7912" i="2"/>
  <c r="F7912" i="2"/>
  <c r="E7912" i="2"/>
  <c r="D7912" i="2"/>
  <c r="C7912" i="2"/>
  <c r="B7912" i="2"/>
  <c r="G7910" i="2"/>
  <c r="C7910" i="2"/>
  <c r="G7909" i="2"/>
  <c r="F7909" i="2"/>
  <c r="D7909" i="2"/>
  <c r="C7907" i="2"/>
  <c r="J7906" i="2"/>
  <c r="H7906" i="2"/>
  <c r="D7906" i="2"/>
  <c r="B7906" i="2"/>
  <c r="J7905" i="2"/>
  <c r="H7905" i="2"/>
  <c r="F7905" i="2"/>
  <c r="I7904" i="2"/>
  <c r="H7904" i="2"/>
  <c r="G7904" i="2"/>
  <c r="F7904" i="2"/>
  <c r="E7904" i="2"/>
  <c r="D7904" i="2"/>
  <c r="C7904" i="2"/>
  <c r="B7904" i="2"/>
  <c r="H7903" i="2"/>
  <c r="G7903" i="2"/>
  <c r="F7903" i="2"/>
  <c r="E7903" i="2"/>
  <c r="D7903" i="2"/>
  <c r="C7903" i="2"/>
  <c r="B7903" i="2"/>
  <c r="J7901" i="2"/>
  <c r="I7901" i="2"/>
  <c r="H7901" i="2"/>
  <c r="G7901" i="2"/>
  <c r="F7901" i="2"/>
  <c r="E7901" i="2"/>
  <c r="D7901" i="2"/>
  <c r="C7901" i="2"/>
  <c r="B7901" i="2"/>
  <c r="J7900" i="2"/>
  <c r="I7900" i="2"/>
  <c r="H7900" i="2"/>
  <c r="G7900" i="2"/>
  <c r="F7900" i="2"/>
  <c r="E7900" i="2"/>
  <c r="D7900" i="2"/>
  <c r="C7900" i="2"/>
  <c r="B7900" i="2"/>
  <c r="G7898" i="2"/>
  <c r="C7898" i="2"/>
  <c r="G7897" i="2"/>
  <c r="F7897" i="2"/>
  <c r="D7897" i="2"/>
  <c r="C7895" i="2"/>
  <c r="J7894" i="2"/>
  <c r="H7894" i="2"/>
  <c r="D7894" i="2"/>
  <c r="B7894" i="2"/>
  <c r="J7893" i="2"/>
  <c r="H7893" i="2"/>
  <c r="F7893" i="2"/>
  <c r="I7892" i="2"/>
  <c r="H7892" i="2"/>
  <c r="G7892" i="2"/>
  <c r="F7892" i="2"/>
  <c r="E7892" i="2"/>
  <c r="D7892" i="2"/>
  <c r="C7892" i="2"/>
  <c r="B7892" i="2"/>
  <c r="H7891" i="2"/>
  <c r="G7891" i="2"/>
  <c r="F7891" i="2"/>
  <c r="E7891" i="2"/>
  <c r="D7891" i="2"/>
  <c r="C7891" i="2"/>
  <c r="B7891" i="2"/>
  <c r="J7889" i="2"/>
  <c r="I7889" i="2"/>
  <c r="H7889" i="2"/>
  <c r="G7889" i="2"/>
  <c r="F7889" i="2"/>
  <c r="E7889" i="2"/>
  <c r="D7889" i="2"/>
  <c r="C7889" i="2"/>
  <c r="B7889" i="2"/>
  <c r="J7888" i="2"/>
  <c r="I7888" i="2"/>
  <c r="H7888" i="2"/>
  <c r="G7888" i="2"/>
  <c r="F7888" i="2"/>
  <c r="E7888" i="2"/>
  <c r="D7888" i="2"/>
  <c r="C7888" i="2"/>
  <c r="B7888" i="2"/>
  <c r="G7886" i="2"/>
  <c r="C7886" i="2"/>
  <c r="G7885" i="2"/>
  <c r="F7885" i="2"/>
  <c r="D7885" i="2"/>
  <c r="C7883" i="2"/>
  <c r="J7882" i="2"/>
  <c r="H7882" i="2"/>
  <c r="D7882" i="2"/>
  <c r="B7882" i="2"/>
  <c r="J7881" i="2"/>
  <c r="H7881" i="2"/>
  <c r="F7881" i="2"/>
  <c r="I7880" i="2"/>
  <c r="H7880" i="2"/>
  <c r="G7880" i="2"/>
  <c r="F7880" i="2"/>
  <c r="E7880" i="2"/>
  <c r="D7880" i="2"/>
  <c r="C7880" i="2"/>
  <c r="B7880" i="2"/>
  <c r="H7879" i="2"/>
  <c r="G7879" i="2"/>
  <c r="F7879" i="2"/>
  <c r="E7879" i="2"/>
  <c r="D7879" i="2"/>
  <c r="C7879" i="2"/>
  <c r="B7879" i="2"/>
  <c r="J7877" i="2"/>
  <c r="I7877" i="2"/>
  <c r="H7877" i="2"/>
  <c r="G7877" i="2"/>
  <c r="F7877" i="2"/>
  <c r="E7877" i="2"/>
  <c r="D7877" i="2"/>
  <c r="C7877" i="2"/>
  <c r="B7877" i="2"/>
  <c r="J7876" i="2"/>
  <c r="I7876" i="2"/>
  <c r="H7876" i="2"/>
  <c r="G7876" i="2"/>
  <c r="F7876" i="2"/>
  <c r="E7876" i="2"/>
  <c r="D7876" i="2"/>
  <c r="C7876" i="2"/>
  <c r="B7876" i="2"/>
  <c r="G7874" i="2"/>
  <c r="C7874" i="2"/>
  <c r="G7873" i="2"/>
  <c r="F7873" i="2"/>
  <c r="D7873" i="2"/>
  <c r="C7871" i="2"/>
  <c r="J7870" i="2"/>
  <c r="H7870" i="2"/>
  <c r="D7870" i="2"/>
  <c r="B7870" i="2"/>
  <c r="J7869" i="2"/>
  <c r="H7869" i="2"/>
  <c r="F7869" i="2"/>
  <c r="I7868" i="2"/>
  <c r="H7868" i="2"/>
  <c r="G7868" i="2"/>
  <c r="F7868" i="2"/>
  <c r="E7868" i="2"/>
  <c r="D7868" i="2"/>
  <c r="C7868" i="2"/>
  <c r="B7868" i="2"/>
  <c r="H7867" i="2"/>
  <c r="G7867" i="2"/>
  <c r="F7867" i="2"/>
  <c r="E7867" i="2"/>
  <c r="D7867" i="2"/>
  <c r="C7867" i="2"/>
  <c r="B7867" i="2"/>
  <c r="J7865" i="2"/>
  <c r="I7865" i="2"/>
  <c r="H7865" i="2"/>
  <c r="G7865" i="2"/>
  <c r="F7865" i="2"/>
  <c r="E7865" i="2"/>
  <c r="D7865" i="2"/>
  <c r="C7865" i="2"/>
  <c r="B7865" i="2"/>
  <c r="J7864" i="2"/>
  <c r="I7864" i="2"/>
  <c r="H7864" i="2"/>
  <c r="G7864" i="2"/>
  <c r="F7864" i="2"/>
  <c r="E7864" i="2"/>
  <c r="D7864" i="2"/>
  <c r="C7864" i="2"/>
  <c r="B7864" i="2"/>
  <c r="G7862" i="2"/>
  <c r="C7862" i="2"/>
  <c r="G7861" i="2"/>
  <c r="F7861" i="2"/>
  <c r="D7861" i="2"/>
  <c r="C7859" i="2"/>
  <c r="J7858" i="2"/>
  <c r="H7858" i="2"/>
  <c r="D7858" i="2"/>
  <c r="B7858" i="2"/>
  <c r="J7857" i="2"/>
  <c r="H7857" i="2"/>
  <c r="F7857" i="2"/>
  <c r="I7856" i="2"/>
  <c r="H7856" i="2"/>
  <c r="G7856" i="2"/>
  <c r="F7856" i="2"/>
  <c r="E7856" i="2"/>
  <c r="D7856" i="2"/>
  <c r="C7856" i="2"/>
  <c r="B7856" i="2"/>
  <c r="H7855" i="2"/>
  <c r="G7855" i="2"/>
  <c r="F7855" i="2"/>
  <c r="E7855" i="2"/>
  <c r="D7855" i="2"/>
  <c r="C7855" i="2"/>
  <c r="B7855" i="2"/>
  <c r="J7853" i="2"/>
  <c r="I7853" i="2"/>
  <c r="H7853" i="2"/>
  <c r="G7853" i="2"/>
  <c r="F7853" i="2"/>
  <c r="E7853" i="2"/>
  <c r="D7853" i="2"/>
  <c r="C7853" i="2"/>
  <c r="B7853" i="2"/>
  <c r="J7852" i="2"/>
  <c r="I7852" i="2"/>
  <c r="H7852" i="2"/>
  <c r="G7852" i="2"/>
  <c r="F7852" i="2"/>
  <c r="E7852" i="2"/>
  <c r="D7852" i="2"/>
  <c r="C7852" i="2"/>
  <c r="B7852" i="2"/>
  <c r="G7850" i="2"/>
  <c r="C7850" i="2"/>
  <c r="G7849" i="2"/>
  <c r="F7849" i="2"/>
  <c r="D7849" i="2"/>
  <c r="C7847" i="2"/>
  <c r="J7846" i="2"/>
  <c r="H7846" i="2"/>
  <c r="D7846" i="2"/>
  <c r="B7846" i="2"/>
  <c r="J7845" i="2"/>
  <c r="H7845" i="2"/>
  <c r="F7845" i="2"/>
  <c r="I7844" i="2"/>
  <c r="H7844" i="2"/>
  <c r="G7844" i="2"/>
  <c r="F7844" i="2"/>
  <c r="E7844" i="2"/>
  <c r="D7844" i="2"/>
  <c r="C7844" i="2"/>
  <c r="B7844" i="2"/>
  <c r="H7843" i="2"/>
  <c r="G7843" i="2"/>
  <c r="F7843" i="2"/>
  <c r="E7843" i="2"/>
  <c r="D7843" i="2"/>
  <c r="C7843" i="2"/>
  <c r="B7843" i="2"/>
  <c r="J7841" i="2"/>
  <c r="I7841" i="2"/>
  <c r="H7841" i="2"/>
  <c r="G7841" i="2"/>
  <c r="F7841" i="2"/>
  <c r="E7841" i="2"/>
  <c r="D7841" i="2"/>
  <c r="C7841" i="2"/>
  <c r="B7841" i="2"/>
  <c r="J7840" i="2"/>
  <c r="I7840" i="2"/>
  <c r="H7840" i="2"/>
  <c r="G7840" i="2"/>
  <c r="F7840" i="2"/>
  <c r="E7840" i="2"/>
  <c r="D7840" i="2"/>
  <c r="C7840" i="2"/>
  <c r="B7840" i="2"/>
  <c r="G7838" i="2"/>
  <c r="C7838" i="2"/>
  <c r="G7837" i="2"/>
  <c r="F7837" i="2"/>
  <c r="D7837" i="2"/>
  <c r="C7835" i="2"/>
  <c r="J7834" i="2"/>
  <c r="H7834" i="2"/>
  <c r="D7834" i="2"/>
  <c r="B7834" i="2"/>
  <c r="J7833" i="2"/>
  <c r="H7833" i="2"/>
  <c r="F7833" i="2"/>
  <c r="I7832" i="2"/>
  <c r="H7832" i="2"/>
  <c r="G7832" i="2"/>
  <c r="F7832" i="2"/>
  <c r="E7832" i="2"/>
  <c r="D7832" i="2"/>
  <c r="C7832" i="2"/>
  <c r="B7832" i="2"/>
  <c r="H7831" i="2"/>
  <c r="G7831" i="2"/>
  <c r="F7831" i="2"/>
  <c r="E7831" i="2"/>
  <c r="D7831" i="2"/>
  <c r="C7831" i="2"/>
  <c r="B7831" i="2"/>
  <c r="J7829" i="2"/>
  <c r="I7829" i="2"/>
  <c r="H7829" i="2"/>
  <c r="G7829" i="2"/>
  <c r="F7829" i="2"/>
  <c r="E7829" i="2"/>
  <c r="D7829" i="2"/>
  <c r="C7829" i="2"/>
  <c r="B7829" i="2"/>
  <c r="J7828" i="2"/>
  <c r="I7828" i="2"/>
  <c r="H7828" i="2"/>
  <c r="G7828" i="2"/>
  <c r="F7828" i="2"/>
  <c r="E7828" i="2"/>
  <c r="D7828" i="2"/>
  <c r="C7828" i="2"/>
  <c r="B7828" i="2"/>
  <c r="G7826" i="2"/>
  <c r="C7826" i="2"/>
  <c r="G7825" i="2"/>
  <c r="F7825" i="2"/>
  <c r="D7825" i="2"/>
  <c r="C7823" i="2"/>
  <c r="J7822" i="2"/>
  <c r="H7822" i="2"/>
  <c r="D7822" i="2"/>
  <c r="B7822" i="2"/>
  <c r="J7821" i="2"/>
  <c r="H7821" i="2"/>
  <c r="F7821" i="2"/>
  <c r="I7820" i="2"/>
  <c r="H7820" i="2"/>
  <c r="G7820" i="2"/>
  <c r="F7820" i="2"/>
  <c r="E7820" i="2"/>
  <c r="D7820" i="2"/>
  <c r="C7820" i="2"/>
  <c r="B7820" i="2"/>
  <c r="H7819" i="2"/>
  <c r="G7819" i="2"/>
  <c r="F7819" i="2"/>
  <c r="E7819" i="2"/>
  <c r="D7819" i="2"/>
  <c r="C7819" i="2"/>
  <c r="B7819" i="2"/>
  <c r="J7817" i="2"/>
  <c r="I7817" i="2"/>
  <c r="H7817" i="2"/>
  <c r="G7817" i="2"/>
  <c r="F7817" i="2"/>
  <c r="E7817" i="2"/>
  <c r="D7817" i="2"/>
  <c r="C7817" i="2"/>
  <c r="B7817" i="2"/>
  <c r="J7816" i="2"/>
  <c r="I7816" i="2"/>
  <c r="H7816" i="2"/>
  <c r="G7816" i="2"/>
  <c r="F7816" i="2"/>
  <c r="E7816" i="2"/>
  <c r="D7816" i="2"/>
  <c r="C7816" i="2"/>
  <c r="B7816" i="2"/>
  <c r="G7814" i="2"/>
  <c r="C7814" i="2"/>
  <c r="G7813" i="2"/>
  <c r="F7813" i="2"/>
  <c r="D7813" i="2"/>
  <c r="C7811" i="2"/>
  <c r="J7810" i="2"/>
  <c r="H7810" i="2"/>
  <c r="D7810" i="2"/>
  <c r="B7810" i="2"/>
  <c r="J7809" i="2"/>
  <c r="H7809" i="2"/>
  <c r="F7809" i="2"/>
  <c r="I7808" i="2"/>
  <c r="H7808" i="2"/>
  <c r="G7808" i="2"/>
  <c r="F7808" i="2"/>
  <c r="E7808" i="2"/>
  <c r="D7808" i="2"/>
  <c r="C7808" i="2"/>
  <c r="B7808" i="2"/>
  <c r="H7807" i="2"/>
  <c r="G7807" i="2"/>
  <c r="F7807" i="2"/>
  <c r="E7807" i="2"/>
  <c r="D7807" i="2"/>
  <c r="C7807" i="2"/>
  <c r="B7807" i="2"/>
  <c r="J7805" i="2"/>
  <c r="I7805" i="2"/>
  <c r="H7805" i="2"/>
  <c r="G7805" i="2"/>
  <c r="F7805" i="2"/>
  <c r="E7805" i="2"/>
  <c r="D7805" i="2"/>
  <c r="C7805" i="2"/>
  <c r="B7805" i="2"/>
  <c r="J7804" i="2"/>
  <c r="I7804" i="2"/>
  <c r="H7804" i="2"/>
  <c r="G7804" i="2"/>
  <c r="F7804" i="2"/>
  <c r="E7804" i="2"/>
  <c r="D7804" i="2"/>
  <c r="C7804" i="2"/>
  <c r="B7804" i="2"/>
  <c r="G7802" i="2"/>
  <c r="C7802" i="2"/>
  <c r="G7801" i="2"/>
  <c r="F7801" i="2"/>
  <c r="D7801" i="2"/>
  <c r="C7799" i="2"/>
  <c r="J7798" i="2"/>
  <c r="H7798" i="2"/>
  <c r="D7798" i="2"/>
  <c r="B7798" i="2"/>
  <c r="J7797" i="2"/>
  <c r="H7797" i="2"/>
  <c r="F7797" i="2"/>
  <c r="I7796" i="2"/>
  <c r="H7796" i="2"/>
  <c r="G7796" i="2"/>
  <c r="F7796" i="2"/>
  <c r="E7796" i="2"/>
  <c r="D7796" i="2"/>
  <c r="C7796" i="2"/>
  <c r="B7796" i="2"/>
  <c r="H7795" i="2"/>
  <c r="G7795" i="2"/>
  <c r="F7795" i="2"/>
  <c r="E7795" i="2"/>
  <c r="D7795" i="2"/>
  <c r="C7795" i="2"/>
  <c r="B7795" i="2"/>
  <c r="J7793" i="2"/>
  <c r="I7793" i="2"/>
  <c r="H7793" i="2"/>
  <c r="G7793" i="2"/>
  <c r="F7793" i="2"/>
  <c r="E7793" i="2"/>
  <c r="D7793" i="2"/>
  <c r="C7793" i="2"/>
  <c r="B7793" i="2"/>
  <c r="J7792" i="2"/>
  <c r="I7792" i="2"/>
  <c r="H7792" i="2"/>
  <c r="G7792" i="2"/>
  <c r="F7792" i="2"/>
  <c r="E7792" i="2"/>
  <c r="D7792" i="2"/>
  <c r="C7792" i="2"/>
  <c r="B7792" i="2"/>
  <c r="G7790" i="2"/>
  <c r="C7790" i="2"/>
  <c r="G7789" i="2"/>
  <c r="F7789" i="2"/>
  <c r="D7789" i="2"/>
  <c r="C7787" i="2"/>
  <c r="J7786" i="2"/>
  <c r="H7786" i="2"/>
  <c r="D7786" i="2"/>
  <c r="B7786" i="2"/>
  <c r="J7785" i="2"/>
  <c r="H7785" i="2"/>
  <c r="F7785" i="2"/>
  <c r="I7784" i="2"/>
  <c r="H7784" i="2"/>
  <c r="G7784" i="2"/>
  <c r="F7784" i="2"/>
  <c r="E7784" i="2"/>
  <c r="D7784" i="2"/>
  <c r="C7784" i="2"/>
  <c r="B7784" i="2"/>
  <c r="H7783" i="2"/>
  <c r="G7783" i="2"/>
  <c r="F7783" i="2"/>
  <c r="E7783" i="2"/>
  <c r="D7783" i="2"/>
  <c r="C7783" i="2"/>
  <c r="B7783" i="2"/>
  <c r="J7781" i="2"/>
  <c r="I7781" i="2"/>
  <c r="H7781" i="2"/>
  <c r="G7781" i="2"/>
  <c r="F7781" i="2"/>
  <c r="E7781" i="2"/>
  <c r="D7781" i="2"/>
  <c r="C7781" i="2"/>
  <c r="B7781" i="2"/>
  <c r="J7780" i="2"/>
  <c r="I7780" i="2"/>
  <c r="H7780" i="2"/>
  <c r="G7780" i="2"/>
  <c r="F7780" i="2"/>
  <c r="E7780" i="2"/>
  <c r="D7780" i="2"/>
  <c r="C7780" i="2"/>
  <c r="B7780" i="2"/>
  <c r="G7778" i="2"/>
  <c r="C7778" i="2"/>
  <c r="G7777" i="2"/>
  <c r="F7777" i="2"/>
  <c r="D7777" i="2"/>
  <c r="C7775" i="2"/>
  <c r="J7774" i="2"/>
  <c r="H7774" i="2"/>
  <c r="D7774" i="2"/>
  <c r="B7774" i="2"/>
  <c r="J7773" i="2"/>
  <c r="H7773" i="2"/>
  <c r="F7773" i="2"/>
  <c r="I7772" i="2"/>
  <c r="H7772" i="2"/>
  <c r="G7772" i="2"/>
  <c r="F7772" i="2"/>
  <c r="E7772" i="2"/>
  <c r="D7772" i="2"/>
  <c r="C7772" i="2"/>
  <c r="B7772" i="2"/>
  <c r="H7771" i="2"/>
  <c r="G7771" i="2"/>
  <c r="F7771" i="2"/>
  <c r="E7771" i="2"/>
  <c r="D7771" i="2"/>
  <c r="C7771" i="2"/>
  <c r="B7771" i="2"/>
  <c r="J7769" i="2"/>
  <c r="I7769" i="2"/>
  <c r="H7769" i="2"/>
  <c r="G7769" i="2"/>
  <c r="F7769" i="2"/>
  <c r="E7769" i="2"/>
  <c r="D7769" i="2"/>
  <c r="C7769" i="2"/>
  <c r="B7769" i="2"/>
  <c r="J7768" i="2"/>
  <c r="I7768" i="2"/>
  <c r="H7768" i="2"/>
  <c r="G7768" i="2"/>
  <c r="F7768" i="2"/>
  <c r="E7768" i="2"/>
  <c r="D7768" i="2"/>
  <c r="C7768" i="2"/>
  <c r="B7768" i="2"/>
  <c r="G7766" i="2"/>
  <c r="C7766" i="2"/>
  <c r="G7765" i="2"/>
  <c r="F7765" i="2"/>
  <c r="D7765" i="2"/>
  <c r="C7763" i="2"/>
  <c r="J7762" i="2"/>
  <c r="H7762" i="2"/>
  <c r="D7762" i="2"/>
  <c r="B7762" i="2"/>
  <c r="J7761" i="2"/>
  <c r="H7761" i="2"/>
  <c r="F7761" i="2"/>
  <c r="I7760" i="2"/>
  <c r="H7760" i="2"/>
  <c r="G7760" i="2"/>
  <c r="F7760" i="2"/>
  <c r="E7760" i="2"/>
  <c r="D7760" i="2"/>
  <c r="C7760" i="2"/>
  <c r="B7760" i="2"/>
  <c r="H7759" i="2"/>
  <c r="G7759" i="2"/>
  <c r="F7759" i="2"/>
  <c r="E7759" i="2"/>
  <c r="D7759" i="2"/>
  <c r="C7759" i="2"/>
  <c r="B7759" i="2"/>
  <c r="J7757" i="2"/>
  <c r="I7757" i="2"/>
  <c r="H7757" i="2"/>
  <c r="G7757" i="2"/>
  <c r="F7757" i="2"/>
  <c r="E7757" i="2"/>
  <c r="D7757" i="2"/>
  <c r="C7757" i="2"/>
  <c r="B7757" i="2"/>
  <c r="J7756" i="2"/>
  <c r="I7756" i="2"/>
  <c r="H7756" i="2"/>
  <c r="G7756" i="2"/>
  <c r="F7756" i="2"/>
  <c r="E7756" i="2"/>
  <c r="D7756" i="2"/>
  <c r="C7756" i="2"/>
  <c r="B7756" i="2"/>
  <c r="G7754" i="2"/>
  <c r="C7754" i="2"/>
  <c r="G7753" i="2"/>
  <c r="F7753" i="2"/>
  <c r="D7753" i="2"/>
  <c r="C7751" i="2"/>
  <c r="J7750" i="2"/>
  <c r="H7750" i="2"/>
  <c r="D7750" i="2"/>
  <c r="B7750" i="2"/>
  <c r="J7749" i="2"/>
  <c r="H7749" i="2"/>
  <c r="F7749" i="2"/>
  <c r="I7748" i="2"/>
  <c r="H7748" i="2"/>
  <c r="G7748" i="2"/>
  <c r="F7748" i="2"/>
  <c r="E7748" i="2"/>
  <c r="D7748" i="2"/>
  <c r="C7748" i="2"/>
  <c r="B7748" i="2"/>
  <c r="H7747" i="2"/>
  <c r="G7747" i="2"/>
  <c r="F7747" i="2"/>
  <c r="E7747" i="2"/>
  <c r="D7747" i="2"/>
  <c r="C7747" i="2"/>
  <c r="B7747" i="2"/>
  <c r="J7745" i="2"/>
  <c r="I7745" i="2"/>
  <c r="H7745" i="2"/>
  <c r="G7745" i="2"/>
  <c r="F7745" i="2"/>
  <c r="E7745" i="2"/>
  <c r="D7745" i="2"/>
  <c r="C7745" i="2"/>
  <c r="B7745" i="2"/>
  <c r="J7744" i="2"/>
  <c r="I7744" i="2"/>
  <c r="H7744" i="2"/>
  <c r="G7744" i="2"/>
  <c r="F7744" i="2"/>
  <c r="E7744" i="2"/>
  <c r="D7744" i="2"/>
  <c r="C7744" i="2"/>
  <c r="B7744" i="2"/>
  <c r="G7742" i="2"/>
  <c r="C7742" i="2"/>
  <c r="G7741" i="2"/>
  <c r="F7741" i="2"/>
  <c r="D7741" i="2"/>
  <c r="C7739" i="2"/>
  <c r="J7738" i="2"/>
  <c r="H7738" i="2"/>
  <c r="D7738" i="2"/>
  <c r="B7738" i="2"/>
  <c r="J7737" i="2"/>
  <c r="H7737" i="2"/>
  <c r="F7737" i="2"/>
  <c r="I7736" i="2"/>
  <c r="H7736" i="2"/>
  <c r="G7736" i="2"/>
  <c r="F7736" i="2"/>
  <c r="E7736" i="2"/>
  <c r="D7736" i="2"/>
  <c r="C7736" i="2"/>
  <c r="B7736" i="2"/>
  <c r="H7735" i="2"/>
  <c r="G7735" i="2"/>
  <c r="F7735" i="2"/>
  <c r="E7735" i="2"/>
  <c r="D7735" i="2"/>
  <c r="C7735" i="2"/>
  <c r="B7735" i="2"/>
  <c r="J7733" i="2"/>
  <c r="I7733" i="2"/>
  <c r="H7733" i="2"/>
  <c r="G7733" i="2"/>
  <c r="F7733" i="2"/>
  <c r="E7733" i="2"/>
  <c r="D7733" i="2"/>
  <c r="C7733" i="2"/>
  <c r="B7733" i="2"/>
  <c r="J7732" i="2"/>
  <c r="I7732" i="2"/>
  <c r="H7732" i="2"/>
  <c r="G7732" i="2"/>
  <c r="F7732" i="2"/>
  <c r="E7732" i="2"/>
  <c r="D7732" i="2"/>
  <c r="C7732" i="2"/>
  <c r="B7732" i="2"/>
  <c r="G7730" i="2"/>
  <c r="C7730" i="2"/>
  <c r="G7729" i="2"/>
  <c r="F7729" i="2"/>
  <c r="D7729" i="2"/>
  <c r="C7727" i="2"/>
  <c r="J7726" i="2"/>
  <c r="H7726" i="2"/>
  <c r="D7726" i="2"/>
  <c r="B7726" i="2"/>
  <c r="J7725" i="2"/>
  <c r="H7725" i="2"/>
  <c r="F7725" i="2"/>
  <c r="I7724" i="2"/>
  <c r="H7724" i="2"/>
  <c r="G7724" i="2"/>
  <c r="F7724" i="2"/>
  <c r="E7724" i="2"/>
  <c r="D7724" i="2"/>
  <c r="C7724" i="2"/>
  <c r="B7724" i="2"/>
  <c r="H7723" i="2"/>
  <c r="G7723" i="2"/>
  <c r="F7723" i="2"/>
  <c r="E7723" i="2"/>
  <c r="D7723" i="2"/>
  <c r="C7723" i="2"/>
  <c r="B7723" i="2"/>
  <c r="J7721" i="2"/>
  <c r="I7721" i="2"/>
  <c r="H7721" i="2"/>
  <c r="G7721" i="2"/>
  <c r="F7721" i="2"/>
  <c r="E7721" i="2"/>
  <c r="D7721" i="2"/>
  <c r="C7721" i="2"/>
  <c r="B7721" i="2"/>
  <c r="J7720" i="2"/>
  <c r="I7720" i="2"/>
  <c r="H7720" i="2"/>
  <c r="G7720" i="2"/>
  <c r="F7720" i="2"/>
  <c r="E7720" i="2"/>
  <c r="D7720" i="2"/>
  <c r="C7720" i="2"/>
  <c r="B7720" i="2"/>
  <c r="G7718" i="2"/>
  <c r="C7718" i="2"/>
  <c r="G7717" i="2"/>
  <c r="F7717" i="2"/>
  <c r="D7717" i="2"/>
  <c r="C7715" i="2"/>
  <c r="J7714" i="2"/>
  <c r="H7714" i="2"/>
  <c r="D7714" i="2"/>
  <c r="B7714" i="2"/>
  <c r="J7713" i="2"/>
  <c r="H7713" i="2"/>
  <c r="F7713" i="2"/>
  <c r="I7712" i="2"/>
  <c r="H7712" i="2"/>
  <c r="G7712" i="2"/>
  <c r="F7712" i="2"/>
  <c r="E7712" i="2"/>
  <c r="D7712" i="2"/>
  <c r="C7712" i="2"/>
  <c r="B7712" i="2"/>
  <c r="H7711" i="2"/>
  <c r="G7711" i="2"/>
  <c r="F7711" i="2"/>
  <c r="E7711" i="2"/>
  <c r="D7711" i="2"/>
  <c r="C7711" i="2"/>
  <c r="B7711" i="2"/>
  <c r="J7709" i="2"/>
  <c r="I7709" i="2"/>
  <c r="H7709" i="2"/>
  <c r="G7709" i="2"/>
  <c r="F7709" i="2"/>
  <c r="E7709" i="2"/>
  <c r="D7709" i="2"/>
  <c r="C7709" i="2"/>
  <c r="B7709" i="2"/>
  <c r="J7708" i="2"/>
  <c r="I7708" i="2"/>
  <c r="H7708" i="2"/>
  <c r="G7708" i="2"/>
  <c r="F7708" i="2"/>
  <c r="E7708" i="2"/>
  <c r="D7708" i="2"/>
  <c r="C7708" i="2"/>
  <c r="B7708" i="2"/>
  <c r="G7706" i="2"/>
  <c r="C7706" i="2"/>
  <c r="G7705" i="2"/>
  <c r="F7705" i="2"/>
  <c r="D7705" i="2"/>
  <c r="C7703" i="2"/>
  <c r="J7702" i="2"/>
  <c r="H7702" i="2"/>
  <c r="D7702" i="2"/>
  <c r="B7702" i="2"/>
  <c r="J7701" i="2"/>
  <c r="H7701" i="2"/>
  <c r="F7701" i="2"/>
  <c r="I7700" i="2"/>
  <c r="H7700" i="2"/>
  <c r="G7700" i="2"/>
  <c r="F7700" i="2"/>
  <c r="E7700" i="2"/>
  <c r="D7700" i="2"/>
  <c r="C7700" i="2"/>
  <c r="B7700" i="2"/>
  <c r="H7699" i="2"/>
  <c r="G7699" i="2"/>
  <c r="F7699" i="2"/>
  <c r="E7699" i="2"/>
  <c r="D7699" i="2"/>
  <c r="C7699" i="2"/>
  <c r="B7699" i="2"/>
  <c r="J7697" i="2"/>
  <c r="I7697" i="2"/>
  <c r="H7697" i="2"/>
  <c r="G7697" i="2"/>
  <c r="F7697" i="2"/>
  <c r="E7697" i="2"/>
  <c r="D7697" i="2"/>
  <c r="C7697" i="2"/>
  <c r="B7697" i="2"/>
  <c r="J7696" i="2"/>
  <c r="I7696" i="2"/>
  <c r="H7696" i="2"/>
  <c r="G7696" i="2"/>
  <c r="F7696" i="2"/>
  <c r="E7696" i="2"/>
  <c r="D7696" i="2"/>
  <c r="C7696" i="2"/>
  <c r="B7696" i="2"/>
  <c r="G7694" i="2"/>
  <c r="C7694" i="2"/>
  <c r="G7693" i="2"/>
  <c r="F7693" i="2"/>
  <c r="D7693" i="2"/>
  <c r="C7691" i="2"/>
  <c r="J7690" i="2"/>
  <c r="H7690" i="2"/>
  <c r="D7690" i="2"/>
  <c r="B7690" i="2"/>
  <c r="J7689" i="2"/>
  <c r="H7689" i="2"/>
  <c r="F7689" i="2"/>
  <c r="I7688" i="2"/>
  <c r="H7688" i="2"/>
  <c r="G7688" i="2"/>
  <c r="F7688" i="2"/>
  <c r="E7688" i="2"/>
  <c r="D7688" i="2"/>
  <c r="C7688" i="2"/>
  <c r="B7688" i="2"/>
  <c r="H7687" i="2"/>
  <c r="G7687" i="2"/>
  <c r="F7687" i="2"/>
  <c r="E7687" i="2"/>
  <c r="D7687" i="2"/>
  <c r="C7687" i="2"/>
  <c r="B7687" i="2"/>
  <c r="J7685" i="2"/>
  <c r="I7685" i="2"/>
  <c r="H7685" i="2"/>
  <c r="G7685" i="2"/>
  <c r="F7685" i="2"/>
  <c r="E7685" i="2"/>
  <c r="D7685" i="2"/>
  <c r="C7685" i="2"/>
  <c r="B7685" i="2"/>
  <c r="J7684" i="2"/>
  <c r="I7684" i="2"/>
  <c r="H7684" i="2"/>
  <c r="G7684" i="2"/>
  <c r="F7684" i="2"/>
  <c r="E7684" i="2"/>
  <c r="D7684" i="2"/>
  <c r="C7684" i="2"/>
  <c r="B7684" i="2"/>
  <c r="G7682" i="2"/>
  <c r="C7682" i="2"/>
  <c r="G7681" i="2"/>
  <c r="F7681" i="2"/>
  <c r="D7681" i="2"/>
  <c r="C7679" i="2"/>
  <c r="J7678" i="2"/>
  <c r="H7678" i="2"/>
  <c r="D7678" i="2"/>
  <c r="B7678" i="2"/>
  <c r="J7677" i="2"/>
  <c r="H7677" i="2"/>
  <c r="F7677" i="2"/>
  <c r="I7676" i="2"/>
  <c r="H7676" i="2"/>
  <c r="G7676" i="2"/>
  <c r="F7676" i="2"/>
  <c r="E7676" i="2"/>
  <c r="D7676" i="2"/>
  <c r="C7676" i="2"/>
  <c r="B7676" i="2"/>
  <c r="H7675" i="2"/>
  <c r="G7675" i="2"/>
  <c r="F7675" i="2"/>
  <c r="E7675" i="2"/>
  <c r="D7675" i="2"/>
  <c r="C7675" i="2"/>
  <c r="B7675" i="2"/>
  <c r="J7673" i="2"/>
  <c r="I7673" i="2"/>
  <c r="H7673" i="2"/>
  <c r="G7673" i="2"/>
  <c r="F7673" i="2"/>
  <c r="E7673" i="2"/>
  <c r="D7673" i="2"/>
  <c r="C7673" i="2"/>
  <c r="B7673" i="2"/>
  <c r="J7672" i="2"/>
  <c r="I7672" i="2"/>
  <c r="H7672" i="2"/>
  <c r="G7672" i="2"/>
  <c r="F7672" i="2"/>
  <c r="E7672" i="2"/>
  <c r="D7672" i="2"/>
  <c r="C7672" i="2"/>
  <c r="B7672" i="2"/>
  <c r="G7670" i="2"/>
  <c r="C7670" i="2"/>
  <c r="G7669" i="2"/>
  <c r="F7669" i="2"/>
  <c r="D7669" i="2"/>
  <c r="C7667" i="2"/>
  <c r="J7666" i="2"/>
  <c r="H7666" i="2"/>
  <c r="D7666" i="2"/>
  <c r="B7666" i="2"/>
  <c r="J7665" i="2"/>
  <c r="H7665" i="2"/>
  <c r="F7665" i="2"/>
  <c r="I7664" i="2"/>
  <c r="H7664" i="2"/>
  <c r="G7664" i="2"/>
  <c r="F7664" i="2"/>
  <c r="E7664" i="2"/>
  <c r="D7664" i="2"/>
  <c r="C7664" i="2"/>
  <c r="B7664" i="2"/>
  <c r="H7663" i="2"/>
  <c r="G7663" i="2"/>
  <c r="F7663" i="2"/>
  <c r="E7663" i="2"/>
  <c r="D7663" i="2"/>
  <c r="C7663" i="2"/>
  <c r="B7663" i="2"/>
  <c r="J7661" i="2"/>
  <c r="I7661" i="2"/>
  <c r="H7661" i="2"/>
  <c r="G7661" i="2"/>
  <c r="F7661" i="2"/>
  <c r="E7661" i="2"/>
  <c r="D7661" i="2"/>
  <c r="C7661" i="2"/>
  <c r="B7661" i="2"/>
  <c r="J7660" i="2"/>
  <c r="I7660" i="2"/>
  <c r="H7660" i="2"/>
  <c r="G7660" i="2"/>
  <c r="F7660" i="2"/>
  <c r="E7660" i="2"/>
  <c r="D7660" i="2"/>
  <c r="C7660" i="2"/>
  <c r="B7660" i="2"/>
  <c r="G7658" i="2"/>
  <c r="C7658" i="2"/>
  <c r="G7657" i="2"/>
  <c r="F7657" i="2"/>
  <c r="D7657" i="2"/>
  <c r="C7655" i="2"/>
  <c r="J7654" i="2"/>
  <c r="H7654" i="2"/>
  <c r="D7654" i="2"/>
  <c r="B7654" i="2"/>
  <c r="J7653" i="2"/>
  <c r="H7653" i="2"/>
  <c r="F7653" i="2"/>
  <c r="I7652" i="2"/>
  <c r="H7652" i="2"/>
  <c r="G7652" i="2"/>
  <c r="F7652" i="2"/>
  <c r="E7652" i="2"/>
  <c r="D7652" i="2"/>
  <c r="C7652" i="2"/>
  <c r="B7652" i="2"/>
  <c r="H7651" i="2"/>
  <c r="G7651" i="2"/>
  <c r="F7651" i="2"/>
  <c r="E7651" i="2"/>
  <c r="D7651" i="2"/>
  <c r="C7651" i="2"/>
  <c r="B7651" i="2"/>
  <c r="J7649" i="2"/>
  <c r="I7649" i="2"/>
  <c r="H7649" i="2"/>
  <c r="G7649" i="2"/>
  <c r="F7649" i="2"/>
  <c r="E7649" i="2"/>
  <c r="D7649" i="2"/>
  <c r="C7649" i="2"/>
  <c r="B7649" i="2"/>
  <c r="J7648" i="2"/>
  <c r="I7648" i="2"/>
  <c r="H7648" i="2"/>
  <c r="G7648" i="2"/>
  <c r="F7648" i="2"/>
  <c r="E7648" i="2"/>
  <c r="D7648" i="2"/>
  <c r="C7648" i="2"/>
  <c r="B7648" i="2"/>
  <c r="G7646" i="2"/>
  <c r="C7646" i="2"/>
  <c r="G7645" i="2"/>
  <c r="F7645" i="2"/>
  <c r="D7645" i="2"/>
  <c r="C7643" i="2"/>
  <c r="J7642" i="2"/>
  <c r="H7642" i="2"/>
  <c r="D7642" i="2"/>
  <c r="B7642" i="2"/>
  <c r="J7641" i="2"/>
  <c r="H7641" i="2"/>
  <c r="F7641" i="2"/>
  <c r="I7640" i="2"/>
  <c r="H7640" i="2"/>
  <c r="G7640" i="2"/>
  <c r="F7640" i="2"/>
  <c r="E7640" i="2"/>
  <c r="D7640" i="2"/>
  <c r="C7640" i="2"/>
  <c r="B7640" i="2"/>
  <c r="H7639" i="2"/>
  <c r="G7639" i="2"/>
  <c r="F7639" i="2"/>
  <c r="E7639" i="2"/>
  <c r="D7639" i="2"/>
  <c r="C7639" i="2"/>
  <c r="B7639" i="2"/>
  <c r="J7637" i="2"/>
  <c r="I7637" i="2"/>
  <c r="H7637" i="2"/>
  <c r="G7637" i="2"/>
  <c r="F7637" i="2"/>
  <c r="E7637" i="2"/>
  <c r="D7637" i="2"/>
  <c r="C7637" i="2"/>
  <c r="B7637" i="2"/>
  <c r="J7636" i="2"/>
  <c r="I7636" i="2"/>
  <c r="H7636" i="2"/>
  <c r="G7636" i="2"/>
  <c r="F7636" i="2"/>
  <c r="E7636" i="2"/>
  <c r="D7636" i="2"/>
  <c r="C7636" i="2"/>
  <c r="B7636" i="2"/>
  <c r="G7634" i="2"/>
  <c r="C7634" i="2"/>
  <c r="G7633" i="2"/>
  <c r="F7633" i="2"/>
  <c r="D7633" i="2"/>
  <c r="C7631" i="2"/>
  <c r="J7630" i="2"/>
  <c r="H7630" i="2"/>
  <c r="D7630" i="2"/>
  <c r="B7630" i="2"/>
  <c r="J7629" i="2"/>
  <c r="H7629" i="2"/>
  <c r="F7629" i="2"/>
  <c r="I7628" i="2"/>
  <c r="H7628" i="2"/>
  <c r="G7628" i="2"/>
  <c r="F7628" i="2"/>
  <c r="E7628" i="2"/>
  <c r="D7628" i="2"/>
  <c r="C7628" i="2"/>
  <c r="B7628" i="2"/>
  <c r="H7627" i="2"/>
  <c r="G7627" i="2"/>
  <c r="F7627" i="2"/>
  <c r="E7627" i="2"/>
  <c r="D7627" i="2"/>
  <c r="C7627" i="2"/>
  <c r="B7627" i="2"/>
  <c r="J7625" i="2"/>
  <c r="I7625" i="2"/>
  <c r="H7625" i="2"/>
  <c r="G7625" i="2"/>
  <c r="F7625" i="2"/>
  <c r="E7625" i="2"/>
  <c r="D7625" i="2"/>
  <c r="C7625" i="2"/>
  <c r="B7625" i="2"/>
  <c r="J7624" i="2"/>
  <c r="I7624" i="2"/>
  <c r="H7624" i="2"/>
  <c r="G7624" i="2"/>
  <c r="F7624" i="2"/>
  <c r="E7624" i="2"/>
  <c r="D7624" i="2"/>
  <c r="C7624" i="2"/>
  <c r="B7624" i="2"/>
  <c r="G7622" i="2"/>
  <c r="C7622" i="2"/>
  <c r="G7621" i="2"/>
  <c r="F7621" i="2"/>
  <c r="D7621" i="2"/>
  <c r="C7619" i="2"/>
  <c r="J7618" i="2"/>
  <c r="H7618" i="2"/>
  <c r="D7618" i="2"/>
  <c r="B7618" i="2"/>
  <c r="J7617" i="2"/>
  <c r="H7617" i="2"/>
  <c r="F7617" i="2"/>
  <c r="I7616" i="2"/>
  <c r="H7616" i="2"/>
  <c r="G7616" i="2"/>
  <c r="F7616" i="2"/>
  <c r="E7616" i="2"/>
  <c r="D7616" i="2"/>
  <c r="C7616" i="2"/>
  <c r="B7616" i="2"/>
  <c r="H7615" i="2"/>
  <c r="G7615" i="2"/>
  <c r="F7615" i="2"/>
  <c r="E7615" i="2"/>
  <c r="D7615" i="2"/>
  <c r="C7615" i="2"/>
  <c r="B7615" i="2"/>
  <c r="J7613" i="2"/>
  <c r="I7613" i="2"/>
  <c r="H7613" i="2"/>
  <c r="G7613" i="2"/>
  <c r="F7613" i="2"/>
  <c r="E7613" i="2"/>
  <c r="D7613" i="2"/>
  <c r="C7613" i="2"/>
  <c r="B7613" i="2"/>
  <c r="J7612" i="2"/>
  <c r="I7612" i="2"/>
  <c r="H7612" i="2"/>
  <c r="G7612" i="2"/>
  <c r="F7612" i="2"/>
  <c r="E7612" i="2"/>
  <c r="D7612" i="2"/>
  <c r="C7612" i="2"/>
  <c r="B7612" i="2"/>
  <c r="G7610" i="2"/>
  <c r="C7610" i="2"/>
  <c r="G7609" i="2"/>
  <c r="F7609" i="2"/>
  <c r="D7609" i="2"/>
  <c r="C7607" i="2"/>
  <c r="J7606" i="2"/>
  <c r="H7606" i="2"/>
  <c r="D7606" i="2"/>
  <c r="B7606" i="2"/>
  <c r="J7605" i="2"/>
  <c r="H7605" i="2"/>
  <c r="F7605" i="2"/>
  <c r="I7604" i="2"/>
  <c r="H7604" i="2"/>
  <c r="G7604" i="2"/>
  <c r="F7604" i="2"/>
  <c r="E7604" i="2"/>
  <c r="D7604" i="2"/>
  <c r="C7604" i="2"/>
  <c r="B7604" i="2"/>
  <c r="H7603" i="2"/>
  <c r="G7603" i="2"/>
  <c r="F7603" i="2"/>
  <c r="E7603" i="2"/>
  <c r="D7603" i="2"/>
  <c r="C7603" i="2"/>
  <c r="B7603" i="2"/>
  <c r="J7601" i="2"/>
  <c r="I7601" i="2"/>
  <c r="H7601" i="2"/>
  <c r="G7601" i="2"/>
  <c r="F7601" i="2"/>
  <c r="E7601" i="2"/>
  <c r="D7601" i="2"/>
  <c r="C7601" i="2"/>
  <c r="B7601" i="2"/>
  <c r="J7600" i="2"/>
  <c r="I7600" i="2"/>
  <c r="H7600" i="2"/>
  <c r="G7600" i="2"/>
  <c r="F7600" i="2"/>
  <c r="E7600" i="2"/>
  <c r="D7600" i="2"/>
  <c r="C7600" i="2"/>
  <c r="B7600" i="2"/>
  <c r="G7598" i="2"/>
  <c r="C7598" i="2"/>
  <c r="G7597" i="2"/>
  <c r="F7597" i="2"/>
  <c r="D7597" i="2"/>
  <c r="C7595" i="2"/>
  <c r="J7594" i="2"/>
  <c r="H7594" i="2"/>
  <c r="D7594" i="2"/>
  <c r="B7594" i="2"/>
  <c r="J7593" i="2"/>
  <c r="H7593" i="2"/>
  <c r="F7593" i="2"/>
  <c r="I7592" i="2"/>
  <c r="H7592" i="2"/>
  <c r="G7592" i="2"/>
  <c r="F7592" i="2"/>
  <c r="E7592" i="2"/>
  <c r="D7592" i="2"/>
  <c r="C7592" i="2"/>
  <c r="B7592" i="2"/>
  <c r="H7591" i="2"/>
  <c r="G7591" i="2"/>
  <c r="F7591" i="2"/>
  <c r="E7591" i="2"/>
  <c r="D7591" i="2"/>
  <c r="C7591" i="2"/>
  <c r="B7591" i="2"/>
  <c r="J7589" i="2"/>
  <c r="I7589" i="2"/>
  <c r="H7589" i="2"/>
  <c r="G7589" i="2"/>
  <c r="F7589" i="2"/>
  <c r="E7589" i="2"/>
  <c r="D7589" i="2"/>
  <c r="C7589" i="2"/>
  <c r="B7589" i="2"/>
  <c r="J7588" i="2"/>
  <c r="I7588" i="2"/>
  <c r="H7588" i="2"/>
  <c r="G7588" i="2"/>
  <c r="F7588" i="2"/>
  <c r="E7588" i="2"/>
  <c r="D7588" i="2"/>
  <c r="C7588" i="2"/>
  <c r="B7588" i="2"/>
  <c r="G7586" i="2"/>
  <c r="C7586" i="2"/>
  <c r="G7585" i="2"/>
  <c r="F7585" i="2"/>
  <c r="D7585" i="2"/>
  <c r="C7583" i="2"/>
  <c r="J7582" i="2"/>
  <c r="H7582" i="2"/>
  <c r="D7582" i="2"/>
  <c r="B7582" i="2"/>
  <c r="J7581" i="2"/>
  <c r="H7581" i="2"/>
  <c r="F7581" i="2"/>
  <c r="I7580" i="2"/>
  <c r="H7580" i="2"/>
  <c r="G7580" i="2"/>
  <c r="F7580" i="2"/>
  <c r="E7580" i="2"/>
  <c r="D7580" i="2"/>
  <c r="C7580" i="2"/>
  <c r="B7580" i="2"/>
  <c r="H7579" i="2"/>
  <c r="G7579" i="2"/>
  <c r="F7579" i="2"/>
  <c r="E7579" i="2"/>
  <c r="D7579" i="2"/>
  <c r="C7579" i="2"/>
  <c r="B7579" i="2"/>
  <c r="J7577" i="2"/>
  <c r="I7577" i="2"/>
  <c r="H7577" i="2"/>
  <c r="G7577" i="2"/>
  <c r="F7577" i="2"/>
  <c r="E7577" i="2"/>
  <c r="D7577" i="2"/>
  <c r="C7577" i="2"/>
  <c r="B7577" i="2"/>
  <c r="J7576" i="2"/>
  <c r="I7576" i="2"/>
  <c r="H7576" i="2"/>
  <c r="G7576" i="2"/>
  <c r="F7576" i="2"/>
  <c r="E7576" i="2"/>
  <c r="D7576" i="2"/>
  <c r="C7576" i="2"/>
  <c r="B7576" i="2"/>
  <c r="G7574" i="2"/>
  <c r="C7574" i="2"/>
  <c r="G7573" i="2"/>
  <c r="F7573" i="2"/>
  <c r="D7573" i="2"/>
  <c r="C7571" i="2"/>
  <c r="J7570" i="2"/>
  <c r="H7570" i="2"/>
  <c r="D7570" i="2"/>
  <c r="B7570" i="2"/>
  <c r="J7569" i="2"/>
  <c r="H7569" i="2"/>
  <c r="F7569" i="2"/>
  <c r="I7568" i="2"/>
  <c r="H7568" i="2"/>
  <c r="G7568" i="2"/>
  <c r="F7568" i="2"/>
  <c r="E7568" i="2"/>
  <c r="D7568" i="2"/>
  <c r="C7568" i="2"/>
  <c r="B7568" i="2"/>
  <c r="H7567" i="2"/>
  <c r="G7567" i="2"/>
  <c r="F7567" i="2"/>
  <c r="E7567" i="2"/>
  <c r="D7567" i="2"/>
  <c r="C7567" i="2"/>
  <c r="B7567" i="2"/>
  <c r="J7565" i="2"/>
  <c r="I7565" i="2"/>
  <c r="H7565" i="2"/>
  <c r="G7565" i="2"/>
  <c r="F7565" i="2"/>
  <c r="E7565" i="2"/>
  <c r="D7565" i="2"/>
  <c r="C7565" i="2"/>
  <c r="B7565" i="2"/>
  <c r="J7564" i="2"/>
  <c r="I7564" i="2"/>
  <c r="H7564" i="2"/>
  <c r="G7564" i="2"/>
  <c r="F7564" i="2"/>
  <c r="E7564" i="2"/>
  <c r="D7564" i="2"/>
  <c r="C7564" i="2"/>
  <c r="B7564" i="2"/>
  <c r="G7562" i="2"/>
  <c r="C7562" i="2"/>
  <c r="G7561" i="2"/>
  <c r="F7561" i="2"/>
  <c r="D7561" i="2"/>
  <c r="C7559" i="2"/>
  <c r="J7558" i="2"/>
  <c r="H7558" i="2"/>
  <c r="D7558" i="2"/>
  <c r="B7558" i="2"/>
  <c r="J7557" i="2"/>
  <c r="H7557" i="2"/>
  <c r="F7557" i="2"/>
  <c r="I7556" i="2"/>
  <c r="H7556" i="2"/>
  <c r="G7556" i="2"/>
  <c r="F7556" i="2"/>
  <c r="E7556" i="2"/>
  <c r="D7556" i="2"/>
  <c r="C7556" i="2"/>
  <c r="B7556" i="2"/>
  <c r="H7555" i="2"/>
  <c r="G7555" i="2"/>
  <c r="F7555" i="2"/>
  <c r="E7555" i="2"/>
  <c r="D7555" i="2"/>
  <c r="C7555" i="2"/>
  <c r="B7555" i="2"/>
  <c r="J7553" i="2"/>
  <c r="I7553" i="2"/>
  <c r="H7553" i="2"/>
  <c r="G7553" i="2"/>
  <c r="F7553" i="2"/>
  <c r="E7553" i="2"/>
  <c r="D7553" i="2"/>
  <c r="C7553" i="2"/>
  <c r="B7553" i="2"/>
  <c r="J7552" i="2"/>
  <c r="I7552" i="2"/>
  <c r="H7552" i="2"/>
  <c r="G7552" i="2"/>
  <c r="F7552" i="2"/>
  <c r="E7552" i="2"/>
  <c r="D7552" i="2"/>
  <c r="C7552" i="2"/>
  <c r="B7552" i="2"/>
  <c r="G7550" i="2"/>
  <c r="C7550" i="2"/>
  <c r="G7549" i="2"/>
  <c r="F7549" i="2"/>
  <c r="D7549" i="2"/>
  <c r="C7547" i="2"/>
  <c r="J7546" i="2"/>
  <c r="H7546" i="2"/>
  <c r="D7546" i="2"/>
  <c r="B7546" i="2"/>
  <c r="J7545" i="2"/>
  <c r="H7545" i="2"/>
  <c r="F7545" i="2"/>
  <c r="I7544" i="2"/>
  <c r="H7544" i="2"/>
  <c r="G7544" i="2"/>
  <c r="F7544" i="2"/>
  <c r="E7544" i="2"/>
  <c r="D7544" i="2"/>
  <c r="C7544" i="2"/>
  <c r="B7544" i="2"/>
  <c r="H7543" i="2"/>
  <c r="G7543" i="2"/>
  <c r="F7543" i="2"/>
  <c r="E7543" i="2"/>
  <c r="D7543" i="2"/>
  <c r="C7543" i="2"/>
  <c r="B7543" i="2"/>
  <c r="J7541" i="2"/>
  <c r="I7541" i="2"/>
  <c r="H7541" i="2"/>
  <c r="G7541" i="2"/>
  <c r="F7541" i="2"/>
  <c r="E7541" i="2"/>
  <c r="D7541" i="2"/>
  <c r="C7541" i="2"/>
  <c r="B7541" i="2"/>
  <c r="J7540" i="2"/>
  <c r="I7540" i="2"/>
  <c r="H7540" i="2"/>
  <c r="G7540" i="2"/>
  <c r="F7540" i="2"/>
  <c r="E7540" i="2"/>
  <c r="D7540" i="2"/>
  <c r="C7540" i="2"/>
  <c r="B7540" i="2"/>
  <c r="G7538" i="2"/>
  <c r="C7538" i="2"/>
  <c r="G7537" i="2"/>
  <c r="F7537" i="2"/>
  <c r="D7537" i="2"/>
  <c r="C7535" i="2"/>
  <c r="J7534" i="2"/>
  <c r="H7534" i="2"/>
  <c r="D7534" i="2"/>
  <c r="B7534" i="2"/>
  <c r="J7533" i="2"/>
  <c r="H7533" i="2"/>
  <c r="F7533" i="2"/>
  <c r="I7532" i="2"/>
  <c r="H7532" i="2"/>
  <c r="G7532" i="2"/>
  <c r="F7532" i="2"/>
  <c r="E7532" i="2"/>
  <c r="D7532" i="2"/>
  <c r="C7532" i="2"/>
  <c r="B7532" i="2"/>
  <c r="H7531" i="2"/>
  <c r="G7531" i="2"/>
  <c r="F7531" i="2"/>
  <c r="E7531" i="2"/>
  <c r="D7531" i="2"/>
  <c r="C7531" i="2"/>
  <c r="B7531" i="2"/>
  <c r="J7529" i="2"/>
  <c r="I7529" i="2"/>
  <c r="H7529" i="2"/>
  <c r="G7529" i="2"/>
  <c r="F7529" i="2"/>
  <c r="E7529" i="2"/>
  <c r="D7529" i="2"/>
  <c r="C7529" i="2"/>
  <c r="B7529" i="2"/>
  <c r="J7528" i="2"/>
  <c r="I7528" i="2"/>
  <c r="H7528" i="2"/>
  <c r="G7528" i="2"/>
  <c r="F7528" i="2"/>
  <c r="E7528" i="2"/>
  <c r="D7528" i="2"/>
  <c r="C7528" i="2"/>
  <c r="B7528" i="2"/>
  <c r="G7526" i="2"/>
  <c r="C7526" i="2"/>
  <c r="G7525" i="2"/>
  <c r="F7525" i="2"/>
  <c r="D7525" i="2"/>
  <c r="C7523" i="2"/>
  <c r="J7522" i="2"/>
  <c r="H7522" i="2"/>
  <c r="D7522" i="2"/>
  <c r="B7522" i="2"/>
  <c r="J7521" i="2"/>
  <c r="H7521" i="2"/>
  <c r="F7521" i="2"/>
  <c r="I7520" i="2"/>
  <c r="H7520" i="2"/>
  <c r="G7520" i="2"/>
  <c r="F7520" i="2"/>
  <c r="E7520" i="2"/>
  <c r="D7520" i="2"/>
  <c r="C7520" i="2"/>
  <c r="B7520" i="2"/>
  <c r="H7519" i="2"/>
  <c r="G7519" i="2"/>
  <c r="F7519" i="2"/>
  <c r="E7519" i="2"/>
  <c r="D7519" i="2"/>
  <c r="C7519" i="2"/>
  <c r="B7519" i="2"/>
  <c r="J7517" i="2"/>
  <c r="I7517" i="2"/>
  <c r="H7517" i="2"/>
  <c r="G7517" i="2"/>
  <c r="F7517" i="2"/>
  <c r="E7517" i="2"/>
  <c r="D7517" i="2"/>
  <c r="C7517" i="2"/>
  <c r="B7517" i="2"/>
  <c r="J7516" i="2"/>
  <c r="I7516" i="2"/>
  <c r="H7516" i="2"/>
  <c r="G7516" i="2"/>
  <c r="F7516" i="2"/>
  <c r="E7516" i="2"/>
  <c r="D7516" i="2"/>
  <c r="C7516" i="2"/>
  <c r="B7516" i="2"/>
  <c r="G7514" i="2"/>
  <c r="C7514" i="2"/>
  <c r="G7513" i="2"/>
  <c r="F7513" i="2"/>
  <c r="D7513" i="2"/>
  <c r="C7511" i="2"/>
  <c r="J7510" i="2"/>
  <c r="H7510" i="2"/>
  <c r="D7510" i="2"/>
  <c r="B7510" i="2"/>
  <c r="J7509" i="2"/>
  <c r="H7509" i="2"/>
  <c r="F7509" i="2"/>
  <c r="I7508" i="2"/>
  <c r="H7508" i="2"/>
  <c r="G7508" i="2"/>
  <c r="F7508" i="2"/>
  <c r="E7508" i="2"/>
  <c r="D7508" i="2"/>
  <c r="C7508" i="2"/>
  <c r="B7508" i="2"/>
  <c r="H7507" i="2"/>
  <c r="G7507" i="2"/>
  <c r="F7507" i="2"/>
  <c r="E7507" i="2"/>
  <c r="D7507" i="2"/>
  <c r="C7507" i="2"/>
  <c r="B7507" i="2"/>
  <c r="J7505" i="2"/>
  <c r="I7505" i="2"/>
  <c r="H7505" i="2"/>
  <c r="G7505" i="2"/>
  <c r="F7505" i="2"/>
  <c r="E7505" i="2"/>
  <c r="D7505" i="2"/>
  <c r="C7505" i="2"/>
  <c r="B7505" i="2"/>
  <c r="J7504" i="2"/>
  <c r="I7504" i="2"/>
  <c r="H7504" i="2"/>
  <c r="G7504" i="2"/>
  <c r="F7504" i="2"/>
  <c r="E7504" i="2"/>
  <c r="D7504" i="2"/>
  <c r="C7504" i="2"/>
  <c r="B7504" i="2"/>
  <c r="G7502" i="2"/>
  <c r="C7502" i="2"/>
  <c r="G7501" i="2"/>
  <c r="F7501" i="2"/>
  <c r="D7501" i="2"/>
  <c r="C7499" i="2"/>
  <c r="J7498" i="2"/>
  <c r="H7498" i="2"/>
  <c r="D7498" i="2"/>
  <c r="B7498" i="2"/>
  <c r="H7497" i="2"/>
  <c r="F7497" i="2"/>
  <c r="I7496" i="2"/>
  <c r="H7496" i="2"/>
  <c r="G7496" i="2"/>
  <c r="F7496" i="2"/>
  <c r="E7496" i="2"/>
  <c r="D7496" i="2"/>
  <c r="C7496" i="2"/>
  <c r="B7496" i="2"/>
  <c r="H7495" i="2"/>
  <c r="G7495" i="2"/>
  <c r="F7495" i="2"/>
  <c r="E7495" i="2"/>
  <c r="D7495" i="2"/>
  <c r="C7495" i="2"/>
  <c r="B7495" i="2"/>
  <c r="J7493" i="2"/>
  <c r="I7493" i="2"/>
  <c r="H7493" i="2"/>
  <c r="G7493" i="2"/>
  <c r="F7493" i="2"/>
  <c r="E7493" i="2"/>
  <c r="D7493" i="2"/>
  <c r="C7493" i="2"/>
  <c r="B7493" i="2"/>
  <c r="J7492" i="2"/>
  <c r="I7492" i="2"/>
  <c r="H7492" i="2"/>
  <c r="G7492" i="2"/>
  <c r="F7492" i="2"/>
  <c r="E7492" i="2"/>
  <c r="D7492" i="2"/>
  <c r="C7492" i="2"/>
  <c r="B7492" i="2"/>
  <c r="G7490" i="2"/>
  <c r="C7490" i="2"/>
  <c r="G7489" i="2"/>
  <c r="F7489" i="2"/>
  <c r="D7489" i="2"/>
  <c r="C7487" i="2"/>
  <c r="J7486" i="2"/>
  <c r="H7486" i="2"/>
  <c r="D7486" i="2"/>
  <c r="B7486" i="2"/>
  <c r="J7485" i="2"/>
  <c r="H7485" i="2"/>
  <c r="F7485" i="2"/>
  <c r="I7484" i="2"/>
  <c r="H7484" i="2"/>
  <c r="G7484" i="2"/>
  <c r="F7484" i="2"/>
  <c r="E7484" i="2"/>
  <c r="D7484" i="2"/>
  <c r="C7484" i="2"/>
  <c r="B7484" i="2"/>
  <c r="H7483" i="2"/>
  <c r="G7483" i="2"/>
  <c r="F7483" i="2"/>
  <c r="E7483" i="2"/>
  <c r="D7483" i="2"/>
  <c r="C7483" i="2"/>
  <c r="B7483" i="2"/>
  <c r="J7481" i="2"/>
  <c r="I7481" i="2"/>
  <c r="H7481" i="2"/>
  <c r="G7481" i="2"/>
  <c r="F7481" i="2"/>
  <c r="E7481" i="2"/>
  <c r="D7481" i="2"/>
  <c r="C7481" i="2"/>
  <c r="B7481" i="2"/>
  <c r="J7480" i="2"/>
  <c r="I7480" i="2"/>
  <c r="H7480" i="2"/>
  <c r="G7480" i="2"/>
  <c r="F7480" i="2"/>
  <c r="E7480" i="2"/>
  <c r="D7480" i="2"/>
  <c r="C7480" i="2"/>
  <c r="B7480" i="2"/>
  <c r="G7478" i="2"/>
  <c r="C7478" i="2"/>
  <c r="G7477" i="2"/>
  <c r="F7477" i="2"/>
  <c r="D7477" i="2"/>
  <c r="C7475" i="2"/>
  <c r="J7474" i="2"/>
  <c r="H7474" i="2"/>
  <c r="D7474" i="2"/>
  <c r="B7474" i="2"/>
  <c r="J7473" i="2"/>
  <c r="H7473" i="2"/>
  <c r="F7473" i="2"/>
  <c r="I7472" i="2"/>
  <c r="H7472" i="2"/>
  <c r="G7472" i="2"/>
  <c r="F7472" i="2"/>
  <c r="E7472" i="2"/>
  <c r="D7472" i="2"/>
  <c r="C7472" i="2"/>
  <c r="B7472" i="2"/>
  <c r="H7471" i="2"/>
  <c r="G7471" i="2"/>
  <c r="F7471" i="2"/>
  <c r="E7471" i="2"/>
  <c r="D7471" i="2"/>
  <c r="C7471" i="2"/>
  <c r="B7471" i="2"/>
  <c r="J7469" i="2"/>
  <c r="I7469" i="2"/>
  <c r="H7469" i="2"/>
  <c r="G7469" i="2"/>
  <c r="F7469" i="2"/>
  <c r="E7469" i="2"/>
  <c r="D7469" i="2"/>
  <c r="C7469" i="2"/>
  <c r="B7469" i="2"/>
  <c r="J7468" i="2"/>
  <c r="I7468" i="2"/>
  <c r="H7468" i="2"/>
  <c r="G7468" i="2"/>
  <c r="F7468" i="2"/>
  <c r="E7468" i="2"/>
  <c r="D7468" i="2"/>
  <c r="C7468" i="2"/>
  <c r="B7468" i="2"/>
  <c r="G7466" i="2"/>
  <c r="C7466" i="2"/>
  <c r="G7465" i="2"/>
  <c r="F7465" i="2"/>
  <c r="D7465" i="2"/>
  <c r="C7463" i="2"/>
  <c r="J7462" i="2"/>
  <c r="H7462" i="2"/>
  <c r="D7462" i="2"/>
  <c r="B7462" i="2"/>
  <c r="J7461" i="2"/>
  <c r="H7461" i="2"/>
  <c r="F7461" i="2"/>
  <c r="I7460" i="2"/>
  <c r="H7460" i="2"/>
  <c r="G7460" i="2"/>
  <c r="F7460" i="2"/>
  <c r="E7460" i="2"/>
  <c r="D7460" i="2"/>
  <c r="C7460" i="2"/>
  <c r="B7460" i="2"/>
  <c r="H7459" i="2"/>
  <c r="G7459" i="2"/>
  <c r="F7459" i="2"/>
  <c r="E7459" i="2"/>
  <c r="D7459" i="2"/>
  <c r="C7459" i="2"/>
  <c r="B7459" i="2"/>
  <c r="J7457" i="2"/>
  <c r="I7457" i="2"/>
  <c r="H7457" i="2"/>
  <c r="G7457" i="2"/>
  <c r="F7457" i="2"/>
  <c r="E7457" i="2"/>
  <c r="D7457" i="2"/>
  <c r="C7457" i="2"/>
  <c r="B7457" i="2"/>
  <c r="J7456" i="2"/>
  <c r="I7456" i="2"/>
  <c r="H7456" i="2"/>
  <c r="G7456" i="2"/>
  <c r="F7456" i="2"/>
  <c r="E7456" i="2"/>
  <c r="D7456" i="2"/>
  <c r="C7456" i="2"/>
  <c r="B7456" i="2"/>
  <c r="G7454" i="2"/>
  <c r="C7454" i="2"/>
  <c r="G7453" i="2"/>
  <c r="F7453" i="2"/>
  <c r="D7453" i="2"/>
  <c r="C7451" i="2"/>
  <c r="J7450" i="2"/>
  <c r="H7450" i="2"/>
  <c r="D7450" i="2"/>
  <c r="B7450" i="2"/>
  <c r="J7449" i="2"/>
  <c r="H7449" i="2"/>
  <c r="F7449" i="2"/>
  <c r="I7448" i="2"/>
  <c r="H7448" i="2"/>
  <c r="G7448" i="2"/>
  <c r="F7448" i="2"/>
  <c r="E7448" i="2"/>
  <c r="D7448" i="2"/>
  <c r="C7448" i="2"/>
  <c r="B7448" i="2"/>
  <c r="H7447" i="2"/>
  <c r="G7447" i="2"/>
  <c r="F7447" i="2"/>
  <c r="E7447" i="2"/>
  <c r="D7447" i="2"/>
  <c r="C7447" i="2"/>
  <c r="B7447" i="2"/>
  <c r="J7445" i="2"/>
  <c r="I7445" i="2"/>
  <c r="H7445" i="2"/>
  <c r="G7445" i="2"/>
  <c r="F7445" i="2"/>
  <c r="E7445" i="2"/>
  <c r="D7445" i="2"/>
  <c r="C7445" i="2"/>
  <c r="B7445" i="2"/>
  <c r="J7444" i="2"/>
  <c r="I7444" i="2"/>
  <c r="H7444" i="2"/>
  <c r="G7444" i="2"/>
  <c r="F7444" i="2"/>
  <c r="E7444" i="2"/>
  <c r="D7444" i="2"/>
  <c r="C7444" i="2"/>
  <c r="B7444" i="2"/>
  <c r="G7442" i="2"/>
  <c r="C7442" i="2"/>
  <c r="G7441" i="2"/>
  <c r="F7441" i="2"/>
  <c r="D7441" i="2"/>
  <c r="C7439" i="2"/>
  <c r="J7438" i="2"/>
  <c r="H7438" i="2"/>
  <c r="D7438" i="2"/>
  <c r="B7438" i="2"/>
  <c r="J7437" i="2"/>
  <c r="H7437" i="2"/>
  <c r="F7437" i="2"/>
  <c r="I7436" i="2"/>
  <c r="H7436" i="2"/>
  <c r="G7436" i="2"/>
  <c r="F7436" i="2"/>
  <c r="E7436" i="2"/>
  <c r="D7436" i="2"/>
  <c r="C7436" i="2"/>
  <c r="B7436" i="2"/>
  <c r="H7435" i="2"/>
  <c r="G7435" i="2"/>
  <c r="F7435" i="2"/>
  <c r="E7435" i="2"/>
  <c r="D7435" i="2"/>
  <c r="C7435" i="2"/>
  <c r="B7435" i="2"/>
  <c r="J7433" i="2"/>
  <c r="I7433" i="2"/>
  <c r="H7433" i="2"/>
  <c r="G7433" i="2"/>
  <c r="F7433" i="2"/>
  <c r="E7433" i="2"/>
  <c r="D7433" i="2"/>
  <c r="C7433" i="2"/>
  <c r="B7433" i="2"/>
  <c r="J7432" i="2"/>
  <c r="I7432" i="2"/>
  <c r="H7432" i="2"/>
  <c r="G7432" i="2"/>
  <c r="F7432" i="2"/>
  <c r="E7432" i="2"/>
  <c r="D7432" i="2"/>
  <c r="C7432" i="2"/>
  <c r="B7432" i="2"/>
  <c r="G7430" i="2"/>
  <c r="C7430" i="2"/>
  <c r="G7429" i="2"/>
  <c r="F7429" i="2"/>
  <c r="D7429" i="2"/>
  <c r="C7427" i="2"/>
  <c r="J7426" i="2"/>
  <c r="H7426" i="2"/>
  <c r="D7426" i="2"/>
  <c r="B7426" i="2"/>
  <c r="J7425" i="2"/>
  <c r="H7425" i="2"/>
  <c r="F7425" i="2"/>
  <c r="I7424" i="2"/>
  <c r="H7424" i="2"/>
  <c r="G7424" i="2"/>
  <c r="F7424" i="2"/>
  <c r="E7424" i="2"/>
  <c r="D7424" i="2"/>
  <c r="C7424" i="2"/>
  <c r="B7424" i="2"/>
  <c r="H7423" i="2"/>
  <c r="G7423" i="2"/>
  <c r="F7423" i="2"/>
  <c r="E7423" i="2"/>
  <c r="D7423" i="2"/>
  <c r="C7423" i="2"/>
  <c r="B7423" i="2"/>
  <c r="J7421" i="2"/>
  <c r="I7421" i="2"/>
  <c r="H7421" i="2"/>
  <c r="G7421" i="2"/>
  <c r="F7421" i="2"/>
  <c r="E7421" i="2"/>
  <c r="D7421" i="2"/>
  <c r="C7421" i="2"/>
  <c r="B7421" i="2"/>
  <c r="J7420" i="2"/>
  <c r="I7420" i="2"/>
  <c r="H7420" i="2"/>
  <c r="G7420" i="2"/>
  <c r="F7420" i="2"/>
  <c r="E7420" i="2"/>
  <c r="D7420" i="2"/>
  <c r="C7420" i="2"/>
  <c r="B7420" i="2"/>
  <c r="G7418" i="2"/>
  <c r="C7418" i="2"/>
  <c r="G7417" i="2"/>
  <c r="F7417" i="2"/>
  <c r="D7417" i="2"/>
  <c r="C7415" i="2"/>
  <c r="J7414" i="2"/>
  <c r="H7414" i="2"/>
  <c r="D7414" i="2"/>
  <c r="B7414" i="2"/>
  <c r="J7413" i="2"/>
  <c r="H7413" i="2"/>
  <c r="F7413" i="2"/>
  <c r="I7412" i="2"/>
  <c r="H7412" i="2"/>
  <c r="G7412" i="2"/>
  <c r="F7412" i="2"/>
  <c r="E7412" i="2"/>
  <c r="D7412" i="2"/>
  <c r="C7412" i="2"/>
  <c r="B7412" i="2"/>
  <c r="H7411" i="2"/>
  <c r="G7411" i="2"/>
  <c r="F7411" i="2"/>
  <c r="E7411" i="2"/>
  <c r="D7411" i="2"/>
  <c r="C7411" i="2"/>
  <c r="B7411" i="2"/>
  <c r="J7409" i="2"/>
  <c r="I7409" i="2"/>
  <c r="H7409" i="2"/>
  <c r="G7409" i="2"/>
  <c r="F7409" i="2"/>
  <c r="E7409" i="2"/>
  <c r="D7409" i="2"/>
  <c r="C7409" i="2"/>
  <c r="B7409" i="2"/>
  <c r="J7408" i="2"/>
  <c r="I7408" i="2"/>
  <c r="H7408" i="2"/>
  <c r="G7408" i="2"/>
  <c r="F7408" i="2"/>
  <c r="E7408" i="2"/>
  <c r="D7408" i="2"/>
  <c r="C7408" i="2"/>
  <c r="B7408" i="2"/>
  <c r="G7406" i="2"/>
  <c r="C7406" i="2"/>
  <c r="G7405" i="2"/>
  <c r="F7405" i="2"/>
  <c r="D7405" i="2"/>
  <c r="C7403" i="2"/>
  <c r="J7402" i="2"/>
  <c r="H7402" i="2"/>
  <c r="D7402" i="2"/>
  <c r="B7402" i="2"/>
  <c r="J7401" i="2"/>
  <c r="H7401" i="2"/>
  <c r="F7401" i="2"/>
  <c r="I7400" i="2"/>
  <c r="H7400" i="2"/>
  <c r="G7400" i="2"/>
  <c r="F7400" i="2"/>
  <c r="E7400" i="2"/>
  <c r="D7400" i="2"/>
  <c r="C7400" i="2"/>
  <c r="B7400" i="2"/>
  <c r="H7399" i="2"/>
  <c r="G7399" i="2"/>
  <c r="F7399" i="2"/>
  <c r="E7399" i="2"/>
  <c r="D7399" i="2"/>
  <c r="C7399" i="2"/>
  <c r="B7399" i="2"/>
  <c r="J7397" i="2"/>
  <c r="I7397" i="2"/>
  <c r="H7397" i="2"/>
  <c r="G7397" i="2"/>
  <c r="F7397" i="2"/>
  <c r="E7397" i="2"/>
  <c r="D7397" i="2"/>
  <c r="C7397" i="2"/>
  <c r="B7397" i="2"/>
  <c r="J7396" i="2"/>
  <c r="I7396" i="2"/>
  <c r="H7396" i="2"/>
  <c r="G7396" i="2"/>
  <c r="F7396" i="2"/>
  <c r="E7396" i="2"/>
  <c r="D7396" i="2"/>
  <c r="C7396" i="2"/>
  <c r="B7396" i="2"/>
  <c r="G7394" i="2"/>
  <c r="C7394" i="2"/>
  <c r="G7393" i="2"/>
  <c r="F7393" i="2"/>
  <c r="D7393" i="2"/>
  <c r="C7391" i="2"/>
  <c r="J7390" i="2"/>
  <c r="H7390" i="2"/>
  <c r="D7390" i="2"/>
  <c r="B7390" i="2"/>
  <c r="J7389" i="2"/>
  <c r="H7389" i="2"/>
  <c r="F7389" i="2"/>
  <c r="I7388" i="2"/>
  <c r="H7388" i="2"/>
  <c r="G7388" i="2"/>
  <c r="F7388" i="2"/>
  <c r="E7388" i="2"/>
  <c r="D7388" i="2"/>
  <c r="C7388" i="2"/>
  <c r="B7388" i="2"/>
  <c r="H7387" i="2"/>
  <c r="G7387" i="2"/>
  <c r="F7387" i="2"/>
  <c r="E7387" i="2"/>
  <c r="D7387" i="2"/>
  <c r="C7387" i="2"/>
  <c r="B7387" i="2"/>
  <c r="J7385" i="2"/>
  <c r="I7385" i="2"/>
  <c r="H7385" i="2"/>
  <c r="G7385" i="2"/>
  <c r="F7385" i="2"/>
  <c r="E7385" i="2"/>
  <c r="D7385" i="2"/>
  <c r="C7385" i="2"/>
  <c r="B7385" i="2"/>
  <c r="J7384" i="2"/>
  <c r="I7384" i="2"/>
  <c r="H7384" i="2"/>
  <c r="G7384" i="2"/>
  <c r="F7384" i="2"/>
  <c r="E7384" i="2"/>
  <c r="D7384" i="2"/>
  <c r="C7384" i="2"/>
  <c r="B7384" i="2"/>
  <c r="G7382" i="2"/>
  <c r="C7382" i="2"/>
  <c r="G7381" i="2"/>
  <c r="F7381" i="2"/>
  <c r="D7381" i="2"/>
  <c r="C7379" i="2"/>
  <c r="J7378" i="2"/>
  <c r="H7378" i="2"/>
  <c r="D7378" i="2"/>
  <c r="B7378" i="2"/>
  <c r="J7377" i="2"/>
  <c r="H7377" i="2"/>
  <c r="F7377" i="2"/>
  <c r="I7376" i="2"/>
  <c r="H7376" i="2"/>
  <c r="G7376" i="2"/>
  <c r="F7376" i="2"/>
  <c r="E7376" i="2"/>
  <c r="D7376" i="2"/>
  <c r="C7376" i="2"/>
  <c r="B7376" i="2"/>
  <c r="H7375" i="2"/>
  <c r="G7375" i="2"/>
  <c r="F7375" i="2"/>
  <c r="E7375" i="2"/>
  <c r="D7375" i="2"/>
  <c r="C7375" i="2"/>
  <c r="B7375" i="2"/>
  <c r="J7373" i="2"/>
  <c r="I7373" i="2"/>
  <c r="H7373" i="2"/>
  <c r="G7373" i="2"/>
  <c r="F7373" i="2"/>
  <c r="E7373" i="2"/>
  <c r="D7373" i="2"/>
  <c r="C7373" i="2"/>
  <c r="B7373" i="2"/>
  <c r="J7372" i="2"/>
  <c r="I7372" i="2"/>
  <c r="H7372" i="2"/>
  <c r="G7372" i="2"/>
  <c r="F7372" i="2"/>
  <c r="E7372" i="2"/>
  <c r="D7372" i="2"/>
  <c r="C7372" i="2"/>
  <c r="B7372" i="2"/>
  <c r="G7370" i="2"/>
  <c r="C7370" i="2"/>
  <c r="G7369" i="2"/>
  <c r="F7369" i="2"/>
  <c r="D7369" i="2"/>
  <c r="C7367" i="2"/>
  <c r="J7366" i="2"/>
  <c r="H7366" i="2"/>
  <c r="D7366" i="2"/>
  <c r="B7366" i="2"/>
  <c r="J7365" i="2"/>
  <c r="H7365" i="2"/>
  <c r="F7365" i="2"/>
  <c r="I7364" i="2"/>
  <c r="H7364" i="2"/>
  <c r="G7364" i="2"/>
  <c r="F7364" i="2"/>
  <c r="E7364" i="2"/>
  <c r="D7364" i="2"/>
  <c r="C7364" i="2"/>
  <c r="B7364" i="2"/>
  <c r="H7363" i="2"/>
  <c r="G7363" i="2"/>
  <c r="F7363" i="2"/>
  <c r="E7363" i="2"/>
  <c r="D7363" i="2"/>
  <c r="C7363" i="2"/>
  <c r="B7363" i="2"/>
  <c r="J7361" i="2"/>
  <c r="I7361" i="2"/>
  <c r="H7361" i="2"/>
  <c r="G7361" i="2"/>
  <c r="F7361" i="2"/>
  <c r="E7361" i="2"/>
  <c r="D7361" i="2"/>
  <c r="C7361" i="2"/>
  <c r="B7361" i="2"/>
  <c r="J7360" i="2"/>
  <c r="I7360" i="2"/>
  <c r="H7360" i="2"/>
  <c r="G7360" i="2"/>
  <c r="F7360" i="2"/>
  <c r="E7360" i="2"/>
  <c r="D7360" i="2"/>
  <c r="C7360" i="2"/>
  <c r="B7360" i="2"/>
  <c r="G7358" i="2"/>
  <c r="C7358" i="2"/>
  <c r="G7357" i="2"/>
  <c r="F7357" i="2"/>
  <c r="D7357" i="2"/>
  <c r="C7355" i="2"/>
  <c r="J7354" i="2"/>
  <c r="H7354" i="2"/>
  <c r="D7354" i="2"/>
  <c r="B7354" i="2"/>
  <c r="J7353" i="2"/>
  <c r="H7353" i="2"/>
  <c r="F7353" i="2"/>
  <c r="I7352" i="2"/>
  <c r="H7352" i="2"/>
  <c r="G7352" i="2"/>
  <c r="F7352" i="2"/>
  <c r="E7352" i="2"/>
  <c r="D7352" i="2"/>
  <c r="C7352" i="2"/>
  <c r="B7352" i="2"/>
  <c r="H7351" i="2"/>
  <c r="G7351" i="2"/>
  <c r="F7351" i="2"/>
  <c r="E7351" i="2"/>
  <c r="D7351" i="2"/>
  <c r="C7351" i="2"/>
  <c r="B7351" i="2"/>
  <c r="J7349" i="2"/>
  <c r="I7349" i="2"/>
  <c r="H7349" i="2"/>
  <c r="G7349" i="2"/>
  <c r="F7349" i="2"/>
  <c r="E7349" i="2"/>
  <c r="D7349" i="2"/>
  <c r="C7349" i="2"/>
  <c r="B7349" i="2"/>
  <c r="J7348" i="2"/>
  <c r="I7348" i="2"/>
  <c r="H7348" i="2"/>
  <c r="G7348" i="2"/>
  <c r="F7348" i="2"/>
  <c r="E7348" i="2"/>
  <c r="D7348" i="2"/>
  <c r="C7348" i="2"/>
  <c r="B7348" i="2"/>
  <c r="G7346" i="2"/>
  <c r="C7346" i="2"/>
  <c r="G7345" i="2"/>
  <c r="F7345" i="2"/>
  <c r="D7345" i="2"/>
  <c r="C7343" i="2"/>
  <c r="J7342" i="2"/>
  <c r="H7342" i="2"/>
  <c r="D7342" i="2"/>
  <c r="B7342" i="2"/>
  <c r="J7341" i="2"/>
  <c r="H7341" i="2"/>
  <c r="F7341" i="2"/>
  <c r="I7340" i="2"/>
  <c r="H7340" i="2"/>
  <c r="G7340" i="2"/>
  <c r="F7340" i="2"/>
  <c r="E7340" i="2"/>
  <c r="D7340" i="2"/>
  <c r="C7340" i="2"/>
  <c r="B7340" i="2"/>
  <c r="H7339" i="2"/>
  <c r="G7339" i="2"/>
  <c r="F7339" i="2"/>
  <c r="E7339" i="2"/>
  <c r="D7339" i="2"/>
  <c r="C7339" i="2"/>
  <c r="B7339" i="2"/>
  <c r="J7337" i="2"/>
  <c r="I7337" i="2"/>
  <c r="H7337" i="2"/>
  <c r="G7337" i="2"/>
  <c r="F7337" i="2"/>
  <c r="E7337" i="2"/>
  <c r="D7337" i="2"/>
  <c r="C7337" i="2"/>
  <c r="B7337" i="2"/>
  <c r="J7336" i="2"/>
  <c r="I7336" i="2"/>
  <c r="H7336" i="2"/>
  <c r="G7336" i="2"/>
  <c r="F7336" i="2"/>
  <c r="E7336" i="2"/>
  <c r="D7336" i="2"/>
  <c r="C7336" i="2"/>
  <c r="B7336" i="2"/>
  <c r="G7334" i="2"/>
  <c r="C7334" i="2"/>
  <c r="G7333" i="2"/>
  <c r="F7333" i="2"/>
  <c r="D7333" i="2"/>
  <c r="C7331" i="2"/>
  <c r="J7330" i="2"/>
  <c r="H7330" i="2"/>
  <c r="D7330" i="2"/>
  <c r="B7330" i="2"/>
  <c r="J7329" i="2"/>
  <c r="H7329" i="2"/>
  <c r="F7329" i="2"/>
  <c r="I7328" i="2"/>
  <c r="H7328" i="2"/>
  <c r="G7328" i="2"/>
  <c r="F7328" i="2"/>
  <c r="E7328" i="2"/>
  <c r="D7328" i="2"/>
  <c r="C7328" i="2"/>
  <c r="B7328" i="2"/>
  <c r="H7327" i="2"/>
  <c r="G7327" i="2"/>
  <c r="F7327" i="2"/>
  <c r="E7327" i="2"/>
  <c r="D7327" i="2"/>
  <c r="C7327" i="2"/>
  <c r="B7327" i="2"/>
  <c r="J7325" i="2"/>
  <c r="I7325" i="2"/>
  <c r="H7325" i="2"/>
  <c r="G7325" i="2"/>
  <c r="F7325" i="2"/>
  <c r="E7325" i="2"/>
  <c r="D7325" i="2"/>
  <c r="C7325" i="2"/>
  <c r="B7325" i="2"/>
  <c r="J7324" i="2"/>
  <c r="I7324" i="2"/>
  <c r="H7324" i="2"/>
  <c r="G7324" i="2"/>
  <c r="F7324" i="2"/>
  <c r="E7324" i="2"/>
  <c r="D7324" i="2"/>
  <c r="C7324" i="2"/>
  <c r="B7324" i="2"/>
  <c r="G7322" i="2"/>
  <c r="C7322" i="2"/>
  <c r="G7321" i="2"/>
  <c r="F7321" i="2"/>
  <c r="D7321" i="2"/>
  <c r="C7319" i="2"/>
  <c r="J7318" i="2"/>
  <c r="H7318" i="2"/>
  <c r="D7318" i="2"/>
  <c r="B7318" i="2"/>
  <c r="J7317" i="2"/>
  <c r="H7317" i="2"/>
  <c r="F7317" i="2"/>
  <c r="I7316" i="2"/>
  <c r="H7316" i="2"/>
  <c r="G7316" i="2"/>
  <c r="F7316" i="2"/>
  <c r="E7316" i="2"/>
  <c r="D7316" i="2"/>
  <c r="C7316" i="2"/>
  <c r="B7316" i="2"/>
  <c r="H7315" i="2"/>
  <c r="G7315" i="2"/>
  <c r="F7315" i="2"/>
  <c r="E7315" i="2"/>
  <c r="D7315" i="2"/>
  <c r="C7315" i="2"/>
  <c r="B7315" i="2"/>
  <c r="J7313" i="2"/>
  <c r="I7313" i="2"/>
  <c r="H7313" i="2"/>
  <c r="G7313" i="2"/>
  <c r="F7313" i="2"/>
  <c r="E7313" i="2"/>
  <c r="D7313" i="2"/>
  <c r="C7313" i="2"/>
  <c r="B7313" i="2"/>
  <c r="J7312" i="2"/>
  <c r="I7312" i="2"/>
  <c r="H7312" i="2"/>
  <c r="G7312" i="2"/>
  <c r="F7312" i="2"/>
  <c r="E7312" i="2"/>
  <c r="D7312" i="2"/>
  <c r="C7312" i="2"/>
  <c r="B7312" i="2"/>
  <c r="G7310" i="2"/>
  <c r="C7310" i="2"/>
  <c r="G7309" i="2"/>
  <c r="F7309" i="2"/>
  <c r="D7309" i="2"/>
  <c r="C7307" i="2"/>
  <c r="J7306" i="2"/>
  <c r="H7306" i="2"/>
  <c r="D7306" i="2"/>
  <c r="B7306" i="2"/>
  <c r="J7305" i="2"/>
  <c r="H7305" i="2"/>
  <c r="F7305" i="2"/>
  <c r="I7304" i="2"/>
  <c r="H7304" i="2"/>
  <c r="G7304" i="2"/>
  <c r="F7304" i="2"/>
  <c r="E7304" i="2"/>
  <c r="D7304" i="2"/>
  <c r="C7304" i="2"/>
  <c r="B7304" i="2"/>
  <c r="H7303" i="2"/>
  <c r="G7303" i="2"/>
  <c r="F7303" i="2"/>
  <c r="E7303" i="2"/>
  <c r="D7303" i="2"/>
  <c r="C7303" i="2"/>
  <c r="B7303" i="2"/>
  <c r="J7301" i="2"/>
  <c r="I7301" i="2"/>
  <c r="H7301" i="2"/>
  <c r="G7301" i="2"/>
  <c r="F7301" i="2"/>
  <c r="E7301" i="2"/>
  <c r="D7301" i="2"/>
  <c r="C7301" i="2"/>
  <c r="B7301" i="2"/>
  <c r="J7300" i="2"/>
  <c r="I7300" i="2"/>
  <c r="H7300" i="2"/>
  <c r="G7300" i="2"/>
  <c r="F7300" i="2"/>
  <c r="E7300" i="2"/>
  <c r="D7300" i="2"/>
  <c r="C7300" i="2"/>
  <c r="B7300" i="2"/>
  <c r="G7298" i="2"/>
  <c r="C7298" i="2"/>
  <c r="G7297" i="2"/>
  <c r="F7297" i="2"/>
  <c r="D7297" i="2"/>
  <c r="C7295" i="2"/>
  <c r="J7294" i="2"/>
  <c r="H7294" i="2"/>
  <c r="D7294" i="2"/>
  <c r="B7294" i="2"/>
  <c r="J7293" i="2"/>
  <c r="H7293" i="2"/>
  <c r="F7293" i="2"/>
  <c r="I7292" i="2"/>
  <c r="H7292" i="2"/>
  <c r="G7292" i="2"/>
  <c r="F7292" i="2"/>
  <c r="E7292" i="2"/>
  <c r="D7292" i="2"/>
  <c r="C7292" i="2"/>
  <c r="B7292" i="2"/>
  <c r="H7291" i="2"/>
  <c r="G7291" i="2"/>
  <c r="F7291" i="2"/>
  <c r="E7291" i="2"/>
  <c r="D7291" i="2"/>
  <c r="C7291" i="2"/>
  <c r="B7291" i="2"/>
  <c r="J7289" i="2"/>
  <c r="I7289" i="2"/>
  <c r="H7289" i="2"/>
  <c r="G7289" i="2"/>
  <c r="F7289" i="2"/>
  <c r="E7289" i="2"/>
  <c r="D7289" i="2"/>
  <c r="C7289" i="2"/>
  <c r="B7289" i="2"/>
  <c r="J7288" i="2"/>
  <c r="I7288" i="2"/>
  <c r="H7288" i="2"/>
  <c r="G7288" i="2"/>
  <c r="F7288" i="2"/>
  <c r="E7288" i="2"/>
  <c r="D7288" i="2"/>
  <c r="C7288" i="2"/>
  <c r="B7288" i="2"/>
  <c r="G7286" i="2"/>
  <c r="C7286" i="2"/>
  <c r="G7285" i="2"/>
  <c r="F7285" i="2"/>
  <c r="D7285" i="2"/>
  <c r="C7283" i="2"/>
  <c r="J7282" i="2"/>
  <c r="H7282" i="2"/>
  <c r="D7282" i="2"/>
  <c r="B7282" i="2"/>
  <c r="J7281" i="2"/>
  <c r="H7281" i="2"/>
  <c r="F7281" i="2"/>
  <c r="I7280" i="2"/>
  <c r="H7280" i="2"/>
  <c r="G7280" i="2"/>
  <c r="F7280" i="2"/>
  <c r="E7280" i="2"/>
  <c r="D7280" i="2"/>
  <c r="C7280" i="2"/>
  <c r="B7280" i="2"/>
  <c r="H7279" i="2"/>
  <c r="G7279" i="2"/>
  <c r="F7279" i="2"/>
  <c r="E7279" i="2"/>
  <c r="D7279" i="2"/>
  <c r="C7279" i="2"/>
  <c r="B7279" i="2"/>
  <c r="J7277" i="2"/>
  <c r="I7277" i="2"/>
  <c r="H7277" i="2"/>
  <c r="G7277" i="2"/>
  <c r="F7277" i="2"/>
  <c r="E7277" i="2"/>
  <c r="D7277" i="2"/>
  <c r="C7277" i="2"/>
  <c r="B7277" i="2"/>
  <c r="J7276" i="2"/>
  <c r="I7276" i="2"/>
  <c r="H7276" i="2"/>
  <c r="G7276" i="2"/>
  <c r="F7276" i="2"/>
  <c r="E7276" i="2"/>
  <c r="D7276" i="2"/>
  <c r="C7276" i="2"/>
  <c r="B7276" i="2"/>
  <c r="G7274" i="2"/>
  <c r="C7274" i="2"/>
  <c r="G7273" i="2"/>
  <c r="F7273" i="2"/>
  <c r="D7273" i="2"/>
  <c r="C7271" i="2"/>
  <c r="J7270" i="2"/>
  <c r="H7270" i="2"/>
  <c r="D7270" i="2"/>
  <c r="B7270" i="2"/>
  <c r="J7269" i="2"/>
  <c r="H7269" i="2"/>
  <c r="F7269" i="2"/>
  <c r="I7268" i="2"/>
  <c r="H7268" i="2"/>
  <c r="G7268" i="2"/>
  <c r="F7268" i="2"/>
  <c r="E7268" i="2"/>
  <c r="D7268" i="2"/>
  <c r="C7268" i="2"/>
  <c r="B7268" i="2"/>
  <c r="H7267" i="2"/>
  <c r="G7267" i="2"/>
  <c r="F7267" i="2"/>
  <c r="E7267" i="2"/>
  <c r="D7267" i="2"/>
  <c r="C7267" i="2"/>
  <c r="B7267" i="2"/>
  <c r="J7265" i="2"/>
  <c r="I7265" i="2"/>
  <c r="H7265" i="2"/>
  <c r="G7265" i="2"/>
  <c r="F7265" i="2"/>
  <c r="E7265" i="2"/>
  <c r="D7265" i="2"/>
  <c r="C7265" i="2"/>
  <c r="B7265" i="2"/>
  <c r="J7264" i="2"/>
  <c r="I7264" i="2"/>
  <c r="H7264" i="2"/>
  <c r="G7264" i="2"/>
  <c r="F7264" i="2"/>
  <c r="E7264" i="2"/>
  <c r="D7264" i="2"/>
  <c r="C7264" i="2"/>
  <c r="B7264" i="2"/>
  <c r="G7262" i="2"/>
  <c r="C7262" i="2"/>
  <c r="G7261" i="2"/>
  <c r="F7261" i="2"/>
  <c r="D7261" i="2"/>
  <c r="C7259" i="2"/>
  <c r="J7258" i="2"/>
  <c r="H7258" i="2"/>
  <c r="D7258" i="2"/>
  <c r="B7258" i="2"/>
  <c r="J7257" i="2"/>
  <c r="H7257" i="2"/>
  <c r="F7257" i="2"/>
  <c r="I7256" i="2"/>
  <c r="H7256" i="2"/>
  <c r="G7256" i="2"/>
  <c r="F7256" i="2"/>
  <c r="E7256" i="2"/>
  <c r="D7256" i="2"/>
  <c r="C7256" i="2"/>
  <c r="B7256" i="2"/>
  <c r="H7255" i="2"/>
  <c r="G7255" i="2"/>
  <c r="F7255" i="2"/>
  <c r="E7255" i="2"/>
  <c r="D7255" i="2"/>
  <c r="C7255" i="2"/>
  <c r="B7255" i="2"/>
  <c r="J7253" i="2"/>
  <c r="I7253" i="2"/>
  <c r="H7253" i="2"/>
  <c r="G7253" i="2"/>
  <c r="F7253" i="2"/>
  <c r="E7253" i="2"/>
  <c r="D7253" i="2"/>
  <c r="C7253" i="2"/>
  <c r="B7253" i="2"/>
  <c r="J7252" i="2"/>
  <c r="I7252" i="2"/>
  <c r="H7252" i="2"/>
  <c r="G7252" i="2"/>
  <c r="F7252" i="2"/>
  <c r="E7252" i="2"/>
  <c r="D7252" i="2"/>
  <c r="C7252" i="2"/>
  <c r="B7252" i="2"/>
  <c r="G7250" i="2"/>
  <c r="C7250" i="2"/>
  <c r="G7249" i="2"/>
  <c r="F7249" i="2"/>
  <c r="D7249" i="2"/>
  <c r="C7247" i="2"/>
  <c r="J7246" i="2"/>
  <c r="H7246" i="2"/>
  <c r="D7246" i="2"/>
  <c r="B7246" i="2"/>
  <c r="J7245" i="2"/>
  <c r="H7245" i="2"/>
  <c r="F7245" i="2"/>
  <c r="I7244" i="2"/>
  <c r="H7244" i="2"/>
  <c r="G7244" i="2"/>
  <c r="F7244" i="2"/>
  <c r="E7244" i="2"/>
  <c r="D7244" i="2"/>
  <c r="C7244" i="2"/>
  <c r="B7244" i="2"/>
  <c r="H7243" i="2"/>
  <c r="G7243" i="2"/>
  <c r="F7243" i="2"/>
  <c r="E7243" i="2"/>
  <c r="D7243" i="2"/>
  <c r="C7243" i="2"/>
  <c r="B7243" i="2"/>
  <c r="J7241" i="2"/>
  <c r="I7241" i="2"/>
  <c r="H7241" i="2"/>
  <c r="G7241" i="2"/>
  <c r="F7241" i="2"/>
  <c r="E7241" i="2"/>
  <c r="D7241" i="2"/>
  <c r="C7241" i="2"/>
  <c r="B7241" i="2"/>
  <c r="J7240" i="2"/>
  <c r="I7240" i="2"/>
  <c r="H7240" i="2"/>
  <c r="G7240" i="2"/>
  <c r="F7240" i="2"/>
  <c r="E7240" i="2"/>
  <c r="D7240" i="2"/>
  <c r="C7240" i="2"/>
  <c r="B7240" i="2"/>
  <c r="G7238" i="2"/>
  <c r="C7238" i="2"/>
  <c r="G7237" i="2"/>
  <c r="F7237" i="2"/>
  <c r="D7237" i="2"/>
  <c r="C7235" i="2"/>
  <c r="J7234" i="2"/>
  <c r="H7234" i="2"/>
  <c r="D7234" i="2"/>
  <c r="B7234" i="2"/>
  <c r="J7233" i="2"/>
  <c r="H7233" i="2"/>
  <c r="F7233" i="2"/>
  <c r="I7232" i="2"/>
  <c r="H7232" i="2"/>
  <c r="G7232" i="2"/>
  <c r="F7232" i="2"/>
  <c r="E7232" i="2"/>
  <c r="D7232" i="2"/>
  <c r="C7232" i="2"/>
  <c r="B7232" i="2"/>
  <c r="H7231" i="2"/>
  <c r="G7231" i="2"/>
  <c r="F7231" i="2"/>
  <c r="E7231" i="2"/>
  <c r="D7231" i="2"/>
  <c r="C7231" i="2"/>
  <c r="B7231" i="2"/>
  <c r="J7229" i="2"/>
  <c r="I7229" i="2"/>
  <c r="H7229" i="2"/>
  <c r="G7229" i="2"/>
  <c r="F7229" i="2"/>
  <c r="E7229" i="2"/>
  <c r="D7229" i="2"/>
  <c r="C7229" i="2"/>
  <c r="B7229" i="2"/>
  <c r="J7228" i="2"/>
  <c r="I7228" i="2"/>
  <c r="H7228" i="2"/>
  <c r="G7228" i="2"/>
  <c r="F7228" i="2"/>
  <c r="E7228" i="2"/>
  <c r="D7228" i="2"/>
  <c r="C7228" i="2"/>
  <c r="B7228" i="2"/>
  <c r="G7226" i="2"/>
  <c r="C7226" i="2"/>
  <c r="G7225" i="2"/>
  <c r="F7225" i="2"/>
  <c r="D7225" i="2"/>
  <c r="C7223" i="2"/>
  <c r="J7222" i="2"/>
  <c r="H7222" i="2"/>
  <c r="D7222" i="2"/>
  <c r="B7222" i="2"/>
  <c r="J7221" i="2"/>
  <c r="H7221" i="2"/>
  <c r="F7221" i="2"/>
  <c r="I7220" i="2"/>
  <c r="H7220" i="2"/>
  <c r="G7220" i="2"/>
  <c r="F7220" i="2"/>
  <c r="E7220" i="2"/>
  <c r="D7220" i="2"/>
  <c r="C7220" i="2"/>
  <c r="B7220" i="2"/>
  <c r="H7219" i="2"/>
  <c r="G7219" i="2"/>
  <c r="F7219" i="2"/>
  <c r="E7219" i="2"/>
  <c r="D7219" i="2"/>
  <c r="C7219" i="2"/>
  <c r="B7219" i="2"/>
  <c r="J7217" i="2"/>
  <c r="I7217" i="2"/>
  <c r="H7217" i="2"/>
  <c r="G7217" i="2"/>
  <c r="F7217" i="2"/>
  <c r="E7217" i="2"/>
  <c r="D7217" i="2"/>
  <c r="C7217" i="2"/>
  <c r="B7217" i="2"/>
  <c r="J7216" i="2"/>
  <c r="I7216" i="2"/>
  <c r="H7216" i="2"/>
  <c r="G7216" i="2"/>
  <c r="F7216" i="2"/>
  <c r="E7216" i="2"/>
  <c r="D7216" i="2"/>
  <c r="C7216" i="2"/>
  <c r="B7216" i="2"/>
  <c r="G7214" i="2"/>
  <c r="C7214" i="2"/>
  <c r="G7213" i="2"/>
  <c r="F7213" i="2"/>
  <c r="D7213" i="2"/>
  <c r="C7211" i="2"/>
  <c r="J7210" i="2"/>
  <c r="H7210" i="2"/>
  <c r="D7210" i="2"/>
  <c r="B7210" i="2"/>
  <c r="J7209" i="2"/>
  <c r="H7209" i="2"/>
  <c r="F7209" i="2"/>
  <c r="I7208" i="2"/>
  <c r="H7208" i="2"/>
  <c r="G7208" i="2"/>
  <c r="F7208" i="2"/>
  <c r="E7208" i="2"/>
  <c r="D7208" i="2"/>
  <c r="C7208" i="2"/>
  <c r="B7208" i="2"/>
  <c r="H7207" i="2"/>
  <c r="G7207" i="2"/>
  <c r="F7207" i="2"/>
  <c r="E7207" i="2"/>
  <c r="D7207" i="2"/>
  <c r="C7207" i="2"/>
  <c r="B7207" i="2"/>
  <c r="J7205" i="2"/>
  <c r="I7205" i="2"/>
  <c r="H7205" i="2"/>
  <c r="G7205" i="2"/>
  <c r="F7205" i="2"/>
  <c r="E7205" i="2"/>
  <c r="D7205" i="2"/>
  <c r="C7205" i="2"/>
  <c r="B7205" i="2"/>
  <c r="J7204" i="2"/>
  <c r="I7204" i="2"/>
  <c r="H7204" i="2"/>
  <c r="G7204" i="2"/>
  <c r="F7204" i="2"/>
  <c r="E7204" i="2"/>
  <c r="D7204" i="2"/>
  <c r="C7204" i="2"/>
  <c r="B7204" i="2"/>
  <c r="G7202" i="2"/>
  <c r="C7202" i="2"/>
  <c r="G7201" i="2"/>
  <c r="F7201" i="2"/>
  <c r="D7201" i="2"/>
  <c r="C7199" i="2"/>
  <c r="J7198" i="2"/>
  <c r="H7198" i="2"/>
  <c r="D7198" i="2"/>
  <c r="B7198" i="2"/>
  <c r="J7197" i="2"/>
  <c r="H7197" i="2"/>
  <c r="F7197" i="2"/>
  <c r="I7196" i="2"/>
  <c r="H7196" i="2"/>
  <c r="G7196" i="2"/>
  <c r="F7196" i="2"/>
  <c r="E7196" i="2"/>
  <c r="D7196" i="2"/>
  <c r="C7196" i="2"/>
  <c r="B7196" i="2"/>
  <c r="H7195" i="2"/>
  <c r="G7195" i="2"/>
  <c r="F7195" i="2"/>
  <c r="E7195" i="2"/>
  <c r="D7195" i="2"/>
  <c r="C7195" i="2"/>
  <c r="B7195" i="2"/>
  <c r="J7193" i="2"/>
  <c r="I7193" i="2"/>
  <c r="H7193" i="2"/>
  <c r="G7193" i="2"/>
  <c r="F7193" i="2"/>
  <c r="E7193" i="2"/>
  <c r="D7193" i="2"/>
  <c r="C7193" i="2"/>
  <c r="B7193" i="2"/>
  <c r="J7192" i="2"/>
  <c r="I7192" i="2"/>
  <c r="H7192" i="2"/>
  <c r="G7192" i="2"/>
  <c r="F7192" i="2"/>
  <c r="E7192" i="2"/>
  <c r="D7192" i="2"/>
  <c r="C7192" i="2"/>
  <c r="B7192" i="2"/>
  <c r="G7190" i="2"/>
  <c r="C7190" i="2"/>
  <c r="G7189" i="2"/>
  <c r="F7189" i="2"/>
  <c r="D7189" i="2"/>
  <c r="C7187" i="2"/>
  <c r="J7186" i="2"/>
  <c r="H7186" i="2"/>
  <c r="D7186" i="2"/>
  <c r="B7186" i="2"/>
  <c r="J7185" i="2"/>
  <c r="H7185" i="2"/>
  <c r="F7185" i="2"/>
  <c r="I7184" i="2"/>
  <c r="H7184" i="2"/>
  <c r="G7184" i="2"/>
  <c r="F7184" i="2"/>
  <c r="E7184" i="2"/>
  <c r="D7184" i="2"/>
  <c r="C7184" i="2"/>
  <c r="B7184" i="2"/>
  <c r="H7183" i="2"/>
  <c r="G7183" i="2"/>
  <c r="F7183" i="2"/>
  <c r="E7183" i="2"/>
  <c r="D7183" i="2"/>
  <c r="C7183" i="2"/>
  <c r="B7183" i="2"/>
  <c r="J7181" i="2"/>
  <c r="I7181" i="2"/>
  <c r="H7181" i="2"/>
  <c r="G7181" i="2"/>
  <c r="F7181" i="2"/>
  <c r="E7181" i="2"/>
  <c r="D7181" i="2"/>
  <c r="C7181" i="2"/>
  <c r="B7181" i="2"/>
  <c r="J7180" i="2"/>
  <c r="I7180" i="2"/>
  <c r="H7180" i="2"/>
  <c r="G7180" i="2"/>
  <c r="F7180" i="2"/>
  <c r="E7180" i="2"/>
  <c r="D7180" i="2"/>
  <c r="C7180" i="2"/>
  <c r="B7180" i="2"/>
  <c r="G7178" i="2"/>
  <c r="C7178" i="2"/>
  <c r="G7177" i="2"/>
  <c r="F7177" i="2"/>
  <c r="D7177" i="2"/>
  <c r="C7175" i="2"/>
  <c r="J7174" i="2"/>
  <c r="H7174" i="2"/>
  <c r="D7174" i="2"/>
  <c r="B7174" i="2"/>
  <c r="J7173" i="2"/>
  <c r="H7173" i="2"/>
  <c r="F7173" i="2"/>
  <c r="I7172" i="2"/>
  <c r="H7172" i="2"/>
  <c r="G7172" i="2"/>
  <c r="F7172" i="2"/>
  <c r="E7172" i="2"/>
  <c r="D7172" i="2"/>
  <c r="C7172" i="2"/>
  <c r="B7172" i="2"/>
  <c r="H7171" i="2"/>
  <c r="G7171" i="2"/>
  <c r="F7171" i="2"/>
  <c r="E7171" i="2"/>
  <c r="D7171" i="2"/>
  <c r="C7171" i="2"/>
  <c r="B7171" i="2"/>
  <c r="J7169" i="2"/>
  <c r="I7169" i="2"/>
  <c r="H7169" i="2"/>
  <c r="G7169" i="2"/>
  <c r="F7169" i="2"/>
  <c r="E7169" i="2"/>
  <c r="D7169" i="2"/>
  <c r="C7169" i="2"/>
  <c r="B7169" i="2"/>
  <c r="J7168" i="2"/>
  <c r="I7168" i="2"/>
  <c r="H7168" i="2"/>
  <c r="G7168" i="2"/>
  <c r="F7168" i="2"/>
  <c r="E7168" i="2"/>
  <c r="D7168" i="2"/>
  <c r="C7168" i="2"/>
  <c r="B7168" i="2"/>
  <c r="G7166" i="2"/>
  <c r="C7166" i="2"/>
  <c r="G7165" i="2"/>
  <c r="F7165" i="2"/>
  <c r="D7165" i="2"/>
  <c r="C7163" i="2"/>
  <c r="J7162" i="2"/>
  <c r="H7162" i="2"/>
  <c r="D7162" i="2"/>
  <c r="B7162" i="2"/>
  <c r="J7161" i="2"/>
  <c r="H7161" i="2"/>
  <c r="F7161" i="2"/>
  <c r="I7160" i="2"/>
  <c r="H7160" i="2"/>
  <c r="G7160" i="2"/>
  <c r="F7160" i="2"/>
  <c r="E7160" i="2"/>
  <c r="D7160" i="2"/>
  <c r="C7160" i="2"/>
  <c r="B7160" i="2"/>
  <c r="H7159" i="2"/>
  <c r="G7159" i="2"/>
  <c r="F7159" i="2"/>
  <c r="E7159" i="2"/>
  <c r="D7159" i="2"/>
  <c r="C7159" i="2"/>
  <c r="B7159" i="2"/>
  <c r="J7157" i="2"/>
  <c r="I7157" i="2"/>
  <c r="H7157" i="2"/>
  <c r="G7157" i="2"/>
  <c r="F7157" i="2"/>
  <c r="E7157" i="2"/>
  <c r="D7157" i="2"/>
  <c r="C7157" i="2"/>
  <c r="B7157" i="2"/>
  <c r="J7156" i="2"/>
  <c r="I7156" i="2"/>
  <c r="H7156" i="2"/>
  <c r="G7156" i="2"/>
  <c r="F7156" i="2"/>
  <c r="E7156" i="2"/>
  <c r="D7156" i="2"/>
  <c r="C7156" i="2"/>
  <c r="B7156" i="2"/>
  <c r="G7154" i="2"/>
  <c r="C7154" i="2"/>
  <c r="G7153" i="2"/>
  <c r="F7153" i="2"/>
  <c r="D7153" i="2"/>
  <c r="C7151" i="2"/>
  <c r="J7150" i="2"/>
  <c r="H7150" i="2"/>
  <c r="D7150" i="2"/>
  <c r="B7150" i="2"/>
  <c r="J7149" i="2"/>
  <c r="H7149" i="2"/>
  <c r="F7149" i="2"/>
  <c r="I7148" i="2"/>
  <c r="H7148" i="2"/>
  <c r="G7148" i="2"/>
  <c r="F7148" i="2"/>
  <c r="E7148" i="2"/>
  <c r="D7148" i="2"/>
  <c r="C7148" i="2"/>
  <c r="B7148" i="2"/>
  <c r="H7147" i="2"/>
  <c r="G7147" i="2"/>
  <c r="F7147" i="2"/>
  <c r="E7147" i="2"/>
  <c r="D7147" i="2"/>
  <c r="C7147" i="2"/>
  <c r="B7147" i="2"/>
  <c r="J7145" i="2"/>
  <c r="I7145" i="2"/>
  <c r="H7145" i="2"/>
  <c r="G7145" i="2"/>
  <c r="F7145" i="2"/>
  <c r="E7145" i="2"/>
  <c r="D7145" i="2"/>
  <c r="C7145" i="2"/>
  <c r="B7145" i="2"/>
  <c r="J7144" i="2"/>
  <c r="I7144" i="2"/>
  <c r="H7144" i="2"/>
  <c r="G7144" i="2"/>
  <c r="F7144" i="2"/>
  <c r="E7144" i="2"/>
  <c r="D7144" i="2"/>
  <c r="C7144" i="2"/>
  <c r="B7144" i="2"/>
  <c r="G7142" i="2"/>
  <c r="C7142" i="2"/>
  <c r="G7141" i="2"/>
  <c r="F7141" i="2"/>
  <c r="D7141" i="2"/>
  <c r="C7139" i="2"/>
  <c r="J7138" i="2"/>
  <c r="H7138" i="2"/>
  <c r="D7138" i="2"/>
  <c r="B7138" i="2"/>
  <c r="J7137" i="2"/>
  <c r="H7137" i="2"/>
  <c r="F7137" i="2"/>
  <c r="I7136" i="2"/>
  <c r="H7136" i="2"/>
  <c r="G7136" i="2"/>
  <c r="F7136" i="2"/>
  <c r="E7136" i="2"/>
  <c r="D7136" i="2"/>
  <c r="C7136" i="2"/>
  <c r="B7136" i="2"/>
  <c r="H7135" i="2"/>
  <c r="G7135" i="2"/>
  <c r="F7135" i="2"/>
  <c r="E7135" i="2"/>
  <c r="D7135" i="2"/>
  <c r="C7135" i="2"/>
  <c r="B7135" i="2"/>
  <c r="J7133" i="2"/>
  <c r="I7133" i="2"/>
  <c r="H7133" i="2"/>
  <c r="G7133" i="2"/>
  <c r="F7133" i="2"/>
  <c r="E7133" i="2"/>
  <c r="D7133" i="2"/>
  <c r="C7133" i="2"/>
  <c r="B7133" i="2"/>
  <c r="J7132" i="2"/>
  <c r="I7132" i="2"/>
  <c r="H7132" i="2"/>
  <c r="G7132" i="2"/>
  <c r="F7132" i="2"/>
  <c r="E7132" i="2"/>
  <c r="D7132" i="2"/>
  <c r="C7132" i="2"/>
  <c r="B7132" i="2"/>
  <c r="G7130" i="2"/>
  <c r="C7130" i="2"/>
  <c r="G7129" i="2"/>
  <c r="F7129" i="2"/>
  <c r="D7129" i="2"/>
  <c r="C7127" i="2"/>
  <c r="J7126" i="2"/>
  <c r="H7126" i="2"/>
  <c r="D7126" i="2"/>
  <c r="B7126" i="2"/>
  <c r="J7125" i="2"/>
  <c r="H7125" i="2"/>
  <c r="F7125" i="2"/>
  <c r="I7124" i="2"/>
  <c r="H7124" i="2"/>
  <c r="G7124" i="2"/>
  <c r="F7124" i="2"/>
  <c r="E7124" i="2"/>
  <c r="D7124" i="2"/>
  <c r="C7124" i="2"/>
  <c r="B7124" i="2"/>
  <c r="H7123" i="2"/>
  <c r="G7123" i="2"/>
  <c r="F7123" i="2"/>
  <c r="E7123" i="2"/>
  <c r="D7123" i="2"/>
  <c r="C7123" i="2"/>
  <c r="B7123" i="2"/>
  <c r="J7121" i="2"/>
  <c r="I7121" i="2"/>
  <c r="H7121" i="2"/>
  <c r="G7121" i="2"/>
  <c r="F7121" i="2"/>
  <c r="E7121" i="2"/>
  <c r="D7121" i="2"/>
  <c r="C7121" i="2"/>
  <c r="B7121" i="2"/>
  <c r="J7120" i="2"/>
  <c r="I7120" i="2"/>
  <c r="H7120" i="2"/>
  <c r="G7120" i="2"/>
  <c r="F7120" i="2"/>
  <c r="E7120" i="2"/>
  <c r="D7120" i="2"/>
  <c r="C7120" i="2"/>
  <c r="B7120" i="2"/>
  <c r="G7118" i="2"/>
  <c r="C7118" i="2"/>
  <c r="G7117" i="2"/>
  <c r="F7117" i="2"/>
  <c r="D7117" i="2"/>
  <c r="C7115" i="2"/>
  <c r="J7114" i="2"/>
  <c r="H7114" i="2"/>
  <c r="D7114" i="2"/>
  <c r="B7114" i="2"/>
  <c r="J7113" i="2"/>
  <c r="H7113" i="2"/>
  <c r="F7113" i="2"/>
  <c r="I7112" i="2"/>
  <c r="H7112" i="2"/>
  <c r="G7112" i="2"/>
  <c r="F7112" i="2"/>
  <c r="E7112" i="2"/>
  <c r="D7112" i="2"/>
  <c r="C7112" i="2"/>
  <c r="B7112" i="2"/>
  <c r="H7111" i="2"/>
  <c r="G7111" i="2"/>
  <c r="F7111" i="2"/>
  <c r="E7111" i="2"/>
  <c r="D7111" i="2"/>
  <c r="C7111" i="2"/>
  <c r="B7111" i="2"/>
  <c r="J7109" i="2"/>
  <c r="I7109" i="2"/>
  <c r="H7109" i="2"/>
  <c r="G7109" i="2"/>
  <c r="F7109" i="2"/>
  <c r="E7109" i="2"/>
  <c r="D7109" i="2"/>
  <c r="C7109" i="2"/>
  <c r="B7109" i="2"/>
  <c r="J7108" i="2"/>
  <c r="I7108" i="2"/>
  <c r="H7108" i="2"/>
  <c r="G7108" i="2"/>
  <c r="F7108" i="2"/>
  <c r="E7108" i="2"/>
  <c r="D7108" i="2"/>
  <c r="C7108" i="2"/>
  <c r="B7108" i="2"/>
  <c r="G7106" i="2"/>
  <c r="C7106" i="2"/>
  <c r="G7105" i="2"/>
  <c r="F7105" i="2"/>
  <c r="D7105" i="2"/>
  <c r="C7103" i="2"/>
  <c r="J7102" i="2"/>
  <c r="H7102" i="2"/>
  <c r="D7102" i="2"/>
  <c r="B7102" i="2"/>
  <c r="J7101" i="2"/>
  <c r="H7101" i="2"/>
  <c r="F7101" i="2"/>
  <c r="I7100" i="2"/>
  <c r="H7100" i="2"/>
  <c r="G7100" i="2"/>
  <c r="F7100" i="2"/>
  <c r="E7100" i="2"/>
  <c r="D7100" i="2"/>
  <c r="C7100" i="2"/>
  <c r="B7100" i="2"/>
  <c r="H7099" i="2"/>
  <c r="G7099" i="2"/>
  <c r="F7099" i="2"/>
  <c r="E7099" i="2"/>
  <c r="D7099" i="2"/>
  <c r="C7099" i="2"/>
  <c r="B7099" i="2"/>
  <c r="J7097" i="2"/>
  <c r="I7097" i="2"/>
  <c r="H7097" i="2"/>
  <c r="G7097" i="2"/>
  <c r="F7097" i="2"/>
  <c r="E7097" i="2"/>
  <c r="D7097" i="2"/>
  <c r="C7097" i="2"/>
  <c r="B7097" i="2"/>
  <c r="J7096" i="2"/>
  <c r="I7096" i="2"/>
  <c r="H7096" i="2"/>
  <c r="G7096" i="2"/>
  <c r="F7096" i="2"/>
  <c r="E7096" i="2"/>
  <c r="D7096" i="2"/>
  <c r="C7096" i="2"/>
  <c r="B7096" i="2"/>
  <c r="G7094" i="2"/>
  <c r="C7094" i="2"/>
  <c r="G7093" i="2"/>
  <c r="F7093" i="2"/>
  <c r="D7093" i="2"/>
  <c r="C7091" i="2"/>
  <c r="J7090" i="2"/>
  <c r="H7090" i="2"/>
  <c r="D7090" i="2"/>
  <c r="B7090" i="2"/>
  <c r="J7089" i="2"/>
  <c r="H7089" i="2"/>
  <c r="F7089" i="2"/>
  <c r="I7088" i="2"/>
  <c r="H7088" i="2"/>
  <c r="G7088" i="2"/>
  <c r="F7088" i="2"/>
  <c r="E7088" i="2"/>
  <c r="D7088" i="2"/>
  <c r="C7088" i="2"/>
  <c r="B7088" i="2"/>
  <c r="H7087" i="2"/>
  <c r="G7087" i="2"/>
  <c r="F7087" i="2"/>
  <c r="E7087" i="2"/>
  <c r="D7087" i="2"/>
  <c r="C7087" i="2"/>
  <c r="B7087" i="2"/>
  <c r="J7085" i="2"/>
  <c r="I7085" i="2"/>
  <c r="H7085" i="2"/>
  <c r="G7085" i="2"/>
  <c r="F7085" i="2"/>
  <c r="E7085" i="2"/>
  <c r="D7085" i="2"/>
  <c r="C7085" i="2"/>
  <c r="B7085" i="2"/>
  <c r="J7084" i="2"/>
  <c r="I7084" i="2"/>
  <c r="H7084" i="2"/>
  <c r="G7084" i="2"/>
  <c r="F7084" i="2"/>
  <c r="E7084" i="2"/>
  <c r="D7084" i="2"/>
  <c r="C7084" i="2"/>
  <c r="B7084" i="2"/>
  <c r="G7082" i="2"/>
  <c r="C7082" i="2"/>
  <c r="G7081" i="2"/>
  <c r="F7081" i="2"/>
  <c r="D7081" i="2"/>
  <c r="C7079" i="2"/>
  <c r="J7078" i="2"/>
  <c r="H7078" i="2"/>
  <c r="D7078" i="2"/>
  <c r="B7078" i="2"/>
  <c r="J7077" i="2"/>
  <c r="H7077" i="2"/>
  <c r="F7077" i="2"/>
  <c r="I7076" i="2"/>
  <c r="H7076" i="2"/>
  <c r="G7076" i="2"/>
  <c r="F7076" i="2"/>
  <c r="E7076" i="2"/>
  <c r="D7076" i="2"/>
  <c r="C7076" i="2"/>
  <c r="B7076" i="2"/>
  <c r="H7075" i="2"/>
  <c r="G7075" i="2"/>
  <c r="F7075" i="2"/>
  <c r="E7075" i="2"/>
  <c r="D7075" i="2"/>
  <c r="C7075" i="2"/>
  <c r="B7075" i="2"/>
  <c r="J7073" i="2"/>
  <c r="I7073" i="2"/>
  <c r="H7073" i="2"/>
  <c r="G7073" i="2"/>
  <c r="F7073" i="2"/>
  <c r="E7073" i="2"/>
  <c r="D7073" i="2"/>
  <c r="C7073" i="2"/>
  <c r="B7073" i="2"/>
  <c r="J7072" i="2"/>
  <c r="I7072" i="2"/>
  <c r="H7072" i="2"/>
  <c r="G7072" i="2"/>
  <c r="F7072" i="2"/>
  <c r="E7072" i="2"/>
  <c r="D7072" i="2"/>
  <c r="C7072" i="2"/>
  <c r="B7072" i="2"/>
  <c r="G7070" i="2"/>
  <c r="C7070" i="2"/>
  <c r="G7069" i="2"/>
  <c r="F7069" i="2"/>
  <c r="D7069" i="2"/>
  <c r="C7067" i="2"/>
  <c r="J7066" i="2"/>
  <c r="H7066" i="2"/>
  <c r="D7066" i="2"/>
  <c r="B7066" i="2"/>
  <c r="J7065" i="2"/>
  <c r="H7065" i="2"/>
  <c r="F7065" i="2"/>
  <c r="I7064" i="2"/>
  <c r="H7064" i="2"/>
  <c r="G7064" i="2"/>
  <c r="F7064" i="2"/>
  <c r="E7064" i="2"/>
  <c r="D7064" i="2"/>
  <c r="C7064" i="2"/>
  <c r="B7064" i="2"/>
  <c r="H7063" i="2"/>
  <c r="G7063" i="2"/>
  <c r="F7063" i="2"/>
  <c r="E7063" i="2"/>
  <c r="D7063" i="2"/>
  <c r="C7063" i="2"/>
  <c r="B7063" i="2"/>
  <c r="J7061" i="2"/>
  <c r="I7061" i="2"/>
  <c r="H7061" i="2"/>
  <c r="G7061" i="2"/>
  <c r="F7061" i="2"/>
  <c r="E7061" i="2"/>
  <c r="D7061" i="2"/>
  <c r="C7061" i="2"/>
  <c r="B7061" i="2"/>
  <c r="J7060" i="2"/>
  <c r="I7060" i="2"/>
  <c r="H7060" i="2"/>
  <c r="G7060" i="2"/>
  <c r="F7060" i="2"/>
  <c r="E7060" i="2"/>
  <c r="D7060" i="2"/>
  <c r="C7060" i="2"/>
  <c r="B7060" i="2"/>
  <c r="G7058" i="2"/>
  <c r="C7058" i="2"/>
  <c r="G7057" i="2"/>
  <c r="F7057" i="2"/>
  <c r="D7057" i="2"/>
  <c r="C7055" i="2"/>
  <c r="J7054" i="2"/>
  <c r="H7054" i="2"/>
  <c r="D7054" i="2"/>
  <c r="B7054" i="2"/>
  <c r="J7053" i="2"/>
  <c r="H7053" i="2"/>
  <c r="F7053" i="2"/>
  <c r="I7052" i="2"/>
  <c r="H7052" i="2"/>
  <c r="G7052" i="2"/>
  <c r="F7052" i="2"/>
  <c r="E7052" i="2"/>
  <c r="D7052" i="2"/>
  <c r="C7052" i="2"/>
  <c r="B7052" i="2"/>
  <c r="H7051" i="2"/>
  <c r="G7051" i="2"/>
  <c r="F7051" i="2"/>
  <c r="E7051" i="2"/>
  <c r="D7051" i="2"/>
  <c r="C7051" i="2"/>
  <c r="B7051" i="2"/>
  <c r="J7049" i="2"/>
  <c r="I7049" i="2"/>
  <c r="H7049" i="2"/>
  <c r="G7049" i="2"/>
  <c r="F7049" i="2"/>
  <c r="E7049" i="2"/>
  <c r="D7049" i="2"/>
  <c r="C7049" i="2"/>
  <c r="B7049" i="2"/>
  <c r="J7048" i="2"/>
  <c r="I7048" i="2"/>
  <c r="H7048" i="2"/>
  <c r="G7048" i="2"/>
  <c r="F7048" i="2"/>
  <c r="E7048" i="2"/>
  <c r="D7048" i="2"/>
  <c r="C7048" i="2"/>
  <c r="B7048" i="2"/>
  <c r="G7046" i="2"/>
  <c r="C7046" i="2"/>
  <c r="G7045" i="2"/>
  <c r="F7045" i="2"/>
  <c r="D7045" i="2"/>
  <c r="C7043" i="2"/>
  <c r="J7042" i="2"/>
  <c r="H7042" i="2"/>
  <c r="D7042" i="2"/>
  <c r="B7042" i="2"/>
  <c r="J7041" i="2"/>
  <c r="H7041" i="2"/>
  <c r="F7041" i="2"/>
  <c r="I7040" i="2"/>
  <c r="H7040" i="2"/>
  <c r="G7040" i="2"/>
  <c r="F7040" i="2"/>
  <c r="E7040" i="2"/>
  <c r="D7040" i="2"/>
  <c r="C7040" i="2"/>
  <c r="B7040" i="2"/>
  <c r="H7039" i="2"/>
  <c r="G7039" i="2"/>
  <c r="F7039" i="2"/>
  <c r="E7039" i="2"/>
  <c r="D7039" i="2"/>
  <c r="C7039" i="2"/>
  <c r="B7039" i="2"/>
  <c r="J7037" i="2"/>
  <c r="I7037" i="2"/>
  <c r="H7037" i="2"/>
  <c r="G7037" i="2"/>
  <c r="F7037" i="2"/>
  <c r="E7037" i="2"/>
  <c r="D7037" i="2"/>
  <c r="C7037" i="2"/>
  <c r="B7037" i="2"/>
  <c r="J7036" i="2"/>
  <c r="I7036" i="2"/>
  <c r="H7036" i="2"/>
  <c r="G7036" i="2"/>
  <c r="F7036" i="2"/>
  <c r="E7036" i="2"/>
  <c r="D7036" i="2"/>
  <c r="C7036" i="2"/>
  <c r="B7036" i="2"/>
  <c r="G7034" i="2"/>
  <c r="C7034" i="2"/>
  <c r="G7033" i="2"/>
  <c r="F7033" i="2"/>
  <c r="D7033" i="2"/>
  <c r="C7031" i="2"/>
  <c r="J7030" i="2"/>
  <c r="H7030" i="2"/>
  <c r="D7030" i="2"/>
  <c r="B7030" i="2"/>
  <c r="J7029" i="2"/>
  <c r="H7029" i="2"/>
  <c r="F7029" i="2"/>
  <c r="I7028" i="2"/>
  <c r="H7028" i="2"/>
  <c r="G7028" i="2"/>
  <c r="F7028" i="2"/>
  <c r="E7028" i="2"/>
  <c r="D7028" i="2"/>
  <c r="C7028" i="2"/>
  <c r="B7028" i="2"/>
  <c r="H7027" i="2"/>
  <c r="G7027" i="2"/>
  <c r="F7027" i="2"/>
  <c r="E7027" i="2"/>
  <c r="D7027" i="2"/>
  <c r="C7027" i="2"/>
  <c r="B7027" i="2"/>
  <c r="J7025" i="2"/>
  <c r="I7025" i="2"/>
  <c r="H7025" i="2"/>
  <c r="G7025" i="2"/>
  <c r="F7025" i="2"/>
  <c r="E7025" i="2"/>
  <c r="D7025" i="2"/>
  <c r="C7025" i="2"/>
  <c r="B7025" i="2"/>
  <c r="J7024" i="2"/>
  <c r="I7024" i="2"/>
  <c r="H7024" i="2"/>
  <c r="G7024" i="2"/>
  <c r="F7024" i="2"/>
  <c r="E7024" i="2"/>
  <c r="D7024" i="2"/>
  <c r="C7024" i="2"/>
  <c r="B7024" i="2"/>
  <c r="G7022" i="2"/>
  <c r="C7022" i="2"/>
  <c r="G7021" i="2"/>
  <c r="F7021" i="2"/>
  <c r="D7021" i="2"/>
  <c r="C7019" i="2"/>
  <c r="J7018" i="2"/>
  <c r="H7018" i="2"/>
  <c r="D7018" i="2"/>
  <c r="B7018" i="2"/>
  <c r="J7017" i="2"/>
  <c r="H7017" i="2"/>
  <c r="F7017" i="2"/>
  <c r="I7016" i="2"/>
  <c r="H7016" i="2"/>
  <c r="G7016" i="2"/>
  <c r="F7016" i="2"/>
  <c r="E7016" i="2"/>
  <c r="D7016" i="2"/>
  <c r="C7016" i="2"/>
  <c r="B7016" i="2"/>
  <c r="H7015" i="2"/>
  <c r="G7015" i="2"/>
  <c r="F7015" i="2"/>
  <c r="E7015" i="2"/>
  <c r="D7015" i="2"/>
  <c r="C7015" i="2"/>
  <c r="B7015" i="2"/>
  <c r="J7013" i="2"/>
  <c r="I7013" i="2"/>
  <c r="H7013" i="2"/>
  <c r="G7013" i="2"/>
  <c r="F7013" i="2"/>
  <c r="E7013" i="2"/>
  <c r="D7013" i="2"/>
  <c r="C7013" i="2"/>
  <c r="B7013" i="2"/>
  <c r="J7012" i="2"/>
  <c r="I7012" i="2"/>
  <c r="H7012" i="2"/>
  <c r="G7012" i="2"/>
  <c r="F7012" i="2"/>
  <c r="E7012" i="2"/>
  <c r="D7012" i="2"/>
  <c r="C7012" i="2"/>
  <c r="B7012" i="2"/>
  <c r="G7010" i="2"/>
  <c r="C7010" i="2"/>
  <c r="G7009" i="2"/>
  <c r="F7009" i="2"/>
  <c r="D7009" i="2"/>
  <c r="C7007" i="2"/>
  <c r="J7006" i="2"/>
  <c r="H7006" i="2"/>
  <c r="D7006" i="2"/>
  <c r="B7006" i="2"/>
  <c r="J7005" i="2"/>
  <c r="H7005" i="2"/>
  <c r="F7005" i="2"/>
  <c r="I7004" i="2"/>
  <c r="H7004" i="2"/>
  <c r="G7004" i="2"/>
  <c r="F7004" i="2"/>
  <c r="E7004" i="2"/>
  <c r="D7004" i="2"/>
  <c r="C7004" i="2"/>
  <c r="B7004" i="2"/>
  <c r="H7003" i="2"/>
  <c r="G7003" i="2"/>
  <c r="F7003" i="2"/>
  <c r="E7003" i="2"/>
  <c r="D7003" i="2"/>
  <c r="C7003" i="2"/>
  <c r="B7003" i="2"/>
  <c r="J7001" i="2"/>
  <c r="I7001" i="2"/>
  <c r="H7001" i="2"/>
  <c r="G7001" i="2"/>
  <c r="F7001" i="2"/>
  <c r="E7001" i="2"/>
  <c r="D7001" i="2"/>
  <c r="C7001" i="2"/>
  <c r="B7001" i="2"/>
  <c r="J7000" i="2"/>
  <c r="I7000" i="2"/>
  <c r="H7000" i="2"/>
  <c r="G7000" i="2"/>
  <c r="F7000" i="2"/>
  <c r="E7000" i="2"/>
  <c r="D7000" i="2"/>
  <c r="C7000" i="2"/>
  <c r="B7000" i="2"/>
  <c r="G6998" i="2"/>
  <c r="C6998" i="2"/>
  <c r="G6997" i="2"/>
  <c r="F6997" i="2"/>
  <c r="D6997" i="2"/>
  <c r="C6995" i="2"/>
  <c r="J6994" i="2"/>
  <c r="H6994" i="2"/>
  <c r="D6994" i="2"/>
  <c r="B6994" i="2"/>
  <c r="J6993" i="2"/>
  <c r="H6993" i="2"/>
  <c r="F6993" i="2"/>
  <c r="I6992" i="2"/>
  <c r="H6992" i="2"/>
  <c r="G6992" i="2"/>
  <c r="F6992" i="2"/>
  <c r="E6992" i="2"/>
  <c r="D6992" i="2"/>
  <c r="C6992" i="2"/>
  <c r="B6992" i="2"/>
  <c r="H6991" i="2"/>
  <c r="G6991" i="2"/>
  <c r="F6991" i="2"/>
  <c r="E6991" i="2"/>
  <c r="D6991" i="2"/>
  <c r="C6991" i="2"/>
  <c r="B6991" i="2"/>
  <c r="J6989" i="2"/>
  <c r="I6989" i="2"/>
  <c r="H6989" i="2"/>
  <c r="G6989" i="2"/>
  <c r="F6989" i="2"/>
  <c r="E6989" i="2"/>
  <c r="D6989" i="2"/>
  <c r="C6989" i="2"/>
  <c r="B6989" i="2"/>
  <c r="J6988" i="2"/>
  <c r="I6988" i="2"/>
  <c r="H6988" i="2"/>
  <c r="G6988" i="2"/>
  <c r="F6988" i="2"/>
  <c r="E6988" i="2"/>
  <c r="D6988" i="2"/>
  <c r="C6988" i="2"/>
  <c r="B6988" i="2"/>
  <c r="G6986" i="2"/>
  <c r="C6986" i="2"/>
  <c r="G6985" i="2"/>
  <c r="F6985" i="2"/>
  <c r="D6985" i="2"/>
  <c r="C6983" i="2"/>
  <c r="J6982" i="2"/>
  <c r="H6982" i="2"/>
  <c r="D6982" i="2"/>
  <c r="B6982" i="2"/>
  <c r="J6981" i="2"/>
  <c r="H6981" i="2"/>
  <c r="F6981" i="2"/>
  <c r="I6980" i="2"/>
  <c r="H6980" i="2"/>
  <c r="G6980" i="2"/>
  <c r="F6980" i="2"/>
  <c r="E6980" i="2"/>
  <c r="D6980" i="2"/>
  <c r="C6980" i="2"/>
  <c r="B6980" i="2"/>
  <c r="H6979" i="2"/>
  <c r="G6979" i="2"/>
  <c r="F6979" i="2"/>
  <c r="E6979" i="2"/>
  <c r="D6979" i="2"/>
  <c r="C6979" i="2"/>
  <c r="B6979" i="2"/>
  <c r="J6977" i="2"/>
  <c r="I6977" i="2"/>
  <c r="H6977" i="2"/>
  <c r="G6977" i="2"/>
  <c r="F6977" i="2"/>
  <c r="E6977" i="2"/>
  <c r="D6977" i="2"/>
  <c r="C6977" i="2"/>
  <c r="B6977" i="2"/>
  <c r="J6976" i="2"/>
  <c r="I6976" i="2"/>
  <c r="H6976" i="2"/>
  <c r="G6976" i="2"/>
  <c r="F6976" i="2"/>
  <c r="E6976" i="2"/>
  <c r="D6976" i="2"/>
  <c r="C6976" i="2"/>
  <c r="B6976" i="2"/>
  <c r="G6974" i="2"/>
  <c r="C6974" i="2"/>
  <c r="G6973" i="2"/>
  <c r="F6973" i="2"/>
  <c r="D6973" i="2"/>
  <c r="C6971" i="2"/>
  <c r="J6970" i="2"/>
  <c r="H6970" i="2"/>
  <c r="D6970" i="2"/>
  <c r="B6970" i="2"/>
  <c r="J6969" i="2"/>
  <c r="H6969" i="2"/>
  <c r="F6969" i="2"/>
  <c r="I6968" i="2"/>
  <c r="H6968" i="2"/>
  <c r="G6968" i="2"/>
  <c r="F6968" i="2"/>
  <c r="E6968" i="2"/>
  <c r="D6968" i="2"/>
  <c r="C6968" i="2"/>
  <c r="B6968" i="2"/>
  <c r="H6967" i="2"/>
  <c r="G6967" i="2"/>
  <c r="F6967" i="2"/>
  <c r="E6967" i="2"/>
  <c r="D6967" i="2"/>
  <c r="C6967" i="2"/>
  <c r="B6967" i="2"/>
  <c r="J6965" i="2"/>
  <c r="I6965" i="2"/>
  <c r="H6965" i="2"/>
  <c r="G6965" i="2"/>
  <c r="F6965" i="2"/>
  <c r="E6965" i="2"/>
  <c r="D6965" i="2"/>
  <c r="C6965" i="2"/>
  <c r="B6965" i="2"/>
  <c r="J6964" i="2"/>
  <c r="I6964" i="2"/>
  <c r="H6964" i="2"/>
  <c r="G6964" i="2"/>
  <c r="F6964" i="2"/>
  <c r="E6964" i="2"/>
  <c r="D6964" i="2"/>
  <c r="C6964" i="2"/>
  <c r="B6964" i="2"/>
  <c r="G6962" i="2"/>
  <c r="C6962" i="2"/>
  <c r="G6961" i="2"/>
  <c r="F6961" i="2"/>
  <c r="D6961" i="2"/>
  <c r="C6959" i="2"/>
  <c r="J6958" i="2"/>
  <c r="H6958" i="2"/>
  <c r="D6958" i="2"/>
  <c r="B6958" i="2"/>
  <c r="J6957" i="2"/>
  <c r="H6957" i="2"/>
  <c r="F6957" i="2"/>
  <c r="I6956" i="2"/>
  <c r="H6956" i="2"/>
  <c r="G6956" i="2"/>
  <c r="F6956" i="2"/>
  <c r="E6956" i="2"/>
  <c r="D6956" i="2"/>
  <c r="C6956" i="2"/>
  <c r="B6956" i="2"/>
  <c r="H6955" i="2"/>
  <c r="G6955" i="2"/>
  <c r="F6955" i="2"/>
  <c r="E6955" i="2"/>
  <c r="D6955" i="2"/>
  <c r="C6955" i="2"/>
  <c r="B6955" i="2"/>
  <c r="J6953" i="2"/>
  <c r="I6953" i="2"/>
  <c r="H6953" i="2"/>
  <c r="G6953" i="2"/>
  <c r="F6953" i="2"/>
  <c r="E6953" i="2"/>
  <c r="D6953" i="2"/>
  <c r="C6953" i="2"/>
  <c r="B6953" i="2"/>
  <c r="J6952" i="2"/>
  <c r="I6952" i="2"/>
  <c r="H6952" i="2"/>
  <c r="G6952" i="2"/>
  <c r="F6952" i="2"/>
  <c r="E6952" i="2"/>
  <c r="D6952" i="2"/>
  <c r="C6952" i="2"/>
  <c r="B6952" i="2"/>
  <c r="G6950" i="2"/>
  <c r="C6950" i="2"/>
  <c r="G6949" i="2"/>
  <c r="F6949" i="2"/>
  <c r="D6949" i="2"/>
  <c r="C6947" i="2"/>
  <c r="J6946" i="2"/>
  <c r="H6946" i="2"/>
  <c r="D6946" i="2"/>
  <c r="B6946" i="2"/>
  <c r="J6945" i="2"/>
  <c r="H6945" i="2"/>
  <c r="F6945" i="2"/>
  <c r="I6944" i="2"/>
  <c r="H6944" i="2"/>
  <c r="G6944" i="2"/>
  <c r="F6944" i="2"/>
  <c r="E6944" i="2"/>
  <c r="D6944" i="2"/>
  <c r="C6944" i="2"/>
  <c r="B6944" i="2"/>
  <c r="H6943" i="2"/>
  <c r="G6943" i="2"/>
  <c r="F6943" i="2"/>
  <c r="E6943" i="2"/>
  <c r="D6943" i="2"/>
  <c r="C6943" i="2"/>
  <c r="B6943" i="2"/>
  <c r="J6941" i="2"/>
  <c r="I6941" i="2"/>
  <c r="H6941" i="2"/>
  <c r="G6941" i="2"/>
  <c r="F6941" i="2"/>
  <c r="E6941" i="2"/>
  <c r="D6941" i="2"/>
  <c r="C6941" i="2"/>
  <c r="B6941" i="2"/>
  <c r="J6940" i="2"/>
  <c r="I6940" i="2"/>
  <c r="H6940" i="2"/>
  <c r="G6940" i="2"/>
  <c r="F6940" i="2"/>
  <c r="E6940" i="2"/>
  <c r="D6940" i="2"/>
  <c r="C6940" i="2"/>
  <c r="B6940" i="2"/>
  <c r="G6938" i="2"/>
  <c r="C6938" i="2"/>
  <c r="G6937" i="2"/>
  <c r="F6937" i="2"/>
  <c r="D6937" i="2"/>
  <c r="C6935" i="2"/>
  <c r="J6934" i="2"/>
  <c r="H6934" i="2"/>
  <c r="D6934" i="2"/>
  <c r="B6934" i="2"/>
  <c r="J6933" i="2"/>
  <c r="H6933" i="2"/>
  <c r="F6933" i="2"/>
  <c r="I6932" i="2"/>
  <c r="H6932" i="2"/>
  <c r="G6932" i="2"/>
  <c r="F6932" i="2"/>
  <c r="E6932" i="2"/>
  <c r="D6932" i="2"/>
  <c r="C6932" i="2"/>
  <c r="B6932" i="2"/>
  <c r="H6931" i="2"/>
  <c r="G6931" i="2"/>
  <c r="F6931" i="2"/>
  <c r="E6931" i="2"/>
  <c r="D6931" i="2"/>
  <c r="C6931" i="2"/>
  <c r="B6931" i="2"/>
  <c r="J6929" i="2"/>
  <c r="I6929" i="2"/>
  <c r="H6929" i="2"/>
  <c r="G6929" i="2"/>
  <c r="F6929" i="2"/>
  <c r="E6929" i="2"/>
  <c r="D6929" i="2"/>
  <c r="C6929" i="2"/>
  <c r="B6929" i="2"/>
  <c r="J6928" i="2"/>
  <c r="I6928" i="2"/>
  <c r="H6928" i="2"/>
  <c r="G6928" i="2"/>
  <c r="F6928" i="2"/>
  <c r="E6928" i="2"/>
  <c r="D6928" i="2"/>
  <c r="C6928" i="2"/>
  <c r="B6928" i="2"/>
  <c r="G6926" i="2"/>
  <c r="C6926" i="2"/>
  <c r="G6925" i="2"/>
  <c r="F6925" i="2"/>
  <c r="D6925" i="2"/>
  <c r="C6923" i="2"/>
  <c r="J6922" i="2"/>
  <c r="H6922" i="2"/>
  <c r="D6922" i="2"/>
  <c r="B6922" i="2"/>
  <c r="J6921" i="2"/>
  <c r="H6921" i="2"/>
  <c r="F6921" i="2"/>
  <c r="I6920" i="2"/>
  <c r="H6920" i="2"/>
  <c r="G6920" i="2"/>
  <c r="F6920" i="2"/>
  <c r="E6920" i="2"/>
  <c r="D6920" i="2"/>
  <c r="C6920" i="2"/>
  <c r="B6920" i="2"/>
  <c r="H6919" i="2"/>
  <c r="G6919" i="2"/>
  <c r="F6919" i="2"/>
  <c r="E6919" i="2"/>
  <c r="D6919" i="2"/>
  <c r="C6919" i="2"/>
  <c r="B6919" i="2"/>
  <c r="J6917" i="2"/>
  <c r="I6917" i="2"/>
  <c r="H6917" i="2"/>
  <c r="G6917" i="2"/>
  <c r="F6917" i="2"/>
  <c r="E6917" i="2"/>
  <c r="D6917" i="2"/>
  <c r="C6917" i="2"/>
  <c r="B6917" i="2"/>
  <c r="J6916" i="2"/>
  <c r="I6916" i="2"/>
  <c r="H6916" i="2"/>
  <c r="G6916" i="2"/>
  <c r="F6916" i="2"/>
  <c r="E6916" i="2"/>
  <c r="D6916" i="2"/>
  <c r="C6916" i="2"/>
  <c r="B6916" i="2"/>
  <c r="G6914" i="2"/>
  <c r="C6914" i="2"/>
  <c r="G6913" i="2"/>
  <c r="F6913" i="2"/>
  <c r="D6913" i="2"/>
  <c r="C6911" i="2"/>
  <c r="J6910" i="2"/>
  <c r="H6910" i="2"/>
  <c r="D6910" i="2"/>
  <c r="B6910" i="2"/>
  <c r="J6909" i="2"/>
  <c r="H6909" i="2"/>
  <c r="F6909" i="2"/>
  <c r="I6908" i="2"/>
  <c r="H6908" i="2"/>
  <c r="G6908" i="2"/>
  <c r="F6908" i="2"/>
  <c r="E6908" i="2"/>
  <c r="D6908" i="2"/>
  <c r="C6908" i="2"/>
  <c r="B6908" i="2"/>
  <c r="H6907" i="2"/>
  <c r="G6907" i="2"/>
  <c r="F6907" i="2"/>
  <c r="E6907" i="2"/>
  <c r="D6907" i="2"/>
  <c r="C6907" i="2"/>
  <c r="B6907" i="2"/>
  <c r="J6905" i="2"/>
  <c r="I6905" i="2"/>
  <c r="H6905" i="2"/>
  <c r="G6905" i="2"/>
  <c r="F6905" i="2"/>
  <c r="E6905" i="2"/>
  <c r="D6905" i="2"/>
  <c r="C6905" i="2"/>
  <c r="B6905" i="2"/>
  <c r="J6904" i="2"/>
  <c r="I6904" i="2"/>
  <c r="H6904" i="2"/>
  <c r="G6904" i="2"/>
  <c r="F6904" i="2"/>
  <c r="E6904" i="2"/>
  <c r="D6904" i="2"/>
  <c r="C6904" i="2"/>
  <c r="B6904" i="2"/>
  <c r="G6902" i="2"/>
  <c r="C6902" i="2"/>
  <c r="G6901" i="2"/>
  <c r="F6901" i="2"/>
  <c r="D6901" i="2"/>
  <c r="C6899" i="2"/>
  <c r="J6898" i="2"/>
  <c r="H6898" i="2"/>
  <c r="D6898" i="2"/>
  <c r="B6898" i="2"/>
  <c r="J6897" i="2"/>
  <c r="H6897" i="2"/>
  <c r="F6897" i="2"/>
  <c r="I6896" i="2"/>
  <c r="H6896" i="2"/>
  <c r="G6896" i="2"/>
  <c r="F6896" i="2"/>
  <c r="E6896" i="2"/>
  <c r="D6896" i="2"/>
  <c r="C6896" i="2"/>
  <c r="B6896" i="2"/>
  <c r="H6895" i="2"/>
  <c r="G6895" i="2"/>
  <c r="F6895" i="2"/>
  <c r="E6895" i="2"/>
  <c r="D6895" i="2"/>
  <c r="C6895" i="2"/>
  <c r="B6895" i="2"/>
  <c r="J6893" i="2"/>
  <c r="I6893" i="2"/>
  <c r="H6893" i="2"/>
  <c r="G6893" i="2"/>
  <c r="F6893" i="2"/>
  <c r="E6893" i="2"/>
  <c r="D6893" i="2"/>
  <c r="C6893" i="2"/>
  <c r="B6893" i="2"/>
  <c r="J6892" i="2"/>
  <c r="I6892" i="2"/>
  <c r="H6892" i="2"/>
  <c r="G6892" i="2"/>
  <c r="F6892" i="2"/>
  <c r="E6892" i="2"/>
  <c r="D6892" i="2"/>
  <c r="C6892" i="2"/>
  <c r="B6892" i="2"/>
  <c r="G6890" i="2"/>
  <c r="C6890" i="2"/>
  <c r="G6889" i="2"/>
  <c r="F6889" i="2"/>
  <c r="D6889" i="2"/>
  <c r="C6887" i="2"/>
  <c r="J6886" i="2"/>
  <c r="H6886" i="2"/>
  <c r="D6886" i="2"/>
  <c r="B6886" i="2"/>
  <c r="J6885" i="2"/>
  <c r="H6885" i="2"/>
  <c r="F6885" i="2"/>
  <c r="I6884" i="2"/>
  <c r="H6884" i="2"/>
  <c r="G6884" i="2"/>
  <c r="F6884" i="2"/>
  <c r="E6884" i="2"/>
  <c r="D6884" i="2"/>
  <c r="C6884" i="2"/>
  <c r="B6884" i="2"/>
  <c r="H6883" i="2"/>
  <c r="G6883" i="2"/>
  <c r="F6883" i="2"/>
  <c r="E6883" i="2"/>
  <c r="D6883" i="2"/>
  <c r="C6883" i="2"/>
  <c r="B6883" i="2"/>
  <c r="J6881" i="2"/>
  <c r="I6881" i="2"/>
  <c r="H6881" i="2"/>
  <c r="G6881" i="2"/>
  <c r="F6881" i="2"/>
  <c r="E6881" i="2"/>
  <c r="D6881" i="2"/>
  <c r="C6881" i="2"/>
  <c r="B6881" i="2"/>
  <c r="J6880" i="2"/>
  <c r="I6880" i="2"/>
  <c r="H6880" i="2"/>
  <c r="G6880" i="2"/>
  <c r="F6880" i="2"/>
  <c r="E6880" i="2"/>
  <c r="D6880" i="2"/>
  <c r="C6880" i="2"/>
  <c r="B6880" i="2"/>
  <c r="G6878" i="2"/>
  <c r="C6878" i="2"/>
  <c r="G6877" i="2"/>
  <c r="F6877" i="2"/>
  <c r="D6877" i="2"/>
  <c r="C6875" i="2"/>
  <c r="J6874" i="2"/>
  <c r="H6874" i="2"/>
  <c r="D6874" i="2"/>
  <c r="B6874" i="2"/>
  <c r="J6873" i="2"/>
  <c r="H6873" i="2"/>
  <c r="F6873" i="2"/>
  <c r="I6872" i="2"/>
  <c r="H6872" i="2"/>
  <c r="G6872" i="2"/>
  <c r="F6872" i="2"/>
  <c r="E6872" i="2"/>
  <c r="D6872" i="2"/>
  <c r="C6872" i="2"/>
  <c r="B6872" i="2"/>
  <c r="H6871" i="2"/>
  <c r="G6871" i="2"/>
  <c r="F6871" i="2"/>
  <c r="E6871" i="2"/>
  <c r="D6871" i="2"/>
  <c r="C6871" i="2"/>
  <c r="B6871" i="2"/>
  <c r="J6869" i="2"/>
  <c r="I6869" i="2"/>
  <c r="H6869" i="2"/>
  <c r="G6869" i="2"/>
  <c r="F6869" i="2"/>
  <c r="E6869" i="2"/>
  <c r="D6869" i="2"/>
  <c r="C6869" i="2"/>
  <c r="B6869" i="2"/>
  <c r="J6868" i="2"/>
  <c r="I6868" i="2"/>
  <c r="H6868" i="2"/>
  <c r="G6868" i="2"/>
  <c r="F6868" i="2"/>
  <c r="E6868" i="2"/>
  <c r="D6868" i="2"/>
  <c r="C6868" i="2"/>
  <c r="B6868" i="2"/>
  <c r="G6866" i="2"/>
  <c r="C6866" i="2"/>
  <c r="G6865" i="2"/>
  <c r="F6865" i="2"/>
  <c r="D6865" i="2"/>
  <c r="C6863" i="2"/>
  <c r="J6862" i="2"/>
  <c r="H6862" i="2"/>
  <c r="D6862" i="2"/>
  <c r="B6862" i="2"/>
  <c r="J6861" i="2"/>
  <c r="H6861" i="2"/>
  <c r="F6861" i="2"/>
  <c r="I6860" i="2"/>
  <c r="H6860" i="2"/>
  <c r="G6860" i="2"/>
  <c r="F6860" i="2"/>
  <c r="E6860" i="2"/>
  <c r="D6860" i="2"/>
  <c r="C6860" i="2"/>
  <c r="B6860" i="2"/>
  <c r="H6859" i="2"/>
  <c r="G6859" i="2"/>
  <c r="F6859" i="2"/>
  <c r="E6859" i="2"/>
  <c r="D6859" i="2"/>
  <c r="C6859" i="2"/>
  <c r="B6859" i="2"/>
  <c r="J6857" i="2"/>
  <c r="I6857" i="2"/>
  <c r="H6857" i="2"/>
  <c r="G6857" i="2"/>
  <c r="F6857" i="2"/>
  <c r="E6857" i="2"/>
  <c r="D6857" i="2"/>
  <c r="C6857" i="2"/>
  <c r="B6857" i="2"/>
  <c r="J6856" i="2"/>
  <c r="I6856" i="2"/>
  <c r="H6856" i="2"/>
  <c r="G6856" i="2"/>
  <c r="F6856" i="2"/>
  <c r="E6856" i="2"/>
  <c r="D6856" i="2"/>
  <c r="C6856" i="2"/>
  <c r="B6856" i="2"/>
  <c r="G6854" i="2"/>
  <c r="C6854" i="2"/>
  <c r="G6853" i="2"/>
  <c r="F6853" i="2"/>
  <c r="D6853" i="2"/>
  <c r="C6851" i="2"/>
  <c r="J6850" i="2"/>
  <c r="H6850" i="2"/>
  <c r="D6850" i="2"/>
  <c r="B6850" i="2"/>
  <c r="J6849" i="2"/>
  <c r="H6849" i="2"/>
  <c r="F6849" i="2"/>
  <c r="I6848" i="2"/>
  <c r="H6848" i="2"/>
  <c r="G6848" i="2"/>
  <c r="F6848" i="2"/>
  <c r="E6848" i="2"/>
  <c r="D6848" i="2"/>
  <c r="C6848" i="2"/>
  <c r="B6848" i="2"/>
  <c r="H6847" i="2"/>
  <c r="G6847" i="2"/>
  <c r="F6847" i="2"/>
  <c r="E6847" i="2"/>
  <c r="D6847" i="2"/>
  <c r="C6847" i="2"/>
  <c r="B6847" i="2"/>
  <c r="J6845" i="2"/>
  <c r="I6845" i="2"/>
  <c r="H6845" i="2"/>
  <c r="G6845" i="2"/>
  <c r="F6845" i="2"/>
  <c r="E6845" i="2"/>
  <c r="D6845" i="2"/>
  <c r="C6845" i="2"/>
  <c r="B6845" i="2"/>
  <c r="J6844" i="2"/>
  <c r="I6844" i="2"/>
  <c r="H6844" i="2"/>
  <c r="G6844" i="2"/>
  <c r="F6844" i="2"/>
  <c r="E6844" i="2"/>
  <c r="D6844" i="2"/>
  <c r="C6844" i="2"/>
  <c r="B6844" i="2"/>
  <c r="G6842" i="2"/>
  <c r="C6842" i="2"/>
  <c r="G6841" i="2"/>
  <c r="F6841" i="2"/>
  <c r="D6841" i="2"/>
  <c r="C6839" i="2"/>
  <c r="J6838" i="2"/>
  <c r="H6838" i="2"/>
  <c r="D6838" i="2"/>
  <c r="B6838" i="2"/>
  <c r="J6837" i="2"/>
  <c r="H6837" i="2"/>
  <c r="F6837" i="2"/>
  <c r="I6836" i="2"/>
  <c r="H6836" i="2"/>
  <c r="G6836" i="2"/>
  <c r="F6836" i="2"/>
  <c r="E6836" i="2"/>
  <c r="D6836" i="2"/>
  <c r="C6836" i="2"/>
  <c r="B6836" i="2"/>
  <c r="H6835" i="2"/>
  <c r="G6835" i="2"/>
  <c r="F6835" i="2"/>
  <c r="E6835" i="2"/>
  <c r="D6835" i="2"/>
  <c r="C6835" i="2"/>
  <c r="B6835" i="2"/>
  <c r="J6833" i="2"/>
  <c r="I6833" i="2"/>
  <c r="H6833" i="2"/>
  <c r="G6833" i="2"/>
  <c r="F6833" i="2"/>
  <c r="E6833" i="2"/>
  <c r="D6833" i="2"/>
  <c r="C6833" i="2"/>
  <c r="B6833" i="2"/>
  <c r="J6832" i="2"/>
  <c r="I6832" i="2"/>
  <c r="H6832" i="2"/>
  <c r="G6832" i="2"/>
  <c r="F6832" i="2"/>
  <c r="E6832" i="2"/>
  <c r="D6832" i="2"/>
  <c r="C6832" i="2"/>
  <c r="B6832" i="2"/>
  <c r="G6830" i="2"/>
  <c r="C6830" i="2"/>
  <c r="G6829" i="2"/>
  <c r="F6829" i="2"/>
  <c r="D6829" i="2"/>
  <c r="C6827" i="2"/>
  <c r="J6826" i="2"/>
  <c r="H6826" i="2"/>
  <c r="D6826" i="2"/>
  <c r="B6826" i="2"/>
  <c r="J6825" i="2"/>
  <c r="H6825" i="2"/>
  <c r="F6825" i="2"/>
  <c r="I6824" i="2"/>
  <c r="H6824" i="2"/>
  <c r="G6824" i="2"/>
  <c r="F6824" i="2"/>
  <c r="E6824" i="2"/>
  <c r="D6824" i="2"/>
  <c r="C6824" i="2"/>
  <c r="B6824" i="2"/>
  <c r="H6823" i="2"/>
  <c r="G6823" i="2"/>
  <c r="F6823" i="2"/>
  <c r="E6823" i="2"/>
  <c r="D6823" i="2"/>
  <c r="C6823" i="2"/>
  <c r="B6823" i="2"/>
  <c r="J6821" i="2"/>
  <c r="I6821" i="2"/>
  <c r="H6821" i="2"/>
  <c r="G6821" i="2"/>
  <c r="F6821" i="2"/>
  <c r="E6821" i="2"/>
  <c r="D6821" i="2"/>
  <c r="C6821" i="2"/>
  <c r="B6821" i="2"/>
  <c r="J6820" i="2"/>
  <c r="I6820" i="2"/>
  <c r="H6820" i="2"/>
  <c r="G6820" i="2"/>
  <c r="F6820" i="2"/>
  <c r="E6820" i="2"/>
  <c r="D6820" i="2"/>
  <c r="C6820" i="2"/>
  <c r="B6820" i="2"/>
  <c r="G6818" i="2"/>
  <c r="C6818" i="2"/>
  <c r="G6817" i="2"/>
  <c r="F6817" i="2"/>
  <c r="D6817" i="2"/>
  <c r="C6815" i="2"/>
  <c r="J6814" i="2"/>
  <c r="H6814" i="2"/>
  <c r="D6814" i="2"/>
  <c r="B6814" i="2"/>
  <c r="J6813" i="2"/>
  <c r="H6813" i="2"/>
  <c r="F6813" i="2"/>
  <c r="I6812" i="2"/>
  <c r="H6812" i="2"/>
  <c r="G6812" i="2"/>
  <c r="F6812" i="2"/>
  <c r="E6812" i="2"/>
  <c r="D6812" i="2"/>
  <c r="C6812" i="2"/>
  <c r="B6812" i="2"/>
  <c r="H6811" i="2"/>
  <c r="G6811" i="2"/>
  <c r="F6811" i="2"/>
  <c r="E6811" i="2"/>
  <c r="D6811" i="2"/>
  <c r="C6811" i="2"/>
  <c r="B6811" i="2"/>
  <c r="J6809" i="2"/>
  <c r="I6809" i="2"/>
  <c r="H6809" i="2"/>
  <c r="G6809" i="2"/>
  <c r="F6809" i="2"/>
  <c r="E6809" i="2"/>
  <c r="D6809" i="2"/>
  <c r="C6809" i="2"/>
  <c r="B6809" i="2"/>
  <c r="J6808" i="2"/>
  <c r="I6808" i="2"/>
  <c r="H6808" i="2"/>
  <c r="G6808" i="2"/>
  <c r="F6808" i="2"/>
  <c r="E6808" i="2"/>
  <c r="D6808" i="2"/>
  <c r="C6808" i="2"/>
  <c r="B6808" i="2"/>
  <c r="G6806" i="2"/>
  <c r="C6806" i="2"/>
  <c r="G6805" i="2"/>
  <c r="F6805" i="2"/>
  <c r="D6805" i="2"/>
  <c r="C6803" i="2"/>
  <c r="J6802" i="2"/>
  <c r="H6802" i="2"/>
  <c r="D6802" i="2"/>
  <c r="B6802" i="2"/>
  <c r="J6801" i="2"/>
  <c r="H6801" i="2"/>
  <c r="F6801" i="2"/>
  <c r="I6800" i="2"/>
  <c r="H6800" i="2"/>
  <c r="G6800" i="2"/>
  <c r="F6800" i="2"/>
  <c r="E6800" i="2"/>
  <c r="D6800" i="2"/>
  <c r="C6800" i="2"/>
  <c r="B6800" i="2"/>
  <c r="H6799" i="2"/>
  <c r="G6799" i="2"/>
  <c r="F6799" i="2"/>
  <c r="E6799" i="2"/>
  <c r="D6799" i="2"/>
  <c r="C6799" i="2"/>
  <c r="B6799" i="2"/>
  <c r="J6797" i="2"/>
  <c r="I6797" i="2"/>
  <c r="H6797" i="2"/>
  <c r="G6797" i="2"/>
  <c r="F6797" i="2"/>
  <c r="E6797" i="2"/>
  <c r="D6797" i="2"/>
  <c r="C6797" i="2"/>
  <c r="B6797" i="2"/>
  <c r="J6796" i="2"/>
  <c r="I6796" i="2"/>
  <c r="H6796" i="2"/>
  <c r="G6796" i="2"/>
  <c r="F6796" i="2"/>
  <c r="E6796" i="2"/>
  <c r="D6796" i="2"/>
  <c r="C6796" i="2"/>
  <c r="B6796" i="2"/>
  <c r="G6794" i="2"/>
  <c r="C6794" i="2"/>
  <c r="G6793" i="2"/>
  <c r="F6793" i="2"/>
  <c r="D6793" i="2"/>
  <c r="C6791" i="2"/>
  <c r="J6790" i="2"/>
  <c r="H6790" i="2"/>
  <c r="D6790" i="2"/>
  <c r="B6790" i="2"/>
  <c r="J6789" i="2"/>
  <c r="H6789" i="2"/>
  <c r="F6789" i="2"/>
  <c r="I6788" i="2"/>
  <c r="H6788" i="2"/>
  <c r="G6788" i="2"/>
  <c r="F6788" i="2"/>
  <c r="E6788" i="2"/>
  <c r="D6788" i="2"/>
  <c r="C6788" i="2"/>
  <c r="B6788" i="2"/>
  <c r="H6787" i="2"/>
  <c r="G6787" i="2"/>
  <c r="F6787" i="2"/>
  <c r="E6787" i="2"/>
  <c r="D6787" i="2"/>
  <c r="C6787" i="2"/>
  <c r="B6787" i="2"/>
  <c r="J6785" i="2"/>
  <c r="I6785" i="2"/>
  <c r="H6785" i="2"/>
  <c r="G6785" i="2"/>
  <c r="F6785" i="2"/>
  <c r="E6785" i="2"/>
  <c r="D6785" i="2"/>
  <c r="C6785" i="2"/>
  <c r="B6785" i="2"/>
  <c r="J6784" i="2"/>
  <c r="I6784" i="2"/>
  <c r="H6784" i="2"/>
  <c r="G6784" i="2"/>
  <c r="F6784" i="2"/>
  <c r="E6784" i="2"/>
  <c r="D6784" i="2"/>
  <c r="C6784" i="2"/>
  <c r="B6784" i="2"/>
  <c r="G6782" i="2"/>
  <c r="C6782" i="2"/>
  <c r="G6781" i="2"/>
  <c r="F6781" i="2"/>
  <c r="D6781" i="2"/>
  <c r="C6779" i="2"/>
  <c r="J6778" i="2"/>
  <c r="H6778" i="2"/>
  <c r="D6778" i="2"/>
  <c r="B6778" i="2"/>
  <c r="J6777" i="2"/>
  <c r="H6777" i="2"/>
  <c r="F6777" i="2"/>
  <c r="I6776" i="2"/>
  <c r="H6776" i="2"/>
  <c r="G6776" i="2"/>
  <c r="F6776" i="2"/>
  <c r="E6776" i="2"/>
  <c r="D6776" i="2"/>
  <c r="C6776" i="2"/>
  <c r="B6776" i="2"/>
  <c r="H6775" i="2"/>
  <c r="G6775" i="2"/>
  <c r="F6775" i="2"/>
  <c r="E6775" i="2"/>
  <c r="D6775" i="2"/>
  <c r="C6775" i="2"/>
  <c r="B6775" i="2"/>
  <c r="J6773" i="2"/>
  <c r="I6773" i="2"/>
  <c r="H6773" i="2"/>
  <c r="G6773" i="2"/>
  <c r="F6773" i="2"/>
  <c r="E6773" i="2"/>
  <c r="D6773" i="2"/>
  <c r="C6773" i="2"/>
  <c r="B6773" i="2"/>
  <c r="J6772" i="2"/>
  <c r="I6772" i="2"/>
  <c r="H6772" i="2"/>
  <c r="G6772" i="2"/>
  <c r="F6772" i="2"/>
  <c r="E6772" i="2"/>
  <c r="D6772" i="2"/>
  <c r="C6772" i="2"/>
  <c r="B6772" i="2"/>
  <c r="G6770" i="2"/>
  <c r="C6770" i="2"/>
  <c r="G6769" i="2"/>
  <c r="F6769" i="2"/>
  <c r="D6769" i="2"/>
  <c r="C6767" i="2"/>
  <c r="J6766" i="2"/>
  <c r="H6766" i="2"/>
  <c r="D6766" i="2"/>
  <c r="B6766" i="2"/>
  <c r="J6765" i="2"/>
  <c r="H6765" i="2"/>
  <c r="F6765" i="2"/>
  <c r="I6764" i="2"/>
  <c r="H6764" i="2"/>
  <c r="G6764" i="2"/>
  <c r="F6764" i="2"/>
  <c r="E6764" i="2"/>
  <c r="D6764" i="2"/>
  <c r="C6764" i="2"/>
  <c r="B6764" i="2"/>
  <c r="H6763" i="2"/>
  <c r="G6763" i="2"/>
  <c r="F6763" i="2"/>
  <c r="E6763" i="2"/>
  <c r="D6763" i="2"/>
  <c r="C6763" i="2"/>
  <c r="B6763" i="2"/>
  <c r="J6761" i="2"/>
  <c r="I6761" i="2"/>
  <c r="H6761" i="2"/>
  <c r="G6761" i="2"/>
  <c r="F6761" i="2"/>
  <c r="E6761" i="2"/>
  <c r="D6761" i="2"/>
  <c r="C6761" i="2"/>
  <c r="B6761" i="2"/>
  <c r="J6760" i="2"/>
  <c r="I6760" i="2"/>
  <c r="H6760" i="2"/>
  <c r="G6760" i="2"/>
  <c r="F6760" i="2"/>
  <c r="E6760" i="2"/>
  <c r="D6760" i="2"/>
  <c r="C6760" i="2"/>
  <c r="B6760" i="2"/>
  <c r="G6758" i="2"/>
  <c r="C6758" i="2"/>
  <c r="G6757" i="2"/>
  <c r="F6757" i="2"/>
  <c r="D6757" i="2"/>
  <c r="C6755" i="2"/>
  <c r="J6754" i="2"/>
  <c r="H6754" i="2"/>
  <c r="D6754" i="2"/>
  <c r="B6754" i="2"/>
  <c r="J6753" i="2"/>
  <c r="H6753" i="2"/>
  <c r="F6753" i="2"/>
  <c r="I6752" i="2"/>
  <c r="H6752" i="2"/>
  <c r="G6752" i="2"/>
  <c r="F6752" i="2"/>
  <c r="E6752" i="2"/>
  <c r="D6752" i="2"/>
  <c r="C6752" i="2"/>
  <c r="B6752" i="2"/>
  <c r="H6751" i="2"/>
  <c r="G6751" i="2"/>
  <c r="F6751" i="2"/>
  <c r="E6751" i="2"/>
  <c r="D6751" i="2"/>
  <c r="C6751" i="2"/>
  <c r="B6751" i="2"/>
  <c r="J6749" i="2"/>
  <c r="I6749" i="2"/>
  <c r="H6749" i="2"/>
  <c r="G6749" i="2"/>
  <c r="F6749" i="2"/>
  <c r="E6749" i="2"/>
  <c r="D6749" i="2"/>
  <c r="C6749" i="2"/>
  <c r="B6749" i="2"/>
  <c r="J6748" i="2"/>
  <c r="I6748" i="2"/>
  <c r="H6748" i="2"/>
  <c r="G6748" i="2"/>
  <c r="F6748" i="2"/>
  <c r="E6748" i="2"/>
  <c r="D6748" i="2"/>
  <c r="C6748" i="2"/>
  <c r="B6748" i="2"/>
  <c r="G6746" i="2"/>
  <c r="C6746" i="2"/>
  <c r="G6745" i="2"/>
  <c r="F6745" i="2"/>
  <c r="D6745" i="2"/>
  <c r="C6743" i="2"/>
  <c r="J6742" i="2"/>
  <c r="H6742" i="2"/>
  <c r="D6742" i="2"/>
  <c r="B6742" i="2"/>
  <c r="J6741" i="2"/>
  <c r="H6741" i="2"/>
  <c r="F6741" i="2"/>
  <c r="I6740" i="2"/>
  <c r="H6740" i="2"/>
  <c r="G6740" i="2"/>
  <c r="F6740" i="2"/>
  <c r="E6740" i="2"/>
  <c r="D6740" i="2"/>
  <c r="C6740" i="2"/>
  <c r="B6740" i="2"/>
  <c r="H6739" i="2"/>
  <c r="G6739" i="2"/>
  <c r="F6739" i="2"/>
  <c r="E6739" i="2"/>
  <c r="D6739" i="2"/>
  <c r="C6739" i="2"/>
  <c r="B6739" i="2"/>
  <c r="J6737" i="2"/>
  <c r="I6737" i="2"/>
  <c r="H6737" i="2"/>
  <c r="G6737" i="2"/>
  <c r="F6737" i="2"/>
  <c r="E6737" i="2"/>
  <c r="D6737" i="2"/>
  <c r="C6737" i="2"/>
  <c r="B6737" i="2"/>
  <c r="J6736" i="2"/>
  <c r="I6736" i="2"/>
  <c r="H6736" i="2"/>
  <c r="G6736" i="2"/>
  <c r="F6736" i="2"/>
  <c r="E6736" i="2"/>
  <c r="D6736" i="2"/>
  <c r="C6736" i="2"/>
  <c r="B6736" i="2"/>
  <c r="G6734" i="2"/>
  <c r="C6734" i="2"/>
  <c r="G6733" i="2"/>
  <c r="F6733" i="2"/>
  <c r="D6733" i="2"/>
  <c r="C6731" i="2"/>
  <c r="J6730" i="2"/>
  <c r="H6730" i="2"/>
  <c r="D6730" i="2"/>
  <c r="B6730" i="2"/>
  <c r="J6729" i="2"/>
  <c r="H6729" i="2"/>
  <c r="F6729" i="2"/>
  <c r="I6728" i="2"/>
  <c r="H6728" i="2"/>
  <c r="G6728" i="2"/>
  <c r="F6728" i="2"/>
  <c r="E6728" i="2"/>
  <c r="D6728" i="2"/>
  <c r="C6728" i="2"/>
  <c r="B6728" i="2"/>
  <c r="H6727" i="2"/>
  <c r="G6727" i="2"/>
  <c r="F6727" i="2"/>
  <c r="E6727" i="2"/>
  <c r="D6727" i="2"/>
  <c r="C6727" i="2"/>
  <c r="B6727" i="2"/>
  <c r="J6725" i="2"/>
  <c r="I6725" i="2"/>
  <c r="H6725" i="2"/>
  <c r="G6725" i="2"/>
  <c r="F6725" i="2"/>
  <c r="E6725" i="2"/>
  <c r="D6725" i="2"/>
  <c r="C6725" i="2"/>
  <c r="B6725" i="2"/>
  <c r="J6724" i="2"/>
  <c r="I6724" i="2"/>
  <c r="H6724" i="2"/>
  <c r="G6724" i="2"/>
  <c r="F6724" i="2"/>
  <c r="E6724" i="2"/>
  <c r="D6724" i="2"/>
  <c r="C6724" i="2"/>
  <c r="B6724" i="2"/>
  <c r="G6722" i="2"/>
  <c r="C6722" i="2"/>
  <c r="G6721" i="2"/>
  <c r="F6721" i="2"/>
  <c r="D6721" i="2"/>
  <c r="C6719" i="2"/>
  <c r="J6718" i="2"/>
  <c r="H6718" i="2"/>
  <c r="D6718" i="2"/>
  <c r="B6718" i="2"/>
  <c r="J6717" i="2"/>
  <c r="H6717" i="2"/>
  <c r="F6717" i="2"/>
  <c r="I6716" i="2"/>
  <c r="H6716" i="2"/>
  <c r="G6716" i="2"/>
  <c r="F6716" i="2"/>
  <c r="E6716" i="2"/>
  <c r="D6716" i="2"/>
  <c r="C6716" i="2"/>
  <c r="B6716" i="2"/>
  <c r="H6715" i="2"/>
  <c r="G6715" i="2"/>
  <c r="F6715" i="2"/>
  <c r="E6715" i="2"/>
  <c r="D6715" i="2"/>
  <c r="C6715" i="2"/>
  <c r="B6715" i="2"/>
  <c r="J6713" i="2"/>
  <c r="I6713" i="2"/>
  <c r="H6713" i="2"/>
  <c r="G6713" i="2"/>
  <c r="F6713" i="2"/>
  <c r="E6713" i="2"/>
  <c r="D6713" i="2"/>
  <c r="C6713" i="2"/>
  <c r="B6713" i="2"/>
  <c r="J6712" i="2"/>
  <c r="I6712" i="2"/>
  <c r="H6712" i="2"/>
  <c r="G6712" i="2"/>
  <c r="F6712" i="2"/>
  <c r="E6712" i="2"/>
  <c r="D6712" i="2"/>
  <c r="C6712" i="2"/>
  <c r="B6712" i="2"/>
  <c r="G6710" i="2"/>
  <c r="C6710" i="2"/>
  <c r="G6709" i="2"/>
  <c r="F6709" i="2"/>
  <c r="D6709" i="2"/>
  <c r="C6707" i="2"/>
  <c r="J6706" i="2"/>
  <c r="H6706" i="2"/>
  <c r="D6706" i="2"/>
  <c r="B6706" i="2"/>
  <c r="J6705" i="2"/>
  <c r="H6705" i="2"/>
  <c r="F6705" i="2"/>
  <c r="I6704" i="2"/>
  <c r="H6704" i="2"/>
  <c r="G6704" i="2"/>
  <c r="F6704" i="2"/>
  <c r="E6704" i="2"/>
  <c r="D6704" i="2"/>
  <c r="C6704" i="2"/>
  <c r="B6704" i="2"/>
  <c r="H6703" i="2"/>
  <c r="G6703" i="2"/>
  <c r="F6703" i="2"/>
  <c r="E6703" i="2"/>
  <c r="D6703" i="2"/>
  <c r="C6703" i="2"/>
  <c r="B6703" i="2"/>
  <c r="J6701" i="2"/>
  <c r="I6701" i="2"/>
  <c r="H6701" i="2"/>
  <c r="G6701" i="2"/>
  <c r="F6701" i="2"/>
  <c r="E6701" i="2"/>
  <c r="D6701" i="2"/>
  <c r="C6701" i="2"/>
  <c r="B6701" i="2"/>
  <c r="J6700" i="2"/>
  <c r="I6700" i="2"/>
  <c r="H6700" i="2"/>
  <c r="G6700" i="2"/>
  <c r="F6700" i="2"/>
  <c r="E6700" i="2"/>
  <c r="D6700" i="2"/>
  <c r="C6700" i="2"/>
  <c r="B6700" i="2"/>
  <c r="G6698" i="2"/>
  <c r="C6698" i="2"/>
  <c r="G6697" i="2"/>
  <c r="F6697" i="2"/>
  <c r="D6697" i="2"/>
  <c r="C6695" i="2"/>
  <c r="J6694" i="2"/>
  <c r="H6694" i="2"/>
  <c r="D6694" i="2"/>
  <c r="B6694" i="2"/>
  <c r="J6693" i="2"/>
  <c r="H6693" i="2"/>
  <c r="F6693" i="2"/>
  <c r="I6692" i="2"/>
  <c r="H6692" i="2"/>
  <c r="G6692" i="2"/>
  <c r="F6692" i="2"/>
  <c r="E6692" i="2"/>
  <c r="D6692" i="2"/>
  <c r="C6692" i="2"/>
  <c r="B6692" i="2"/>
  <c r="H6691" i="2"/>
  <c r="G6691" i="2"/>
  <c r="F6691" i="2"/>
  <c r="E6691" i="2"/>
  <c r="D6691" i="2"/>
  <c r="C6691" i="2"/>
  <c r="B6691" i="2"/>
  <c r="J6689" i="2"/>
  <c r="I6689" i="2"/>
  <c r="H6689" i="2"/>
  <c r="G6689" i="2"/>
  <c r="F6689" i="2"/>
  <c r="E6689" i="2"/>
  <c r="D6689" i="2"/>
  <c r="C6689" i="2"/>
  <c r="B6689" i="2"/>
  <c r="J6688" i="2"/>
  <c r="I6688" i="2"/>
  <c r="H6688" i="2"/>
  <c r="G6688" i="2"/>
  <c r="F6688" i="2"/>
  <c r="E6688" i="2"/>
  <c r="D6688" i="2"/>
  <c r="C6688" i="2"/>
  <c r="B6688" i="2"/>
  <c r="G6686" i="2"/>
  <c r="C6686" i="2"/>
  <c r="G6685" i="2"/>
  <c r="F6685" i="2"/>
  <c r="D6685" i="2"/>
  <c r="C6683" i="2"/>
  <c r="J6682" i="2"/>
  <c r="H6682" i="2"/>
  <c r="D6682" i="2"/>
  <c r="B6682" i="2"/>
  <c r="J6681" i="2"/>
  <c r="H6681" i="2"/>
  <c r="F6681" i="2"/>
  <c r="I6680" i="2"/>
  <c r="H6680" i="2"/>
  <c r="G6680" i="2"/>
  <c r="F6680" i="2"/>
  <c r="E6680" i="2"/>
  <c r="D6680" i="2"/>
  <c r="C6680" i="2"/>
  <c r="B6680" i="2"/>
  <c r="H6679" i="2"/>
  <c r="G6679" i="2"/>
  <c r="F6679" i="2"/>
  <c r="E6679" i="2"/>
  <c r="D6679" i="2"/>
  <c r="C6679" i="2"/>
  <c r="B6679" i="2"/>
  <c r="J6677" i="2"/>
  <c r="I6677" i="2"/>
  <c r="H6677" i="2"/>
  <c r="G6677" i="2"/>
  <c r="F6677" i="2"/>
  <c r="E6677" i="2"/>
  <c r="D6677" i="2"/>
  <c r="C6677" i="2"/>
  <c r="B6677" i="2"/>
  <c r="J6676" i="2"/>
  <c r="I6676" i="2"/>
  <c r="H6676" i="2"/>
  <c r="G6676" i="2"/>
  <c r="F6676" i="2"/>
  <c r="E6676" i="2"/>
  <c r="D6676" i="2"/>
  <c r="C6676" i="2"/>
  <c r="B6676" i="2"/>
  <c r="G6674" i="2"/>
  <c r="C6674" i="2"/>
  <c r="G6673" i="2"/>
  <c r="F6673" i="2"/>
  <c r="D6673" i="2"/>
  <c r="C6671" i="2"/>
  <c r="J6670" i="2"/>
  <c r="H6670" i="2"/>
  <c r="D6670" i="2"/>
  <c r="B6670" i="2"/>
  <c r="J6669" i="2"/>
  <c r="H6669" i="2"/>
  <c r="F6669" i="2"/>
  <c r="I6668" i="2"/>
  <c r="H6668" i="2"/>
  <c r="G6668" i="2"/>
  <c r="F6668" i="2"/>
  <c r="E6668" i="2"/>
  <c r="D6668" i="2"/>
  <c r="C6668" i="2"/>
  <c r="B6668" i="2"/>
  <c r="H6667" i="2"/>
  <c r="G6667" i="2"/>
  <c r="F6667" i="2"/>
  <c r="E6667" i="2"/>
  <c r="D6667" i="2"/>
  <c r="C6667" i="2"/>
  <c r="B6667" i="2"/>
  <c r="J6665" i="2"/>
  <c r="I6665" i="2"/>
  <c r="H6665" i="2"/>
  <c r="G6665" i="2"/>
  <c r="F6665" i="2"/>
  <c r="E6665" i="2"/>
  <c r="D6665" i="2"/>
  <c r="C6665" i="2"/>
  <c r="B6665" i="2"/>
  <c r="J6664" i="2"/>
  <c r="I6664" i="2"/>
  <c r="H6664" i="2"/>
  <c r="G6664" i="2"/>
  <c r="F6664" i="2"/>
  <c r="E6664" i="2"/>
  <c r="D6664" i="2"/>
  <c r="C6664" i="2"/>
  <c r="B6664" i="2"/>
  <c r="G6662" i="2"/>
  <c r="C6662" i="2"/>
  <c r="G6661" i="2"/>
  <c r="F6661" i="2"/>
  <c r="D6661" i="2"/>
  <c r="C6659" i="2"/>
  <c r="J6658" i="2"/>
  <c r="H6658" i="2"/>
  <c r="D6658" i="2"/>
  <c r="B6658" i="2"/>
  <c r="J6657" i="2"/>
  <c r="H6657" i="2"/>
  <c r="F6657" i="2"/>
  <c r="I6656" i="2"/>
  <c r="H6656" i="2"/>
  <c r="G6656" i="2"/>
  <c r="F6656" i="2"/>
  <c r="E6656" i="2"/>
  <c r="D6656" i="2"/>
  <c r="C6656" i="2"/>
  <c r="B6656" i="2"/>
  <c r="H6655" i="2"/>
  <c r="G6655" i="2"/>
  <c r="F6655" i="2"/>
  <c r="E6655" i="2"/>
  <c r="D6655" i="2"/>
  <c r="C6655" i="2"/>
  <c r="B6655" i="2"/>
  <c r="J6653" i="2"/>
  <c r="I6653" i="2"/>
  <c r="H6653" i="2"/>
  <c r="G6653" i="2"/>
  <c r="F6653" i="2"/>
  <c r="E6653" i="2"/>
  <c r="D6653" i="2"/>
  <c r="C6653" i="2"/>
  <c r="B6653" i="2"/>
  <c r="J6652" i="2"/>
  <c r="I6652" i="2"/>
  <c r="H6652" i="2"/>
  <c r="G6652" i="2"/>
  <c r="F6652" i="2"/>
  <c r="E6652" i="2"/>
  <c r="D6652" i="2"/>
  <c r="C6652" i="2"/>
  <c r="B6652" i="2"/>
  <c r="G6650" i="2"/>
  <c r="C6650" i="2"/>
  <c r="G6649" i="2"/>
  <c r="F6649" i="2"/>
  <c r="D6649" i="2"/>
  <c r="C6647" i="2"/>
  <c r="J6646" i="2"/>
  <c r="H6646" i="2"/>
  <c r="D6646" i="2"/>
  <c r="B6646" i="2"/>
  <c r="J6645" i="2"/>
  <c r="H6645" i="2"/>
  <c r="F6645" i="2"/>
  <c r="I6644" i="2"/>
  <c r="H6644" i="2"/>
  <c r="G6644" i="2"/>
  <c r="F6644" i="2"/>
  <c r="E6644" i="2"/>
  <c r="D6644" i="2"/>
  <c r="C6644" i="2"/>
  <c r="B6644" i="2"/>
  <c r="H6643" i="2"/>
  <c r="G6643" i="2"/>
  <c r="F6643" i="2"/>
  <c r="E6643" i="2"/>
  <c r="D6643" i="2"/>
  <c r="C6643" i="2"/>
  <c r="B6643" i="2"/>
  <c r="J6641" i="2"/>
  <c r="I6641" i="2"/>
  <c r="H6641" i="2"/>
  <c r="G6641" i="2"/>
  <c r="F6641" i="2"/>
  <c r="E6641" i="2"/>
  <c r="D6641" i="2"/>
  <c r="C6641" i="2"/>
  <c r="B6641" i="2"/>
  <c r="J6640" i="2"/>
  <c r="I6640" i="2"/>
  <c r="H6640" i="2"/>
  <c r="G6640" i="2"/>
  <c r="F6640" i="2"/>
  <c r="E6640" i="2"/>
  <c r="D6640" i="2"/>
  <c r="C6640" i="2"/>
  <c r="B6640" i="2"/>
  <c r="G6638" i="2"/>
  <c r="C6638" i="2"/>
  <c r="G6637" i="2"/>
  <c r="F6637" i="2"/>
  <c r="D6637" i="2"/>
  <c r="C6635" i="2"/>
  <c r="J6634" i="2"/>
  <c r="H6634" i="2"/>
  <c r="D6634" i="2"/>
  <c r="B6634" i="2"/>
  <c r="J6633" i="2"/>
  <c r="H6633" i="2"/>
  <c r="F6633" i="2"/>
  <c r="I6632" i="2"/>
  <c r="H6632" i="2"/>
  <c r="G6632" i="2"/>
  <c r="F6632" i="2"/>
  <c r="E6632" i="2"/>
  <c r="D6632" i="2"/>
  <c r="C6632" i="2"/>
  <c r="B6632" i="2"/>
  <c r="H6631" i="2"/>
  <c r="G6631" i="2"/>
  <c r="F6631" i="2"/>
  <c r="E6631" i="2"/>
  <c r="D6631" i="2"/>
  <c r="C6631" i="2"/>
  <c r="B6631" i="2"/>
  <c r="J6629" i="2"/>
  <c r="I6629" i="2"/>
  <c r="H6629" i="2"/>
  <c r="G6629" i="2"/>
  <c r="F6629" i="2"/>
  <c r="E6629" i="2"/>
  <c r="D6629" i="2"/>
  <c r="C6629" i="2"/>
  <c r="B6629" i="2"/>
  <c r="J6628" i="2"/>
  <c r="I6628" i="2"/>
  <c r="H6628" i="2"/>
  <c r="G6628" i="2"/>
  <c r="F6628" i="2"/>
  <c r="E6628" i="2"/>
  <c r="D6628" i="2"/>
  <c r="C6628" i="2"/>
  <c r="B6628" i="2"/>
  <c r="G6626" i="2"/>
  <c r="C6626" i="2"/>
  <c r="G6625" i="2"/>
  <c r="F6625" i="2"/>
  <c r="D6625" i="2"/>
  <c r="C6623" i="2"/>
  <c r="J6622" i="2"/>
  <c r="H6622" i="2"/>
  <c r="D6622" i="2"/>
  <c r="B6622" i="2"/>
  <c r="J6621" i="2"/>
  <c r="H6621" i="2"/>
  <c r="F6621" i="2"/>
  <c r="I6620" i="2"/>
  <c r="H6620" i="2"/>
  <c r="G6620" i="2"/>
  <c r="F6620" i="2"/>
  <c r="E6620" i="2"/>
  <c r="D6620" i="2"/>
  <c r="C6620" i="2"/>
  <c r="B6620" i="2"/>
  <c r="H6619" i="2"/>
  <c r="G6619" i="2"/>
  <c r="F6619" i="2"/>
  <c r="E6619" i="2"/>
  <c r="D6619" i="2"/>
  <c r="C6619" i="2"/>
  <c r="B6619" i="2"/>
  <c r="J6617" i="2"/>
  <c r="I6617" i="2"/>
  <c r="H6617" i="2"/>
  <c r="G6617" i="2"/>
  <c r="F6617" i="2"/>
  <c r="E6617" i="2"/>
  <c r="D6617" i="2"/>
  <c r="C6617" i="2"/>
  <c r="B6617" i="2"/>
  <c r="J6616" i="2"/>
  <c r="I6616" i="2"/>
  <c r="H6616" i="2"/>
  <c r="G6616" i="2"/>
  <c r="F6616" i="2"/>
  <c r="E6616" i="2"/>
  <c r="D6616" i="2"/>
  <c r="C6616" i="2"/>
  <c r="B6616" i="2"/>
  <c r="G6614" i="2"/>
  <c r="C6614" i="2"/>
  <c r="G6613" i="2"/>
  <c r="F6613" i="2"/>
  <c r="D6613" i="2"/>
  <c r="C6611" i="2"/>
  <c r="J6610" i="2"/>
  <c r="H6610" i="2"/>
  <c r="D6610" i="2"/>
  <c r="B6610" i="2"/>
  <c r="J6609" i="2"/>
  <c r="H6609" i="2"/>
  <c r="F6609" i="2"/>
  <c r="I6608" i="2"/>
  <c r="H6608" i="2"/>
  <c r="G6608" i="2"/>
  <c r="F6608" i="2"/>
  <c r="E6608" i="2"/>
  <c r="D6608" i="2"/>
  <c r="C6608" i="2"/>
  <c r="B6608" i="2"/>
  <c r="H6607" i="2"/>
  <c r="G6607" i="2"/>
  <c r="F6607" i="2"/>
  <c r="E6607" i="2"/>
  <c r="D6607" i="2"/>
  <c r="C6607" i="2"/>
  <c r="B6607" i="2"/>
  <c r="J6605" i="2"/>
  <c r="I6605" i="2"/>
  <c r="H6605" i="2"/>
  <c r="G6605" i="2"/>
  <c r="F6605" i="2"/>
  <c r="E6605" i="2"/>
  <c r="D6605" i="2"/>
  <c r="C6605" i="2"/>
  <c r="B6605" i="2"/>
  <c r="J6604" i="2"/>
  <c r="I6604" i="2"/>
  <c r="H6604" i="2"/>
  <c r="G6604" i="2"/>
  <c r="F6604" i="2"/>
  <c r="E6604" i="2"/>
  <c r="D6604" i="2"/>
  <c r="C6604" i="2"/>
  <c r="B6604" i="2"/>
  <c r="G6602" i="2"/>
  <c r="C6602" i="2"/>
  <c r="G6601" i="2"/>
  <c r="F6601" i="2"/>
  <c r="D6601" i="2"/>
  <c r="C6599" i="2"/>
  <c r="J6598" i="2"/>
  <c r="H6598" i="2"/>
  <c r="D6598" i="2"/>
  <c r="B6598" i="2"/>
  <c r="J6597" i="2"/>
  <c r="H6597" i="2"/>
  <c r="F6597" i="2"/>
  <c r="I6596" i="2"/>
  <c r="H6596" i="2"/>
  <c r="G6596" i="2"/>
  <c r="F6596" i="2"/>
  <c r="E6596" i="2"/>
  <c r="D6596" i="2"/>
  <c r="C6596" i="2"/>
  <c r="B6596" i="2"/>
  <c r="H6595" i="2"/>
  <c r="G6595" i="2"/>
  <c r="F6595" i="2"/>
  <c r="E6595" i="2"/>
  <c r="D6595" i="2"/>
  <c r="C6595" i="2"/>
  <c r="B6595" i="2"/>
  <c r="J6593" i="2"/>
  <c r="I6593" i="2"/>
  <c r="H6593" i="2"/>
  <c r="G6593" i="2"/>
  <c r="F6593" i="2"/>
  <c r="E6593" i="2"/>
  <c r="D6593" i="2"/>
  <c r="C6593" i="2"/>
  <c r="B6593" i="2"/>
  <c r="J6592" i="2"/>
  <c r="I6592" i="2"/>
  <c r="H6592" i="2"/>
  <c r="G6592" i="2"/>
  <c r="F6592" i="2"/>
  <c r="E6592" i="2"/>
  <c r="D6592" i="2"/>
  <c r="C6592" i="2"/>
  <c r="B6592" i="2"/>
  <c r="G6590" i="2"/>
  <c r="C6590" i="2"/>
  <c r="G6589" i="2"/>
  <c r="F6589" i="2"/>
  <c r="D6589" i="2"/>
  <c r="C6587" i="2"/>
  <c r="J6586" i="2"/>
  <c r="H6586" i="2"/>
  <c r="D6586" i="2"/>
  <c r="B6586" i="2"/>
  <c r="J6585" i="2"/>
  <c r="H6585" i="2"/>
  <c r="F6585" i="2"/>
  <c r="I6584" i="2"/>
  <c r="H6584" i="2"/>
  <c r="G6584" i="2"/>
  <c r="F6584" i="2"/>
  <c r="E6584" i="2"/>
  <c r="D6584" i="2"/>
  <c r="C6584" i="2"/>
  <c r="B6584" i="2"/>
  <c r="H6583" i="2"/>
  <c r="G6583" i="2"/>
  <c r="F6583" i="2"/>
  <c r="E6583" i="2"/>
  <c r="D6583" i="2"/>
  <c r="C6583" i="2"/>
  <c r="B6583" i="2"/>
  <c r="J6581" i="2"/>
  <c r="I6581" i="2"/>
  <c r="H6581" i="2"/>
  <c r="G6581" i="2"/>
  <c r="F6581" i="2"/>
  <c r="E6581" i="2"/>
  <c r="D6581" i="2"/>
  <c r="C6581" i="2"/>
  <c r="B6581" i="2"/>
  <c r="J6580" i="2"/>
  <c r="I6580" i="2"/>
  <c r="H6580" i="2"/>
  <c r="G6580" i="2"/>
  <c r="F6580" i="2"/>
  <c r="E6580" i="2"/>
  <c r="D6580" i="2"/>
  <c r="C6580" i="2"/>
  <c r="B6580" i="2"/>
  <c r="G6578" i="2"/>
  <c r="C6578" i="2"/>
  <c r="G6577" i="2"/>
  <c r="F6577" i="2"/>
  <c r="D6577" i="2"/>
  <c r="C6575" i="2"/>
  <c r="J6574" i="2"/>
  <c r="H6574" i="2"/>
  <c r="D6574" i="2"/>
  <c r="B6574" i="2"/>
  <c r="J6573" i="2"/>
  <c r="H6573" i="2"/>
  <c r="F6573" i="2"/>
  <c r="I6572" i="2"/>
  <c r="H6572" i="2"/>
  <c r="G6572" i="2"/>
  <c r="F6572" i="2"/>
  <c r="E6572" i="2"/>
  <c r="D6572" i="2"/>
  <c r="C6572" i="2"/>
  <c r="B6572" i="2"/>
  <c r="H6571" i="2"/>
  <c r="G6571" i="2"/>
  <c r="F6571" i="2"/>
  <c r="E6571" i="2"/>
  <c r="D6571" i="2"/>
  <c r="C6571" i="2"/>
  <c r="B6571" i="2"/>
  <c r="J6569" i="2"/>
  <c r="I6569" i="2"/>
  <c r="H6569" i="2"/>
  <c r="G6569" i="2"/>
  <c r="F6569" i="2"/>
  <c r="E6569" i="2"/>
  <c r="D6569" i="2"/>
  <c r="C6569" i="2"/>
  <c r="B6569" i="2"/>
  <c r="J6568" i="2"/>
  <c r="I6568" i="2"/>
  <c r="H6568" i="2"/>
  <c r="G6568" i="2"/>
  <c r="F6568" i="2"/>
  <c r="E6568" i="2"/>
  <c r="D6568" i="2"/>
  <c r="C6568" i="2"/>
  <c r="B6568" i="2"/>
  <c r="G6566" i="2"/>
  <c r="C6566" i="2"/>
  <c r="G6565" i="2"/>
  <c r="F6565" i="2"/>
  <c r="D6565" i="2"/>
  <c r="C6563" i="2"/>
  <c r="J6562" i="2"/>
  <c r="H6562" i="2"/>
  <c r="D6562" i="2"/>
  <c r="B6562" i="2"/>
  <c r="J6561" i="2"/>
  <c r="H6561" i="2"/>
  <c r="F6561" i="2"/>
  <c r="I6560" i="2"/>
  <c r="H6560" i="2"/>
  <c r="G6560" i="2"/>
  <c r="F6560" i="2"/>
  <c r="E6560" i="2"/>
  <c r="D6560" i="2"/>
  <c r="C6560" i="2"/>
  <c r="B6560" i="2"/>
  <c r="H6559" i="2"/>
  <c r="G6559" i="2"/>
  <c r="F6559" i="2"/>
  <c r="E6559" i="2"/>
  <c r="D6559" i="2"/>
  <c r="C6559" i="2"/>
  <c r="B6559" i="2"/>
  <c r="J6557" i="2"/>
  <c r="I6557" i="2"/>
  <c r="H6557" i="2"/>
  <c r="G6557" i="2"/>
  <c r="F6557" i="2"/>
  <c r="E6557" i="2"/>
  <c r="D6557" i="2"/>
  <c r="C6557" i="2"/>
  <c r="B6557" i="2"/>
  <c r="J6556" i="2"/>
  <c r="I6556" i="2"/>
  <c r="H6556" i="2"/>
  <c r="G6556" i="2"/>
  <c r="F6556" i="2"/>
  <c r="E6556" i="2"/>
  <c r="D6556" i="2"/>
  <c r="C6556" i="2"/>
  <c r="B6556" i="2"/>
  <c r="G6554" i="2"/>
  <c r="C6554" i="2"/>
  <c r="G6553" i="2"/>
  <c r="F6553" i="2"/>
  <c r="D6553" i="2"/>
  <c r="C6551" i="2"/>
  <c r="J6550" i="2"/>
  <c r="H6550" i="2"/>
  <c r="D6550" i="2"/>
  <c r="B6550" i="2"/>
  <c r="J6549" i="2"/>
  <c r="H6549" i="2"/>
  <c r="F6549" i="2"/>
  <c r="I6548" i="2"/>
  <c r="H6548" i="2"/>
  <c r="G6548" i="2"/>
  <c r="F6548" i="2"/>
  <c r="E6548" i="2"/>
  <c r="D6548" i="2"/>
  <c r="C6548" i="2"/>
  <c r="B6548" i="2"/>
  <c r="H6547" i="2"/>
  <c r="G6547" i="2"/>
  <c r="F6547" i="2"/>
  <c r="E6547" i="2"/>
  <c r="D6547" i="2"/>
  <c r="C6547" i="2"/>
  <c r="B6547" i="2"/>
  <c r="J6545" i="2"/>
  <c r="I6545" i="2"/>
  <c r="H6545" i="2"/>
  <c r="G6545" i="2"/>
  <c r="F6545" i="2"/>
  <c r="E6545" i="2"/>
  <c r="D6545" i="2"/>
  <c r="C6545" i="2"/>
  <c r="B6545" i="2"/>
  <c r="J6544" i="2"/>
  <c r="I6544" i="2"/>
  <c r="H6544" i="2"/>
  <c r="G6544" i="2"/>
  <c r="F6544" i="2"/>
  <c r="E6544" i="2"/>
  <c r="D6544" i="2"/>
  <c r="C6544" i="2"/>
  <c r="B6544" i="2"/>
  <c r="G6542" i="2"/>
  <c r="C6542" i="2"/>
  <c r="G6541" i="2"/>
  <c r="F6541" i="2"/>
  <c r="D6541" i="2"/>
  <c r="C6539" i="2"/>
  <c r="J6538" i="2"/>
  <c r="H6538" i="2"/>
  <c r="D6538" i="2"/>
  <c r="B6538" i="2"/>
  <c r="J6537" i="2"/>
  <c r="H6537" i="2"/>
  <c r="F6537" i="2"/>
  <c r="I6536" i="2"/>
  <c r="H6536" i="2"/>
  <c r="G6536" i="2"/>
  <c r="F6536" i="2"/>
  <c r="E6536" i="2"/>
  <c r="D6536" i="2"/>
  <c r="C6536" i="2"/>
  <c r="B6536" i="2"/>
  <c r="H6535" i="2"/>
  <c r="G6535" i="2"/>
  <c r="F6535" i="2"/>
  <c r="E6535" i="2"/>
  <c r="D6535" i="2"/>
  <c r="C6535" i="2"/>
  <c r="B6535" i="2"/>
  <c r="J6533" i="2"/>
  <c r="I6533" i="2"/>
  <c r="H6533" i="2"/>
  <c r="G6533" i="2"/>
  <c r="F6533" i="2"/>
  <c r="E6533" i="2"/>
  <c r="D6533" i="2"/>
  <c r="C6533" i="2"/>
  <c r="B6533" i="2"/>
  <c r="J6532" i="2"/>
  <c r="I6532" i="2"/>
  <c r="H6532" i="2"/>
  <c r="G6532" i="2"/>
  <c r="F6532" i="2"/>
  <c r="E6532" i="2"/>
  <c r="D6532" i="2"/>
  <c r="C6532" i="2"/>
  <c r="B6532" i="2"/>
  <c r="G6530" i="2"/>
  <c r="C6530" i="2"/>
  <c r="G6529" i="2"/>
  <c r="F6529" i="2"/>
  <c r="D6529" i="2"/>
  <c r="C6527" i="2"/>
  <c r="J6526" i="2"/>
  <c r="H6526" i="2"/>
  <c r="D6526" i="2"/>
  <c r="B6526" i="2"/>
  <c r="J6525" i="2"/>
  <c r="H6525" i="2"/>
  <c r="F6525" i="2"/>
  <c r="I6524" i="2"/>
  <c r="H6524" i="2"/>
  <c r="G6524" i="2"/>
  <c r="F6524" i="2"/>
  <c r="E6524" i="2"/>
  <c r="D6524" i="2"/>
  <c r="C6524" i="2"/>
  <c r="B6524" i="2"/>
  <c r="H6523" i="2"/>
  <c r="G6523" i="2"/>
  <c r="F6523" i="2"/>
  <c r="E6523" i="2"/>
  <c r="D6523" i="2"/>
  <c r="C6523" i="2"/>
  <c r="B6523" i="2"/>
  <c r="J6521" i="2"/>
  <c r="I6521" i="2"/>
  <c r="H6521" i="2"/>
  <c r="G6521" i="2"/>
  <c r="F6521" i="2"/>
  <c r="E6521" i="2"/>
  <c r="D6521" i="2"/>
  <c r="C6521" i="2"/>
  <c r="B6521" i="2"/>
  <c r="J6520" i="2"/>
  <c r="I6520" i="2"/>
  <c r="H6520" i="2"/>
  <c r="G6520" i="2"/>
  <c r="F6520" i="2"/>
  <c r="E6520" i="2"/>
  <c r="D6520" i="2"/>
  <c r="C6520" i="2"/>
  <c r="B6520" i="2"/>
  <c r="G6518" i="2"/>
  <c r="C6518" i="2"/>
  <c r="G6517" i="2"/>
  <c r="F6517" i="2"/>
  <c r="D6517" i="2"/>
  <c r="C6515" i="2"/>
  <c r="J6514" i="2"/>
  <c r="H6514" i="2"/>
  <c r="D6514" i="2"/>
  <c r="B6514" i="2"/>
  <c r="J6513" i="2"/>
  <c r="H6513" i="2"/>
  <c r="F6513" i="2"/>
  <c r="I6512" i="2"/>
  <c r="H6512" i="2"/>
  <c r="G6512" i="2"/>
  <c r="F6512" i="2"/>
  <c r="E6512" i="2"/>
  <c r="D6512" i="2"/>
  <c r="C6512" i="2"/>
  <c r="B6512" i="2"/>
  <c r="H6511" i="2"/>
  <c r="G6511" i="2"/>
  <c r="F6511" i="2"/>
  <c r="E6511" i="2"/>
  <c r="D6511" i="2"/>
  <c r="C6511" i="2"/>
  <c r="B6511" i="2"/>
  <c r="J6509" i="2"/>
  <c r="I6509" i="2"/>
  <c r="H6509" i="2"/>
  <c r="G6509" i="2"/>
  <c r="F6509" i="2"/>
  <c r="E6509" i="2"/>
  <c r="D6509" i="2"/>
  <c r="C6509" i="2"/>
  <c r="B6509" i="2"/>
  <c r="J6508" i="2"/>
  <c r="I6508" i="2"/>
  <c r="H6508" i="2"/>
  <c r="G6508" i="2"/>
  <c r="F6508" i="2"/>
  <c r="E6508" i="2"/>
  <c r="D6508" i="2"/>
  <c r="C6508" i="2"/>
  <c r="B6508" i="2"/>
  <c r="G6506" i="2"/>
  <c r="C6506" i="2"/>
  <c r="G6505" i="2"/>
  <c r="F6505" i="2"/>
  <c r="D6505" i="2"/>
  <c r="C6503" i="2"/>
  <c r="J6502" i="2"/>
  <c r="H6502" i="2"/>
  <c r="D6502" i="2"/>
  <c r="B6502" i="2"/>
  <c r="J6501" i="2"/>
  <c r="H6501" i="2"/>
  <c r="F6501" i="2"/>
  <c r="I6500" i="2"/>
  <c r="H6500" i="2"/>
  <c r="G6500" i="2"/>
  <c r="F6500" i="2"/>
  <c r="E6500" i="2"/>
  <c r="D6500" i="2"/>
  <c r="C6500" i="2"/>
  <c r="B6500" i="2"/>
  <c r="H6499" i="2"/>
  <c r="G6499" i="2"/>
  <c r="F6499" i="2"/>
  <c r="E6499" i="2"/>
  <c r="D6499" i="2"/>
  <c r="C6499" i="2"/>
  <c r="B6499" i="2"/>
  <c r="J6497" i="2"/>
  <c r="I6497" i="2"/>
  <c r="H6497" i="2"/>
  <c r="G6497" i="2"/>
  <c r="F6497" i="2"/>
  <c r="E6497" i="2"/>
  <c r="D6497" i="2"/>
  <c r="C6497" i="2"/>
  <c r="B6497" i="2"/>
  <c r="J6496" i="2"/>
  <c r="I6496" i="2"/>
  <c r="H6496" i="2"/>
  <c r="G6496" i="2"/>
  <c r="F6496" i="2"/>
  <c r="E6496" i="2"/>
  <c r="D6496" i="2"/>
  <c r="C6496" i="2"/>
  <c r="B6496" i="2"/>
  <c r="G6494" i="2"/>
  <c r="C6494" i="2"/>
  <c r="G6493" i="2"/>
  <c r="F6493" i="2"/>
  <c r="D6493" i="2"/>
  <c r="C6491" i="2"/>
  <c r="J6490" i="2"/>
  <c r="H6490" i="2"/>
  <c r="D6490" i="2"/>
  <c r="B6490" i="2"/>
  <c r="J6489" i="2"/>
  <c r="H6489" i="2"/>
  <c r="F6489" i="2"/>
  <c r="I6488" i="2"/>
  <c r="H6488" i="2"/>
  <c r="G6488" i="2"/>
  <c r="F6488" i="2"/>
  <c r="E6488" i="2"/>
  <c r="D6488" i="2"/>
  <c r="C6488" i="2"/>
  <c r="B6488" i="2"/>
  <c r="H6487" i="2"/>
  <c r="G6487" i="2"/>
  <c r="F6487" i="2"/>
  <c r="E6487" i="2"/>
  <c r="D6487" i="2"/>
  <c r="C6487" i="2"/>
  <c r="B6487" i="2"/>
  <c r="J6485" i="2"/>
  <c r="I6485" i="2"/>
  <c r="H6485" i="2"/>
  <c r="G6485" i="2"/>
  <c r="F6485" i="2"/>
  <c r="E6485" i="2"/>
  <c r="D6485" i="2"/>
  <c r="C6485" i="2"/>
  <c r="B6485" i="2"/>
  <c r="J6484" i="2"/>
  <c r="I6484" i="2"/>
  <c r="H6484" i="2"/>
  <c r="G6484" i="2"/>
  <c r="F6484" i="2"/>
  <c r="E6484" i="2"/>
  <c r="D6484" i="2"/>
  <c r="C6484" i="2"/>
  <c r="B6484" i="2"/>
  <c r="G6482" i="2"/>
  <c r="C6482" i="2"/>
  <c r="G6481" i="2"/>
  <c r="F6481" i="2"/>
  <c r="D6481" i="2"/>
  <c r="C6479" i="2"/>
  <c r="J6478" i="2"/>
  <c r="H6478" i="2"/>
  <c r="D6478" i="2"/>
  <c r="B6478" i="2"/>
  <c r="J6477" i="2"/>
  <c r="H6477" i="2"/>
  <c r="F6477" i="2"/>
  <c r="I6476" i="2"/>
  <c r="H6476" i="2"/>
  <c r="G6476" i="2"/>
  <c r="F6476" i="2"/>
  <c r="E6476" i="2"/>
  <c r="D6476" i="2"/>
  <c r="C6476" i="2"/>
  <c r="B6476" i="2"/>
  <c r="H6475" i="2"/>
  <c r="G6475" i="2"/>
  <c r="F6475" i="2"/>
  <c r="E6475" i="2"/>
  <c r="D6475" i="2"/>
  <c r="C6475" i="2"/>
  <c r="B6475" i="2"/>
  <c r="J6473" i="2"/>
  <c r="I6473" i="2"/>
  <c r="H6473" i="2"/>
  <c r="G6473" i="2"/>
  <c r="F6473" i="2"/>
  <c r="E6473" i="2"/>
  <c r="D6473" i="2"/>
  <c r="C6473" i="2"/>
  <c r="B6473" i="2"/>
  <c r="J6472" i="2"/>
  <c r="I6472" i="2"/>
  <c r="H6472" i="2"/>
  <c r="G6472" i="2"/>
  <c r="F6472" i="2"/>
  <c r="E6472" i="2"/>
  <c r="D6472" i="2"/>
  <c r="C6472" i="2"/>
  <c r="B6472" i="2"/>
  <c r="G6470" i="2"/>
  <c r="C6470" i="2"/>
  <c r="G6469" i="2"/>
  <c r="F6469" i="2"/>
  <c r="D6469" i="2"/>
  <c r="C6467" i="2"/>
  <c r="J6466" i="2"/>
  <c r="H6466" i="2"/>
  <c r="D6466" i="2"/>
  <c r="B6466" i="2"/>
  <c r="J6465" i="2"/>
  <c r="H6465" i="2"/>
  <c r="F6465" i="2"/>
  <c r="I6464" i="2"/>
  <c r="H6464" i="2"/>
  <c r="G6464" i="2"/>
  <c r="F6464" i="2"/>
  <c r="E6464" i="2"/>
  <c r="D6464" i="2"/>
  <c r="C6464" i="2"/>
  <c r="B6464" i="2"/>
  <c r="H6463" i="2"/>
  <c r="G6463" i="2"/>
  <c r="F6463" i="2"/>
  <c r="E6463" i="2"/>
  <c r="D6463" i="2"/>
  <c r="C6463" i="2"/>
  <c r="B6463" i="2"/>
  <c r="J6461" i="2"/>
  <c r="I6461" i="2"/>
  <c r="H6461" i="2"/>
  <c r="G6461" i="2"/>
  <c r="F6461" i="2"/>
  <c r="E6461" i="2"/>
  <c r="D6461" i="2"/>
  <c r="C6461" i="2"/>
  <c r="B6461" i="2"/>
  <c r="J6460" i="2"/>
  <c r="I6460" i="2"/>
  <c r="H6460" i="2"/>
  <c r="G6460" i="2"/>
  <c r="F6460" i="2"/>
  <c r="E6460" i="2"/>
  <c r="D6460" i="2"/>
  <c r="C6460" i="2"/>
  <c r="B6460" i="2"/>
  <c r="G6458" i="2"/>
  <c r="C6458" i="2"/>
  <c r="G6457" i="2"/>
  <c r="F6457" i="2"/>
  <c r="D6457" i="2"/>
  <c r="C6455" i="2"/>
  <c r="J6454" i="2"/>
  <c r="H6454" i="2"/>
  <c r="D6454" i="2"/>
  <c r="B6454" i="2"/>
  <c r="J6453" i="2"/>
  <c r="H6453" i="2"/>
  <c r="F6453" i="2"/>
  <c r="I6452" i="2"/>
  <c r="H6452" i="2"/>
  <c r="G6452" i="2"/>
  <c r="F6452" i="2"/>
  <c r="E6452" i="2"/>
  <c r="D6452" i="2"/>
  <c r="C6452" i="2"/>
  <c r="B6452" i="2"/>
  <c r="H6451" i="2"/>
  <c r="G6451" i="2"/>
  <c r="F6451" i="2"/>
  <c r="E6451" i="2"/>
  <c r="D6451" i="2"/>
  <c r="C6451" i="2"/>
  <c r="B6451" i="2"/>
  <c r="J6449" i="2"/>
  <c r="I6449" i="2"/>
  <c r="H6449" i="2"/>
  <c r="G6449" i="2"/>
  <c r="F6449" i="2"/>
  <c r="E6449" i="2"/>
  <c r="D6449" i="2"/>
  <c r="C6449" i="2"/>
  <c r="B6449" i="2"/>
  <c r="J6448" i="2"/>
  <c r="I6448" i="2"/>
  <c r="H6448" i="2"/>
  <c r="G6448" i="2"/>
  <c r="F6448" i="2"/>
  <c r="E6448" i="2"/>
  <c r="D6448" i="2"/>
  <c r="C6448" i="2"/>
  <c r="B6448" i="2"/>
  <c r="G6446" i="2"/>
  <c r="C6446" i="2"/>
  <c r="G6445" i="2"/>
  <c r="F6445" i="2"/>
  <c r="D6445" i="2"/>
  <c r="C6443" i="2"/>
  <c r="J6442" i="2"/>
  <c r="H6442" i="2"/>
  <c r="D6442" i="2"/>
  <c r="B6442" i="2"/>
  <c r="J6441" i="2"/>
  <c r="H6441" i="2"/>
  <c r="F6441" i="2"/>
  <c r="I6440" i="2"/>
  <c r="H6440" i="2"/>
  <c r="G6440" i="2"/>
  <c r="F6440" i="2"/>
  <c r="E6440" i="2"/>
  <c r="D6440" i="2"/>
  <c r="C6440" i="2"/>
  <c r="B6440" i="2"/>
  <c r="H6439" i="2"/>
  <c r="G6439" i="2"/>
  <c r="F6439" i="2"/>
  <c r="E6439" i="2"/>
  <c r="D6439" i="2"/>
  <c r="C6439" i="2"/>
  <c r="B6439" i="2"/>
  <c r="J6437" i="2"/>
  <c r="I6437" i="2"/>
  <c r="H6437" i="2"/>
  <c r="G6437" i="2"/>
  <c r="F6437" i="2"/>
  <c r="E6437" i="2"/>
  <c r="D6437" i="2"/>
  <c r="C6437" i="2"/>
  <c r="B6437" i="2"/>
  <c r="J6436" i="2"/>
  <c r="I6436" i="2"/>
  <c r="H6436" i="2"/>
  <c r="G6436" i="2"/>
  <c r="F6436" i="2"/>
  <c r="E6436" i="2"/>
  <c r="D6436" i="2"/>
  <c r="C6436" i="2"/>
  <c r="B6436" i="2"/>
  <c r="G6434" i="2"/>
  <c r="C6434" i="2"/>
  <c r="G6433" i="2"/>
  <c r="F6433" i="2"/>
  <c r="D6433" i="2"/>
  <c r="C6431" i="2"/>
  <c r="J6430" i="2"/>
  <c r="H6430" i="2"/>
  <c r="D6430" i="2"/>
  <c r="B6430" i="2"/>
  <c r="J6429" i="2"/>
  <c r="H6429" i="2"/>
  <c r="F6429" i="2"/>
  <c r="I6428" i="2"/>
  <c r="H6428" i="2"/>
  <c r="G6428" i="2"/>
  <c r="F6428" i="2"/>
  <c r="E6428" i="2"/>
  <c r="D6428" i="2"/>
  <c r="C6428" i="2"/>
  <c r="B6428" i="2"/>
  <c r="H6427" i="2"/>
  <c r="G6427" i="2"/>
  <c r="F6427" i="2"/>
  <c r="E6427" i="2"/>
  <c r="D6427" i="2"/>
  <c r="C6427" i="2"/>
  <c r="B6427" i="2"/>
  <c r="J6425" i="2"/>
  <c r="I6425" i="2"/>
  <c r="H6425" i="2"/>
  <c r="G6425" i="2"/>
  <c r="F6425" i="2"/>
  <c r="E6425" i="2"/>
  <c r="D6425" i="2"/>
  <c r="C6425" i="2"/>
  <c r="B6425" i="2"/>
  <c r="J6424" i="2"/>
  <c r="I6424" i="2"/>
  <c r="H6424" i="2"/>
  <c r="G6424" i="2"/>
  <c r="F6424" i="2"/>
  <c r="E6424" i="2"/>
  <c r="D6424" i="2"/>
  <c r="C6424" i="2"/>
  <c r="B6424" i="2"/>
  <c r="G6422" i="2"/>
  <c r="C6422" i="2"/>
  <c r="G6421" i="2"/>
  <c r="F6421" i="2"/>
  <c r="D6421" i="2"/>
  <c r="C6419" i="2"/>
  <c r="J6418" i="2"/>
  <c r="H6418" i="2"/>
  <c r="D6418" i="2"/>
  <c r="B6418" i="2"/>
  <c r="J6417" i="2"/>
  <c r="H6417" i="2"/>
  <c r="F6417" i="2"/>
  <c r="I6416" i="2"/>
  <c r="H6416" i="2"/>
  <c r="G6416" i="2"/>
  <c r="F6416" i="2"/>
  <c r="E6416" i="2"/>
  <c r="D6416" i="2"/>
  <c r="C6416" i="2"/>
  <c r="B6416" i="2"/>
  <c r="H6415" i="2"/>
  <c r="G6415" i="2"/>
  <c r="F6415" i="2"/>
  <c r="E6415" i="2"/>
  <c r="D6415" i="2"/>
  <c r="C6415" i="2"/>
  <c r="B6415" i="2"/>
  <c r="J6413" i="2"/>
  <c r="I6413" i="2"/>
  <c r="H6413" i="2"/>
  <c r="G6413" i="2"/>
  <c r="F6413" i="2"/>
  <c r="E6413" i="2"/>
  <c r="D6413" i="2"/>
  <c r="C6413" i="2"/>
  <c r="B6413" i="2"/>
  <c r="J6412" i="2"/>
  <c r="I6412" i="2"/>
  <c r="H6412" i="2"/>
  <c r="G6412" i="2"/>
  <c r="F6412" i="2"/>
  <c r="E6412" i="2"/>
  <c r="D6412" i="2"/>
  <c r="C6412" i="2"/>
  <c r="B6412" i="2"/>
  <c r="G6410" i="2"/>
  <c r="C6410" i="2"/>
  <c r="G6409" i="2"/>
  <c r="F6409" i="2"/>
  <c r="D6409" i="2"/>
  <c r="C6407" i="2"/>
  <c r="J6406" i="2"/>
  <c r="H6406" i="2"/>
  <c r="D6406" i="2"/>
  <c r="B6406" i="2"/>
  <c r="J6405" i="2"/>
  <c r="H6405" i="2"/>
  <c r="F6405" i="2"/>
  <c r="I6404" i="2"/>
  <c r="H6404" i="2"/>
  <c r="G6404" i="2"/>
  <c r="F6404" i="2"/>
  <c r="E6404" i="2"/>
  <c r="D6404" i="2"/>
  <c r="C6404" i="2"/>
  <c r="B6404" i="2"/>
  <c r="H6403" i="2"/>
  <c r="G6403" i="2"/>
  <c r="F6403" i="2"/>
  <c r="E6403" i="2"/>
  <c r="D6403" i="2"/>
  <c r="C6403" i="2"/>
  <c r="B6403" i="2"/>
  <c r="J6401" i="2"/>
  <c r="I6401" i="2"/>
  <c r="H6401" i="2"/>
  <c r="G6401" i="2"/>
  <c r="F6401" i="2"/>
  <c r="E6401" i="2"/>
  <c r="D6401" i="2"/>
  <c r="C6401" i="2"/>
  <c r="B6401" i="2"/>
  <c r="J6400" i="2"/>
  <c r="I6400" i="2"/>
  <c r="H6400" i="2"/>
  <c r="G6400" i="2"/>
  <c r="F6400" i="2"/>
  <c r="E6400" i="2"/>
  <c r="D6400" i="2"/>
  <c r="C6400" i="2"/>
  <c r="B6400" i="2"/>
  <c r="G6398" i="2"/>
  <c r="C6398" i="2"/>
  <c r="G6397" i="2"/>
  <c r="F6397" i="2"/>
  <c r="D6397" i="2"/>
  <c r="C6395" i="2"/>
  <c r="J6394" i="2"/>
  <c r="H6394" i="2"/>
  <c r="D6394" i="2"/>
  <c r="B6394" i="2"/>
  <c r="J6393" i="2"/>
  <c r="H6393" i="2"/>
  <c r="F6393" i="2"/>
  <c r="I6392" i="2"/>
  <c r="H6392" i="2"/>
  <c r="G6392" i="2"/>
  <c r="F6392" i="2"/>
  <c r="E6392" i="2"/>
  <c r="D6392" i="2"/>
  <c r="C6392" i="2"/>
  <c r="B6392" i="2"/>
  <c r="H6391" i="2"/>
  <c r="G6391" i="2"/>
  <c r="F6391" i="2"/>
  <c r="E6391" i="2"/>
  <c r="D6391" i="2"/>
  <c r="C6391" i="2"/>
  <c r="B6391" i="2"/>
  <c r="J6389" i="2"/>
  <c r="I6389" i="2"/>
  <c r="H6389" i="2"/>
  <c r="G6389" i="2"/>
  <c r="F6389" i="2"/>
  <c r="E6389" i="2"/>
  <c r="D6389" i="2"/>
  <c r="C6389" i="2"/>
  <c r="B6389" i="2"/>
  <c r="J6388" i="2"/>
  <c r="I6388" i="2"/>
  <c r="H6388" i="2"/>
  <c r="G6388" i="2"/>
  <c r="F6388" i="2"/>
  <c r="E6388" i="2"/>
  <c r="D6388" i="2"/>
  <c r="C6388" i="2"/>
  <c r="B6388" i="2"/>
  <c r="G6386" i="2"/>
  <c r="C6386" i="2"/>
  <c r="G6385" i="2"/>
  <c r="F6385" i="2"/>
  <c r="D6385" i="2"/>
  <c r="C6383" i="2"/>
  <c r="J6382" i="2"/>
  <c r="H6382" i="2"/>
  <c r="D6382" i="2"/>
  <c r="B6382" i="2"/>
  <c r="J6381" i="2"/>
  <c r="H6381" i="2"/>
  <c r="F6381" i="2"/>
  <c r="I6380" i="2"/>
  <c r="H6380" i="2"/>
  <c r="G6380" i="2"/>
  <c r="F6380" i="2"/>
  <c r="E6380" i="2"/>
  <c r="D6380" i="2"/>
  <c r="C6380" i="2"/>
  <c r="B6380" i="2"/>
  <c r="H6379" i="2"/>
  <c r="G6379" i="2"/>
  <c r="F6379" i="2"/>
  <c r="E6379" i="2"/>
  <c r="D6379" i="2"/>
  <c r="C6379" i="2"/>
  <c r="B6379" i="2"/>
  <c r="J6377" i="2"/>
  <c r="I6377" i="2"/>
  <c r="H6377" i="2"/>
  <c r="G6377" i="2"/>
  <c r="F6377" i="2"/>
  <c r="E6377" i="2"/>
  <c r="D6377" i="2"/>
  <c r="C6377" i="2"/>
  <c r="B6377" i="2"/>
  <c r="J6376" i="2"/>
  <c r="I6376" i="2"/>
  <c r="H6376" i="2"/>
  <c r="G6376" i="2"/>
  <c r="F6376" i="2"/>
  <c r="E6376" i="2"/>
  <c r="D6376" i="2"/>
  <c r="C6376" i="2"/>
  <c r="B6376" i="2"/>
  <c r="G6374" i="2"/>
  <c r="C6374" i="2"/>
  <c r="G6373" i="2"/>
  <c r="F6373" i="2"/>
  <c r="D6373" i="2"/>
  <c r="C6371" i="2"/>
  <c r="J6370" i="2"/>
  <c r="H6370" i="2"/>
  <c r="D6370" i="2"/>
  <c r="B6370" i="2"/>
  <c r="J6369" i="2"/>
  <c r="H6369" i="2"/>
  <c r="F6369" i="2"/>
  <c r="I6368" i="2"/>
  <c r="H6368" i="2"/>
  <c r="G6368" i="2"/>
  <c r="F6368" i="2"/>
  <c r="E6368" i="2"/>
  <c r="D6368" i="2"/>
  <c r="C6368" i="2"/>
  <c r="B6368" i="2"/>
  <c r="H6367" i="2"/>
  <c r="G6367" i="2"/>
  <c r="F6367" i="2"/>
  <c r="E6367" i="2"/>
  <c r="D6367" i="2"/>
  <c r="C6367" i="2"/>
  <c r="B6367" i="2"/>
  <c r="J6365" i="2"/>
  <c r="I6365" i="2"/>
  <c r="H6365" i="2"/>
  <c r="G6365" i="2"/>
  <c r="F6365" i="2"/>
  <c r="E6365" i="2"/>
  <c r="D6365" i="2"/>
  <c r="C6365" i="2"/>
  <c r="B6365" i="2"/>
  <c r="J6364" i="2"/>
  <c r="I6364" i="2"/>
  <c r="H6364" i="2"/>
  <c r="G6364" i="2"/>
  <c r="F6364" i="2"/>
  <c r="E6364" i="2"/>
  <c r="D6364" i="2"/>
  <c r="C6364" i="2"/>
  <c r="B6364" i="2"/>
  <c r="G6362" i="2"/>
  <c r="C6362" i="2"/>
  <c r="G6361" i="2"/>
  <c r="F6361" i="2"/>
  <c r="D6361" i="2"/>
  <c r="C6359" i="2"/>
  <c r="J6358" i="2"/>
  <c r="H6358" i="2"/>
  <c r="D6358" i="2"/>
  <c r="B6358" i="2"/>
  <c r="J6357" i="2"/>
  <c r="H6357" i="2"/>
  <c r="F6357" i="2"/>
  <c r="I6356" i="2"/>
  <c r="H6356" i="2"/>
  <c r="G6356" i="2"/>
  <c r="F6356" i="2"/>
  <c r="E6356" i="2"/>
  <c r="D6356" i="2"/>
  <c r="C6356" i="2"/>
  <c r="B6356" i="2"/>
  <c r="H6355" i="2"/>
  <c r="G6355" i="2"/>
  <c r="F6355" i="2"/>
  <c r="E6355" i="2"/>
  <c r="D6355" i="2"/>
  <c r="C6355" i="2"/>
  <c r="B6355" i="2"/>
  <c r="J6353" i="2"/>
  <c r="I6353" i="2"/>
  <c r="H6353" i="2"/>
  <c r="G6353" i="2"/>
  <c r="F6353" i="2"/>
  <c r="E6353" i="2"/>
  <c r="D6353" i="2"/>
  <c r="C6353" i="2"/>
  <c r="B6353" i="2"/>
  <c r="J6352" i="2"/>
  <c r="I6352" i="2"/>
  <c r="H6352" i="2"/>
  <c r="G6352" i="2"/>
  <c r="F6352" i="2"/>
  <c r="E6352" i="2"/>
  <c r="D6352" i="2"/>
  <c r="C6352" i="2"/>
  <c r="B6352" i="2"/>
  <c r="G6350" i="2"/>
  <c r="C6350" i="2"/>
  <c r="G6349" i="2"/>
  <c r="F6349" i="2"/>
  <c r="D6349" i="2"/>
  <c r="C6347" i="2"/>
  <c r="J6346" i="2"/>
  <c r="H6346" i="2"/>
  <c r="D6346" i="2"/>
  <c r="B6346" i="2"/>
  <c r="J6345" i="2"/>
  <c r="H6345" i="2"/>
  <c r="F6345" i="2"/>
  <c r="I6344" i="2"/>
  <c r="H6344" i="2"/>
  <c r="G6344" i="2"/>
  <c r="F6344" i="2"/>
  <c r="E6344" i="2"/>
  <c r="D6344" i="2"/>
  <c r="C6344" i="2"/>
  <c r="B6344" i="2"/>
  <c r="H6343" i="2"/>
  <c r="G6343" i="2"/>
  <c r="F6343" i="2"/>
  <c r="E6343" i="2"/>
  <c r="D6343" i="2"/>
  <c r="C6343" i="2"/>
  <c r="B6343" i="2"/>
  <c r="J6341" i="2"/>
  <c r="I6341" i="2"/>
  <c r="H6341" i="2"/>
  <c r="G6341" i="2"/>
  <c r="F6341" i="2"/>
  <c r="E6341" i="2"/>
  <c r="D6341" i="2"/>
  <c r="C6341" i="2"/>
  <c r="B6341" i="2"/>
  <c r="J6340" i="2"/>
  <c r="I6340" i="2"/>
  <c r="H6340" i="2"/>
  <c r="G6340" i="2"/>
  <c r="F6340" i="2"/>
  <c r="E6340" i="2"/>
  <c r="D6340" i="2"/>
  <c r="C6340" i="2"/>
  <c r="B6340" i="2"/>
  <c r="G6338" i="2"/>
  <c r="C6338" i="2"/>
  <c r="G6337" i="2"/>
  <c r="F6337" i="2"/>
  <c r="D6337" i="2"/>
  <c r="C6335" i="2"/>
  <c r="J6334" i="2"/>
  <c r="H6334" i="2"/>
  <c r="D6334" i="2"/>
  <c r="B6334" i="2"/>
  <c r="J6333" i="2"/>
  <c r="H6333" i="2"/>
  <c r="F6333" i="2"/>
  <c r="I6332" i="2"/>
  <c r="H6332" i="2"/>
  <c r="G6332" i="2"/>
  <c r="F6332" i="2"/>
  <c r="E6332" i="2"/>
  <c r="D6332" i="2"/>
  <c r="C6332" i="2"/>
  <c r="B6332" i="2"/>
  <c r="H6331" i="2"/>
  <c r="G6331" i="2"/>
  <c r="F6331" i="2"/>
  <c r="E6331" i="2"/>
  <c r="D6331" i="2"/>
  <c r="C6331" i="2"/>
  <c r="B6331" i="2"/>
  <c r="J6329" i="2"/>
  <c r="I6329" i="2"/>
  <c r="H6329" i="2"/>
  <c r="G6329" i="2"/>
  <c r="F6329" i="2"/>
  <c r="E6329" i="2"/>
  <c r="D6329" i="2"/>
  <c r="C6329" i="2"/>
  <c r="B6329" i="2"/>
  <c r="J6328" i="2"/>
  <c r="I6328" i="2"/>
  <c r="H6328" i="2"/>
  <c r="G6328" i="2"/>
  <c r="F6328" i="2"/>
  <c r="E6328" i="2"/>
  <c r="D6328" i="2"/>
  <c r="C6328" i="2"/>
  <c r="B6328" i="2"/>
  <c r="G6326" i="2"/>
  <c r="C6326" i="2"/>
  <c r="G6325" i="2"/>
  <c r="F6325" i="2"/>
  <c r="D6325" i="2"/>
  <c r="C6323" i="2"/>
  <c r="J6322" i="2"/>
  <c r="H6322" i="2"/>
  <c r="D6322" i="2"/>
  <c r="B6322" i="2"/>
  <c r="J6321" i="2"/>
  <c r="H6321" i="2"/>
  <c r="F6321" i="2"/>
  <c r="I6320" i="2"/>
  <c r="H6320" i="2"/>
  <c r="G6320" i="2"/>
  <c r="F6320" i="2"/>
  <c r="E6320" i="2"/>
  <c r="D6320" i="2"/>
  <c r="C6320" i="2"/>
  <c r="B6320" i="2"/>
  <c r="H6319" i="2"/>
  <c r="G6319" i="2"/>
  <c r="F6319" i="2"/>
  <c r="E6319" i="2"/>
  <c r="D6319" i="2"/>
  <c r="C6319" i="2"/>
  <c r="B6319" i="2"/>
  <c r="J6317" i="2"/>
  <c r="I6317" i="2"/>
  <c r="H6317" i="2"/>
  <c r="G6317" i="2"/>
  <c r="F6317" i="2"/>
  <c r="E6317" i="2"/>
  <c r="D6317" i="2"/>
  <c r="C6317" i="2"/>
  <c r="B6317" i="2"/>
  <c r="J6316" i="2"/>
  <c r="I6316" i="2"/>
  <c r="H6316" i="2"/>
  <c r="G6316" i="2"/>
  <c r="F6316" i="2"/>
  <c r="E6316" i="2"/>
  <c r="D6316" i="2"/>
  <c r="C6316" i="2"/>
  <c r="B6316" i="2"/>
  <c r="G6314" i="2"/>
  <c r="C6314" i="2"/>
  <c r="G6313" i="2"/>
  <c r="F6313" i="2"/>
  <c r="D6313" i="2"/>
  <c r="C6311" i="2"/>
  <c r="J6310" i="2"/>
  <c r="H6310" i="2"/>
  <c r="D6310" i="2"/>
  <c r="B6310" i="2"/>
  <c r="J6309" i="2"/>
  <c r="H6309" i="2"/>
  <c r="F6309" i="2"/>
  <c r="I6308" i="2"/>
  <c r="H6308" i="2"/>
  <c r="G6308" i="2"/>
  <c r="F6308" i="2"/>
  <c r="E6308" i="2"/>
  <c r="D6308" i="2"/>
  <c r="C6308" i="2"/>
  <c r="B6308" i="2"/>
  <c r="H6307" i="2"/>
  <c r="G6307" i="2"/>
  <c r="F6307" i="2"/>
  <c r="E6307" i="2"/>
  <c r="D6307" i="2"/>
  <c r="C6307" i="2"/>
  <c r="B6307" i="2"/>
  <c r="J6305" i="2"/>
  <c r="I6305" i="2"/>
  <c r="H6305" i="2"/>
  <c r="G6305" i="2"/>
  <c r="F6305" i="2"/>
  <c r="E6305" i="2"/>
  <c r="D6305" i="2"/>
  <c r="C6305" i="2"/>
  <c r="B6305" i="2"/>
  <c r="J6304" i="2"/>
  <c r="I6304" i="2"/>
  <c r="H6304" i="2"/>
  <c r="G6304" i="2"/>
  <c r="F6304" i="2"/>
  <c r="E6304" i="2"/>
  <c r="D6304" i="2"/>
  <c r="C6304" i="2"/>
  <c r="B6304" i="2"/>
  <c r="G6302" i="2"/>
  <c r="C6302" i="2"/>
  <c r="G6301" i="2"/>
  <c r="F6301" i="2"/>
  <c r="D6301" i="2"/>
  <c r="C6299" i="2"/>
  <c r="J6298" i="2"/>
  <c r="H6298" i="2"/>
  <c r="D6298" i="2"/>
  <c r="B6298" i="2"/>
  <c r="J6297" i="2"/>
  <c r="H6297" i="2"/>
  <c r="F6297" i="2"/>
  <c r="I6296" i="2"/>
  <c r="H6296" i="2"/>
  <c r="G6296" i="2"/>
  <c r="F6296" i="2"/>
  <c r="E6296" i="2"/>
  <c r="D6296" i="2"/>
  <c r="C6296" i="2"/>
  <c r="B6296" i="2"/>
  <c r="H6295" i="2"/>
  <c r="G6295" i="2"/>
  <c r="F6295" i="2"/>
  <c r="E6295" i="2"/>
  <c r="D6295" i="2"/>
  <c r="C6295" i="2"/>
  <c r="B6295" i="2"/>
  <c r="J6293" i="2"/>
  <c r="I6293" i="2"/>
  <c r="H6293" i="2"/>
  <c r="G6293" i="2"/>
  <c r="F6293" i="2"/>
  <c r="E6293" i="2"/>
  <c r="D6293" i="2"/>
  <c r="C6293" i="2"/>
  <c r="B6293" i="2"/>
  <c r="J6292" i="2"/>
  <c r="I6292" i="2"/>
  <c r="H6292" i="2"/>
  <c r="G6292" i="2"/>
  <c r="F6292" i="2"/>
  <c r="E6292" i="2"/>
  <c r="D6292" i="2"/>
  <c r="C6292" i="2"/>
  <c r="B6292" i="2"/>
  <c r="G6290" i="2"/>
  <c r="C6290" i="2"/>
  <c r="G6289" i="2"/>
  <c r="F6289" i="2"/>
  <c r="D6289" i="2"/>
  <c r="C6287" i="2"/>
  <c r="J6286" i="2"/>
  <c r="H6286" i="2"/>
  <c r="D6286" i="2"/>
  <c r="B6286" i="2"/>
  <c r="J6285" i="2"/>
  <c r="H6285" i="2"/>
  <c r="F6285" i="2"/>
  <c r="I6284" i="2"/>
  <c r="H6284" i="2"/>
  <c r="G6284" i="2"/>
  <c r="F6284" i="2"/>
  <c r="E6284" i="2"/>
  <c r="D6284" i="2"/>
  <c r="C6284" i="2"/>
  <c r="B6284" i="2"/>
  <c r="H6283" i="2"/>
  <c r="G6283" i="2"/>
  <c r="F6283" i="2"/>
  <c r="E6283" i="2"/>
  <c r="D6283" i="2"/>
  <c r="C6283" i="2"/>
  <c r="B6283" i="2"/>
  <c r="J6281" i="2"/>
  <c r="I6281" i="2"/>
  <c r="H6281" i="2"/>
  <c r="G6281" i="2"/>
  <c r="F6281" i="2"/>
  <c r="E6281" i="2"/>
  <c r="D6281" i="2"/>
  <c r="C6281" i="2"/>
  <c r="B6281" i="2"/>
  <c r="J6280" i="2"/>
  <c r="I6280" i="2"/>
  <c r="H6280" i="2"/>
  <c r="G6280" i="2"/>
  <c r="F6280" i="2"/>
  <c r="E6280" i="2"/>
  <c r="D6280" i="2"/>
  <c r="C6280" i="2"/>
  <c r="B6280" i="2"/>
  <c r="G6278" i="2"/>
  <c r="C6278" i="2"/>
  <c r="G6277" i="2"/>
  <c r="F6277" i="2"/>
  <c r="D6277" i="2"/>
  <c r="C6275" i="2"/>
  <c r="J6274" i="2"/>
  <c r="H6274" i="2"/>
  <c r="D6274" i="2"/>
  <c r="B6274" i="2"/>
  <c r="J6273" i="2"/>
  <c r="H6273" i="2"/>
  <c r="F6273" i="2"/>
  <c r="I6272" i="2"/>
  <c r="H6272" i="2"/>
  <c r="G6272" i="2"/>
  <c r="F6272" i="2"/>
  <c r="E6272" i="2"/>
  <c r="D6272" i="2"/>
  <c r="C6272" i="2"/>
  <c r="B6272" i="2"/>
  <c r="H6271" i="2"/>
  <c r="G6271" i="2"/>
  <c r="F6271" i="2"/>
  <c r="E6271" i="2"/>
  <c r="D6271" i="2"/>
  <c r="C6271" i="2"/>
  <c r="B6271" i="2"/>
  <c r="J6269" i="2"/>
  <c r="I6269" i="2"/>
  <c r="H6269" i="2"/>
  <c r="G6269" i="2"/>
  <c r="F6269" i="2"/>
  <c r="E6269" i="2"/>
  <c r="D6269" i="2"/>
  <c r="C6269" i="2"/>
  <c r="B6269" i="2"/>
  <c r="J6268" i="2"/>
  <c r="I6268" i="2"/>
  <c r="H6268" i="2"/>
  <c r="G6268" i="2"/>
  <c r="F6268" i="2"/>
  <c r="E6268" i="2"/>
  <c r="D6268" i="2"/>
  <c r="C6268" i="2"/>
  <c r="B6268" i="2"/>
  <c r="G6266" i="2"/>
  <c r="C6266" i="2"/>
  <c r="G6265" i="2"/>
  <c r="F6265" i="2"/>
  <c r="D6265" i="2"/>
  <c r="C6263" i="2"/>
  <c r="J6262" i="2"/>
  <c r="H6262" i="2"/>
  <c r="D6262" i="2"/>
  <c r="B6262" i="2"/>
  <c r="J6261" i="2"/>
  <c r="H6261" i="2"/>
  <c r="F6261" i="2"/>
  <c r="I6260" i="2"/>
  <c r="H6260" i="2"/>
  <c r="G6260" i="2"/>
  <c r="F6260" i="2"/>
  <c r="E6260" i="2"/>
  <c r="D6260" i="2"/>
  <c r="C6260" i="2"/>
  <c r="B6260" i="2"/>
  <c r="H6259" i="2"/>
  <c r="G6259" i="2"/>
  <c r="F6259" i="2"/>
  <c r="E6259" i="2"/>
  <c r="D6259" i="2"/>
  <c r="C6259" i="2"/>
  <c r="B6259" i="2"/>
  <c r="J6257" i="2"/>
  <c r="I6257" i="2"/>
  <c r="H6257" i="2"/>
  <c r="G6257" i="2"/>
  <c r="F6257" i="2"/>
  <c r="E6257" i="2"/>
  <c r="D6257" i="2"/>
  <c r="C6257" i="2"/>
  <c r="B6257" i="2"/>
  <c r="J6256" i="2"/>
  <c r="I6256" i="2"/>
  <c r="H6256" i="2"/>
  <c r="G6256" i="2"/>
  <c r="F6256" i="2"/>
  <c r="E6256" i="2"/>
  <c r="D6256" i="2"/>
  <c r="C6256" i="2"/>
  <c r="B6256" i="2"/>
  <c r="G6254" i="2"/>
  <c r="C6254" i="2"/>
  <c r="G6253" i="2"/>
  <c r="F6253" i="2"/>
  <c r="D6253" i="2"/>
  <c r="C6251" i="2"/>
  <c r="J6250" i="2"/>
  <c r="H6250" i="2"/>
  <c r="D6250" i="2"/>
  <c r="B6250" i="2"/>
  <c r="J6249" i="2"/>
  <c r="H6249" i="2"/>
  <c r="F6249" i="2"/>
  <c r="I6248" i="2"/>
  <c r="H6248" i="2"/>
  <c r="G6248" i="2"/>
  <c r="F6248" i="2"/>
  <c r="E6248" i="2"/>
  <c r="D6248" i="2"/>
  <c r="C6248" i="2"/>
  <c r="B6248" i="2"/>
  <c r="H6247" i="2"/>
  <c r="G6247" i="2"/>
  <c r="F6247" i="2"/>
  <c r="E6247" i="2"/>
  <c r="D6247" i="2"/>
  <c r="C6247" i="2"/>
  <c r="B6247" i="2"/>
  <c r="J6245" i="2"/>
  <c r="I6245" i="2"/>
  <c r="H6245" i="2"/>
  <c r="G6245" i="2"/>
  <c r="F6245" i="2"/>
  <c r="E6245" i="2"/>
  <c r="D6245" i="2"/>
  <c r="C6245" i="2"/>
  <c r="B6245" i="2"/>
  <c r="J6244" i="2"/>
  <c r="I6244" i="2"/>
  <c r="H6244" i="2"/>
  <c r="G6244" i="2"/>
  <c r="F6244" i="2"/>
  <c r="E6244" i="2"/>
  <c r="D6244" i="2"/>
  <c r="C6244" i="2"/>
  <c r="B6244" i="2"/>
  <c r="G6242" i="2"/>
  <c r="C6242" i="2"/>
  <c r="G6241" i="2"/>
  <c r="F6241" i="2"/>
  <c r="D6241" i="2"/>
  <c r="C6239" i="2"/>
  <c r="J6238" i="2"/>
  <c r="H6238" i="2"/>
  <c r="D6238" i="2"/>
  <c r="B6238" i="2"/>
  <c r="J6237" i="2"/>
  <c r="H6237" i="2"/>
  <c r="F6237" i="2"/>
  <c r="I6236" i="2"/>
  <c r="H6236" i="2"/>
  <c r="G6236" i="2"/>
  <c r="F6236" i="2"/>
  <c r="E6236" i="2"/>
  <c r="D6236" i="2"/>
  <c r="C6236" i="2"/>
  <c r="B6236" i="2"/>
  <c r="H6235" i="2"/>
  <c r="G6235" i="2"/>
  <c r="F6235" i="2"/>
  <c r="E6235" i="2"/>
  <c r="D6235" i="2"/>
  <c r="C6235" i="2"/>
  <c r="B6235" i="2"/>
  <c r="J6233" i="2"/>
  <c r="I6233" i="2"/>
  <c r="H6233" i="2"/>
  <c r="G6233" i="2"/>
  <c r="F6233" i="2"/>
  <c r="E6233" i="2"/>
  <c r="D6233" i="2"/>
  <c r="C6233" i="2"/>
  <c r="B6233" i="2"/>
  <c r="J6232" i="2"/>
  <c r="I6232" i="2"/>
  <c r="H6232" i="2"/>
  <c r="G6232" i="2"/>
  <c r="F6232" i="2"/>
  <c r="E6232" i="2"/>
  <c r="D6232" i="2"/>
  <c r="C6232" i="2"/>
  <c r="B6232" i="2"/>
  <c r="G6230" i="2"/>
  <c r="C6230" i="2"/>
  <c r="G6229" i="2"/>
  <c r="F6229" i="2"/>
  <c r="D6229" i="2"/>
  <c r="C6227" i="2"/>
  <c r="J6226" i="2"/>
  <c r="H6226" i="2"/>
  <c r="D6226" i="2"/>
  <c r="B6226" i="2"/>
  <c r="J6225" i="2"/>
  <c r="H6225" i="2"/>
  <c r="F6225" i="2"/>
  <c r="I6224" i="2"/>
  <c r="H6224" i="2"/>
  <c r="G6224" i="2"/>
  <c r="F6224" i="2"/>
  <c r="E6224" i="2"/>
  <c r="D6224" i="2"/>
  <c r="C6224" i="2"/>
  <c r="B6224" i="2"/>
  <c r="H6223" i="2"/>
  <c r="G6223" i="2"/>
  <c r="F6223" i="2"/>
  <c r="E6223" i="2"/>
  <c r="D6223" i="2"/>
  <c r="C6223" i="2"/>
  <c r="B6223" i="2"/>
  <c r="J6221" i="2"/>
  <c r="I6221" i="2"/>
  <c r="H6221" i="2"/>
  <c r="G6221" i="2"/>
  <c r="F6221" i="2"/>
  <c r="E6221" i="2"/>
  <c r="D6221" i="2"/>
  <c r="C6221" i="2"/>
  <c r="B6221" i="2"/>
  <c r="J6220" i="2"/>
  <c r="I6220" i="2"/>
  <c r="H6220" i="2"/>
  <c r="G6220" i="2"/>
  <c r="F6220" i="2"/>
  <c r="E6220" i="2"/>
  <c r="D6220" i="2"/>
  <c r="C6220" i="2"/>
  <c r="B6220" i="2"/>
  <c r="G6218" i="2"/>
  <c r="C6218" i="2"/>
  <c r="G6217" i="2"/>
  <c r="F6217" i="2"/>
  <c r="D6217" i="2"/>
  <c r="C6215" i="2"/>
  <c r="J6214" i="2"/>
  <c r="H6214" i="2"/>
  <c r="D6214" i="2"/>
  <c r="B6214" i="2"/>
  <c r="J6213" i="2"/>
  <c r="H6213" i="2"/>
  <c r="F6213" i="2"/>
  <c r="I6212" i="2"/>
  <c r="H6212" i="2"/>
  <c r="G6212" i="2"/>
  <c r="F6212" i="2"/>
  <c r="E6212" i="2"/>
  <c r="D6212" i="2"/>
  <c r="C6212" i="2"/>
  <c r="B6212" i="2"/>
  <c r="H6211" i="2"/>
  <c r="G6211" i="2"/>
  <c r="F6211" i="2"/>
  <c r="E6211" i="2"/>
  <c r="D6211" i="2"/>
  <c r="C6211" i="2"/>
  <c r="B6211" i="2"/>
  <c r="J6209" i="2"/>
  <c r="I6209" i="2"/>
  <c r="H6209" i="2"/>
  <c r="G6209" i="2"/>
  <c r="F6209" i="2"/>
  <c r="E6209" i="2"/>
  <c r="D6209" i="2"/>
  <c r="C6209" i="2"/>
  <c r="B6209" i="2"/>
  <c r="J6208" i="2"/>
  <c r="I6208" i="2"/>
  <c r="H6208" i="2"/>
  <c r="G6208" i="2"/>
  <c r="F6208" i="2"/>
  <c r="E6208" i="2"/>
  <c r="D6208" i="2"/>
  <c r="C6208" i="2"/>
  <c r="B6208" i="2"/>
  <c r="G6206" i="2"/>
  <c r="C6206" i="2"/>
  <c r="G6205" i="2"/>
  <c r="F6205" i="2"/>
  <c r="D6205" i="2"/>
  <c r="C6203" i="2"/>
  <c r="J6202" i="2"/>
  <c r="H6202" i="2"/>
  <c r="D6202" i="2"/>
  <c r="B6202" i="2"/>
  <c r="J6201" i="2"/>
  <c r="H6201" i="2"/>
  <c r="F6201" i="2"/>
  <c r="I6200" i="2"/>
  <c r="H6200" i="2"/>
  <c r="G6200" i="2"/>
  <c r="F6200" i="2"/>
  <c r="E6200" i="2"/>
  <c r="D6200" i="2"/>
  <c r="C6200" i="2"/>
  <c r="B6200" i="2"/>
  <c r="H6199" i="2"/>
  <c r="G6199" i="2"/>
  <c r="F6199" i="2"/>
  <c r="E6199" i="2"/>
  <c r="D6199" i="2"/>
  <c r="C6199" i="2"/>
  <c r="B6199" i="2"/>
  <c r="J6197" i="2"/>
  <c r="I6197" i="2"/>
  <c r="H6197" i="2"/>
  <c r="G6197" i="2"/>
  <c r="F6197" i="2"/>
  <c r="E6197" i="2"/>
  <c r="D6197" i="2"/>
  <c r="C6197" i="2"/>
  <c r="B6197" i="2"/>
  <c r="J6196" i="2"/>
  <c r="I6196" i="2"/>
  <c r="H6196" i="2"/>
  <c r="G6196" i="2"/>
  <c r="F6196" i="2"/>
  <c r="E6196" i="2"/>
  <c r="D6196" i="2"/>
  <c r="C6196" i="2"/>
  <c r="B6196" i="2"/>
  <c r="G6194" i="2"/>
  <c r="C6194" i="2"/>
  <c r="G6193" i="2"/>
  <c r="F6193" i="2"/>
  <c r="D6193" i="2"/>
  <c r="C6191" i="2"/>
  <c r="J6190" i="2"/>
  <c r="H6190" i="2"/>
  <c r="D6190" i="2"/>
  <c r="B6190" i="2"/>
  <c r="J6189" i="2"/>
  <c r="H6189" i="2"/>
  <c r="F6189" i="2"/>
  <c r="I6188" i="2"/>
  <c r="H6188" i="2"/>
  <c r="G6188" i="2"/>
  <c r="F6188" i="2"/>
  <c r="E6188" i="2"/>
  <c r="D6188" i="2"/>
  <c r="C6188" i="2"/>
  <c r="B6188" i="2"/>
  <c r="H6187" i="2"/>
  <c r="G6187" i="2"/>
  <c r="F6187" i="2"/>
  <c r="E6187" i="2"/>
  <c r="D6187" i="2"/>
  <c r="C6187" i="2"/>
  <c r="B6187" i="2"/>
  <c r="J6185" i="2"/>
  <c r="I6185" i="2"/>
  <c r="H6185" i="2"/>
  <c r="G6185" i="2"/>
  <c r="F6185" i="2"/>
  <c r="E6185" i="2"/>
  <c r="D6185" i="2"/>
  <c r="C6185" i="2"/>
  <c r="B6185" i="2"/>
  <c r="J6184" i="2"/>
  <c r="I6184" i="2"/>
  <c r="H6184" i="2"/>
  <c r="G6184" i="2"/>
  <c r="F6184" i="2"/>
  <c r="E6184" i="2"/>
  <c r="D6184" i="2"/>
  <c r="C6184" i="2"/>
  <c r="B6184" i="2"/>
  <c r="G6182" i="2"/>
  <c r="C6182" i="2"/>
  <c r="G6181" i="2"/>
  <c r="F6181" i="2"/>
  <c r="D6181" i="2"/>
  <c r="C6179" i="2"/>
  <c r="J6178" i="2"/>
  <c r="H6178" i="2"/>
  <c r="D6178" i="2"/>
  <c r="B6178" i="2"/>
  <c r="J6177" i="2"/>
  <c r="H6177" i="2"/>
  <c r="F6177" i="2"/>
  <c r="I6176" i="2"/>
  <c r="H6176" i="2"/>
  <c r="G6176" i="2"/>
  <c r="F6176" i="2"/>
  <c r="E6176" i="2"/>
  <c r="D6176" i="2"/>
  <c r="C6176" i="2"/>
  <c r="B6176" i="2"/>
  <c r="H6175" i="2"/>
  <c r="G6175" i="2"/>
  <c r="F6175" i="2"/>
  <c r="E6175" i="2"/>
  <c r="D6175" i="2"/>
  <c r="C6175" i="2"/>
  <c r="B6175" i="2"/>
  <c r="J6173" i="2"/>
  <c r="I6173" i="2"/>
  <c r="H6173" i="2"/>
  <c r="G6173" i="2"/>
  <c r="F6173" i="2"/>
  <c r="E6173" i="2"/>
  <c r="D6173" i="2"/>
  <c r="C6173" i="2"/>
  <c r="B6173" i="2"/>
  <c r="J6172" i="2"/>
  <c r="I6172" i="2"/>
  <c r="H6172" i="2"/>
  <c r="G6172" i="2"/>
  <c r="F6172" i="2"/>
  <c r="E6172" i="2"/>
  <c r="D6172" i="2"/>
  <c r="C6172" i="2"/>
  <c r="B6172" i="2"/>
  <c r="G6170" i="2"/>
  <c r="C6170" i="2"/>
  <c r="G6169" i="2"/>
  <c r="F6169" i="2"/>
  <c r="D6169" i="2"/>
  <c r="C6167" i="2"/>
  <c r="J6166" i="2"/>
  <c r="H6166" i="2"/>
  <c r="D6166" i="2"/>
  <c r="B6166" i="2"/>
  <c r="J6165" i="2"/>
  <c r="H6165" i="2"/>
  <c r="F6165" i="2"/>
  <c r="I6164" i="2"/>
  <c r="H6164" i="2"/>
  <c r="G6164" i="2"/>
  <c r="F6164" i="2"/>
  <c r="E6164" i="2"/>
  <c r="D6164" i="2"/>
  <c r="C6164" i="2"/>
  <c r="B6164" i="2"/>
  <c r="H6163" i="2"/>
  <c r="G6163" i="2"/>
  <c r="F6163" i="2"/>
  <c r="E6163" i="2"/>
  <c r="D6163" i="2"/>
  <c r="C6163" i="2"/>
  <c r="B6163" i="2"/>
  <c r="J6161" i="2"/>
  <c r="I6161" i="2"/>
  <c r="H6161" i="2"/>
  <c r="G6161" i="2"/>
  <c r="F6161" i="2"/>
  <c r="E6161" i="2"/>
  <c r="D6161" i="2"/>
  <c r="C6161" i="2"/>
  <c r="B6161" i="2"/>
  <c r="J6160" i="2"/>
  <c r="I6160" i="2"/>
  <c r="H6160" i="2"/>
  <c r="G6160" i="2"/>
  <c r="F6160" i="2"/>
  <c r="E6160" i="2"/>
  <c r="D6160" i="2"/>
  <c r="C6160" i="2"/>
  <c r="B6160" i="2"/>
  <c r="G6158" i="2"/>
  <c r="C6158" i="2"/>
  <c r="G6157" i="2"/>
  <c r="F6157" i="2"/>
  <c r="D6157" i="2"/>
  <c r="C6155" i="2"/>
  <c r="J6154" i="2"/>
  <c r="H6154" i="2"/>
  <c r="D6154" i="2"/>
  <c r="B6154" i="2"/>
  <c r="J6153" i="2"/>
  <c r="H6153" i="2"/>
  <c r="F6153" i="2"/>
  <c r="I6152" i="2"/>
  <c r="H6152" i="2"/>
  <c r="G6152" i="2"/>
  <c r="F6152" i="2"/>
  <c r="E6152" i="2"/>
  <c r="D6152" i="2"/>
  <c r="C6152" i="2"/>
  <c r="B6152" i="2"/>
  <c r="H6151" i="2"/>
  <c r="G6151" i="2"/>
  <c r="F6151" i="2"/>
  <c r="E6151" i="2"/>
  <c r="D6151" i="2"/>
  <c r="C6151" i="2"/>
  <c r="B6151" i="2"/>
  <c r="J6149" i="2"/>
  <c r="I6149" i="2"/>
  <c r="H6149" i="2"/>
  <c r="G6149" i="2"/>
  <c r="F6149" i="2"/>
  <c r="E6149" i="2"/>
  <c r="D6149" i="2"/>
  <c r="C6149" i="2"/>
  <c r="B6149" i="2"/>
  <c r="J6148" i="2"/>
  <c r="I6148" i="2"/>
  <c r="H6148" i="2"/>
  <c r="G6148" i="2"/>
  <c r="F6148" i="2"/>
  <c r="E6148" i="2"/>
  <c r="D6148" i="2"/>
  <c r="C6148" i="2"/>
  <c r="B6148" i="2"/>
  <c r="G6146" i="2"/>
  <c r="C6146" i="2"/>
  <c r="G6145" i="2"/>
  <c r="F6145" i="2"/>
  <c r="D6145" i="2"/>
  <c r="C6143" i="2"/>
  <c r="J6142" i="2"/>
  <c r="H6142" i="2"/>
  <c r="D6142" i="2"/>
  <c r="B6142" i="2"/>
  <c r="J6141" i="2"/>
  <c r="H6141" i="2"/>
  <c r="F6141" i="2"/>
  <c r="I6140" i="2"/>
  <c r="H6140" i="2"/>
  <c r="G6140" i="2"/>
  <c r="F6140" i="2"/>
  <c r="E6140" i="2"/>
  <c r="D6140" i="2"/>
  <c r="C6140" i="2"/>
  <c r="B6140" i="2"/>
  <c r="H6139" i="2"/>
  <c r="G6139" i="2"/>
  <c r="F6139" i="2"/>
  <c r="E6139" i="2"/>
  <c r="D6139" i="2"/>
  <c r="C6139" i="2"/>
  <c r="B6139" i="2"/>
  <c r="J6137" i="2"/>
  <c r="I6137" i="2"/>
  <c r="H6137" i="2"/>
  <c r="G6137" i="2"/>
  <c r="F6137" i="2"/>
  <c r="E6137" i="2"/>
  <c r="D6137" i="2"/>
  <c r="C6137" i="2"/>
  <c r="B6137" i="2"/>
  <c r="J6136" i="2"/>
  <c r="I6136" i="2"/>
  <c r="H6136" i="2"/>
  <c r="G6136" i="2"/>
  <c r="F6136" i="2"/>
  <c r="E6136" i="2"/>
  <c r="D6136" i="2"/>
  <c r="C6136" i="2"/>
  <c r="B6136" i="2"/>
  <c r="G6134" i="2"/>
  <c r="C6134" i="2"/>
  <c r="G6133" i="2"/>
  <c r="F6133" i="2"/>
  <c r="D6133" i="2"/>
  <c r="C6131" i="2"/>
  <c r="J6130" i="2"/>
  <c r="H6130" i="2"/>
  <c r="D6130" i="2"/>
  <c r="B6130" i="2"/>
  <c r="J6129" i="2"/>
  <c r="H6129" i="2"/>
  <c r="F6129" i="2"/>
  <c r="I6128" i="2"/>
  <c r="H6128" i="2"/>
  <c r="G6128" i="2"/>
  <c r="F6128" i="2"/>
  <c r="E6128" i="2"/>
  <c r="D6128" i="2"/>
  <c r="C6128" i="2"/>
  <c r="B6128" i="2"/>
  <c r="H6127" i="2"/>
  <c r="G6127" i="2"/>
  <c r="F6127" i="2"/>
  <c r="E6127" i="2"/>
  <c r="D6127" i="2"/>
  <c r="C6127" i="2"/>
  <c r="B6127" i="2"/>
  <c r="J6125" i="2"/>
  <c r="I6125" i="2"/>
  <c r="H6125" i="2"/>
  <c r="G6125" i="2"/>
  <c r="F6125" i="2"/>
  <c r="E6125" i="2"/>
  <c r="D6125" i="2"/>
  <c r="C6125" i="2"/>
  <c r="B6125" i="2"/>
  <c r="J6124" i="2"/>
  <c r="I6124" i="2"/>
  <c r="H6124" i="2"/>
  <c r="G6124" i="2"/>
  <c r="F6124" i="2"/>
  <c r="E6124" i="2"/>
  <c r="D6124" i="2"/>
  <c r="C6124" i="2"/>
  <c r="B6124" i="2"/>
  <c r="G6122" i="2"/>
  <c r="C6122" i="2"/>
  <c r="G6121" i="2"/>
  <c r="F6121" i="2"/>
  <c r="D6121" i="2"/>
  <c r="C6119" i="2"/>
  <c r="J6118" i="2"/>
  <c r="H6118" i="2"/>
  <c r="D6118" i="2"/>
  <c r="B6118" i="2"/>
  <c r="J6117" i="2"/>
  <c r="H6117" i="2"/>
  <c r="F6117" i="2"/>
  <c r="I6116" i="2"/>
  <c r="H6116" i="2"/>
  <c r="G6116" i="2"/>
  <c r="F6116" i="2"/>
  <c r="E6116" i="2"/>
  <c r="D6116" i="2"/>
  <c r="C6116" i="2"/>
  <c r="B6116" i="2"/>
  <c r="H6115" i="2"/>
  <c r="G6115" i="2"/>
  <c r="F6115" i="2"/>
  <c r="E6115" i="2"/>
  <c r="D6115" i="2"/>
  <c r="C6115" i="2"/>
  <c r="B6115" i="2"/>
  <c r="J6113" i="2"/>
  <c r="I6113" i="2"/>
  <c r="H6113" i="2"/>
  <c r="G6113" i="2"/>
  <c r="F6113" i="2"/>
  <c r="E6113" i="2"/>
  <c r="D6113" i="2"/>
  <c r="C6113" i="2"/>
  <c r="B6113" i="2"/>
  <c r="J6112" i="2"/>
  <c r="I6112" i="2"/>
  <c r="H6112" i="2"/>
  <c r="G6112" i="2"/>
  <c r="F6112" i="2"/>
  <c r="E6112" i="2"/>
  <c r="D6112" i="2"/>
  <c r="C6112" i="2"/>
  <c r="B6112" i="2"/>
  <c r="G6110" i="2"/>
  <c r="C6110" i="2"/>
  <c r="G6109" i="2"/>
  <c r="F6109" i="2"/>
  <c r="D6109" i="2"/>
  <c r="C6107" i="2"/>
  <c r="J6106" i="2"/>
  <c r="H6106" i="2"/>
  <c r="D6106" i="2"/>
  <c r="B6106" i="2"/>
  <c r="J6105" i="2"/>
  <c r="H6105" i="2"/>
  <c r="F6105" i="2"/>
  <c r="I6104" i="2"/>
  <c r="H6104" i="2"/>
  <c r="G6104" i="2"/>
  <c r="F6104" i="2"/>
  <c r="E6104" i="2"/>
  <c r="D6104" i="2"/>
  <c r="C6104" i="2"/>
  <c r="B6104" i="2"/>
  <c r="H6103" i="2"/>
  <c r="G6103" i="2"/>
  <c r="F6103" i="2"/>
  <c r="E6103" i="2"/>
  <c r="D6103" i="2"/>
  <c r="C6103" i="2"/>
  <c r="B6103" i="2"/>
  <c r="J6101" i="2"/>
  <c r="I6101" i="2"/>
  <c r="H6101" i="2"/>
  <c r="G6101" i="2"/>
  <c r="F6101" i="2"/>
  <c r="E6101" i="2"/>
  <c r="D6101" i="2"/>
  <c r="C6101" i="2"/>
  <c r="B6101" i="2"/>
  <c r="J6100" i="2"/>
  <c r="I6100" i="2"/>
  <c r="H6100" i="2"/>
  <c r="G6100" i="2"/>
  <c r="F6100" i="2"/>
  <c r="E6100" i="2"/>
  <c r="D6100" i="2"/>
  <c r="C6100" i="2"/>
  <c r="B6100" i="2"/>
  <c r="G6098" i="2"/>
  <c r="C6098" i="2"/>
  <c r="G6097" i="2"/>
  <c r="F6097" i="2"/>
  <c r="D6097" i="2"/>
  <c r="C6095" i="2"/>
  <c r="J6094" i="2"/>
  <c r="H6094" i="2"/>
  <c r="D6094" i="2"/>
  <c r="B6094" i="2"/>
  <c r="J6093" i="2"/>
  <c r="H6093" i="2"/>
  <c r="F6093" i="2"/>
  <c r="I6092" i="2"/>
  <c r="H6092" i="2"/>
  <c r="G6092" i="2"/>
  <c r="F6092" i="2"/>
  <c r="E6092" i="2"/>
  <c r="D6092" i="2"/>
  <c r="C6092" i="2"/>
  <c r="B6092" i="2"/>
  <c r="H6091" i="2"/>
  <c r="G6091" i="2"/>
  <c r="F6091" i="2"/>
  <c r="E6091" i="2"/>
  <c r="D6091" i="2"/>
  <c r="C6091" i="2"/>
  <c r="B6091" i="2"/>
  <c r="J6089" i="2"/>
  <c r="I6089" i="2"/>
  <c r="H6089" i="2"/>
  <c r="G6089" i="2"/>
  <c r="F6089" i="2"/>
  <c r="E6089" i="2"/>
  <c r="D6089" i="2"/>
  <c r="C6089" i="2"/>
  <c r="B6089" i="2"/>
  <c r="J6088" i="2"/>
  <c r="I6088" i="2"/>
  <c r="H6088" i="2"/>
  <c r="G6088" i="2"/>
  <c r="F6088" i="2"/>
  <c r="E6088" i="2"/>
  <c r="D6088" i="2"/>
  <c r="C6088" i="2"/>
  <c r="B6088" i="2"/>
  <c r="G6086" i="2"/>
  <c r="C6086" i="2"/>
  <c r="G6085" i="2"/>
  <c r="F6085" i="2"/>
  <c r="D6085" i="2"/>
  <c r="C6083" i="2"/>
  <c r="J6082" i="2"/>
  <c r="H6082" i="2"/>
  <c r="D6082" i="2"/>
  <c r="B6082" i="2"/>
  <c r="J6081" i="2"/>
  <c r="H6081" i="2"/>
  <c r="F6081" i="2"/>
  <c r="I6080" i="2"/>
  <c r="H6080" i="2"/>
  <c r="G6080" i="2"/>
  <c r="F6080" i="2"/>
  <c r="E6080" i="2"/>
  <c r="D6080" i="2"/>
  <c r="C6080" i="2"/>
  <c r="B6080" i="2"/>
  <c r="H6079" i="2"/>
  <c r="G6079" i="2"/>
  <c r="F6079" i="2"/>
  <c r="E6079" i="2"/>
  <c r="D6079" i="2"/>
  <c r="C6079" i="2"/>
  <c r="B6079" i="2"/>
  <c r="J6077" i="2"/>
  <c r="I6077" i="2"/>
  <c r="H6077" i="2"/>
  <c r="G6077" i="2"/>
  <c r="F6077" i="2"/>
  <c r="E6077" i="2"/>
  <c r="D6077" i="2"/>
  <c r="C6077" i="2"/>
  <c r="B6077" i="2"/>
  <c r="J6076" i="2"/>
  <c r="I6076" i="2"/>
  <c r="H6076" i="2"/>
  <c r="G6076" i="2"/>
  <c r="F6076" i="2"/>
  <c r="E6076" i="2"/>
  <c r="D6076" i="2"/>
  <c r="C6076" i="2"/>
  <c r="B6076" i="2"/>
  <c r="G6074" i="2"/>
  <c r="C6074" i="2"/>
  <c r="G6073" i="2"/>
  <c r="F6073" i="2"/>
  <c r="D6073" i="2"/>
  <c r="C6071" i="2"/>
  <c r="J6070" i="2"/>
  <c r="H6070" i="2"/>
  <c r="D6070" i="2"/>
  <c r="B6070" i="2"/>
  <c r="J6069" i="2"/>
  <c r="H6069" i="2"/>
  <c r="F6069" i="2"/>
  <c r="I6068" i="2"/>
  <c r="H6068" i="2"/>
  <c r="G6068" i="2"/>
  <c r="F6068" i="2"/>
  <c r="E6068" i="2"/>
  <c r="D6068" i="2"/>
  <c r="C6068" i="2"/>
  <c r="B6068" i="2"/>
  <c r="H6067" i="2"/>
  <c r="G6067" i="2"/>
  <c r="F6067" i="2"/>
  <c r="E6067" i="2"/>
  <c r="D6067" i="2"/>
  <c r="C6067" i="2"/>
  <c r="B6067" i="2"/>
  <c r="J6065" i="2"/>
  <c r="I6065" i="2"/>
  <c r="H6065" i="2"/>
  <c r="G6065" i="2"/>
  <c r="F6065" i="2"/>
  <c r="E6065" i="2"/>
  <c r="D6065" i="2"/>
  <c r="C6065" i="2"/>
  <c r="B6065" i="2"/>
  <c r="J6064" i="2"/>
  <c r="I6064" i="2"/>
  <c r="H6064" i="2"/>
  <c r="G6064" i="2"/>
  <c r="F6064" i="2"/>
  <c r="E6064" i="2"/>
  <c r="D6064" i="2"/>
  <c r="C6064" i="2"/>
  <c r="B6064" i="2"/>
  <c r="G6062" i="2"/>
  <c r="C6062" i="2"/>
  <c r="G6061" i="2"/>
  <c r="F6061" i="2"/>
  <c r="D6061" i="2"/>
  <c r="C6059" i="2"/>
  <c r="J6058" i="2"/>
  <c r="H6058" i="2"/>
  <c r="D6058" i="2"/>
  <c r="B6058" i="2"/>
  <c r="J6057" i="2"/>
  <c r="H6057" i="2"/>
  <c r="F6057" i="2"/>
  <c r="I6056" i="2"/>
  <c r="H6056" i="2"/>
  <c r="G6056" i="2"/>
  <c r="F6056" i="2"/>
  <c r="E6056" i="2"/>
  <c r="D6056" i="2"/>
  <c r="C6056" i="2"/>
  <c r="B6056" i="2"/>
  <c r="H6055" i="2"/>
  <c r="G6055" i="2"/>
  <c r="F6055" i="2"/>
  <c r="E6055" i="2"/>
  <c r="D6055" i="2"/>
  <c r="C6055" i="2"/>
  <c r="B6055" i="2"/>
  <c r="J6053" i="2"/>
  <c r="I6053" i="2"/>
  <c r="H6053" i="2"/>
  <c r="G6053" i="2"/>
  <c r="F6053" i="2"/>
  <c r="E6053" i="2"/>
  <c r="D6053" i="2"/>
  <c r="C6053" i="2"/>
  <c r="B6053" i="2"/>
  <c r="J6052" i="2"/>
  <c r="I6052" i="2"/>
  <c r="H6052" i="2"/>
  <c r="G6052" i="2"/>
  <c r="F6052" i="2"/>
  <c r="E6052" i="2"/>
  <c r="D6052" i="2"/>
  <c r="C6052" i="2"/>
  <c r="B6052" i="2"/>
  <c r="G6050" i="2"/>
  <c r="C6050" i="2"/>
  <c r="G6049" i="2"/>
  <c r="F6049" i="2"/>
  <c r="D6049" i="2"/>
  <c r="C6047" i="2"/>
  <c r="J6046" i="2"/>
  <c r="H6046" i="2"/>
  <c r="D6046" i="2"/>
  <c r="B6046" i="2"/>
  <c r="J6045" i="2"/>
  <c r="H6045" i="2"/>
  <c r="F6045" i="2"/>
  <c r="I6044" i="2"/>
  <c r="H6044" i="2"/>
  <c r="G6044" i="2"/>
  <c r="F6044" i="2"/>
  <c r="E6044" i="2"/>
  <c r="D6044" i="2"/>
  <c r="C6044" i="2"/>
  <c r="B6044" i="2"/>
  <c r="H6043" i="2"/>
  <c r="G6043" i="2"/>
  <c r="F6043" i="2"/>
  <c r="E6043" i="2"/>
  <c r="D6043" i="2"/>
  <c r="C6043" i="2"/>
  <c r="B6043" i="2"/>
  <c r="J6041" i="2"/>
  <c r="I6041" i="2"/>
  <c r="H6041" i="2"/>
  <c r="G6041" i="2"/>
  <c r="F6041" i="2"/>
  <c r="E6041" i="2"/>
  <c r="D6041" i="2"/>
  <c r="C6041" i="2"/>
  <c r="B6041" i="2"/>
  <c r="J6040" i="2"/>
  <c r="I6040" i="2"/>
  <c r="H6040" i="2"/>
  <c r="G6040" i="2"/>
  <c r="F6040" i="2"/>
  <c r="E6040" i="2"/>
  <c r="D6040" i="2"/>
  <c r="C6040" i="2"/>
  <c r="B6040" i="2"/>
  <c r="G6038" i="2"/>
  <c r="C6038" i="2"/>
  <c r="G6037" i="2"/>
  <c r="F6037" i="2"/>
  <c r="D6037" i="2"/>
  <c r="C6035" i="2"/>
  <c r="J6034" i="2"/>
  <c r="H6034" i="2"/>
  <c r="D6034" i="2"/>
  <c r="B6034" i="2"/>
  <c r="J6033" i="2"/>
  <c r="H6033" i="2"/>
  <c r="F6033" i="2"/>
  <c r="I6032" i="2"/>
  <c r="H6032" i="2"/>
  <c r="G6032" i="2"/>
  <c r="F6032" i="2"/>
  <c r="E6032" i="2"/>
  <c r="D6032" i="2"/>
  <c r="C6032" i="2"/>
  <c r="B6032" i="2"/>
  <c r="H6031" i="2"/>
  <c r="G6031" i="2"/>
  <c r="F6031" i="2"/>
  <c r="E6031" i="2"/>
  <c r="D6031" i="2"/>
  <c r="C6031" i="2"/>
  <c r="B6031" i="2"/>
  <c r="J6029" i="2"/>
  <c r="I6029" i="2"/>
  <c r="H6029" i="2"/>
  <c r="G6029" i="2"/>
  <c r="F6029" i="2"/>
  <c r="E6029" i="2"/>
  <c r="D6029" i="2"/>
  <c r="C6029" i="2"/>
  <c r="B6029" i="2"/>
  <c r="J6028" i="2"/>
  <c r="I6028" i="2"/>
  <c r="H6028" i="2"/>
  <c r="G6028" i="2"/>
  <c r="F6028" i="2"/>
  <c r="E6028" i="2"/>
  <c r="D6028" i="2"/>
  <c r="C6028" i="2"/>
  <c r="B6028" i="2"/>
  <c r="G6026" i="2"/>
  <c r="C6026" i="2"/>
  <c r="G6025" i="2"/>
  <c r="F6025" i="2"/>
  <c r="D6025" i="2"/>
  <c r="C6023" i="2"/>
  <c r="J6022" i="2"/>
  <c r="H6022" i="2"/>
  <c r="D6022" i="2"/>
  <c r="B6022" i="2"/>
  <c r="J6021" i="2"/>
  <c r="H6021" i="2"/>
  <c r="F6021" i="2"/>
  <c r="I6020" i="2"/>
  <c r="H6020" i="2"/>
  <c r="G6020" i="2"/>
  <c r="F6020" i="2"/>
  <c r="E6020" i="2"/>
  <c r="D6020" i="2"/>
  <c r="C6020" i="2"/>
  <c r="B6020" i="2"/>
  <c r="H6019" i="2"/>
  <c r="G6019" i="2"/>
  <c r="F6019" i="2"/>
  <c r="E6019" i="2"/>
  <c r="D6019" i="2"/>
  <c r="C6019" i="2"/>
  <c r="B6019" i="2"/>
  <c r="J6017" i="2"/>
  <c r="I6017" i="2"/>
  <c r="H6017" i="2"/>
  <c r="G6017" i="2"/>
  <c r="F6017" i="2"/>
  <c r="E6017" i="2"/>
  <c r="D6017" i="2"/>
  <c r="C6017" i="2"/>
  <c r="B6017" i="2"/>
  <c r="J6016" i="2"/>
  <c r="I6016" i="2"/>
  <c r="H6016" i="2"/>
  <c r="G6016" i="2"/>
  <c r="F6016" i="2"/>
  <c r="E6016" i="2"/>
  <c r="D6016" i="2"/>
  <c r="C6016" i="2"/>
  <c r="B6016" i="2"/>
  <c r="G6014" i="2"/>
  <c r="C6014" i="2"/>
  <c r="G6013" i="2"/>
  <c r="F6013" i="2"/>
  <c r="D6013" i="2"/>
  <c r="C6011" i="2"/>
  <c r="J6010" i="2"/>
  <c r="H6010" i="2"/>
  <c r="D6010" i="2"/>
  <c r="B6010" i="2"/>
  <c r="J6009" i="2"/>
  <c r="H6009" i="2"/>
  <c r="F6009" i="2"/>
  <c r="I6008" i="2"/>
  <c r="H6008" i="2"/>
  <c r="G6008" i="2"/>
  <c r="F6008" i="2"/>
  <c r="E6008" i="2"/>
  <c r="D6008" i="2"/>
  <c r="C6008" i="2"/>
  <c r="B6008" i="2"/>
  <c r="H6007" i="2"/>
  <c r="G6007" i="2"/>
  <c r="F6007" i="2"/>
  <c r="E6007" i="2"/>
  <c r="D6007" i="2"/>
  <c r="C6007" i="2"/>
  <c r="B6007" i="2"/>
  <c r="J6005" i="2"/>
  <c r="I6005" i="2"/>
  <c r="H6005" i="2"/>
  <c r="G6005" i="2"/>
  <c r="F6005" i="2"/>
  <c r="E6005" i="2"/>
  <c r="D6005" i="2"/>
  <c r="C6005" i="2"/>
  <c r="B6005" i="2"/>
  <c r="J6004" i="2"/>
  <c r="I6004" i="2"/>
  <c r="H6004" i="2"/>
  <c r="G6004" i="2"/>
  <c r="F6004" i="2"/>
  <c r="E6004" i="2"/>
  <c r="D6004" i="2"/>
  <c r="C6004" i="2"/>
  <c r="B6004" i="2"/>
  <c r="G6002" i="2"/>
  <c r="C6002" i="2"/>
  <c r="G6001" i="2"/>
  <c r="F6001" i="2"/>
  <c r="D6001" i="2"/>
  <c r="C5999" i="2"/>
  <c r="J5998" i="2"/>
  <c r="H5998" i="2"/>
  <c r="D5998" i="2"/>
  <c r="B5998" i="2"/>
  <c r="J5997" i="2"/>
  <c r="H5997" i="2"/>
  <c r="F5997" i="2"/>
  <c r="I5996" i="2"/>
  <c r="H5996" i="2"/>
  <c r="G5996" i="2"/>
  <c r="F5996" i="2"/>
  <c r="E5996" i="2"/>
  <c r="D5996" i="2"/>
  <c r="C5996" i="2"/>
  <c r="B5996" i="2"/>
  <c r="H5995" i="2"/>
  <c r="G5995" i="2"/>
  <c r="F5995" i="2"/>
  <c r="E5995" i="2"/>
  <c r="D5995" i="2"/>
  <c r="C5995" i="2"/>
  <c r="B5995" i="2"/>
  <c r="J5993" i="2"/>
  <c r="I5993" i="2"/>
  <c r="H5993" i="2"/>
  <c r="G5993" i="2"/>
  <c r="F5993" i="2"/>
  <c r="E5993" i="2"/>
  <c r="D5993" i="2"/>
  <c r="C5993" i="2"/>
  <c r="B5993" i="2"/>
  <c r="J5992" i="2"/>
  <c r="I5992" i="2"/>
  <c r="H5992" i="2"/>
  <c r="G5992" i="2"/>
  <c r="F5992" i="2"/>
  <c r="E5992" i="2"/>
  <c r="D5992" i="2"/>
  <c r="C5992" i="2"/>
  <c r="B5992" i="2"/>
  <c r="G5990" i="2"/>
  <c r="C5990" i="2"/>
  <c r="G5989" i="2"/>
  <c r="F5989" i="2"/>
  <c r="D5989" i="2"/>
  <c r="C5987" i="2"/>
  <c r="J5986" i="2"/>
  <c r="H5986" i="2"/>
  <c r="D5986" i="2"/>
  <c r="B5986" i="2"/>
  <c r="J5985" i="2"/>
  <c r="H5985" i="2"/>
  <c r="F5985" i="2"/>
  <c r="I5984" i="2"/>
  <c r="H5984" i="2"/>
  <c r="G5984" i="2"/>
  <c r="F5984" i="2"/>
  <c r="E5984" i="2"/>
  <c r="D5984" i="2"/>
  <c r="C5984" i="2"/>
  <c r="B5984" i="2"/>
  <c r="H5983" i="2"/>
  <c r="G5983" i="2"/>
  <c r="F5983" i="2"/>
  <c r="E5983" i="2"/>
  <c r="D5983" i="2"/>
  <c r="C5983" i="2"/>
  <c r="B5983" i="2"/>
  <c r="J5981" i="2"/>
  <c r="I5981" i="2"/>
  <c r="H5981" i="2"/>
  <c r="G5981" i="2"/>
  <c r="F5981" i="2"/>
  <c r="E5981" i="2"/>
  <c r="D5981" i="2"/>
  <c r="C5981" i="2"/>
  <c r="B5981" i="2"/>
  <c r="J5980" i="2"/>
  <c r="I5980" i="2"/>
  <c r="H5980" i="2"/>
  <c r="G5980" i="2"/>
  <c r="F5980" i="2"/>
  <c r="E5980" i="2"/>
  <c r="D5980" i="2"/>
  <c r="C5980" i="2"/>
  <c r="B5980" i="2"/>
  <c r="G5978" i="2"/>
  <c r="C5978" i="2"/>
  <c r="G5977" i="2"/>
  <c r="F5977" i="2"/>
  <c r="D5977" i="2"/>
  <c r="C5975" i="2"/>
  <c r="J5974" i="2"/>
  <c r="H5974" i="2"/>
  <c r="D5974" i="2"/>
  <c r="B5974" i="2"/>
  <c r="J5973" i="2"/>
  <c r="H5973" i="2"/>
  <c r="F5973" i="2"/>
  <c r="I5972" i="2"/>
  <c r="H5972" i="2"/>
  <c r="G5972" i="2"/>
  <c r="F5972" i="2"/>
  <c r="E5972" i="2"/>
  <c r="D5972" i="2"/>
  <c r="C5972" i="2"/>
  <c r="B5972" i="2"/>
  <c r="H5971" i="2"/>
  <c r="G5971" i="2"/>
  <c r="F5971" i="2"/>
  <c r="E5971" i="2"/>
  <c r="D5971" i="2"/>
  <c r="C5971" i="2"/>
  <c r="B5971" i="2"/>
  <c r="J5969" i="2"/>
  <c r="I5969" i="2"/>
  <c r="H5969" i="2"/>
  <c r="G5969" i="2"/>
  <c r="F5969" i="2"/>
  <c r="E5969" i="2"/>
  <c r="D5969" i="2"/>
  <c r="C5969" i="2"/>
  <c r="B5969" i="2"/>
  <c r="J5968" i="2"/>
  <c r="I5968" i="2"/>
  <c r="H5968" i="2"/>
  <c r="G5968" i="2"/>
  <c r="F5968" i="2"/>
  <c r="E5968" i="2"/>
  <c r="D5968" i="2"/>
  <c r="C5968" i="2"/>
  <c r="B5968" i="2"/>
  <c r="G5966" i="2"/>
  <c r="C5966" i="2"/>
  <c r="G5965" i="2"/>
  <c r="F5965" i="2"/>
  <c r="D5965" i="2"/>
  <c r="C5963" i="2"/>
  <c r="J5962" i="2"/>
  <c r="H5962" i="2"/>
  <c r="D5962" i="2"/>
  <c r="B5962" i="2"/>
  <c r="J5961" i="2"/>
  <c r="H5961" i="2"/>
  <c r="F5961" i="2"/>
  <c r="I5960" i="2"/>
  <c r="H5960" i="2"/>
  <c r="G5960" i="2"/>
  <c r="F5960" i="2"/>
  <c r="E5960" i="2"/>
  <c r="D5960" i="2"/>
  <c r="C5960" i="2"/>
  <c r="B5960" i="2"/>
  <c r="H5959" i="2"/>
  <c r="G5959" i="2"/>
  <c r="F5959" i="2"/>
  <c r="E5959" i="2"/>
  <c r="D5959" i="2"/>
  <c r="C5959" i="2"/>
  <c r="B5959" i="2"/>
  <c r="J5957" i="2"/>
  <c r="I5957" i="2"/>
  <c r="H5957" i="2"/>
  <c r="G5957" i="2"/>
  <c r="F5957" i="2"/>
  <c r="E5957" i="2"/>
  <c r="D5957" i="2"/>
  <c r="C5957" i="2"/>
  <c r="B5957" i="2"/>
  <c r="J5956" i="2"/>
  <c r="I5956" i="2"/>
  <c r="H5956" i="2"/>
  <c r="G5956" i="2"/>
  <c r="F5956" i="2"/>
  <c r="E5956" i="2"/>
  <c r="D5956" i="2"/>
  <c r="C5956" i="2"/>
  <c r="B5956" i="2"/>
  <c r="G5954" i="2"/>
  <c r="C5954" i="2"/>
  <c r="G5953" i="2"/>
  <c r="F5953" i="2"/>
  <c r="D5953" i="2"/>
  <c r="C5951" i="2"/>
  <c r="J5950" i="2"/>
  <c r="H5950" i="2"/>
  <c r="D5950" i="2"/>
  <c r="B5950" i="2"/>
  <c r="J5949" i="2"/>
  <c r="H5949" i="2"/>
  <c r="F5949" i="2"/>
  <c r="I5948" i="2"/>
  <c r="H5948" i="2"/>
  <c r="G5948" i="2"/>
  <c r="F5948" i="2"/>
  <c r="E5948" i="2"/>
  <c r="D5948" i="2"/>
  <c r="C5948" i="2"/>
  <c r="B5948" i="2"/>
  <c r="H5947" i="2"/>
  <c r="G5947" i="2"/>
  <c r="F5947" i="2"/>
  <c r="E5947" i="2"/>
  <c r="D5947" i="2"/>
  <c r="C5947" i="2"/>
  <c r="B5947" i="2"/>
  <c r="J5945" i="2"/>
  <c r="I5945" i="2"/>
  <c r="H5945" i="2"/>
  <c r="G5945" i="2"/>
  <c r="F5945" i="2"/>
  <c r="E5945" i="2"/>
  <c r="D5945" i="2"/>
  <c r="C5945" i="2"/>
  <c r="B5945" i="2"/>
  <c r="J5944" i="2"/>
  <c r="I5944" i="2"/>
  <c r="H5944" i="2"/>
  <c r="G5944" i="2"/>
  <c r="F5944" i="2"/>
  <c r="E5944" i="2"/>
  <c r="D5944" i="2"/>
  <c r="C5944" i="2"/>
  <c r="B5944" i="2"/>
  <c r="G5942" i="2"/>
  <c r="C5942" i="2"/>
  <c r="G5941" i="2"/>
  <c r="F5941" i="2"/>
  <c r="D5941" i="2"/>
  <c r="C5939" i="2"/>
  <c r="J5938" i="2"/>
  <c r="H5938" i="2"/>
  <c r="D5938" i="2"/>
  <c r="B5938" i="2"/>
  <c r="J5937" i="2"/>
  <c r="H5937" i="2"/>
  <c r="F5937" i="2"/>
  <c r="I5936" i="2"/>
  <c r="H5936" i="2"/>
  <c r="G5936" i="2"/>
  <c r="F5936" i="2"/>
  <c r="E5936" i="2"/>
  <c r="D5936" i="2"/>
  <c r="C5936" i="2"/>
  <c r="B5936" i="2"/>
  <c r="H5935" i="2"/>
  <c r="G5935" i="2"/>
  <c r="F5935" i="2"/>
  <c r="E5935" i="2"/>
  <c r="D5935" i="2"/>
  <c r="C5935" i="2"/>
  <c r="B5935" i="2"/>
  <c r="J5933" i="2"/>
  <c r="I5933" i="2"/>
  <c r="H5933" i="2"/>
  <c r="G5933" i="2"/>
  <c r="F5933" i="2"/>
  <c r="E5933" i="2"/>
  <c r="D5933" i="2"/>
  <c r="C5933" i="2"/>
  <c r="B5933" i="2"/>
  <c r="J5932" i="2"/>
  <c r="I5932" i="2"/>
  <c r="H5932" i="2"/>
  <c r="G5932" i="2"/>
  <c r="F5932" i="2"/>
  <c r="E5932" i="2"/>
  <c r="D5932" i="2"/>
  <c r="C5932" i="2"/>
  <c r="B5932" i="2"/>
  <c r="G5930" i="2"/>
  <c r="C5930" i="2"/>
  <c r="G5929" i="2"/>
  <c r="F5929" i="2"/>
  <c r="D5929" i="2"/>
  <c r="C5927" i="2"/>
  <c r="J5926" i="2"/>
  <c r="H5926" i="2"/>
  <c r="D5926" i="2"/>
  <c r="B5926" i="2"/>
  <c r="J5925" i="2"/>
  <c r="H5925" i="2"/>
  <c r="F5925" i="2"/>
  <c r="I5924" i="2"/>
  <c r="H5924" i="2"/>
  <c r="G5924" i="2"/>
  <c r="F5924" i="2"/>
  <c r="E5924" i="2"/>
  <c r="D5924" i="2"/>
  <c r="C5924" i="2"/>
  <c r="B5924" i="2"/>
  <c r="H5923" i="2"/>
  <c r="G5923" i="2"/>
  <c r="F5923" i="2"/>
  <c r="E5923" i="2"/>
  <c r="D5923" i="2"/>
  <c r="C5923" i="2"/>
  <c r="B5923" i="2"/>
  <c r="J5921" i="2"/>
  <c r="I5921" i="2"/>
  <c r="H5921" i="2"/>
  <c r="G5921" i="2"/>
  <c r="F5921" i="2"/>
  <c r="E5921" i="2"/>
  <c r="D5921" i="2"/>
  <c r="C5921" i="2"/>
  <c r="B5921" i="2"/>
  <c r="J5920" i="2"/>
  <c r="I5920" i="2"/>
  <c r="H5920" i="2"/>
  <c r="G5920" i="2"/>
  <c r="F5920" i="2"/>
  <c r="E5920" i="2"/>
  <c r="D5920" i="2"/>
  <c r="C5920" i="2"/>
  <c r="B5920" i="2"/>
  <c r="G5918" i="2"/>
  <c r="C5918" i="2"/>
  <c r="G5917" i="2"/>
  <c r="F5917" i="2"/>
  <c r="D5917" i="2"/>
  <c r="C5915" i="2"/>
  <c r="J5914" i="2"/>
  <c r="H5914" i="2"/>
  <c r="D5914" i="2"/>
  <c r="B5914" i="2"/>
  <c r="J5913" i="2"/>
  <c r="H5913" i="2"/>
  <c r="F5913" i="2"/>
  <c r="I5912" i="2"/>
  <c r="H5912" i="2"/>
  <c r="G5912" i="2"/>
  <c r="F5912" i="2"/>
  <c r="E5912" i="2"/>
  <c r="D5912" i="2"/>
  <c r="C5912" i="2"/>
  <c r="B5912" i="2"/>
  <c r="H5911" i="2"/>
  <c r="G5911" i="2"/>
  <c r="F5911" i="2"/>
  <c r="E5911" i="2"/>
  <c r="D5911" i="2"/>
  <c r="C5911" i="2"/>
  <c r="B5911" i="2"/>
  <c r="J5909" i="2"/>
  <c r="I5909" i="2"/>
  <c r="H5909" i="2"/>
  <c r="G5909" i="2"/>
  <c r="F5909" i="2"/>
  <c r="E5909" i="2"/>
  <c r="D5909" i="2"/>
  <c r="C5909" i="2"/>
  <c r="B5909" i="2"/>
  <c r="J5908" i="2"/>
  <c r="I5908" i="2"/>
  <c r="H5908" i="2"/>
  <c r="G5908" i="2"/>
  <c r="F5908" i="2"/>
  <c r="E5908" i="2"/>
  <c r="D5908" i="2"/>
  <c r="C5908" i="2"/>
  <c r="B5908" i="2"/>
  <c r="G5906" i="2"/>
  <c r="C5906" i="2"/>
  <c r="G5905" i="2"/>
  <c r="F5905" i="2"/>
  <c r="D5905" i="2"/>
  <c r="C5903" i="2"/>
  <c r="J5902" i="2"/>
  <c r="H5902" i="2"/>
  <c r="D5902" i="2"/>
  <c r="B5902" i="2"/>
  <c r="J5901" i="2"/>
  <c r="H5901" i="2"/>
  <c r="F5901" i="2"/>
  <c r="I5900" i="2"/>
  <c r="H5900" i="2"/>
  <c r="G5900" i="2"/>
  <c r="F5900" i="2"/>
  <c r="E5900" i="2"/>
  <c r="D5900" i="2"/>
  <c r="C5900" i="2"/>
  <c r="B5900" i="2"/>
  <c r="H5899" i="2"/>
  <c r="G5899" i="2"/>
  <c r="F5899" i="2"/>
  <c r="E5899" i="2"/>
  <c r="D5899" i="2"/>
  <c r="C5899" i="2"/>
  <c r="B5899" i="2"/>
  <c r="J5897" i="2"/>
  <c r="I5897" i="2"/>
  <c r="H5897" i="2"/>
  <c r="G5897" i="2"/>
  <c r="F5897" i="2"/>
  <c r="E5897" i="2"/>
  <c r="D5897" i="2"/>
  <c r="C5897" i="2"/>
  <c r="B5897" i="2"/>
  <c r="J5896" i="2"/>
  <c r="I5896" i="2"/>
  <c r="H5896" i="2"/>
  <c r="G5896" i="2"/>
  <c r="F5896" i="2"/>
  <c r="E5896" i="2"/>
  <c r="D5896" i="2"/>
  <c r="C5896" i="2"/>
  <c r="B5896" i="2"/>
  <c r="G5894" i="2"/>
  <c r="C5894" i="2"/>
  <c r="G5893" i="2"/>
  <c r="F5893" i="2"/>
  <c r="D5893" i="2"/>
  <c r="C5891" i="2"/>
  <c r="J5890" i="2"/>
  <c r="H5890" i="2"/>
  <c r="D5890" i="2"/>
  <c r="B5890" i="2"/>
  <c r="J5889" i="2"/>
  <c r="H5889" i="2"/>
  <c r="F5889" i="2"/>
  <c r="I5888" i="2"/>
  <c r="H5888" i="2"/>
  <c r="G5888" i="2"/>
  <c r="F5888" i="2"/>
  <c r="E5888" i="2"/>
  <c r="D5888" i="2"/>
  <c r="C5888" i="2"/>
  <c r="B5888" i="2"/>
  <c r="H5887" i="2"/>
  <c r="G5887" i="2"/>
  <c r="F5887" i="2"/>
  <c r="E5887" i="2"/>
  <c r="D5887" i="2"/>
  <c r="C5887" i="2"/>
  <c r="B5887" i="2"/>
  <c r="J5885" i="2"/>
  <c r="I5885" i="2"/>
  <c r="H5885" i="2"/>
  <c r="G5885" i="2"/>
  <c r="F5885" i="2"/>
  <c r="E5885" i="2"/>
  <c r="D5885" i="2"/>
  <c r="C5885" i="2"/>
  <c r="B5885" i="2"/>
  <c r="J5884" i="2"/>
  <c r="I5884" i="2"/>
  <c r="H5884" i="2"/>
  <c r="G5884" i="2"/>
  <c r="F5884" i="2"/>
  <c r="E5884" i="2"/>
  <c r="D5884" i="2"/>
  <c r="C5884" i="2"/>
  <c r="B5884" i="2"/>
  <c r="G5882" i="2"/>
  <c r="C5882" i="2"/>
  <c r="G5881" i="2"/>
  <c r="F5881" i="2"/>
  <c r="D5881" i="2"/>
  <c r="C5879" i="2"/>
  <c r="J5878" i="2"/>
  <c r="H5878" i="2"/>
  <c r="D5878" i="2"/>
  <c r="B5878" i="2"/>
  <c r="J5877" i="2"/>
  <c r="H5877" i="2"/>
  <c r="F5877" i="2"/>
  <c r="I5876" i="2"/>
  <c r="H5876" i="2"/>
  <c r="G5876" i="2"/>
  <c r="F5876" i="2"/>
  <c r="E5876" i="2"/>
  <c r="D5876" i="2"/>
  <c r="C5876" i="2"/>
  <c r="B5876" i="2"/>
  <c r="H5875" i="2"/>
  <c r="G5875" i="2"/>
  <c r="F5875" i="2"/>
  <c r="E5875" i="2"/>
  <c r="D5875" i="2"/>
  <c r="C5875" i="2"/>
  <c r="B5875" i="2"/>
  <c r="J5873" i="2"/>
  <c r="I5873" i="2"/>
  <c r="H5873" i="2"/>
  <c r="G5873" i="2"/>
  <c r="F5873" i="2"/>
  <c r="E5873" i="2"/>
  <c r="D5873" i="2"/>
  <c r="C5873" i="2"/>
  <c r="B5873" i="2"/>
  <c r="J5872" i="2"/>
  <c r="I5872" i="2"/>
  <c r="H5872" i="2"/>
  <c r="G5872" i="2"/>
  <c r="F5872" i="2"/>
  <c r="E5872" i="2"/>
  <c r="D5872" i="2"/>
  <c r="C5872" i="2"/>
  <c r="B5872" i="2"/>
  <c r="G5870" i="2"/>
  <c r="C5870" i="2"/>
  <c r="G5869" i="2"/>
  <c r="F5869" i="2"/>
  <c r="D5869" i="2"/>
  <c r="C5867" i="2"/>
  <c r="J5866" i="2"/>
  <c r="H5866" i="2"/>
  <c r="D5866" i="2"/>
  <c r="B5866" i="2"/>
  <c r="J5865" i="2"/>
  <c r="H5865" i="2"/>
  <c r="F5865" i="2"/>
  <c r="I5864" i="2"/>
  <c r="H5864" i="2"/>
  <c r="G5864" i="2"/>
  <c r="F5864" i="2"/>
  <c r="E5864" i="2"/>
  <c r="D5864" i="2"/>
  <c r="C5864" i="2"/>
  <c r="B5864" i="2"/>
  <c r="H5863" i="2"/>
  <c r="G5863" i="2"/>
  <c r="F5863" i="2"/>
  <c r="E5863" i="2"/>
  <c r="D5863" i="2"/>
  <c r="C5863" i="2"/>
  <c r="B5863" i="2"/>
  <c r="J5861" i="2"/>
  <c r="I5861" i="2"/>
  <c r="H5861" i="2"/>
  <c r="G5861" i="2"/>
  <c r="F5861" i="2"/>
  <c r="E5861" i="2"/>
  <c r="D5861" i="2"/>
  <c r="C5861" i="2"/>
  <c r="B5861" i="2"/>
  <c r="J5860" i="2"/>
  <c r="I5860" i="2"/>
  <c r="H5860" i="2"/>
  <c r="G5860" i="2"/>
  <c r="F5860" i="2"/>
  <c r="E5860" i="2"/>
  <c r="D5860" i="2"/>
  <c r="C5860" i="2"/>
  <c r="B5860" i="2"/>
  <c r="G5858" i="2"/>
  <c r="C5858" i="2"/>
  <c r="G5857" i="2"/>
  <c r="F5857" i="2"/>
  <c r="D5857" i="2"/>
  <c r="C5855" i="2"/>
  <c r="J5854" i="2"/>
  <c r="H5854" i="2"/>
  <c r="D5854" i="2"/>
  <c r="B5854" i="2"/>
  <c r="J5853" i="2"/>
  <c r="H5853" i="2"/>
  <c r="F5853" i="2"/>
  <c r="I5852" i="2"/>
  <c r="H5852" i="2"/>
  <c r="G5852" i="2"/>
  <c r="F5852" i="2"/>
  <c r="E5852" i="2"/>
  <c r="D5852" i="2"/>
  <c r="C5852" i="2"/>
  <c r="B5852" i="2"/>
  <c r="H5851" i="2"/>
  <c r="G5851" i="2"/>
  <c r="F5851" i="2"/>
  <c r="E5851" i="2"/>
  <c r="D5851" i="2"/>
  <c r="C5851" i="2"/>
  <c r="B5851" i="2"/>
  <c r="J5849" i="2"/>
  <c r="I5849" i="2"/>
  <c r="H5849" i="2"/>
  <c r="G5849" i="2"/>
  <c r="F5849" i="2"/>
  <c r="E5849" i="2"/>
  <c r="D5849" i="2"/>
  <c r="C5849" i="2"/>
  <c r="B5849" i="2"/>
  <c r="J5848" i="2"/>
  <c r="I5848" i="2"/>
  <c r="H5848" i="2"/>
  <c r="G5848" i="2"/>
  <c r="F5848" i="2"/>
  <c r="E5848" i="2"/>
  <c r="D5848" i="2"/>
  <c r="C5848" i="2"/>
  <c r="B5848" i="2"/>
  <c r="G5846" i="2"/>
  <c r="C5846" i="2"/>
  <c r="G5845" i="2"/>
  <c r="F5845" i="2"/>
  <c r="D5845" i="2"/>
  <c r="C5843" i="2"/>
  <c r="J5842" i="2"/>
  <c r="H5842" i="2"/>
  <c r="D5842" i="2"/>
  <c r="B5842" i="2"/>
  <c r="J5841" i="2"/>
  <c r="H5841" i="2"/>
  <c r="F5841" i="2"/>
  <c r="I5840" i="2"/>
  <c r="H5840" i="2"/>
  <c r="G5840" i="2"/>
  <c r="F5840" i="2"/>
  <c r="E5840" i="2"/>
  <c r="D5840" i="2"/>
  <c r="C5840" i="2"/>
  <c r="B5840" i="2"/>
  <c r="H5839" i="2"/>
  <c r="G5839" i="2"/>
  <c r="F5839" i="2"/>
  <c r="E5839" i="2"/>
  <c r="D5839" i="2"/>
  <c r="C5839" i="2"/>
  <c r="B5839" i="2"/>
  <c r="J5837" i="2"/>
  <c r="I5837" i="2"/>
  <c r="H5837" i="2"/>
  <c r="G5837" i="2"/>
  <c r="F5837" i="2"/>
  <c r="E5837" i="2"/>
  <c r="D5837" i="2"/>
  <c r="C5837" i="2"/>
  <c r="B5837" i="2"/>
  <c r="J5836" i="2"/>
  <c r="I5836" i="2"/>
  <c r="H5836" i="2"/>
  <c r="G5836" i="2"/>
  <c r="F5836" i="2"/>
  <c r="E5836" i="2"/>
  <c r="D5836" i="2"/>
  <c r="C5836" i="2"/>
  <c r="B5836" i="2"/>
  <c r="G5834" i="2"/>
  <c r="C5834" i="2"/>
  <c r="G5833" i="2"/>
  <c r="F5833" i="2"/>
  <c r="D5833" i="2"/>
  <c r="C5831" i="2"/>
  <c r="J5830" i="2"/>
  <c r="H5830" i="2"/>
  <c r="D5830" i="2"/>
  <c r="B5830" i="2"/>
  <c r="J5829" i="2"/>
  <c r="H5829" i="2"/>
  <c r="F5829" i="2"/>
  <c r="I5828" i="2"/>
  <c r="H5828" i="2"/>
  <c r="G5828" i="2"/>
  <c r="F5828" i="2"/>
  <c r="E5828" i="2"/>
  <c r="D5828" i="2"/>
  <c r="C5828" i="2"/>
  <c r="B5828" i="2"/>
  <c r="H5827" i="2"/>
  <c r="G5827" i="2"/>
  <c r="F5827" i="2"/>
  <c r="E5827" i="2"/>
  <c r="D5827" i="2"/>
  <c r="C5827" i="2"/>
  <c r="B5827" i="2"/>
  <c r="J5825" i="2"/>
  <c r="I5825" i="2"/>
  <c r="H5825" i="2"/>
  <c r="G5825" i="2"/>
  <c r="F5825" i="2"/>
  <c r="E5825" i="2"/>
  <c r="D5825" i="2"/>
  <c r="C5825" i="2"/>
  <c r="B5825" i="2"/>
  <c r="J5824" i="2"/>
  <c r="I5824" i="2"/>
  <c r="H5824" i="2"/>
  <c r="G5824" i="2"/>
  <c r="F5824" i="2"/>
  <c r="E5824" i="2"/>
  <c r="D5824" i="2"/>
  <c r="C5824" i="2"/>
  <c r="B5824" i="2"/>
  <c r="G5822" i="2"/>
  <c r="C5822" i="2"/>
  <c r="G5821" i="2"/>
  <c r="F5821" i="2"/>
  <c r="D5821" i="2"/>
  <c r="C5819" i="2"/>
  <c r="J5818" i="2"/>
  <c r="H5818" i="2"/>
  <c r="D5818" i="2"/>
  <c r="B5818" i="2"/>
  <c r="J5817" i="2"/>
  <c r="H5817" i="2"/>
  <c r="F5817" i="2"/>
  <c r="I5816" i="2"/>
  <c r="H5816" i="2"/>
  <c r="G5816" i="2"/>
  <c r="F5816" i="2"/>
  <c r="E5816" i="2"/>
  <c r="D5816" i="2"/>
  <c r="C5816" i="2"/>
  <c r="B5816" i="2"/>
  <c r="H5815" i="2"/>
  <c r="G5815" i="2"/>
  <c r="F5815" i="2"/>
  <c r="E5815" i="2"/>
  <c r="D5815" i="2"/>
  <c r="C5815" i="2"/>
  <c r="B5815" i="2"/>
  <c r="J5813" i="2"/>
  <c r="I5813" i="2"/>
  <c r="H5813" i="2"/>
  <c r="G5813" i="2"/>
  <c r="F5813" i="2"/>
  <c r="E5813" i="2"/>
  <c r="D5813" i="2"/>
  <c r="C5813" i="2"/>
  <c r="B5813" i="2"/>
  <c r="J5812" i="2"/>
  <c r="I5812" i="2"/>
  <c r="H5812" i="2"/>
  <c r="G5812" i="2"/>
  <c r="F5812" i="2"/>
  <c r="E5812" i="2"/>
  <c r="D5812" i="2"/>
  <c r="C5812" i="2"/>
  <c r="B5812" i="2"/>
  <c r="G5810" i="2"/>
  <c r="C5810" i="2"/>
  <c r="G5809" i="2"/>
  <c r="F5809" i="2"/>
  <c r="D5809" i="2"/>
  <c r="C5807" i="2"/>
  <c r="J5806" i="2"/>
  <c r="H5806" i="2"/>
  <c r="D5806" i="2"/>
  <c r="B5806" i="2"/>
  <c r="J5805" i="2"/>
  <c r="H5805" i="2"/>
  <c r="F5805" i="2"/>
  <c r="I5804" i="2"/>
  <c r="H5804" i="2"/>
  <c r="G5804" i="2"/>
  <c r="F5804" i="2"/>
  <c r="E5804" i="2"/>
  <c r="D5804" i="2"/>
  <c r="C5804" i="2"/>
  <c r="B5804" i="2"/>
  <c r="H5803" i="2"/>
  <c r="G5803" i="2"/>
  <c r="F5803" i="2"/>
  <c r="E5803" i="2"/>
  <c r="D5803" i="2"/>
  <c r="C5803" i="2"/>
  <c r="B5803" i="2"/>
  <c r="J5801" i="2"/>
  <c r="I5801" i="2"/>
  <c r="H5801" i="2"/>
  <c r="G5801" i="2"/>
  <c r="F5801" i="2"/>
  <c r="E5801" i="2"/>
  <c r="D5801" i="2"/>
  <c r="C5801" i="2"/>
  <c r="B5801" i="2"/>
  <c r="J5800" i="2"/>
  <c r="I5800" i="2"/>
  <c r="H5800" i="2"/>
  <c r="G5800" i="2"/>
  <c r="F5800" i="2"/>
  <c r="E5800" i="2"/>
  <c r="D5800" i="2"/>
  <c r="C5800" i="2"/>
  <c r="B5800" i="2"/>
  <c r="G5798" i="2"/>
  <c r="C5798" i="2"/>
  <c r="G5797" i="2"/>
  <c r="F5797" i="2"/>
  <c r="D5797" i="2"/>
  <c r="C5795" i="2"/>
  <c r="J5794" i="2"/>
  <c r="H5794" i="2"/>
  <c r="D5794" i="2"/>
  <c r="B5794" i="2"/>
  <c r="J5793" i="2"/>
  <c r="H5793" i="2"/>
  <c r="F5793" i="2"/>
  <c r="I5792" i="2"/>
  <c r="H5792" i="2"/>
  <c r="G5792" i="2"/>
  <c r="F5792" i="2"/>
  <c r="E5792" i="2"/>
  <c r="D5792" i="2"/>
  <c r="C5792" i="2"/>
  <c r="B5792" i="2"/>
  <c r="H5791" i="2"/>
  <c r="G5791" i="2"/>
  <c r="F5791" i="2"/>
  <c r="E5791" i="2"/>
  <c r="D5791" i="2"/>
  <c r="C5791" i="2"/>
  <c r="B5791" i="2"/>
  <c r="J5789" i="2"/>
  <c r="I5789" i="2"/>
  <c r="H5789" i="2"/>
  <c r="G5789" i="2"/>
  <c r="F5789" i="2"/>
  <c r="E5789" i="2"/>
  <c r="D5789" i="2"/>
  <c r="C5789" i="2"/>
  <c r="B5789" i="2"/>
  <c r="J5788" i="2"/>
  <c r="I5788" i="2"/>
  <c r="H5788" i="2"/>
  <c r="G5788" i="2"/>
  <c r="F5788" i="2"/>
  <c r="E5788" i="2"/>
  <c r="D5788" i="2"/>
  <c r="C5788" i="2"/>
  <c r="B5788" i="2"/>
  <c r="G5786" i="2"/>
  <c r="C5786" i="2"/>
  <c r="G5785" i="2"/>
  <c r="F5785" i="2"/>
  <c r="D5785" i="2"/>
  <c r="C5783" i="2"/>
  <c r="J5782" i="2"/>
  <c r="H5782" i="2"/>
  <c r="D5782" i="2"/>
  <c r="B5782" i="2"/>
  <c r="J5781" i="2"/>
  <c r="H5781" i="2"/>
  <c r="F5781" i="2"/>
  <c r="I5780" i="2"/>
  <c r="H5780" i="2"/>
  <c r="G5780" i="2"/>
  <c r="F5780" i="2"/>
  <c r="E5780" i="2"/>
  <c r="D5780" i="2"/>
  <c r="C5780" i="2"/>
  <c r="B5780" i="2"/>
  <c r="H5779" i="2"/>
  <c r="G5779" i="2"/>
  <c r="F5779" i="2"/>
  <c r="E5779" i="2"/>
  <c r="D5779" i="2"/>
  <c r="C5779" i="2"/>
  <c r="B5779" i="2"/>
  <c r="J5777" i="2"/>
  <c r="I5777" i="2"/>
  <c r="H5777" i="2"/>
  <c r="G5777" i="2"/>
  <c r="F5777" i="2"/>
  <c r="E5777" i="2"/>
  <c r="D5777" i="2"/>
  <c r="C5777" i="2"/>
  <c r="B5777" i="2"/>
  <c r="J5776" i="2"/>
  <c r="I5776" i="2"/>
  <c r="H5776" i="2"/>
  <c r="G5776" i="2"/>
  <c r="F5776" i="2"/>
  <c r="E5776" i="2"/>
  <c r="D5776" i="2"/>
  <c r="C5776" i="2"/>
  <c r="B5776" i="2"/>
  <c r="G5774" i="2"/>
  <c r="C5774" i="2"/>
  <c r="G5773" i="2"/>
  <c r="F5773" i="2"/>
  <c r="D5773" i="2"/>
  <c r="C5771" i="2"/>
  <c r="J5770" i="2"/>
  <c r="H5770" i="2"/>
  <c r="D5770" i="2"/>
  <c r="B5770" i="2"/>
  <c r="J5769" i="2"/>
  <c r="H5769" i="2"/>
  <c r="F5769" i="2"/>
  <c r="I5768" i="2"/>
  <c r="H5768" i="2"/>
  <c r="G5768" i="2"/>
  <c r="F5768" i="2"/>
  <c r="E5768" i="2"/>
  <c r="D5768" i="2"/>
  <c r="C5768" i="2"/>
  <c r="B5768" i="2"/>
  <c r="H5767" i="2"/>
  <c r="G5767" i="2"/>
  <c r="F5767" i="2"/>
  <c r="E5767" i="2"/>
  <c r="D5767" i="2"/>
  <c r="C5767" i="2"/>
  <c r="B5767" i="2"/>
  <c r="J5765" i="2"/>
  <c r="I5765" i="2"/>
  <c r="H5765" i="2"/>
  <c r="G5765" i="2"/>
  <c r="F5765" i="2"/>
  <c r="E5765" i="2"/>
  <c r="D5765" i="2"/>
  <c r="C5765" i="2"/>
  <c r="B5765" i="2"/>
  <c r="J5764" i="2"/>
  <c r="I5764" i="2"/>
  <c r="H5764" i="2"/>
  <c r="G5764" i="2"/>
  <c r="F5764" i="2"/>
  <c r="E5764" i="2"/>
  <c r="D5764" i="2"/>
  <c r="C5764" i="2"/>
  <c r="B5764" i="2"/>
  <c r="G5762" i="2"/>
  <c r="C5762" i="2"/>
  <c r="G5761" i="2"/>
  <c r="F5761" i="2"/>
  <c r="D5761" i="2"/>
  <c r="C5759" i="2"/>
  <c r="J5758" i="2"/>
  <c r="H5758" i="2"/>
  <c r="D5758" i="2"/>
  <c r="B5758" i="2"/>
  <c r="J5757" i="2"/>
  <c r="H5757" i="2"/>
  <c r="F5757" i="2"/>
  <c r="I5756" i="2"/>
  <c r="H5756" i="2"/>
  <c r="G5756" i="2"/>
  <c r="F5756" i="2"/>
  <c r="E5756" i="2"/>
  <c r="D5756" i="2"/>
  <c r="C5756" i="2"/>
  <c r="B5756" i="2"/>
  <c r="H5755" i="2"/>
  <c r="G5755" i="2"/>
  <c r="F5755" i="2"/>
  <c r="E5755" i="2"/>
  <c r="D5755" i="2"/>
  <c r="C5755" i="2"/>
  <c r="B5755" i="2"/>
  <c r="J5753" i="2"/>
  <c r="I5753" i="2"/>
  <c r="H5753" i="2"/>
  <c r="G5753" i="2"/>
  <c r="F5753" i="2"/>
  <c r="E5753" i="2"/>
  <c r="D5753" i="2"/>
  <c r="C5753" i="2"/>
  <c r="B5753" i="2"/>
  <c r="J5752" i="2"/>
  <c r="I5752" i="2"/>
  <c r="H5752" i="2"/>
  <c r="G5752" i="2"/>
  <c r="F5752" i="2"/>
  <c r="E5752" i="2"/>
  <c r="D5752" i="2"/>
  <c r="C5752" i="2"/>
  <c r="B5752" i="2"/>
  <c r="G5750" i="2"/>
  <c r="C5750" i="2"/>
  <c r="G5749" i="2"/>
  <c r="F5749" i="2"/>
  <c r="D5749" i="2"/>
  <c r="C5747" i="2"/>
  <c r="J5746" i="2"/>
  <c r="H5746" i="2"/>
  <c r="D5746" i="2"/>
  <c r="B5746" i="2"/>
  <c r="J5745" i="2"/>
  <c r="H5745" i="2"/>
  <c r="F5745" i="2"/>
  <c r="I5744" i="2"/>
  <c r="H5744" i="2"/>
  <c r="G5744" i="2"/>
  <c r="F5744" i="2"/>
  <c r="E5744" i="2"/>
  <c r="D5744" i="2"/>
  <c r="C5744" i="2"/>
  <c r="B5744" i="2"/>
  <c r="H5743" i="2"/>
  <c r="G5743" i="2"/>
  <c r="F5743" i="2"/>
  <c r="E5743" i="2"/>
  <c r="D5743" i="2"/>
  <c r="C5743" i="2"/>
  <c r="B5743" i="2"/>
  <c r="J5741" i="2"/>
  <c r="I5741" i="2"/>
  <c r="H5741" i="2"/>
  <c r="G5741" i="2"/>
  <c r="F5741" i="2"/>
  <c r="E5741" i="2"/>
  <c r="D5741" i="2"/>
  <c r="C5741" i="2"/>
  <c r="B5741" i="2"/>
  <c r="J5740" i="2"/>
  <c r="I5740" i="2"/>
  <c r="H5740" i="2"/>
  <c r="G5740" i="2"/>
  <c r="F5740" i="2"/>
  <c r="E5740" i="2"/>
  <c r="D5740" i="2"/>
  <c r="C5740" i="2"/>
  <c r="B5740" i="2"/>
  <c r="G5738" i="2"/>
  <c r="C5738" i="2"/>
  <c r="G5737" i="2"/>
  <c r="F5737" i="2"/>
  <c r="D5737" i="2"/>
  <c r="C5735" i="2"/>
  <c r="J5734" i="2"/>
  <c r="H5734" i="2"/>
  <c r="D5734" i="2"/>
  <c r="B5734" i="2"/>
  <c r="J5733" i="2"/>
  <c r="H5733" i="2"/>
  <c r="F5733" i="2"/>
  <c r="I5732" i="2"/>
  <c r="H5732" i="2"/>
  <c r="G5732" i="2"/>
  <c r="F5732" i="2"/>
  <c r="E5732" i="2"/>
  <c r="D5732" i="2"/>
  <c r="C5732" i="2"/>
  <c r="B5732" i="2"/>
  <c r="H5731" i="2"/>
  <c r="G5731" i="2"/>
  <c r="F5731" i="2"/>
  <c r="E5731" i="2"/>
  <c r="D5731" i="2"/>
  <c r="C5731" i="2"/>
  <c r="B5731" i="2"/>
  <c r="J5729" i="2"/>
  <c r="I5729" i="2"/>
  <c r="H5729" i="2"/>
  <c r="G5729" i="2"/>
  <c r="F5729" i="2"/>
  <c r="E5729" i="2"/>
  <c r="D5729" i="2"/>
  <c r="C5729" i="2"/>
  <c r="B5729" i="2"/>
  <c r="J5728" i="2"/>
  <c r="I5728" i="2"/>
  <c r="H5728" i="2"/>
  <c r="G5728" i="2"/>
  <c r="F5728" i="2"/>
  <c r="E5728" i="2"/>
  <c r="D5728" i="2"/>
  <c r="C5728" i="2"/>
  <c r="B5728" i="2"/>
  <c r="G5726" i="2"/>
  <c r="C5726" i="2"/>
  <c r="G5725" i="2"/>
  <c r="F5725" i="2"/>
  <c r="D5725" i="2"/>
  <c r="C5723" i="2"/>
  <c r="J5722" i="2"/>
  <c r="H5722" i="2"/>
  <c r="D5722" i="2"/>
  <c r="B5722" i="2"/>
  <c r="J5721" i="2"/>
  <c r="H5721" i="2"/>
  <c r="F5721" i="2"/>
  <c r="I5720" i="2"/>
  <c r="H5720" i="2"/>
  <c r="G5720" i="2"/>
  <c r="F5720" i="2"/>
  <c r="E5720" i="2"/>
  <c r="D5720" i="2"/>
  <c r="C5720" i="2"/>
  <c r="B5720" i="2"/>
  <c r="H5719" i="2"/>
  <c r="G5719" i="2"/>
  <c r="F5719" i="2"/>
  <c r="E5719" i="2"/>
  <c r="D5719" i="2"/>
  <c r="C5719" i="2"/>
  <c r="B5719" i="2"/>
  <c r="J5717" i="2"/>
  <c r="I5717" i="2"/>
  <c r="H5717" i="2"/>
  <c r="G5717" i="2"/>
  <c r="F5717" i="2"/>
  <c r="E5717" i="2"/>
  <c r="D5717" i="2"/>
  <c r="C5717" i="2"/>
  <c r="B5717" i="2"/>
  <c r="J5716" i="2"/>
  <c r="I5716" i="2"/>
  <c r="H5716" i="2"/>
  <c r="G5716" i="2"/>
  <c r="F5716" i="2"/>
  <c r="E5716" i="2"/>
  <c r="D5716" i="2"/>
  <c r="C5716" i="2"/>
  <c r="B5716" i="2"/>
  <c r="G5714" i="2"/>
  <c r="C5714" i="2"/>
  <c r="G5713" i="2"/>
  <c r="F5713" i="2"/>
  <c r="D5713" i="2"/>
  <c r="C5711" i="2"/>
  <c r="J5710" i="2"/>
  <c r="H5710" i="2"/>
  <c r="D5710" i="2"/>
  <c r="B5710" i="2"/>
  <c r="J5709" i="2"/>
  <c r="H5709" i="2"/>
  <c r="F5709" i="2"/>
  <c r="I5708" i="2"/>
  <c r="H5708" i="2"/>
  <c r="G5708" i="2"/>
  <c r="F5708" i="2"/>
  <c r="E5708" i="2"/>
  <c r="D5708" i="2"/>
  <c r="C5708" i="2"/>
  <c r="B5708" i="2"/>
  <c r="H5707" i="2"/>
  <c r="G5707" i="2"/>
  <c r="F5707" i="2"/>
  <c r="E5707" i="2"/>
  <c r="D5707" i="2"/>
  <c r="C5707" i="2"/>
  <c r="B5707" i="2"/>
  <c r="J5705" i="2"/>
  <c r="I5705" i="2"/>
  <c r="H5705" i="2"/>
  <c r="G5705" i="2"/>
  <c r="F5705" i="2"/>
  <c r="E5705" i="2"/>
  <c r="D5705" i="2"/>
  <c r="C5705" i="2"/>
  <c r="B5705" i="2"/>
  <c r="J5704" i="2"/>
  <c r="I5704" i="2"/>
  <c r="H5704" i="2"/>
  <c r="G5704" i="2"/>
  <c r="F5704" i="2"/>
  <c r="E5704" i="2"/>
  <c r="D5704" i="2"/>
  <c r="C5704" i="2"/>
  <c r="B5704" i="2"/>
  <c r="G5702" i="2"/>
  <c r="C5702" i="2"/>
  <c r="G5701" i="2"/>
  <c r="F5701" i="2"/>
  <c r="D5701" i="2"/>
  <c r="C5699" i="2"/>
  <c r="J5698" i="2"/>
  <c r="H5698" i="2"/>
  <c r="D5698" i="2"/>
  <c r="B5698" i="2"/>
  <c r="J5697" i="2"/>
  <c r="H5697" i="2"/>
  <c r="F5697" i="2"/>
  <c r="I5696" i="2"/>
  <c r="H5696" i="2"/>
  <c r="G5696" i="2"/>
  <c r="F5696" i="2"/>
  <c r="E5696" i="2"/>
  <c r="D5696" i="2"/>
  <c r="C5696" i="2"/>
  <c r="B5696" i="2"/>
  <c r="H5695" i="2"/>
  <c r="G5695" i="2"/>
  <c r="F5695" i="2"/>
  <c r="E5695" i="2"/>
  <c r="D5695" i="2"/>
  <c r="C5695" i="2"/>
  <c r="B5695" i="2"/>
  <c r="J5693" i="2"/>
  <c r="I5693" i="2"/>
  <c r="H5693" i="2"/>
  <c r="G5693" i="2"/>
  <c r="F5693" i="2"/>
  <c r="E5693" i="2"/>
  <c r="D5693" i="2"/>
  <c r="C5693" i="2"/>
  <c r="B5693" i="2"/>
  <c r="J5692" i="2"/>
  <c r="I5692" i="2"/>
  <c r="H5692" i="2"/>
  <c r="G5692" i="2"/>
  <c r="F5692" i="2"/>
  <c r="E5692" i="2"/>
  <c r="D5692" i="2"/>
  <c r="C5692" i="2"/>
  <c r="B5692" i="2"/>
  <c r="G5690" i="2"/>
  <c r="C5690" i="2"/>
  <c r="G5689" i="2"/>
  <c r="F5689" i="2"/>
  <c r="D5689" i="2"/>
  <c r="C5687" i="2"/>
  <c r="J5686" i="2"/>
  <c r="H5686" i="2"/>
  <c r="D5686" i="2"/>
  <c r="B5686" i="2"/>
  <c r="J5685" i="2"/>
  <c r="H5685" i="2"/>
  <c r="F5685" i="2"/>
  <c r="I5684" i="2"/>
  <c r="H5684" i="2"/>
  <c r="G5684" i="2"/>
  <c r="F5684" i="2"/>
  <c r="E5684" i="2"/>
  <c r="D5684" i="2"/>
  <c r="C5684" i="2"/>
  <c r="B5684" i="2"/>
  <c r="H5683" i="2"/>
  <c r="G5683" i="2"/>
  <c r="F5683" i="2"/>
  <c r="E5683" i="2"/>
  <c r="D5683" i="2"/>
  <c r="C5683" i="2"/>
  <c r="B5683" i="2"/>
  <c r="J5681" i="2"/>
  <c r="I5681" i="2"/>
  <c r="H5681" i="2"/>
  <c r="G5681" i="2"/>
  <c r="F5681" i="2"/>
  <c r="E5681" i="2"/>
  <c r="D5681" i="2"/>
  <c r="C5681" i="2"/>
  <c r="B5681" i="2"/>
  <c r="J5680" i="2"/>
  <c r="I5680" i="2"/>
  <c r="H5680" i="2"/>
  <c r="G5680" i="2"/>
  <c r="F5680" i="2"/>
  <c r="E5680" i="2"/>
  <c r="D5680" i="2"/>
  <c r="C5680" i="2"/>
  <c r="B5680" i="2"/>
  <c r="G5678" i="2"/>
  <c r="C5678" i="2"/>
  <c r="G5677" i="2"/>
  <c r="F5677" i="2"/>
  <c r="D5677" i="2"/>
  <c r="C5675" i="2"/>
  <c r="J5674" i="2"/>
  <c r="H5674" i="2"/>
  <c r="D5674" i="2"/>
  <c r="B5674" i="2"/>
  <c r="J5673" i="2"/>
  <c r="H5673" i="2"/>
  <c r="F5673" i="2"/>
  <c r="I5672" i="2"/>
  <c r="H5672" i="2"/>
  <c r="G5672" i="2"/>
  <c r="F5672" i="2"/>
  <c r="E5672" i="2"/>
  <c r="D5672" i="2"/>
  <c r="C5672" i="2"/>
  <c r="B5672" i="2"/>
  <c r="H5671" i="2"/>
  <c r="G5671" i="2"/>
  <c r="F5671" i="2"/>
  <c r="E5671" i="2"/>
  <c r="D5671" i="2"/>
  <c r="C5671" i="2"/>
  <c r="B5671" i="2"/>
  <c r="J5669" i="2"/>
  <c r="I5669" i="2"/>
  <c r="H5669" i="2"/>
  <c r="G5669" i="2"/>
  <c r="F5669" i="2"/>
  <c r="E5669" i="2"/>
  <c r="D5669" i="2"/>
  <c r="C5669" i="2"/>
  <c r="B5669" i="2"/>
  <c r="J5668" i="2"/>
  <c r="I5668" i="2"/>
  <c r="H5668" i="2"/>
  <c r="G5668" i="2"/>
  <c r="F5668" i="2"/>
  <c r="E5668" i="2"/>
  <c r="D5668" i="2"/>
  <c r="C5668" i="2"/>
  <c r="B5668" i="2"/>
  <c r="G5666" i="2"/>
  <c r="C5666" i="2"/>
  <c r="G5665" i="2"/>
  <c r="F5665" i="2"/>
  <c r="D5665" i="2"/>
  <c r="C5663" i="2"/>
  <c r="J5662" i="2"/>
  <c r="H5662" i="2"/>
  <c r="D5662" i="2"/>
  <c r="B5662" i="2"/>
  <c r="J5661" i="2"/>
  <c r="H5661" i="2"/>
  <c r="F5661" i="2"/>
  <c r="I5660" i="2"/>
  <c r="H5660" i="2"/>
  <c r="G5660" i="2"/>
  <c r="F5660" i="2"/>
  <c r="E5660" i="2"/>
  <c r="D5660" i="2"/>
  <c r="C5660" i="2"/>
  <c r="B5660" i="2"/>
  <c r="H5659" i="2"/>
  <c r="G5659" i="2"/>
  <c r="F5659" i="2"/>
  <c r="E5659" i="2"/>
  <c r="D5659" i="2"/>
  <c r="C5659" i="2"/>
  <c r="B5659" i="2"/>
  <c r="J5657" i="2"/>
  <c r="I5657" i="2"/>
  <c r="H5657" i="2"/>
  <c r="G5657" i="2"/>
  <c r="F5657" i="2"/>
  <c r="E5657" i="2"/>
  <c r="D5657" i="2"/>
  <c r="C5657" i="2"/>
  <c r="B5657" i="2"/>
  <c r="J5656" i="2"/>
  <c r="I5656" i="2"/>
  <c r="H5656" i="2"/>
  <c r="G5656" i="2"/>
  <c r="F5656" i="2"/>
  <c r="E5656" i="2"/>
  <c r="D5656" i="2"/>
  <c r="C5656" i="2"/>
  <c r="B5656" i="2"/>
  <c r="G5654" i="2"/>
  <c r="C5654" i="2"/>
  <c r="G5653" i="2"/>
  <c r="F5653" i="2"/>
  <c r="D5653" i="2"/>
  <c r="C5651" i="2"/>
  <c r="J5650" i="2"/>
  <c r="H5650" i="2"/>
  <c r="D5650" i="2"/>
  <c r="B5650" i="2"/>
  <c r="J5649" i="2"/>
  <c r="H5649" i="2"/>
  <c r="F5649" i="2"/>
  <c r="I5648" i="2"/>
  <c r="H5648" i="2"/>
  <c r="G5648" i="2"/>
  <c r="F5648" i="2"/>
  <c r="E5648" i="2"/>
  <c r="D5648" i="2"/>
  <c r="C5648" i="2"/>
  <c r="B5648" i="2"/>
  <c r="H5647" i="2"/>
  <c r="G5647" i="2"/>
  <c r="F5647" i="2"/>
  <c r="E5647" i="2"/>
  <c r="D5647" i="2"/>
  <c r="C5647" i="2"/>
  <c r="B5647" i="2"/>
  <c r="J5645" i="2"/>
  <c r="I5645" i="2"/>
  <c r="H5645" i="2"/>
  <c r="G5645" i="2"/>
  <c r="F5645" i="2"/>
  <c r="E5645" i="2"/>
  <c r="D5645" i="2"/>
  <c r="C5645" i="2"/>
  <c r="B5645" i="2"/>
  <c r="J5644" i="2"/>
  <c r="I5644" i="2"/>
  <c r="H5644" i="2"/>
  <c r="G5644" i="2"/>
  <c r="F5644" i="2"/>
  <c r="E5644" i="2"/>
  <c r="D5644" i="2"/>
  <c r="C5644" i="2"/>
  <c r="B5644" i="2"/>
  <c r="G5642" i="2"/>
  <c r="C5642" i="2"/>
  <c r="G5641" i="2"/>
  <c r="F5641" i="2"/>
  <c r="D5641" i="2"/>
  <c r="C5639" i="2"/>
  <c r="J5638" i="2"/>
  <c r="H5638" i="2"/>
  <c r="D5638" i="2"/>
  <c r="B5638" i="2"/>
  <c r="J5637" i="2"/>
  <c r="H5637" i="2"/>
  <c r="F5637" i="2"/>
  <c r="I5636" i="2"/>
  <c r="H5636" i="2"/>
  <c r="G5636" i="2"/>
  <c r="F5636" i="2"/>
  <c r="E5636" i="2"/>
  <c r="D5636" i="2"/>
  <c r="C5636" i="2"/>
  <c r="B5636" i="2"/>
  <c r="H5635" i="2"/>
  <c r="G5635" i="2"/>
  <c r="F5635" i="2"/>
  <c r="E5635" i="2"/>
  <c r="D5635" i="2"/>
  <c r="C5635" i="2"/>
  <c r="B5635" i="2"/>
  <c r="J5633" i="2"/>
  <c r="I5633" i="2"/>
  <c r="H5633" i="2"/>
  <c r="G5633" i="2"/>
  <c r="F5633" i="2"/>
  <c r="E5633" i="2"/>
  <c r="D5633" i="2"/>
  <c r="C5633" i="2"/>
  <c r="B5633" i="2"/>
  <c r="J5632" i="2"/>
  <c r="I5632" i="2"/>
  <c r="H5632" i="2"/>
  <c r="G5632" i="2"/>
  <c r="F5632" i="2"/>
  <c r="E5632" i="2"/>
  <c r="D5632" i="2"/>
  <c r="C5632" i="2"/>
  <c r="B5632" i="2"/>
  <c r="G5630" i="2"/>
  <c r="C5630" i="2"/>
  <c r="G5629" i="2"/>
  <c r="F5629" i="2"/>
  <c r="D5629" i="2"/>
  <c r="C5627" i="2"/>
  <c r="J5626" i="2"/>
  <c r="H5626" i="2"/>
  <c r="D5626" i="2"/>
  <c r="B5626" i="2"/>
  <c r="J5625" i="2"/>
  <c r="H5625" i="2"/>
  <c r="F5625" i="2"/>
  <c r="I5624" i="2"/>
  <c r="H5624" i="2"/>
  <c r="G5624" i="2"/>
  <c r="F5624" i="2"/>
  <c r="E5624" i="2"/>
  <c r="D5624" i="2"/>
  <c r="C5624" i="2"/>
  <c r="B5624" i="2"/>
  <c r="H5623" i="2"/>
  <c r="G5623" i="2"/>
  <c r="F5623" i="2"/>
  <c r="E5623" i="2"/>
  <c r="D5623" i="2"/>
  <c r="C5623" i="2"/>
  <c r="B5623" i="2"/>
  <c r="J5621" i="2"/>
  <c r="I5621" i="2"/>
  <c r="H5621" i="2"/>
  <c r="G5621" i="2"/>
  <c r="F5621" i="2"/>
  <c r="E5621" i="2"/>
  <c r="D5621" i="2"/>
  <c r="C5621" i="2"/>
  <c r="B5621" i="2"/>
  <c r="J5620" i="2"/>
  <c r="I5620" i="2"/>
  <c r="H5620" i="2"/>
  <c r="G5620" i="2"/>
  <c r="F5620" i="2"/>
  <c r="E5620" i="2"/>
  <c r="D5620" i="2"/>
  <c r="C5620" i="2"/>
  <c r="B5620" i="2"/>
  <c r="G5618" i="2"/>
  <c r="C5618" i="2"/>
  <c r="G5617" i="2"/>
  <c r="F5617" i="2"/>
  <c r="D5617" i="2"/>
  <c r="C5615" i="2"/>
  <c r="J5614" i="2"/>
  <c r="H5614" i="2"/>
  <c r="D5614" i="2"/>
  <c r="B5614" i="2"/>
  <c r="J5613" i="2"/>
  <c r="H5613" i="2"/>
  <c r="F5613" i="2"/>
  <c r="I5612" i="2"/>
  <c r="H5612" i="2"/>
  <c r="G5612" i="2"/>
  <c r="F5612" i="2"/>
  <c r="E5612" i="2"/>
  <c r="D5612" i="2"/>
  <c r="C5612" i="2"/>
  <c r="B5612" i="2"/>
  <c r="H5611" i="2"/>
  <c r="G5611" i="2"/>
  <c r="F5611" i="2"/>
  <c r="E5611" i="2"/>
  <c r="D5611" i="2"/>
  <c r="C5611" i="2"/>
  <c r="B5611" i="2"/>
  <c r="J5609" i="2"/>
  <c r="I5609" i="2"/>
  <c r="H5609" i="2"/>
  <c r="G5609" i="2"/>
  <c r="F5609" i="2"/>
  <c r="E5609" i="2"/>
  <c r="D5609" i="2"/>
  <c r="C5609" i="2"/>
  <c r="B5609" i="2"/>
  <c r="J5608" i="2"/>
  <c r="I5608" i="2"/>
  <c r="H5608" i="2"/>
  <c r="G5608" i="2"/>
  <c r="F5608" i="2"/>
  <c r="E5608" i="2"/>
  <c r="D5608" i="2"/>
  <c r="C5608" i="2"/>
  <c r="B5608" i="2"/>
  <c r="G5606" i="2"/>
  <c r="C5606" i="2"/>
  <c r="G5605" i="2"/>
  <c r="F5605" i="2"/>
  <c r="D5605" i="2"/>
  <c r="C5603" i="2"/>
  <c r="J5602" i="2"/>
  <c r="H5602" i="2"/>
  <c r="D5602" i="2"/>
  <c r="B5602" i="2"/>
  <c r="J5601" i="2"/>
  <c r="H5601" i="2"/>
  <c r="F5601" i="2"/>
  <c r="I5600" i="2"/>
  <c r="H5600" i="2"/>
  <c r="G5600" i="2"/>
  <c r="F5600" i="2"/>
  <c r="E5600" i="2"/>
  <c r="D5600" i="2"/>
  <c r="C5600" i="2"/>
  <c r="B5600" i="2"/>
  <c r="H5599" i="2"/>
  <c r="G5599" i="2"/>
  <c r="F5599" i="2"/>
  <c r="E5599" i="2"/>
  <c r="D5599" i="2"/>
  <c r="C5599" i="2"/>
  <c r="B5599" i="2"/>
  <c r="J5597" i="2"/>
  <c r="I5597" i="2"/>
  <c r="H5597" i="2"/>
  <c r="G5597" i="2"/>
  <c r="F5597" i="2"/>
  <c r="E5597" i="2"/>
  <c r="D5597" i="2"/>
  <c r="C5597" i="2"/>
  <c r="B5597" i="2"/>
  <c r="J5596" i="2"/>
  <c r="I5596" i="2"/>
  <c r="H5596" i="2"/>
  <c r="G5596" i="2"/>
  <c r="F5596" i="2"/>
  <c r="E5596" i="2"/>
  <c r="D5596" i="2"/>
  <c r="C5596" i="2"/>
  <c r="B5596" i="2"/>
  <c r="G5594" i="2"/>
  <c r="C5594" i="2"/>
  <c r="G5593" i="2"/>
  <c r="F5593" i="2"/>
  <c r="D5593" i="2"/>
  <c r="C5591" i="2"/>
  <c r="J5590" i="2"/>
  <c r="H5590" i="2"/>
  <c r="D5590" i="2"/>
  <c r="B5590" i="2"/>
  <c r="J5589" i="2"/>
  <c r="H5589" i="2"/>
  <c r="F5589" i="2"/>
  <c r="I5588" i="2"/>
  <c r="H5588" i="2"/>
  <c r="G5588" i="2"/>
  <c r="F5588" i="2"/>
  <c r="E5588" i="2"/>
  <c r="D5588" i="2"/>
  <c r="C5588" i="2"/>
  <c r="B5588" i="2"/>
  <c r="H5587" i="2"/>
  <c r="G5587" i="2"/>
  <c r="F5587" i="2"/>
  <c r="E5587" i="2"/>
  <c r="D5587" i="2"/>
  <c r="C5587" i="2"/>
  <c r="B5587" i="2"/>
  <c r="J5585" i="2"/>
  <c r="I5585" i="2"/>
  <c r="H5585" i="2"/>
  <c r="G5585" i="2"/>
  <c r="F5585" i="2"/>
  <c r="E5585" i="2"/>
  <c r="D5585" i="2"/>
  <c r="C5585" i="2"/>
  <c r="B5585" i="2"/>
  <c r="J5584" i="2"/>
  <c r="I5584" i="2"/>
  <c r="H5584" i="2"/>
  <c r="G5584" i="2"/>
  <c r="F5584" i="2"/>
  <c r="E5584" i="2"/>
  <c r="D5584" i="2"/>
  <c r="C5584" i="2"/>
  <c r="B5584" i="2"/>
  <c r="G5582" i="2"/>
  <c r="C5582" i="2"/>
  <c r="G5581" i="2"/>
  <c r="F5581" i="2"/>
  <c r="D5581" i="2"/>
  <c r="C5579" i="2"/>
  <c r="J5578" i="2"/>
  <c r="H5578" i="2"/>
  <c r="D5578" i="2"/>
  <c r="B5578" i="2"/>
  <c r="J5577" i="2"/>
  <c r="H5577" i="2"/>
  <c r="F5577" i="2"/>
  <c r="I5576" i="2"/>
  <c r="H5576" i="2"/>
  <c r="G5576" i="2"/>
  <c r="F5576" i="2"/>
  <c r="E5576" i="2"/>
  <c r="D5576" i="2"/>
  <c r="C5576" i="2"/>
  <c r="B5576" i="2"/>
  <c r="H5575" i="2"/>
  <c r="G5575" i="2"/>
  <c r="F5575" i="2"/>
  <c r="E5575" i="2"/>
  <c r="D5575" i="2"/>
  <c r="C5575" i="2"/>
  <c r="B5575" i="2"/>
  <c r="J5573" i="2"/>
  <c r="I5573" i="2"/>
  <c r="H5573" i="2"/>
  <c r="G5573" i="2"/>
  <c r="F5573" i="2"/>
  <c r="E5573" i="2"/>
  <c r="D5573" i="2"/>
  <c r="C5573" i="2"/>
  <c r="B5573" i="2"/>
  <c r="J5572" i="2"/>
  <c r="I5572" i="2"/>
  <c r="H5572" i="2"/>
  <c r="G5572" i="2"/>
  <c r="F5572" i="2"/>
  <c r="E5572" i="2"/>
  <c r="D5572" i="2"/>
  <c r="C5572" i="2"/>
  <c r="B5572" i="2"/>
  <c r="G5570" i="2"/>
  <c r="C5570" i="2"/>
  <c r="G5569" i="2"/>
  <c r="F5569" i="2"/>
  <c r="D5569" i="2"/>
  <c r="C5567" i="2"/>
  <c r="J5566" i="2"/>
  <c r="H5566" i="2"/>
  <c r="D5566" i="2"/>
  <c r="B5566" i="2"/>
  <c r="J5565" i="2"/>
  <c r="H5565" i="2"/>
  <c r="F5565" i="2"/>
  <c r="I5564" i="2"/>
  <c r="H5564" i="2"/>
  <c r="G5564" i="2"/>
  <c r="F5564" i="2"/>
  <c r="E5564" i="2"/>
  <c r="D5564" i="2"/>
  <c r="C5564" i="2"/>
  <c r="B5564" i="2"/>
  <c r="H5563" i="2"/>
  <c r="G5563" i="2"/>
  <c r="F5563" i="2"/>
  <c r="E5563" i="2"/>
  <c r="D5563" i="2"/>
  <c r="C5563" i="2"/>
  <c r="B5563" i="2"/>
  <c r="J5561" i="2"/>
  <c r="I5561" i="2"/>
  <c r="H5561" i="2"/>
  <c r="G5561" i="2"/>
  <c r="F5561" i="2"/>
  <c r="E5561" i="2"/>
  <c r="D5561" i="2"/>
  <c r="C5561" i="2"/>
  <c r="B5561" i="2"/>
  <c r="J5560" i="2"/>
  <c r="I5560" i="2"/>
  <c r="H5560" i="2"/>
  <c r="G5560" i="2"/>
  <c r="F5560" i="2"/>
  <c r="E5560" i="2"/>
  <c r="D5560" i="2"/>
  <c r="C5560" i="2"/>
  <c r="B5560" i="2"/>
  <c r="G5558" i="2"/>
  <c r="C5558" i="2"/>
  <c r="G5557" i="2"/>
  <c r="F5557" i="2"/>
  <c r="D5557" i="2"/>
  <c r="C5555" i="2"/>
  <c r="J5554" i="2"/>
  <c r="H5554" i="2"/>
  <c r="D5554" i="2"/>
  <c r="B5554" i="2"/>
  <c r="J5553" i="2"/>
  <c r="H5553" i="2"/>
  <c r="F5553" i="2"/>
  <c r="I5552" i="2"/>
  <c r="H5552" i="2"/>
  <c r="G5552" i="2"/>
  <c r="F5552" i="2"/>
  <c r="E5552" i="2"/>
  <c r="D5552" i="2"/>
  <c r="C5552" i="2"/>
  <c r="B5552" i="2"/>
  <c r="H5551" i="2"/>
  <c r="G5551" i="2"/>
  <c r="F5551" i="2"/>
  <c r="E5551" i="2"/>
  <c r="D5551" i="2"/>
  <c r="C5551" i="2"/>
  <c r="B5551" i="2"/>
  <c r="J5549" i="2"/>
  <c r="I5549" i="2"/>
  <c r="H5549" i="2"/>
  <c r="G5549" i="2"/>
  <c r="F5549" i="2"/>
  <c r="E5549" i="2"/>
  <c r="D5549" i="2"/>
  <c r="C5549" i="2"/>
  <c r="B5549" i="2"/>
  <c r="J5548" i="2"/>
  <c r="I5548" i="2"/>
  <c r="H5548" i="2"/>
  <c r="G5548" i="2"/>
  <c r="F5548" i="2"/>
  <c r="E5548" i="2"/>
  <c r="D5548" i="2"/>
  <c r="C5548" i="2"/>
  <c r="B5548" i="2"/>
  <c r="G5546" i="2"/>
  <c r="C5546" i="2"/>
  <c r="G5545" i="2"/>
  <c r="F5545" i="2"/>
  <c r="D5545" i="2"/>
  <c r="C5543" i="2"/>
  <c r="J5542" i="2"/>
  <c r="H5542" i="2"/>
  <c r="D5542" i="2"/>
  <c r="B5542" i="2"/>
  <c r="J5541" i="2"/>
  <c r="H5541" i="2"/>
  <c r="F5541" i="2"/>
  <c r="I5540" i="2"/>
  <c r="H5540" i="2"/>
  <c r="G5540" i="2"/>
  <c r="F5540" i="2"/>
  <c r="E5540" i="2"/>
  <c r="D5540" i="2"/>
  <c r="C5540" i="2"/>
  <c r="B5540" i="2"/>
  <c r="H5539" i="2"/>
  <c r="G5539" i="2"/>
  <c r="F5539" i="2"/>
  <c r="E5539" i="2"/>
  <c r="D5539" i="2"/>
  <c r="C5539" i="2"/>
  <c r="B5539" i="2"/>
  <c r="J5537" i="2"/>
  <c r="I5537" i="2"/>
  <c r="H5537" i="2"/>
  <c r="G5537" i="2"/>
  <c r="F5537" i="2"/>
  <c r="E5537" i="2"/>
  <c r="D5537" i="2"/>
  <c r="C5537" i="2"/>
  <c r="B5537" i="2"/>
  <c r="J5536" i="2"/>
  <c r="I5536" i="2"/>
  <c r="H5536" i="2"/>
  <c r="G5536" i="2"/>
  <c r="F5536" i="2"/>
  <c r="E5536" i="2"/>
  <c r="D5536" i="2"/>
  <c r="C5536" i="2"/>
  <c r="B5536" i="2"/>
  <c r="G5534" i="2"/>
  <c r="C5534" i="2"/>
  <c r="G5533" i="2"/>
  <c r="F5533" i="2"/>
  <c r="D5533" i="2"/>
  <c r="C5531" i="2"/>
  <c r="J5530" i="2"/>
  <c r="H5530" i="2"/>
  <c r="D5530" i="2"/>
  <c r="B5530" i="2"/>
  <c r="J5529" i="2"/>
  <c r="H5529" i="2"/>
  <c r="F5529" i="2"/>
  <c r="I5528" i="2"/>
  <c r="H5528" i="2"/>
  <c r="G5528" i="2"/>
  <c r="F5528" i="2"/>
  <c r="E5528" i="2"/>
  <c r="D5528" i="2"/>
  <c r="C5528" i="2"/>
  <c r="B5528" i="2"/>
  <c r="H5527" i="2"/>
  <c r="G5527" i="2"/>
  <c r="F5527" i="2"/>
  <c r="E5527" i="2"/>
  <c r="D5527" i="2"/>
  <c r="C5527" i="2"/>
  <c r="B5527" i="2"/>
  <c r="J5525" i="2"/>
  <c r="I5525" i="2"/>
  <c r="H5525" i="2"/>
  <c r="G5525" i="2"/>
  <c r="F5525" i="2"/>
  <c r="E5525" i="2"/>
  <c r="D5525" i="2"/>
  <c r="C5525" i="2"/>
  <c r="B5525" i="2"/>
  <c r="J5524" i="2"/>
  <c r="I5524" i="2"/>
  <c r="H5524" i="2"/>
  <c r="G5524" i="2"/>
  <c r="F5524" i="2"/>
  <c r="E5524" i="2"/>
  <c r="D5524" i="2"/>
  <c r="C5524" i="2"/>
  <c r="B5524" i="2"/>
  <c r="G5522" i="2"/>
  <c r="C5522" i="2"/>
  <c r="G5521" i="2"/>
  <c r="F5521" i="2"/>
  <c r="D5521" i="2"/>
  <c r="C5519" i="2"/>
  <c r="J5518" i="2"/>
  <c r="H5518" i="2"/>
  <c r="D5518" i="2"/>
  <c r="B5518" i="2"/>
  <c r="J5517" i="2"/>
  <c r="H5517" i="2"/>
  <c r="F5517" i="2"/>
  <c r="I5516" i="2"/>
  <c r="H5516" i="2"/>
  <c r="G5516" i="2"/>
  <c r="F5516" i="2"/>
  <c r="E5516" i="2"/>
  <c r="D5516" i="2"/>
  <c r="C5516" i="2"/>
  <c r="B5516" i="2"/>
  <c r="H5515" i="2"/>
  <c r="G5515" i="2"/>
  <c r="F5515" i="2"/>
  <c r="E5515" i="2"/>
  <c r="D5515" i="2"/>
  <c r="C5515" i="2"/>
  <c r="B5515" i="2"/>
  <c r="J5513" i="2"/>
  <c r="I5513" i="2"/>
  <c r="H5513" i="2"/>
  <c r="G5513" i="2"/>
  <c r="F5513" i="2"/>
  <c r="E5513" i="2"/>
  <c r="D5513" i="2"/>
  <c r="C5513" i="2"/>
  <c r="B5513" i="2"/>
  <c r="J5512" i="2"/>
  <c r="I5512" i="2"/>
  <c r="H5512" i="2"/>
  <c r="G5512" i="2"/>
  <c r="F5512" i="2"/>
  <c r="E5512" i="2"/>
  <c r="D5512" i="2"/>
  <c r="C5512" i="2"/>
  <c r="B5512" i="2"/>
  <c r="G5510" i="2"/>
  <c r="C5510" i="2"/>
  <c r="G5509" i="2"/>
  <c r="F5509" i="2"/>
  <c r="D5509" i="2"/>
  <c r="C5507" i="2"/>
  <c r="J5506" i="2"/>
  <c r="H5506" i="2"/>
  <c r="D5506" i="2"/>
  <c r="B5506" i="2"/>
  <c r="J5505" i="2"/>
  <c r="H5505" i="2"/>
  <c r="F5505" i="2"/>
  <c r="I5504" i="2"/>
  <c r="H5504" i="2"/>
  <c r="G5504" i="2"/>
  <c r="F5504" i="2"/>
  <c r="E5504" i="2"/>
  <c r="D5504" i="2"/>
  <c r="C5504" i="2"/>
  <c r="B5504" i="2"/>
  <c r="H5503" i="2"/>
  <c r="G5503" i="2"/>
  <c r="F5503" i="2"/>
  <c r="E5503" i="2"/>
  <c r="D5503" i="2"/>
  <c r="C5503" i="2"/>
  <c r="B5503" i="2"/>
  <c r="J5501" i="2"/>
  <c r="I5501" i="2"/>
  <c r="H5501" i="2"/>
  <c r="G5501" i="2"/>
  <c r="F5501" i="2"/>
  <c r="E5501" i="2"/>
  <c r="D5501" i="2"/>
  <c r="C5501" i="2"/>
  <c r="B5501" i="2"/>
  <c r="J5500" i="2"/>
  <c r="I5500" i="2"/>
  <c r="H5500" i="2"/>
  <c r="G5500" i="2"/>
  <c r="F5500" i="2"/>
  <c r="E5500" i="2"/>
  <c r="D5500" i="2"/>
  <c r="C5500" i="2"/>
  <c r="B5500" i="2"/>
  <c r="G5498" i="2"/>
  <c r="C5498" i="2"/>
  <c r="G5497" i="2"/>
  <c r="F5497" i="2"/>
  <c r="D5497" i="2"/>
  <c r="C5495" i="2"/>
  <c r="J5494" i="2"/>
  <c r="H5494" i="2"/>
  <c r="D5494" i="2"/>
  <c r="B5494" i="2"/>
  <c r="J5493" i="2"/>
  <c r="H5493" i="2"/>
  <c r="F5493" i="2"/>
  <c r="I5492" i="2"/>
  <c r="H5492" i="2"/>
  <c r="G5492" i="2"/>
  <c r="F5492" i="2"/>
  <c r="E5492" i="2"/>
  <c r="D5492" i="2"/>
  <c r="C5492" i="2"/>
  <c r="B5492" i="2"/>
  <c r="H5491" i="2"/>
  <c r="G5491" i="2"/>
  <c r="F5491" i="2"/>
  <c r="E5491" i="2"/>
  <c r="D5491" i="2"/>
  <c r="C5491" i="2"/>
  <c r="B5491" i="2"/>
  <c r="J5489" i="2"/>
  <c r="I5489" i="2"/>
  <c r="H5489" i="2"/>
  <c r="G5489" i="2"/>
  <c r="F5489" i="2"/>
  <c r="E5489" i="2"/>
  <c r="D5489" i="2"/>
  <c r="C5489" i="2"/>
  <c r="B5489" i="2"/>
  <c r="J5488" i="2"/>
  <c r="I5488" i="2"/>
  <c r="H5488" i="2"/>
  <c r="G5488" i="2"/>
  <c r="F5488" i="2"/>
  <c r="E5488" i="2"/>
  <c r="D5488" i="2"/>
  <c r="C5488" i="2"/>
  <c r="B5488" i="2"/>
  <c r="G5486" i="2"/>
  <c r="C5486" i="2"/>
  <c r="G5485" i="2"/>
  <c r="F5485" i="2"/>
  <c r="D5485" i="2"/>
  <c r="C5483" i="2"/>
  <c r="J5482" i="2"/>
  <c r="H5482" i="2"/>
  <c r="D5482" i="2"/>
  <c r="B5482" i="2"/>
  <c r="J5481" i="2"/>
  <c r="H5481" i="2"/>
  <c r="F5481" i="2"/>
  <c r="I5480" i="2"/>
  <c r="H5480" i="2"/>
  <c r="G5480" i="2"/>
  <c r="F5480" i="2"/>
  <c r="E5480" i="2"/>
  <c r="D5480" i="2"/>
  <c r="C5480" i="2"/>
  <c r="B5480" i="2"/>
  <c r="H5479" i="2"/>
  <c r="G5479" i="2"/>
  <c r="F5479" i="2"/>
  <c r="E5479" i="2"/>
  <c r="D5479" i="2"/>
  <c r="C5479" i="2"/>
  <c r="B5479" i="2"/>
  <c r="J5477" i="2"/>
  <c r="I5477" i="2"/>
  <c r="H5477" i="2"/>
  <c r="G5477" i="2"/>
  <c r="F5477" i="2"/>
  <c r="E5477" i="2"/>
  <c r="D5477" i="2"/>
  <c r="C5477" i="2"/>
  <c r="B5477" i="2"/>
  <c r="J5476" i="2"/>
  <c r="I5476" i="2"/>
  <c r="H5476" i="2"/>
  <c r="G5476" i="2"/>
  <c r="F5476" i="2"/>
  <c r="E5476" i="2"/>
  <c r="D5476" i="2"/>
  <c r="C5476" i="2"/>
  <c r="B5476" i="2"/>
  <c r="G5474" i="2"/>
  <c r="C5474" i="2"/>
  <c r="G5473" i="2"/>
  <c r="F5473" i="2"/>
  <c r="D5473" i="2"/>
  <c r="C5471" i="2"/>
  <c r="J5470" i="2"/>
  <c r="H5470" i="2"/>
  <c r="D5470" i="2"/>
  <c r="B5470" i="2"/>
  <c r="J5469" i="2"/>
  <c r="H5469" i="2"/>
  <c r="F5469" i="2"/>
  <c r="I5468" i="2"/>
  <c r="H5468" i="2"/>
  <c r="G5468" i="2"/>
  <c r="F5468" i="2"/>
  <c r="E5468" i="2"/>
  <c r="D5468" i="2"/>
  <c r="C5468" i="2"/>
  <c r="B5468" i="2"/>
  <c r="H5467" i="2"/>
  <c r="G5467" i="2"/>
  <c r="F5467" i="2"/>
  <c r="E5467" i="2"/>
  <c r="D5467" i="2"/>
  <c r="C5467" i="2"/>
  <c r="B5467" i="2"/>
  <c r="J5465" i="2"/>
  <c r="I5465" i="2"/>
  <c r="H5465" i="2"/>
  <c r="G5465" i="2"/>
  <c r="F5465" i="2"/>
  <c r="E5465" i="2"/>
  <c r="D5465" i="2"/>
  <c r="C5465" i="2"/>
  <c r="B5465" i="2"/>
  <c r="J5464" i="2"/>
  <c r="I5464" i="2"/>
  <c r="H5464" i="2"/>
  <c r="G5464" i="2"/>
  <c r="F5464" i="2"/>
  <c r="E5464" i="2"/>
  <c r="D5464" i="2"/>
  <c r="C5464" i="2"/>
  <c r="B5464" i="2"/>
  <c r="G5462" i="2"/>
  <c r="C5462" i="2"/>
  <c r="G5461" i="2"/>
  <c r="F5461" i="2"/>
  <c r="D5461" i="2"/>
  <c r="C5459" i="2"/>
  <c r="J5458" i="2"/>
  <c r="H5458" i="2"/>
  <c r="D5458" i="2"/>
  <c r="B5458" i="2"/>
  <c r="J5457" i="2"/>
  <c r="H5457" i="2"/>
  <c r="F5457" i="2"/>
  <c r="I5456" i="2"/>
  <c r="H5456" i="2"/>
  <c r="G5456" i="2"/>
  <c r="F5456" i="2"/>
  <c r="E5456" i="2"/>
  <c r="D5456" i="2"/>
  <c r="C5456" i="2"/>
  <c r="B5456" i="2"/>
  <c r="H5455" i="2"/>
  <c r="G5455" i="2"/>
  <c r="F5455" i="2"/>
  <c r="E5455" i="2"/>
  <c r="D5455" i="2"/>
  <c r="C5455" i="2"/>
  <c r="B5455" i="2"/>
  <c r="J5453" i="2"/>
  <c r="I5453" i="2"/>
  <c r="H5453" i="2"/>
  <c r="G5453" i="2"/>
  <c r="F5453" i="2"/>
  <c r="E5453" i="2"/>
  <c r="D5453" i="2"/>
  <c r="C5453" i="2"/>
  <c r="B5453" i="2"/>
  <c r="J5452" i="2"/>
  <c r="I5452" i="2"/>
  <c r="H5452" i="2"/>
  <c r="G5452" i="2"/>
  <c r="F5452" i="2"/>
  <c r="E5452" i="2"/>
  <c r="D5452" i="2"/>
  <c r="C5452" i="2"/>
  <c r="B5452" i="2"/>
  <c r="G5450" i="2"/>
  <c r="C5450" i="2"/>
  <c r="G5449" i="2"/>
  <c r="F5449" i="2"/>
  <c r="D5449" i="2"/>
  <c r="C5447" i="2"/>
  <c r="J5446" i="2"/>
  <c r="H5446" i="2"/>
  <c r="D5446" i="2"/>
  <c r="B5446" i="2"/>
  <c r="J5445" i="2"/>
  <c r="H5445" i="2"/>
  <c r="F5445" i="2"/>
  <c r="I5444" i="2"/>
  <c r="H5444" i="2"/>
  <c r="G5444" i="2"/>
  <c r="F5444" i="2"/>
  <c r="E5444" i="2"/>
  <c r="D5444" i="2"/>
  <c r="C5444" i="2"/>
  <c r="B5444" i="2"/>
  <c r="H5443" i="2"/>
  <c r="G5443" i="2"/>
  <c r="F5443" i="2"/>
  <c r="E5443" i="2"/>
  <c r="D5443" i="2"/>
  <c r="C5443" i="2"/>
  <c r="B5443" i="2"/>
  <c r="J5441" i="2"/>
  <c r="I5441" i="2"/>
  <c r="H5441" i="2"/>
  <c r="G5441" i="2"/>
  <c r="F5441" i="2"/>
  <c r="E5441" i="2"/>
  <c r="D5441" i="2"/>
  <c r="C5441" i="2"/>
  <c r="B5441" i="2"/>
  <c r="J5440" i="2"/>
  <c r="I5440" i="2"/>
  <c r="H5440" i="2"/>
  <c r="G5440" i="2"/>
  <c r="F5440" i="2"/>
  <c r="E5440" i="2"/>
  <c r="D5440" i="2"/>
  <c r="C5440" i="2"/>
  <c r="B5440" i="2"/>
  <c r="G5438" i="2"/>
  <c r="C5438" i="2"/>
  <c r="G5437" i="2"/>
  <c r="F5437" i="2"/>
  <c r="D5437" i="2"/>
  <c r="C5435" i="2"/>
  <c r="J5434" i="2"/>
  <c r="H5434" i="2"/>
  <c r="D5434" i="2"/>
  <c r="B5434" i="2"/>
  <c r="J5433" i="2"/>
  <c r="H5433" i="2"/>
  <c r="F5433" i="2"/>
  <c r="I5432" i="2"/>
  <c r="H5432" i="2"/>
  <c r="G5432" i="2"/>
  <c r="F5432" i="2"/>
  <c r="E5432" i="2"/>
  <c r="D5432" i="2"/>
  <c r="C5432" i="2"/>
  <c r="B5432" i="2"/>
  <c r="H5431" i="2"/>
  <c r="G5431" i="2"/>
  <c r="F5431" i="2"/>
  <c r="E5431" i="2"/>
  <c r="D5431" i="2"/>
  <c r="C5431" i="2"/>
  <c r="B5431" i="2"/>
  <c r="J5429" i="2"/>
  <c r="I5429" i="2"/>
  <c r="H5429" i="2"/>
  <c r="G5429" i="2"/>
  <c r="F5429" i="2"/>
  <c r="E5429" i="2"/>
  <c r="D5429" i="2"/>
  <c r="C5429" i="2"/>
  <c r="B5429" i="2"/>
  <c r="J5428" i="2"/>
  <c r="I5428" i="2"/>
  <c r="H5428" i="2"/>
  <c r="G5428" i="2"/>
  <c r="F5428" i="2"/>
  <c r="E5428" i="2"/>
  <c r="D5428" i="2"/>
  <c r="C5428" i="2"/>
  <c r="B5428" i="2"/>
  <c r="G5426" i="2"/>
  <c r="C5426" i="2"/>
  <c r="G5425" i="2"/>
  <c r="F5425" i="2"/>
  <c r="D5425" i="2"/>
  <c r="C5423" i="2"/>
  <c r="J5422" i="2"/>
  <c r="H5422" i="2"/>
  <c r="D5422" i="2"/>
  <c r="B5422" i="2"/>
  <c r="J5421" i="2"/>
  <c r="H5421" i="2"/>
  <c r="F5421" i="2"/>
  <c r="I5420" i="2"/>
  <c r="H5420" i="2"/>
  <c r="G5420" i="2"/>
  <c r="F5420" i="2"/>
  <c r="E5420" i="2"/>
  <c r="D5420" i="2"/>
  <c r="C5420" i="2"/>
  <c r="B5420" i="2"/>
  <c r="H5419" i="2"/>
  <c r="G5419" i="2"/>
  <c r="F5419" i="2"/>
  <c r="E5419" i="2"/>
  <c r="D5419" i="2"/>
  <c r="C5419" i="2"/>
  <c r="B5419" i="2"/>
  <c r="J5417" i="2"/>
  <c r="I5417" i="2"/>
  <c r="H5417" i="2"/>
  <c r="G5417" i="2"/>
  <c r="F5417" i="2"/>
  <c r="E5417" i="2"/>
  <c r="D5417" i="2"/>
  <c r="C5417" i="2"/>
  <c r="B5417" i="2"/>
  <c r="J5416" i="2"/>
  <c r="I5416" i="2"/>
  <c r="H5416" i="2"/>
  <c r="G5416" i="2"/>
  <c r="F5416" i="2"/>
  <c r="E5416" i="2"/>
  <c r="D5416" i="2"/>
  <c r="C5416" i="2"/>
  <c r="B5416" i="2"/>
  <c r="G5414" i="2"/>
  <c r="C5414" i="2"/>
  <c r="G5413" i="2"/>
  <c r="F5413" i="2"/>
  <c r="D5413" i="2"/>
  <c r="C5411" i="2"/>
  <c r="J5410" i="2"/>
  <c r="H5410" i="2"/>
  <c r="D5410" i="2"/>
  <c r="B5410" i="2"/>
  <c r="J5409" i="2"/>
  <c r="H5409" i="2"/>
  <c r="F5409" i="2"/>
  <c r="I5408" i="2"/>
  <c r="H5408" i="2"/>
  <c r="G5408" i="2"/>
  <c r="F5408" i="2"/>
  <c r="E5408" i="2"/>
  <c r="D5408" i="2"/>
  <c r="C5408" i="2"/>
  <c r="B5408" i="2"/>
  <c r="H5407" i="2"/>
  <c r="G5407" i="2"/>
  <c r="F5407" i="2"/>
  <c r="E5407" i="2"/>
  <c r="D5407" i="2"/>
  <c r="C5407" i="2"/>
  <c r="B5407" i="2"/>
  <c r="J5405" i="2"/>
  <c r="I5405" i="2"/>
  <c r="H5405" i="2"/>
  <c r="G5405" i="2"/>
  <c r="F5405" i="2"/>
  <c r="E5405" i="2"/>
  <c r="D5405" i="2"/>
  <c r="C5405" i="2"/>
  <c r="B5405" i="2"/>
  <c r="J5404" i="2"/>
  <c r="I5404" i="2"/>
  <c r="H5404" i="2"/>
  <c r="G5404" i="2"/>
  <c r="F5404" i="2"/>
  <c r="E5404" i="2"/>
  <c r="D5404" i="2"/>
  <c r="C5404" i="2"/>
  <c r="B5404" i="2"/>
  <c r="G5402" i="2"/>
  <c r="C5402" i="2"/>
  <c r="G5401" i="2"/>
  <c r="F5401" i="2"/>
  <c r="D5401" i="2"/>
  <c r="C5399" i="2"/>
  <c r="J5398" i="2"/>
  <c r="H5398" i="2"/>
  <c r="D5398" i="2"/>
  <c r="B5398" i="2"/>
  <c r="J5397" i="2"/>
  <c r="H5397" i="2"/>
  <c r="F5397" i="2"/>
  <c r="I5396" i="2"/>
  <c r="H5396" i="2"/>
  <c r="G5396" i="2"/>
  <c r="F5396" i="2"/>
  <c r="E5396" i="2"/>
  <c r="D5396" i="2"/>
  <c r="C5396" i="2"/>
  <c r="B5396" i="2"/>
  <c r="H5395" i="2"/>
  <c r="G5395" i="2"/>
  <c r="F5395" i="2"/>
  <c r="E5395" i="2"/>
  <c r="D5395" i="2"/>
  <c r="C5395" i="2"/>
  <c r="B5395" i="2"/>
  <c r="J5393" i="2"/>
  <c r="I5393" i="2"/>
  <c r="H5393" i="2"/>
  <c r="G5393" i="2"/>
  <c r="F5393" i="2"/>
  <c r="E5393" i="2"/>
  <c r="D5393" i="2"/>
  <c r="C5393" i="2"/>
  <c r="B5393" i="2"/>
  <c r="J5392" i="2"/>
  <c r="I5392" i="2"/>
  <c r="H5392" i="2"/>
  <c r="G5392" i="2"/>
  <c r="F5392" i="2"/>
  <c r="E5392" i="2"/>
  <c r="D5392" i="2"/>
  <c r="C5392" i="2"/>
  <c r="B5392" i="2"/>
  <c r="G5390" i="2"/>
  <c r="C5390" i="2"/>
  <c r="G5389" i="2"/>
  <c r="F5389" i="2"/>
  <c r="D5389" i="2"/>
  <c r="C5387" i="2"/>
  <c r="J5386" i="2"/>
  <c r="H5386" i="2"/>
  <c r="D5386" i="2"/>
  <c r="B5386" i="2"/>
  <c r="J5385" i="2"/>
  <c r="H5385" i="2"/>
  <c r="F5385" i="2"/>
  <c r="I5384" i="2"/>
  <c r="H5384" i="2"/>
  <c r="G5384" i="2"/>
  <c r="F5384" i="2"/>
  <c r="E5384" i="2"/>
  <c r="D5384" i="2"/>
  <c r="C5384" i="2"/>
  <c r="B5384" i="2"/>
  <c r="H5383" i="2"/>
  <c r="G5383" i="2"/>
  <c r="F5383" i="2"/>
  <c r="E5383" i="2"/>
  <c r="D5383" i="2"/>
  <c r="C5383" i="2"/>
  <c r="B5383" i="2"/>
  <c r="J5381" i="2"/>
  <c r="I5381" i="2"/>
  <c r="H5381" i="2"/>
  <c r="G5381" i="2"/>
  <c r="F5381" i="2"/>
  <c r="E5381" i="2"/>
  <c r="D5381" i="2"/>
  <c r="C5381" i="2"/>
  <c r="B5381" i="2"/>
  <c r="J5380" i="2"/>
  <c r="I5380" i="2"/>
  <c r="H5380" i="2"/>
  <c r="G5380" i="2"/>
  <c r="F5380" i="2"/>
  <c r="E5380" i="2"/>
  <c r="D5380" i="2"/>
  <c r="C5380" i="2"/>
  <c r="B5380" i="2"/>
  <c r="G5378" i="2"/>
  <c r="C5378" i="2"/>
  <c r="G5377" i="2"/>
  <c r="F5377" i="2"/>
  <c r="D5377" i="2"/>
  <c r="C5375" i="2"/>
  <c r="J5374" i="2"/>
  <c r="H5374" i="2"/>
  <c r="D5374" i="2"/>
  <c r="B5374" i="2"/>
  <c r="J5373" i="2"/>
  <c r="H5373" i="2"/>
  <c r="F5373" i="2"/>
  <c r="I5372" i="2"/>
  <c r="H5372" i="2"/>
  <c r="G5372" i="2"/>
  <c r="F5372" i="2"/>
  <c r="E5372" i="2"/>
  <c r="D5372" i="2"/>
  <c r="C5372" i="2"/>
  <c r="B5372" i="2"/>
  <c r="H5371" i="2"/>
  <c r="G5371" i="2"/>
  <c r="F5371" i="2"/>
  <c r="E5371" i="2"/>
  <c r="D5371" i="2"/>
  <c r="C5371" i="2"/>
  <c r="B5371" i="2"/>
  <c r="J5369" i="2"/>
  <c r="I5369" i="2"/>
  <c r="H5369" i="2"/>
  <c r="G5369" i="2"/>
  <c r="F5369" i="2"/>
  <c r="E5369" i="2"/>
  <c r="D5369" i="2"/>
  <c r="C5369" i="2"/>
  <c r="B5369" i="2"/>
  <c r="J5368" i="2"/>
  <c r="I5368" i="2"/>
  <c r="H5368" i="2"/>
  <c r="G5368" i="2"/>
  <c r="F5368" i="2"/>
  <c r="E5368" i="2"/>
  <c r="D5368" i="2"/>
  <c r="C5368" i="2"/>
  <c r="B5368" i="2"/>
  <c r="G5366" i="2"/>
  <c r="C5366" i="2"/>
  <c r="G5365" i="2"/>
  <c r="F5365" i="2"/>
  <c r="D5365" i="2"/>
  <c r="C5363" i="2"/>
  <c r="J5362" i="2"/>
  <c r="H5362" i="2"/>
  <c r="D5362" i="2"/>
  <c r="B5362" i="2"/>
  <c r="J5361" i="2"/>
  <c r="H5361" i="2"/>
  <c r="F5361" i="2"/>
  <c r="I5360" i="2"/>
  <c r="H5360" i="2"/>
  <c r="G5360" i="2"/>
  <c r="F5360" i="2"/>
  <c r="E5360" i="2"/>
  <c r="D5360" i="2"/>
  <c r="C5360" i="2"/>
  <c r="B5360" i="2"/>
  <c r="H5359" i="2"/>
  <c r="G5359" i="2"/>
  <c r="F5359" i="2"/>
  <c r="E5359" i="2"/>
  <c r="D5359" i="2"/>
  <c r="C5359" i="2"/>
  <c r="B5359" i="2"/>
  <c r="J5357" i="2"/>
  <c r="I5357" i="2"/>
  <c r="H5357" i="2"/>
  <c r="G5357" i="2"/>
  <c r="F5357" i="2"/>
  <c r="E5357" i="2"/>
  <c r="D5357" i="2"/>
  <c r="C5357" i="2"/>
  <c r="B5357" i="2"/>
  <c r="J5356" i="2"/>
  <c r="I5356" i="2"/>
  <c r="H5356" i="2"/>
  <c r="G5356" i="2"/>
  <c r="F5356" i="2"/>
  <c r="E5356" i="2"/>
  <c r="D5356" i="2"/>
  <c r="C5356" i="2"/>
  <c r="B5356" i="2"/>
  <c r="G5354" i="2"/>
  <c r="C5354" i="2"/>
  <c r="G5353" i="2"/>
  <c r="F5353" i="2"/>
  <c r="D5353" i="2"/>
  <c r="C5351" i="2"/>
  <c r="J5350" i="2"/>
  <c r="H5350" i="2"/>
  <c r="D5350" i="2"/>
  <c r="B5350" i="2"/>
  <c r="J5349" i="2"/>
  <c r="H5349" i="2"/>
  <c r="F5349" i="2"/>
  <c r="I5348" i="2"/>
  <c r="H5348" i="2"/>
  <c r="G5348" i="2"/>
  <c r="F5348" i="2"/>
  <c r="E5348" i="2"/>
  <c r="D5348" i="2"/>
  <c r="C5348" i="2"/>
  <c r="B5348" i="2"/>
  <c r="H5347" i="2"/>
  <c r="G5347" i="2"/>
  <c r="F5347" i="2"/>
  <c r="E5347" i="2"/>
  <c r="D5347" i="2"/>
  <c r="C5347" i="2"/>
  <c r="B5347" i="2"/>
  <c r="J5345" i="2"/>
  <c r="I5345" i="2"/>
  <c r="H5345" i="2"/>
  <c r="G5345" i="2"/>
  <c r="F5345" i="2"/>
  <c r="E5345" i="2"/>
  <c r="D5345" i="2"/>
  <c r="C5345" i="2"/>
  <c r="B5345" i="2"/>
  <c r="J5344" i="2"/>
  <c r="I5344" i="2"/>
  <c r="H5344" i="2"/>
  <c r="G5344" i="2"/>
  <c r="F5344" i="2"/>
  <c r="E5344" i="2"/>
  <c r="D5344" i="2"/>
  <c r="C5344" i="2"/>
  <c r="B5344" i="2"/>
  <c r="G5342" i="2"/>
  <c r="C5342" i="2"/>
  <c r="G5341" i="2"/>
  <c r="F5341" i="2"/>
  <c r="D5341" i="2"/>
  <c r="C5339" i="2"/>
  <c r="J5338" i="2"/>
  <c r="H5338" i="2"/>
  <c r="D5338" i="2"/>
  <c r="B5338" i="2"/>
  <c r="J5337" i="2"/>
  <c r="H5337" i="2"/>
  <c r="F5337" i="2"/>
  <c r="I5336" i="2"/>
  <c r="H5336" i="2"/>
  <c r="G5336" i="2"/>
  <c r="F5336" i="2"/>
  <c r="E5336" i="2"/>
  <c r="D5336" i="2"/>
  <c r="C5336" i="2"/>
  <c r="B5336" i="2"/>
  <c r="H5335" i="2"/>
  <c r="G5335" i="2"/>
  <c r="F5335" i="2"/>
  <c r="E5335" i="2"/>
  <c r="D5335" i="2"/>
  <c r="C5335" i="2"/>
  <c r="B5335" i="2"/>
  <c r="J5333" i="2"/>
  <c r="I5333" i="2"/>
  <c r="H5333" i="2"/>
  <c r="G5333" i="2"/>
  <c r="F5333" i="2"/>
  <c r="E5333" i="2"/>
  <c r="D5333" i="2"/>
  <c r="C5333" i="2"/>
  <c r="B5333" i="2"/>
  <c r="J5332" i="2"/>
  <c r="I5332" i="2"/>
  <c r="H5332" i="2"/>
  <c r="G5332" i="2"/>
  <c r="F5332" i="2"/>
  <c r="E5332" i="2"/>
  <c r="D5332" i="2"/>
  <c r="C5332" i="2"/>
  <c r="B5332" i="2"/>
  <c r="G5330" i="2"/>
  <c r="C5330" i="2"/>
  <c r="G5329" i="2"/>
  <c r="F5329" i="2"/>
  <c r="D5329" i="2"/>
  <c r="C5327" i="2"/>
  <c r="J5326" i="2"/>
  <c r="H5326" i="2"/>
  <c r="D5326" i="2"/>
  <c r="B5326" i="2"/>
  <c r="J5325" i="2"/>
  <c r="H5325" i="2"/>
  <c r="F5325" i="2"/>
  <c r="I5324" i="2"/>
  <c r="H5324" i="2"/>
  <c r="G5324" i="2"/>
  <c r="F5324" i="2"/>
  <c r="E5324" i="2"/>
  <c r="D5324" i="2"/>
  <c r="C5324" i="2"/>
  <c r="B5324" i="2"/>
  <c r="H5323" i="2"/>
  <c r="G5323" i="2"/>
  <c r="F5323" i="2"/>
  <c r="E5323" i="2"/>
  <c r="D5323" i="2"/>
  <c r="C5323" i="2"/>
  <c r="B5323" i="2"/>
  <c r="J5321" i="2"/>
  <c r="I5321" i="2"/>
  <c r="H5321" i="2"/>
  <c r="G5321" i="2"/>
  <c r="F5321" i="2"/>
  <c r="E5321" i="2"/>
  <c r="D5321" i="2"/>
  <c r="C5321" i="2"/>
  <c r="B5321" i="2"/>
  <c r="J5320" i="2"/>
  <c r="I5320" i="2"/>
  <c r="H5320" i="2"/>
  <c r="G5320" i="2"/>
  <c r="F5320" i="2"/>
  <c r="E5320" i="2"/>
  <c r="D5320" i="2"/>
  <c r="C5320" i="2"/>
  <c r="B5320" i="2"/>
  <c r="G5318" i="2"/>
  <c r="C5318" i="2"/>
  <c r="G5317" i="2"/>
  <c r="F5317" i="2"/>
  <c r="D5317" i="2"/>
  <c r="C5315" i="2"/>
  <c r="J5314" i="2"/>
  <c r="H5314" i="2"/>
  <c r="D5314" i="2"/>
  <c r="B5314" i="2"/>
  <c r="J5313" i="2"/>
  <c r="H5313" i="2"/>
  <c r="F5313" i="2"/>
  <c r="I5312" i="2"/>
  <c r="H5312" i="2"/>
  <c r="G5312" i="2"/>
  <c r="F5312" i="2"/>
  <c r="E5312" i="2"/>
  <c r="D5312" i="2"/>
  <c r="C5312" i="2"/>
  <c r="B5312" i="2"/>
  <c r="H5311" i="2"/>
  <c r="G5311" i="2"/>
  <c r="F5311" i="2"/>
  <c r="E5311" i="2"/>
  <c r="D5311" i="2"/>
  <c r="C5311" i="2"/>
  <c r="B5311" i="2"/>
  <c r="J5309" i="2"/>
  <c r="I5309" i="2"/>
  <c r="H5309" i="2"/>
  <c r="G5309" i="2"/>
  <c r="F5309" i="2"/>
  <c r="E5309" i="2"/>
  <c r="D5309" i="2"/>
  <c r="C5309" i="2"/>
  <c r="B5309" i="2"/>
  <c r="J5308" i="2"/>
  <c r="I5308" i="2"/>
  <c r="H5308" i="2"/>
  <c r="G5308" i="2"/>
  <c r="F5308" i="2"/>
  <c r="E5308" i="2"/>
  <c r="D5308" i="2"/>
  <c r="C5308" i="2"/>
  <c r="B5308" i="2"/>
  <c r="G5306" i="2"/>
  <c r="C5306" i="2"/>
  <c r="G5305" i="2"/>
  <c r="F5305" i="2"/>
  <c r="D5305" i="2"/>
  <c r="C5303" i="2"/>
  <c r="J5302" i="2"/>
  <c r="H5302" i="2"/>
  <c r="D5302" i="2"/>
  <c r="B5302" i="2"/>
  <c r="J5301" i="2"/>
  <c r="H5301" i="2"/>
  <c r="F5301" i="2"/>
  <c r="I5300" i="2"/>
  <c r="H5300" i="2"/>
  <c r="G5300" i="2"/>
  <c r="F5300" i="2"/>
  <c r="E5300" i="2"/>
  <c r="D5300" i="2"/>
  <c r="C5300" i="2"/>
  <c r="B5300" i="2"/>
  <c r="H5299" i="2"/>
  <c r="G5299" i="2"/>
  <c r="F5299" i="2"/>
  <c r="E5299" i="2"/>
  <c r="D5299" i="2"/>
  <c r="C5299" i="2"/>
  <c r="B5299" i="2"/>
  <c r="J5297" i="2"/>
  <c r="I5297" i="2"/>
  <c r="H5297" i="2"/>
  <c r="G5297" i="2"/>
  <c r="F5297" i="2"/>
  <c r="E5297" i="2"/>
  <c r="D5297" i="2"/>
  <c r="C5297" i="2"/>
  <c r="B5297" i="2"/>
  <c r="J5296" i="2"/>
  <c r="I5296" i="2"/>
  <c r="H5296" i="2"/>
  <c r="G5296" i="2"/>
  <c r="F5296" i="2"/>
  <c r="E5296" i="2"/>
  <c r="D5296" i="2"/>
  <c r="C5296" i="2"/>
  <c r="B5296" i="2"/>
  <c r="G5294" i="2"/>
  <c r="C5294" i="2"/>
  <c r="G5293" i="2"/>
  <c r="F5293" i="2"/>
  <c r="D5293" i="2"/>
  <c r="C5291" i="2"/>
  <c r="J5290" i="2"/>
  <c r="H5290" i="2"/>
  <c r="D5290" i="2"/>
  <c r="B5290" i="2"/>
  <c r="J5289" i="2"/>
  <c r="H5289" i="2"/>
  <c r="F5289" i="2"/>
  <c r="I5288" i="2"/>
  <c r="H5288" i="2"/>
  <c r="G5288" i="2"/>
  <c r="F5288" i="2"/>
  <c r="E5288" i="2"/>
  <c r="D5288" i="2"/>
  <c r="C5288" i="2"/>
  <c r="B5288" i="2"/>
  <c r="H5287" i="2"/>
  <c r="G5287" i="2"/>
  <c r="F5287" i="2"/>
  <c r="E5287" i="2"/>
  <c r="D5287" i="2"/>
  <c r="C5287" i="2"/>
  <c r="B5287" i="2"/>
  <c r="J5285" i="2"/>
  <c r="I5285" i="2"/>
  <c r="H5285" i="2"/>
  <c r="G5285" i="2"/>
  <c r="F5285" i="2"/>
  <c r="E5285" i="2"/>
  <c r="D5285" i="2"/>
  <c r="C5285" i="2"/>
  <c r="B5285" i="2"/>
  <c r="J5284" i="2"/>
  <c r="I5284" i="2"/>
  <c r="H5284" i="2"/>
  <c r="G5284" i="2"/>
  <c r="F5284" i="2"/>
  <c r="E5284" i="2"/>
  <c r="D5284" i="2"/>
  <c r="C5284" i="2"/>
  <c r="B5284" i="2"/>
  <c r="G5282" i="2"/>
  <c r="C5282" i="2"/>
  <c r="G5281" i="2"/>
  <c r="F5281" i="2"/>
  <c r="D5281" i="2"/>
  <c r="C5279" i="2"/>
  <c r="J5278" i="2"/>
  <c r="H5278" i="2"/>
  <c r="D5278" i="2"/>
  <c r="B5278" i="2"/>
  <c r="J5277" i="2"/>
  <c r="H5277" i="2"/>
  <c r="F5277" i="2"/>
  <c r="I5276" i="2"/>
  <c r="H5276" i="2"/>
  <c r="G5276" i="2"/>
  <c r="F5276" i="2"/>
  <c r="E5276" i="2"/>
  <c r="D5276" i="2"/>
  <c r="C5276" i="2"/>
  <c r="B5276" i="2"/>
  <c r="H5275" i="2"/>
  <c r="G5275" i="2"/>
  <c r="F5275" i="2"/>
  <c r="E5275" i="2"/>
  <c r="D5275" i="2"/>
  <c r="C5275" i="2"/>
  <c r="B5275" i="2"/>
  <c r="J5273" i="2"/>
  <c r="I5273" i="2"/>
  <c r="H5273" i="2"/>
  <c r="G5273" i="2"/>
  <c r="F5273" i="2"/>
  <c r="E5273" i="2"/>
  <c r="D5273" i="2"/>
  <c r="C5273" i="2"/>
  <c r="B5273" i="2"/>
  <c r="J5272" i="2"/>
  <c r="I5272" i="2"/>
  <c r="H5272" i="2"/>
  <c r="G5272" i="2"/>
  <c r="F5272" i="2"/>
  <c r="E5272" i="2"/>
  <c r="D5272" i="2"/>
  <c r="C5272" i="2"/>
  <c r="B5272" i="2"/>
  <c r="G5270" i="2"/>
  <c r="C5270" i="2"/>
  <c r="G5269" i="2"/>
  <c r="F5269" i="2"/>
  <c r="D5269" i="2"/>
  <c r="C5267" i="2"/>
  <c r="J5266" i="2"/>
  <c r="H5266" i="2"/>
  <c r="D5266" i="2"/>
  <c r="B5266" i="2"/>
  <c r="J5265" i="2"/>
  <c r="H5265" i="2"/>
  <c r="F5265" i="2"/>
  <c r="I5264" i="2"/>
  <c r="H5264" i="2"/>
  <c r="G5264" i="2"/>
  <c r="F5264" i="2"/>
  <c r="E5264" i="2"/>
  <c r="D5264" i="2"/>
  <c r="C5264" i="2"/>
  <c r="B5264" i="2"/>
  <c r="H5263" i="2"/>
  <c r="G5263" i="2"/>
  <c r="F5263" i="2"/>
  <c r="E5263" i="2"/>
  <c r="D5263" i="2"/>
  <c r="C5263" i="2"/>
  <c r="B5263" i="2"/>
  <c r="J5261" i="2"/>
  <c r="I5261" i="2"/>
  <c r="H5261" i="2"/>
  <c r="G5261" i="2"/>
  <c r="F5261" i="2"/>
  <c r="E5261" i="2"/>
  <c r="D5261" i="2"/>
  <c r="C5261" i="2"/>
  <c r="B5261" i="2"/>
  <c r="J5260" i="2"/>
  <c r="I5260" i="2"/>
  <c r="H5260" i="2"/>
  <c r="G5260" i="2"/>
  <c r="F5260" i="2"/>
  <c r="E5260" i="2"/>
  <c r="D5260" i="2"/>
  <c r="C5260" i="2"/>
  <c r="B5260" i="2"/>
  <c r="G5258" i="2"/>
  <c r="C5258" i="2"/>
  <c r="G5257" i="2"/>
  <c r="F5257" i="2"/>
  <c r="D5257" i="2"/>
  <c r="C5255" i="2"/>
  <c r="J5254" i="2"/>
  <c r="H5254" i="2"/>
  <c r="D5254" i="2"/>
  <c r="B5254" i="2"/>
  <c r="J5253" i="2"/>
  <c r="H5253" i="2"/>
  <c r="F5253" i="2"/>
  <c r="I5252" i="2"/>
  <c r="H5252" i="2"/>
  <c r="G5252" i="2"/>
  <c r="F5252" i="2"/>
  <c r="E5252" i="2"/>
  <c r="D5252" i="2"/>
  <c r="C5252" i="2"/>
  <c r="B5252" i="2"/>
  <c r="H5251" i="2"/>
  <c r="G5251" i="2"/>
  <c r="F5251" i="2"/>
  <c r="E5251" i="2"/>
  <c r="D5251" i="2"/>
  <c r="C5251" i="2"/>
  <c r="B5251" i="2"/>
  <c r="J5249" i="2"/>
  <c r="I5249" i="2"/>
  <c r="H5249" i="2"/>
  <c r="G5249" i="2"/>
  <c r="F5249" i="2"/>
  <c r="E5249" i="2"/>
  <c r="D5249" i="2"/>
  <c r="C5249" i="2"/>
  <c r="B5249" i="2"/>
  <c r="J5248" i="2"/>
  <c r="I5248" i="2"/>
  <c r="H5248" i="2"/>
  <c r="G5248" i="2"/>
  <c r="F5248" i="2"/>
  <c r="E5248" i="2"/>
  <c r="D5248" i="2"/>
  <c r="C5248" i="2"/>
  <c r="B5248" i="2"/>
  <c r="G5246" i="2"/>
  <c r="C5246" i="2"/>
  <c r="G5245" i="2"/>
  <c r="F5245" i="2"/>
  <c r="D5245" i="2"/>
  <c r="C5243" i="2"/>
  <c r="J5242" i="2"/>
  <c r="H5242" i="2"/>
  <c r="D5242" i="2"/>
  <c r="B5242" i="2"/>
  <c r="J5241" i="2"/>
  <c r="H5241" i="2"/>
  <c r="F5241" i="2"/>
  <c r="I5240" i="2"/>
  <c r="H5240" i="2"/>
  <c r="G5240" i="2"/>
  <c r="F5240" i="2"/>
  <c r="E5240" i="2"/>
  <c r="D5240" i="2"/>
  <c r="C5240" i="2"/>
  <c r="B5240" i="2"/>
  <c r="H5239" i="2"/>
  <c r="G5239" i="2"/>
  <c r="F5239" i="2"/>
  <c r="E5239" i="2"/>
  <c r="D5239" i="2"/>
  <c r="C5239" i="2"/>
  <c r="B5239" i="2"/>
  <c r="J5237" i="2"/>
  <c r="I5237" i="2"/>
  <c r="H5237" i="2"/>
  <c r="G5237" i="2"/>
  <c r="F5237" i="2"/>
  <c r="E5237" i="2"/>
  <c r="D5237" i="2"/>
  <c r="C5237" i="2"/>
  <c r="B5237" i="2"/>
  <c r="J5236" i="2"/>
  <c r="I5236" i="2"/>
  <c r="H5236" i="2"/>
  <c r="G5236" i="2"/>
  <c r="F5236" i="2"/>
  <c r="E5236" i="2"/>
  <c r="D5236" i="2"/>
  <c r="C5236" i="2"/>
  <c r="B5236" i="2"/>
  <c r="G5234" i="2"/>
  <c r="C5234" i="2"/>
  <c r="G5233" i="2"/>
  <c r="F5233" i="2"/>
  <c r="D5233" i="2"/>
  <c r="C5231" i="2"/>
  <c r="J5230" i="2"/>
  <c r="H5230" i="2"/>
  <c r="D5230" i="2"/>
  <c r="B5230" i="2"/>
  <c r="J5229" i="2"/>
  <c r="H5229" i="2"/>
  <c r="F5229" i="2"/>
  <c r="I5228" i="2"/>
  <c r="H5228" i="2"/>
  <c r="G5228" i="2"/>
  <c r="F5228" i="2"/>
  <c r="E5228" i="2"/>
  <c r="D5228" i="2"/>
  <c r="C5228" i="2"/>
  <c r="B5228" i="2"/>
  <c r="H5227" i="2"/>
  <c r="G5227" i="2"/>
  <c r="F5227" i="2"/>
  <c r="E5227" i="2"/>
  <c r="D5227" i="2"/>
  <c r="C5227" i="2"/>
  <c r="B5227" i="2"/>
  <c r="J5225" i="2"/>
  <c r="I5225" i="2"/>
  <c r="H5225" i="2"/>
  <c r="G5225" i="2"/>
  <c r="F5225" i="2"/>
  <c r="E5225" i="2"/>
  <c r="D5225" i="2"/>
  <c r="C5225" i="2"/>
  <c r="B5225" i="2"/>
  <c r="J5224" i="2"/>
  <c r="I5224" i="2"/>
  <c r="H5224" i="2"/>
  <c r="G5224" i="2"/>
  <c r="F5224" i="2"/>
  <c r="E5224" i="2"/>
  <c r="D5224" i="2"/>
  <c r="C5224" i="2"/>
  <c r="B5224" i="2"/>
  <c r="G5222" i="2"/>
  <c r="C5222" i="2"/>
  <c r="G5221" i="2"/>
  <c r="F5221" i="2"/>
  <c r="D5221" i="2"/>
  <c r="C5219" i="2"/>
  <c r="J5218" i="2"/>
  <c r="H5218" i="2"/>
  <c r="D5218" i="2"/>
  <c r="B5218" i="2"/>
  <c r="J5217" i="2"/>
  <c r="H5217" i="2"/>
  <c r="F5217" i="2"/>
  <c r="I5216" i="2"/>
  <c r="H5216" i="2"/>
  <c r="G5216" i="2"/>
  <c r="F5216" i="2"/>
  <c r="E5216" i="2"/>
  <c r="D5216" i="2"/>
  <c r="C5216" i="2"/>
  <c r="B5216" i="2"/>
  <c r="H5215" i="2"/>
  <c r="G5215" i="2"/>
  <c r="F5215" i="2"/>
  <c r="E5215" i="2"/>
  <c r="D5215" i="2"/>
  <c r="C5215" i="2"/>
  <c r="B5215" i="2"/>
  <c r="J5213" i="2"/>
  <c r="I5213" i="2"/>
  <c r="H5213" i="2"/>
  <c r="G5213" i="2"/>
  <c r="F5213" i="2"/>
  <c r="E5213" i="2"/>
  <c r="D5213" i="2"/>
  <c r="C5213" i="2"/>
  <c r="B5213" i="2"/>
  <c r="J5212" i="2"/>
  <c r="I5212" i="2"/>
  <c r="H5212" i="2"/>
  <c r="G5212" i="2"/>
  <c r="F5212" i="2"/>
  <c r="E5212" i="2"/>
  <c r="D5212" i="2"/>
  <c r="C5212" i="2"/>
  <c r="B5212" i="2"/>
  <c r="G5210" i="2"/>
  <c r="C5210" i="2"/>
  <c r="G5209" i="2"/>
  <c r="F5209" i="2"/>
  <c r="D5209" i="2"/>
  <c r="C5207" i="2"/>
  <c r="J5206" i="2"/>
  <c r="H5206" i="2"/>
  <c r="D5206" i="2"/>
  <c r="B5206" i="2"/>
  <c r="J5205" i="2"/>
  <c r="H5205" i="2"/>
  <c r="F5205" i="2"/>
  <c r="I5204" i="2"/>
  <c r="H5204" i="2"/>
  <c r="G5204" i="2"/>
  <c r="F5204" i="2"/>
  <c r="E5204" i="2"/>
  <c r="D5204" i="2"/>
  <c r="C5204" i="2"/>
  <c r="B5204" i="2"/>
  <c r="H5203" i="2"/>
  <c r="G5203" i="2"/>
  <c r="F5203" i="2"/>
  <c r="E5203" i="2"/>
  <c r="D5203" i="2"/>
  <c r="C5203" i="2"/>
  <c r="B5203" i="2"/>
  <c r="J5201" i="2"/>
  <c r="I5201" i="2"/>
  <c r="H5201" i="2"/>
  <c r="G5201" i="2"/>
  <c r="F5201" i="2"/>
  <c r="E5201" i="2"/>
  <c r="D5201" i="2"/>
  <c r="C5201" i="2"/>
  <c r="B5201" i="2"/>
  <c r="J5200" i="2"/>
  <c r="I5200" i="2"/>
  <c r="H5200" i="2"/>
  <c r="G5200" i="2"/>
  <c r="F5200" i="2"/>
  <c r="E5200" i="2"/>
  <c r="D5200" i="2"/>
  <c r="C5200" i="2"/>
  <c r="B5200" i="2"/>
  <c r="G5198" i="2"/>
  <c r="C5198" i="2"/>
  <c r="G5197" i="2"/>
  <c r="F5197" i="2"/>
  <c r="D5197" i="2"/>
  <c r="C5195" i="2"/>
  <c r="J5194" i="2"/>
  <c r="H5194" i="2"/>
  <c r="D5194" i="2"/>
  <c r="B5194" i="2"/>
  <c r="J5193" i="2"/>
  <c r="H5193" i="2"/>
  <c r="F5193" i="2"/>
  <c r="I5192" i="2"/>
  <c r="H5192" i="2"/>
  <c r="G5192" i="2"/>
  <c r="F5192" i="2"/>
  <c r="E5192" i="2"/>
  <c r="D5192" i="2"/>
  <c r="C5192" i="2"/>
  <c r="B5192" i="2"/>
  <c r="H5191" i="2"/>
  <c r="G5191" i="2"/>
  <c r="F5191" i="2"/>
  <c r="E5191" i="2"/>
  <c r="D5191" i="2"/>
  <c r="C5191" i="2"/>
  <c r="B5191" i="2"/>
  <c r="J5189" i="2"/>
  <c r="I5189" i="2"/>
  <c r="H5189" i="2"/>
  <c r="G5189" i="2"/>
  <c r="F5189" i="2"/>
  <c r="E5189" i="2"/>
  <c r="D5189" i="2"/>
  <c r="C5189" i="2"/>
  <c r="B5189" i="2"/>
  <c r="J5188" i="2"/>
  <c r="I5188" i="2"/>
  <c r="H5188" i="2"/>
  <c r="G5188" i="2"/>
  <c r="F5188" i="2"/>
  <c r="E5188" i="2"/>
  <c r="D5188" i="2"/>
  <c r="C5188" i="2"/>
  <c r="B5188" i="2"/>
  <c r="G5186" i="2"/>
  <c r="C5186" i="2"/>
  <c r="G5185" i="2"/>
  <c r="F5185" i="2"/>
  <c r="D5185" i="2"/>
  <c r="C5183" i="2"/>
  <c r="J5182" i="2"/>
  <c r="H5182" i="2"/>
  <c r="D5182" i="2"/>
  <c r="B5182" i="2"/>
  <c r="J5181" i="2"/>
  <c r="H5181" i="2"/>
  <c r="F5181" i="2"/>
  <c r="I5180" i="2"/>
  <c r="H5180" i="2"/>
  <c r="G5180" i="2"/>
  <c r="F5180" i="2"/>
  <c r="E5180" i="2"/>
  <c r="D5180" i="2"/>
  <c r="C5180" i="2"/>
  <c r="B5180" i="2"/>
  <c r="H5179" i="2"/>
  <c r="G5179" i="2"/>
  <c r="F5179" i="2"/>
  <c r="E5179" i="2"/>
  <c r="D5179" i="2"/>
  <c r="C5179" i="2"/>
  <c r="B5179" i="2"/>
  <c r="J5177" i="2"/>
  <c r="I5177" i="2"/>
  <c r="H5177" i="2"/>
  <c r="G5177" i="2"/>
  <c r="F5177" i="2"/>
  <c r="E5177" i="2"/>
  <c r="D5177" i="2"/>
  <c r="C5177" i="2"/>
  <c r="B5177" i="2"/>
  <c r="J5176" i="2"/>
  <c r="I5176" i="2"/>
  <c r="H5176" i="2"/>
  <c r="G5176" i="2"/>
  <c r="F5176" i="2"/>
  <c r="E5176" i="2"/>
  <c r="D5176" i="2"/>
  <c r="C5176" i="2"/>
  <c r="B5176" i="2"/>
  <c r="G5174" i="2"/>
  <c r="C5174" i="2"/>
  <c r="G5173" i="2"/>
  <c r="F5173" i="2"/>
  <c r="D5173" i="2"/>
  <c r="C5171" i="2"/>
  <c r="J5170" i="2"/>
  <c r="H5170" i="2"/>
  <c r="D5170" i="2"/>
  <c r="B5170" i="2"/>
  <c r="J5169" i="2"/>
  <c r="H5169" i="2"/>
  <c r="F5169" i="2"/>
  <c r="I5168" i="2"/>
  <c r="H5168" i="2"/>
  <c r="G5168" i="2"/>
  <c r="F5168" i="2"/>
  <c r="E5168" i="2"/>
  <c r="D5168" i="2"/>
  <c r="C5168" i="2"/>
  <c r="B5168" i="2"/>
  <c r="H5167" i="2"/>
  <c r="G5167" i="2"/>
  <c r="F5167" i="2"/>
  <c r="E5167" i="2"/>
  <c r="D5167" i="2"/>
  <c r="C5167" i="2"/>
  <c r="B5167" i="2"/>
  <c r="J5165" i="2"/>
  <c r="I5165" i="2"/>
  <c r="H5165" i="2"/>
  <c r="G5165" i="2"/>
  <c r="F5165" i="2"/>
  <c r="E5165" i="2"/>
  <c r="D5165" i="2"/>
  <c r="C5165" i="2"/>
  <c r="B5165" i="2"/>
  <c r="J5164" i="2"/>
  <c r="I5164" i="2"/>
  <c r="H5164" i="2"/>
  <c r="G5164" i="2"/>
  <c r="F5164" i="2"/>
  <c r="E5164" i="2"/>
  <c r="D5164" i="2"/>
  <c r="C5164" i="2"/>
  <c r="B5164" i="2"/>
  <c r="G5162" i="2"/>
  <c r="C5162" i="2"/>
  <c r="G5161" i="2"/>
  <c r="F5161" i="2"/>
  <c r="D5161" i="2"/>
  <c r="C5159" i="2"/>
  <c r="J5158" i="2"/>
  <c r="H5158" i="2"/>
  <c r="D5158" i="2"/>
  <c r="B5158" i="2"/>
  <c r="J5157" i="2"/>
  <c r="H5157" i="2"/>
  <c r="F5157" i="2"/>
  <c r="I5156" i="2"/>
  <c r="H5156" i="2"/>
  <c r="G5156" i="2"/>
  <c r="F5156" i="2"/>
  <c r="E5156" i="2"/>
  <c r="D5156" i="2"/>
  <c r="C5156" i="2"/>
  <c r="B5156" i="2"/>
  <c r="H5155" i="2"/>
  <c r="G5155" i="2"/>
  <c r="F5155" i="2"/>
  <c r="E5155" i="2"/>
  <c r="D5155" i="2"/>
  <c r="C5155" i="2"/>
  <c r="B5155" i="2"/>
  <c r="J5153" i="2"/>
  <c r="I5153" i="2"/>
  <c r="H5153" i="2"/>
  <c r="G5153" i="2"/>
  <c r="F5153" i="2"/>
  <c r="E5153" i="2"/>
  <c r="D5153" i="2"/>
  <c r="C5153" i="2"/>
  <c r="B5153" i="2"/>
  <c r="J5152" i="2"/>
  <c r="I5152" i="2"/>
  <c r="H5152" i="2"/>
  <c r="G5152" i="2"/>
  <c r="F5152" i="2"/>
  <c r="E5152" i="2"/>
  <c r="D5152" i="2"/>
  <c r="C5152" i="2"/>
  <c r="B5152" i="2"/>
  <c r="G5150" i="2"/>
  <c r="C5150" i="2"/>
  <c r="G5149" i="2"/>
  <c r="F5149" i="2"/>
  <c r="D5149" i="2"/>
  <c r="C5147" i="2"/>
  <c r="J5146" i="2"/>
  <c r="H5146" i="2"/>
  <c r="D5146" i="2"/>
  <c r="B5146" i="2"/>
  <c r="J5145" i="2"/>
  <c r="H5145" i="2"/>
  <c r="F5145" i="2"/>
  <c r="I5144" i="2"/>
  <c r="H5144" i="2"/>
  <c r="G5144" i="2"/>
  <c r="F5144" i="2"/>
  <c r="E5144" i="2"/>
  <c r="D5144" i="2"/>
  <c r="C5144" i="2"/>
  <c r="B5144" i="2"/>
  <c r="H5143" i="2"/>
  <c r="G5143" i="2"/>
  <c r="F5143" i="2"/>
  <c r="E5143" i="2"/>
  <c r="D5143" i="2"/>
  <c r="C5143" i="2"/>
  <c r="B5143" i="2"/>
  <c r="J5141" i="2"/>
  <c r="I5141" i="2"/>
  <c r="H5141" i="2"/>
  <c r="G5141" i="2"/>
  <c r="F5141" i="2"/>
  <c r="E5141" i="2"/>
  <c r="D5141" i="2"/>
  <c r="C5141" i="2"/>
  <c r="B5141" i="2"/>
  <c r="J5140" i="2"/>
  <c r="I5140" i="2"/>
  <c r="H5140" i="2"/>
  <c r="G5140" i="2"/>
  <c r="F5140" i="2"/>
  <c r="E5140" i="2"/>
  <c r="D5140" i="2"/>
  <c r="C5140" i="2"/>
  <c r="B5140" i="2"/>
  <c r="G5138" i="2"/>
  <c r="C5138" i="2"/>
  <c r="G5137" i="2"/>
  <c r="F5137" i="2"/>
  <c r="D5137" i="2"/>
  <c r="C5135" i="2"/>
  <c r="J5134" i="2"/>
  <c r="H5134" i="2"/>
  <c r="D5134" i="2"/>
  <c r="B5134" i="2"/>
  <c r="J5133" i="2"/>
  <c r="H5133" i="2"/>
  <c r="F5133" i="2"/>
  <c r="I5132" i="2"/>
  <c r="H5132" i="2"/>
  <c r="G5132" i="2"/>
  <c r="F5132" i="2"/>
  <c r="E5132" i="2"/>
  <c r="D5132" i="2"/>
  <c r="C5132" i="2"/>
  <c r="B5132" i="2"/>
  <c r="H5131" i="2"/>
  <c r="G5131" i="2"/>
  <c r="F5131" i="2"/>
  <c r="E5131" i="2"/>
  <c r="D5131" i="2"/>
  <c r="C5131" i="2"/>
  <c r="B5131" i="2"/>
  <c r="J5129" i="2"/>
  <c r="I5129" i="2"/>
  <c r="H5129" i="2"/>
  <c r="G5129" i="2"/>
  <c r="F5129" i="2"/>
  <c r="E5129" i="2"/>
  <c r="D5129" i="2"/>
  <c r="C5129" i="2"/>
  <c r="B5129" i="2"/>
  <c r="J5128" i="2"/>
  <c r="I5128" i="2"/>
  <c r="H5128" i="2"/>
  <c r="G5128" i="2"/>
  <c r="F5128" i="2"/>
  <c r="E5128" i="2"/>
  <c r="D5128" i="2"/>
  <c r="C5128" i="2"/>
  <c r="B5128" i="2"/>
  <c r="G5126" i="2"/>
  <c r="C5126" i="2"/>
  <c r="G5125" i="2"/>
  <c r="F5125" i="2"/>
  <c r="D5125" i="2"/>
  <c r="C5123" i="2"/>
  <c r="J5122" i="2"/>
  <c r="H5122" i="2"/>
  <c r="D5122" i="2"/>
  <c r="B5122" i="2"/>
  <c r="J5121" i="2"/>
  <c r="H5121" i="2"/>
  <c r="F5121" i="2"/>
  <c r="I5120" i="2"/>
  <c r="H5120" i="2"/>
  <c r="G5120" i="2"/>
  <c r="F5120" i="2"/>
  <c r="E5120" i="2"/>
  <c r="D5120" i="2"/>
  <c r="C5120" i="2"/>
  <c r="B5120" i="2"/>
  <c r="H5119" i="2"/>
  <c r="G5119" i="2"/>
  <c r="F5119" i="2"/>
  <c r="E5119" i="2"/>
  <c r="D5119" i="2"/>
  <c r="C5119" i="2"/>
  <c r="B5119" i="2"/>
  <c r="J5117" i="2"/>
  <c r="I5117" i="2"/>
  <c r="H5117" i="2"/>
  <c r="G5117" i="2"/>
  <c r="F5117" i="2"/>
  <c r="E5117" i="2"/>
  <c r="D5117" i="2"/>
  <c r="C5117" i="2"/>
  <c r="B5117" i="2"/>
  <c r="J5116" i="2"/>
  <c r="I5116" i="2"/>
  <c r="H5116" i="2"/>
  <c r="G5116" i="2"/>
  <c r="F5116" i="2"/>
  <c r="E5116" i="2"/>
  <c r="D5116" i="2"/>
  <c r="C5116" i="2"/>
  <c r="B5116" i="2"/>
  <c r="G5114" i="2"/>
  <c r="C5114" i="2"/>
  <c r="G5113" i="2"/>
  <c r="F5113" i="2"/>
  <c r="D5113" i="2"/>
  <c r="C5111" i="2"/>
  <c r="J5110" i="2"/>
  <c r="H5110" i="2"/>
  <c r="D5110" i="2"/>
  <c r="B5110" i="2"/>
  <c r="J5109" i="2"/>
  <c r="H5109" i="2"/>
  <c r="F5109" i="2"/>
  <c r="I5108" i="2"/>
  <c r="H5108" i="2"/>
  <c r="G5108" i="2"/>
  <c r="F5108" i="2"/>
  <c r="E5108" i="2"/>
  <c r="D5108" i="2"/>
  <c r="C5108" i="2"/>
  <c r="B5108" i="2"/>
  <c r="H5107" i="2"/>
  <c r="G5107" i="2"/>
  <c r="F5107" i="2"/>
  <c r="E5107" i="2"/>
  <c r="D5107" i="2"/>
  <c r="C5107" i="2"/>
  <c r="B5107" i="2"/>
  <c r="J5105" i="2"/>
  <c r="I5105" i="2"/>
  <c r="H5105" i="2"/>
  <c r="G5105" i="2"/>
  <c r="F5105" i="2"/>
  <c r="E5105" i="2"/>
  <c r="D5105" i="2"/>
  <c r="C5105" i="2"/>
  <c r="B5105" i="2"/>
  <c r="J5104" i="2"/>
  <c r="I5104" i="2"/>
  <c r="H5104" i="2"/>
  <c r="G5104" i="2"/>
  <c r="F5104" i="2"/>
  <c r="E5104" i="2"/>
  <c r="D5104" i="2"/>
  <c r="C5104" i="2"/>
  <c r="B5104" i="2"/>
  <c r="G5102" i="2"/>
  <c r="C5102" i="2"/>
  <c r="G5101" i="2"/>
  <c r="F5101" i="2"/>
  <c r="D5101" i="2"/>
  <c r="C5099" i="2"/>
  <c r="J5098" i="2"/>
  <c r="H5098" i="2"/>
  <c r="D5098" i="2"/>
  <c r="B5098" i="2"/>
  <c r="J5097" i="2"/>
  <c r="H5097" i="2"/>
  <c r="F5097" i="2"/>
  <c r="I5096" i="2"/>
  <c r="H5096" i="2"/>
  <c r="G5096" i="2"/>
  <c r="F5096" i="2"/>
  <c r="E5096" i="2"/>
  <c r="D5096" i="2"/>
  <c r="C5096" i="2"/>
  <c r="B5096" i="2"/>
  <c r="H5095" i="2"/>
  <c r="G5095" i="2"/>
  <c r="F5095" i="2"/>
  <c r="E5095" i="2"/>
  <c r="D5095" i="2"/>
  <c r="C5095" i="2"/>
  <c r="B5095" i="2"/>
  <c r="J5093" i="2"/>
  <c r="I5093" i="2"/>
  <c r="H5093" i="2"/>
  <c r="G5093" i="2"/>
  <c r="F5093" i="2"/>
  <c r="E5093" i="2"/>
  <c r="D5093" i="2"/>
  <c r="C5093" i="2"/>
  <c r="B5093" i="2"/>
  <c r="J5092" i="2"/>
  <c r="I5092" i="2"/>
  <c r="H5092" i="2"/>
  <c r="G5092" i="2"/>
  <c r="F5092" i="2"/>
  <c r="E5092" i="2"/>
  <c r="D5092" i="2"/>
  <c r="C5092" i="2"/>
  <c r="B5092" i="2"/>
  <c r="G5090" i="2"/>
  <c r="C5090" i="2"/>
  <c r="G5089" i="2"/>
  <c r="F5089" i="2"/>
  <c r="D5089" i="2"/>
  <c r="C5087" i="2"/>
  <c r="J5086" i="2"/>
  <c r="H5086" i="2"/>
  <c r="D5086" i="2"/>
  <c r="B5086" i="2"/>
  <c r="J5085" i="2"/>
  <c r="H5085" i="2"/>
  <c r="F5085" i="2"/>
  <c r="I5084" i="2"/>
  <c r="H5084" i="2"/>
  <c r="G5084" i="2"/>
  <c r="F5084" i="2"/>
  <c r="E5084" i="2"/>
  <c r="D5084" i="2"/>
  <c r="C5084" i="2"/>
  <c r="B5084" i="2"/>
  <c r="H5083" i="2"/>
  <c r="G5083" i="2"/>
  <c r="F5083" i="2"/>
  <c r="E5083" i="2"/>
  <c r="D5083" i="2"/>
  <c r="C5083" i="2"/>
  <c r="B5083" i="2"/>
  <c r="J5081" i="2"/>
  <c r="I5081" i="2"/>
  <c r="H5081" i="2"/>
  <c r="G5081" i="2"/>
  <c r="F5081" i="2"/>
  <c r="E5081" i="2"/>
  <c r="D5081" i="2"/>
  <c r="C5081" i="2"/>
  <c r="B5081" i="2"/>
  <c r="J5080" i="2"/>
  <c r="I5080" i="2"/>
  <c r="H5080" i="2"/>
  <c r="G5080" i="2"/>
  <c r="F5080" i="2"/>
  <c r="E5080" i="2"/>
  <c r="D5080" i="2"/>
  <c r="C5080" i="2"/>
  <c r="B5080" i="2"/>
  <c r="G5078" i="2"/>
  <c r="C5078" i="2"/>
  <c r="G5077" i="2"/>
  <c r="F5077" i="2"/>
  <c r="D5077" i="2"/>
  <c r="C5075" i="2"/>
  <c r="J5074" i="2"/>
  <c r="H5074" i="2"/>
  <c r="D5074" i="2"/>
  <c r="B5074" i="2"/>
  <c r="J5073" i="2"/>
  <c r="H5073" i="2"/>
  <c r="F5073" i="2"/>
  <c r="I5072" i="2"/>
  <c r="H5072" i="2"/>
  <c r="G5072" i="2"/>
  <c r="F5072" i="2"/>
  <c r="E5072" i="2"/>
  <c r="D5072" i="2"/>
  <c r="C5072" i="2"/>
  <c r="B5072" i="2"/>
  <c r="H5071" i="2"/>
  <c r="G5071" i="2"/>
  <c r="F5071" i="2"/>
  <c r="E5071" i="2"/>
  <c r="D5071" i="2"/>
  <c r="C5071" i="2"/>
  <c r="B5071" i="2"/>
  <c r="J5069" i="2"/>
  <c r="I5069" i="2"/>
  <c r="H5069" i="2"/>
  <c r="G5069" i="2"/>
  <c r="F5069" i="2"/>
  <c r="E5069" i="2"/>
  <c r="D5069" i="2"/>
  <c r="C5069" i="2"/>
  <c r="B5069" i="2"/>
  <c r="J5068" i="2"/>
  <c r="I5068" i="2"/>
  <c r="H5068" i="2"/>
  <c r="G5068" i="2"/>
  <c r="F5068" i="2"/>
  <c r="E5068" i="2"/>
  <c r="D5068" i="2"/>
  <c r="C5068" i="2"/>
  <c r="B5068" i="2"/>
  <c r="G5066" i="2"/>
  <c r="C5066" i="2"/>
  <c r="G5065" i="2"/>
  <c r="F5065" i="2"/>
  <c r="D5065" i="2"/>
  <c r="C5063" i="2"/>
  <c r="J5062" i="2"/>
  <c r="H5062" i="2"/>
  <c r="D5062" i="2"/>
  <c r="B5062" i="2"/>
  <c r="J5061" i="2"/>
  <c r="H5061" i="2"/>
  <c r="F5061" i="2"/>
  <c r="I5060" i="2"/>
  <c r="H5060" i="2"/>
  <c r="G5060" i="2"/>
  <c r="F5060" i="2"/>
  <c r="E5060" i="2"/>
  <c r="D5060" i="2"/>
  <c r="C5060" i="2"/>
  <c r="B5060" i="2"/>
  <c r="H5059" i="2"/>
  <c r="G5059" i="2"/>
  <c r="F5059" i="2"/>
  <c r="E5059" i="2"/>
  <c r="D5059" i="2"/>
  <c r="C5059" i="2"/>
  <c r="B5059" i="2"/>
  <c r="J5057" i="2"/>
  <c r="I5057" i="2"/>
  <c r="H5057" i="2"/>
  <c r="G5057" i="2"/>
  <c r="F5057" i="2"/>
  <c r="E5057" i="2"/>
  <c r="D5057" i="2"/>
  <c r="C5057" i="2"/>
  <c r="B5057" i="2"/>
  <c r="J5056" i="2"/>
  <c r="I5056" i="2"/>
  <c r="H5056" i="2"/>
  <c r="G5056" i="2"/>
  <c r="F5056" i="2"/>
  <c r="E5056" i="2"/>
  <c r="D5056" i="2"/>
  <c r="C5056" i="2"/>
  <c r="B5056" i="2"/>
  <c r="G5054" i="2"/>
  <c r="C5054" i="2"/>
  <c r="G5053" i="2"/>
  <c r="F5053" i="2"/>
  <c r="D5053" i="2"/>
  <c r="C5051" i="2"/>
  <c r="J5050" i="2"/>
  <c r="H5050" i="2"/>
  <c r="D5050" i="2"/>
  <c r="B5050" i="2"/>
  <c r="J5049" i="2"/>
  <c r="H5049" i="2"/>
  <c r="F5049" i="2"/>
  <c r="I5048" i="2"/>
  <c r="H5048" i="2"/>
  <c r="G5048" i="2"/>
  <c r="F5048" i="2"/>
  <c r="E5048" i="2"/>
  <c r="D5048" i="2"/>
  <c r="C5048" i="2"/>
  <c r="B5048" i="2"/>
  <c r="H5047" i="2"/>
  <c r="G5047" i="2"/>
  <c r="F5047" i="2"/>
  <c r="E5047" i="2"/>
  <c r="D5047" i="2"/>
  <c r="C5047" i="2"/>
  <c r="B5047" i="2"/>
  <c r="J5045" i="2"/>
  <c r="I5045" i="2"/>
  <c r="H5045" i="2"/>
  <c r="G5045" i="2"/>
  <c r="F5045" i="2"/>
  <c r="E5045" i="2"/>
  <c r="D5045" i="2"/>
  <c r="C5045" i="2"/>
  <c r="B5045" i="2"/>
  <c r="J5044" i="2"/>
  <c r="I5044" i="2"/>
  <c r="H5044" i="2"/>
  <c r="G5044" i="2"/>
  <c r="F5044" i="2"/>
  <c r="E5044" i="2"/>
  <c r="D5044" i="2"/>
  <c r="C5044" i="2"/>
  <c r="B5044" i="2"/>
  <c r="G5042" i="2"/>
  <c r="C5042" i="2"/>
  <c r="G5041" i="2"/>
  <c r="F5041" i="2"/>
  <c r="D5041" i="2"/>
  <c r="C5039" i="2"/>
  <c r="J5038" i="2"/>
  <c r="H5038" i="2"/>
  <c r="D5038" i="2"/>
  <c r="B5038" i="2"/>
  <c r="J5037" i="2"/>
  <c r="H5037" i="2"/>
  <c r="F5037" i="2"/>
  <c r="I5036" i="2"/>
  <c r="H5036" i="2"/>
  <c r="G5036" i="2"/>
  <c r="F5036" i="2"/>
  <c r="E5036" i="2"/>
  <c r="D5036" i="2"/>
  <c r="C5036" i="2"/>
  <c r="B5036" i="2"/>
  <c r="H5035" i="2"/>
  <c r="G5035" i="2"/>
  <c r="F5035" i="2"/>
  <c r="E5035" i="2"/>
  <c r="D5035" i="2"/>
  <c r="C5035" i="2"/>
  <c r="B5035" i="2"/>
  <c r="J5033" i="2"/>
  <c r="I5033" i="2"/>
  <c r="H5033" i="2"/>
  <c r="G5033" i="2"/>
  <c r="F5033" i="2"/>
  <c r="E5033" i="2"/>
  <c r="D5033" i="2"/>
  <c r="C5033" i="2"/>
  <c r="B5033" i="2"/>
  <c r="J5032" i="2"/>
  <c r="I5032" i="2"/>
  <c r="H5032" i="2"/>
  <c r="G5032" i="2"/>
  <c r="F5032" i="2"/>
  <c r="E5032" i="2"/>
  <c r="D5032" i="2"/>
  <c r="C5032" i="2"/>
  <c r="B5032" i="2"/>
  <c r="G5030" i="2"/>
  <c r="C5030" i="2"/>
  <c r="G5029" i="2"/>
  <c r="F5029" i="2"/>
  <c r="D5029" i="2"/>
  <c r="C5027" i="2"/>
  <c r="J5026" i="2"/>
  <c r="H5026" i="2"/>
  <c r="D5026" i="2"/>
  <c r="B5026" i="2"/>
  <c r="J5025" i="2"/>
  <c r="H5025" i="2"/>
  <c r="F5025" i="2"/>
  <c r="I5024" i="2"/>
  <c r="H5024" i="2"/>
  <c r="G5024" i="2"/>
  <c r="F5024" i="2"/>
  <c r="E5024" i="2"/>
  <c r="D5024" i="2"/>
  <c r="C5024" i="2"/>
  <c r="B5024" i="2"/>
  <c r="H5023" i="2"/>
  <c r="G5023" i="2"/>
  <c r="F5023" i="2"/>
  <c r="E5023" i="2"/>
  <c r="D5023" i="2"/>
  <c r="C5023" i="2"/>
  <c r="B5023" i="2"/>
  <c r="J5021" i="2"/>
  <c r="I5021" i="2"/>
  <c r="H5021" i="2"/>
  <c r="G5021" i="2"/>
  <c r="F5021" i="2"/>
  <c r="E5021" i="2"/>
  <c r="D5021" i="2"/>
  <c r="C5021" i="2"/>
  <c r="B5021" i="2"/>
  <c r="J5020" i="2"/>
  <c r="I5020" i="2"/>
  <c r="H5020" i="2"/>
  <c r="G5020" i="2"/>
  <c r="F5020" i="2"/>
  <c r="E5020" i="2"/>
  <c r="D5020" i="2"/>
  <c r="C5020" i="2"/>
  <c r="B5020" i="2"/>
  <c r="G5018" i="2"/>
  <c r="C5018" i="2"/>
  <c r="G5017" i="2"/>
  <c r="F5017" i="2"/>
  <c r="D5017" i="2"/>
  <c r="C5015" i="2"/>
  <c r="J5014" i="2"/>
  <c r="H5014" i="2"/>
  <c r="D5014" i="2"/>
  <c r="B5014" i="2"/>
  <c r="J5013" i="2"/>
  <c r="H5013" i="2"/>
  <c r="F5013" i="2"/>
  <c r="I5012" i="2"/>
  <c r="H5012" i="2"/>
  <c r="G5012" i="2"/>
  <c r="F5012" i="2"/>
  <c r="E5012" i="2"/>
  <c r="D5012" i="2"/>
  <c r="C5012" i="2"/>
  <c r="B5012" i="2"/>
  <c r="H5011" i="2"/>
  <c r="G5011" i="2"/>
  <c r="F5011" i="2"/>
  <c r="E5011" i="2"/>
  <c r="D5011" i="2"/>
  <c r="C5011" i="2"/>
  <c r="B5011" i="2"/>
  <c r="J5009" i="2"/>
  <c r="I5009" i="2"/>
  <c r="H5009" i="2"/>
  <c r="G5009" i="2"/>
  <c r="F5009" i="2"/>
  <c r="E5009" i="2"/>
  <c r="D5009" i="2"/>
  <c r="C5009" i="2"/>
  <c r="B5009" i="2"/>
  <c r="J5008" i="2"/>
  <c r="I5008" i="2"/>
  <c r="H5008" i="2"/>
  <c r="G5008" i="2"/>
  <c r="F5008" i="2"/>
  <c r="E5008" i="2"/>
  <c r="D5008" i="2"/>
  <c r="C5008" i="2"/>
  <c r="B5008" i="2"/>
  <c r="G5006" i="2"/>
  <c r="C5006" i="2"/>
  <c r="G5005" i="2"/>
  <c r="F5005" i="2"/>
  <c r="D5005" i="2"/>
  <c r="C5003" i="2"/>
  <c r="J5002" i="2"/>
  <c r="H5002" i="2"/>
  <c r="D5002" i="2"/>
  <c r="B5002" i="2"/>
  <c r="J5001" i="2"/>
  <c r="H5001" i="2"/>
  <c r="F5001" i="2"/>
  <c r="I5000" i="2"/>
  <c r="H5000" i="2"/>
  <c r="G5000" i="2"/>
  <c r="F5000" i="2"/>
  <c r="E5000" i="2"/>
  <c r="D5000" i="2"/>
  <c r="C5000" i="2"/>
  <c r="B5000" i="2"/>
  <c r="H4999" i="2"/>
  <c r="G4999" i="2"/>
  <c r="F4999" i="2"/>
  <c r="E4999" i="2"/>
  <c r="D4999" i="2"/>
  <c r="C4999" i="2"/>
  <c r="B4999" i="2"/>
  <c r="J4997" i="2"/>
  <c r="I4997" i="2"/>
  <c r="H4997" i="2"/>
  <c r="G4997" i="2"/>
  <c r="F4997" i="2"/>
  <c r="E4997" i="2"/>
  <c r="D4997" i="2"/>
  <c r="C4997" i="2"/>
  <c r="B4997" i="2"/>
  <c r="J4996" i="2"/>
  <c r="I4996" i="2"/>
  <c r="H4996" i="2"/>
  <c r="G4996" i="2"/>
  <c r="F4996" i="2"/>
  <c r="E4996" i="2"/>
  <c r="D4996" i="2"/>
  <c r="C4996" i="2"/>
  <c r="B4996" i="2"/>
  <c r="G4994" i="2"/>
  <c r="C4994" i="2"/>
  <c r="G4993" i="2"/>
  <c r="F4993" i="2"/>
  <c r="D4993" i="2"/>
  <c r="C4991" i="2"/>
  <c r="J4990" i="2"/>
  <c r="H4990" i="2"/>
  <c r="D4990" i="2"/>
  <c r="B4990" i="2"/>
  <c r="J4989" i="2"/>
  <c r="H4989" i="2"/>
  <c r="F4989" i="2"/>
  <c r="I4988" i="2"/>
  <c r="H4988" i="2"/>
  <c r="G4988" i="2"/>
  <c r="F4988" i="2"/>
  <c r="E4988" i="2"/>
  <c r="D4988" i="2"/>
  <c r="C4988" i="2"/>
  <c r="B4988" i="2"/>
  <c r="H4987" i="2"/>
  <c r="G4987" i="2"/>
  <c r="F4987" i="2"/>
  <c r="E4987" i="2"/>
  <c r="D4987" i="2"/>
  <c r="C4987" i="2"/>
  <c r="B4987" i="2"/>
  <c r="J4985" i="2"/>
  <c r="I4985" i="2"/>
  <c r="H4985" i="2"/>
  <c r="G4985" i="2"/>
  <c r="F4985" i="2"/>
  <c r="E4985" i="2"/>
  <c r="D4985" i="2"/>
  <c r="C4985" i="2"/>
  <c r="B4985" i="2"/>
  <c r="J4984" i="2"/>
  <c r="I4984" i="2"/>
  <c r="H4984" i="2"/>
  <c r="G4984" i="2"/>
  <c r="F4984" i="2"/>
  <c r="E4984" i="2"/>
  <c r="D4984" i="2"/>
  <c r="C4984" i="2"/>
  <c r="B4984" i="2"/>
  <c r="G4982" i="2"/>
  <c r="C4982" i="2"/>
  <c r="G4981" i="2"/>
  <c r="F4981" i="2"/>
  <c r="D4981" i="2"/>
  <c r="C4979" i="2"/>
  <c r="J4978" i="2"/>
  <c r="H4978" i="2"/>
  <c r="D4978" i="2"/>
  <c r="B4978" i="2"/>
  <c r="J4977" i="2"/>
  <c r="H4977" i="2"/>
  <c r="F4977" i="2"/>
  <c r="I4976" i="2"/>
  <c r="H4976" i="2"/>
  <c r="G4976" i="2"/>
  <c r="F4976" i="2"/>
  <c r="E4976" i="2"/>
  <c r="D4976" i="2"/>
  <c r="C4976" i="2"/>
  <c r="B4976" i="2"/>
  <c r="H4975" i="2"/>
  <c r="G4975" i="2"/>
  <c r="F4975" i="2"/>
  <c r="E4975" i="2"/>
  <c r="D4975" i="2"/>
  <c r="C4975" i="2"/>
  <c r="B4975" i="2"/>
  <c r="J4973" i="2"/>
  <c r="I4973" i="2"/>
  <c r="H4973" i="2"/>
  <c r="G4973" i="2"/>
  <c r="F4973" i="2"/>
  <c r="E4973" i="2"/>
  <c r="D4973" i="2"/>
  <c r="C4973" i="2"/>
  <c r="B4973" i="2"/>
  <c r="J4972" i="2"/>
  <c r="I4972" i="2"/>
  <c r="H4972" i="2"/>
  <c r="G4972" i="2"/>
  <c r="F4972" i="2"/>
  <c r="E4972" i="2"/>
  <c r="D4972" i="2"/>
  <c r="C4972" i="2"/>
  <c r="B4972" i="2"/>
  <c r="G4970" i="2"/>
  <c r="C4970" i="2"/>
  <c r="G4969" i="2"/>
  <c r="F4969" i="2"/>
  <c r="D4969" i="2"/>
  <c r="C4967" i="2"/>
  <c r="J4966" i="2"/>
  <c r="H4966" i="2"/>
  <c r="D4966" i="2"/>
  <c r="B4966" i="2"/>
  <c r="J4965" i="2"/>
  <c r="H4965" i="2"/>
  <c r="F4965" i="2"/>
  <c r="I4964" i="2"/>
  <c r="H4964" i="2"/>
  <c r="G4964" i="2"/>
  <c r="F4964" i="2"/>
  <c r="E4964" i="2"/>
  <c r="D4964" i="2"/>
  <c r="C4964" i="2"/>
  <c r="B4964" i="2"/>
  <c r="H4963" i="2"/>
  <c r="G4963" i="2"/>
  <c r="F4963" i="2"/>
  <c r="E4963" i="2"/>
  <c r="D4963" i="2"/>
  <c r="C4963" i="2"/>
  <c r="B4963" i="2"/>
  <c r="J4961" i="2"/>
  <c r="I4961" i="2"/>
  <c r="H4961" i="2"/>
  <c r="G4961" i="2"/>
  <c r="F4961" i="2"/>
  <c r="E4961" i="2"/>
  <c r="D4961" i="2"/>
  <c r="C4961" i="2"/>
  <c r="B4961" i="2"/>
  <c r="J4960" i="2"/>
  <c r="I4960" i="2"/>
  <c r="H4960" i="2"/>
  <c r="G4960" i="2"/>
  <c r="F4960" i="2"/>
  <c r="E4960" i="2"/>
  <c r="D4960" i="2"/>
  <c r="C4960" i="2"/>
  <c r="B4960" i="2"/>
  <c r="G4958" i="2"/>
  <c r="C4958" i="2"/>
  <c r="G4957" i="2"/>
  <c r="F4957" i="2"/>
  <c r="D4957" i="2"/>
  <c r="C4955" i="2"/>
  <c r="J4954" i="2"/>
  <c r="H4954" i="2"/>
  <c r="D4954" i="2"/>
  <c r="B4954" i="2"/>
  <c r="J4953" i="2"/>
  <c r="H4953" i="2"/>
  <c r="F4953" i="2"/>
  <c r="I4952" i="2"/>
  <c r="H4952" i="2"/>
  <c r="G4952" i="2"/>
  <c r="F4952" i="2"/>
  <c r="E4952" i="2"/>
  <c r="D4952" i="2"/>
  <c r="C4952" i="2"/>
  <c r="B4952" i="2"/>
  <c r="H4951" i="2"/>
  <c r="G4951" i="2"/>
  <c r="F4951" i="2"/>
  <c r="E4951" i="2"/>
  <c r="D4951" i="2"/>
  <c r="C4951" i="2"/>
  <c r="B4951" i="2"/>
  <c r="J4949" i="2"/>
  <c r="I4949" i="2"/>
  <c r="H4949" i="2"/>
  <c r="G4949" i="2"/>
  <c r="F4949" i="2"/>
  <c r="E4949" i="2"/>
  <c r="D4949" i="2"/>
  <c r="C4949" i="2"/>
  <c r="B4949" i="2"/>
  <c r="J4948" i="2"/>
  <c r="I4948" i="2"/>
  <c r="H4948" i="2"/>
  <c r="G4948" i="2"/>
  <c r="F4948" i="2"/>
  <c r="E4948" i="2"/>
  <c r="D4948" i="2"/>
  <c r="C4948" i="2"/>
  <c r="B4948" i="2"/>
  <c r="G4946" i="2"/>
  <c r="C4946" i="2"/>
  <c r="G4945" i="2"/>
  <c r="F4945" i="2"/>
  <c r="D4945" i="2"/>
  <c r="C4943" i="2"/>
  <c r="J4942" i="2"/>
  <c r="H4942" i="2"/>
  <c r="D4942" i="2"/>
  <c r="B4942" i="2"/>
  <c r="J4941" i="2"/>
  <c r="H4941" i="2"/>
  <c r="F4941" i="2"/>
  <c r="I4940" i="2"/>
  <c r="H4940" i="2"/>
  <c r="G4940" i="2"/>
  <c r="F4940" i="2"/>
  <c r="E4940" i="2"/>
  <c r="D4940" i="2"/>
  <c r="C4940" i="2"/>
  <c r="B4940" i="2"/>
  <c r="H4939" i="2"/>
  <c r="G4939" i="2"/>
  <c r="F4939" i="2"/>
  <c r="E4939" i="2"/>
  <c r="D4939" i="2"/>
  <c r="C4939" i="2"/>
  <c r="B4939" i="2"/>
  <c r="J4937" i="2"/>
  <c r="I4937" i="2"/>
  <c r="H4937" i="2"/>
  <c r="G4937" i="2"/>
  <c r="F4937" i="2"/>
  <c r="E4937" i="2"/>
  <c r="D4937" i="2"/>
  <c r="C4937" i="2"/>
  <c r="B4937" i="2"/>
  <c r="J4936" i="2"/>
  <c r="I4936" i="2"/>
  <c r="H4936" i="2"/>
  <c r="G4936" i="2"/>
  <c r="F4936" i="2"/>
  <c r="E4936" i="2"/>
  <c r="D4936" i="2"/>
  <c r="C4936" i="2"/>
  <c r="B4936" i="2"/>
  <c r="G4934" i="2"/>
  <c r="C4934" i="2"/>
  <c r="G4933" i="2"/>
  <c r="F4933" i="2"/>
  <c r="D4933" i="2"/>
  <c r="C4931" i="2"/>
  <c r="J4930" i="2"/>
  <c r="H4930" i="2"/>
  <c r="D4930" i="2"/>
  <c r="B4930" i="2"/>
  <c r="J4929" i="2"/>
  <c r="H4929" i="2"/>
  <c r="F4929" i="2"/>
  <c r="I4928" i="2"/>
  <c r="H4928" i="2"/>
  <c r="G4928" i="2"/>
  <c r="F4928" i="2"/>
  <c r="E4928" i="2"/>
  <c r="D4928" i="2"/>
  <c r="C4928" i="2"/>
  <c r="B4928" i="2"/>
  <c r="H4927" i="2"/>
  <c r="G4927" i="2"/>
  <c r="F4927" i="2"/>
  <c r="E4927" i="2"/>
  <c r="D4927" i="2"/>
  <c r="C4927" i="2"/>
  <c r="B4927" i="2"/>
  <c r="J4925" i="2"/>
  <c r="I4925" i="2"/>
  <c r="H4925" i="2"/>
  <c r="G4925" i="2"/>
  <c r="F4925" i="2"/>
  <c r="E4925" i="2"/>
  <c r="D4925" i="2"/>
  <c r="C4925" i="2"/>
  <c r="B4925" i="2"/>
  <c r="J4924" i="2"/>
  <c r="I4924" i="2"/>
  <c r="H4924" i="2"/>
  <c r="G4924" i="2"/>
  <c r="F4924" i="2"/>
  <c r="E4924" i="2"/>
  <c r="D4924" i="2"/>
  <c r="C4924" i="2"/>
  <c r="B4924" i="2"/>
  <c r="G4922" i="2"/>
  <c r="C4922" i="2"/>
  <c r="G4921" i="2"/>
  <c r="F4921" i="2"/>
  <c r="D4921" i="2"/>
  <c r="C4919" i="2"/>
  <c r="J4918" i="2"/>
  <c r="H4918" i="2"/>
  <c r="D4918" i="2"/>
  <c r="B4918" i="2"/>
  <c r="J4917" i="2"/>
  <c r="H4917" i="2"/>
  <c r="F4917" i="2"/>
  <c r="I4916" i="2"/>
  <c r="H4916" i="2"/>
  <c r="G4916" i="2"/>
  <c r="F4916" i="2"/>
  <c r="E4916" i="2"/>
  <c r="D4916" i="2"/>
  <c r="C4916" i="2"/>
  <c r="B4916" i="2"/>
  <c r="H4915" i="2"/>
  <c r="G4915" i="2"/>
  <c r="F4915" i="2"/>
  <c r="E4915" i="2"/>
  <c r="D4915" i="2"/>
  <c r="C4915" i="2"/>
  <c r="B4915" i="2"/>
  <c r="J4913" i="2"/>
  <c r="I4913" i="2"/>
  <c r="H4913" i="2"/>
  <c r="G4913" i="2"/>
  <c r="F4913" i="2"/>
  <c r="E4913" i="2"/>
  <c r="D4913" i="2"/>
  <c r="C4913" i="2"/>
  <c r="B4913" i="2"/>
  <c r="J4912" i="2"/>
  <c r="I4912" i="2"/>
  <c r="H4912" i="2"/>
  <c r="G4912" i="2"/>
  <c r="F4912" i="2"/>
  <c r="E4912" i="2"/>
  <c r="D4912" i="2"/>
  <c r="C4912" i="2"/>
  <c r="B4912" i="2"/>
  <c r="G4910" i="2"/>
  <c r="C4910" i="2"/>
  <c r="G4909" i="2"/>
  <c r="F4909" i="2"/>
  <c r="D4909" i="2"/>
  <c r="C4907" i="2"/>
  <c r="J4906" i="2"/>
  <c r="H4906" i="2"/>
  <c r="D4906" i="2"/>
  <c r="B4906" i="2"/>
  <c r="J4905" i="2"/>
  <c r="H4905" i="2"/>
  <c r="F4905" i="2"/>
  <c r="I4904" i="2"/>
  <c r="H4904" i="2"/>
  <c r="G4904" i="2"/>
  <c r="F4904" i="2"/>
  <c r="E4904" i="2"/>
  <c r="D4904" i="2"/>
  <c r="C4904" i="2"/>
  <c r="B4904" i="2"/>
  <c r="H4903" i="2"/>
  <c r="G4903" i="2"/>
  <c r="F4903" i="2"/>
  <c r="E4903" i="2"/>
  <c r="D4903" i="2"/>
  <c r="C4903" i="2"/>
  <c r="B4903" i="2"/>
  <c r="J4901" i="2"/>
  <c r="I4901" i="2"/>
  <c r="H4901" i="2"/>
  <c r="G4901" i="2"/>
  <c r="F4901" i="2"/>
  <c r="E4901" i="2"/>
  <c r="D4901" i="2"/>
  <c r="C4901" i="2"/>
  <c r="B4901" i="2"/>
  <c r="J4900" i="2"/>
  <c r="I4900" i="2"/>
  <c r="H4900" i="2"/>
  <c r="G4900" i="2"/>
  <c r="F4900" i="2"/>
  <c r="E4900" i="2"/>
  <c r="D4900" i="2"/>
  <c r="C4900" i="2"/>
  <c r="B4900" i="2"/>
  <c r="G4898" i="2"/>
  <c r="C4898" i="2"/>
  <c r="G4897" i="2"/>
  <c r="F4897" i="2"/>
  <c r="D4897" i="2"/>
  <c r="C4895" i="2"/>
  <c r="J4894" i="2"/>
  <c r="H4894" i="2"/>
  <c r="D4894" i="2"/>
  <c r="B4894" i="2"/>
  <c r="J4893" i="2"/>
  <c r="H4893" i="2"/>
  <c r="F4893" i="2"/>
  <c r="I4892" i="2"/>
  <c r="H4892" i="2"/>
  <c r="G4892" i="2"/>
  <c r="F4892" i="2"/>
  <c r="E4892" i="2"/>
  <c r="D4892" i="2"/>
  <c r="C4892" i="2"/>
  <c r="B4892" i="2"/>
  <c r="H4891" i="2"/>
  <c r="G4891" i="2"/>
  <c r="F4891" i="2"/>
  <c r="E4891" i="2"/>
  <c r="D4891" i="2"/>
  <c r="C4891" i="2"/>
  <c r="B4891" i="2"/>
  <c r="J4889" i="2"/>
  <c r="I4889" i="2"/>
  <c r="H4889" i="2"/>
  <c r="G4889" i="2"/>
  <c r="F4889" i="2"/>
  <c r="E4889" i="2"/>
  <c r="D4889" i="2"/>
  <c r="C4889" i="2"/>
  <c r="B4889" i="2"/>
  <c r="J4888" i="2"/>
  <c r="I4888" i="2"/>
  <c r="H4888" i="2"/>
  <c r="G4888" i="2"/>
  <c r="F4888" i="2"/>
  <c r="E4888" i="2"/>
  <c r="D4888" i="2"/>
  <c r="C4888" i="2"/>
  <c r="B4888" i="2"/>
  <c r="G4886" i="2"/>
  <c r="C4886" i="2"/>
  <c r="G4885" i="2"/>
  <c r="F4885" i="2"/>
  <c r="D4885" i="2"/>
  <c r="C4883" i="2"/>
  <c r="J4882" i="2"/>
  <c r="H4882" i="2"/>
  <c r="D4882" i="2"/>
  <c r="B4882" i="2"/>
  <c r="J4881" i="2"/>
  <c r="H4881" i="2"/>
  <c r="F4881" i="2"/>
  <c r="I4880" i="2"/>
  <c r="H4880" i="2"/>
  <c r="G4880" i="2"/>
  <c r="F4880" i="2"/>
  <c r="E4880" i="2"/>
  <c r="D4880" i="2"/>
  <c r="C4880" i="2"/>
  <c r="B4880" i="2"/>
  <c r="H4879" i="2"/>
  <c r="G4879" i="2"/>
  <c r="F4879" i="2"/>
  <c r="E4879" i="2"/>
  <c r="D4879" i="2"/>
  <c r="C4879" i="2"/>
  <c r="B4879" i="2"/>
  <c r="J4877" i="2"/>
  <c r="I4877" i="2"/>
  <c r="H4877" i="2"/>
  <c r="G4877" i="2"/>
  <c r="F4877" i="2"/>
  <c r="E4877" i="2"/>
  <c r="D4877" i="2"/>
  <c r="C4877" i="2"/>
  <c r="B4877" i="2"/>
  <c r="J4876" i="2"/>
  <c r="I4876" i="2"/>
  <c r="H4876" i="2"/>
  <c r="G4876" i="2"/>
  <c r="F4876" i="2"/>
  <c r="E4876" i="2"/>
  <c r="D4876" i="2"/>
  <c r="C4876" i="2"/>
  <c r="B4876" i="2"/>
  <c r="G4874" i="2"/>
  <c r="C4874" i="2"/>
  <c r="G4873" i="2"/>
  <c r="F4873" i="2"/>
  <c r="D4873" i="2"/>
  <c r="C4871" i="2"/>
  <c r="J4870" i="2"/>
  <c r="H4870" i="2"/>
  <c r="D4870" i="2"/>
  <c r="B4870" i="2"/>
  <c r="J4869" i="2"/>
  <c r="H4869" i="2"/>
  <c r="F4869" i="2"/>
  <c r="I4868" i="2"/>
  <c r="H4868" i="2"/>
  <c r="G4868" i="2"/>
  <c r="F4868" i="2"/>
  <c r="E4868" i="2"/>
  <c r="D4868" i="2"/>
  <c r="C4868" i="2"/>
  <c r="B4868" i="2"/>
  <c r="H4867" i="2"/>
  <c r="G4867" i="2"/>
  <c r="F4867" i="2"/>
  <c r="E4867" i="2"/>
  <c r="D4867" i="2"/>
  <c r="C4867" i="2"/>
  <c r="B4867" i="2"/>
  <c r="J4865" i="2"/>
  <c r="I4865" i="2"/>
  <c r="H4865" i="2"/>
  <c r="G4865" i="2"/>
  <c r="F4865" i="2"/>
  <c r="E4865" i="2"/>
  <c r="D4865" i="2"/>
  <c r="C4865" i="2"/>
  <c r="B4865" i="2"/>
  <c r="J4864" i="2"/>
  <c r="I4864" i="2"/>
  <c r="H4864" i="2"/>
  <c r="G4864" i="2"/>
  <c r="F4864" i="2"/>
  <c r="E4864" i="2"/>
  <c r="D4864" i="2"/>
  <c r="C4864" i="2"/>
  <c r="B4864" i="2"/>
  <c r="G4862" i="2"/>
  <c r="C4862" i="2"/>
  <c r="G4861" i="2"/>
  <c r="F4861" i="2"/>
  <c r="D4861" i="2"/>
  <c r="C4859" i="2"/>
  <c r="J4858" i="2"/>
  <c r="H4858" i="2"/>
  <c r="D4858" i="2"/>
  <c r="B4858" i="2"/>
  <c r="J4857" i="2"/>
  <c r="H4857" i="2"/>
  <c r="F4857" i="2"/>
  <c r="I4856" i="2"/>
  <c r="H4856" i="2"/>
  <c r="G4856" i="2"/>
  <c r="F4856" i="2"/>
  <c r="E4856" i="2"/>
  <c r="D4856" i="2"/>
  <c r="C4856" i="2"/>
  <c r="B4856" i="2"/>
  <c r="H4855" i="2"/>
  <c r="G4855" i="2"/>
  <c r="F4855" i="2"/>
  <c r="E4855" i="2"/>
  <c r="D4855" i="2"/>
  <c r="C4855" i="2"/>
  <c r="B4855" i="2"/>
  <c r="J4853" i="2"/>
  <c r="I4853" i="2"/>
  <c r="H4853" i="2"/>
  <c r="G4853" i="2"/>
  <c r="F4853" i="2"/>
  <c r="E4853" i="2"/>
  <c r="D4853" i="2"/>
  <c r="C4853" i="2"/>
  <c r="B4853" i="2"/>
  <c r="J4852" i="2"/>
  <c r="I4852" i="2"/>
  <c r="H4852" i="2"/>
  <c r="G4852" i="2"/>
  <c r="F4852" i="2"/>
  <c r="E4852" i="2"/>
  <c r="D4852" i="2"/>
  <c r="C4852" i="2"/>
  <c r="B4852" i="2"/>
  <c r="G4850" i="2"/>
  <c r="C4850" i="2"/>
  <c r="G4849" i="2"/>
  <c r="F4849" i="2"/>
  <c r="D4849" i="2"/>
  <c r="C4847" i="2"/>
  <c r="J4846" i="2"/>
  <c r="H4846" i="2"/>
  <c r="D4846" i="2"/>
  <c r="B4846" i="2"/>
  <c r="J4845" i="2"/>
  <c r="H4845" i="2"/>
  <c r="F4845" i="2"/>
  <c r="I4844" i="2"/>
  <c r="H4844" i="2"/>
  <c r="G4844" i="2"/>
  <c r="F4844" i="2"/>
  <c r="E4844" i="2"/>
  <c r="D4844" i="2"/>
  <c r="C4844" i="2"/>
  <c r="B4844" i="2"/>
  <c r="H4843" i="2"/>
  <c r="G4843" i="2"/>
  <c r="F4843" i="2"/>
  <c r="E4843" i="2"/>
  <c r="D4843" i="2"/>
  <c r="C4843" i="2"/>
  <c r="B4843" i="2"/>
  <c r="J4841" i="2"/>
  <c r="I4841" i="2"/>
  <c r="H4841" i="2"/>
  <c r="G4841" i="2"/>
  <c r="F4841" i="2"/>
  <c r="E4841" i="2"/>
  <c r="D4841" i="2"/>
  <c r="C4841" i="2"/>
  <c r="B4841" i="2"/>
  <c r="J4840" i="2"/>
  <c r="I4840" i="2"/>
  <c r="H4840" i="2"/>
  <c r="G4840" i="2"/>
  <c r="F4840" i="2"/>
  <c r="E4840" i="2"/>
  <c r="D4840" i="2"/>
  <c r="C4840" i="2"/>
  <c r="B4840" i="2"/>
  <c r="G4838" i="2"/>
  <c r="C4838" i="2"/>
  <c r="G4837" i="2"/>
  <c r="F4837" i="2"/>
  <c r="D4837" i="2"/>
  <c r="C4835" i="2"/>
  <c r="J4834" i="2"/>
  <c r="H4834" i="2"/>
  <c r="D4834" i="2"/>
  <c r="B4834" i="2"/>
  <c r="J4833" i="2"/>
  <c r="H4833" i="2"/>
  <c r="F4833" i="2"/>
  <c r="I4832" i="2"/>
  <c r="H4832" i="2"/>
  <c r="G4832" i="2"/>
  <c r="F4832" i="2"/>
  <c r="E4832" i="2"/>
  <c r="D4832" i="2"/>
  <c r="C4832" i="2"/>
  <c r="B4832" i="2"/>
  <c r="H4831" i="2"/>
  <c r="G4831" i="2"/>
  <c r="F4831" i="2"/>
  <c r="E4831" i="2"/>
  <c r="D4831" i="2"/>
  <c r="C4831" i="2"/>
  <c r="B4831" i="2"/>
  <c r="J4829" i="2"/>
  <c r="I4829" i="2"/>
  <c r="H4829" i="2"/>
  <c r="G4829" i="2"/>
  <c r="F4829" i="2"/>
  <c r="E4829" i="2"/>
  <c r="D4829" i="2"/>
  <c r="C4829" i="2"/>
  <c r="B4829" i="2"/>
  <c r="J4828" i="2"/>
  <c r="I4828" i="2"/>
  <c r="H4828" i="2"/>
  <c r="G4828" i="2"/>
  <c r="F4828" i="2"/>
  <c r="E4828" i="2"/>
  <c r="D4828" i="2"/>
  <c r="C4828" i="2"/>
  <c r="B4828" i="2"/>
  <c r="G4826" i="2"/>
  <c r="C4826" i="2"/>
  <c r="G4825" i="2"/>
  <c r="F4825" i="2"/>
  <c r="D4825" i="2"/>
  <c r="C4823" i="2"/>
  <c r="J4822" i="2"/>
  <c r="H4822" i="2"/>
  <c r="D4822" i="2"/>
  <c r="B4822" i="2"/>
  <c r="J4821" i="2"/>
  <c r="H4821" i="2"/>
  <c r="F4821" i="2"/>
  <c r="I4820" i="2"/>
  <c r="H4820" i="2"/>
  <c r="G4820" i="2"/>
  <c r="F4820" i="2"/>
  <c r="E4820" i="2"/>
  <c r="D4820" i="2"/>
  <c r="C4820" i="2"/>
  <c r="B4820" i="2"/>
  <c r="H4819" i="2"/>
  <c r="G4819" i="2"/>
  <c r="F4819" i="2"/>
  <c r="E4819" i="2"/>
  <c r="D4819" i="2"/>
  <c r="C4819" i="2"/>
  <c r="B4819" i="2"/>
  <c r="J4817" i="2"/>
  <c r="I4817" i="2"/>
  <c r="H4817" i="2"/>
  <c r="G4817" i="2"/>
  <c r="F4817" i="2"/>
  <c r="E4817" i="2"/>
  <c r="D4817" i="2"/>
  <c r="C4817" i="2"/>
  <c r="B4817" i="2"/>
  <c r="J4816" i="2"/>
  <c r="I4816" i="2"/>
  <c r="H4816" i="2"/>
  <c r="G4816" i="2"/>
  <c r="F4816" i="2"/>
  <c r="E4816" i="2"/>
  <c r="D4816" i="2"/>
  <c r="C4816" i="2"/>
  <c r="B4816" i="2"/>
  <c r="G4814" i="2"/>
  <c r="C4814" i="2"/>
  <c r="G4813" i="2"/>
  <c r="F4813" i="2"/>
  <c r="D4813" i="2"/>
  <c r="C4811" i="2"/>
  <c r="J4810" i="2"/>
  <c r="H4810" i="2"/>
  <c r="D4810" i="2"/>
  <c r="B4810" i="2"/>
  <c r="J4809" i="2"/>
  <c r="H4809" i="2"/>
  <c r="F4809" i="2"/>
  <c r="I4808" i="2"/>
  <c r="H4808" i="2"/>
  <c r="G4808" i="2"/>
  <c r="F4808" i="2"/>
  <c r="E4808" i="2"/>
  <c r="D4808" i="2"/>
  <c r="C4808" i="2"/>
  <c r="B4808" i="2"/>
  <c r="H4807" i="2"/>
  <c r="G4807" i="2"/>
  <c r="F4807" i="2"/>
  <c r="E4807" i="2"/>
  <c r="D4807" i="2"/>
  <c r="C4807" i="2"/>
  <c r="B4807" i="2"/>
  <c r="J4805" i="2"/>
  <c r="I4805" i="2"/>
  <c r="H4805" i="2"/>
  <c r="G4805" i="2"/>
  <c r="F4805" i="2"/>
  <c r="E4805" i="2"/>
  <c r="D4805" i="2"/>
  <c r="C4805" i="2"/>
  <c r="B4805" i="2"/>
  <c r="J4804" i="2"/>
  <c r="I4804" i="2"/>
  <c r="H4804" i="2"/>
  <c r="G4804" i="2"/>
  <c r="F4804" i="2"/>
  <c r="E4804" i="2"/>
  <c r="D4804" i="2"/>
  <c r="C4804" i="2"/>
  <c r="B4804" i="2"/>
  <c r="G4802" i="2"/>
  <c r="C4802" i="2"/>
  <c r="G4801" i="2"/>
  <c r="F4801" i="2"/>
  <c r="D4801" i="2"/>
  <c r="C4799" i="2"/>
  <c r="J4798" i="2"/>
  <c r="H4798" i="2"/>
  <c r="D4798" i="2"/>
  <c r="B4798" i="2"/>
  <c r="J4797" i="2"/>
  <c r="H4797" i="2"/>
  <c r="F4797" i="2"/>
  <c r="I4796" i="2"/>
  <c r="H4796" i="2"/>
  <c r="G4796" i="2"/>
  <c r="F4796" i="2"/>
  <c r="E4796" i="2"/>
  <c r="D4796" i="2"/>
  <c r="C4796" i="2"/>
  <c r="B4796" i="2"/>
  <c r="H4795" i="2"/>
  <c r="G4795" i="2"/>
  <c r="F4795" i="2"/>
  <c r="E4795" i="2"/>
  <c r="D4795" i="2"/>
  <c r="C4795" i="2"/>
  <c r="B4795" i="2"/>
  <c r="J4793" i="2"/>
  <c r="I4793" i="2"/>
  <c r="H4793" i="2"/>
  <c r="G4793" i="2"/>
  <c r="F4793" i="2"/>
  <c r="E4793" i="2"/>
  <c r="D4793" i="2"/>
  <c r="C4793" i="2"/>
  <c r="B4793" i="2"/>
  <c r="J4792" i="2"/>
  <c r="I4792" i="2"/>
  <c r="H4792" i="2"/>
  <c r="G4792" i="2"/>
  <c r="F4792" i="2"/>
  <c r="E4792" i="2"/>
  <c r="D4792" i="2"/>
  <c r="C4792" i="2"/>
  <c r="B4792" i="2"/>
  <c r="G4790" i="2"/>
  <c r="C4790" i="2"/>
  <c r="G4789" i="2"/>
  <c r="F4789" i="2"/>
  <c r="D4789" i="2"/>
  <c r="C4787" i="2"/>
  <c r="J4786" i="2"/>
  <c r="H4786" i="2"/>
  <c r="D4786" i="2"/>
  <c r="B4786" i="2"/>
  <c r="J4785" i="2"/>
  <c r="H4785" i="2"/>
  <c r="F4785" i="2"/>
  <c r="I4784" i="2"/>
  <c r="H4784" i="2"/>
  <c r="G4784" i="2"/>
  <c r="F4784" i="2"/>
  <c r="E4784" i="2"/>
  <c r="D4784" i="2"/>
  <c r="C4784" i="2"/>
  <c r="B4784" i="2"/>
  <c r="H4783" i="2"/>
  <c r="G4783" i="2"/>
  <c r="F4783" i="2"/>
  <c r="E4783" i="2"/>
  <c r="D4783" i="2"/>
  <c r="C4783" i="2"/>
  <c r="B4783" i="2"/>
  <c r="J4781" i="2"/>
  <c r="I4781" i="2"/>
  <c r="H4781" i="2"/>
  <c r="G4781" i="2"/>
  <c r="F4781" i="2"/>
  <c r="E4781" i="2"/>
  <c r="D4781" i="2"/>
  <c r="C4781" i="2"/>
  <c r="B4781" i="2"/>
  <c r="J4780" i="2"/>
  <c r="I4780" i="2"/>
  <c r="H4780" i="2"/>
  <c r="G4780" i="2"/>
  <c r="F4780" i="2"/>
  <c r="E4780" i="2"/>
  <c r="D4780" i="2"/>
  <c r="C4780" i="2"/>
  <c r="B4780" i="2"/>
  <c r="G4778" i="2"/>
  <c r="C4778" i="2"/>
  <c r="G4777" i="2"/>
  <c r="F4777" i="2"/>
  <c r="D4777" i="2"/>
  <c r="C4775" i="2"/>
  <c r="J4774" i="2"/>
  <c r="H4774" i="2"/>
  <c r="D4774" i="2"/>
  <c r="B4774" i="2"/>
  <c r="J4773" i="2"/>
  <c r="H4773" i="2"/>
  <c r="F4773" i="2"/>
  <c r="I4772" i="2"/>
  <c r="H4772" i="2"/>
  <c r="G4772" i="2"/>
  <c r="F4772" i="2"/>
  <c r="E4772" i="2"/>
  <c r="D4772" i="2"/>
  <c r="C4772" i="2"/>
  <c r="B4772" i="2"/>
  <c r="H4771" i="2"/>
  <c r="G4771" i="2"/>
  <c r="F4771" i="2"/>
  <c r="E4771" i="2"/>
  <c r="D4771" i="2"/>
  <c r="C4771" i="2"/>
  <c r="B4771" i="2"/>
  <c r="J4769" i="2"/>
  <c r="I4769" i="2"/>
  <c r="H4769" i="2"/>
  <c r="G4769" i="2"/>
  <c r="F4769" i="2"/>
  <c r="E4769" i="2"/>
  <c r="D4769" i="2"/>
  <c r="C4769" i="2"/>
  <c r="B4769" i="2"/>
  <c r="J4768" i="2"/>
  <c r="I4768" i="2"/>
  <c r="H4768" i="2"/>
  <c r="G4768" i="2"/>
  <c r="F4768" i="2"/>
  <c r="E4768" i="2"/>
  <c r="D4768" i="2"/>
  <c r="C4768" i="2"/>
  <c r="B4768" i="2"/>
  <c r="G4766" i="2"/>
  <c r="C4766" i="2"/>
  <c r="G4765" i="2"/>
  <c r="F4765" i="2"/>
  <c r="D4765" i="2"/>
  <c r="C4763" i="2"/>
  <c r="J4762" i="2"/>
  <c r="H4762" i="2"/>
  <c r="D4762" i="2"/>
  <c r="B4762" i="2"/>
  <c r="J4761" i="2"/>
  <c r="H4761" i="2"/>
  <c r="F4761" i="2"/>
  <c r="I4760" i="2"/>
  <c r="H4760" i="2"/>
  <c r="G4760" i="2"/>
  <c r="F4760" i="2"/>
  <c r="E4760" i="2"/>
  <c r="D4760" i="2"/>
  <c r="C4760" i="2"/>
  <c r="B4760" i="2"/>
  <c r="H4759" i="2"/>
  <c r="G4759" i="2"/>
  <c r="F4759" i="2"/>
  <c r="E4759" i="2"/>
  <c r="D4759" i="2"/>
  <c r="C4759" i="2"/>
  <c r="B4759" i="2"/>
  <c r="J4757" i="2"/>
  <c r="I4757" i="2"/>
  <c r="H4757" i="2"/>
  <c r="G4757" i="2"/>
  <c r="F4757" i="2"/>
  <c r="E4757" i="2"/>
  <c r="D4757" i="2"/>
  <c r="C4757" i="2"/>
  <c r="B4757" i="2"/>
  <c r="J4756" i="2"/>
  <c r="I4756" i="2"/>
  <c r="H4756" i="2"/>
  <c r="G4756" i="2"/>
  <c r="F4756" i="2"/>
  <c r="E4756" i="2"/>
  <c r="D4756" i="2"/>
  <c r="C4756" i="2"/>
  <c r="B4756" i="2"/>
  <c r="G4754" i="2"/>
  <c r="C4754" i="2"/>
  <c r="G4753" i="2"/>
  <c r="F4753" i="2"/>
  <c r="D4753" i="2"/>
  <c r="C4751" i="2"/>
  <c r="J4750" i="2"/>
  <c r="H4750" i="2"/>
  <c r="D4750" i="2"/>
  <c r="B4750" i="2"/>
  <c r="J4749" i="2"/>
  <c r="H4749" i="2"/>
  <c r="F4749" i="2"/>
  <c r="I4748" i="2"/>
  <c r="H4748" i="2"/>
  <c r="G4748" i="2"/>
  <c r="F4748" i="2"/>
  <c r="E4748" i="2"/>
  <c r="D4748" i="2"/>
  <c r="C4748" i="2"/>
  <c r="B4748" i="2"/>
  <c r="H4747" i="2"/>
  <c r="G4747" i="2"/>
  <c r="F4747" i="2"/>
  <c r="E4747" i="2"/>
  <c r="D4747" i="2"/>
  <c r="C4747" i="2"/>
  <c r="B4747" i="2"/>
  <c r="J4745" i="2"/>
  <c r="I4745" i="2"/>
  <c r="H4745" i="2"/>
  <c r="G4745" i="2"/>
  <c r="F4745" i="2"/>
  <c r="E4745" i="2"/>
  <c r="D4745" i="2"/>
  <c r="C4745" i="2"/>
  <c r="B4745" i="2"/>
  <c r="J4744" i="2"/>
  <c r="I4744" i="2"/>
  <c r="H4744" i="2"/>
  <c r="G4744" i="2"/>
  <c r="F4744" i="2"/>
  <c r="E4744" i="2"/>
  <c r="D4744" i="2"/>
  <c r="C4744" i="2"/>
  <c r="B4744" i="2"/>
  <c r="G4742" i="2"/>
  <c r="C4742" i="2"/>
  <c r="G4741" i="2"/>
  <c r="F4741" i="2"/>
  <c r="D4741" i="2"/>
  <c r="C4739" i="2"/>
  <c r="J4738" i="2"/>
  <c r="H4738" i="2"/>
  <c r="D4738" i="2"/>
  <c r="B4738" i="2"/>
  <c r="J4737" i="2"/>
  <c r="H4737" i="2"/>
  <c r="F4737" i="2"/>
  <c r="I4736" i="2"/>
  <c r="H4736" i="2"/>
  <c r="G4736" i="2"/>
  <c r="F4736" i="2"/>
  <c r="E4736" i="2"/>
  <c r="D4736" i="2"/>
  <c r="C4736" i="2"/>
  <c r="B4736" i="2"/>
  <c r="H4735" i="2"/>
  <c r="G4735" i="2"/>
  <c r="F4735" i="2"/>
  <c r="E4735" i="2"/>
  <c r="D4735" i="2"/>
  <c r="C4735" i="2"/>
  <c r="B4735" i="2"/>
  <c r="J4733" i="2"/>
  <c r="I4733" i="2"/>
  <c r="H4733" i="2"/>
  <c r="G4733" i="2"/>
  <c r="F4733" i="2"/>
  <c r="E4733" i="2"/>
  <c r="D4733" i="2"/>
  <c r="C4733" i="2"/>
  <c r="B4733" i="2"/>
  <c r="J4732" i="2"/>
  <c r="I4732" i="2"/>
  <c r="H4732" i="2"/>
  <c r="G4732" i="2"/>
  <c r="F4732" i="2"/>
  <c r="E4732" i="2"/>
  <c r="D4732" i="2"/>
  <c r="C4732" i="2"/>
  <c r="B4732" i="2"/>
  <c r="G4730" i="2"/>
  <c r="C4730" i="2"/>
  <c r="G4729" i="2"/>
  <c r="F4729" i="2"/>
  <c r="D4729" i="2"/>
  <c r="C4727" i="2"/>
  <c r="J4726" i="2"/>
  <c r="H4726" i="2"/>
  <c r="D4726" i="2"/>
  <c r="B4726" i="2"/>
  <c r="J4725" i="2"/>
  <c r="H4725" i="2"/>
  <c r="F4725" i="2"/>
  <c r="I4724" i="2"/>
  <c r="H4724" i="2"/>
  <c r="G4724" i="2"/>
  <c r="F4724" i="2"/>
  <c r="E4724" i="2"/>
  <c r="D4724" i="2"/>
  <c r="C4724" i="2"/>
  <c r="B4724" i="2"/>
  <c r="H4723" i="2"/>
  <c r="G4723" i="2"/>
  <c r="F4723" i="2"/>
  <c r="E4723" i="2"/>
  <c r="D4723" i="2"/>
  <c r="C4723" i="2"/>
  <c r="B4723" i="2"/>
  <c r="J4721" i="2"/>
  <c r="I4721" i="2"/>
  <c r="H4721" i="2"/>
  <c r="G4721" i="2"/>
  <c r="F4721" i="2"/>
  <c r="E4721" i="2"/>
  <c r="D4721" i="2"/>
  <c r="C4721" i="2"/>
  <c r="B4721" i="2"/>
  <c r="J4720" i="2"/>
  <c r="I4720" i="2"/>
  <c r="H4720" i="2"/>
  <c r="G4720" i="2"/>
  <c r="F4720" i="2"/>
  <c r="E4720" i="2"/>
  <c r="D4720" i="2"/>
  <c r="C4720" i="2"/>
  <c r="B4720" i="2"/>
  <c r="G4718" i="2"/>
  <c r="C4718" i="2"/>
  <c r="G4717" i="2"/>
  <c r="F4717" i="2"/>
  <c r="D4717" i="2"/>
  <c r="C4715" i="2"/>
  <c r="J4714" i="2"/>
  <c r="H4714" i="2"/>
  <c r="D4714" i="2"/>
  <c r="B4714" i="2"/>
  <c r="J4713" i="2"/>
  <c r="H4713" i="2"/>
  <c r="F4713" i="2"/>
  <c r="I4712" i="2"/>
  <c r="H4712" i="2"/>
  <c r="G4712" i="2"/>
  <c r="F4712" i="2"/>
  <c r="E4712" i="2"/>
  <c r="D4712" i="2"/>
  <c r="C4712" i="2"/>
  <c r="B4712" i="2"/>
  <c r="H4711" i="2"/>
  <c r="G4711" i="2"/>
  <c r="F4711" i="2"/>
  <c r="E4711" i="2"/>
  <c r="D4711" i="2"/>
  <c r="C4711" i="2"/>
  <c r="B4711" i="2"/>
  <c r="J4709" i="2"/>
  <c r="I4709" i="2"/>
  <c r="H4709" i="2"/>
  <c r="G4709" i="2"/>
  <c r="F4709" i="2"/>
  <c r="E4709" i="2"/>
  <c r="D4709" i="2"/>
  <c r="C4709" i="2"/>
  <c r="B4709" i="2"/>
  <c r="J4708" i="2"/>
  <c r="I4708" i="2"/>
  <c r="H4708" i="2"/>
  <c r="G4708" i="2"/>
  <c r="F4708" i="2"/>
  <c r="E4708" i="2"/>
  <c r="D4708" i="2"/>
  <c r="C4708" i="2"/>
  <c r="B4708" i="2"/>
  <c r="G4706" i="2"/>
  <c r="C4706" i="2"/>
  <c r="G4705" i="2"/>
  <c r="F4705" i="2"/>
  <c r="D4705" i="2"/>
  <c r="C4703" i="2"/>
  <c r="J4702" i="2"/>
  <c r="H4702" i="2"/>
  <c r="D4702" i="2"/>
  <c r="B4702" i="2"/>
  <c r="J4701" i="2"/>
  <c r="H4701" i="2"/>
  <c r="F4701" i="2"/>
  <c r="I4700" i="2"/>
  <c r="H4700" i="2"/>
  <c r="G4700" i="2"/>
  <c r="F4700" i="2"/>
  <c r="E4700" i="2"/>
  <c r="D4700" i="2"/>
  <c r="C4700" i="2"/>
  <c r="B4700" i="2"/>
  <c r="H4699" i="2"/>
  <c r="G4699" i="2"/>
  <c r="F4699" i="2"/>
  <c r="E4699" i="2"/>
  <c r="D4699" i="2"/>
  <c r="C4699" i="2"/>
  <c r="B4699" i="2"/>
  <c r="J4697" i="2"/>
  <c r="I4697" i="2"/>
  <c r="H4697" i="2"/>
  <c r="G4697" i="2"/>
  <c r="F4697" i="2"/>
  <c r="E4697" i="2"/>
  <c r="D4697" i="2"/>
  <c r="C4697" i="2"/>
  <c r="B4697" i="2"/>
  <c r="J4696" i="2"/>
  <c r="I4696" i="2"/>
  <c r="H4696" i="2"/>
  <c r="G4696" i="2"/>
  <c r="F4696" i="2"/>
  <c r="E4696" i="2"/>
  <c r="D4696" i="2"/>
  <c r="C4696" i="2"/>
  <c r="B4696" i="2"/>
  <c r="G4694" i="2"/>
  <c r="C4694" i="2"/>
  <c r="G4693" i="2"/>
  <c r="F4693" i="2"/>
  <c r="D4693" i="2"/>
  <c r="C4691" i="2"/>
  <c r="J4690" i="2"/>
  <c r="H4690" i="2"/>
  <c r="D4690" i="2"/>
  <c r="B4690" i="2"/>
  <c r="J4689" i="2"/>
  <c r="H4689" i="2"/>
  <c r="F4689" i="2"/>
  <c r="I4688" i="2"/>
  <c r="H4688" i="2"/>
  <c r="G4688" i="2"/>
  <c r="F4688" i="2"/>
  <c r="E4688" i="2"/>
  <c r="D4688" i="2"/>
  <c r="C4688" i="2"/>
  <c r="B4688" i="2"/>
  <c r="H4687" i="2"/>
  <c r="G4687" i="2"/>
  <c r="F4687" i="2"/>
  <c r="E4687" i="2"/>
  <c r="D4687" i="2"/>
  <c r="C4687" i="2"/>
  <c r="B4687" i="2"/>
  <c r="J4685" i="2"/>
  <c r="I4685" i="2"/>
  <c r="H4685" i="2"/>
  <c r="G4685" i="2"/>
  <c r="F4685" i="2"/>
  <c r="E4685" i="2"/>
  <c r="D4685" i="2"/>
  <c r="C4685" i="2"/>
  <c r="B4685" i="2"/>
  <c r="J4684" i="2"/>
  <c r="I4684" i="2"/>
  <c r="H4684" i="2"/>
  <c r="G4684" i="2"/>
  <c r="F4684" i="2"/>
  <c r="E4684" i="2"/>
  <c r="D4684" i="2"/>
  <c r="C4684" i="2"/>
  <c r="B4684" i="2"/>
  <c r="G4682" i="2"/>
  <c r="C4682" i="2"/>
  <c r="G4681" i="2"/>
  <c r="F4681" i="2"/>
  <c r="D4681" i="2"/>
  <c r="C4679" i="2"/>
  <c r="J4678" i="2"/>
  <c r="H4678" i="2"/>
  <c r="D4678" i="2"/>
  <c r="B4678" i="2"/>
  <c r="J4677" i="2"/>
  <c r="H4677" i="2"/>
  <c r="F4677" i="2"/>
  <c r="I4676" i="2"/>
  <c r="H4676" i="2"/>
  <c r="G4676" i="2"/>
  <c r="F4676" i="2"/>
  <c r="E4676" i="2"/>
  <c r="D4676" i="2"/>
  <c r="C4676" i="2"/>
  <c r="B4676" i="2"/>
  <c r="H4675" i="2"/>
  <c r="G4675" i="2"/>
  <c r="F4675" i="2"/>
  <c r="E4675" i="2"/>
  <c r="D4675" i="2"/>
  <c r="C4675" i="2"/>
  <c r="B4675" i="2"/>
  <c r="J4673" i="2"/>
  <c r="I4673" i="2"/>
  <c r="H4673" i="2"/>
  <c r="G4673" i="2"/>
  <c r="F4673" i="2"/>
  <c r="E4673" i="2"/>
  <c r="D4673" i="2"/>
  <c r="C4673" i="2"/>
  <c r="B4673" i="2"/>
  <c r="J4672" i="2"/>
  <c r="I4672" i="2"/>
  <c r="H4672" i="2"/>
  <c r="G4672" i="2"/>
  <c r="F4672" i="2"/>
  <c r="E4672" i="2"/>
  <c r="D4672" i="2"/>
  <c r="C4672" i="2"/>
  <c r="B4672" i="2"/>
  <c r="G4670" i="2"/>
  <c r="C4670" i="2"/>
  <c r="G4669" i="2"/>
  <c r="F4669" i="2"/>
  <c r="D4669" i="2"/>
  <c r="C4667" i="2"/>
  <c r="J4666" i="2"/>
  <c r="H4666" i="2"/>
  <c r="D4666" i="2"/>
  <c r="B4666" i="2"/>
  <c r="J4665" i="2"/>
  <c r="H4665" i="2"/>
  <c r="F4665" i="2"/>
  <c r="I4664" i="2"/>
  <c r="H4664" i="2"/>
  <c r="G4664" i="2"/>
  <c r="F4664" i="2"/>
  <c r="E4664" i="2"/>
  <c r="D4664" i="2"/>
  <c r="C4664" i="2"/>
  <c r="B4664" i="2"/>
  <c r="H4663" i="2"/>
  <c r="G4663" i="2"/>
  <c r="F4663" i="2"/>
  <c r="E4663" i="2"/>
  <c r="D4663" i="2"/>
  <c r="C4663" i="2"/>
  <c r="B4663" i="2"/>
  <c r="J4661" i="2"/>
  <c r="I4661" i="2"/>
  <c r="H4661" i="2"/>
  <c r="G4661" i="2"/>
  <c r="F4661" i="2"/>
  <c r="E4661" i="2"/>
  <c r="D4661" i="2"/>
  <c r="C4661" i="2"/>
  <c r="B4661" i="2"/>
  <c r="J4660" i="2"/>
  <c r="I4660" i="2"/>
  <c r="H4660" i="2"/>
  <c r="G4660" i="2"/>
  <c r="F4660" i="2"/>
  <c r="E4660" i="2"/>
  <c r="D4660" i="2"/>
  <c r="C4660" i="2"/>
  <c r="B4660" i="2"/>
  <c r="G4658" i="2"/>
  <c r="C4658" i="2"/>
  <c r="G4657" i="2"/>
  <c r="F4657" i="2"/>
  <c r="D4657" i="2"/>
  <c r="C4655" i="2"/>
  <c r="J4654" i="2"/>
  <c r="H4654" i="2"/>
  <c r="D4654" i="2"/>
  <c r="B4654" i="2"/>
  <c r="J4653" i="2"/>
  <c r="H4653" i="2"/>
  <c r="F4653" i="2"/>
  <c r="I4652" i="2"/>
  <c r="H4652" i="2"/>
  <c r="G4652" i="2"/>
  <c r="F4652" i="2"/>
  <c r="E4652" i="2"/>
  <c r="D4652" i="2"/>
  <c r="C4652" i="2"/>
  <c r="B4652" i="2"/>
  <c r="H4651" i="2"/>
  <c r="G4651" i="2"/>
  <c r="F4651" i="2"/>
  <c r="E4651" i="2"/>
  <c r="D4651" i="2"/>
  <c r="C4651" i="2"/>
  <c r="B4651" i="2"/>
  <c r="J4649" i="2"/>
  <c r="I4649" i="2"/>
  <c r="H4649" i="2"/>
  <c r="G4649" i="2"/>
  <c r="F4649" i="2"/>
  <c r="E4649" i="2"/>
  <c r="D4649" i="2"/>
  <c r="C4649" i="2"/>
  <c r="B4649" i="2"/>
  <c r="J4648" i="2"/>
  <c r="I4648" i="2"/>
  <c r="H4648" i="2"/>
  <c r="G4648" i="2"/>
  <c r="F4648" i="2"/>
  <c r="E4648" i="2"/>
  <c r="D4648" i="2"/>
  <c r="C4648" i="2"/>
  <c r="B4648" i="2"/>
  <c r="G4646" i="2"/>
  <c r="C4646" i="2"/>
  <c r="G4645" i="2"/>
  <c r="F4645" i="2"/>
  <c r="D4645" i="2"/>
  <c r="C4643" i="2"/>
  <c r="J4642" i="2"/>
  <c r="H4642" i="2"/>
  <c r="D4642" i="2"/>
  <c r="B4642" i="2"/>
  <c r="J4641" i="2"/>
  <c r="H4641" i="2"/>
  <c r="F4641" i="2"/>
  <c r="I4640" i="2"/>
  <c r="H4640" i="2"/>
  <c r="G4640" i="2"/>
  <c r="F4640" i="2"/>
  <c r="E4640" i="2"/>
  <c r="D4640" i="2"/>
  <c r="C4640" i="2"/>
  <c r="B4640" i="2"/>
  <c r="H4639" i="2"/>
  <c r="G4639" i="2"/>
  <c r="F4639" i="2"/>
  <c r="E4639" i="2"/>
  <c r="D4639" i="2"/>
  <c r="C4639" i="2"/>
  <c r="B4639" i="2"/>
  <c r="J4637" i="2"/>
  <c r="I4637" i="2"/>
  <c r="H4637" i="2"/>
  <c r="G4637" i="2"/>
  <c r="F4637" i="2"/>
  <c r="E4637" i="2"/>
  <c r="D4637" i="2"/>
  <c r="C4637" i="2"/>
  <c r="B4637" i="2"/>
  <c r="J4636" i="2"/>
  <c r="I4636" i="2"/>
  <c r="H4636" i="2"/>
  <c r="G4636" i="2"/>
  <c r="F4636" i="2"/>
  <c r="E4636" i="2"/>
  <c r="D4636" i="2"/>
  <c r="C4636" i="2"/>
  <c r="B4636" i="2"/>
  <c r="G4634" i="2"/>
  <c r="C4634" i="2"/>
  <c r="G4633" i="2"/>
  <c r="F4633" i="2"/>
  <c r="D4633" i="2"/>
  <c r="C4631" i="2"/>
  <c r="J4630" i="2"/>
  <c r="H4630" i="2"/>
  <c r="D4630" i="2"/>
  <c r="B4630" i="2"/>
  <c r="J4629" i="2"/>
  <c r="H4629" i="2"/>
  <c r="F4629" i="2"/>
  <c r="I4628" i="2"/>
  <c r="H4628" i="2"/>
  <c r="G4628" i="2"/>
  <c r="F4628" i="2"/>
  <c r="E4628" i="2"/>
  <c r="D4628" i="2"/>
  <c r="C4628" i="2"/>
  <c r="B4628" i="2"/>
  <c r="H4627" i="2"/>
  <c r="G4627" i="2"/>
  <c r="F4627" i="2"/>
  <c r="E4627" i="2"/>
  <c r="D4627" i="2"/>
  <c r="C4627" i="2"/>
  <c r="B4627" i="2"/>
  <c r="J4625" i="2"/>
  <c r="I4625" i="2"/>
  <c r="H4625" i="2"/>
  <c r="G4625" i="2"/>
  <c r="F4625" i="2"/>
  <c r="E4625" i="2"/>
  <c r="D4625" i="2"/>
  <c r="C4625" i="2"/>
  <c r="B4625" i="2"/>
  <c r="J4624" i="2"/>
  <c r="I4624" i="2"/>
  <c r="H4624" i="2"/>
  <c r="G4624" i="2"/>
  <c r="F4624" i="2"/>
  <c r="E4624" i="2"/>
  <c r="D4624" i="2"/>
  <c r="C4624" i="2"/>
  <c r="B4624" i="2"/>
  <c r="G4622" i="2"/>
  <c r="C4622" i="2"/>
  <c r="G4621" i="2"/>
  <c r="F4621" i="2"/>
  <c r="D4621" i="2"/>
  <c r="C4619" i="2"/>
  <c r="J4618" i="2"/>
  <c r="H4618" i="2"/>
  <c r="D4618" i="2"/>
  <c r="B4618" i="2"/>
  <c r="J4617" i="2"/>
  <c r="H4617" i="2"/>
  <c r="F4617" i="2"/>
  <c r="I4616" i="2"/>
  <c r="H4616" i="2"/>
  <c r="G4616" i="2"/>
  <c r="F4616" i="2"/>
  <c r="E4616" i="2"/>
  <c r="D4616" i="2"/>
  <c r="C4616" i="2"/>
  <c r="B4616" i="2"/>
  <c r="H4615" i="2"/>
  <c r="G4615" i="2"/>
  <c r="F4615" i="2"/>
  <c r="E4615" i="2"/>
  <c r="D4615" i="2"/>
  <c r="C4615" i="2"/>
  <c r="B4615" i="2"/>
  <c r="J4613" i="2"/>
  <c r="I4613" i="2"/>
  <c r="H4613" i="2"/>
  <c r="G4613" i="2"/>
  <c r="F4613" i="2"/>
  <c r="E4613" i="2"/>
  <c r="D4613" i="2"/>
  <c r="C4613" i="2"/>
  <c r="B4613" i="2"/>
  <c r="J4612" i="2"/>
  <c r="I4612" i="2"/>
  <c r="H4612" i="2"/>
  <c r="G4612" i="2"/>
  <c r="F4612" i="2"/>
  <c r="E4612" i="2"/>
  <c r="D4612" i="2"/>
  <c r="C4612" i="2"/>
  <c r="B4612" i="2"/>
  <c r="G4610" i="2"/>
  <c r="C4610" i="2"/>
  <c r="G4609" i="2"/>
  <c r="F4609" i="2"/>
  <c r="D4609" i="2"/>
  <c r="C4607" i="2"/>
  <c r="J4606" i="2"/>
  <c r="H4606" i="2"/>
  <c r="D4606" i="2"/>
  <c r="B4606" i="2"/>
  <c r="J4605" i="2"/>
  <c r="H4605" i="2"/>
  <c r="F4605" i="2"/>
  <c r="I4604" i="2"/>
  <c r="H4604" i="2"/>
  <c r="G4604" i="2"/>
  <c r="F4604" i="2"/>
  <c r="E4604" i="2"/>
  <c r="D4604" i="2"/>
  <c r="C4604" i="2"/>
  <c r="B4604" i="2"/>
  <c r="H4603" i="2"/>
  <c r="G4603" i="2"/>
  <c r="F4603" i="2"/>
  <c r="E4603" i="2"/>
  <c r="D4603" i="2"/>
  <c r="C4603" i="2"/>
  <c r="B4603" i="2"/>
  <c r="J4601" i="2"/>
  <c r="I4601" i="2"/>
  <c r="H4601" i="2"/>
  <c r="G4601" i="2"/>
  <c r="F4601" i="2"/>
  <c r="E4601" i="2"/>
  <c r="D4601" i="2"/>
  <c r="C4601" i="2"/>
  <c r="B4601" i="2"/>
  <c r="J4600" i="2"/>
  <c r="I4600" i="2"/>
  <c r="H4600" i="2"/>
  <c r="G4600" i="2"/>
  <c r="F4600" i="2"/>
  <c r="E4600" i="2"/>
  <c r="D4600" i="2"/>
  <c r="C4600" i="2"/>
  <c r="B4600" i="2"/>
  <c r="G4598" i="2"/>
  <c r="C4598" i="2"/>
  <c r="G4597" i="2"/>
  <c r="F4597" i="2"/>
  <c r="D4597" i="2"/>
  <c r="C4595" i="2"/>
  <c r="J4594" i="2"/>
  <c r="H4594" i="2"/>
  <c r="D4594" i="2"/>
  <c r="B4594" i="2"/>
  <c r="J4593" i="2"/>
  <c r="H4593" i="2"/>
  <c r="F4593" i="2"/>
  <c r="I4592" i="2"/>
  <c r="H4592" i="2"/>
  <c r="G4592" i="2"/>
  <c r="F4592" i="2"/>
  <c r="E4592" i="2"/>
  <c r="D4592" i="2"/>
  <c r="C4592" i="2"/>
  <c r="B4592" i="2"/>
  <c r="H4591" i="2"/>
  <c r="G4591" i="2"/>
  <c r="F4591" i="2"/>
  <c r="E4591" i="2"/>
  <c r="D4591" i="2"/>
  <c r="C4591" i="2"/>
  <c r="B4591" i="2"/>
  <c r="J4589" i="2"/>
  <c r="I4589" i="2"/>
  <c r="H4589" i="2"/>
  <c r="G4589" i="2"/>
  <c r="F4589" i="2"/>
  <c r="E4589" i="2"/>
  <c r="D4589" i="2"/>
  <c r="C4589" i="2"/>
  <c r="B4589" i="2"/>
  <c r="J4588" i="2"/>
  <c r="I4588" i="2"/>
  <c r="H4588" i="2"/>
  <c r="G4588" i="2"/>
  <c r="F4588" i="2"/>
  <c r="E4588" i="2"/>
  <c r="D4588" i="2"/>
  <c r="C4588" i="2"/>
  <c r="B4588" i="2"/>
  <c r="G4586" i="2"/>
  <c r="C4586" i="2"/>
  <c r="G4585" i="2"/>
  <c r="F4585" i="2"/>
  <c r="D4585" i="2"/>
  <c r="C4583" i="2"/>
  <c r="J4582" i="2"/>
  <c r="H4582" i="2"/>
  <c r="D4582" i="2"/>
  <c r="B4582" i="2"/>
  <c r="J4581" i="2"/>
  <c r="H4581" i="2"/>
  <c r="F4581" i="2"/>
  <c r="I4580" i="2"/>
  <c r="H4580" i="2"/>
  <c r="G4580" i="2"/>
  <c r="F4580" i="2"/>
  <c r="E4580" i="2"/>
  <c r="D4580" i="2"/>
  <c r="C4580" i="2"/>
  <c r="B4580" i="2"/>
  <c r="H4579" i="2"/>
  <c r="G4579" i="2"/>
  <c r="F4579" i="2"/>
  <c r="E4579" i="2"/>
  <c r="D4579" i="2"/>
  <c r="C4579" i="2"/>
  <c r="B4579" i="2"/>
  <c r="J4577" i="2"/>
  <c r="I4577" i="2"/>
  <c r="H4577" i="2"/>
  <c r="G4577" i="2"/>
  <c r="F4577" i="2"/>
  <c r="E4577" i="2"/>
  <c r="D4577" i="2"/>
  <c r="C4577" i="2"/>
  <c r="B4577" i="2"/>
  <c r="J4576" i="2"/>
  <c r="I4576" i="2"/>
  <c r="H4576" i="2"/>
  <c r="G4576" i="2"/>
  <c r="F4576" i="2"/>
  <c r="E4576" i="2"/>
  <c r="D4576" i="2"/>
  <c r="C4576" i="2"/>
  <c r="B4576" i="2"/>
  <c r="G4574" i="2"/>
  <c r="C4574" i="2"/>
  <c r="G4573" i="2"/>
  <c r="F4573" i="2"/>
  <c r="D4573" i="2"/>
  <c r="C4571" i="2"/>
  <c r="J4570" i="2"/>
  <c r="H4570" i="2"/>
  <c r="D4570" i="2"/>
  <c r="B4570" i="2"/>
  <c r="J4569" i="2"/>
  <c r="H4569" i="2"/>
  <c r="F4569" i="2"/>
  <c r="I4568" i="2"/>
  <c r="H4568" i="2"/>
  <c r="G4568" i="2"/>
  <c r="F4568" i="2"/>
  <c r="E4568" i="2"/>
  <c r="D4568" i="2"/>
  <c r="C4568" i="2"/>
  <c r="B4568" i="2"/>
  <c r="H4567" i="2"/>
  <c r="G4567" i="2"/>
  <c r="F4567" i="2"/>
  <c r="E4567" i="2"/>
  <c r="D4567" i="2"/>
  <c r="C4567" i="2"/>
  <c r="B4567" i="2"/>
  <c r="J4565" i="2"/>
  <c r="I4565" i="2"/>
  <c r="H4565" i="2"/>
  <c r="G4565" i="2"/>
  <c r="F4565" i="2"/>
  <c r="E4565" i="2"/>
  <c r="D4565" i="2"/>
  <c r="C4565" i="2"/>
  <c r="B4565" i="2"/>
  <c r="J4564" i="2"/>
  <c r="I4564" i="2"/>
  <c r="H4564" i="2"/>
  <c r="G4564" i="2"/>
  <c r="F4564" i="2"/>
  <c r="E4564" i="2"/>
  <c r="D4564" i="2"/>
  <c r="C4564" i="2"/>
  <c r="B4564" i="2"/>
  <c r="G4562" i="2"/>
  <c r="C4562" i="2"/>
  <c r="G4561" i="2"/>
  <c r="F4561" i="2"/>
  <c r="D4561" i="2"/>
  <c r="C4559" i="2"/>
  <c r="J4558" i="2"/>
  <c r="H4558" i="2"/>
  <c r="D4558" i="2"/>
  <c r="B4558" i="2"/>
  <c r="J4557" i="2"/>
  <c r="H4557" i="2"/>
  <c r="F4557" i="2"/>
  <c r="I4556" i="2"/>
  <c r="H4556" i="2"/>
  <c r="G4556" i="2"/>
  <c r="F4556" i="2"/>
  <c r="E4556" i="2"/>
  <c r="D4556" i="2"/>
  <c r="C4556" i="2"/>
  <c r="B4556" i="2"/>
  <c r="H4555" i="2"/>
  <c r="G4555" i="2"/>
  <c r="F4555" i="2"/>
  <c r="E4555" i="2"/>
  <c r="D4555" i="2"/>
  <c r="C4555" i="2"/>
  <c r="B4555" i="2"/>
  <c r="J4553" i="2"/>
  <c r="I4553" i="2"/>
  <c r="H4553" i="2"/>
  <c r="G4553" i="2"/>
  <c r="F4553" i="2"/>
  <c r="E4553" i="2"/>
  <c r="D4553" i="2"/>
  <c r="C4553" i="2"/>
  <c r="B4553" i="2"/>
  <c r="J4552" i="2"/>
  <c r="I4552" i="2"/>
  <c r="H4552" i="2"/>
  <c r="G4552" i="2"/>
  <c r="F4552" i="2"/>
  <c r="E4552" i="2"/>
  <c r="D4552" i="2"/>
  <c r="C4552" i="2"/>
  <c r="B4552" i="2"/>
  <c r="G4550" i="2"/>
  <c r="C4550" i="2"/>
  <c r="G4549" i="2"/>
  <c r="F4549" i="2"/>
  <c r="D4549" i="2"/>
  <c r="C4547" i="2"/>
  <c r="J4546" i="2"/>
  <c r="H4546" i="2"/>
  <c r="D4546" i="2"/>
  <c r="B4546" i="2"/>
  <c r="J4545" i="2"/>
  <c r="H4545" i="2"/>
  <c r="F4545" i="2"/>
  <c r="I4544" i="2"/>
  <c r="H4544" i="2"/>
  <c r="G4544" i="2"/>
  <c r="F4544" i="2"/>
  <c r="E4544" i="2"/>
  <c r="D4544" i="2"/>
  <c r="C4544" i="2"/>
  <c r="B4544" i="2"/>
  <c r="H4543" i="2"/>
  <c r="G4543" i="2"/>
  <c r="F4543" i="2"/>
  <c r="E4543" i="2"/>
  <c r="D4543" i="2"/>
  <c r="C4543" i="2"/>
  <c r="B4543" i="2"/>
  <c r="J4541" i="2"/>
  <c r="I4541" i="2"/>
  <c r="H4541" i="2"/>
  <c r="G4541" i="2"/>
  <c r="F4541" i="2"/>
  <c r="E4541" i="2"/>
  <c r="D4541" i="2"/>
  <c r="C4541" i="2"/>
  <c r="B4541" i="2"/>
  <c r="J4540" i="2"/>
  <c r="I4540" i="2"/>
  <c r="H4540" i="2"/>
  <c r="G4540" i="2"/>
  <c r="F4540" i="2"/>
  <c r="E4540" i="2"/>
  <c r="D4540" i="2"/>
  <c r="C4540" i="2"/>
  <c r="B4540" i="2"/>
  <c r="G4538" i="2"/>
  <c r="C4538" i="2"/>
  <c r="G4537" i="2"/>
  <c r="F4537" i="2"/>
  <c r="D4537" i="2"/>
  <c r="C4535" i="2"/>
  <c r="J4534" i="2"/>
  <c r="H4534" i="2"/>
  <c r="D4534" i="2"/>
  <c r="B4534" i="2"/>
  <c r="J4533" i="2"/>
  <c r="H4533" i="2"/>
  <c r="F4533" i="2"/>
  <c r="I4532" i="2"/>
  <c r="H4532" i="2"/>
  <c r="G4532" i="2"/>
  <c r="F4532" i="2"/>
  <c r="E4532" i="2"/>
  <c r="D4532" i="2"/>
  <c r="C4532" i="2"/>
  <c r="B4532" i="2"/>
  <c r="H4531" i="2"/>
  <c r="G4531" i="2"/>
  <c r="F4531" i="2"/>
  <c r="E4531" i="2"/>
  <c r="D4531" i="2"/>
  <c r="C4531" i="2"/>
  <c r="B4531" i="2"/>
  <c r="J4529" i="2"/>
  <c r="I4529" i="2"/>
  <c r="H4529" i="2"/>
  <c r="G4529" i="2"/>
  <c r="F4529" i="2"/>
  <c r="E4529" i="2"/>
  <c r="D4529" i="2"/>
  <c r="C4529" i="2"/>
  <c r="B4529" i="2"/>
  <c r="J4528" i="2"/>
  <c r="I4528" i="2"/>
  <c r="H4528" i="2"/>
  <c r="G4528" i="2"/>
  <c r="F4528" i="2"/>
  <c r="E4528" i="2"/>
  <c r="D4528" i="2"/>
  <c r="C4528" i="2"/>
  <c r="B4528" i="2"/>
  <c r="G4526" i="2"/>
  <c r="C4526" i="2"/>
  <c r="G4525" i="2"/>
  <c r="F4525" i="2"/>
  <c r="D4525" i="2"/>
  <c r="C4523" i="2"/>
  <c r="J4522" i="2"/>
  <c r="H4522" i="2"/>
  <c r="D4522" i="2"/>
  <c r="B4522" i="2"/>
  <c r="J4521" i="2"/>
  <c r="H4521" i="2"/>
  <c r="F4521" i="2"/>
  <c r="I4520" i="2"/>
  <c r="H4520" i="2"/>
  <c r="G4520" i="2"/>
  <c r="F4520" i="2"/>
  <c r="E4520" i="2"/>
  <c r="D4520" i="2"/>
  <c r="C4520" i="2"/>
  <c r="B4520" i="2"/>
  <c r="H4519" i="2"/>
  <c r="G4519" i="2"/>
  <c r="F4519" i="2"/>
  <c r="E4519" i="2"/>
  <c r="D4519" i="2"/>
  <c r="C4519" i="2"/>
  <c r="B4519" i="2"/>
  <c r="J4517" i="2"/>
  <c r="I4517" i="2"/>
  <c r="H4517" i="2"/>
  <c r="G4517" i="2"/>
  <c r="F4517" i="2"/>
  <c r="E4517" i="2"/>
  <c r="D4517" i="2"/>
  <c r="C4517" i="2"/>
  <c r="B4517" i="2"/>
  <c r="J4516" i="2"/>
  <c r="I4516" i="2"/>
  <c r="H4516" i="2"/>
  <c r="G4516" i="2"/>
  <c r="F4516" i="2"/>
  <c r="E4516" i="2"/>
  <c r="D4516" i="2"/>
  <c r="C4516" i="2"/>
  <c r="B4516" i="2"/>
  <c r="G4514" i="2"/>
  <c r="C4514" i="2"/>
  <c r="G4513" i="2"/>
  <c r="F4513" i="2"/>
  <c r="D4513" i="2"/>
  <c r="C4511" i="2"/>
  <c r="J4510" i="2"/>
  <c r="H4510" i="2"/>
  <c r="D4510" i="2"/>
  <c r="B4510" i="2"/>
  <c r="J4509" i="2"/>
  <c r="H4509" i="2"/>
  <c r="F4509" i="2"/>
  <c r="I4508" i="2"/>
  <c r="H4508" i="2"/>
  <c r="G4508" i="2"/>
  <c r="F4508" i="2"/>
  <c r="E4508" i="2"/>
  <c r="D4508" i="2"/>
  <c r="C4508" i="2"/>
  <c r="B4508" i="2"/>
  <c r="H4507" i="2"/>
  <c r="G4507" i="2"/>
  <c r="F4507" i="2"/>
  <c r="E4507" i="2"/>
  <c r="D4507" i="2"/>
  <c r="C4507" i="2"/>
  <c r="B4507" i="2"/>
  <c r="J4505" i="2"/>
  <c r="I4505" i="2"/>
  <c r="H4505" i="2"/>
  <c r="G4505" i="2"/>
  <c r="F4505" i="2"/>
  <c r="E4505" i="2"/>
  <c r="D4505" i="2"/>
  <c r="C4505" i="2"/>
  <c r="B4505" i="2"/>
  <c r="J4504" i="2"/>
  <c r="I4504" i="2"/>
  <c r="H4504" i="2"/>
  <c r="G4504" i="2"/>
  <c r="F4504" i="2"/>
  <c r="E4504" i="2"/>
  <c r="D4504" i="2"/>
  <c r="C4504" i="2"/>
  <c r="B4504" i="2"/>
  <c r="G4502" i="2"/>
  <c r="C4502" i="2"/>
  <c r="G4501" i="2"/>
  <c r="F4501" i="2"/>
  <c r="D4501" i="2"/>
  <c r="C4499" i="2"/>
  <c r="J4498" i="2"/>
  <c r="H4498" i="2"/>
  <c r="D4498" i="2"/>
  <c r="B4498" i="2"/>
  <c r="J4497" i="2"/>
  <c r="H4497" i="2"/>
  <c r="F4497" i="2"/>
  <c r="I4496" i="2"/>
  <c r="H4496" i="2"/>
  <c r="G4496" i="2"/>
  <c r="F4496" i="2"/>
  <c r="E4496" i="2"/>
  <c r="D4496" i="2"/>
  <c r="C4496" i="2"/>
  <c r="B4496" i="2"/>
  <c r="H4495" i="2"/>
  <c r="G4495" i="2"/>
  <c r="F4495" i="2"/>
  <c r="E4495" i="2"/>
  <c r="D4495" i="2"/>
  <c r="C4495" i="2"/>
  <c r="B4495" i="2"/>
  <c r="J4493" i="2"/>
  <c r="I4493" i="2"/>
  <c r="H4493" i="2"/>
  <c r="G4493" i="2"/>
  <c r="F4493" i="2"/>
  <c r="E4493" i="2"/>
  <c r="D4493" i="2"/>
  <c r="C4493" i="2"/>
  <c r="B4493" i="2"/>
  <c r="J4492" i="2"/>
  <c r="I4492" i="2"/>
  <c r="H4492" i="2"/>
  <c r="G4492" i="2"/>
  <c r="F4492" i="2"/>
  <c r="E4492" i="2"/>
  <c r="D4492" i="2"/>
  <c r="C4492" i="2"/>
  <c r="B4492" i="2"/>
  <c r="G4490" i="2"/>
  <c r="C4490" i="2"/>
  <c r="G4489" i="2"/>
  <c r="F4489" i="2"/>
  <c r="D4489" i="2"/>
  <c r="C4487" i="2"/>
  <c r="J4486" i="2"/>
  <c r="H4486" i="2"/>
  <c r="D4486" i="2"/>
  <c r="B4486" i="2"/>
  <c r="J4485" i="2"/>
  <c r="H4485" i="2"/>
  <c r="F4485" i="2"/>
  <c r="I4484" i="2"/>
  <c r="H4484" i="2"/>
  <c r="G4484" i="2"/>
  <c r="F4484" i="2"/>
  <c r="E4484" i="2"/>
  <c r="D4484" i="2"/>
  <c r="C4484" i="2"/>
  <c r="B4484" i="2"/>
  <c r="H4483" i="2"/>
  <c r="G4483" i="2"/>
  <c r="F4483" i="2"/>
  <c r="E4483" i="2"/>
  <c r="D4483" i="2"/>
  <c r="C4483" i="2"/>
  <c r="B4483" i="2"/>
  <c r="J4481" i="2"/>
  <c r="I4481" i="2"/>
  <c r="H4481" i="2"/>
  <c r="G4481" i="2"/>
  <c r="F4481" i="2"/>
  <c r="E4481" i="2"/>
  <c r="D4481" i="2"/>
  <c r="C4481" i="2"/>
  <c r="B4481" i="2"/>
  <c r="J4480" i="2"/>
  <c r="I4480" i="2"/>
  <c r="H4480" i="2"/>
  <c r="G4480" i="2"/>
  <c r="F4480" i="2"/>
  <c r="E4480" i="2"/>
  <c r="D4480" i="2"/>
  <c r="C4480" i="2"/>
  <c r="B4480" i="2"/>
  <c r="G4478" i="2"/>
  <c r="C4478" i="2"/>
  <c r="G4477" i="2"/>
  <c r="F4477" i="2"/>
  <c r="D4477" i="2"/>
  <c r="C4475" i="2"/>
  <c r="J4474" i="2"/>
  <c r="H4474" i="2"/>
  <c r="D4474" i="2"/>
  <c r="B4474" i="2"/>
  <c r="J4473" i="2"/>
  <c r="H4473" i="2"/>
  <c r="F4473" i="2"/>
  <c r="I4472" i="2"/>
  <c r="H4472" i="2"/>
  <c r="G4472" i="2"/>
  <c r="F4472" i="2"/>
  <c r="E4472" i="2"/>
  <c r="D4472" i="2"/>
  <c r="C4472" i="2"/>
  <c r="B4472" i="2"/>
  <c r="H4471" i="2"/>
  <c r="G4471" i="2"/>
  <c r="F4471" i="2"/>
  <c r="E4471" i="2"/>
  <c r="D4471" i="2"/>
  <c r="C4471" i="2"/>
  <c r="B4471" i="2"/>
  <c r="J4469" i="2"/>
  <c r="I4469" i="2"/>
  <c r="H4469" i="2"/>
  <c r="G4469" i="2"/>
  <c r="F4469" i="2"/>
  <c r="E4469" i="2"/>
  <c r="D4469" i="2"/>
  <c r="C4469" i="2"/>
  <c r="B4469" i="2"/>
  <c r="J4468" i="2"/>
  <c r="I4468" i="2"/>
  <c r="H4468" i="2"/>
  <c r="G4468" i="2"/>
  <c r="F4468" i="2"/>
  <c r="E4468" i="2"/>
  <c r="D4468" i="2"/>
  <c r="C4468" i="2"/>
  <c r="B4468" i="2"/>
  <c r="G4466" i="2"/>
  <c r="C4466" i="2"/>
  <c r="G4465" i="2"/>
  <c r="F4465" i="2"/>
  <c r="D4465" i="2"/>
  <c r="C4463" i="2"/>
  <c r="J4462" i="2"/>
  <c r="H4462" i="2"/>
  <c r="D4462" i="2"/>
  <c r="B4462" i="2"/>
  <c r="J4461" i="2"/>
  <c r="H4461" i="2"/>
  <c r="F4461" i="2"/>
  <c r="I4460" i="2"/>
  <c r="H4460" i="2"/>
  <c r="G4460" i="2"/>
  <c r="F4460" i="2"/>
  <c r="E4460" i="2"/>
  <c r="D4460" i="2"/>
  <c r="C4460" i="2"/>
  <c r="B4460" i="2"/>
  <c r="H4459" i="2"/>
  <c r="G4459" i="2"/>
  <c r="F4459" i="2"/>
  <c r="E4459" i="2"/>
  <c r="D4459" i="2"/>
  <c r="C4459" i="2"/>
  <c r="B4459" i="2"/>
  <c r="J4457" i="2"/>
  <c r="I4457" i="2"/>
  <c r="H4457" i="2"/>
  <c r="G4457" i="2"/>
  <c r="F4457" i="2"/>
  <c r="E4457" i="2"/>
  <c r="D4457" i="2"/>
  <c r="C4457" i="2"/>
  <c r="B4457" i="2"/>
  <c r="J4456" i="2"/>
  <c r="I4456" i="2"/>
  <c r="H4456" i="2"/>
  <c r="G4456" i="2"/>
  <c r="F4456" i="2"/>
  <c r="E4456" i="2"/>
  <c r="D4456" i="2"/>
  <c r="C4456" i="2"/>
  <c r="B4456" i="2"/>
  <c r="G4454" i="2"/>
  <c r="C4454" i="2"/>
  <c r="G4453" i="2"/>
  <c r="F4453" i="2"/>
  <c r="D4453" i="2"/>
  <c r="C4451" i="2"/>
  <c r="J4450" i="2"/>
  <c r="H4450" i="2"/>
  <c r="D4450" i="2"/>
  <c r="B4450" i="2"/>
  <c r="J4449" i="2"/>
  <c r="H4449" i="2"/>
  <c r="F4449" i="2"/>
  <c r="I4448" i="2"/>
  <c r="H4448" i="2"/>
  <c r="G4448" i="2"/>
  <c r="F4448" i="2"/>
  <c r="E4448" i="2"/>
  <c r="D4448" i="2"/>
  <c r="C4448" i="2"/>
  <c r="B4448" i="2"/>
  <c r="H4447" i="2"/>
  <c r="G4447" i="2"/>
  <c r="F4447" i="2"/>
  <c r="E4447" i="2"/>
  <c r="D4447" i="2"/>
  <c r="C4447" i="2"/>
  <c r="B4447" i="2"/>
  <c r="J4445" i="2"/>
  <c r="I4445" i="2"/>
  <c r="H4445" i="2"/>
  <c r="G4445" i="2"/>
  <c r="F4445" i="2"/>
  <c r="E4445" i="2"/>
  <c r="D4445" i="2"/>
  <c r="C4445" i="2"/>
  <c r="B4445" i="2"/>
  <c r="J4444" i="2"/>
  <c r="I4444" i="2"/>
  <c r="H4444" i="2"/>
  <c r="G4444" i="2"/>
  <c r="F4444" i="2"/>
  <c r="E4444" i="2"/>
  <c r="D4444" i="2"/>
  <c r="C4444" i="2"/>
  <c r="B4444" i="2"/>
  <c r="G4442" i="2"/>
  <c r="C4442" i="2"/>
  <c r="G4441" i="2"/>
  <c r="F4441" i="2"/>
  <c r="D4441" i="2"/>
  <c r="C4439" i="2"/>
  <c r="J4438" i="2"/>
  <c r="H4438" i="2"/>
  <c r="D4438" i="2"/>
  <c r="B4438" i="2"/>
  <c r="J4437" i="2"/>
  <c r="H4437" i="2"/>
  <c r="F4437" i="2"/>
  <c r="I4436" i="2"/>
  <c r="H4436" i="2"/>
  <c r="G4436" i="2"/>
  <c r="F4436" i="2"/>
  <c r="E4436" i="2"/>
  <c r="D4436" i="2"/>
  <c r="C4436" i="2"/>
  <c r="B4436" i="2"/>
  <c r="H4435" i="2"/>
  <c r="G4435" i="2"/>
  <c r="F4435" i="2"/>
  <c r="E4435" i="2"/>
  <c r="D4435" i="2"/>
  <c r="C4435" i="2"/>
  <c r="B4435" i="2"/>
  <c r="J4433" i="2"/>
  <c r="I4433" i="2"/>
  <c r="H4433" i="2"/>
  <c r="G4433" i="2"/>
  <c r="F4433" i="2"/>
  <c r="E4433" i="2"/>
  <c r="D4433" i="2"/>
  <c r="C4433" i="2"/>
  <c r="B4433" i="2"/>
  <c r="J4432" i="2"/>
  <c r="I4432" i="2"/>
  <c r="H4432" i="2"/>
  <c r="G4432" i="2"/>
  <c r="F4432" i="2"/>
  <c r="E4432" i="2"/>
  <c r="D4432" i="2"/>
  <c r="C4432" i="2"/>
  <c r="B4432" i="2"/>
  <c r="G4430" i="2"/>
  <c r="C4430" i="2"/>
  <c r="G4429" i="2"/>
  <c r="F4429" i="2"/>
  <c r="D4429" i="2"/>
  <c r="C4427" i="2"/>
  <c r="J4426" i="2"/>
  <c r="H4426" i="2"/>
  <c r="D4426" i="2"/>
  <c r="B4426" i="2"/>
  <c r="J4425" i="2"/>
  <c r="H4425" i="2"/>
  <c r="F4425" i="2"/>
  <c r="I4424" i="2"/>
  <c r="H4424" i="2"/>
  <c r="G4424" i="2"/>
  <c r="F4424" i="2"/>
  <c r="E4424" i="2"/>
  <c r="D4424" i="2"/>
  <c r="C4424" i="2"/>
  <c r="B4424" i="2"/>
  <c r="H4423" i="2"/>
  <c r="G4423" i="2"/>
  <c r="F4423" i="2"/>
  <c r="E4423" i="2"/>
  <c r="D4423" i="2"/>
  <c r="C4423" i="2"/>
  <c r="B4423" i="2"/>
  <c r="J4421" i="2"/>
  <c r="I4421" i="2"/>
  <c r="H4421" i="2"/>
  <c r="G4421" i="2"/>
  <c r="F4421" i="2"/>
  <c r="E4421" i="2"/>
  <c r="D4421" i="2"/>
  <c r="C4421" i="2"/>
  <c r="B4421" i="2"/>
  <c r="J4420" i="2"/>
  <c r="I4420" i="2"/>
  <c r="H4420" i="2"/>
  <c r="G4420" i="2"/>
  <c r="F4420" i="2"/>
  <c r="E4420" i="2"/>
  <c r="D4420" i="2"/>
  <c r="C4420" i="2"/>
  <c r="B4420" i="2"/>
  <c r="G4418" i="2"/>
  <c r="C4418" i="2"/>
  <c r="G4417" i="2"/>
  <c r="F4417" i="2"/>
  <c r="D4417" i="2"/>
  <c r="C4415" i="2"/>
  <c r="J4414" i="2"/>
  <c r="H4414" i="2"/>
  <c r="D4414" i="2"/>
  <c r="B4414" i="2"/>
  <c r="J4413" i="2"/>
  <c r="H4413" i="2"/>
  <c r="F4413" i="2"/>
  <c r="I4412" i="2"/>
  <c r="H4412" i="2"/>
  <c r="G4412" i="2"/>
  <c r="F4412" i="2"/>
  <c r="E4412" i="2"/>
  <c r="D4412" i="2"/>
  <c r="C4412" i="2"/>
  <c r="B4412" i="2"/>
  <c r="H4411" i="2"/>
  <c r="G4411" i="2"/>
  <c r="F4411" i="2"/>
  <c r="E4411" i="2"/>
  <c r="D4411" i="2"/>
  <c r="C4411" i="2"/>
  <c r="B4411" i="2"/>
  <c r="J4409" i="2"/>
  <c r="I4409" i="2"/>
  <c r="H4409" i="2"/>
  <c r="G4409" i="2"/>
  <c r="F4409" i="2"/>
  <c r="E4409" i="2"/>
  <c r="D4409" i="2"/>
  <c r="C4409" i="2"/>
  <c r="B4409" i="2"/>
  <c r="J4408" i="2"/>
  <c r="I4408" i="2"/>
  <c r="H4408" i="2"/>
  <c r="G4408" i="2"/>
  <c r="F4408" i="2"/>
  <c r="E4408" i="2"/>
  <c r="D4408" i="2"/>
  <c r="C4408" i="2"/>
  <c r="B4408" i="2"/>
  <c r="G4406" i="2"/>
  <c r="C4406" i="2"/>
  <c r="G4405" i="2"/>
  <c r="F4405" i="2"/>
  <c r="D4405" i="2"/>
  <c r="C4403" i="2"/>
  <c r="J4402" i="2"/>
  <c r="H4402" i="2"/>
  <c r="D4402" i="2"/>
  <c r="B4402" i="2"/>
  <c r="J4401" i="2"/>
  <c r="H4401" i="2"/>
  <c r="F4401" i="2"/>
  <c r="I4400" i="2"/>
  <c r="H4400" i="2"/>
  <c r="G4400" i="2"/>
  <c r="F4400" i="2"/>
  <c r="E4400" i="2"/>
  <c r="D4400" i="2"/>
  <c r="C4400" i="2"/>
  <c r="B4400" i="2"/>
  <c r="H4399" i="2"/>
  <c r="G4399" i="2"/>
  <c r="F4399" i="2"/>
  <c r="E4399" i="2"/>
  <c r="D4399" i="2"/>
  <c r="C4399" i="2"/>
  <c r="B4399" i="2"/>
  <c r="J4397" i="2"/>
  <c r="I4397" i="2"/>
  <c r="H4397" i="2"/>
  <c r="G4397" i="2"/>
  <c r="F4397" i="2"/>
  <c r="E4397" i="2"/>
  <c r="D4397" i="2"/>
  <c r="C4397" i="2"/>
  <c r="B4397" i="2"/>
  <c r="J4396" i="2"/>
  <c r="I4396" i="2"/>
  <c r="H4396" i="2"/>
  <c r="G4396" i="2"/>
  <c r="F4396" i="2"/>
  <c r="E4396" i="2"/>
  <c r="D4396" i="2"/>
  <c r="C4396" i="2"/>
  <c r="B4396" i="2"/>
  <c r="G4394" i="2"/>
  <c r="C4394" i="2"/>
  <c r="G4393" i="2"/>
  <c r="F4393" i="2"/>
  <c r="D4393" i="2"/>
  <c r="C4391" i="2"/>
  <c r="J4390" i="2"/>
  <c r="H4390" i="2"/>
  <c r="D4390" i="2"/>
  <c r="B4390" i="2"/>
  <c r="J4389" i="2"/>
  <c r="H4389" i="2"/>
  <c r="F4389" i="2"/>
  <c r="I4388" i="2"/>
  <c r="H4388" i="2"/>
  <c r="G4388" i="2"/>
  <c r="F4388" i="2"/>
  <c r="E4388" i="2"/>
  <c r="D4388" i="2"/>
  <c r="C4388" i="2"/>
  <c r="B4388" i="2"/>
  <c r="H4387" i="2"/>
  <c r="G4387" i="2"/>
  <c r="F4387" i="2"/>
  <c r="E4387" i="2"/>
  <c r="D4387" i="2"/>
  <c r="C4387" i="2"/>
  <c r="B4387" i="2"/>
  <c r="J4385" i="2"/>
  <c r="I4385" i="2"/>
  <c r="H4385" i="2"/>
  <c r="G4385" i="2"/>
  <c r="F4385" i="2"/>
  <c r="E4385" i="2"/>
  <c r="D4385" i="2"/>
  <c r="C4385" i="2"/>
  <c r="B4385" i="2"/>
  <c r="J4384" i="2"/>
  <c r="I4384" i="2"/>
  <c r="H4384" i="2"/>
  <c r="G4384" i="2"/>
  <c r="F4384" i="2"/>
  <c r="E4384" i="2"/>
  <c r="D4384" i="2"/>
  <c r="C4384" i="2"/>
  <c r="B4384" i="2"/>
  <c r="G4382" i="2"/>
  <c r="C4382" i="2"/>
  <c r="G4381" i="2"/>
  <c r="F4381" i="2"/>
  <c r="D4381" i="2"/>
  <c r="C4367" i="2"/>
  <c r="J4366" i="2"/>
  <c r="H4366" i="2"/>
  <c r="D4366" i="2"/>
  <c r="B4366" i="2"/>
  <c r="J4365" i="2"/>
  <c r="H4365" i="2"/>
  <c r="F4365" i="2"/>
  <c r="I4364" i="2"/>
  <c r="H4364" i="2"/>
  <c r="G4364" i="2"/>
  <c r="F4364" i="2"/>
  <c r="E4364" i="2"/>
  <c r="D4364" i="2"/>
  <c r="C4364" i="2"/>
  <c r="B4364" i="2"/>
  <c r="H4363" i="2"/>
  <c r="G4363" i="2"/>
  <c r="F4363" i="2"/>
  <c r="E4363" i="2"/>
  <c r="D4363" i="2"/>
  <c r="C4363" i="2"/>
  <c r="B4363" i="2"/>
  <c r="J4361" i="2"/>
  <c r="I4361" i="2"/>
  <c r="H4361" i="2"/>
  <c r="G4361" i="2"/>
  <c r="F4361" i="2"/>
  <c r="E4361" i="2"/>
  <c r="D4361" i="2"/>
  <c r="C4361" i="2"/>
  <c r="B4361" i="2"/>
  <c r="J4360" i="2"/>
  <c r="I4360" i="2"/>
  <c r="H4360" i="2"/>
  <c r="G4360" i="2"/>
  <c r="F4360" i="2"/>
  <c r="E4360" i="2"/>
  <c r="D4360" i="2"/>
  <c r="C4360" i="2"/>
  <c r="B4360" i="2"/>
  <c r="G4358" i="2"/>
  <c r="C4358" i="2"/>
  <c r="G4357" i="2"/>
  <c r="F4357" i="2"/>
  <c r="D4357" i="2"/>
  <c r="C4355" i="2"/>
  <c r="J4354" i="2"/>
  <c r="H4354" i="2"/>
  <c r="D4354" i="2"/>
  <c r="B4354" i="2"/>
  <c r="J4353" i="2"/>
  <c r="H4353" i="2"/>
  <c r="F4353" i="2"/>
  <c r="I4352" i="2"/>
  <c r="H4352" i="2"/>
  <c r="G4352" i="2"/>
  <c r="F4352" i="2"/>
  <c r="E4352" i="2"/>
  <c r="D4352" i="2"/>
  <c r="C4352" i="2"/>
  <c r="B4352" i="2"/>
  <c r="H4351" i="2"/>
  <c r="G4351" i="2"/>
  <c r="F4351" i="2"/>
  <c r="E4351" i="2"/>
  <c r="D4351" i="2"/>
  <c r="C4351" i="2"/>
  <c r="B4351" i="2"/>
  <c r="J4349" i="2"/>
  <c r="I4349" i="2"/>
  <c r="H4349" i="2"/>
  <c r="G4349" i="2"/>
  <c r="F4349" i="2"/>
  <c r="E4349" i="2"/>
  <c r="D4349" i="2"/>
  <c r="C4349" i="2"/>
  <c r="B4349" i="2"/>
  <c r="J4348" i="2"/>
  <c r="I4348" i="2"/>
  <c r="H4348" i="2"/>
  <c r="G4348" i="2"/>
  <c r="F4348" i="2"/>
  <c r="E4348" i="2"/>
  <c r="D4348" i="2"/>
  <c r="C4348" i="2"/>
  <c r="B4348" i="2"/>
  <c r="G4346" i="2"/>
  <c r="C4346" i="2"/>
  <c r="G4345" i="2"/>
  <c r="F4345" i="2"/>
  <c r="D4345" i="2"/>
  <c r="C4343" i="2"/>
  <c r="J4342" i="2"/>
  <c r="H4342" i="2"/>
  <c r="D4342" i="2"/>
  <c r="B4342" i="2"/>
  <c r="J4341" i="2"/>
  <c r="H4341" i="2"/>
  <c r="F4341" i="2"/>
  <c r="I4340" i="2"/>
  <c r="H4340" i="2"/>
  <c r="G4340" i="2"/>
  <c r="F4340" i="2"/>
  <c r="E4340" i="2"/>
  <c r="D4340" i="2"/>
  <c r="C4340" i="2"/>
  <c r="B4340" i="2"/>
  <c r="H4339" i="2"/>
  <c r="G4339" i="2"/>
  <c r="F4339" i="2"/>
  <c r="E4339" i="2"/>
  <c r="D4339" i="2"/>
  <c r="C4339" i="2"/>
  <c r="B4339" i="2"/>
  <c r="J4337" i="2"/>
  <c r="I4337" i="2"/>
  <c r="H4337" i="2"/>
  <c r="G4337" i="2"/>
  <c r="F4337" i="2"/>
  <c r="E4337" i="2"/>
  <c r="D4337" i="2"/>
  <c r="C4337" i="2"/>
  <c r="B4337" i="2"/>
  <c r="J4336" i="2"/>
  <c r="I4336" i="2"/>
  <c r="H4336" i="2"/>
  <c r="G4336" i="2"/>
  <c r="F4336" i="2"/>
  <c r="E4336" i="2"/>
  <c r="D4336" i="2"/>
  <c r="C4336" i="2"/>
  <c r="B4336" i="2"/>
  <c r="G4334" i="2"/>
  <c r="C4334" i="2"/>
  <c r="G4333" i="2"/>
  <c r="F4333" i="2"/>
  <c r="D4333" i="2"/>
  <c r="C4331" i="2"/>
  <c r="J4330" i="2"/>
  <c r="H4330" i="2"/>
  <c r="D4330" i="2"/>
  <c r="B4330" i="2"/>
  <c r="J4329" i="2"/>
  <c r="H4329" i="2"/>
  <c r="F4329" i="2"/>
  <c r="I4328" i="2"/>
  <c r="H4328" i="2"/>
  <c r="G4328" i="2"/>
  <c r="F4328" i="2"/>
  <c r="E4328" i="2"/>
  <c r="D4328" i="2"/>
  <c r="C4328" i="2"/>
  <c r="B4328" i="2"/>
  <c r="H4327" i="2"/>
  <c r="G4327" i="2"/>
  <c r="F4327" i="2"/>
  <c r="E4327" i="2"/>
  <c r="D4327" i="2"/>
  <c r="C4327" i="2"/>
  <c r="B4327" i="2"/>
  <c r="J4325" i="2"/>
  <c r="I4325" i="2"/>
  <c r="H4325" i="2"/>
  <c r="G4325" i="2"/>
  <c r="F4325" i="2"/>
  <c r="E4325" i="2"/>
  <c r="D4325" i="2"/>
  <c r="C4325" i="2"/>
  <c r="B4325" i="2"/>
  <c r="J4324" i="2"/>
  <c r="I4324" i="2"/>
  <c r="H4324" i="2"/>
  <c r="G4324" i="2"/>
  <c r="F4324" i="2"/>
  <c r="E4324" i="2"/>
  <c r="D4324" i="2"/>
  <c r="C4324" i="2"/>
  <c r="B4324" i="2"/>
  <c r="G4322" i="2"/>
  <c r="C4322" i="2"/>
  <c r="G4321" i="2"/>
  <c r="F4321" i="2"/>
  <c r="D4321" i="2"/>
  <c r="C4319" i="2"/>
  <c r="J4318" i="2"/>
  <c r="H4318" i="2"/>
  <c r="D4318" i="2"/>
  <c r="B4318" i="2"/>
  <c r="J4317" i="2"/>
  <c r="H4317" i="2"/>
  <c r="F4317" i="2"/>
  <c r="I4316" i="2"/>
  <c r="H4316" i="2"/>
  <c r="G4316" i="2"/>
  <c r="F4316" i="2"/>
  <c r="E4316" i="2"/>
  <c r="D4316" i="2"/>
  <c r="C4316" i="2"/>
  <c r="B4316" i="2"/>
  <c r="H4315" i="2"/>
  <c r="G4315" i="2"/>
  <c r="F4315" i="2"/>
  <c r="E4315" i="2"/>
  <c r="D4315" i="2"/>
  <c r="C4315" i="2"/>
  <c r="B4315" i="2"/>
  <c r="J4313" i="2"/>
  <c r="I4313" i="2"/>
  <c r="H4313" i="2"/>
  <c r="G4313" i="2"/>
  <c r="F4313" i="2"/>
  <c r="E4313" i="2"/>
  <c r="D4313" i="2"/>
  <c r="C4313" i="2"/>
  <c r="B4313" i="2"/>
  <c r="J4312" i="2"/>
  <c r="I4312" i="2"/>
  <c r="H4312" i="2"/>
  <c r="G4312" i="2"/>
  <c r="F4312" i="2"/>
  <c r="E4312" i="2"/>
  <c r="D4312" i="2"/>
  <c r="C4312" i="2"/>
  <c r="B4312" i="2"/>
  <c r="G4310" i="2"/>
  <c r="C4310" i="2"/>
  <c r="G4309" i="2"/>
  <c r="F4309" i="2"/>
  <c r="D4309" i="2"/>
  <c r="C4307" i="2"/>
  <c r="J4306" i="2"/>
  <c r="H4306" i="2"/>
  <c r="D4306" i="2"/>
  <c r="B4306" i="2"/>
  <c r="J4305" i="2"/>
  <c r="H4305" i="2"/>
  <c r="F4305" i="2"/>
  <c r="I4304" i="2"/>
  <c r="H4304" i="2"/>
  <c r="G4304" i="2"/>
  <c r="F4304" i="2"/>
  <c r="E4304" i="2"/>
  <c r="D4304" i="2"/>
  <c r="C4304" i="2"/>
  <c r="B4304" i="2"/>
  <c r="H4303" i="2"/>
  <c r="G4303" i="2"/>
  <c r="F4303" i="2"/>
  <c r="E4303" i="2"/>
  <c r="D4303" i="2"/>
  <c r="C4303" i="2"/>
  <c r="B4303" i="2"/>
  <c r="J4301" i="2"/>
  <c r="I4301" i="2"/>
  <c r="H4301" i="2"/>
  <c r="G4301" i="2"/>
  <c r="F4301" i="2"/>
  <c r="E4301" i="2"/>
  <c r="D4301" i="2"/>
  <c r="C4301" i="2"/>
  <c r="B4301" i="2"/>
  <c r="J4300" i="2"/>
  <c r="I4300" i="2"/>
  <c r="H4300" i="2"/>
  <c r="G4300" i="2"/>
  <c r="F4300" i="2"/>
  <c r="E4300" i="2"/>
  <c r="D4300" i="2"/>
  <c r="C4300" i="2"/>
  <c r="B4300" i="2"/>
  <c r="G4298" i="2"/>
  <c r="C4298" i="2"/>
  <c r="G4297" i="2"/>
  <c r="F4297" i="2"/>
  <c r="D4297" i="2"/>
  <c r="C4295" i="2"/>
  <c r="J4294" i="2"/>
  <c r="H4294" i="2"/>
  <c r="D4294" i="2"/>
  <c r="B4294" i="2"/>
  <c r="J4293" i="2"/>
  <c r="H4293" i="2"/>
  <c r="F4293" i="2"/>
  <c r="I4292" i="2"/>
  <c r="H4292" i="2"/>
  <c r="G4292" i="2"/>
  <c r="F4292" i="2"/>
  <c r="E4292" i="2"/>
  <c r="D4292" i="2"/>
  <c r="C4292" i="2"/>
  <c r="B4292" i="2"/>
  <c r="H4291" i="2"/>
  <c r="G4291" i="2"/>
  <c r="F4291" i="2"/>
  <c r="E4291" i="2"/>
  <c r="D4291" i="2"/>
  <c r="C4291" i="2"/>
  <c r="B4291" i="2"/>
  <c r="J4289" i="2"/>
  <c r="I4289" i="2"/>
  <c r="H4289" i="2"/>
  <c r="G4289" i="2"/>
  <c r="F4289" i="2"/>
  <c r="E4289" i="2"/>
  <c r="D4289" i="2"/>
  <c r="C4289" i="2"/>
  <c r="B4289" i="2"/>
  <c r="J4288" i="2"/>
  <c r="I4288" i="2"/>
  <c r="H4288" i="2"/>
  <c r="G4288" i="2"/>
  <c r="F4288" i="2"/>
  <c r="E4288" i="2"/>
  <c r="D4288" i="2"/>
  <c r="C4288" i="2"/>
  <c r="B4288" i="2"/>
  <c r="G4286" i="2"/>
  <c r="C4286" i="2"/>
  <c r="G4285" i="2"/>
  <c r="F4285" i="2"/>
  <c r="D4285" i="2"/>
  <c r="C4283" i="2"/>
  <c r="J4282" i="2"/>
  <c r="H4282" i="2"/>
  <c r="D4282" i="2"/>
  <c r="B4282" i="2"/>
  <c r="J4281" i="2"/>
  <c r="H4281" i="2"/>
  <c r="F4281" i="2"/>
  <c r="I4280" i="2"/>
  <c r="H4280" i="2"/>
  <c r="G4280" i="2"/>
  <c r="F4280" i="2"/>
  <c r="E4280" i="2"/>
  <c r="D4280" i="2"/>
  <c r="C4280" i="2"/>
  <c r="B4280" i="2"/>
  <c r="H4279" i="2"/>
  <c r="G4279" i="2"/>
  <c r="F4279" i="2"/>
  <c r="E4279" i="2"/>
  <c r="D4279" i="2"/>
  <c r="C4279" i="2"/>
  <c r="B4279" i="2"/>
  <c r="J4277" i="2"/>
  <c r="I4277" i="2"/>
  <c r="H4277" i="2"/>
  <c r="G4277" i="2"/>
  <c r="F4277" i="2"/>
  <c r="E4277" i="2"/>
  <c r="D4277" i="2"/>
  <c r="C4277" i="2"/>
  <c r="B4277" i="2"/>
  <c r="J4276" i="2"/>
  <c r="I4276" i="2"/>
  <c r="H4276" i="2"/>
  <c r="G4276" i="2"/>
  <c r="F4276" i="2"/>
  <c r="E4276" i="2"/>
  <c r="D4276" i="2"/>
  <c r="C4276" i="2"/>
  <c r="B4276" i="2"/>
  <c r="G4274" i="2"/>
  <c r="C4274" i="2"/>
  <c r="G4273" i="2"/>
  <c r="F4273" i="2"/>
  <c r="D4273" i="2"/>
  <c r="C4271" i="2"/>
  <c r="J4270" i="2"/>
  <c r="H4270" i="2"/>
  <c r="D4270" i="2"/>
  <c r="B4270" i="2"/>
  <c r="J4269" i="2"/>
  <c r="H4269" i="2"/>
  <c r="F4269" i="2"/>
  <c r="I4268" i="2"/>
  <c r="H4268" i="2"/>
  <c r="G4268" i="2"/>
  <c r="F4268" i="2"/>
  <c r="E4268" i="2"/>
  <c r="D4268" i="2"/>
  <c r="C4268" i="2"/>
  <c r="B4268" i="2"/>
  <c r="H4267" i="2"/>
  <c r="G4267" i="2"/>
  <c r="F4267" i="2"/>
  <c r="E4267" i="2"/>
  <c r="D4267" i="2"/>
  <c r="C4267" i="2"/>
  <c r="B4267" i="2"/>
  <c r="J4265" i="2"/>
  <c r="I4265" i="2"/>
  <c r="H4265" i="2"/>
  <c r="G4265" i="2"/>
  <c r="F4265" i="2"/>
  <c r="E4265" i="2"/>
  <c r="D4265" i="2"/>
  <c r="C4265" i="2"/>
  <c r="B4265" i="2"/>
  <c r="J4264" i="2"/>
  <c r="I4264" i="2"/>
  <c r="H4264" i="2"/>
  <c r="G4264" i="2"/>
  <c r="F4264" i="2"/>
  <c r="E4264" i="2"/>
  <c r="D4264" i="2"/>
  <c r="C4264" i="2"/>
  <c r="B4264" i="2"/>
  <c r="G4262" i="2"/>
  <c r="C4262" i="2"/>
  <c r="G4261" i="2"/>
  <c r="F4261" i="2"/>
  <c r="D4261" i="2"/>
  <c r="C4259" i="2"/>
  <c r="J4258" i="2"/>
  <c r="H4258" i="2"/>
  <c r="D4258" i="2"/>
  <c r="B4258" i="2"/>
  <c r="J4257" i="2"/>
  <c r="H4257" i="2"/>
  <c r="F4257" i="2"/>
  <c r="I4256" i="2"/>
  <c r="H4256" i="2"/>
  <c r="G4256" i="2"/>
  <c r="F4256" i="2"/>
  <c r="E4256" i="2"/>
  <c r="D4256" i="2"/>
  <c r="C4256" i="2"/>
  <c r="B4256" i="2"/>
  <c r="H4255" i="2"/>
  <c r="G4255" i="2"/>
  <c r="F4255" i="2"/>
  <c r="E4255" i="2"/>
  <c r="D4255" i="2"/>
  <c r="C4255" i="2"/>
  <c r="B4255" i="2"/>
  <c r="J4253" i="2"/>
  <c r="I4253" i="2"/>
  <c r="H4253" i="2"/>
  <c r="G4253" i="2"/>
  <c r="F4253" i="2"/>
  <c r="E4253" i="2"/>
  <c r="D4253" i="2"/>
  <c r="C4253" i="2"/>
  <c r="B4253" i="2"/>
  <c r="J4252" i="2"/>
  <c r="I4252" i="2"/>
  <c r="H4252" i="2"/>
  <c r="G4252" i="2"/>
  <c r="F4252" i="2"/>
  <c r="E4252" i="2"/>
  <c r="D4252" i="2"/>
  <c r="C4252" i="2"/>
  <c r="B4252" i="2"/>
  <c r="G4250" i="2"/>
  <c r="C4250" i="2"/>
  <c r="G4249" i="2"/>
  <c r="F4249" i="2"/>
  <c r="D4249" i="2"/>
  <c r="C4247" i="2"/>
  <c r="J4246" i="2"/>
  <c r="H4246" i="2"/>
  <c r="D4246" i="2"/>
  <c r="B4246" i="2"/>
  <c r="J4245" i="2"/>
  <c r="H4245" i="2"/>
  <c r="F4245" i="2"/>
  <c r="I4244" i="2"/>
  <c r="H4244" i="2"/>
  <c r="G4244" i="2"/>
  <c r="F4244" i="2"/>
  <c r="E4244" i="2"/>
  <c r="D4244" i="2"/>
  <c r="C4244" i="2"/>
  <c r="B4244" i="2"/>
  <c r="H4243" i="2"/>
  <c r="G4243" i="2"/>
  <c r="F4243" i="2"/>
  <c r="E4243" i="2"/>
  <c r="D4243" i="2"/>
  <c r="C4243" i="2"/>
  <c r="B4243" i="2"/>
  <c r="J4241" i="2"/>
  <c r="I4241" i="2"/>
  <c r="H4241" i="2"/>
  <c r="G4241" i="2"/>
  <c r="F4241" i="2"/>
  <c r="E4241" i="2"/>
  <c r="D4241" i="2"/>
  <c r="C4241" i="2"/>
  <c r="B4241" i="2"/>
  <c r="J4240" i="2"/>
  <c r="I4240" i="2"/>
  <c r="H4240" i="2"/>
  <c r="G4240" i="2"/>
  <c r="F4240" i="2"/>
  <c r="E4240" i="2"/>
  <c r="D4240" i="2"/>
  <c r="C4240" i="2"/>
  <c r="B4240" i="2"/>
  <c r="G4238" i="2"/>
  <c r="C4238" i="2"/>
  <c r="G4237" i="2"/>
  <c r="F4237" i="2"/>
  <c r="D4237" i="2"/>
  <c r="C4235" i="2"/>
  <c r="J4234" i="2"/>
  <c r="H4234" i="2"/>
  <c r="D4234" i="2"/>
  <c r="B4234" i="2"/>
  <c r="J4233" i="2"/>
  <c r="H4233" i="2"/>
  <c r="F4233" i="2"/>
  <c r="I4232" i="2"/>
  <c r="H4232" i="2"/>
  <c r="G4232" i="2"/>
  <c r="F4232" i="2"/>
  <c r="E4232" i="2"/>
  <c r="D4232" i="2"/>
  <c r="C4232" i="2"/>
  <c r="B4232" i="2"/>
  <c r="H4231" i="2"/>
  <c r="G4231" i="2"/>
  <c r="F4231" i="2"/>
  <c r="E4231" i="2"/>
  <c r="D4231" i="2"/>
  <c r="C4231" i="2"/>
  <c r="B4231" i="2"/>
  <c r="J4229" i="2"/>
  <c r="I4229" i="2"/>
  <c r="H4229" i="2"/>
  <c r="G4229" i="2"/>
  <c r="F4229" i="2"/>
  <c r="E4229" i="2"/>
  <c r="D4229" i="2"/>
  <c r="C4229" i="2"/>
  <c r="B4229" i="2"/>
  <c r="J4228" i="2"/>
  <c r="I4228" i="2"/>
  <c r="H4228" i="2"/>
  <c r="G4228" i="2"/>
  <c r="F4228" i="2"/>
  <c r="E4228" i="2"/>
  <c r="D4228" i="2"/>
  <c r="C4228" i="2"/>
  <c r="B4228" i="2"/>
  <c r="G4226" i="2"/>
  <c r="C4226" i="2"/>
  <c r="G4225" i="2"/>
  <c r="F4225" i="2"/>
  <c r="D4225" i="2"/>
  <c r="C4223" i="2"/>
  <c r="J4222" i="2"/>
  <c r="H4222" i="2"/>
  <c r="D4222" i="2"/>
  <c r="B4222" i="2"/>
  <c r="J4221" i="2"/>
  <c r="H4221" i="2"/>
  <c r="F4221" i="2"/>
  <c r="I4220" i="2"/>
  <c r="H4220" i="2"/>
  <c r="G4220" i="2"/>
  <c r="F4220" i="2"/>
  <c r="E4220" i="2"/>
  <c r="D4220" i="2"/>
  <c r="C4220" i="2"/>
  <c r="B4220" i="2"/>
  <c r="H4219" i="2"/>
  <c r="G4219" i="2"/>
  <c r="F4219" i="2"/>
  <c r="E4219" i="2"/>
  <c r="D4219" i="2"/>
  <c r="C4219" i="2"/>
  <c r="B4219" i="2"/>
  <c r="J4217" i="2"/>
  <c r="I4217" i="2"/>
  <c r="H4217" i="2"/>
  <c r="G4217" i="2"/>
  <c r="F4217" i="2"/>
  <c r="E4217" i="2"/>
  <c r="D4217" i="2"/>
  <c r="C4217" i="2"/>
  <c r="B4217" i="2"/>
  <c r="J4216" i="2"/>
  <c r="I4216" i="2"/>
  <c r="H4216" i="2"/>
  <c r="G4216" i="2"/>
  <c r="F4216" i="2"/>
  <c r="E4216" i="2"/>
  <c r="D4216" i="2"/>
  <c r="C4216" i="2"/>
  <c r="B4216" i="2"/>
  <c r="G4214" i="2"/>
  <c r="C4214" i="2"/>
  <c r="G4213" i="2"/>
  <c r="F4213" i="2"/>
  <c r="D4213" i="2"/>
  <c r="C4211" i="2"/>
  <c r="J4210" i="2"/>
  <c r="H4210" i="2"/>
  <c r="D4210" i="2"/>
  <c r="B4210" i="2"/>
  <c r="J4209" i="2"/>
  <c r="H4209" i="2"/>
  <c r="F4209" i="2"/>
  <c r="I4208" i="2"/>
  <c r="H4208" i="2"/>
  <c r="G4208" i="2"/>
  <c r="F4208" i="2"/>
  <c r="E4208" i="2"/>
  <c r="D4208" i="2"/>
  <c r="C4208" i="2"/>
  <c r="B4208" i="2"/>
  <c r="H4207" i="2"/>
  <c r="G4207" i="2"/>
  <c r="F4207" i="2"/>
  <c r="E4207" i="2"/>
  <c r="D4207" i="2"/>
  <c r="C4207" i="2"/>
  <c r="B4207" i="2"/>
  <c r="J4205" i="2"/>
  <c r="I4205" i="2"/>
  <c r="H4205" i="2"/>
  <c r="G4205" i="2"/>
  <c r="F4205" i="2"/>
  <c r="E4205" i="2"/>
  <c r="D4205" i="2"/>
  <c r="C4205" i="2"/>
  <c r="B4205" i="2"/>
  <c r="J4204" i="2"/>
  <c r="I4204" i="2"/>
  <c r="H4204" i="2"/>
  <c r="G4204" i="2"/>
  <c r="F4204" i="2"/>
  <c r="E4204" i="2"/>
  <c r="D4204" i="2"/>
  <c r="C4204" i="2"/>
  <c r="B4204" i="2"/>
  <c r="G4202" i="2"/>
  <c r="C4202" i="2"/>
  <c r="G4201" i="2"/>
  <c r="F4201" i="2"/>
  <c r="D4201" i="2"/>
  <c r="C4199" i="2"/>
  <c r="J4198" i="2"/>
  <c r="H4198" i="2"/>
  <c r="D4198" i="2"/>
  <c r="B4198" i="2"/>
  <c r="J4197" i="2"/>
  <c r="H4197" i="2"/>
  <c r="F4197" i="2"/>
  <c r="I4196" i="2"/>
  <c r="H4196" i="2"/>
  <c r="G4196" i="2"/>
  <c r="F4196" i="2"/>
  <c r="E4196" i="2"/>
  <c r="D4196" i="2"/>
  <c r="C4196" i="2"/>
  <c r="B4196" i="2"/>
  <c r="H4195" i="2"/>
  <c r="G4195" i="2"/>
  <c r="F4195" i="2"/>
  <c r="E4195" i="2"/>
  <c r="D4195" i="2"/>
  <c r="C4195" i="2"/>
  <c r="B4195" i="2"/>
  <c r="J4193" i="2"/>
  <c r="I4193" i="2"/>
  <c r="H4193" i="2"/>
  <c r="G4193" i="2"/>
  <c r="F4193" i="2"/>
  <c r="E4193" i="2"/>
  <c r="D4193" i="2"/>
  <c r="C4193" i="2"/>
  <c r="B4193" i="2"/>
  <c r="J4192" i="2"/>
  <c r="I4192" i="2"/>
  <c r="H4192" i="2"/>
  <c r="G4192" i="2"/>
  <c r="F4192" i="2"/>
  <c r="E4192" i="2"/>
  <c r="D4192" i="2"/>
  <c r="C4192" i="2"/>
  <c r="B4192" i="2"/>
  <c r="G4190" i="2"/>
  <c r="C4190" i="2"/>
  <c r="G4189" i="2"/>
  <c r="F4189" i="2"/>
  <c r="D4189" i="2"/>
  <c r="C4187" i="2"/>
  <c r="J4186" i="2"/>
  <c r="H4186" i="2"/>
  <c r="D4186" i="2"/>
  <c r="B4186" i="2"/>
  <c r="J4185" i="2"/>
  <c r="H4185" i="2"/>
  <c r="F4185" i="2"/>
  <c r="I4184" i="2"/>
  <c r="H4184" i="2"/>
  <c r="G4184" i="2"/>
  <c r="F4184" i="2"/>
  <c r="E4184" i="2"/>
  <c r="D4184" i="2"/>
  <c r="C4184" i="2"/>
  <c r="B4184" i="2"/>
  <c r="H4183" i="2"/>
  <c r="G4183" i="2"/>
  <c r="F4183" i="2"/>
  <c r="E4183" i="2"/>
  <c r="D4183" i="2"/>
  <c r="C4183" i="2"/>
  <c r="B4183" i="2"/>
  <c r="J4181" i="2"/>
  <c r="I4181" i="2"/>
  <c r="H4181" i="2"/>
  <c r="G4181" i="2"/>
  <c r="F4181" i="2"/>
  <c r="E4181" i="2"/>
  <c r="D4181" i="2"/>
  <c r="C4181" i="2"/>
  <c r="B4181" i="2"/>
  <c r="J4180" i="2"/>
  <c r="I4180" i="2"/>
  <c r="H4180" i="2"/>
  <c r="G4180" i="2"/>
  <c r="F4180" i="2"/>
  <c r="E4180" i="2"/>
  <c r="D4180" i="2"/>
  <c r="C4180" i="2"/>
  <c r="B4180" i="2"/>
  <c r="G4178" i="2"/>
  <c r="C4178" i="2"/>
  <c r="G4177" i="2"/>
  <c r="F4177" i="2"/>
  <c r="D4177" i="2"/>
  <c r="C4175" i="2"/>
  <c r="J4174" i="2"/>
  <c r="H4174" i="2"/>
  <c r="D4174" i="2"/>
  <c r="B4174" i="2"/>
  <c r="J4173" i="2"/>
  <c r="H4173" i="2"/>
  <c r="F4173" i="2"/>
  <c r="I4172" i="2"/>
  <c r="H4172" i="2"/>
  <c r="G4172" i="2"/>
  <c r="F4172" i="2"/>
  <c r="E4172" i="2"/>
  <c r="D4172" i="2"/>
  <c r="C4172" i="2"/>
  <c r="B4172" i="2"/>
  <c r="H4171" i="2"/>
  <c r="G4171" i="2"/>
  <c r="F4171" i="2"/>
  <c r="E4171" i="2"/>
  <c r="D4171" i="2"/>
  <c r="C4171" i="2"/>
  <c r="B4171" i="2"/>
  <c r="J4169" i="2"/>
  <c r="I4169" i="2"/>
  <c r="H4169" i="2"/>
  <c r="G4169" i="2"/>
  <c r="F4169" i="2"/>
  <c r="E4169" i="2"/>
  <c r="D4169" i="2"/>
  <c r="C4169" i="2"/>
  <c r="B4169" i="2"/>
  <c r="J4168" i="2"/>
  <c r="I4168" i="2"/>
  <c r="H4168" i="2"/>
  <c r="G4168" i="2"/>
  <c r="F4168" i="2"/>
  <c r="E4168" i="2"/>
  <c r="D4168" i="2"/>
  <c r="C4168" i="2"/>
  <c r="B4168" i="2"/>
  <c r="G4166" i="2"/>
  <c r="C4166" i="2"/>
  <c r="G4165" i="2"/>
  <c r="F4165" i="2"/>
  <c r="D4165" i="2"/>
  <c r="C4163" i="2"/>
  <c r="J4162" i="2"/>
  <c r="H4162" i="2"/>
  <c r="D4162" i="2"/>
  <c r="B4162" i="2"/>
  <c r="J4161" i="2"/>
  <c r="H4161" i="2"/>
  <c r="F4161" i="2"/>
  <c r="I4160" i="2"/>
  <c r="H4160" i="2"/>
  <c r="G4160" i="2"/>
  <c r="F4160" i="2"/>
  <c r="E4160" i="2"/>
  <c r="D4160" i="2"/>
  <c r="C4160" i="2"/>
  <c r="B4160" i="2"/>
  <c r="H4159" i="2"/>
  <c r="G4159" i="2"/>
  <c r="F4159" i="2"/>
  <c r="E4159" i="2"/>
  <c r="D4159" i="2"/>
  <c r="C4159" i="2"/>
  <c r="B4159" i="2"/>
  <c r="J4157" i="2"/>
  <c r="I4157" i="2"/>
  <c r="H4157" i="2"/>
  <c r="G4157" i="2"/>
  <c r="F4157" i="2"/>
  <c r="E4157" i="2"/>
  <c r="D4157" i="2"/>
  <c r="C4157" i="2"/>
  <c r="B4157" i="2"/>
  <c r="J4156" i="2"/>
  <c r="I4156" i="2"/>
  <c r="H4156" i="2"/>
  <c r="G4156" i="2"/>
  <c r="F4156" i="2"/>
  <c r="E4156" i="2"/>
  <c r="D4156" i="2"/>
  <c r="C4156" i="2"/>
  <c r="B4156" i="2"/>
  <c r="G4154" i="2"/>
  <c r="C4154" i="2"/>
  <c r="G4153" i="2"/>
  <c r="F4153" i="2"/>
  <c r="D4153" i="2"/>
  <c r="C4151" i="2"/>
  <c r="J4150" i="2"/>
  <c r="H4150" i="2"/>
  <c r="D4150" i="2"/>
  <c r="B4150" i="2"/>
  <c r="J4149" i="2"/>
  <c r="H4149" i="2"/>
  <c r="F4149" i="2"/>
  <c r="I4148" i="2"/>
  <c r="H4148" i="2"/>
  <c r="G4148" i="2"/>
  <c r="F4148" i="2"/>
  <c r="E4148" i="2"/>
  <c r="D4148" i="2"/>
  <c r="C4148" i="2"/>
  <c r="B4148" i="2"/>
  <c r="H4147" i="2"/>
  <c r="G4147" i="2"/>
  <c r="F4147" i="2"/>
  <c r="E4147" i="2"/>
  <c r="D4147" i="2"/>
  <c r="C4147" i="2"/>
  <c r="B4147" i="2"/>
  <c r="J4145" i="2"/>
  <c r="I4145" i="2"/>
  <c r="H4145" i="2"/>
  <c r="G4145" i="2"/>
  <c r="F4145" i="2"/>
  <c r="E4145" i="2"/>
  <c r="D4145" i="2"/>
  <c r="C4145" i="2"/>
  <c r="B4145" i="2"/>
  <c r="J4144" i="2"/>
  <c r="I4144" i="2"/>
  <c r="H4144" i="2"/>
  <c r="G4144" i="2"/>
  <c r="F4144" i="2"/>
  <c r="E4144" i="2"/>
  <c r="D4144" i="2"/>
  <c r="C4144" i="2"/>
  <c r="B4144" i="2"/>
  <c r="G4142" i="2"/>
  <c r="C4142" i="2"/>
  <c r="G4141" i="2"/>
  <c r="F4141" i="2"/>
  <c r="D4141" i="2"/>
  <c r="C4139" i="2"/>
  <c r="J4138" i="2"/>
  <c r="H4138" i="2"/>
  <c r="D4138" i="2"/>
  <c r="B4138" i="2"/>
  <c r="J4137" i="2"/>
  <c r="H4137" i="2"/>
  <c r="F4137" i="2"/>
  <c r="I4136" i="2"/>
  <c r="H4136" i="2"/>
  <c r="G4136" i="2"/>
  <c r="F4136" i="2"/>
  <c r="E4136" i="2"/>
  <c r="D4136" i="2"/>
  <c r="C4136" i="2"/>
  <c r="B4136" i="2"/>
  <c r="H4135" i="2"/>
  <c r="G4135" i="2"/>
  <c r="F4135" i="2"/>
  <c r="E4135" i="2"/>
  <c r="D4135" i="2"/>
  <c r="C4135" i="2"/>
  <c r="B4135" i="2"/>
  <c r="J4133" i="2"/>
  <c r="I4133" i="2"/>
  <c r="H4133" i="2"/>
  <c r="G4133" i="2"/>
  <c r="F4133" i="2"/>
  <c r="E4133" i="2"/>
  <c r="D4133" i="2"/>
  <c r="C4133" i="2"/>
  <c r="B4133" i="2"/>
  <c r="J4132" i="2"/>
  <c r="I4132" i="2"/>
  <c r="H4132" i="2"/>
  <c r="G4132" i="2"/>
  <c r="F4132" i="2"/>
  <c r="E4132" i="2"/>
  <c r="D4132" i="2"/>
  <c r="C4132" i="2"/>
  <c r="B4132" i="2"/>
  <c r="G4130" i="2"/>
  <c r="C4130" i="2"/>
  <c r="G4129" i="2"/>
  <c r="F4129" i="2"/>
  <c r="D4129" i="2"/>
  <c r="C4127" i="2"/>
  <c r="J4126" i="2"/>
  <c r="H4126" i="2"/>
  <c r="D4126" i="2"/>
  <c r="B4126" i="2"/>
  <c r="J4125" i="2"/>
  <c r="H4125" i="2"/>
  <c r="F4125" i="2"/>
  <c r="I4124" i="2"/>
  <c r="H4124" i="2"/>
  <c r="G4124" i="2"/>
  <c r="F4124" i="2"/>
  <c r="E4124" i="2"/>
  <c r="D4124" i="2"/>
  <c r="C4124" i="2"/>
  <c r="B4124" i="2"/>
  <c r="H4123" i="2"/>
  <c r="G4123" i="2"/>
  <c r="F4123" i="2"/>
  <c r="E4123" i="2"/>
  <c r="D4123" i="2"/>
  <c r="C4123" i="2"/>
  <c r="B4123" i="2"/>
  <c r="J4121" i="2"/>
  <c r="I4121" i="2"/>
  <c r="H4121" i="2"/>
  <c r="G4121" i="2"/>
  <c r="F4121" i="2"/>
  <c r="E4121" i="2"/>
  <c r="D4121" i="2"/>
  <c r="C4121" i="2"/>
  <c r="B4121" i="2"/>
  <c r="J4120" i="2"/>
  <c r="I4120" i="2"/>
  <c r="H4120" i="2"/>
  <c r="G4120" i="2"/>
  <c r="F4120" i="2"/>
  <c r="E4120" i="2"/>
  <c r="D4120" i="2"/>
  <c r="C4120" i="2"/>
  <c r="B4120" i="2"/>
  <c r="G4118" i="2"/>
  <c r="C4118" i="2"/>
  <c r="G4117" i="2"/>
  <c r="F4117" i="2"/>
  <c r="D4117" i="2"/>
  <c r="C4115" i="2"/>
  <c r="J4114" i="2"/>
  <c r="H4114" i="2"/>
  <c r="D4114" i="2"/>
  <c r="B4114" i="2"/>
  <c r="J4113" i="2"/>
  <c r="H4113" i="2"/>
  <c r="F4113" i="2"/>
  <c r="I4112" i="2"/>
  <c r="H4112" i="2"/>
  <c r="G4112" i="2"/>
  <c r="F4112" i="2"/>
  <c r="E4112" i="2"/>
  <c r="D4112" i="2"/>
  <c r="C4112" i="2"/>
  <c r="B4112" i="2"/>
  <c r="H4111" i="2"/>
  <c r="G4111" i="2"/>
  <c r="F4111" i="2"/>
  <c r="E4111" i="2"/>
  <c r="D4111" i="2"/>
  <c r="C4111" i="2"/>
  <c r="B4111" i="2"/>
  <c r="J4109" i="2"/>
  <c r="I4109" i="2"/>
  <c r="H4109" i="2"/>
  <c r="G4109" i="2"/>
  <c r="F4109" i="2"/>
  <c r="E4109" i="2"/>
  <c r="D4109" i="2"/>
  <c r="C4109" i="2"/>
  <c r="B4109" i="2"/>
  <c r="J4108" i="2"/>
  <c r="I4108" i="2"/>
  <c r="H4108" i="2"/>
  <c r="G4108" i="2"/>
  <c r="F4108" i="2"/>
  <c r="E4108" i="2"/>
  <c r="D4108" i="2"/>
  <c r="C4108" i="2"/>
  <c r="B4108" i="2"/>
  <c r="G4106" i="2"/>
  <c r="C4106" i="2"/>
  <c r="G4105" i="2"/>
  <c r="F4105" i="2"/>
  <c r="D4105" i="2"/>
  <c r="C4103" i="2"/>
  <c r="J4102" i="2"/>
  <c r="H4102" i="2"/>
  <c r="D4102" i="2"/>
  <c r="B4102" i="2"/>
  <c r="J4101" i="2"/>
  <c r="H4101" i="2"/>
  <c r="F4101" i="2"/>
  <c r="I4100" i="2"/>
  <c r="H4100" i="2"/>
  <c r="G4100" i="2"/>
  <c r="F4100" i="2"/>
  <c r="E4100" i="2"/>
  <c r="D4100" i="2"/>
  <c r="C4100" i="2"/>
  <c r="B4100" i="2"/>
  <c r="H4099" i="2"/>
  <c r="G4099" i="2"/>
  <c r="F4099" i="2"/>
  <c r="E4099" i="2"/>
  <c r="D4099" i="2"/>
  <c r="C4099" i="2"/>
  <c r="B4099" i="2"/>
  <c r="J4097" i="2"/>
  <c r="I4097" i="2"/>
  <c r="H4097" i="2"/>
  <c r="G4097" i="2"/>
  <c r="F4097" i="2"/>
  <c r="E4097" i="2"/>
  <c r="D4097" i="2"/>
  <c r="C4097" i="2"/>
  <c r="B4097" i="2"/>
  <c r="J4096" i="2"/>
  <c r="I4096" i="2"/>
  <c r="H4096" i="2"/>
  <c r="G4096" i="2"/>
  <c r="F4096" i="2"/>
  <c r="E4096" i="2"/>
  <c r="D4096" i="2"/>
  <c r="C4096" i="2"/>
  <c r="B4096" i="2"/>
  <c r="G4094" i="2"/>
  <c r="C4094" i="2"/>
  <c r="G4093" i="2"/>
  <c r="F4093" i="2"/>
  <c r="D4093" i="2"/>
  <c r="C4091" i="2"/>
  <c r="J4090" i="2"/>
  <c r="H4090" i="2"/>
  <c r="D4090" i="2"/>
  <c r="B4090" i="2"/>
  <c r="J4089" i="2"/>
  <c r="H4089" i="2"/>
  <c r="F4089" i="2"/>
  <c r="I4088" i="2"/>
  <c r="H4088" i="2"/>
  <c r="G4088" i="2"/>
  <c r="F4088" i="2"/>
  <c r="E4088" i="2"/>
  <c r="D4088" i="2"/>
  <c r="C4088" i="2"/>
  <c r="B4088" i="2"/>
  <c r="H4087" i="2"/>
  <c r="G4087" i="2"/>
  <c r="F4087" i="2"/>
  <c r="E4087" i="2"/>
  <c r="D4087" i="2"/>
  <c r="C4087" i="2"/>
  <c r="B4087" i="2"/>
  <c r="J4085" i="2"/>
  <c r="I4085" i="2"/>
  <c r="H4085" i="2"/>
  <c r="G4085" i="2"/>
  <c r="F4085" i="2"/>
  <c r="E4085" i="2"/>
  <c r="D4085" i="2"/>
  <c r="C4085" i="2"/>
  <c r="B4085" i="2"/>
  <c r="J4084" i="2"/>
  <c r="I4084" i="2"/>
  <c r="H4084" i="2"/>
  <c r="G4084" i="2"/>
  <c r="F4084" i="2"/>
  <c r="E4084" i="2"/>
  <c r="D4084" i="2"/>
  <c r="C4084" i="2"/>
  <c r="B4084" i="2"/>
  <c r="G4082" i="2"/>
  <c r="C4082" i="2"/>
  <c r="G4081" i="2"/>
  <c r="F4081" i="2"/>
  <c r="D4081" i="2"/>
  <c r="C4079" i="2"/>
  <c r="J4078" i="2"/>
  <c r="H4078" i="2"/>
  <c r="D4078" i="2"/>
  <c r="B4078" i="2"/>
  <c r="J4077" i="2"/>
  <c r="H4077" i="2"/>
  <c r="F4077" i="2"/>
  <c r="I4076" i="2"/>
  <c r="H4076" i="2"/>
  <c r="G4076" i="2"/>
  <c r="F4076" i="2"/>
  <c r="E4076" i="2"/>
  <c r="D4076" i="2"/>
  <c r="C4076" i="2"/>
  <c r="B4076" i="2"/>
  <c r="H4075" i="2"/>
  <c r="G4075" i="2"/>
  <c r="F4075" i="2"/>
  <c r="E4075" i="2"/>
  <c r="D4075" i="2"/>
  <c r="C4075" i="2"/>
  <c r="B4075" i="2"/>
  <c r="J4073" i="2"/>
  <c r="I4073" i="2"/>
  <c r="H4073" i="2"/>
  <c r="G4073" i="2"/>
  <c r="F4073" i="2"/>
  <c r="E4073" i="2"/>
  <c r="D4073" i="2"/>
  <c r="C4073" i="2"/>
  <c r="B4073" i="2"/>
  <c r="J4072" i="2"/>
  <c r="I4072" i="2"/>
  <c r="H4072" i="2"/>
  <c r="G4072" i="2"/>
  <c r="F4072" i="2"/>
  <c r="E4072" i="2"/>
  <c r="D4072" i="2"/>
  <c r="C4072" i="2"/>
  <c r="B4072" i="2"/>
  <c r="G4070" i="2"/>
  <c r="C4070" i="2"/>
  <c r="G4069" i="2"/>
  <c r="F4069" i="2"/>
  <c r="D4069" i="2"/>
  <c r="C4067" i="2"/>
  <c r="J4066" i="2"/>
  <c r="H4066" i="2"/>
  <c r="D4066" i="2"/>
  <c r="B4066" i="2"/>
  <c r="J4065" i="2"/>
  <c r="H4065" i="2"/>
  <c r="F4065" i="2"/>
  <c r="I4064" i="2"/>
  <c r="H4064" i="2"/>
  <c r="G4064" i="2"/>
  <c r="F4064" i="2"/>
  <c r="E4064" i="2"/>
  <c r="D4064" i="2"/>
  <c r="C4064" i="2"/>
  <c r="B4064" i="2"/>
  <c r="H4063" i="2"/>
  <c r="G4063" i="2"/>
  <c r="F4063" i="2"/>
  <c r="E4063" i="2"/>
  <c r="D4063" i="2"/>
  <c r="C4063" i="2"/>
  <c r="B4063" i="2"/>
  <c r="J4061" i="2"/>
  <c r="I4061" i="2"/>
  <c r="H4061" i="2"/>
  <c r="G4061" i="2"/>
  <c r="F4061" i="2"/>
  <c r="E4061" i="2"/>
  <c r="D4061" i="2"/>
  <c r="C4061" i="2"/>
  <c r="B4061" i="2"/>
  <c r="J4060" i="2"/>
  <c r="I4060" i="2"/>
  <c r="H4060" i="2"/>
  <c r="G4060" i="2"/>
  <c r="F4060" i="2"/>
  <c r="E4060" i="2"/>
  <c r="D4060" i="2"/>
  <c r="C4060" i="2"/>
  <c r="B4060" i="2"/>
  <c r="G4058" i="2"/>
  <c r="C4058" i="2"/>
  <c r="G4057" i="2"/>
  <c r="F4057" i="2"/>
  <c r="D4057" i="2"/>
  <c r="C4055" i="2"/>
  <c r="J4054" i="2"/>
  <c r="H4054" i="2"/>
  <c r="D4054" i="2"/>
  <c r="B4054" i="2"/>
  <c r="J4053" i="2"/>
  <c r="H4053" i="2"/>
  <c r="F4053" i="2"/>
  <c r="I4052" i="2"/>
  <c r="H4052" i="2"/>
  <c r="G4052" i="2"/>
  <c r="F4052" i="2"/>
  <c r="E4052" i="2"/>
  <c r="D4052" i="2"/>
  <c r="C4052" i="2"/>
  <c r="B4052" i="2"/>
  <c r="H4051" i="2"/>
  <c r="G4051" i="2"/>
  <c r="F4051" i="2"/>
  <c r="E4051" i="2"/>
  <c r="D4051" i="2"/>
  <c r="C4051" i="2"/>
  <c r="B4051" i="2"/>
  <c r="J4049" i="2"/>
  <c r="I4049" i="2"/>
  <c r="H4049" i="2"/>
  <c r="G4049" i="2"/>
  <c r="F4049" i="2"/>
  <c r="E4049" i="2"/>
  <c r="D4049" i="2"/>
  <c r="C4049" i="2"/>
  <c r="B4049" i="2"/>
  <c r="J4048" i="2"/>
  <c r="I4048" i="2"/>
  <c r="H4048" i="2"/>
  <c r="G4048" i="2"/>
  <c r="F4048" i="2"/>
  <c r="E4048" i="2"/>
  <c r="D4048" i="2"/>
  <c r="C4048" i="2"/>
  <c r="B4048" i="2"/>
  <c r="G4046" i="2"/>
  <c r="C4046" i="2"/>
  <c r="G4045" i="2"/>
  <c r="F4045" i="2"/>
  <c r="D4045" i="2"/>
  <c r="C4043" i="2"/>
  <c r="J4042" i="2"/>
  <c r="H4042" i="2"/>
  <c r="D4042" i="2"/>
  <c r="B4042" i="2"/>
  <c r="J4041" i="2"/>
  <c r="H4041" i="2"/>
  <c r="F4041" i="2"/>
  <c r="I4040" i="2"/>
  <c r="H4040" i="2"/>
  <c r="G4040" i="2"/>
  <c r="F4040" i="2"/>
  <c r="E4040" i="2"/>
  <c r="D4040" i="2"/>
  <c r="C4040" i="2"/>
  <c r="B4040" i="2"/>
  <c r="H4039" i="2"/>
  <c r="G4039" i="2"/>
  <c r="F4039" i="2"/>
  <c r="E4039" i="2"/>
  <c r="D4039" i="2"/>
  <c r="C4039" i="2"/>
  <c r="B4039" i="2"/>
  <c r="J4037" i="2"/>
  <c r="I4037" i="2"/>
  <c r="H4037" i="2"/>
  <c r="G4037" i="2"/>
  <c r="F4037" i="2"/>
  <c r="E4037" i="2"/>
  <c r="D4037" i="2"/>
  <c r="C4037" i="2"/>
  <c r="B4037" i="2"/>
  <c r="J4036" i="2"/>
  <c r="I4036" i="2"/>
  <c r="H4036" i="2"/>
  <c r="G4036" i="2"/>
  <c r="F4036" i="2"/>
  <c r="E4036" i="2"/>
  <c r="D4036" i="2"/>
  <c r="C4036" i="2"/>
  <c r="B4036" i="2"/>
  <c r="G4034" i="2"/>
  <c r="C4034" i="2"/>
  <c r="G4033" i="2"/>
  <c r="F4033" i="2"/>
  <c r="D4033" i="2"/>
  <c r="C4031" i="2"/>
  <c r="J4030" i="2"/>
  <c r="H4030" i="2"/>
  <c r="D4030" i="2"/>
  <c r="B4030" i="2"/>
  <c r="J4029" i="2"/>
  <c r="H4029" i="2"/>
  <c r="F4029" i="2"/>
  <c r="I4028" i="2"/>
  <c r="H4028" i="2"/>
  <c r="G4028" i="2"/>
  <c r="F4028" i="2"/>
  <c r="E4028" i="2"/>
  <c r="D4028" i="2"/>
  <c r="C4028" i="2"/>
  <c r="B4028" i="2"/>
  <c r="H4027" i="2"/>
  <c r="G4027" i="2"/>
  <c r="F4027" i="2"/>
  <c r="E4027" i="2"/>
  <c r="D4027" i="2"/>
  <c r="C4027" i="2"/>
  <c r="B4027" i="2"/>
  <c r="J4025" i="2"/>
  <c r="I4025" i="2"/>
  <c r="H4025" i="2"/>
  <c r="G4025" i="2"/>
  <c r="F4025" i="2"/>
  <c r="E4025" i="2"/>
  <c r="D4025" i="2"/>
  <c r="C4025" i="2"/>
  <c r="B4025" i="2"/>
  <c r="J4024" i="2"/>
  <c r="I4024" i="2"/>
  <c r="H4024" i="2"/>
  <c r="G4024" i="2"/>
  <c r="F4024" i="2"/>
  <c r="E4024" i="2"/>
  <c r="D4024" i="2"/>
  <c r="C4024" i="2"/>
  <c r="B4024" i="2"/>
  <c r="G4022" i="2"/>
  <c r="C4022" i="2"/>
  <c r="G4021" i="2"/>
  <c r="F4021" i="2"/>
  <c r="D4021" i="2"/>
  <c r="C4019" i="2"/>
  <c r="J4018" i="2"/>
  <c r="H4018" i="2"/>
  <c r="D4018" i="2"/>
  <c r="B4018" i="2"/>
  <c r="J4017" i="2"/>
  <c r="H4017" i="2"/>
  <c r="F4017" i="2"/>
  <c r="I4016" i="2"/>
  <c r="H4016" i="2"/>
  <c r="G4016" i="2"/>
  <c r="F4016" i="2"/>
  <c r="E4016" i="2"/>
  <c r="D4016" i="2"/>
  <c r="C4016" i="2"/>
  <c r="B4016" i="2"/>
  <c r="H4015" i="2"/>
  <c r="G4015" i="2"/>
  <c r="F4015" i="2"/>
  <c r="E4015" i="2"/>
  <c r="D4015" i="2"/>
  <c r="C4015" i="2"/>
  <c r="B4015" i="2"/>
  <c r="J4013" i="2"/>
  <c r="I4013" i="2"/>
  <c r="H4013" i="2"/>
  <c r="G4013" i="2"/>
  <c r="F4013" i="2"/>
  <c r="E4013" i="2"/>
  <c r="D4013" i="2"/>
  <c r="C4013" i="2"/>
  <c r="B4013" i="2"/>
  <c r="J4012" i="2"/>
  <c r="I4012" i="2"/>
  <c r="H4012" i="2"/>
  <c r="G4012" i="2"/>
  <c r="F4012" i="2"/>
  <c r="E4012" i="2"/>
  <c r="D4012" i="2"/>
  <c r="C4012" i="2"/>
  <c r="B4012" i="2"/>
  <c r="G4010" i="2"/>
  <c r="C4010" i="2"/>
  <c r="G4009" i="2"/>
  <c r="F4009" i="2"/>
  <c r="D4009" i="2"/>
  <c r="C4007" i="2"/>
  <c r="J4006" i="2"/>
  <c r="H4006" i="2"/>
  <c r="D4006" i="2"/>
  <c r="B4006" i="2"/>
  <c r="J4005" i="2"/>
  <c r="H4005" i="2"/>
  <c r="F4005" i="2"/>
  <c r="I4004" i="2"/>
  <c r="H4004" i="2"/>
  <c r="G4004" i="2"/>
  <c r="F4004" i="2"/>
  <c r="E4004" i="2"/>
  <c r="D4004" i="2"/>
  <c r="C4004" i="2"/>
  <c r="B4004" i="2"/>
  <c r="H4003" i="2"/>
  <c r="G4003" i="2"/>
  <c r="F4003" i="2"/>
  <c r="E4003" i="2"/>
  <c r="D4003" i="2"/>
  <c r="C4003" i="2"/>
  <c r="B4003" i="2"/>
  <c r="J4001" i="2"/>
  <c r="I4001" i="2"/>
  <c r="H4001" i="2"/>
  <c r="G4001" i="2"/>
  <c r="F4001" i="2"/>
  <c r="E4001" i="2"/>
  <c r="D4001" i="2"/>
  <c r="C4001" i="2"/>
  <c r="B4001" i="2"/>
  <c r="J4000" i="2"/>
  <c r="I4000" i="2"/>
  <c r="H4000" i="2"/>
  <c r="G4000" i="2"/>
  <c r="F4000" i="2"/>
  <c r="E4000" i="2"/>
  <c r="D4000" i="2"/>
  <c r="C4000" i="2"/>
  <c r="B4000" i="2"/>
  <c r="G3998" i="2"/>
  <c r="C3998" i="2"/>
  <c r="G3997" i="2"/>
  <c r="F3997" i="2"/>
  <c r="D3997" i="2"/>
  <c r="C3995" i="2"/>
  <c r="J3994" i="2"/>
  <c r="H3994" i="2"/>
  <c r="D3994" i="2"/>
  <c r="B3994" i="2"/>
  <c r="J3993" i="2"/>
  <c r="H3993" i="2"/>
  <c r="F3993" i="2"/>
  <c r="I3992" i="2"/>
  <c r="H3992" i="2"/>
  <c r="G3992" i="2"/>
  <c r="F3992" i="2"/>
  <c r="E3992" i="2"/>
  <c r="D3992" i="2"/>
  <c r="C3992" i="2"/>
  <c r="B3992" i="2"/>
  <c r="H3991" i="2"/>
  <c r="G3991" i="2"/>
  <c r="F3991" i="2"/>
  <c r="E3991" i="2"/>
  <c r="D3991" i="2"/>
  <c r="C3991" i="2"/>
  <c r="B3991" i="2"/>
  <c r="J3989" i="2"/>
  <c r="I3989" i="2"/>
  <c r="H3989" i="2"/>
  <c r="G3989" i="2"/>
  <c r="F3989" i="2"/>
  <c r="E3989" i="2"/>
  <c r="D3989" i="2"/>
  <c r="C3989" i="2"/>
  <c r="B3989" i="2"/>
  <c r="J3988" i="2"/>
  <c r="I3988" i="2"/>
  <c r="H3988" i="2"/>
  <c r="G3988" i="2"/>
  <c r="F3988" i="2"/>
  <c r="E3988" i="2"/>
  <c r="D3988" i="2"/>
  <c r="C3988" i="2"/>
  <c r="B3988" i="2"/>
  <c r="G3986" i="2"/>
  <c r="C3986" i="2"/>
  <c r="G3985" i="2"/>
  <c r="F3985" i="2"/>
  <c r="D3985" i="2"/>
  <c r="C3983" i="2"/>
  <c r="J3982" i="2"/>
  <c r="H3982" i="2"/>
  <c r="D3982" i="2"/>
  <c r="B3982" i="2"/>
  <c r="J3981" i="2"/>
  <c r="H3981" i="2"/>
  <c r="F3981" i="2"/>
  <c r="I3980" i="2"/>
  <c r="H3980" i="2"/>
  <c r="G3980" i="2"/>
  <c r="F3980" i="2"/>
  <c r="E3980" i="2"/>
  <c r="D3980" i="2"/>
  <c r="C3980" i="2"/>
  <c r="B3980" i="2"/>
  <c r="H3979" i="2"/>
  <c r="G3979" i="2"/>
  <c r="F3979" i="2"/>
  <c r="E3979" i="2"/>
  <c r="D3979" i="2"/>
  <c r="C3979" i="2"/>
  <c r="B3979" i="2"/>
  <c r="J3977" i="2"/>
  <c r="I3977" i="2"/>
  <c r="H3977" i="2"/>
  <c r="G3977" i="2"/>
  <c r="F3977" i="2"/>
  <c r="E3977" i="2"/>
  <c r="D3977" i="2"/>
  <c r="C3977" i="2"/>
  <c r="B3977" i="2"/>
  <c r="J3976" i="2"/>
  <c r="I3976" i="2"/>
  <c r="H3976" i="2"/>
  <c r="G3976" i="2"/>
  <c r="F3976" i="2"/>
  <c r="E3976" i="2"/>
  <c r="D3976" i="2"/>
  <c r="C3976" i="2"/>
  <c r="B3976" i="2"/>
  <c r="G3974" i="2"/>
  <c r="C3974" i="2"/>
  <c r="G3973" i="2"/>
  <c r="F3973" i="2"/>
  <c r="D3973" i="2"/>
  <c r="C3971" i="2"/>
  <c r="J3970" i="2"/>
  <c r="H3970" i="2"/>
  <c r="D3970" i="2"/>
  <c r="B3970" i="2"/>
  <c r="J3969" i="2"/>
  <c r="H3969" i="2"/>
  <c r="F3969" i="2"/>
  <c r="I3968" i="2"/>
  <c r="H3968" i="2"/>
  <c r="G3968" i="2"/>
  <c r="F3968" i="2"/>
  <c r="E3968" i="2"/>
  <c r="D3968" i="2"/>
  <c r="C3968" i="2"/>
  <c r="B3968" i="2"/>
  <c r="H3967" i="2"/>
  <c r="G3967" i="2"/>
  <c r="F3967" i="2"/>
  <c r="E3967" i="2"/>
  <c r="D3967" i="2"/>
  <c r="C3967" i="2"/>
  <c r="B3967" i="2"/>
  <c r="J3965" i="2"/>
  <c r="I3965" i="2"/>
  <c r="H3965" i="2"/>
  <c r="G3965" i="2"/>
  <c r="F3965" i="2"/>
  <c r="E3965" i="2"/>
  <c r="D3965" i="2"/>
  <c r="C3965" i="2"/>
  <c r="B3965" i="2"/>
  <c r="J3964" i="2"/>
  <c r="I3964" i="2"/>
  <c r="H3964" i="2"/>
  <c r="G3964" i="2"/>
  <c r="F3964" i="2"/>
  <c r="E3964" i="2"/>
  <c r="D3964" i="2"/>
  <c r="C3964" i="2"/>
  <c r="B3964" i="2"/>
  <c r="G3962" i="2"/>
  <c r="C3962" i="2"/>
  <c r="G3961" i="2"/>
  <c r="F3961" i="2"/>
  <c r="D3961" i="2"/>
  <c r="C3959" i="2"/>
  <c r="J3958" i="2"/>
  <c r="H3958" i="2"/>
  <c r="D3958" i="2"/>
  <c r="B3958" i="2"/>
  <c r="J3957" i="2"/>
  <c r="H3957" i="2"/>
  <c r="F3957" i="2"/>
  <c r="I3956" i="2"/>
  <c r="H3956" i="2"/>
  <c r="G3956" i="2"/>
  <c r="F3956" i="2"/>
  <c r="E3956" i="2"/>
  <c r="D3956" i="2"/>
  <c r="C3956" i="2"/>
  <c r="B3956" i="2"/>
  <c r="H3955" i="2"/>
  <c r="G3955" i="2"/>
  <c r="F3955" i="2"/>
  <c r="E3955" i="2"/>
  <c r="D3955" i="2"/>
  <c r="C3955" i="2"/>
  <c r="B3955" i="2"/>
  <c r="J3953" i="2"/>
  <c r="I3953" i="2"/>
  <c r="H3953" i="2"/>
  <c r="G3953" i="2"/>
  <c r="F3953" i="2"/>
  <c r="E3953" i="2"/>
  <c r="D3953" i="2"/>
  <c r="C3953" i="2"/>
  <c r="B3953" i="2"/>
  <c r="J3952" i="2"/>
  <c r="I3952" i="2"/>
  <c r="H3952" i="2"/>
  <c r="G3952" i="2"/>
  <c r="F3952" i="2"/>
  <c r="E3952" i="2"/>
  <c r="D3952" i="2"/>
  <c r="C3952" i="2"/>
  <c r="B3952" i="2"/>
  <c r="G3950" i="2"/>
  <c r="C3950" i="2"/>
  <c r="G3949" i="2"/>
  <c r="F3949" i="2"/>
  <c r="D3949" i="2"/>
  <c r="C3947" i="2"/>
  <c r="J3946" i="2"/>
  <c r="H3946" i="2"/>
  <c r="D3946" i="2"/>
  <c r="B3946" i="2"/>
  <c r="J3945" i="2"/>
  <c r="H3945" i="2"/>
  <c r="F3945" i="2"/>
  <c r="I3944" i="2"/>
  <c r="H3944" i="2"/>
  <c r="G3944" i="2"/>
  <c r="F3944" i="2"/>
  <c r="E3944" i="2"/>
  <c r="D3944" i="2"/>
  <c r="C3944" i="2"/>
  <c r="B3944" i="2"/>
  <c r="H3943" i="2"/>
  <c r="G3943" i="2"/>
  <c r="F3943" i="2"/>
  <c r="E3943" i="2"/>
  <c r="D3943" i="2"/>
  <c r="C3943" i="2"/>
  <c r="B3943" i="2"/>
  <c r="J3941" i="2"/>
  <c r="I3941" i="2"/>
  <c r="H3941" i="2"/>
  <c r="G3941" i="2"/>
  <c r="F3941" i="2"/>
  <c r="E3941" i="2"/>
  <c r="D3941" i="2"/>
  <c r="C3941" i="2"/>
  <c r="B3941" i="2"/>
  <c r="J3940" i="2"/>
  <c r="I3940" i="2"/>
  <c r="H3940" i="2"/>
  <c r="G3940" i="2"/>
  <c r="F3940" i="2"/>
  <c r="E3940" i="2"/>
  <c r="D3940" i="2"/>
  <c r="C3940" i="2"/>
  <c r="B3940" i="2"/>
  <c r="G3938" i="2"/>
  <c r="C3938" i="2"/>
  <c r="G3937" i="2"/>
  <c r="F3937" i="2"/>
  <c r="D3937" i="2"/>
  <c r="C3935" i="2"/>
  <c r="J3934" i="2"/>
  <c r="H3934" i="2"/>
  <c r="D3934" i="2"/>
  <c r="B3934" i="2"/>
  <c r="J3933" i="2"/>
  <c r="H3933" i="2"/>
  <c r="F3933" i="2"/>
  <c r="I3932" i="2"/>
  <c r="H3932" i="2"/>
  <c r="G3932" i="2"/>
  <c r="F3932" i="2"/>
  <c r="E3932" i="2"/>
  <c r="D3932" i="2"/>
  <c r="C3932" i="2"/>
  <c r="B3932" i="2"/>
  <c r="H3931" i="2"/>
  <c r="G3931" i="2"/>
  <c r="F3931" i="2"/>
  <c r="E3931" i="2"/>
  <c r="D3931" i="2"/>
  <c r="C3931" i="2"/>
  <c r="B3931" i="2"/>
  <c r="J3929" i="2"/>
  <c r="I3929" i="2"/>
  <c r="H3929" i="2"/>
  <c r="G3929" i="2"/>
  <c r="F3929" i="2"/>
  <c r="E3929" i="2"/>
  <c r="D3929" i="2"/>
  <c r="C3929" i="2"/>
  <c r="B3929" i="2"/>
  <c r="J3928" i="2"/>
  <c r="I3928" i="2"/>
  <c r="H3928" i="2"/>
  <c r="G3928" i="2"/>
  <c r="F3928" i="2"/>
  <c r="E3928" i="2"/>
  <c r="D3928" i="2"/>
  <c r="C3928" i="2"/>
  <c r="B3928" i="2"/>
  <c r="G3926" i="2"/>
  <c r="C3926" i="2"/>
  <c r="G3925" i="2"/>
  <c r="F3925" i="2"/>
  <c r="D3925" i="2"/>
  <c r="C3923" i="2"/>
  <c r="J3922" i="2"/>
  <c r="H3922" i="2"/>
  <c r="D3922" i="2"/>
  <c r="B3922" i="2"/>
  <c r="J3921" i="2"/>
  <c r="H3921" i="2"/>
  <c r="F3921" i="2"/>
  <c r="I3920" i="2"/>
  <c r="H3920" i="2"/>
  <c r="G3920" i="2"/>
  <c r="F3920" i="2"/>
  <c r="E3920" i="2"/>
  <c r="D3920" i="2"/>
  <c r="C3920" i="2"/>
  <c r="B3920" i="2"/>
  <c r="H3919" i="2"/>
  <c r="G3919" i="2"/>
  <c r="F3919" i="2"/>
  <c r="E3919" i="2"/>
  <c r="D3919" i="2"/>
  <c r="C3919" i="2"/>
  <c r="B3919" i="2"/>
  <c r="J3917" i="2"/>
  <c r="I3917" i="2"/>
  <c r="H3917" i="2"/>
  <c r="G3917" i="2"/>
  <c r="F3917" i="2"/>
  <c r="E3917" i="2"/>
  <c r="D3917" i="2"/>
  <c r="C3917" i="2"/>
  <c r="B3917" i="2"/>
  <c r="J3916" i="2"/>
  <c r="I3916" i="2"/>
  <c r="H3916" i="2"/>
  <c r="G3916" i="2"/>
  <c r="F3916" i="2"/>
  <c r="E3916" i="2"/>
  <c r="D3916" i="2"/>
  <c r="C3916" i="2"/>
  <c r="B3916" i="2"/>
  <c r="G3914" i="2"/>
  <c r="C3914" i="2"/>
  <c r="G3913" i="2"/>
  <c r="F3913" i="2"/>
  <c r="D3913" i="2"/>
  <c r="C3911" i="2"/>
  <c r="J3910" i="2"/>
  <c r="H3910" i="2"/>
  <c r="D3910" i="2"/>
  <c r="B3910" i="2"/>
  <c r="J3909" i="2"/>
  <c r="H3909" i="2"/>
  <c r="F3909" i="2"/>
  <c r="I3908" i="2"/>
  <c r="H3908" i="2"/>
  <c r="G3908" i="2"/>
  <c r="F3908" i="2"/>
  <c r="E3908" i="2"/>
  <c r="D3908" i="2"/>
  <c r="C3908" i="2"/>
  <c r="B3908" i="2"/>
  <c r="H3907" i="2"/>
  <c r="G3907" i="2"/>
  <c r="F3907" i="2"/>
  <c r="E3907" i="2"/>
  <c r="D3907" i="2"/>
  <c r="C3907" i="2"/>
  <c r="B3907" i="2"/>
  <c r="J3905" i="2"/>
  <c r="I3905" i="2"/>
  <c r="H3905" i="2"/>
  <c r="G3905" i="2"/>
  <c r="F3905" i="2"/>
  <c r="E3905" i="2"/>
  <c r="D3905" i="2"/>
  <c r="C3905" i="2"/>
  <c r="B3905" i="2"/>
  <c r="J3904" i="2"/>
  <c r="I3904" i="2"/>
  <c r="H3904" i="2"/>
  <c r="G3904" i="2"/>
  <c r="F3904" i="2"/>
  <c r="E3904" i="2"/>
  <c r="D3904" i="2"/>
  <c r="C3904" i="2"/>
  <c r="B3904" i="2"/>
  <c r="G3902" i="2"/>
  <c r="C3902" i="2"/>
  <c r="G3901" i="2"/>
  <c r="F3901" i="2"/>
  <c r="D3901" i="2"/>
  <c r="C3899" i="2"/>
  <c r="J3898" i="2"/>
  <c r="H3898" i="2"/>
  <c r="D3898" i="2"/>
  <c r="B3898" i="2"/>
  <c r="J3897" i="2"/>
  <c r="H3897" i="2"/>
  <c r="F3897" i="2"/>
  <c r="I3896" i="2"/>
  <c r="H3896" i="2"/>
  <c r="G3896" i="2"/>
  <c r="F3896" i="2"/>
  <c r="E3896" i="2"/>
  <c r="D3896" i="2"/>
  <c r="C3896" i="2"/>
  <c r="B3896" i="2"/>
  <c r="H3895" i="2"/>
  <c r="G3895" i="2"/>
  <c r="F3895" i="2"/>
  <c r="E3895" i="2"/>
  <c r="D3895" i="2"/>
  <c r="C3895" i="2"/>
  <c r="B3895" i="2"/>
  <c r="J3893" i="2"/>
  <c r="I3893" i="2"/>
  <c r="H3893" i="2"/>
  <c r="G3893" i="2"/>
  <c r="F3893" i="2"/>
  <c r="E3893" i="2"/>
  <c r="D3893" i="2"/>
  <c r="C3893" i="2"/>
  <c r="B3893" i="2"/>
  <c r="J3892" i="2"/>
  <c r="I3892" i="2"/>
  <c r="H3892" i="2"/>
  <c r="G3892" i="2"/>
  <c r="F3892" i="2"/>
  <c r="E3892" i="2"/>
  <c r="D3892" i="2"/>
  <c r="C3892" i="2"/>
  <c r="B3892" i="2"/>
  <c r="G3890" i="2"/>
  <c r="C3890" i="2"/>
  <c r="G3889" i="2"/>
  <c r="F3889" i="2"/>
  <c r="D3889" i="2"/>
  <c r="C3887" i="2"/>
  <c r="J3886" i="2"/>
  <c r="H3886" i="2"/>
  <c r="D3886" i="2"/>
  <c r="B3886" i="2"/>
  <c r="J3885" i="2"/>
  <c r="H3885" i="2"/>
  <c r="F3885" i="2"/>
  <c r="I3884" i="2"/>
  <c r="H3884" i="2"/>
  <c r="G3884" i="2"/>
  <c r="F3884" i="2"/>
  <c r="E3884" i="2"/>
  <c r="D3884" i="2"/>
  <c r="C3884" i="2"/>
  <c r="B3884" i="2"/>
  <c r="H3883" i="2"/>
  <c r="G3883" i="2"/>
  <c r="F3883" i="2"/>
  <c r="E3883" i="2"/>
  <c r="D3883" i="2"/>
  <c r="C3883" i="2"/>
  <c r="B3883" i="2"/>
  <c r="J3881" i="2"/>
  <c r="I3881" i="2"/>
  <c r="H3881" i="2"/>
  <c r="G3881" i="2"/>
  <c r="F3881" i="2"/>
  <c r="E3881" i="2"/>
  <c r="D3881" i="2"/>
  <c r="C3881" i="2"/>
  <c r="B3881" i="2"/>
  <c r="J3880" i="2"/>
  <c r="I3880" i="2"/>
  <c r="H3880" i="2"/>
  <c r="G3880" i="2"/>
  <c r="F3880" i="2"/>
  <c r="E3880" i="2"/>
  <c r="D3880" i="2"/>
  <c r="C3880" i="2"/>
  <c r="B3880" i="2"/>
  <c r="G3878" i="2"/>
  <c r="C3878" i="2"/>
  <c r="G3877" i="2"/>
  <c r="F3877" i="2"/>
  <c r="D3877" i="2"/>
  <c r="C3875" i="2"/>
  <c r="J3874" i="2"/>
  <c r="H3874" i="2"/>
  <c r="D3874" i="2"/>
  <c r="B3874" i="2"/>
  <c r="J3873" i="2"/>
  <c r="H3873" i="2"/>
  <c r="F3873" i="2"/>
  <c r="I3872" i="2"/>
  <c r="H3872" i="2"/>
  <c r="G3872" i="2"/>
  <c r="F3872" i="2"/>
  <c r="E3872" i="2"/>
  <c r="D3872" i="2"/>
  <c r="C3872" i="2"/>
  <c r="B3872" i="2"/>
  <c r="H3871" i="2"/>
  <c r="G3871" i="2"/>
  <c r="F3871" i="2"/>
  <c r="E3871" i="2"/>
  <c r="D3871" i="2"/>
  <c r="C3871" i="2"/>
  <c r="B3871" i="2"/>
  <c r="J3869" i="2"/>
  <c r="I3869" i="2"/>
  <c r="H3869" i="2"/>
  <c r="G3869" i="2"/>
  <c r="F3869" i="2"/>
  <c r="E3869" i="2"/>
  <c r="D3869" i="2"/>
  <c r="C3869" i="2"/>
  <c r="B3869" i="2"/>
  <c r="J3868" i="2"/>
  <c r="I3868" i="2"/>
  <c r="H3868" i="2"/>
  <c r="G3868" i="2"/>
  <c r="F3868" i="2"/>
  <c r="E3868" i="2"/>
  <c r="D3868" i="2"/>
  <c r="C3868" i="2"/>
  <c r="B3868" i="2"/>
  <c r="G3866" i="2"/>
  <c r="C3866" i="2"/>
  <c r="G3865" i="2"/>
  <c r="F3865" i="2"/>
  <c r="D3865" i="2"/>
  <c r="C3863" i="2"/>
  <c r="J3862" i="2"/>
  <c r="H3862" i="2"/>
  <c r="D3862" i="2"/>
  <c r="B3862" i="2"/>
  <c r="J3861" i="2"/>
  <c r="H3861" i="2"/>
  <c r="F3861" i="2"/>
  <c r="I3860" i="2"/>
  <c r="H3860" i="2"/>
  <c r="G3860" i="2"/>
  <c r="F3860" i="2"/>
  <c r="E3860" i="2"/>
  <c r="D3860" i="2"/>
  <c r="C3860" i="2"/>
  <c r="B3860" i="2"/>
  <c r="H3859" i="2"/>
  <c r="G3859" i="2"/>
  <c r="F3859" i="2"/>
  <c r="E3859" i="2"/>
  <c r="D3859" i="2"/>
  <c r="C3859" i="2"/>
  <c r="B3859" i="2"/>
  <c r="J3857" i="2"/>
  <c r="I3857" i="2"/>
  <c r="H3857" i="2"/>
  <c r="G3857" i="2"/>
  <c r="F3857" i="2"/>
  <c r="E3857" i="2"/>
  <c r="D3857" i="2"/>
  <c r="C3857" i="2"/>
  <c r="B3857" i="2"/>
  <c r="J3856" i="2"/>
  <c r="I3856" i="2"/>
  <c r="H3856" i="2"/>
  <c r="G3856" i="2"/>
  <c r="F3856" i="2"/>
  <c r="E3856" i="2"/>
  <c r="D3856" i="2"/>
  <c r="C3856" i="2"/>
  <c r="B3856" i="2"/>
  <c r="G3854" i="2"/>
  <c r="C3854" i="2"/>
  <c r="G3853" i="2"/>
  <c r="F3853" i="2"/>
  <c r="D3853" i="2"/>
  <c r="C3851" i="2"/>
  <c r="J3850" i="2"/>
  <c r="H3850" i="2"/>
  <c r="D3850" i="2"/>
  <c r="B3850" i="2"/>
  <c r="J3849" i="2"/>
  <c r="H3849" i="2"/>
  <c r="F3849" i="2"/>
  <c r="I3848" i="2"/>
  <c r="H3848" i="2"/>
  <c r="G3848" i="2"/>
  <c r="F3848" i="2"/>
  <c r="E3848" i="2"/>
  <c r="D3848" i="2"/>
  <c r="C3848" i="2"/>
  <c r="B3848" i="2"/>
  <c r="H3847" i="2"/>
  <c r="G3847" i="2"/>
  <c r="F3847" i="2"/>
  <c r="E3847" i="2"/>
  <c r="D3847" i="2"/>
  <c r="C3847" i="2"/>
  <c r="B3847" i="2"/>
  <c r="J3845" i="2"/>
  <c r="I3845" i="2"/>
  <c r="H3845" i="2"/>
  <c r="G3845" i="2"/>
  <c r="F3845" i="2"/>
  <c r="E3845" i="2"/>
  <c r="D3845" i="2"/>
  <c r="C3845" i="2"/>
  <c r="B3845" i="2"/>
  <c r="J3844" i="2"/>
  <c r="I3844" i="2"/>
  <c r="H3844" i="2"/>
  <c r="G3844" i="2"/>
  <c r="F3844" i="2"/>
  <c r="E3844" i="2"/>
  <c r="D3844" i="2"/>
  <c r="C3844" i="2"/>
  <c r="B3844" i="2"/>
  <c r="G3842" i="2"/>
  <c r="C3842" i="2"/>
  <c r="G3841" i="2"/>
  <c r="F3841" i="2"/>
  <c r="D3841" i="2"/>
  <c r="C3839" i="2"/>
  <c r="J3838" i="2"/>
  <c r="H3838" i="2"/>
  <c r="D3838" i="2"/>
  <c r="B3838" i="2"/>
  <c r="J3837" i="2"/>
  <c r="H3837" i="2"/>
  <c r="F3837" i="2"/>
  <c r="I3836" i="2"/>
  <c r="H3836" i="2"/>
  <c r="G3836" i="2"/>
  <c r="F3836" i="2"/>
  <c r="E3836" i="2"/>
  <c r="D3836" i="2"/>
  <c r="C3836" i="2"/>
  <c r="B3836" i="2"/>
  <c r="H3835" i="2"/>
  <c r="G3835" i="2"/>
  <c r="F3835" i="2"/>
  <c r="E3835" i="2"/>
  <c r="D3835" i="2"/>
  <c r="C3835" i="2"/>
  <c r="B3835" i="2"/>
  <c r="J3833" i="2"/>
  <c r="I3833" i="2"/>
  <c r="H3833" i="2"/>
  <c r="G3833" i="2"/>
  <c r="F3833" i="2"/>
  <c r="E3833" i="2"/>
  <c r="D3833" i="2"/>
  <c r="C3833" i="2"/>
  <c r="B3833" i="2"/>
  <c r="J3832" i="2"/>
  <c r="I3832" i="2"/>
  <c r="H3832" i="2"/>
  <c r="G3832" i="2"/>
  <c r="F3832" i="2"/>
  <c r="E3832" i="2"/>
  <c r="D3832" i="2"/>
  <c r="C3832" i="2"/>
  <c r="B3832" i="2"/>
  <c r="G3830" i="2"/>
  <c r="C3830" i="2"/>
  <c r="G3829" i="2"/>
  <c r="F3829" i="2"/>
  <c r="D3829" i="2"/>
  <c r="C3827" i="2"/>
  <c r="J3826" i="2"/>
  <c r="H3826" i="2"/>
  <c r="D3826" i="2"/>
  <c r="B3826" i="2"/>
  <c r="J3825" i="2"/>
  <c r="H3825" i="2"/>
  <c r="F3825" i="2"/>
  <c r="I3824" i="2"/>
  <c r="H3824" i="2"/>
  <c r="G3824" i="2"/>
  <c r="F3824" i="2"/>
  <c r="E3824" i="2"/>
  <c r="D3824" i="2"/>
  <c r="C3824" i="2"/>
  <c r="B3824" i="2"/>
  <c r="H3823" i="2"/>
  <c r="G3823" i="2"/>
  <c r="F3823" i="2"/>
  <c r="E3823" i="2"/>
  <c r="D3823" i="2"/>
  <c r="C3823" i="2"/>
  <c r="B3823" i="2"/>
  <c r="J3821" i="2"/>
  <c r="I3821" i="2"/>
  <c r="H3821" i="2"/>
  <c r="G3821" i="2"/>
  <c r="F3821" i="2"/>
  <c r="E3821" i="2"/>
  <c r="D3821" i="2"/>
  <c r="C3821" i="2"/>
  <c r="B3821" i="2"/>
  <c r="J3820" i="2"/>
  <c r="I3820" i="2"/>
  <c r="H3820" i="2"/>
  <c r="G3820" i="2"/>
  <c r="F3820" i="2"/>
  <c r="E3820" i="2"/>
  <c r="D3820" i="2"/>
  <c r="C3820" i="2"/>
  <c r="B3820" i="2"/>
  <c r="G3818" i="2"/>
  <c r="C3818" i="2"/>
  <c r="G3817" i="2"/>
  <c r="F3817" i="2"/>
  <c r="D3817" i="2"/>
  <c r="C3815" i="2"/>
  <c r="J3814" i="2"/>
  <c r="H3814" i="2"/>
  <c r="D3814" i="2"/>
  <c r="B3814" i="2"/>
  <c r="J3813" i="2"/>
  <c r="H3813" i="2"/>
  <c r="F3813" i="2"/>
  <c r="I3812" i="2"/>
  <c r="H3812" i="2"/>
  <c r="G3812" i="2"/>
  <c r="F3812" i="2"/>
  <c r="E3812" i="2"/>
  <c r="D3812" i="2"/>
  <c r="C3812" i="2"/>
  <c r="B3812" i="2"/>
  <c r="H3811" i="2"/>
  <c r="G3811" i="2"/>
  <c r="F3811" i="2"/>
  <c r="E3811" i="2"/>
  <c r="D3811" i="2"/>
  <c r="C3811" i="2"/>
  <c r="B3811" i="2"/>
  <c r="J3809" i="2"/>
  <c r="I3809" i="2"/>
  <c r="H3809" i="2"/>
  <c r="G3809" i="2"/>
  <c r="F3809" i="2"/>
  <c r="E3809" i="2"/>
  <c r="D3809" i="2"/>
  <c r="C3809" i="2"/>
  <c r="B3809" i="2"/>
  <c r="J3808" i="2"/>
  <c r="I3808" i="2"/>
  <c r="H3808" i="2"/>
  <c r="G3808" i="2"/>
  <c r="F3808" i="2"/>
  <c r="E3808" i="2"/>
  <c r="D3808" i="2"/>
  <c r="C3808" i="2"/>
  <c r="B3808" i="2"/>
  <c r="G3806" i="2"/>
  <c r="C3806" i="2"/>
  <c r="G3805" i="2"/>
  <c r="F3805" i="2"/>
  <c r="D3805" i="2"/>
  <c r="C3803" i="2"/>
  <c r="J3802" i="2"/>
  <c r="H3802" i="2"/>
  <c r="D3802" i="2"/>
  <c r="B3802" i="2"/>
  <c r="J3801" i="2"/>
  <c r="H3801" i="2"/>
  <c r="F3801" i="2"/>
  <c r="I3800" i="2"/>
  <c r="H3800" i="2"/>
  <c r="G3800" i="2"/>
  <c r="F3800" i="2"/>
  <c r="E3800" i="2"/>
  <c r="D3800" i="2"/>
  <c r="C3800" i="2"/>
  <c r="B3800" i="2"/>
  <c r="H3799" i="2"/>
  <c r="G3799" i="2"/>
  <c r="F3799" i="2"/>
  <c r="E3799" i="2"/>
  <c r="D3799" i="2"/>
  <c r="C3799" i="2"/>
  <c r="B3799" i="2"/>
  <c r="J3797" i="2"/>
  <c r="I3797" i="2"/>
  <c r="H3797" i="2"/>
  <c r="G3797" i="2"/>
  <c r="F3797" i="2"/>
  <c r="E3797" i="2"/>
  <c r="D3797" i="2"/>
  <c r="C3797" i="2"/>
  <c r="B3797" i="2"/>
  <c r="J3796" i="2"/>
  <c r="I3796" i="2"/>
  <c r="H3796" i="2"/>
  <c r="G3796" i="2"/>
  <c r="F3796" i="2"/>
  <c r="E3796" i="2"/>
  <c r="D3796" i="2"/>
  <c r="C3796" i="2"/>
  <c r="B3796" i="2"/>
  <c r="G3794" i="2"/>
  <c r="C3794" i="2"/>
  <c r="G3793" i="2"/>
  <c r="F3793" i="2"/>
  <c r="D3793" i="2"/>
  <c r="C3791" i="2"/>
  <c r="J3790" i="2"/>
  <c r="H3790" i="2"/>
  <c r="D3790" i="2"/>
  <c r="B3790" i="2"/>
  <c r="J3789" i="2"/>
  <c r="H3789" i="2"/>
  <c r="F3789" i="2"/>
  <c r="I3788" i="2"/>
  <c r="H3788" i="2"/>
  <c r="G3788" i="2"/>
  <c r="F3788" i="2"/>
  <c r="E3788" i="2"/>
  <c r="D3788" i="2"/>
  <c r="C3788" i="2"/>
  <c r="B3788" i="2"/>
  <c r="H3787" i="2"/>
  <c r="G3787" i="2"/>
  <c r="F3787" i="2"/>
  <c r="E3787" i="2"/>
  <c r="D3787" i="2"/>
  <c r="C3787" i="2"/>
  <c r="B3787" i="2"/>
  <c r="J3785" i="2"/>
  <c r="I3785" i="2"/>
  <c r="H3785" i="2"/>
  <c r="G3785" i="2"/>
  <c r="F3785" i="2"/>
  <c r="E3785" i="2"/>
  <c r="D3785" i="2"/>
  <c r="C3785" i="2"/>
  <c r="B3785" i="2"/>
  <c r="J3784" i="2"/>
  <c r="I3784" i="2"/>
  <c r="H3784" i="2"/>
  <c r="G3784" i="2"/>
  <c r="F3784" i="2"/>
  <c r="E3784" i="2"/>
  <c r="D3784" i="2"/>
  <c r="C3784" i="2"/>
  <c r="B3784" i="2"/>
  <c r="G3782" i="2"/>
  <c r="C3782" i="2"/>
  <c r="G3781" i="2"/>
  <c r="F3781" i="2"/>
  <c r="D3781" i="2"/>
  <c r="C3779" i="2"/>
  <c r="J3778" i="2"/>
  <c r="H3778" i="2"/>
  <c r="D3778" i="2"/>
  <c r="B3778" i="2"/>
  <c r="J3777" i="2"/>
  <c r="H3777" i="2"/>
  <c r="F3777" i="2"/>
  <c r="I3776" i="2"/>
  <c r="H3776" i="2"/>
  <c r="G3776" i="2"/>
  <c r="F3776" i="2"/>
  <c r="E3776" i="2"/>
  <c r="D3776" i="2"/>
  <c r="C3776" i="2"/>
  <c r="B3776" i="2"/>
  <c r="H3775" i="2"/>
  <c r="G3775" i="2"/>
  <c r="F3775" i="2"/>
  <c r="E3775" i="2"/>
  <c r="D3775" i="2"/>
  <c r="C3775" i="2"/>
  <c r="B3775" i="2"/>
  <c r="J3773" i="2"/>
  <c r="I3773" i="2"/>
  <c r="H3773" i="2"/>
  <c r="G3773" i="2"/>
  <c r="F3773" i="2"/>
  <c r="E3773" i="2"/>
  <c r="D3773" i="2"/>
  <c r="C3773" i="2"/>
  <c r="B3773" i="2"/>
  <c r="J3772" i="2"/>
  <c r="I3772" i="2"/>
  <c r="H3772" i="2"/>
  <c r="G3772" i="2"/>
  <c r="F3772" i="2"/>
  <c r="E3772" i="2"/>
  <c r="D3772" i="2"/>
  <c r="C3772" i="2"/>
  <c r="B3772" i="2"/>
  <c r="G3770" i="2"/>
  <c r="C3770" i="2"/>
  <c r="G3769" i="2"/>
  <c r="F3769" i="2"/>
  <c r="D3769" i="2"/>
  <c r="C3767" i="2"/>
  <c r="J3766" i="2"/>
  <c r="H3766" i="2"/>
  <c r="D3766" i="2"/>
  <c r="B3766" i="2"/>
  <c r="J3765" i="2"/>
  <c r="H3765" i="2"/>
  <c r="F3765" i="2"/>
  <c r="I3764" i="2"/>
  <c r="H3764" i="2"/>
  <c r="G3764" i="2"/>
  <c r="F3764" i="2"/>
  <c r="E3764" i="2"/>
  <c r="D3764" i="2"/>
  <c r="C3764" i="2"/>
  <c r="B3764" i="2"/>
  <c r="H3763" i="2"/>
  <c r="G3763" i="2"/>
  <c r="F3763" i="2"/>
  <c r="E3763" i="2"/>
  <c r="D3763" i="2"/>
  <c r="C3763" i="2"/>
  <c r="B3763" i="2"/>
  <c r="J3761" i="2"/>
  <c r="I3761" i="2"/>
  <c r="H3761" i="2"/>
  <c r="G3761" i="2"/>
  <c r="F3761" i="2"/>
  <c r="E3761" i="2"/>
  <c r="D3761" i="2"/>
  <c r="C3761" i="2"/>
  <c r="B3761" i="2"/>
  <c r="J3760" i="2"/>
  <c r="I3760" i="2"/>
  <c r="H3760" i="2"/>
  <c r="G3760" i="2"/>
  <c r="F3760" i="2"/>
  <c r="E3760" i="2"/>
  <c r="D3760" i="2"/>
  <c r="C3760" i="2"/>
  <c r="B3760" i="2"/>
  <c r="G3758" i="2"/>
  <c r="C3758" i="2"/>
  <c r="G3757" i="2"/>
  <c r="F3757" i="2"/>
  <c r="D3757" i="2"/>
  <c r="C3755" i="2"/>
  <c r="J3754" i="2"/>
  <c r="H3754" i="2"/>
  <c r="D3754" i="2"/>
  <c r="B3754" i="2"/>
  <c r="J3753" i="2"/>
  <c r="H3753" i="2"/>
  <c r="F3753" i="2"/>
  <c r="I3752" i="2"/>
  <c r="H3752" i="2"/>
  <c r="G3752" i="2"/>
  <c r="F3752" i="2"/>
  <c r="E3752" i="2"/>
  <c r="D3752" i="2"/>
  <c r="C3752" i="2"/>
  <c r="B3752" i="2"/>
  <c r="H3751" i="2"/>
  <c r="G3751" i="2"/>
  <c r="F3751" i="2"/>
  <c r="E3751" i="2"/>
  <c r="D3751" i="2"/>
  <c r="C3751" i="2"/>
  <c r="B3751" i="2"/>
  <c r="J3749" i="2"/>
  <c r="I3749" i="2"/>
  <c r="H3749" i="2"/>
  <c r="G3749" i="2"/>
  <c r="F3749" i="2"/>
  <c r="E3749" i="2"/>
  <c r="D3749" i="2"/>
  <c r="C3749" i="2"/>
  <c r="B3749" i="2"/>
  <c r="J3748" i="2"/>
  <c r="I3748" i="2"/>
  <c r="H3748" i="2"/>
  <c r="G3748" i="2"/>
  <c r="F3748" i="2"/>
  <c r="E3748" i="2"/>
  <c r="D3748" i="2"/>
  <c r="C3748" i="2"/>
  <c r="B3748" i="2"/>
  <c r="G3746" i="2"/>
  <c r="C3746" i="2"/>
  <c r="G3745" i="2"/>
  <c r="F3745" i="2"/>
  <c r="D3745" i="2"/>
  <c r="C3743" i="2"/>
  <c r="J3742" i="2"/>
  <c r="H3742" i="2"/>
  <c r="D3742" i="2"/>
  <c r="B3742" i="2"/>
  <c r="J3741" i="2"/>
  <c r="H3741" i="2"/>
  <c r="F3741" i="2"/>
  <c r="I3740" i="2"/>
  <c r="H3740" i="2"/>
  <c r="G3740" i="2"/>
  <c r="F3740" i="2"/>
  <c r="E3740" i="2"/>
  <c r="D3740" i="2"/>
  <c r="C3740" i="2"/>
  <c r="B3740" i="2"/>
  <c r="H3739" i="2"/>
  <c r="G3739" i="2"/>
  <c r="F3739" i="2"/>
  <c r="E3739" i="2"/>
  <c r="D3739" i="2"/>
  <c r="C3739" i="2"/>
  <c r="B3739" i="2"/>
  <c r="J3737" i="2"/>
  <c r="I3737" i="2"/>
  <c r="H3737" i="2"/>
  <c r="G3737" i="2"/>
  <c r="F3737" i="2"/>
  <c r="E3737" i="2"/>
  <c r="D3737" i="2"/>
  <c r="C3737" i="2"/>
  <c r="B3737" i="2"/>
  <c r="J3736" i="2"/>
  <c r="I3736" i="2"/>
  <c r="H3736" i="2"/>
  <c r="G3736" i="2"/>
  <c r="F3736" i="2"/>
  <c r="E3736" i="2"/>
  <c r="D3736" i="2"/>
  <c r="C3736" i="2"/>
  <c r="B3736" i="2"/>
  <c r="G3734" i="2"/>
  <c r="C3734" i="2"/>
  <c r="G3733" i="2"/>
  <c r="F3733" i="2"/>
  <c r="D3733" i="2"/>
  <c r="C3731" i="2"/>
  <c r="J3730" i="2"/>
  <c r="H3730" i="2"/>
  <c r="D3730" i="2"/>
  <c r="B3730" i="2"/>
  <c r="J3729" i="2"/>
  <c r="H3729" i="2"/>
  <c r="F3729" i="2"/>
  <c r="I3728" i="2"/>
  <c r="H3728" i="2"/>
  <c r="G3728" i="2"/>
  <c r="F3728" i="2"/>
  <c r="E3728" i="2"/>
  <c r="D3728" i="2"/>
  <c r="C3728" i="2"/>
  <c r="B3728" i="2"/>
  <c r="H3727" i="2"/>
  <c r="G3727" i="2"/>
  <c r="F3727" i="2"/>
  <c r="E3727" i="2"/>
  <c r="D3727" i="2"/>
  <c r="C3727" i="2"/>
  <c r="B3727" i="2"/>
  <c r="J3725" i="2"/>
  <c r="I3725" i="2"/>
  <c r="H3725" i="2"/>
  <c r="G3725" i="2"/>
  <c r="F3725" i="2"/>
  <c r="E3725" i="2"/>
  <c r="D3725" i="2"/>
  <c r="C3725" i="2"/>
  <c r="B3725" i="2"/>
  <c r="J3724" i="2"/>
  <c r="I3724" i="2"/>
  <c r="H3724" i="2"/>
  <c r="G3724" i="2"/>
  <c r="F3724" i="2"/>
  <c r="E3724" i="2"/>
  <c r="D3724" i="2"/>
  <c r="C3724" i="2"/>
  <c r="B3724" i="2"/>
  <c r="G3722" i="2"/>
  <c r="C3722" i="2"/>
  <c r="G3721" i="2"/>
  <c r="F3721" i="2"/>
  <c r="D3721" i="2"/>
  <c r="C3719" i="2"/>
  <c r="J3718" i="2"/>
  <c r="H3718" i="2"/>
  <c r="D3718" i="2"/>
  <c r="B3718" i="2"/>
  <c r="J3717" i="2"/>
  <c r="H3717" i="2"/>
  <c r="F3717" i="2"/>
  <c r="I3716" i="2"/>
  <c r="H3716" i="2"/>
  <c r="G3716" i="2"/>
  <c r="F3716" i="2"/>
  <c r="E3716" i="2"/>
  <c r="D3716" i="2"/>
  <c r="C3716" i="2"/>
  <c r="B3716" i="2"/>
  <c r="H3715" i="2"/>
  <c r="G3715" i="2"/>
  <c r="F3715" i="2"/>
  <c r="E3715" i="2"/>
  <c r="D3715" i="2"/>
  <c r="C3715" i="2"/>
  <c r="B3715" i="2"/>
  <c r="J3713" i="2"/>
  <c r="I3713" i="2"/>
  <c r="H3713" i="2"/>
  <c r="G3713" i="2"/>
  <c r="F3713" i="2"/>
  <c r="E3713" i="2"/>
  <c r="D3713" i="2"/>
  <c r="C3713" i="2"/>
  <c r="B3713" i="2"/>
  <c r="J3712" i="2"/>
  <c r="I3712" i="2"/>
  <c r="H3712" i="2"/>
  <c r="G3712" i="2"/>
  <c r="F3712" i="2"/>
  <c r="E3712" i="2"/>
  <c r="D3712" i="2"/>
  <c r="C3712" i="2"/>
  <c r="B3712" i="2"/>
  <c r="G3710" i="2"/>
  <c r="C3710" i="2"/>
  <c r="G3709" i="2"/>
  <c r="F3709" i="2"/>
  <c r="D3709" i="2"/>
  <c r="C3707" i="2"/>
  <c r="J3706" i="2"/>
  <c r="H3706" i="2"/>
  <c r="D3706" i="2"/>
  <c r="B3706" i="2"/>
  <c r="J3705" i="2"/>
  <c r="H3705" i="2"/>
  <c r="F3705" i="2"/>
  <c r="I3704" i="2"/>
  <c r="H3704" i="2"/>
  <c r="G3704" i="2"/>
  <c r="F3704" i="2"/>
  <c r="E3704" i="2"/>
  <c r="D3704" i="2"/>
  <c r="C3704" i="2"/>
  <c r="B3704" i="2"/>
  <c r="H3703" i="2"/>
  <c r="G3703" i="2"/>
  <c r="F3703" i="2"/>
  <c r="E3703" i="2"/>
  <c r="D3703" i="2"/>
  <c r="C3703" i="2"/>
  <c r="B3703" i="2"/>
  <c r="J3701" i="2"/>
  <c r="I3701" i="2"/>
  <c r="H3701" i="2"/>
  <c r="G3701" i="2"/>
  <c r="F3701" i="2"/>
  <c r="E3701" i="2"/>
  <c r="D3701" i="2"/>
  <c r="C3701" i="2"/>
  <c r="B3701" i="2"/>
  <c r="J3700" i="2"/>
  <c r="I3700" i="2"/>
  <c r="H3700" i="2"/>
  <c r="G3700" i="2"/>
  <c r="F3700" i="2"/>
  <c r="E3700" i="2"/>
  <c r="D3700" i="2"/>
  <c r="C3700" i="2"/>
  <c r="B3700" i="2"/>
  <c r="G3698" i="2"/>
  <c r="C3698" i="2"/>
  <c r="G3697" i="2"/>
  <c r="F3697" i="2"/>
  <c r="D3697" i="2"/>
  <c r="C3695" i="2"/>
  <c r="J3694" i="2"/>
  <c r="H3694" i="2"/>
  <c r="D3694" i="2"/>
  <c r="B3694" i="2"/>
  <c r="J3693" i="2"/>
  <c r="H3693" i="2"/>
  <c r="F3693" i="2"/>
  <c r="I3692" i="2"/>
  <c r="H3692" i="2"/>
  <c r="G3692" i="2"/>
  <c r="F3692" i="2"/>
  <c r="E3692" i="2"/>
  <c r="D3692" i="2"/>
  <c r="C3692" i="2"/>
  <c r="B3692" i="2"/>
  <c r="H3691" i="2"/>
  <c r="G3691" i="2"/>
  <c r="F3691" i="2"/>
  <c r="E3691" i="2"/>
  <c r="D3691" i="2"/>
  <c r="C3691" i="2"/>
  <c r="B3691" i="2"/>
  <c r="J3689" i="2"/>
  <c r="I3689" i="2"/>
  <c r="H3689" i="2"/>
  <c r="G3689" i="2"/>
  <c r="F3689" i="2"/>
  <c r="E3689" i="2"/>
  <c r="D3689" i="2"/>
  <c r="C3689" i="2"/>
  <c r="B3689" i="2"/>
  <c r="J3688" i="2"/>
  <c r="I3688" i="2"/>
  <c r="H3688" i="2"/>
  <c r="G3688" i="2"/>
  <c r="F3688" i="2"/>
  <c r="E3688" i="2"/>
  <c r="D3688" i="2"/>
  <c r="C3688" i="2"/>
  <c r="B3688" i="2"/>
  <c r="G3686" i="2"/>
  <c r="C3686" i="2"/>
  <c r="G3685" i="2"/>
  <c r="F3685" i="2"/>
  <c r="D3685" i="2"/>
  <c r="C3683" i="2"/>
  <c r="J3682" i="2"/>
  <c r="H3682" i="2"/>
  <c r="D3682" i="2"/>
  <c r="B3682" i="2"/>
  <c r="J3681" i="2"/>
  <c r="H3681" i="2"/>
  <c r="F3681" i="2"/>
  <c r="I3680" i="2"/>
  <c r="H3680" i="2"/>
  <c r="G3680" i="2"/>
  <c r="F3680" i="2"/>
  <c r="E3680" i="2"/>
  <c r="D3680" i="2"/>
  <c r="C3680" i="2"/>
  <c r="B3680" i="2"/>
  <c r="H3679" i="2"/>
  <c r="G3679" i="2"/>
  <c r="F3679" i="2"/>
  <c r="E3679" i="2"/>
  <c r="D3679" i="2"/>
  <c r="C3679" i="2"/>
  <c r="B3679" i="2"/>
  <c r="J3677" i="2"/>
  <c r="I3677" i="2"/>
  <c r="H3677" i="2"/>
  <c r="G3677" i="2"/>
  <c r="F3677" i="2"/>
  <c r="E3677" i="2"/>
  <c r="D3677" i="2"/>
  <c r="C3677" i="2"/>
  <c r="B3677" i="2"/>
  <c r="J3676" i="2"/>
  <c r="I3676" i="2"/>
  <c r="H3676" i="2"/>
  <c r="G3676" i="2"/>
  <c r="F3676" i="2"/>
  <c r="E3676" i="2"/>
  <c r="D3676" i="2"/>
  <c r="C3676" i="2"/>
  <c r="B3676" i="2"/>
  <c r="G3674" i="2"/>
  <c r="C3674" i="2"/>
  <c r="G3673" i="2"/>
  <c r="F3673" i="2"/>
  <c r="D3673" i="2"/>
  <c r="C3671" i="2"/>
  <c r="J3670" i="2"/>
  <c r="H3670" i="2"/>
  <c r="D3670" i="2"/>
  <c r="B3670" i="2"/>
  <c r="J3669" i="2"/>
  <c r="H3669" i="2"/>
  <c r="F3669" i="2"/>
  <c r="I3668" i="2"/>
  <c r="H3668" i="2"/>
  <c r="G3668" i="2"/>
  <c r="F3668" i="2"/>
  <c r="E3668" i="2"/>
  <c r="D3668" i="2"/>
  <c r="C3668" i="2"/>
  <c r="B3668" i="2"/>
  <c r="H3667" i="2"/>
  <c r="G3667" i="2"/>
  <c r="F3667" i="2"/>
  <c r="E3667" i="2"/>
  <c r="D3667" i="2"/>
  <c r="C3667" i="2"/>
  <c r="B3667" i="2"/>
  <c r="J3665" i="2"/>
  <c r="I3665" i="2"/>
  <c r="H3665" i="2"/>
  <c r="G3665" i="2"/>
  <c r="F3665" i="2"/>
  <c r="E3665" i="2"/>
  <c r="D3665" i="2"/>
  <c r="C3665" i="2"/>
  <c r="B3665" i="2"/>
  <c r="J3664" i="2"/>
  <c r="I3664" i="2"/>
  <c r="H3664" i="2"/>
  <c r="G3664" i="2"/>
  <c r="F3664" i="2"/>
  <c r="E3664" i="2"/>
  <c r="D3664" i="2"/>
  <c r="C3664" i="2"/>
  <c r="B3664" i="2"/>
  <c r="G3662" i="2"/>
  <c r="C3662" i="2"/>
  <c r="G3661" i="2"/>
  <c r="F3661" i="2"/>
  <c r="D3661" i="2"/>
  <c r="C3659" i="2"/>
  <c r="J3658" i="2"/>
  <c r="H3658" i="2"/>
  <c r="D3658" i="2"/>
  <c r="B3658" i="2"/>
  <c r="J3657" i="2"/>
  <c r="H3657" i="2"/>
  <c r="F3657" i="2"/>
  <c r="I3656" i="2"/>
  <c r="H3656" i="2"/>
  <c r="G3656" i="2"/>
  <c r="F3656" i="2"/>
  <c r="E3656" i="2"/>
  <c r="D3656" i="2"/>
  <c r="C3656" i="2"/>
  <c r="B3656" i="2"/>
  <c r="H3655" i="2"/>
  <c r="G3655" i="2"/>
  <c r="F3655" i="2"/>
  <c r="E3655" i="2"/>
  <c r="D3655" i="2"/>
  <c r="C3655" i="2"/>
  <c r="B3655" i="2"/>
  <c r="J3653" i="2"/>
  <c r="I3653" i="2"/>
  <c r="H3653" i="2"/>
  <c r="G3653" i="2"/>
  <c r="F3653" i="2"/>
  <c r="E3653" i="2"/>
  <c r="D3653" i="2"/>
  <c r="C3653" i="2"/>
  <c r="B3653" i="2"/>
  <c r="J3652" i="2"/>
  <c r="I3652" i="2"/>
  <c r="H3652" i="2"/>
  <c r="G3652" i="2"/>
  <c r="F3652" i="2"/>
  <c r="E3652" i="2"/>
  <c r="D3652" i="2"/>
  <c r="C3652" i="2"/>
  <c r="B3652" i="2"/>
  <c r="G3650" i="2"/>
  <c r="C3650" i="2"/>
  <c r="G3649" i="2"/>
  <c r="F3649" i="2"/>
  <c r="D3649" i="2"/>
  <c r="C3647" i="2"/>
  <c r="J3646" i="2"/>
  <c r="H3646" i="2"/>
  <c r="D3646" i="2"/>
  <c r="B3646" i="2"/>
  <c r="J3645" i="2"/>
  <c r="H3645" i="2"/>
  <c r="F3645" i="2"/>
  <c r="I3644" i="2"/>
  <c r="H3644" i="2"/>
  <c r="G3644" i="2"/>
  <c r="F3644" i="2"/>
  <c r="E3644" i="2"/>
  <c r="D3644" i="2"/>
  <c r="C3644" i="2"/>
  <c r="B3644" i="2"/>
  <c r="H3643" i="2"/>
  <c r="G3643" i="2"/>
  <c r="F3643" i="2"/>
  <c r="E3643" i="2"/>
  <c r="D3643" i="2"/>
  <c r="C3643" i="2"/>
  <c r="B3643" i="2"/>
  <c r="J3641" i="2"/>
  <c r="I3641" i="2"/>
  <c r="H3641" i="2"/>
  <c r="G3641" i="2"/>
  <c r="F3641" i="2"/>
  <c r="E3641" i="2"/>
  <c r="D3641" i="2"/>
  <c r="C3641" i="2"/>
  <c r="B3641" i="2"/>
  <c r="J3640" i="2"/>
  <c r="I3640" i="2"/>
  <c r="H3640" i="2"/>
  <c r="G3640" i="2"/>
  <c r="F3640" i="2"/>
  <c r="E3640" i="2"/>
  <c r="D3640" i="2"/>
  <c r="C3640" i="2"/>
  <c r="B3640" i="2"/>
  <c r="G3638" i="2"/>
  <c r="C3638" i="2"/>
  <c r="G3637" i="2"/>
  <c r="F3637" i="2"/>
  <c r="D3637" i="2"/>
  <c r="C3635" i="2"/>
  <c r="J3634" i="2"/>
  <c r="H3634" i="2"/>
  <c r="D3634" i="2"/>
  <c r="B3634" i="2"/>
  <c r="J3633" i="2"/>
  <c r="H3633" i="2"/>
  <c r="F3633" i="2"/>
  <c r="I3632" i="2"/>
  <c r="H3632" i="2"/>
  <c r="G3632" i="2"/>
  <c r="F3632" i="2"/>
  <c r="E3632" i="2"/>
  <c r="D3632" i="2"/>
  <c r="C3632" i="2"/>
  <c r="B3632" i="2"/>
  <c r="H3631" i="2"/>
  <c r="G3631" i="2"/>
  <c r="F3631" i="2"/>
  <c r="E3631" i="2"/>
  <c r="D3631" i="2"/>
  <c r="C3631" i="2"/>
  <c r="B3631" i="2"/>
  <c r="J3629" i="2"/>
  <c r="I3629" i="2"/>
  <c r="H3629" i="2"/>
  <c r="G3629" i="2"/>
  <c r="F3629" i="2"/>
  <c r="E3629" i="2"/>
  <c r="D3629" i="2"/>
  <c r="C3629" i="2"/>
  <c r="B3629" i="2"/>
  <c r="J3628" i="2"/>
  <c r="I3628" i="2"/>
  <c r="H3628" i="2"/>
  <c r="G3628" i="2"/>
  <c r="F3628" i="2"/>
  <c r="E3628" i="2"/>
  <c r="D3628" i="2"/>
  <c r="C3628" i="2"/>
  <c r="B3628" i="2"/>
  <c r="G3626" i="2"/>
  <c r="C3626" i="2"/>
  <c r="G3625" i="2"/>
  <c r="F3625" i="2"/>
  <c r="D3625" i="2"/>
  <c r="C3623" i="2"/>
  <c r="J3622" i="2"/>
  <c r="H3622" i="2"/>
  <c r="D3622" i="2"/>
  <c r="B3622" i="2"/>
  <c r="J3621" i="2"/>
  <c r="H3621" i="2"/>
  <c r="F3621" i="2"/>
  <c r="I3620" i="2"/>
  <c r="H3620" i="2"/>
  <c r="G3620" i="2"/>
  <c r="F3620" i="2"/>
  <c r="E3620" i="2"/>
  <c r="D3620" i="2"/>
  <c r="C3620" i="2"/>
  <c r="B3620" i="2"/>
  <c r="H3619" i="2"/>
  <c r="G3619" i="2"/>
  <c r="F3619" i="2"/>
  <c r="E3619" i="2"/>
  <c r="D3619" i="2"/>
  <c r="C3619" i="2"/>
  <c r="B3619" i="2"/>
  <c r="J3617" i="2"/>
  <c r="I3617" i="2"/>
  <c r="H3617" i="2"/>
  <c r="G3617" i="2"/>
  <c r="F3617" i="2"/>
  <c r="E3617" i="2"/>
  <c r="D3617" i="2"/>
  <c r="C3617" i="2"/>
  <c r="B3617" i="2"/>
  <c r="J3616" i="2"/>
  <c r="I3616" i="2"/>
  <c r="H3616" i="2"/>
  <c r="G3616" i="2"/>
  <c r="F3616" i="2"/>
  <c r="E3616" i="2"/>
  <c r="D3616" i="2"/>
  <c r="C3616" i="2"/>
  <c r="B3616" i="2"/>
  <c r="G3614" i="2"/>
  <c r="C3614" i="2"/>
  <c r="G3613" i="2"/>
  <c r="F3613" i="2"/>
  <c r="D3613" i="2"/>
  <c r="C3611" i="2"/>
  <c r="J3610" i="2"/>
  <c r="H3610" i="2"/>
  <c r="D3610" i="2"/>
  <c r="B3610" i="2"/>
  <c r="J3609" i="2"/>
  <c r="H3609" i="2"/>
  <c r="F3609" i="2"/>
  <c r="I3608" i="2"/>
  <c r="H3608" i="2"/>
  <c r="G3608" i="2"/>
  <c r="F3608" i="2"/>
  <c r="E3608" i="2"/>
  <c r="D3608" i="2"/>
  <c r="C3608" i="2"/>
  <c r="B3608" i="2"/>
  <c r="H3607" i="2"/>
  <c r="G3607" i="2"/>
  <c r="F3607" i="2"/>
  <c r="E3607" i="2"/>
  <c r="D3607" i="2"/>
  <c r="C3607" i="2"/>
  <c r="B3607" i="2"/>
  <c r="J3605" i="2"/>
  <c r="I3605" i="2"/>
  <c r="H3605" i="2"/>
  <c r="G3605" i="2"/>
  <c r="F3605" i="2"/>
  <c r="E3605" i="2"/>
  <c r="D3605" i="2"/>
  <c r="C3605" i="2"/>
  <c r="B3605" i="2"/>
  <c r="J3604" i="2"/>
  <c r="I3604" i="2"/>
  <c r="H3604" i="2"/>
  <c r="G3604" i="2"/>
  <c r="F3604" i="2"/>
  <c r="E3604" i="2"/>
  <c r="D3604" i="2"/>
  <c r="C3604" i="2"/>
  <c r="B3604" i="2"/>
  <c r="G3602" i="2"/>
  <c r="C3602" i="2"/>
  <c r="G3601" i="2"/>
  <c r="F3601" i="2"/>
  <c r="D3601" i="2"/>
  <c r="C3599" i="2"/>
  <c r="J3598" i="2"/>
  <c r="H3598" i="2"/>
  <c r="D3598" i="2"/>
  <c r="B3598" i="2"/>
  <c r="J3597" i="2"/>
  <c r="H3597" i="2"/>
  <c r="F3597" i="2"/>
  <c r="I3596" i="2"/>
  <c r="H3596" i="2"/>
  <c r="G3596" i="2"/>
  <c r="F3596" i="2"/>
  <c r="E3596" i="2"/>
  <c r="D3596" i="2"/>
  <c r="C3596" i="2"/>
  <c r="B3596" i="2"/>
  <c r="H3595" i="2"/>
  <c r="G3595" i="2"/>
  <c r="F3595" i="2"/>
  <c r="E3595" i="2"/>
  <c r="D3595" i="2"/>
  <c r="C3595" i="2"/>
  <c r="B3595" i="2"/>
  <c r="J3593" i="2"/>
  <c r="I3593" i="2"/>
  <c r="H3593" i="2"/>
  <c r="G3593" i="2"/>
  <c r="F3593" i="2"/>
  <c r="E3593" i="2"/>
  <c r="D3593" i="2"/>
  <c r="C3593" i="2"/>
  <c r="B3593" i="2"/>
  <c r="J3592" i="2"/>
  <c r="I3592" i="2"/>
  <c r="H3592" i="2"/>
  <c r="G3592" i="2"/>
  <c r="F3592" i="2"/>
  <c r="E3592" i="2"/>
  <c r="D3592" i="2"/>
  <c r="C3592" i="2"/>
  <c r="B3592" i="2"/>
  <c r="G3590" i="2"/>
  <c r="C3590" i="2"/>
  <c r="G3589" i="2"/>
  <c r="F3589" i="2"/>
  <c r="D3589" i="2"/>
  <c r="C3587" i="2"/>
  <c r="J3586" i="2"/>
  <c r="H3586" i="2"/>
  <c r="D3586" i="2"/>
  <c r="B3586" i="2"/>
  <c r="J3585" i="2"/>
  <c r="H3585" i="2"/>
  <c r="F3585" i="2"/>
  <c r="I3584" i="2"/>
  <c r="H3584" i="2"/>
  <c r="G3584" i="2"/>
  <c r="F3584" i="2"/>
  <c r="E3584" i="2"/>
  <c r="D3584" i="2"/>
  <c r="C3584" i="2"/>
  <c r="B3584" i="2"/>
  <c r="H3583" i="2"/>
  <c r="G3583" i="2"/>
  <c r="F3583" i="2"/>
  <c r="E3583" i="2"/>
  <c r="D3583" i="2"/>
  <c r="C3583" i="2"/>
  <c r="B3583" i="2"/>
  <c r="J3581" i="2"/>
  <c r="I3581" i="2"/>
  <c r="H3581" i="2"/>
  <c r="G3581" i="2"/>
  <c r="F3581" i="2"/>
  <c r="E3581" i="2"/>
  <c r="D3581" i="2"/>
  <c r="C3581" i="2"/>
  <c r="B3581" i="2"/>
  <c r="J3580" i="2"/>
  <c r="I3580" i="2"/>
  <c r="H3580" i="2"/>
  <c r="G3580" i="2"/>
  <c r="F3580" i="2"/>
  <c r="E3580" i="2"/>
  <c r="D3580" i="2"/>
  <c r="C3580" i="2"/>
  <c r="B3580" i="2"/>
  <c r="G3578" i="2"/>
  <c r="C3578" i="2"/>
  <c r="G3577" i="2"/>
  <c r="F3577" i="2"/>
  <c r="D3577" i="2"/>
  <c r="C3575" i="2"/>
  <c r="J3574" i="2"/>
  <c r="H3574" i="2"/>
  <c r="D3574" i="2"/>
  <c r="B3574" i="2"/>
  <c r="J3573" i="2"/>
  <c r="H3573" i="2"/>
  <c r="F3573" i="2"/>
  <c r="I3572" i="2"/>
  <c r="H3572" i="2"/>
  <c r="G3572" i="2"/>
  <c r="F3572" i="2"/>
  <c r="E3572" i="2"/>
  <c r="D3572" i="2"/>
  <c r="C3572" i="2"/>
  <c r="B3572" i="2"/>
  <c r="H3571" i="2"/>
  <c r="G3571" i="2"/>
  <c r="F3571" i="2"/>
  <c r="E3571" i="2"/>
  <c r="D3571" i="2"/>
  <c r="C3571" i="2"/>
  <c r="B3571" i="2"/>
  <c r="J3569" i="2"/>
  <c r="I3569" i="2"/>
  <c r="H3569" i="2"/>
  <c r="G3569" i="2"/>
  <c r="F3569" i="2"/>
  <c r="E3569" i="2"/>
  <c r="D3569" i="2"/>
  <c r="C3569" i="2"/>
  <c r="B3569" i="2"/>
  <c r="J3568" i="2"/>
  <c r="I3568" i="2"/>
  <c r="H3568" i="2"/>
  <c r="G3568" i="2"/>
  <c r="F3568" i="2"/>
  <c r="E3568" i="2"/>
  <c r="D3568" i="2"/>
  <c r="C3568" i="2"/>
  <c r="B3568" i="2"/>
  <c r="G3566" i="2"/>
  <c r="C3566" i="2"/>
  <c r="G3565" i="2"/>
  <c r="F3565" i="2"/>
  <c r="D3565" i="2"/>
  <c r="C3563" i="2"/>
  <c r="J3562" i="2"/>
  <c r="H3562" i="2"/>
  <c r="D3562" i="2"/>
  <c r="B3562" i="2"/>
  <c r="J3561" i="2"/>
  <c r="H3561" i="2"/>
  <c r="F3561" i="2"/>
  <c r="I3560" i="2"/>
  <c r="H3560" i="2"/>
  <c r="G3560" i="2"/>
  <c r="F3560" i="2"/>
  <c r="E3560" i="2"/>
  <c r="D3560" i="2"/>
  <c r="C3560" i="2"/>
  <c r="B3560" i="2"/>
  <c r="H3559" i="2"/>
  <c r="G3559" i="2"/>
  <c r="F3559" i="2"/>
  <c r="E3559" i="2"/>
  <c r="D3559" i="2"/>
  <c r="C3559" i="2"/>
  <c r="B3559" i="2"/>
  <c r="J3557" i="2"/>
  <c r="I3557" i="2"/>
  <c r="H3557" i="2"/>
  <c r="G3557" i="2"/>
  <c r="F3557" i="2"/>
  <c r="E3557" i="2"/>
  <c r="D3557" i="2"/>
  <c r="C3557" i="2"/>
  <c r="B3557" i="2"/>
  <c r="J3556" i="2"/>
  <c r="I3556" i="2"/>
  <c r="H3556" i="2"/>
  <c r="G3556" i="2"/>
  <c r="F3556" i="2"/>
  <c r="E3556" i="2"/>
  <c r="D3556" i="2"/>
  <c r="C3556" i="2"/>
  <c r="B3556" i="2"/>
  <c r="G3554" i="2"/>
  <c r="C3554" i="2"/>
  <c r="G3553" i="2"/>
  <c r="F3553" i="2"/>
  <c r="D3553" i="2"/>
  <c r="C3551" i="2"/>
  <c r="J3550" i="2"/>
  <c r="H3550" i="2"/>
  <c r="D3550" i="2"/>
  <c r="B3550" i="2"/>
  <c r="J3549" i="2"/>
  <c r="H3549" i="2"/>
  <c r="F3549" i="2"/>
  <c r="I3548" i="2"/>
  <c r="H3548" i="2"/>
  <c r="G3548" i="2"/>
  <c r="F3548" i="2"/>
  <c r="E3548" i="2"/>
  <c r="D3548" i="2"/>
  <c r="C3548" i="2"/>
  <c r="B3548" i="2"/>
  <c r="H3547" i="2"/>
  <c r="G3547" i="2"/>
  <c r="F3547" i="2"/>
  <c r="E3547" i="2"/>
  <c r="D3547" i="2"/>
  <c r="C3547" i="2"/>
  <c r="B3547" i="2"/>
  <c r="J3545" i="2"/>
  <c r="I3545" i="2"/>
  <c r="H3545" i="2"/>
  <c r="G3545" i="2"/>
  <c r="F3545" i="2"/>
  <c r="E3545" i="2"/>
  <c r="D3545" i="2"/>
  <c r="C3545" i="2"/>
  <c r="B3545" i="2"/>
  <c r="J3544" i="2"/>
  <c r="I3544" i="2"/>
  <c r="H3544" i="2"/>
  <c r="G3544" i="2"/>
  <c r="F3544" i="2"/>
  <c r="E3544" i="2"/>
  <c r="D3544" i="2"/>
  <c r="C3544" i="2"/>
  <c r="B3544" i="2"/>
  <c r="G3542" i="2"/>
  <c r="C3542" i="2"/>
  <c r="G3541" i="2"/>
  <c r="F3541" i="2"/>
  <c r="D3541" i="2"/>
  <c r="C3539" i="2"/>
  <c r="J3538" i="2"/>
  <c r="H3538" i="2"/>
  <c r="D3538" i="2"/>
  <c r="B3538" i="2"/>
  <c r="J3537" i="2"/>
  <c r="H3537" i="2"/>
  <c r="F3537" i="2"/>
  <c r="I3536" i="2"/>
  <c r="H3536" i="2"/>
  <c r="G3536" i="2"/>
  <c r="F3536" i="2"/>
  <c r="E3536" i="2"/>
  <c r="D3536" i="2"/>
  <c r="C3536" i="2"/>
  <c r="B3536" i="2"/>
  <c r="H3535" i="2"/>
  <c r="G3535" i="2"/>
  <c r="F3535" i="2"/>
  <c r="E3535" i="2"/>
  <c r="D3535" i="2"/>
  <c r="C3535" i="2"/>
  <c r="B3535" i="2"/>
  <c r="J3533" i="2"/>
  <c r="I3533" i="2"/>
  <c r="H3533" i="2"/>
  <c r="G3533" i="2"/>
  <c r="F3533" i="2"/>
  <c r="E3533" i="2"/>
  <c r="D3533" i="2"/>
  <c r="C3533" i="2"/>
  <c r="B3533" i="2"/>
  <c r="J3532" i="2"/>
  <c r="I3532" i="2"/>
  <c r="H3532" i="2"/>
  <c r="G3532" i="2"/>
  <c r="F3532" i="2"/>
  <c r="E3532" i="2"/>
  <c r="D3532" i="2"/>
  <c r="C3532" i="2"/>
  <c r="B3532" i="2"/>
  <c r="G3530" i="2"/>
  <c r="C3530" i="2"/>
  <c r="G3529" i="2"/>
  <c r="F3529" i="2"/>
  <c r="D3529" i="2"/>
  <c r="C3527" i="2"/>
  <c r="J3526" i="2"/>
  <c r="H3526" i="2"/>
  <c r="D3526" i="2"/>
  <c r="B3526" i="2"/>
  <c r="J3525" i="2"/>
  <c r="H3525" i="2"/>
  <c r="F3525" i="2"/>
  <c r="I3524" i="2"/>
  <c r="H3524" i="2"/>
  <c r="G3524" i="2"/>
  <c r="F3524" i="2"/>
  <c r="E3524" i="2"/>
  <c r="D3524" i="2"/>
  <c r="C3524" i="2"/>
  <c r="B3524" i="2"/>
  <c r="H3523" i="2"/>
  <c r="G3523" i="2"/>
  <c r="F3523" i="2"/>
  <c r="E3523" i="2"/>
  <c r="D3523" i="2"/>
  <c r="C3523" i="2"/>
  <c r="B3523" i="2"/>
  <c r="J3521" i="2"/>
  <c r="I3521" i="2"/>
  <c r="H3521" i="2"/>
  <c r="G3521" i="2"/>
  <c r="F3521" i="2"/>
  <c r="E3521" i="2"/>
  <c r="D3521" i="2"/>
  <c r="C3521" i="2"/>
  <c r="B3521" i="2"/>
  <c r="J3520" i="2"/>
  <c r="I3520" i="2"/>
  <c r="H3520" i="2"/>
  <c r="G3520" i="2"/>
  <c r="F3520" i="2"/>
  <c r="E3520" i="2"/>
  <c r="D3520" i="2"/>
  <c r="C3520" i="2"/>
  <c r="B3520" i="2"/>
  <c r="G3518" i="2"/>
  <c r="C3518" i="2"/>
  <c r="G3517" i="2"/>
  <c r="F3517" i="2"/>
  <c r="D3517" i="2"/>
  <c r="C3515" i="2"/>
  <c r="J3514" i="2"/>
  <c r="H3514" i="2"/>
  <c r="D3514" i="2"/>
  <c r="B3514" i="2"/>
  <c r="J3513" i="2"/>
  <c r="H3513" i="2"/>
  <c r="F3513" i="2"/>
  <c r="I3512" i="2"/>
  <c r="H3512" i="2"/>
  <c r="G3512" i="2"/>
  <c r="F3512" i="2"/>
  <c r="E3512" i="2"/>
  <c r="D3512" i="2"/>
  <c r="C3512" i="2"/>
  <c r="B3512" i="2"/>
  <c r="H3511" i="2"/>
  <c r="G3511" i="2"/>
  <c r="F3511" i="2"/>
  <c r="E3511" i="2"/>
  <c r="D3511" i="2"/>
  <c r="C3511" i="2"/>
  <c r="B3511" i="2"/>
  <c r="J3509" i="2"/>
  <c r="I3509" i="2"/>
  <c r="H3509" i="2"/>
  <c r="G3509" i="2"/>
  <c r="F3509" i="2"/>
  <c r="E3509" i="2"/>
  <c r="D3509" i="2"/>
  <c r="C3509" i="2"/>
  <c r="B3509" i="2"/>
  <c r="J3508" i="2"/>
  <c r="I3508" i="2"/>
  <c r="H3508" i="2"/>
  <c r="G3508" i="2"/>
  <c r="F3508" i="2"/>
  <c r="E3508" i="2"/>
  <c r="D3508" i="2"/>
  <c r="C3508" i="2"/>
  <c r="B3508" i="2"/>
  <c r="G3506" i="2"/>
  <c r="C3506" i="2"/>
  <c r="G3505" i="2"/>
  <c r="F3505" i="2"/>
  <c r="D3505" i="2"/>
  <c r="C3503" i="2"/>
  <c r="J3502" i="2"/>
  <c r="H3502" i="2"/>
  <c r="D3502" i="2"/>
  <c r="B3502" i="2"/>
  <c r="J3501" i="2"/>
  <c r="H3501" i="2"/>
  <c r="F3501" i="2"/>
  <c r="I3500" i="2"/>
  <c r="H3500" i="2"/>
  <c r="G3500" i="2"/>
  <c r="F3500" i="2"/>
  <c r="E3500" i="2"/>
  <c r="D3500" i="2"/>
  <c r="C3500" i="2"/>
  <c r="B3500" i="2"/>
  <c r="H3499" i="2"/>
  <c r="G3499" i="2"/>
  <c r="F3499" i="2"/>
  <c r="E3499" i="2"/>
  <c r="D3499" i="2"/>
  <c r="C3499" i="2"/>
  <c r="B3499" i="2"/>
  <c r="J3497" i="2"/>
  <c r="I3497" i="2"/>
  <c r="H3497" i="2"/>
  <c r="G3497" i="2"/>
  <c r="F3497" i="2"/>
  <c r="E3497" i="2"/>
  <c r="D3497" i="2"/>
  <c r="C3497" i="2"/>
  <c r="B3497" i="2"/>
  <c r="J3496" i="2"/>
  <c r="I3496" i="2"/>
  <c r="H3496" i="2"/>
  <c r="G3496" i="2"/>
  <c r="F3496" i="2"/>
  <c r="E3496" i="2"/>
  <c r="D3496" i="2"/>
  <c r="C3496" i="2"/>
  <c r="B3496" i="2"/>
  <c r="G3494" i="2"/>
  <c r="C3494" i="2"/>
  <c r="G3493" i="2"/>
  <c r="F3493" i="2"/>
  <c r="D3493" i="2"/>
  <c r="C3491" i="2"/>
  <c r="J3490" i="2"/>
  <c r="H3490" i="2"/>
  <c r="D3490" i="2"/>
  <c r="B3490" i="2"/>
  <c r="J3489" i="2"/>
  <c r="H3489" i="2"/>
  <c r="F3489" i="2"/>
  <c r="I3488" i="2"/>
  <c r="H3488" i="2"/>
  <c r="G3488" i="2"/>
  <c r="F3488" i="2"/>
  <c r="E3488" i="2"/>
  <c r="D3488" i="2"/>
  <c r="C3488" i="2"/>
  <c r="B3488" i="2"/>
  <c r="H3487" i="2"/>
  <c r="G3487" i="2"/>
  <c r="F3487" i="2"/>
  <c r="E3487" i="2"/>
  <c r="D3487" i="2"/>
  <c r="C3487" i="2"/>
  <c r="B3487" i="2"/>
  <c r="J3485" i="2"/>
  <c r="I3485" i="2"/>
  <c r="H3485" i="2"/>
  <c r="G3485" i="2"/>
  <c r="F3485" i="2"/>
  <c r="E3485" i="2"/>
  <c r="D3485" i="2"/>
  <c r="C3485" i="2"/>
  <c r="B3485" i="2"/>
  <c r="J3484" i="2"/>
  <c r="I3484" i="2"/>
  <c r="H3484" i="2"/>
  <c r="G3484" i="2"/>
  <c r="F3484" i="2"/>
  <c r="E3484" i="2"/>
  <c r="D3484" i="2"/>
  <c r="C3484" i="2"/>
  <c r="B3484" i="2"/>
  <c r="G3482" i="2"/>
  <c r="C3482" i="2"/>
  <c r="G3481" i="2"/>
  <c r="F3481" i="2"/>
  <c r="D3481" i="2"/>
  <c r="C3479" i="2"/>
  <c r="J3478" i="2"/>
  <c r="H3478" i="2"/>
  <c r="D3478" i="2"/>
  <c r="B3478" i="2"/>
  <c r="J3477" i="2"/>
  <c r="H3477" i="2"/>
  <c r="F3477" i="2"/>
  <c r="I3476" i="2"/>
  <c r="H3476" i="2"/>
  <c r="G3476" i="2"/>
  <c r="F3476" i="2"/>
  <c r="E3476" i="2"/>
  <c r="D3476" i="2"/>
  <c r="C3476" i="2"/>
  <c r="B3476" i="2"/>
  <c r="H3475" i="2"/>
  <c r="G3475" i="2"/>
  <c r="F3475" i="2"/>
  <c r="E3475" i="2"/>
  <c r="D3475" i="2"/>
  <c r="C3475" i="2"/>
  <c r="B3475" i="2"/>
  <c r="J3473" i="2"/>
  <c r="I3473" i="2"/>
  <c r="H3473" i="2"/>
  <c r="G3473" i="2"/>
  <c r="F3473" i="2"/>
  <c r="E3473" i="2"/>
  <c r="D3473" i="2"/>
  <c r="C3473" i="2"/>
  <c r="B3473" i="2"/>
  <c r="J3472" i="2"/>
  <c r="I3472" i="2"/>
  <c r="H3472" i="2"/>
  <c r="G3472" i="2"/>
  <c r="F3472" i="2"/>
  <c r="E3472" i="2"/>
  <c r="D3472" i="2"/>
  <c r="C3472" i="2"/>
  <c r="B3472" i="2"/>
  <c r="G3470" i="2"/>
  <c r="C3470" i="2"/>
  <c r="G3469" i="2"/>
  <c r="F3469" i="2"/>
  <c r="D3469" i="2"/>
  <c r="C3467" i="2"/>
  <c r="J3466" i="2"/>
  <c r="H3466" i="2"/>
  <c r="D3466" i="2"/>
  <c r="B3466" i="2"/>
  <c r="J3465" i="2"/>
  <c r="H3465" i="2"/>
  <c r="F3465" i="2"/>
  <c r="I3464" i="2"/>
  <c r="H3464" i="2"/>
  <c r="G3464" i="2"/>
  <c r="F3464" i="2"/>
  <c r="E3464" i="2"/>
  <c r="D3464" i="2"/>
  <c r="C3464" i="2"/>
  <c r="B3464" i="2"/>
  <c r="H3463" i="2"/>
  <c r="G3463" i="2"/>
  <c r="F3463" i="2"/>
  <c r="E3463" i="2"/>
  <c r="D3463" i="2"/>
  <c r="C3463" i="2"/>
  <c r="B3463" i="2"/>
  <c r="J3461" i="2"/>
  <c r="I3461" i="2"/>
  <c r="H3461" i="2"/>
  <c r="G3461" i="2"/>
  <c r="F3461" i="2"/>
  <c r="E3461" i="2"/>
  <c r="D3461" i="2"/>
  <c r="C3461" i="2"/>
  <c r="B3461" i="2"/>
  <c r="J3460" i="2"/>
  <c r="I3460" i="2"/>
  <c r="H3460" i="2"/>
  <c r="G3460" i="2"/>
  <c r="F3460" i="2"/>
  <c r="E3460" i="2"/>
  <c r="D3460" i="2"/>
  <c r="C3460" i="2"/>
  <c r="B3460" i="2"/>
  <c r="G3458" i="2"/>
  <c r="C3458" i="2"/>
  <c r="G3457" i="2"/>
  <c r="F3457" i="2"/>
  <c r="D3457" i="2"/>
  <c r="C3455" i="2"/>
  <c r="J3454" i="2"/>
  <c r="H3454" i="2"/>
  <c r="D3454" i="2"/>
  <c r="B3454" i="2"/>
  <c r="J3453" i="2"/>
  <c r="H3453" i="2"/>
  <c r="F3453" i="2"/>
  <c r="I3452" i="2"/>
  <c r="H3452" i="2"/>
  <c r="G3452" i="2"/>
  <c r="F3452" i="2"/>
  <c r="E3452" i="2"/>
  <c r="D3452" i="2"/>
  <c r="C3452" i="2"/>
  <c r="B3452" i="2"/>
  <c r="H3451" i="2"/>
  <c r="G3451" i="2"/>
  <c r="F3451" i="2"/>
  <c r="E3451" i="2"/>
  <c r="D3451" i="2"/>
  <c r="C3451" i="2"/>
  <c r="B3451" i="2"/>
  <c r="J3449" i="2"/>
  <c r="I3449" i="2"/>
  <c r="H3449" i="2"/>
  <c r="G3449" i="2"/>
  <c r="F3449" i="2"/>
  <c r="E3449" i="2"/>
  <c r="D3449" i="2"/>
  <c r="C3449" i="2"/>
  <c r="B3449" i="2"/>
  <c r="J3448" i="2"/>
  <c r="I3448" i="2"/>
  <c r="H3448" i="2"/>
  <c r="G3448" i="2"/>
  <c r="F3448" i="2"/>
  <c r="E3448" i="2"/>
  <c r="D3448" i="2"/>
  <c r="C3448" i="2"/>
  <c r="B3448" i="2"/>
  <c r="G3446" i="2"/>
  <c r="C3446" i="2"/>
  <c r="G3445" i="2"/>
  <c r="F3445" i="2"/>
  <c r="D3445" i="2"/>
  <c r="C3443" i="2"/>
  <c r="J3442" i="2"/>
  <c r="H3442" i="2"/>
  <c r="D3442" i="2"/>
  <c r="B3442" i="2"/>
  <c r="J3441" i="2"/>
  <c r="H3441" i="2"/>
  <c r="F3441" i="2"/>
  <c r="I3440" i="2"/>
  <c r="H3440" i="2"/>
  <c r="G3440" i="2"/>
  <c r="F3440" i="2"/>
  <c r="E3440" i="2"/>
  <c r="D3440" i="2"/>
  <c r="C3440" i="2"/>
  <c r="B3440" i="2"/>
  <c r="H3439" i="2"/>
  <c r="G3439" i="2"/>
  <c r="F3439" i="2"/>
  <c r="E3439" i="2"/>
  <c r="D3439" i="2"/>
  <c r="C3439" i="2"/>
  <c r="B3439" i="2"/>
  <c r="J3437" i="2"/>
  <c r="I3437" i="2"/>
  <c r="H3437" i="2"/>
  <c r="G3437" i="2"/>
  <c r="F3437" i="2"/>
  <c r="E3437" i="2"/>
  <c r="D3437" i="2"/>
  <c r="C3437" i="2"/>
  <c r="B3437" i="2"/>
  <c r="J3436" i="2"/>
  <c r="I3436" i="2"/>
  <c r="H3436" i="2"/>
  <c r="G3436" i="2"/>
  <c r="F3436" i="2"/>
  <c r="E3436" i="2"/>
  <c r="D3436" i="2"/>
  <c r="C3436" i="2"/>
  <c r="B3436" i="2"/>
  <c r="G3434" i="2"/>
  <c r="C3434" i="2"/>
  <c r="G3433" i="2"/>
  <c r="F3433" i="2"/>
  <c r="D3433" i="2"/>
  <c r="C3431" i="2"/>
  <c r="J3430" i="2"/>
  <c r="H3430" i="2"/>
  <c r="D3430" i="2"/>
  <c r="B3430" i="2"/>
  <c r="J3429" i="2"/>
  <c r="H3429" i="2"/>
  <c r="F3429" i="2"/>
  <c r="I3428" i="2"/>
  <c r="H3428" i="2"/>
  <c r="G3428" i="2"/>
  <c r="F3428" i="2"/>
  <c r="E3428" i="2"/>
  <c r="D3428" i="2"/>
  <c r="C3428" i="2"/>
  <c r="B3428" i="2"/>
  <c r="H3427" i="2"/>
  <c r="G3427" i="2"/>
  <c r="F3427" i="2"/>
  <c r="E3427" i="2"/>
  <c r="D3427" i="2"/>
  <c r="C3427" i="2"/>
  <c r="B3427" i="2"/>
  <c r="J3425" i="2"/>
  <c r="I3425" i="2"/>
  <c r="H3425" i="2"/>
  <c r="G3425" i="2"/>
  <c r="F3425" i="2"/>
  <c r="E3425" i="2"/>
  <c r="D3425" i="2"/>
  <c r="C3425" i="2"/>
  <c r="B3425" i="2"/>
  <c r="J3424" i="2"/>
  <c r="I3424" i="2"/>
  <c r="H3424" i="2"/>
  <c r="G3424" i="2"/>
  <c r="F3424" i="2"/>
  <c r="E3424" i="2"/>
  <c r="D3424" i="2"/>
  <c r="C3424" i="2"/>
  <c r="B3424" i="2"/>
  <c r="G3422" i="2"/>
  <c r="C3422" i="2"/>
  <c r="G3421" i="2"/>
  <c r="F3421" i="2"/>
  <c r="D3421" i="2"/>
  <c r="C3419" i="2"/>
  <c r="J3418" i="2"/>
  <c r="H3418" i="2"/>
  <c r="D3418" i="2"/>
  <c r="B3418" i="2"/>
  <c r="J3417" i="2"/>
  <c r="H3417" i="2"/>
  <c r="F3417" i="2"/>
  <c r="I3416" i="2"/>
  <c r="H3416" i="2"/>
  <c r="G3416" i="2"/>
  <c r="F3416" i="2"/>
  <c r="E3416" i="2"/>
  <c r="D3416" i="2"/>
  <c r="C3416" i="2"/>
  <c r="B3416" i="2"/>
  <c r="H3415" i="2"/>
  <c r="G3415" i="2"/>
  <c r="F3415" i="2"/>
  <c r="E3415" i="2"/>
  <c r="D3415" i="2"/>
  <c r="C3415" i="2"/>
  <c r="B3415" i="2"/>
  <c r="J3413" i="2"/>
  <c r="I3413" i="2"/>
  <c r="H3413" i="2"/>
  <c r="G3413" i="2"/>
  <c r="F3413" i="2"/>
  <c r="E3413" i="2"/>
  <c r="D3413" i="2"/>
  <c r="C3413" i="2"/>
  <c r="B3413" i="2"/>
  <c r="J3412" i="2"/>
  <c r="I3412" i="2"/>
  <c r="H3412" i="2"/>
  <c r="G3412" i="2"/>
  <c r="F3412" i="2"/>
  <c r="E3412" i="2"/>
  <c r="D3412" i="2"/>
  <c r="C3412" i="2"/>
  <c r="B3412" i="2"/>
  <c r="G3410" i="2"/>
  <c r="C3410" i="2"/>
  <c r="G3409" i="2"/>
  <c r="F3409" i="2"/>
  <c r="D3409" i="2"/>
  <c r="C3407" i="2"/>
  <c r="J3406" i="2"/>
  <c r="H3406" i="2"/>
  <c r="D3406" i="2"/>
  <c r="B3406" i="2"/>
  <c r="J3405" i="2"/>
  <c r="H3405" i="2"/>
  <c r="F3405" i="2"/>
  <c r="I3404" i="2"/>
  <c r="H3404" i="2"/>
  <c r="G3404" i="2"/>
  <c r="F3404" i="2"/>
  <c r="E3404" i="2"/>
  <c r="D3404" i="2"/>
  <c r="C3404" i="2"/>
  <c r="B3404" i="2"/>
  <c r="H3403" i="2"/>
  <c r="G3403" i="2"/>
  <c r="F3403" i="2"/>
  <c r="E3403" i="2"/>
  <c r="D3403" i="2"/>
  <c r="C3403" i="2"/>
  <c r="B3403" i="2"/>
  <c r="J3401" i="2"/>
  <c r="I3401" i="2"/>
  <c r="H3401" i="2"/>
  <c r="G3401" i="2"/>
  <c r="F3401" i="2"/>
  <c r="E3401" i="2"/>
  <c r="D3401" i="2"/>
  <c r="C3401" i="2"/>
  <c r="B3401" i="2"/>
  <c r="J3400" i="2"/>
  <c r="I3400" i="2"/>
  <c r="H3400" i="2"/>
  <c r="G3400" i="2"/>
  <c r="F3400" i="2"/>
  <c r="E3400" i="2"/>
  <c r="D3400" i="2"/>
  <c r="C3400" i="2"/>
  <c r="B3400" i="2"/>
  <c r="G3398" i="2"/>
  <c r="C3398" i="2"/>
  <c r="G3397" i="2"/>
  <c r="F3397" i="2"/>
  <c r="D3397" i="2"/>
  <c r="C3395" i="2"/>
  <c r="J3394" i="2"/>
  <c r="H3394" i="2"/>
  <c r="D3394" i="2"/>
  <c r="B3394" i="2"/>
  <c r="J3393" i="2"/>
  <c r="H3393" i="2"/>
  <c r="F3393" i="2"/>
  <c r="I3392" i="2"/>
  <c r="H3392" i="2"/>
  <c r="G3392" i="2"/>
  <c r="F3392" i="2"/>
  <c r="E3392" i="2"/>
  <c r="D3392" i="2"/>
  <c r="C3392" i="2"/>
  <c r="B3392" i="2"/>
  <c r="H3391" i="2"/>
  <c r="G3391" i="2"/>
  <c r="F3391" i="2"/>
  <c r="E3391" i="2"/>
  <c r="D3391" i="2"/>
  <c r="C3391" i="2"/>
  <c r="B3391" i="2"/>
  <c r="J3389" i="2"/>
  <c r="I3389" i="2"/>
  <c r="H3389" i="2"/>
  <c r="G3389" i="2"/>
  <c r="F3389" i="2"/>
  <c r="E3389" i="2"/>
  <c r="D3389" i="2"/>
  <c r="C3389" i="2"/>
  <c r="B3389" i="2"/>
  <c r="J3388" i="2"/>
  <c r="I3388" i="2"/>
  <c r="H3388" i="2"/>
  <c r="G3388" i="2"/>
  <c r="F3388" i="2"/>
  <c r="E3388" i="2"/>
  <c r="D3388" i="2"/>
  <c r="C3388" i="2"/>
  <c r="B3388" i="2"/>
  <c r="G3386" i="2"/>
  <c r="C3386" i="2"/>
  <c r="G3385" i="2"/>
  <c r="F3385" i="2"/>
  <c r="D3385" i="2"/>
  <c r="C3383" i="2"/>
  <c r="J3382" i="2"/>
  <c r="H3382" i="2"/>
  <c r="D3382" i="2"/>
  <c r="B3382" i="2"/>
  <c r="J3381" i="2"/>
  <c r="H3381" i="2"/>
  <c r="F3381" i="2"/>
  <c r="I3380" i="2"/>
  <c r="H3380" i="2"/>
  <c r="G3380" i="2"/>
  <c r="F3380" i="2"/>
  <c r="E3380" i="2"/>
  <c r="D3380" i="2"/>
  <c r="C3380" i="2"/>
  <c r="B3380" i="2"/>
  <c r="H3379" i="2"/>
  <c r="G3379" i="2"/>
  <c r="F3379" i="2"/>
  <c r="E3379" i="2"/>
  <c r="D3379" i="2"/>
  <c r="C3379" i="2"/>
  <c r="B3379" i="2"/>
  <c r="J3377" i="2"/>
  <c r="I3377" i="2"/>
  <c r="H3377" i="2"/>
  <c r="G3377" i="2"/>
  <c r="F3377" i="2"/>
  <c r="E3377" i="2"/>
  <c r="D3377" i="2"/>
  <c r="C3377" i="2"/>
  <c r="B3377" i="2"/>
  <c r="J3376" i="2"/>
  <c r="I3376" i="2"/>
  <c r="H3376" i="2"/>
  <c r="G3376" i="2"/>
  <c r="F3376" i="2"/>
  <c r="E3376" i="2"/>
  <c r="D3376" i="2"/>
  <c r="C3376" i="2"/>
  <c r="B3376" i="2"/>
  <c r="G3374" i="2"/>
  <c r="C3374" i="2"/>
  <c r="G3373" i="2"/>
  <c r="F3373" i="2"/>
  <c r="D3373" i="2"/>
  <c r="C3371" i="2"/>
  <c r="J3370" i="2"/>
  <c r="H3370" i="2"/>
  <c r="D3370" i="2"/>
  <c r="B3370" i="2"/>
  <c r="J3369" i="2"/>
  <c r="H3369" i="2"/>
  <c r="F3369" i="2"/>
  <c r="I3368" i="2"/>
  <c r="H3368" i="2"/>
  <c r="G3368" i="2"/>
  <c r="F3368" i="2"/>
  <c r="E3368" i="2"/>
  <c r="D3368" i="2"/>
  <c r="C3368" i="2"/>
  <c r="B3368" i="2"/>
  <c r="H3367" i="2"/>
  <c r="G3367" i="2"/>
  <c r="F3367" i="2"/>
  <c r="E3367" i="2"/>
  <c r="D3367" i="2"/>
  <c r="C3367" i="2"/>
  <c r="B3367" i="2"/>
  <c r="J3365" i="2"/>
  <c r="I3365" i="2"/>
  <c r="H3365" i="2"/>
  <c r="G3365" i="2"/>
  <c r="F3365" i="2"/>
  <c r="E3365" i="2"/>
  <c r="D3365" i="2"/>
  <c r="C3365" i="2"/>
  <c r="B3365" i="2"/>
  <c r="J3364" i="2"/>
  <c r="I3364" i="2"/>
  <c r="H3364" i="2"/>
  <c r="G3364" i="2"/>
  <c r="F3364" i="2"/>
  <c r="E3364" i="2"/>
  <c r="D3364" i="2"/>
  <c r="C3364" i="2"/>
  <c r="B3364" i="2"/>
  <c r="G3362" i="2"/>
  <c r="C3362" i="2"/>
  <c r="G3361" i="2"/>
  <c r="F3361" i="2"/>
  <c r="D3361" i="2"/>
  <c r="C3359" i="2"/>
  <c r="J3358" i="2"/>
  <c r="H3358" i="2"/>
  <c r="D3358" i="2"/>
  <c r="B3358" i="2"/>
  <c r="J3357" i="2"/>
  <c r="H3357" i="2"/>
  <c r="F3357" i="2"/>
  <c r="I3356" i="2"/>
  <c r="H3356" i="2"/>
  <c r="G3356" i="2"/>
  <c r="F3356" i="2"/>
  <c r="E3356" i="2"/>
  <c r="D3356" i="2"/>
  <c r="C3356" i="2"/>
  <c r="B3356" i="2"/>
  <c r="H3355" i="2"/>
  <c r="G3355" i="2"/>
  <c r="F3355" i="2"/>
  <c r="E3355" i="2"/>
  <c r="D3355" i="2"/>
  <c r="C3355" i="2"/>
  <c r="B3355" i="2"/>
  <c r="J3353" i="2"/>
  <c r="I3353" i="2"/>
  <c r="H3353" i="2"/>
  <c r="G3353" i="2"/>
  <c r="F3353" i="2"/>
  <c r="E3353" i="2"/>
  <c r="D3353" i="2"/>
  <c r="C3353" i="2"/>
  <c r="B3353" i="2"/>
  <c r="J3352" i="2"/>
  <c r="I3352" i="2"/>
  <c r="H3352" i="2"/>
  <c r="G3352" i="2"/>
  <c r="F3352" i="2"/>
  <c r="E3352" i="2"/>
  <c r="D3352" i="2"/>
  <c r="C3352" i="2"/>
  <c r="B3352" i="2"/>
  <c r="G3350" i="2"/>
  <c r="C3350" i="2"/>
  <c r="G3349" i="2"/>
  <c r="F3349" i="2"/>
  <c r="D3349" i="2"/>
  <c r="C3347" i="2"/>
  <c r="J3346" i="2"/>
  <c r="H3346" i="2"/>
  <c r="D3346" i="2"/>
  <c r="B3346" i="2"/>
  <c r="J3345" i="2"/>
  <c r="H3345" i="2"/>
  <c r="F3345" i="2"/>
  <c r="I3344" i="2"/>
  <c r="H3344" i="2"/>
  <c r="G3344" i="2"/>
  <c r="F3344" i="2"/>
  <c r="E3344" i="2"/>
  <c r="D3344" i="2"/>
  <c r="C3344" i="2"/>
  <c r="B3344" i="2"/>
  <c r="H3343" i="2"/>
  <c r="G3343" i="2"/>
  <c r="F3343" i="2"/>
  <c r="E3343" i="2"/>
  <c r="D3343" i="2"/>
  <c r="C3343" i="2"/>
  <c r="B3343" i="2"/>
  <c r="J3341" i="2"/>
  <c r="I3341" i="2"/>
  <c r="H3341" i="2"/>
  <c r="G3341" i="2"/>
  <c r="F3341" i="2"/>
  <c r="E3341" i="2"/>
  <c r="D3341" i="2"/>
  <c r="C3341" i="2"/>
  <c r="B3341" i="2"/>
  <c r="J3340" i="2"/>
  <c r="I3340" i="2"/>
  <c r="H3340" i="2"/>
  <c r="G3340" i="2"/>
  <c r="F3340" i="2"/>
  <c r="E3340" i="2"/>
  <c r="D3340" i="2"/>
  <c r="C3340" i="2"/>
  <c r="B3340" i="2"/>
  <c r="G3338" i="2"/>
  <c r="C3338" i="2"/>
  <c r="G3337" i="2"/>
  <c r="F3337" i="2"/>
  <c r="D3337" i="2"/>
  <c r="C3335" i="2"/>
  <c r="J3334" i="2"/>
  <c r="H3334" i="2"/>
  <c r="D3334" i="2"/>
  <c r="B3334" i="2"/>
  <c r="J3333" i="2"/>
  <c r="H3333" i="2"/>
  <c r="F3333" i="2"/>
  <c r="I3332" i="2"/>
  <c r="H3332" i="2"/>
  <c r="G3332" i="2"/>
  <c r="F3332" i="2"/>
  <c r="E3332" i="2"/>
  <c r="D3332" i="2"/>
  <c r="C3332" i="2"/>
  <c r="B3332" i="2"/>
  <c r="H3331" i="2"/>
  <c r="G3331" i="2"/>
  <c r="F3331" i="2"/>
  <c r="E3331" i="2"/>
  <c r="D3331" i="2"/>
  <c r="C3331" i="2"/>
  <c r="B3331" i="2"/>
  <c r="J3329" i="2"/>
  <c r="I3329" i="2"/>
  <c r="H3329" i="2"/>
  <c r="G3329" i="2"/>
  <c r="F3329" i="2"/>
  <c r="E3329" i="2"/>
  <c r="D3329" i="2"/>
  <c r="C3329" i="2"/>
  <c r="B3329" i="2"/>
  <c r="J3328" i="2"/>
  <c r="I3328" i="2"/>
  <c r="H3328" i="2"/>
  <c r="G3328" i="2"/>
  <c r="F3328" i="2"/>
  <c r="E3328" i="2"/>
  <c r="D3328" i="2"/>
  <c r="C3328" i="2"/>
  <c r="B3328" i="2"/>
  <c r="G3326" i="2"/>
  <c r="C3326" i="2"/>
  <c r="G3325" i="2"/>
  <c r="F3325" i="2"/>
  <c r="D3325" i="2"/>
  <c r="C3323" i="2"/>
  <c r="J3322" i="2"/>
  <c r="H3322" i="2"/>
  <c r="D3322" i="2"/>
  <c r="B3322" i="2"/>
  <c r="J3321" i="2"/>
  <c r="H3321" i="2"/>
  <c r="F3321" i="2"/>
  <c r="I3320" i="2"/>
  <c r="H3320" i="2"/>
  <c r="G3320" i="2"/>
  <c r="F3320" i="2"/>
  <c r="E3320" i="2"/>
  <c r="D3320" i="2"/>
  <c r="C3320" i="2"/>
  <c r="B3320" i="2"/>
  <c r="H3319" i="2"/>
  <c r="G3319" i="2"/>
  <c r="F3319" i="2"/>
  <c r="E3319" i="2"/>
  <c r="D3319" i="2"/>
  <c r="C3319" i="2"/>
  <c r="B3319" i="2"/>
  <c r="J3317" i="2"/>
  <c r="I3317" i="2"/>
  <c r="H3317" i="2"/>
  <c r="G3317" i="2"/>
  <c r="F3317" i="2"/>
  <c r="E3317" i="2"/>
  <c r="D3317" i="2"/>
  <c r="C3317" i="2"/>
  <c r="B3317" i="2"/>
  <c r="J3316" i="2"/>
  <c r="I3316" i="2"/>
  <c r="H3316" i="2"/>
  <c r="G3316" i="2"/>
  <c r="F3316" i="2"/>
  <c r="E3316" i="2"/>
  <c r="D3316" i="2"/>
  <c r="C3316" i="2"/>
  <c r="B3316" i="2"/>
  <c r="G3314" i="2"/>
  <c r="C3314" i="2"/>
  <c r="G3313" i="2"/>
  <c r="F3313" i="2"/>
  <c r="D3313" i="2"/>
  <c r="C3311" i="2"/>
  <c r="J3310" i="2"/>
  <c r="H3310" i="2"/>
  <c r="D3310" i="2"/>
  <c r="B3310" i="2"/>
  <c r="J3309" i="2"/>
  <c r="H3309" i="2"/>
  <c r="F3309" i="2"/>
  <c r="I3308" i="2"/>
  <c r="H3308" i="2"/>
  <c r="G3308" i="2"/>
  <c r="F3308" i="2"/>
  <c r="E3308" i="2"/>
  <c r="D3308" i="2"/>
  <c r="C3308" i="2"/>
  <c r="B3308" i="2"/>
  <c r="H3307" i="2"/>
  <c r="G3307" i="2"/>
  <c r="F3307" i="2"/>
  <c r="E3307" i="2"/>
  <c r="D3307" i="2"/>
  <c r="C3307" i="2"/>
  <c r="B3307" i="2"/>
  <c r="J3305" i="2"/>
  <c r="I3305" i="2"/>
  <c r="H3305" i="2"/>
  <c r="G3305" i="2"/>
  <c r="F3305" i="2"/>
  <c r="E3305" i="2"/>
  <c r="D3305" i="2"/>
  <c r="C3305" i="2"/>
  <c r="B3305" i="2"/>
  <c r="J3304" i="2"/>
  <c r="I3304" i="2"/>
  <c r="H3304" i="2"/>
  <c r="G3304" i="2"/>
  <c r="F3304" i="2"/>
  <c r="E3304" i="2"/>
  <c r="D3304" i="2"/>
  <c r="C3304" i="2"/>
  <c r="B3304" i="2"/>
  <c r="G3302" i="2"/>
  <c r="C3302" i="2"/>
  <c r="G3301" i="2"/>
  <c r="F3301" i="2"/>
  <c r="D3301" i="2"/>
  <c r="C3299" i="2"/>
  <c r="J3298" i="2"/>
  <c r="H3298" i="2"/>
  <c r="D3298" i="2"/>
  <c r="B3298" i="2"/>
  <c r="J3297" i="2"/>
  <c r="H3297" i="2"/>
  <c r="F3297" i="2"/>
  <c r="I3296" i="2"/>
  <c r="H3296" i="2"/>
  <c r="G3296" i="2"/>
  <c r="F3296" i="2"/>
  <c r="E3296" i="2"/>
  <c r="D3296" i="2"/>
  <c r="C3296" i="2"/>
  <c r="B3296" i="2"/>
  <c r="H3295" i="2"/>
  <c r="G3295" i="2"/>
  <c r="F3295" i="2"/>
  <c r="E3295" i="2"/>
  <c r="D3295" i="2"/>
  <c r="C3295" i="2"/>
  <c r="B3295" i="2"/>
  <c r="J3293" i="2"/>
  <c r="I3293" i="2"/>
  <c r="H3293" i="2"/>
  <c r="G3293" i="2"/>
  <c r="F3293" i="2"/>
  <c r="E3293" i="2"/>
  <c r="D3293" i="2"/>
  <c r="C3293" i="2"/>
  <c r="B3293" i="2"/>
  <c r="J3292" i="2"/>
  <c r="I3292" i="2"/>
  <c r="H3292" i="2"/>
  <c r="G3292" i="2"/>
  <c r="F3292" i="2"/>
  <c r="E3292" i="2"/>
  <c r="D3292" i="2"/>
  <c r="C3292" i="2"/>
  <c r="B3292" i="2"/>
  <c r="G3290" i="2"/>
  <c r="C3290" i="2"/>
  <c r="G3289" i="2"/>
  <c r="F3289" i="2"/>
  <c r="D3289" i="2"/>
  <c r="C3287" i="2"/>
  <c r="J3286" i="2"/>
  <c r="H3286" i="2"/>
  <c r="D3286" i="2"/>
  <c r="B3286" i="2"/>
  <c r="J3285" i="2"/>
  <c r="H3285" i="2"/>
  <c r="F3285" i="2"/>
  <c r="I3284" i="2"/>
  <c r="H3284" i="2"/>
  <c r="G3284" i="2"/>
  <c r="F3284" i="2"/>
  <c r="E3284" i="2"/>
  <c r="D3284" i="2"/>
  <c r="C3284" i="2"/>
  <c r="B3284" i="2"/>
  <c r="H3283" i="2"/>
  <c r="G3283" i="2"/>
  <c r="F3283" i="2"/>
  <c r="E3283" i="2"/>
  <c r="D3283" i="2"/>
  <c r="C3283" i="2"/>
  <c r="B3283" i="2"/>
  <c r="J3281" i="2"/>
  <c r="I3281" i="2"/>
  <c r="H3281" i="2"/>
  <c r="G3281" i="2"/>
  <c r="F3281" i="2"/>
  <c r="E3281" i="2"/>
  <c r="D3281" i="2"/>
  <c r="C3281" i="2"/>
  <c r="B3281" i="2"/>
  <c r="J3280" i="2"/>
  <c r="I3280" i="2"/>
  <c r="H3280" i="2"/>
  <c r="G3280" i="2"/>
  <c r="F3280" i="2"/>
  <c r="E3280" i="2"/>
  <c r="D3280" i="2"/>
  <c r="C3280" i="2"/>
  <c r="B3280" i="2"/>
  <c r="G3278" i="2"/>
  <c r="C3278" i="2"/>
  <c r="G3277" i="2"/>
  <c r="F3277" i="2"/>
  <c r="D3277" i="2"/>
  <c r="C3275" i="2"/>
  <c r="J3274" i="2"/>
  <c r="H3274" i="2"/>
  <c r="D3274" i="2"/>
  <c r="B3274" i="2"/>
  <c r="J3273" i="2"/>
  <c r="H3273" i="2"/>
  <c r="F3273" i="2"/>
  <c r="I3272" i="2"/>
  <c r="H3272" i="2"/>
  <c r="G3272" i="2"/>
  <c r="F3272" i="2"/>
  <c r="E3272" i="2"/>
  <c r="D3272" i="2"/>
  <c r="C3272" i="2"/>
  <c r="B3272" i="2"/>
  <c r="H3271" i="2"/>
  <c r="G3271" i="2"/>
  <c r="F3271" i="2"/>
  <c r="E3271" i="2"/>
  <c r="D3271" i="2"/>
  <c r="C3271" i="2"/>
  <c r="B3271" i="2"/>
  <c r="J3269" i="2"/>
  <c r="I3269" i="2"/>
  <c r="H3269" i="2"/>
  <c r="G3269" i="2"/>
  <c r="F3269" i="2"/>
  <c r="E3269" i="2"/>
  <c r="D3269" i="2"/>
  <c r="C3269" i="2"/>
  <c r="B3269" i="2"/>
  <c r="J3268" i="2"/>
  <c r="I3268" i="2"/>
  <c r="H3268" i="2"/>
  <c r="G3268" i="2"/>
  <c r="F3268" i="2"/>
  <c r="E3268" i="2"/>
  <c r="D3268" i="2"/>
  <c r="C3268" i="2"/>
  <c r="B3268" i="2"/>
  <c r="G3266" i="2"/>
  <c r="C3266" i="2"/>
  <c r="G3265" i="2"/>
  <c r="F3265" i="2"/>
  <c r="D3265" i="2"/>
  <c r="C3263" i="2"/>
  <c r="J3262" i="2"/>
  <c r="H3262" i="2"/>
  <c r="D3262" i="2"/>
  <c r="B3262" i="2"/>
  <c r="J3261" i="2"/>
  <c r="H3261" i="2"/>
  <c r="F3261" i="2"/>
  <c r="I3260" i="2"/>
  <c r="H3260" i="2"/>
  <c r="G3260" i="2"/>
  <c r="F3260" i="2"/>
  <c r="E3260" i="2"/>
  <c r="D3260" i="2"/>
  <c r="C3260" i="2"/>
  <c r="B3260" i="2"/>
  <c r="H3259" i="2"/>
  <c r="G3259" i="2"/>
  <c r="F3259" i="2"/>
  <c r="E3259" i="2"/>
  <c r="D3259" i="2"/>
  <c r="C3259" i="2"/>
  <c r="B3259" i="2"/>
  <c r="J3257" i="2"/>
  <c r="I3257" i="2"/>
  <c r="H3257" i="2"/>
  <c r="G3257" i="2"/>
  <c r="F3257" i="2"/>
  <c r="E3257" i="2"/>
  <c r="D3257" i="2"/>
  <c r="C3257" i="2"/>
  <c r="B3257" i="2"/>
  <c r="J3256" i="2"/>
  <c r="I3256" i="2"/>
  <c r="H3256" i="2"/>
  <c r="G3256" i="2"/>
  <c r="F3256" i="2"/>
  <c r="E3256" i="2"/>
  <c r="D3256" i="2"/>
  <c r="C3256" i="2"/>
  <c r="B3256" i="2"/>
  <c r="G3254" i="2"/>
  <c r="C3254" i="2"/>
  <c r="G3253" i="2"/>
  <c r="F3253" i="2"/>
  <c r="D3253" i="2"/>
  <c r="C3251" i="2"/>
  <c r="J3250" i="2"/>
  <c r="H3250" i="2"/>
  <c r="D3250" i="2"/>
  <c r="B3250" i="2"/>
  <c r="J3249" i="2"/>
  <c r="H3249" i="2"/>
  <c r="F3249" i="2"/>
  <c r="I3248" i="2"/>
  <c r="H3248" i="2"/>
  <c r="G3248" i="2"/>
  <c r="F3248" i="2"/>
  <c r="E3248" i="2"/>
  <c r="D3248" i="2"/>
  <c r="C3248" i="2"/>
  <c r="B3248" i="2"/>
  <c r="H3247" i="2"/>
  <c r="G3247" i="2"/>
  <c r="F3247" i="2"/>
  <c r="E3247" i="2"/>
  <c r="D3247" i="2"/>
  <c r="C3247" i="2"/>
  <c r="B3247" i="2"/>
  <c r="J3245" i="2"/>
  <c r="I3245" i="2"/>
  <c r="H3245" i="2"/>
  <c r="G3245" i="2"/>
  <c r="F3245" i="2"/>
  <c r="E3245" i="2"/>
  <c r="D3245" i="2"/>
  <c r="C3245" i="2"/>
  <c r="B3245" i="2"/>
  <c r="J3244" i="2"/>
  <c r="I3244" i="2"/>
  <c r="H3244" i="2"/>
  <c r="G3244" i="2"/>
  <c r="F3244" i="2"/>
  <c r="E3244" i="2"/>
  <c r="D3244" i="2"/>
  <c r="C3244" i="2"/>
  <c r="B3244" i="2"/>
  <c r="G3242" i="2"/>
  <c r="C3242" i="2"/>
  <c r="G3241" i="2"/>
  <c r="F3241" i="2"/>
  <c r="D3241" i="2"/>
  <c r="C3239" i="2"/>
  <c r="J3238" i="2"/>
  <c r="H3238" i="2"/>
  <c r="D3238" i="2"/>
  <c r="B3238" i="2"/>
  <c r="J3237" i="2"/>
  <c r="H3237" i="2"/>
  <c r="F3237" i="2"/>
  <c r="I3236" i="2"/>
  <c r="H3236" i="2"/>
  <c r="G3236" i="2"/>
  <c r="F3236" i="2"/>
  <c r="E3236" i="2"/>
  <c r="D3236" i="2"/>
  <c r="C3236" i="2"/>
  <c r="B3236" i="2"/>
  <c r="H3235" i="2"/>
  <c r="G3235" i="2"/>
  <c r="F3235" i="2"/>
  <c r="E3235" i="2"/>
  <c r="D3235" i="2"/>
  <c r="C3235" i="2"/>
  <c r="B3235" i="2"/>
  <c r="J3233" i="2"/>
  <c r="I3233" i="2"/>
  <c r="H3233" i="2"/>
  <c r="G3233" i="2"/>
  <c r="F3233" i="2"/>
  <c r="E3233" i="2"/>
  <c r="D3233" i="2"/>
  <c r="C3233" i="2"/>
  <c r="B3233" i="2"/>
  <c r="J3232" i="2"/>
  <c r="I3232" i="2"/>
  <c r="H3232" i="2"/>
  <c r="G3232" i="2"/>
  <c r="F3232" i="2"/>
  <c r="E3232" i="2"/>
  <c r="D3232" i="2"/>
  <c r="C3232" i="2"/>
  <c r="B3232" i="2"/>
  <c r="G3230" i="2"/>
  <c r="C3230" i="2"/>
  <c r="G3229" i="2"/>
  <c r="F3229" i="2"/>
  <c r="D3229" i="2"/>
  <c r="C3227" i="2"/>
  <c r="J3226" i="2"/>
  <c r="H3226" i="2"/>
  <c r="D3226" i="2"/>
  <c r="B3226" i="2"/>
  <c r="J3225" i="2"/>
  <c r="H3225" i="2"/>
  <c r="F3225" i="2"/>
  <c r="I3224" i="2"/>
  <c r="H3224" i="2"/>
  <c r="G3224" i="2"/>
  <c r="F3224" i="2"/>
  <c r="E3224" i="2"/>
  <c r="D3224" i="2"/>
  <c r="C3224" i="2"/>
  <c r="B3224" i="2"/>
  <c r="H3223" i="2"/>
  <c r="G3223" i="2"/>
  <c r="F3223" i="2"/>
  <c r="E3223" i="2"/>
  <c r="D3223" i="2"/>
  <c r="C3223" i="2"/>
  <c r="B3223" i="2"/>
  <c r="J3221" i="2"/>
  <c r="I3221" i="2"/>
  <c r="H3221" i="2"/>
  <c r="G3221" i="2"/>
  <c r="F3221" i="2"/>
  <c r="E3221" i="2"/>
  <c r="D3221" i="2"/>
  <c r="C3221" i="2"/>
  <c r="B3221" i="2"/>
  <c r="J3220" i="2"/>
  <c r="I3220" i="2"/>
  <c r="H3220" i="2"/>
  <c r="G3220" i="2"/>
  <c r="F3220" i="2"/>
  <c r="E3220" i="2"/>
  <c r="D3220" i="2"/>
  <c r="C3220" i="2"/>
  <c r="B3220" i="2"/>
  <c r="G3218" i="2"/>
  <c r="C3218" i="2"/>
  <c r="G3217" i="2"/>
  <c r="F3217" i="2"/>
  <c r="D3217" i="2"/>
  <c r="C3215" i="2"/>
  <c r="J3214" i="2"/>
  <c r="H3214" i="2"/>
  <c r="D3214" i="2"/>
  <c r="B3214" i="2"/>
  <c r="J3213" i="2"/>
  <c r="H3213" i="2"/>
  <c r="F3213" i="2"/>
  <c r="I3212" i="2"/>
  <c r="H3212" i="2"/>
  <c r="G3212" i="2"/>
  <c r="F3212" i="2"/>
  <c r="E3212" i="2"/>
  <c r="D3212" i="2"/>
  <c r="C3212" i="2"/>
  <c r="B3212" i="2"/>
  <c r="H3211" i="2"/>
  <c r="G3211" i="2"/>
  <c r="F3211" i="2"/>
  <c r="E3211" i="2"/>
  <c r="D3211" i="2"/>
  <c r="C3211" i="2"/>
  <c r="B3211" i="2"/>
  <c r="J3209" i="2"/>
  <c r="I3209" i="2"/>
  <c r="H3209" i="2"/>
  <c r="G3209" i="2"/>
  <c r="F3209" i="2"/>
  <c r="E3209" i="2"/>
  <c r="D3209" i="2"/>
  <c r="C3209" i="2"/>
  <c r="B3209" i="2"/>
  <c r="J3208" i="2"/>
  <c r="I3208" i="2"/>
  <c r="H3208" i="2"/>
  <c r="G3208" i="2"/>
  <c r="F3208" i="2"/>
  <c r="E3208" i="2"/>
  <c r="D3208" i="2"/>
  <c r="C3208" i="2"/>
  <c r="B3208" i="2"/>
  <c r="G3206" i="2"/>
  <c r="C3206" i="2"/>
  <c r="G3205" i="2"/>
  <c r="F3205" i="2"/>
  <c r="D3205" i="2"/>
  <c r="C3203" i="2"/>
  <c r="J3202" i="2"/>
  <c r="H3202" i="2"/>
  <c r="D3202" i="2"/>
  <c r="B3202" i="2"/>
  <c r="J3201" i="2"/>
  <c r="H3201" i="2"/>
  <c r="F3201" i="2"/>
  <c r="I3200" i="2"/>
  <c r="H3200" i="2"/>
  <c r="G3200" i="2"/>
  <c r="F3200" i="2"/>
  <c r="E3200" i="2"/>
  <c r="D3200" i="2"/>
  <c r="C3200" i="2"/>
  <c r="B3200" i="2"/>
  <c r="H3199" i="2"/>
  <c r="G3199" i="2"/>
  <c r="F3199" i="2"/>
  <c r="E3199" i="2"/>
  <c r="D3199" i="2"/>
  <c r="C3199" i="2"/>
  <c r="B3199" i="2"/>
  <c r="J3197" i="2"/>
  <c r="I3197" i="2"/>
  <c r="H3197" i="2"/>
  <c r="G3197" i="2"/>
  <c r="F3197" i="2"/>
  <c r="E3197" i="2"/>
  <c r="D3197" i="2"/>
  <c r="C3197" i="2"/>
  <c r="B3197" i="2"/>
  <c r="J3196" i="2"/>
  <c r="I3196" i="2"/>
  <c r="H3196" i="2"/>
  <c r="G3196" i="2"/>
  <c r="F3196" i="2"/>
  <c r="E3196" i="2"/>
  <c r="D3196" i="2"/>
  <c r="C3196" i="2"/>
  <c r="B3196" i="2"/>
  <c r="G3194" i="2"/>
  <c r="C3194" i="2"/>
  <c r="G3193" i="2"/>
  <c r="F3193" i="2"/>
  <c r="D3193" i="2"/>
  <c r="C3191" i="2"/>
  <c r="J3190" i="2"/>
  <c r="H3190" i="2"/>
  <c r="D3190" i="2"/>
  <c r="B3190" i="2"/>
  <c r="J3189" i="2"/>
  <c r="H3189" i="2"/>
  <c r="F3189" i="2"/>
  <c r="I3188" i="2"/>
  <c r="H3188" i="2"/>
  <c r="G3188" i="2"/>
  <c r="F3188" i="2"/>
  <c r="E3188" i="2"/>
  <c r="D3188" i="2"/>
  <c r="C3188" i="2"/>
  <c r="B3188" i="2"/>
  <c r="H3187" i="2"/>
  <c r="G3187" i="2"/>
  <c r="F3187" i="2"/>
  <c r="E3187" i="2"/>
  <c r="D3187" i="2"/>
  <c r="C3187" i="2"/>
  <c r="B3187" i="2"/>
  <c r="J3185" i="2"/>
  <c r="I3185" i="2"/>
  <c r="H3185" i="2"/>
  <c r="G3185" i="2"/>
  <c r="F3185" i="2"/>
  <c r="E3185" i="2"/>
  <c r="D3185" i="2"/>
  <c r="C3185" i="2"/>
  <c r="B3185" i="2"/>
  <c r="J3184" i="2"/>
  <c r="I3184" i="2"/>
  <c r="H3184" i="2"/>
  <c r="G3184" i="2"/>
  <c r="F3184" i="2"/>
  <c r="E3184" i="2"/>
  <c r="D3184" i="2"/>
  <c r="C3184" i="2"/>
  <c r="B3184" i="2"/>
  <c r="G3182" i="2"/>
  <c r="C3182" i="2"/>
  <c r="G3181" i="2"/>
  <c r="F3181" i="2"/>
  <c r="D3181" i="2"/>
  <c r="C3179" i="2"/>
  <c r="J3178" i="2"/>
  <c r="H3178" i="2"/>
  <c r="D3178" i="2"/>
  <c r="B3178" i="2"/>
  <c r="J3177" i="2"/>
  <c r="H3177" i="2"/>
  <c r="F3177" i="2"/>
  <c r="I3176" i="2"/>
  <c r="H3176" i="2"/>
  <c r="G3176" i="2"/>
  <c r="F3176" i="2"/>
  <c r="E3176" i="2"/>
  <c r="D3176" i="2"/>
  <c r="C3176" i="2"/>
  <c r="B3176" i="2"/>
  <c r="H3175" i="2"/>
  <c r="G3175" i="2"/>
  <c r="F3175" i="2"/>
  <c r="E3175" i="2"/>
  <c r="D3175" i="2"/>
  <c r="C3175" i="2"/>
  <c r="B3175" i="2"/>
  <c r="J3173" i="2"/>
  <c r="I3173" i="2"/>
  <c r="H3173" i="2"/>
  <c r="G3173" i="2"/>
  <c r="F3173" i="2"/>
  <c r="E3173" i="2"/>
  <c r="D3173" i="2"/>
  <c r="C3173" i="2"/>
  <c r="B3173" i="2"/>
  <c r="J3172" i="2"/>
  <c r="I3172" i="2"/>
  <c r="H3172" i="2"/>
  <c r="G3172" i="2"/>
  <c r="F3172" i="2"/>
  <c r="E3172" i="2"/>
  <c r="D3172" i="2"/>
  <c r="C3172" i="2"/>
  <c r="B3172" i="2"/>
  <c r="G3170" i="2"/>
  <c r="C3170" i="2"/>
  <c r="G3169" i="2"/>
  <c r="F3169" i="2"/>
  <c r="D3169" i="2"/>
  <c r="C3167" i="2"/>
  <c r="J3166" i="2"/>
  <c r="H3166" i="2"/>
  <c r="D3166" i="2"/>
  <c r="B3166" i="2"/>
  <c r="J3165" i="2"/>
  <c r="H3165" i="2"/>
  <c r="F3165" i="2"/>
  <c r="I3164" i="2"/>
  <c r="H3164" i="2"/>
  <c r="G3164" i="2"/>
  <c r="F3164" i="2"/>
  <c r="E3164" i="2"/>
  <c r="D3164" i="2"/>
  <c r="C3164" i="2"/>
  <c r="B3164" i="2"/>
  <c r="H3163" i="2"/>
  <c r="G3163" i="2"/>
  <c r="F3163" i="2"/>
  <c r="E3163" i="2"/>
  <c r="D3163" i="2"/>
  <c r="C3163" i="2"/>
  <c r="B3163" i="2"/>
  <c r="J3161" i="2"/>
  <c r="I3161" i="2"/>
  <c r="H3161" i="2"/>
  <c r="G3161" i="2"/>
  <c r="F3161" i="2"/>
  <c r="E3161" i="2"/>
  <c r="D3161" i="2"/>
  <c r="C3161" i="2"/>
  <c r="B3161" i="2"/>
  <c r="J3160" i="2"/>
  <c r="I3160" i="2"/>
  <c r="H3160" i="2"/>
  <c r="G3160" i="2"/>
  <c r="F3160" i="2"/>
  <c r="E3160" i="2"/>
  <c r="D3160" i="2"/>
  <c r="C3160" i="2"/>
  <c r="B3160" i="2"/>
  <c r="G3158" i="2"/>
  <c r="C3158" i="2"/>
  <c r="G3157" i="2"/>
  <c r="F3157" i="2"/>
  <c r="D3157" i="2"/>
  <c r="C3155" i="2"/>
  <c r="J3154" i="2"/>
  <c r="H3154" i="2"/>
  <c r="D3154" i="2"/>
  <c r="B3154" i="2"/>
  <c r="J3153" i="2"/>
  <c r="H3153" i="2"/>
  <c r="F3153" i="2"/>
  <c r="I3152" i="2"/>
  <c r="H3152" i="2"/>
  <c r="G3152" i="2"/>
  <c r="F3152" i="2"/>
  <c r="E3152" i="2"/>
  <c r="D3152" i="2"/>
  <c r="C3152" i="2"/>
  <c r="B3152" i="2"/>
  <c r="H3151" i="2"/>
  <c r="G3151" i="2"/>
  <c r="F3151" i="2"/>
  <c r="E3151" i="2"/>
  <c r="D3151" i="2"/>
  <c r="C3151" i="2"/>
  <c r="B3151" i="2"/>
  <c r="J3149" i="2"/>
  <c r="I3149" i="2"/>
  <c r="H3149" i="2"/>
  <c r="G3149" i="2"/>
  <c r="F3149" i="2"/>
  <c r="E3149" i="2"/>
  <c r="D3149" i="2"/>
  <c r="C3149" i="2"/>
  <c r="B3149" i="2"/>
  <c r="J3148" i="2"/>
  <c r="I3148" i="2"/>
  <c r="H3148" i="2"/>
  <c r="G3148" i="2"/>
  <c r="F3148" i="2"/>
  <c r="E3148" i="2"/>
  <c r="D3148" i="2"/>
  <c r="C3148" i="2"/>
  <c r="B3148" i="2"/>
  <c r="G3146" i="2"/>
  <c r="C3146" i="2"/>
  <c r="G3145" i="2"/>
  <c r="F3145" i="2"/>
  <c r="D3145" i="2"/>
  <c r="C3143" i="2"/>
  <c r="J3142" i="2"/>
  <c r="H3142" i="2"/>
  <c r="D3142" i="2"/>
  <c r="B3142" i="2"/>
  <c r="J3141" i="2"/>
  <c r="H3141" i="2"/>
  <c r="F3141" i="2"/>
  <c r="I3140" i="2"/>
  <c r="H3140" i="2"/>
  <c r="G3140" i="2"/>
  <c r="F3140" i="2"/>
  <c r="E3140" i="2"/>
  <c r="D3140" i="2"/>
  <c r="C3140" i="2"/>
  <c r="B3140" i="2"/>
  <c r="H3139" i="2"/>
  <c r="G3139" i="2"/>
  <c r="F3139" i="2"/>
  <c r="E3139" i="2"/>
  <c r="D3139" i="2"/>
  <c r="C3139" i="2"/>
  <c r="B3139" i="2"/>
  <c r="J3137" i="2"/>
  <c r="I3137" i="2"/>
  <c r="H3137" i="2"/>
  <c r="G3137" i="2"/>
  <c r="F3137" i="2"/>
  <c r="E3137" i="2"/>
  <c r="D3137" i="2"/>
  <c r="C3137" i="2"/>
  <c r="B3137" i="2"/>
  <c r="J3136" i="2"/>
  <c r="I3136" i="2"/>
  <c r="H3136" i="2"/>
  <c r="G3136" i="2"/>
  <c r="F3136" i="2"/>
  <c r="E3136" i="2"/>
  <c r="D3136" i="2"/>
  <c r="C3136" i="2"/>
  <c r="B3136" i="2"/>
  <c r="G3134" i="2"/>
  <c r="C3134" i="2"/>
  <c r="G3133" i="2"/>
  <c r="F3133" i="2"/>
  <c r="D3133" i="2"/>
  <c r="C3131" i="2"/>
  <c r="J3130" i="2"/>
  <c r="H3130" i="2"/>
  <c r="D3130" i="2"/>
  <c r="B3130" i="2"/>
  <c r="J3129" i="2"/>
  <c r="H3129" i="2"/>
  <c r="F3129" i="2"/>
  <c r="I3128" i="2"/>
  <c r="H3128" i="2"/>
  <c r="G3128" i="2"/>
  <c r="F3128" i="2"/>
  <c r="E3128" i="2"/>
  <c r="D3128" i="2"/>
  <c r="C3128" i="2"/>
  <c r="B3128" i="2"/>
  <c r="H3127" i="2"/>
  <c r="G3127" i="2"/>
  <c r="F3127" i="2"/>
  <c r="E3127" i="2"/>
  <c r="D3127" i="2"/>
  <c r="C3127" i="2"/>
  <c r="B3127" i="2"/>
  <c r="J3125" i="2"/>
  <c r="I3125" i="2"/>
  <c r="H3125" i="2"/>
  <c r="G3125" i="2"/>
  <c r="F3125" i="2"/>
  <c r="E3125" i="2"/>
  <c r="D3125" i="2"/>
  <c r="C3125" i="2"/>
  <c r="B3125" i="2"/>
  <c r="J3124" i="2"/>
  <c r="I3124" i="2"/>
  <c r="H3124" i="2"/>
  <c r="G3124" i="2"/>
  <c r="F3124" i="2"/>
  <c r="E3124" i="2"/>
  <c r="D3124" i="2"/>
  <c r="C3124" i="2"/>
  <c r="B3124" i="2"/>
  <c r="G3122" i="2"/>
  <c r="C3122" i="2"/>
  <c r="G3121" i="2"/>
  <c r="F3121" i="2"/>
  <c r="D3121" i="2"/>
  <c r="C3119" i="2"/>
  <c r="J3118" i="2"/>
  <c r="H3118" i="2"/>
  <c r="D3118" i="2"/>
  <c r="B3118" i="2"/>
  <c r="H3117" i="2"/>
  <c r="F3117" i="2"/>
  <c r="I3116" i="2"/>
  <c r="H3116" i="2"/>
  <c r="G3116" i="2"/>
  <c r="F3116" i="2"/>
  <c r="E3116" i="2"/>
  <c r="D3116" i="2"/>
  <c r="C3116" i="2"/>
  <c r="B3116" i="2"/>
  <c r="H3115" i="2"/>
  <c r="G3115" i="2"/>
  <c r="F3115" i="2"/>
  <c r="E3115" i="2"/>
  <c r="D3115" i="2"/>
  <c r="C3115" i="2"/>
  <c r="B3115" i="2"/>
  <c r="J3113" i="2"/>
  <c r="I3113" i="2"/>
  <c r="H3113" i="2"/>
  <c r="G3113" i="2"/>
  <c r="F3113" i="2"/>
  <c r="E3113" i="2"/>
  <c r="D3113" i="2"/>
  <c r="C3113" i="2"/>
  <c r="B3113" i="2"/>
  <c r="J3112" i="2"/>
  <c r="I3112" i="2"/>
  <c r="H3112" i="2"/>
  <c r="G3112" i="2"/>
  <c r="F3112" i="2"/>
  <c r="E3112" i="2"/>
  <c r="D3112" i="2"/>
  <c r="C3112" i="2"/>
  <c r="B3112" i="2"/>
  <c r="G3110" i="2"/>
  <c r="C3110" i="2"/>
  <c r="G3109" i="2"/>
  <c r="F3109" i="2"/>
  <c r="D3109" i="2"/>
  <c r="C3107" i="2"/>
  <c r="J3106" i="2"/>
  <c r="H3106" i="2"/>
  <c r="D3106" i="2"/>
  <c r="B3106" i="2"/>
  <c r="J3105" i="2"/>
  <c r="H3105" i="2"/>
  <c r="F3105" i="2"/>
  <c r="I3104" i="2"/>
  <c r="H3104" i="2"/>
  <c r="G3104" i="2"/>
  <c r="F3104" i="2"/>
  <c r="E3104" i="2"/>
  <c r="D3104" i="2"/>
  <c r="C3104" i="2"/>
  <c r="B3104" i="2"/>
  <c r="H3103" i="2"/>
  <c r="G3103" i="2"/>
  <c r="F3103" i="2"/>
  <c r="E3103" i="2"/>
  <c r="D3103" i="2"/>
  <c r="C3103" i="2"/>
  <c r="B3103" i="2"/>
  <c r="J3101" i="2"/>
  <c r="I3101" i="2"/>
  <c r="H3101" i="2"/>
  <c r="G3101" i="2"/>
  <c r="F3101" i="2"/>
  <c r="E3101" i="2"/>
  <c r="D3101" i="2"/>
  <c r="C3101" i="2"/>
  <c r="B3101" i="2"/>
  <c r="J3100" i="2"/>
  <c r="I3100" i="2"/>
  <c r="H3100" i="2"/>
  <c r="G3100" i="2"/>
  <c r="F3100" i="2"/>
  <c r="E3100" i="2"/>
  <c r="D3100" i="2"/>
  <c r="C3100" i="2"/>
  <c r="B3100" i="2"/>
  <c r="G3098" i="2"/>
  <c r="C3098" i="2"/>
  <c r="G3097" i="2"/>
  <c r="F3097" i="2"/>
  <c r="D3097" i="2"/>
  <c r="C3095" i="2"/>
  <c r="J3094" i="2"/>
  <c r="H3094" i="2"/>
  <c r="D3094" i="2"/>
  <c r="B3094" i="2"/>
  <c r="J3093" i="2"/>
  <c r="H3093" i="2"/>
  <c r="F3093" i="2"/>
  <c r="I3092" i="2"/>
  <c r="H3092" i="2"/>
  <c r="G3092" i="2"/>
  <c r="F3092" i="2"/>
  <c r="E3092" i="2"/>
  <c r="D3092" i="2"/>
  <c r="C3092" i="2"/>
  <c r="B3092" i="2"/>
  <c r="H3091" i="2"/>
  <c r="G3091" i="2"/>
  <c r="F3091" i="2"/>
  <c r="E3091" i="2"/>
  <c r="D3091" i="2"/>
  <c r="C3091" i="2"/>
  <c r="B3091" i="2"/>
  <c r="J3089" i="2"/>
  <c r="I3089" i="2"/>
  <c r="H3089" i="2"/>
  <c r="G3089" i="2"/>
  <c r="F3089" i="2"/>
  <c r="E3089" i="2"/>
  <c r="D3089" i="2"/>
  <c r="C3089" i="2"/>
  <c r="B3089" i="2"/>
  <c r="J3088" i="2"/>
  <c r="I3088" i="2"/>
  <c r="H3088" i="2"/>
  <c r="G3088" i="2"/>
  <c r="F3088" i="2"/>
  <c r="E3088" i="2"/>
  <c r="D3088" i="2"/>
  <c r="C3088" i="2"/>
  <c r="B3088" i="2"/>
  <c r="G3086" i="2"/>
  <c r="C3086" i="2"/>
  <c r="G3085" i="2"/>
  <c r="F3085" i="2"/>
  <c r="D3085" i="2"/>
  <c r="C3083" i="2"/>
  <c r="J3082" i="2"/>
  <c r="H3082" i="2"/>
  <c r="D3082" i="2"/>
  <c r="B3082" i="2"/>
  <c r="J3081" i="2"/>
  <c r="H3081" i="2"/>
  <c r="F3081" i="2"/>
  <c r="I3080" i="2"/>
  <c r="H3080" i="2"/>
  <c r="G3080" i="2"/>
  <c r="F3080" i="2"/>
  <c r="E3080" i="2"/>
  <c r="D3080" i="2"/>
  <c r="C3080" i="2"/>
  <c r="B3080" i="2"/>
  <c r="H3079" i="2"/>
  <c r="G3079" i="2"/>
  <c r="F3079" i="2"/>
  <c r="E3079" i="2"/>
  <c r="D3079" i="2"/>
  <c r="C3079" i="2"/>
  <c r="B3079" i="2"/>
  <c r="J3077" i="2"/>
  <c r="I3077" i="2"/>
  <c r="H3077" i="2"/>
  <c r="G3077" i="2"/>
  <c r="F3077" i="2"/>
  <c r="E3077" i="2"/>
  <c r="D3077" i="2"/>
  <c r="C3077" i="2"/>
  <c r="B3077" i="2"/>
  <c r="J3076" i="2"/>
  <c r="I3076" i="2"/>
  <c r="H3076" i="2"/>
  <c r="G3076" i="2"/>
  <c r="F3076" i="2"/>
  <c r="E3076" i="2"/>
  <c r="D3076" i="2"/>
  <c r="C3076" i="2"/>
  <c r="B3076" i="2"/>
  <c r="G3074" i="2"/>
  <c r="C3074" i="2"/>
  <c r="G3073" i="2"/>
  <c r="F3073" i="2"/>
  <c r="D3073" i="2"/>
  <c r="C3071" i="2"/>
  <c r="J3070" i="2"/>
  <c r="H3070" i="2"/>
  <c r="D3070" i="2"/>
  <c r="B3070" i="2"/>
  <c r="J3069" i="2"/>
  <c r="H3069" i="2"/>
  <c r="F3069" i="2"/>
  <c r="I3068" i="2"/>
  <c r="H3068" i="2"/>
  <c r="G3068" i="2"/>
  <c r="F3068" i="2"/>
  <c r="E3068" i="2"/>
  <c r="D3068" i="2"/>
  <c r="C3068" i="2"/>
  <c r="B3068" i="2"/>
  <c r="H3067" i="2"/>
  <c r="G3067" i="2"/>
  <c r="F3067" i="2"/>
  <c r="E3067" i="2"/>
  <c r="D3067" i="2"/>
  <c r="C3067" i="2"/>
  <c r="B3067" i="2"/>
  <c r="J3065" i="2"/>
  <c r="I3065" i="2"/>
  <c r="H3065" i="2"/>
  <c r="G3065" i="2"/>
  <c r="F3065" i="2"/>
  <c r="E3065" i="2"/>
  <c r="D3065" i="2"/>
  <c r="C3065" i="2"/>
  <c r="B3065" i="2"/>
  <c r="J3064" i="2"/>
  <c r="I3064" i="2"/>
  <c r="H3064" i="2"/>
  <c r="G3064" i="2"/>
  <c r="F3064" i="2"/>
  <c r="E3064" i="2"/>
  <c r="D3064" i="2"/>
  <c r="C3064" i="2"/>
  <c r="B3064" i="2"/>
  <c r="G3062" i="2"/>
  <c r="C3062" i="2"/>
  <c r="G3061" i="2"/>
  <c r="F3061" i="2"/>
  <c r="D3061" i="2"/>
  <c r="C3059" i="2"/>
  <c r="J3058" i="2"/>
  <c r="H3058" i="2"/>
  <c r="D3058" i="2"/>
  <c r="B3058" i="2"/>
  <c r="J3057" i="2"/>
  <c r="H3057" i="2"/>
  <c r="F3057" i="2"/>
  <c r="I3056" i="2"/>
  <c r="H3056" i="2"/>
  <c r="G3056" i="2"/>
  <c r="F3056" i="2"/>
  <c r="E3056" i="2"/>
  <c r="D3056" i="2"/>
  <c r="C3056" i="2"/>
  <c r="B3056" i="2"/>
  <c r="H3055" i="2"/>
  <c r="G3055" i="2"/>
  <c r="F3055" i="2"/>
  <c r="E3055" i="2"/>
  <c r="D3055" i="2"/>
  <c r="C3055" i="2"/>
  <c r="B3055" i="2"/>
  <c r="J3053" i="2"/>
  <c r="I3053" i="2"/>
  <c r="H3053" i="2"/>
  <c r="G3053" i="2"/>
  <c r="F3053" i="2"/>
  <c r="E3053" i="2"/>
  <c r="D3053" i="2"/>
  <c r="C3053" i="2"/>
  <c r="B3053" i="2"/>
  <c r="J3052" i="2"/>
  <c r="I3052" i="2"/>
  <c r="H3052" i="2"/>
  <c r="G3052" i="2"/>
  <c r="F3052" i="2"/>
  <c r="E3052" i="2"/>
  <c r="D3052" i="2"/>
  <c r="C3052" i="2"/>
  <c r="B3052" i="2"/>
  <c r="G3050" i="2"/>
  <c r="C3050" i="2"/>
  <c r="G3049" i="2"/>
  <c r="F3049" i="2"/>
  <c r="D3049" i="2"/>
  <c r="C3047" i="2"/>
  <c r="J3046" i="2"/>
  <c r="H3046" i="2"/>
  <c r="D3046" i="2"/>
  <c r="B3046" i="2"/>
  <c r="J3045" i="2"/>
  <c r="H3045" i="2"/>
  <c r="F3045" i="2"/>
  <c r="I3044" i="2"/>
  <c r="H3044" i="2"/>
  <c r="G3044" i="2"/>
  <c r="F3044" i="2"/>
  <c r="E3044" i="2"/>
  <c r="D3044" i="2"/>
  <c r="C3044" i="2"/>
  <c r="B3044" i="2"/>
  <c r="H3043" i="2"/>
  <c r="G3043" i="2"/>
  <c r="F3043" i="2"/>
  <c r="E3043" i="2"/>
  <c r="D3043" i="2"/>
  <c r="C3043" i="2"/>
  <c r="B3043" i="2"/>
  <c r="J3041" i="2"/>
  <c r="I3041" i="2"/>
  <c r="H3041" i="2"/>
  <c r="G3041" i="2"/>
  <c r="F3041" i="2"/>
  <c r="E3041" i="2"/>
  <c r="D3041" i="2"/>
  <c r="C3041" i="2"/>
  <c r="B3041" i="2"/>
  <c r="J3040" i="2"/>
  <c r="I3040" i="2"/>
  <c r="H3040" i="2"/>
  <c r="G3040" i="2"/>
  <c r="F3040" i="2"/>
  <c r="E3040" i="2"/>
  <c r="D3040" i="2"/>
  <c r="C3040" i="2"/>
  <c r="B3040" i="2"/>
  <c r="G3038" i="2"/>
  <c r="C3038" i="2"/>
  <c r="G3037" i="2"/>
  <c r="F3037" i="2"/>
  <c r="D3037" i="2"/>
  <c r="C3035" i="2"/>
  <c r="J3034" i="2"/>
  <c r="H3034" i="2"/>
  <c r="D3034" i="2"/>
  <c r="B3034" i="2"/>
  <c r="J3033" i="2"/>
  <c r="H3033" i="2"/>
  <c r="F3033" i="2"/>
  <c r="I3032" i="2"/>
  <c r="H3032" i="2"/>
  <c r="G3032" i="2"/>
  <c r="F3032" i="2"/>
  <c r="E3032" i="2"/>
  <c r="D3032" i="2"/>
  <c r="C3032" i="2"/>
  <c r="B3032" i="2"/>
  <c r="H3031" i="2"/>
  <c r="G3031" i="2"/>
  <c r="F3031" i="2"/>
  <c r="E3031" i="2"/>
  <c r="D3031" i="2"/>
  <c r="C3031" i="2"/>
  <c r="B3031" i="2"/>
  <c r="J3029" i="2"/>
  <c r="I3029" i="2"/>
  <c r="H3029" i="2"/>
  <c r="G3029" i="2"/>
  <c r="F3029" i="2"/>
  <c r="E3029" i="2"/>
  <c r="D3029" i="2"/>
  <c r="C3029" i="2"/>
  <c r="B3029" i="2"/>
  <c r="J3028" i="2"/>
  <c r="I3028" i="2"/>
  <c r="H3028" i="2"/>
  <c r="G3028" i="2"/>
  <c r="F3028" i="2"/>
  <c r="E3028" i="2"/>
  <c r="D3028" i="2"/>
  <c r="C3028" i="2"/>
  <c r="B3028" i="2"/>
  <c r="G3026" i="2"/>
  <c r="C3026" i="2"/>
  <c r="G3025" i="2"/>
  <c r="F3025" i="2"/>
  <c r="D3025" i="2"/>
  <c r="C3023" i="2"/>
  <c r="J3022" i="2"/>
  <c r="H3022" i="2"/>
  <c r="D3022" i="2"/>
  <c r="B3022" i="2"/>
  <c r="J3021" i="2"/>
  <c r="H3021" i="2"/>
  <c r="F3021" i="2"/>
  <c r="I3020" i="2"/>
  <c r="H3020" i="2"/>
  <c r="G3020" i="2"/>
  <c r="F3020" i="2"/>
  <c r="E3020" i="2"/>
  <c r="D3020" i="2"/>
  <c r="C3020" i="2"/>
  <c r="B3020" i="2"/>
  <c r="H3019" i="2"/>
  <c r="G3019" i="2"/>
  <c r="F3019" i="2"/>
  <c r="E3019" i="2"/>
  <c r="D3019" i="2"/>
  <c r="C3019" i="2"/>
  <c r="B3019" i="2"/>
  <c r="J3017" i="2"/>
  <c r="I3017" i="2"/>
  <c r="H3017" i="2"/>
  <c r="G3017" i="2"/>
  <c r="F3017" i="2"/>
  <c r="E3017" i="2"/>
  <c r="D3017" i="2"/>
  <c r="C3017" i="2"/>
  <c r="B3017" i="2"/>
  <c r="J3016" i="2"/>
  <c r="I3016" i="2"/>
  <c r="H3016" i="2"/>
  <c r="G3016" i="2"/>
  <c r="F3016" i="2"/>
  <c r="E3016" i="2"/>
  <c r="D3016" i="2"/>
  <c r="C3016" i="2"/>
  <c r="B3016" i="2"/>
  <c r="G3014" i="2"/>
  <c r="C3014" i="2"/>
  <c r="G3013" i="2"/>
  <c r="F3013" i="2"/>
  <c r="D3013" i="2"/>
  <c r="C3011" i="2"/>
  <c r="J3010" i="2"/>
  <c r="H3010" i="2"/>
  <c r="D3010" i="2"/>
  <c r="B3010" i="2"/>
  <c r="J3009" i="2"/>
  <c r="H3009" i="2"/>
  <c r="F3009" i="2"/>
  <c r="I3008" i="2"/>
  <c r="H3008" i="2"/>
  <c r="G3008" i="2"/>
  <c r="F3008" i="2"/>
  <c r="E3008" i="2"/>
  <c r="D3008" i="2"/>
  <c r="C3008" i="2"/>
  <c r="B3008" i="2"/>
  <c r="H3007" i="2"/>
  <c r="G3007" i="2"/>
  <c r="F3007" i="2"/>
  <c r="E3007" i="2"/>
  <c r="D3007" i="2"/>
  <c r="C3007" i="2"/>
  <c r="B3007" i="2"/>
  <c r="J3005" i="2"/>
  <c r="I3005" i="2"/>
  <c r="H3005" i="2"/>
  <c r="G3005" i="2"/>
  <c r="F3005" i="2"/>
  <c r="E3005" i="2"/>
  <c r="D3005" i="2"/>
  <c r="C3005" i="2"/>
  <c r="B3005" i="2"/>
  <c r="J3004" i="2"/>
  <c r="I3004" i="2"/>
  <c r="H3004" i="2"/>
  <c r="G3004" i="2"/>
  <c r="F3004" i="2"/>
  <c r="E3004" i="2"/>
  <c r="D3004" i="2"/>
  <c r="C3004" i="2"/>
  <c r="B3004" i="2"/>
  <c r="G3002" i="2"/>
  <c r="C3002" i="2"/>
  <c r="G3001" i="2"/>
  <c r="F3001" i="2"/>
  <c r="D3001" i="2"/>
  <c r="C2999" i="2"/>
  <c r="J2998" i="2"/>
  <c r="H2998" i="2"/>
  <c r="D2998" i="2"/>
  <c r="B2998" i="2"/>
  <c r="J2997" i="2"/>
  <c r="H2997" i="2"/>
  <c r="F2997" i="2"/>
  <c r="I2996" i="2"/>
  <c r="H2996" i="2"/>
  <c r="G2996" i="2"/>
  <c r="F2996" i="2"/>
  <c r="E2996" i="2"/>
  <c r="D2996" i="2"/>
  <c r="C2996" i="2"/>
  <c r="B2996" i="2"/>
  <c r="H2995" i="2"/>
  <c r="G2995" i="2"/>
  <c r="F2995" i="2"/>
  <c r="E2995" i="2"/>
  <c r="D2995" i="2"/>
  <c r="C2995" i="2"/>
  <c r="B2995" i="2"/>
  <c r="J2993" i="2"/>
  <c r="I2993" i="2"/>
  <c r="H2993" i="2"/>
  <c r="G2993" i="2"/>
  <c r="F2993" i="2"/>
  <c r="E2993" i="2"/>
  <c r="D2993" i="2"/>
  <c r="C2993" i="2"/>
  <c r="B2993" i="2"/>
  <c r="J2992" i="2"/>
  <c r="I2992" i="2"/>
  <c r="H2992" i="2"/>
  <c r="G2992" i="2"/>
  <c r="F2992" i="2"/>
  <c r="E2992" i="2"/>
  <c r="D2992" i="2"/>
  <c r="C2992" i="2"/>
  <c r="B2992" i="2"/>
  <c r="G2990" i="2"/>
  <c r="C2990" i="2"/>
  <c r="G2989" i="2"/>
  <c r="F2989" i="2"/>
  <c r="D2989" i="2"/>
  <c r="C2987" i="2"/>
  <c r="J2986" i="2"/>
  <c r="H2986" i="2"/>
  <c r="D2986" i="2"/>
  <c r="B2986" i="2"/>
  <c r="J2985" i="2"/>
  <c r="H2985" i="2"/>
  <c r="F2985" i="2"/>
  <c r="I2984" i="2"/>
  <c r="H2984" i="2"/>
  <c r="G2984" i="2"/>
  <c r="F2984" i="2"/>
  <c r="E2984" i="2"/>
  <c r="D2984" i="2"/>
  <c r="C2984" i="2"/>
  <c r="B2984" i="2"/>
  <c r="H2983" i="2"/>
  <c r="G2983" i="2"/>
  <c r="F2983" i="2"/>
  <c r="E2983" i="2"/>
  <c r="D2983" i="2"/>
  <c r="C2983" i="2"/>
  <c r="B2983" i="2"/>
  <c r="J2981" i="2"/>
  <c r="I2981" i="2"/>
  <c r="H2981" i="2"/>
  <c r="G2981" i="2"/>
  <c r="F2981" i="2"/>
  <c r="E2981" i="2"/>
  <c r="D2981" i="2"/>
  <c r="C2981" i="2"/>
  <c r="B2981" i="2"/>
  <c r="J2980" i="2"/>
  <c r="I2980" i="2"/>
  <c r="H2980" i="2"/>
  <c r="G2980" i="2"/>
  <c r="F2980" i="2"/>
  <c r="E2980" i="2"/>
  <c r="D2980" i="2"/>
  <c r="C2980" i="2"/>
  <c r="B2980" i="2"/>
  <c r="G2978" i="2"/>
  <c r="C2978" i="2"/>
  <c r="G2977" i="2"/>
  <c r="F2977" i="2"/>
  <c r="D2977" i="2"/>
  <c r="C2975" i="2"/>
  <c r="J2974" i="2"/>
  <c r="H2974" i="2"/>
  <c r="D2974" i="2"/>
  <c r="B2974" i="2"/>
  <c r="J2973" i="2"/>
  <c r="H2973" i="2"/>
  <c r="F2973" i="2"/>
  <c r="I2972" i="2"/>
  <c r="H2972" i="2"/>
  <c r="G2972" i="2"/>
  <c r="F2972" i="2"/>
  <c r="E2972" i="2"/>
  <c r="D2972" i="2"/>
  <c r="C2972" i="2"/>
  <c r="B2972" i="2"/>
  <c r="H2971" i="2"/>
  <c r="G2971" i="2"/>
  <c r="F2971" i="2"/>
  <c r="E2971" i="2"/>
  <c r="D2971" i="2"/>
  <c r="C2971" i="2"/>
  <c r="B2971" i="2"/>
  <c r="J2969" i="2"/>
  <c r="I2969" i="2"/>
  <c r="H2969" i="2"/>
  <c r="G2969" i="2"/>
  <c r="F2969" i="2"/>
  <c r="E2969" i="2"/>
  <c r="D2969" i="2"/>
  <c r="C2969" i="2"/>
  <c r="B2969" i="2"/>
  <c r="J2968" i="2"/>
  <c r="I2968" i="2"/>
  <c r="H2968" i="2"/>
  <c r="G2968" i="2"/>
  <c r="F2968" i="2"/>
  <c r="E2968" i="2"/>
  <c r="D2968" i="2"/>
  <c r="C2968" i="2"/>
  <c r="B2968" i="2"/>
  <c r="G2966" i="2"/>
  <c r="C2966" i="2"/>
  <c r="G2965" i="2"/>
  <c r="F2965" i="2"/>
  <c r="D2965" i="2"/>
  <c r="C2963" i="2"/>
  <c r="J2962" i="2"/>
  <c r="H2962" i="2"/>
  <c r="D2962" i="2"/>
  <c r="B2962" i="2"/>
  <c r="J2961" i="2"/>
  <c r="H2961" i="2"/>
  <c r="F2961" i="2"/>
  <c r="I2960" i="2"/>
  <c r="H2960" i="2"/>
  <c r="G2960" i="2"/>
  <c r="F2960" i="2"/>
  <c r="E2960" i="2"/>
  <c r="D2960" i="2"/>
  <c r="C2960" i="2"/>
  <c r="B2960" i="2"/>
  <c r="H2959" i="2"/>
  <c r="G2959" i="2"/>
  <c r="F2959" i="2"/>
  <c r="E2959" i="2"/>
  <c r="D2959" i="2"/>
  <c r="C2959" i="2"/>
  <c r="B2959" i="2"/>
  <c r="J2957" i="2"/>
  <c r="I2957" i="2"/>
  <c r="H2957" i="2"/>
  <c r="G2957" i="2"/>
  <c r="F2957" i="2"/>
  <c r="E2957" i="2"/>
  <c r="D2957" i="2"/>
  <c r="C2957" i="2"/>
  <c r="B2957" i="2"/>
  <c r="J2956" i="2"/>
  <c r="I2956" i="2"/>
  <c r="H2956" i="2"/>
  <c r="G2956" i="2"/>
  <c r="F2956" i="2"/>
  <c r="E2956" i="2"/>
  <c r="D2956" i="2"/>
  <c r="C2956" i="2"/>
  <c r="B2956" i="2"/>
  <c r="G2954" i="2"/>
  <c r="C2954" i="2"/>
  <c r="G2953" i="2"/>
  <c r="F2953" i="2"/>
  <c r="D2953" i="2"/>
  <c r="C2951" i="2"/>
  <c r="J2950" i="2"/>
  <c r="H2950" i="2"/>
  <c r="D2950" i="2"/>
  <c r="B2950" i="2"/>
  <c r="J2949" i="2"/>
  <c r="H2949" i="2"/>
  <c r="F2949" i="2"/>
  <c r="I2948" i="2"/>
  <c r="H2948" i="2"/>
  <c r="G2948" i="2"/>
  <c r="F2948" i="2"/>
  <c r="E2948" i="2"/>
  <c r="D2948" i="2"/>
  <c r="C2948" i="2"/>
  <c r="B2948" i="2"/>
  <c r="H2947" i="2"/>
  <c r="G2947" i="2"/>
  <c r="F2947" i="2"/>
  <c r="E2947" i="2"/>
  <c r="D2947" i="2"/>
  <c r="C2947" i="2"/>
  <c r="B2947" i="2"/>
  <c r="J2945" i="2"/>
  <c r="I2945" i="2"/>
  <c r="H2945" i="2"/>
  <c r="G2945" i="2"/>
  <c r="F2945" i="2"/>
  <c r="E2945" i="2"/>
  <c r="D2945" i="2"/>
  <c r="C2945" i="2"/>
  <c r="B2945" i="2"/>
  <c r="J2944" i="2"/>
  <c r="I2944" i="2"/>
  <c r="H2944" i="2"/>
  <c r="G2944" i="2"/>
  <c r="F2944" i="2"/>
  <c r="E2944" i="2"/>
  <c r="D2944" i="2"/>
  <c r="C2944" i="2"/>
  <c r="B2944" i="2"/>
  <c r="G2942" i="2"/>
  <c r="C2942" i="2"/>
  <c r="G2941" i="2"/>
  <c r="F2941" i="2"/>
  <c r="D2941" i="2"/>
  <c r="C2939" i="2"/>
  <c r="J2938" i="2"/>
  <c r="H2938" i="2"/>
  <c r="D2938" i="2"/>
  <c r="B2938" i="2"/>
  <c r="J2937" i="2"/>
  <c r="H2937" i="2"/>
  <c r="F2937" i="2"/>
  <c r="I2936" i="2"/>
  <c r="H2936" i="2"/>
  <c r="G2936" i="2"/>
  <c r="F2936" i="2"/>
  <c r="E2936" i="2"/>
  <c r="D2936" i="2"/>
  <c r="C2936" i="2"/>
  <c r="B2936" i="2"/>
  <c r="H2935" i="2"/>
  <c r="G2935" i="2"/>
  <c r="F2935" i="2"/>
  <c r="E2935" i="2"/>
  <c r="D2935" i="2"/>
  <c r="C2935" i="2"/>
  <c r="B2935" i="2"/>
  <c r="J2933" i="2"/>
  <c r="I2933" i="2"/>
  <c r="H2933" i="2"/>
  <c r="G2933" i="2"/>
  <c r="F2933" i="2"/>
  <c r="E2933" i="2"/>
  <c r="D2933" i="2"/>
  <c r="C2933" i="2"/>
  <c r="B2933" i="2"/>
  <c r="J2932" i="2"/>
  <c r="I2932" i="2"/>
  <c r="H2932" i="2"/>
  <c r="G2932" i="2"/>
  <c r="F2932" i="2"/>
  <c r="E2932" i="2"/>
  <c r="D2932" i="2"/>
  <c r="C2932" i="2"/>
  <c r="B2932" i="2"/>
  <c r="G2930" i="2"/>
  <c r="C2930" i="2"/>
  <c r="G2929" i="2"/>
  <c r="F2929" i="2"/>
  <c r="D2929" i="2"/>
  <c r="C2927" i="2"/>
  <c r="J2926" i="2"/>
  <c r="H2926" i="2"/>
  <c r="D2926" i="2"/>
  <c r="B2926" i="2"/>
  <c r="J2925" i="2"/>
  <c r="H2925" i="2"/>
  <c r="F2925" i="2"/>
  <c r="I2924" i="2"/>
  <c r="H2924" i="2"/>
  <c r="G2924" i="2"/>
  <c r="F2924" i="2"/>
  <c r="E2924" i="2"/>
  <c r="D2924" i="2"/>
  <c r="C2924" i="2"/>
  <c r="B2924" i="2"/>
  <c r="H2923" i="2"/>
  <c r="G2923" i="2"/>
  <c r="F2923" i="2"/>
  <c r="E2923" i="2"/>
  <c r="D2923" i="2"/>
  <c r="C2923" i="2"/>
  <c r="B2923" i="2"/>
  <c r="J2921" i="2"/>
  <c r="I2921" i="2"/>
  <c r="H2921" i="2"/>
  <c r="G2921" i="2"/>
  <c r="F2921" i="2"/>
  <c r="E2921" i="2"/>
  <c r="D2921" i="2"/>
  <c r="C2921" i="2"/>
  <c r="B2921" i="2"/>
  <c r="J2920" i="2"/>
  <c r="I2920" i="2"/>
  <c r="H2920" i="2"/>
  <c r="G2920" i="2"/>
  <c r="F2920" i="2"/>
  <c r="E2920" i="2"/>
  <c r="D2920" i="2"/>
  <c r="C2920" i="2"/>
  <c r="B2920" i="2"/>
  <c r="G2918" i="2"/>
  <c r="C2918" i="2"/>
  <c r="G2917" i="2"/>
  <c r="F2917" i="2"/>
  <c r="D2917" i="2"/>
  <c r="C2915" i="2"/>
  <c r="J2914" i="2"/>
  <c r="H2914" i="2"/>
  <c r="D2914" i="2"/>
  <c r="B2914" i="2"/>
  <c r="J2913" i="2"/>
  <c r="H2913" i="2"/>
  <c r="F2913" i="2"/>
  <c r="I2912" i="2"/>
  <c r="H2912" i="2"/>
  <c r="G2912" i="2"/>
  <c r="F2912" i="2"/>
  <c r="E2912" i="2"/>
  <c r="D2912" i="2"/>
  <c r="C2912" i="2"/>
  <c r="B2912" i="2"/>
  <c r="H2911" i="2"/>
  <c r="G2911" i="2"/>
  <c r="F2911" i="2"/>
  <c r="E2911" i="2"/>
  <c r="D2911" i="2"/>
  <c r="C2911" i="2"/>
  <c r="B2911" i="2"/>
  <c r="J2909" i="2"/>
  <c r="I2909" i="2"/>
  <c r="H2909" i="2"/>
  <c r="G2909" i="2"/>
  <c r="F2909" i="2"/>
  <c r="E2909" i="2"/>
  <c r="D2909" i="2"/>
  <c r="C2909" i="2"/>
  <c r="B2909" i="2"/>
  <c r="J2908" i="2"/>
  <c r="I2908" i="2"/>
  <c r="H2908" i="2"/>
  <c r="G2908" i="2"/>
  <c r="F2908" i="2"/>
  <c r="E2908" i="2"/>
  <c r="D2908" i="2"/>
  <c r="C2908" i="2"/>
  <c r="B2908" i="2"/>
  <c r="G2906" i="2"/>
  <c r="C2906" i="2"/>
  <c r="G2905" i="2"/>
  <c r="F2905" i="2"/>
  <c r="D2905" i="2"/>
  <c r="C2903" i="2"/>
  <c r="J2902" i="2"/>
  <c r="H2902" i="2"/>
  <c r="D2902" i="2"/>
  <c r="B2902" i="2"/>
  <c r="J2901" i="2"/>
  <c r="H2901" i="2"/>
  <c r="F2901" i="2"/>
  <c r="I2900" i="2"/>
  <c r="H2900" i="2"/>
  <c r="G2900" i="2"/>
  <c r="F2900" i="2"/>
  <c r="E2900" i="2"/>
  <c r="D2900" i="2"/>
  <c r="C2900" i="2"/>
  <c r="B2900" i="2"/>
  <c r="H2899" i="2"/>
  <c r="G2899" i="2"/>
  <c r="F2899" i="2"/>
  <c r="E2899" i="2"/>
  <c r="D2899" i="2"/>
  <c r="C2899" i="2"/>
  <c r="B2899" i="2"/>
  <c r="J2897" i="2"/>
  <c r="I2897" i="2"/>
  <c r="H2897" i="2"/>
  <c r="G2897" i="2"/>
  <c r="F2897" i="2"/>
  <c r="E2897" i="2"/>
  <c r="D2897" i="2"/>
  <c r="C2897" i="2"/>
  <c r="B2897" i="2"/>
  <c r="J2896" i="2"/>
  <c r="I2896" i="2"/>
  <c r="H2896" i="2"/>
  <c r="G2896" i="2"/>
  <c r="F2896" i="2"/>
  <c r="E2896" i="2"/>
  <c r="D2896" i="2"/>
  <c r="C2896" i="2"/>
  <c r="B2896" i="2"/>
  <c r="G2894" i="2"/>
  <c r="C2894" i="2"/>
  <c r="G2893" i="2"/>
  <c r="F2893" i="2"/>
  <c r="D2893" i="2"/>
  <c r="C2891" i="2"/>
  <c r="J2890" i="2"/>
  <c r="H2890" i="2"/>
  <c r="D2890" i="2"/>
  <c r="B2890" i="2"/>
  <c r="J2889" i="2"/>
  <c r="H2889" i="2"/>
  <c r="F2889" i="2"/>
  <c r="I2888" i="2"/>
  <c r="H2888" i="2"/>
  <c r="G2888" i="2"/>
  <c r="F2888" i="2"/>
  <c r="E2888" i="2"/>
  <c r="D2888" i="2"/>
  <c r="C2888" i="2"/>
  <c r="B2888" i="2"/>
  <c r="H2887" i="2"/>
  <c r="G2887" i="2"/>
  <c r="F2887" i="2"/>
  <c r="E2887" i="2"/>
  <c r="D2887" i="2"/>
  <c r="C2887" i="2"/>
  <c r="B2887" i="2"/>
  <c r="J2885" i="2"/>
  <c r="I2885" i="2"/>
  <c r="H2885" i="2"/>
  <c r="G2885" i="2"/>
  <c r="F2885" i="2"/>
  <c r="E2885" i="2"/>
  <c r="D2885" i="2"/>
  <c r="C2885" i="2"/>
  <c r="B2885" i="2"/>
  <c r="J2884" i="2"/>
  <c r="I2884" i="2"/>
  <c r="H2884" i="2"/>
  <c r="G2884" i="2"/>
  <c r="F2884" i="2"/>
  <c r="E2884" i="2"/>
  <c r="D2884" i="2"/>
  <c r="C2884" i="2"/>
  <c r="B2884" i="2"/>
  <c r="G2882" i="2"/>
  <c r="C2882" i="2"/>
  <c r="G2881" i="2"/>
  <c r="F2881" i="2"/>
  <c r="D2881" i="2"/>
  <c r="C2879" i="2"/>
  <c r="J2878" i="2"/>
  <c r="H2878" i="2"/>
  <c r="D2878" i="2"/>
  <c r="B2878" i="2"/>
  <c r="J2877" i="2"/>
  <c r="H2877" i="2"/>
  <c r="F2877" i="2"/>
  <c r="I2876" i="2"/>
  <c r="H2876" i="2"/>
  <c r="G2876" i="2"/>
  <c r="F2876" i="2"/>
  <c r="E2876" i="2"/>
  <c r="D2876" i="2"/>
  <c r="C2876" i="2"/>
  <c r="B2876" i="2"/>
  <c r="H2875" i="2"/>
  <c r="G2875" i="2"/>
  <c r="F2875" i="2"/>
  <c r="E2875" i="2"/>
  <c r="D2875" i="2"/>
  <c r="C2875" i="2"/>
  <c r="B2875" i="2"/>
  <c r="J2873" i="2"/>
  <c r="I2873" i="2"/>
  <c r="H2873" i="2"/>
  <c r="G2873" i="2"/>
  <c r="F2873" i="2"/>
  <c r="E2873" i="2"/>
  <c r="D2873" i="2"/>
  <c r="C2873" i="2"/>
  <c r="B2873" i="2"/>
  <c r="J2872" i="2"/>
  <c r="I2872" i="2"/>
  <c r="H2872" i="2"/>
  <c r="G2872" i="2"/>
  <c r="F2872" i="2"/>
  <c r="E2872" i="2"/>
  <c r="D2872" i="2"/>
  <c r="C2872" i="2"/>
  <c r="B2872" i="2"/>
  <c r="G2870" i="2"/>
  <c r="C2870" i="2"/>
  <c r="G2869" i="2"/>
  <c r="F2869" i="2"/>
  <c r="D2869" i="2"/>
  <c r="C2867" i="2"/>
  <c r="J2866" i="2"/>
  <c r="H2866" i="2"/>
  <c r="D2866" i="2"/>
  <c r="B2866" i="2"/>
  <c r="J2865" i="2"/>
  <c r="H2865" i="2"/>
  <c r="F2865" i="2"/>
  <c r="I2864" i="2"/>
  <c r="H2864" i="2"/>
  <c r="G2864" i="2"/>
  <c r="F2864" i="2"/>
  <c r="E2864" i="2"/>
  <c r="D2864" i="2"/>
  <c r="C2864" i="2"/>
  <c r="B2864" i="2"/>
  <c r="H2863" i="2"/>
  <c r="G2863" i="2"/>
  <c r="F2863" i="2"/>
  <c r="E2863" i="2"/>
  <c r="D2863" i="2"/>
  <c r="C2863" i="2"/>
  <c r="B2863" i="2"/>
  <c r="J2861" i="2"/>
  <c r="I2861" i="2"/>
  <c r="H2861" i="2"/>
  <c r="G2861" i="2"/>
  <c r="F2861" i="2"/>
  <c r="E2861" i="2"/>
  <c r="D2861" i="2"/>
  <c r="C2861" i="2"/>
  <c r="B2861" i="2"/>
  <c r="J2860" i="2"/>
  <c r="I2860" i="2"/>
  <c r="H2860" i="2"/>
  <c r="G2860" i="2"/>
  <c r="F2860" i="2"/>
  <c r="E2860" i="2"/>
  <c r="D2860" i="2"/>
  <c r="C2860" i="2"/>
  <c r="B2860" i="2"/>
  <c r="G2858" i="2"/>
  <c r="C2858" i="2"/>
  <c r="G2857" i="2"/>
  <c r="F2857" i="2"/>
  <c r="D2857" i="2"/>
  <c r="C2855" i="2"/>
  <c r="J2854" i="2"/>
  <c r="H2854" i="2"/>
  <c r="D2854" i="2"/>
  <c r="B2854" i="2"/>
  <c r="J2853" i="2"/>
  <c r="H2853" i="2"/>
  <c r="F2853" i="2"/>
  <c r="I2852" i="2"/>
  <c r="H2852" i="2"/>
  <c r="G2852" i="2"/>
  <c r="F2852" i="2"/>
  <c r="E2852" i="2"/>
  <c r="D2852" i="2"/>
  <c r="C2852" i="2"/>
  <c r="B2852" i="2"/>
  <c r="H2851" i="2"/>
  <c r="G2851" i="2"/>
  <c r="F2851" i="2"/>
  <c r="E2851" i="2"/>
  <c r="D2851" i="2"/>
  <c r="C2851" i="2"/>
  <c r="B2851" i="2"/>
  <c r="J2849" i="2"/>
  <c r="I2849" i="2"/>
  <c r="H2849" i="2"/>
  <c r="G2849" i="2"/>
  <c r="F2849" i="2"/>
  <c r="E2849" i="2"/>
  <c r="D2849" i="2"/>
  <c r="C2849" i="2"/>
  <c r="B2849" i="2"/>
  <c r="J2848" i="2"/>
  <c r="I2848" i="2"/>
  <c r="H2848" i="2"/>
  <c r="G2848" i="2"/>
  <c r="F2848" i="2"/>
  <c r="E2848" i="2"/>
  <c r="D2848" i="2"/>
  <c r="C2848" i="2"/>
  <c r="B2848" i="2"/>
  <c r="G2846" i="2"/>
  <c r="C2846" i="2"/>
  <c r="G2845" i="2"/>
  <c r="F2845" i="2"/>
  <c r="D2845" i="2"/>
  <c r="C2843" i="2"/>
  <c r="J2842" i="2"/>
  <c r="H2842" i="2"/>
  <c r="D2842" i="2"/>
  <c r="B2842" i="2"/>
  <c r="J2841" i="2"/>
  <c r="H2841" i="2"/>
  <c r="F2841" i="2"/>
  <c r="I2840" i="2"/>
  <c r="H2840" i="2"/>
  <c r="G2840" i="2"/>
  <c r="F2840" i="2"/>
  <c r="E2840" i="2"/>
  <c r="D2840" i="2"/>
  <c r="C2840" i="2"/>
  <c r="B2840" i="2"/>
  <c r="H2839" i="2"/>
  <c r="G2839" i="2"/>
  <c r="F2839" i="2"/>
  <c r="E2839" i="2"/>
  <c r="D2839" i="2"/>
  <c r="C2839" i="2"/>
  <c r="B2839" i="2"/>
  <c r="J2837" i="2"/>
  <c r="I2837" i="2"/>
  <c r="H2837" i="2"/>
  <c r="G2837" i="2"/>
  <c r="F2837" i="2"/>
  <c r="E2837" i="2"/>
  <c r="D2837" i="2"/>
  <c r="C2837" i="2"/>
  <c r="B2837" i="2"/>
  <c r="J2836" i="2"/>
  <c r="I2836" i="2"/>
  <c r="H2836" i="2"/>
  <c r="G2836" i="2"/>
  <c r="F2836" i="2"/>
  <c r="E2836" i="2"/>
  <c r="D2836" i="2"/>
  <c r="C2836" i="2"/>
  <c r="B2836" i="2"/>
  <c r="G2834" i="2"/>
  <c r="C2834" i="2"/>
  <c r="G2833" i="2"/>
  <c r="F2833" i="2"/>
  <c r="D2833" i="2"/>
  <c r="C2831" i="2"/>
  <c r="J2830" i="2"/>
  <c r="H2830" i="2"/>
  <c r="D2830" i="2"/>
  <c r="B2830" i="2"/>
  <c r="J2829" i="2"/>
  <c r="H2829" i="2"/>
  <c r="F2829" i="2"/>
  <c r="I2828" i="2"/>
  <c r="H2828" i="2"/>
  <c r="G2828" i="2"/>
  <c r="F2828" i="2"/>
  <c r="E2828" i="2"/>
  <c r="D2828" i="2"/>
  <c r="C2828" i="2"/>
  <c r="B2828" i="2"/>
  <c r="H2827" i="2"/>
  <c r="G2827" i="2"/>
  <c r="F2827" i="2"/>
  <c r="E2827" i="2"/>
  <c r="D2827" i="2"/>
  <c r="C2827" i="2"/>
  <c r="B2827" i="2"/>
  <c r="J2825" i="2"/>
  <c r="I2825" i="2"/>
  <c r="H2825" i="2"/>
  <c r="G2825" i="2"/>
  <c r="F2825" i="2"/>
  <c r="E2825" i="2"/>
  <c r="D2825" i="2"/>
  <c r="C2825" i="2"/>
  <c r="B2825" i="2"/>
  <c r="J2824" i="2"/>
  <c r="I2824" i="2"/>
  <c r="H2824" i="2"/>
  <c r="G2824" i="2"/>
  <c r="F2824" i="2"/>
  <c r="E2824" i="2"/>
  <c r="D2824" i="2"/>
  <c r="C2824" i="2"/>
  <c r="B2824" i="2"/>
  <c r="G2822" i="2"/>
  <c r="C2822" i="2"/>
  <c r="G2821" i="2"/>
  <c r="F2821" i="2"/>
  <c r="D2821" i="2"/>
  <c r="C2819" i="2"/>
  <c r="J2818" i="2"/>
  <c r="H2818" i="2"/>
  <c r="D2818" i="2"/>
  <c r="B2818" i="2"/>
  <c r="J2817" i="2"/>
  <c r="H2817" i="2"/>
  <c r="F2817" i="2"/>
  <c r="I2816" i="2"/>
  <c r="H2816" i="2"/>
  <c r="G2816" i="2"/>
  <c r="F2816" i="2"/>
  <c r="E2816" i="2"/>
  <c r="D2816" i="2"/>
  <c r="C2816" i="2"/>
  <c r="B2816" i="2"/>
  <c r="H2815" i="2"/>
  <c r="G2815" i="2"/>
  <c r="F2815" i="2"/>
  <c r="E2815" i="2"/>
  <c r="D2815" i="2"/>
  <c r="C2815" i="2"/>
  <c r="B2815" i="2"/>
  <c r="J2813" i="2"/>
  <c r="I2813" i="2"/>
  <c r="H2813" i="2"/>
  <c r="G2813" i="2"/>
  <c r="F2813" i="2"/>
  <c r="E2813" i="2"/>
  <c r="D2813" i="2"/>
  <c r="C2813" i="2"/>
  <c r="B2813" i="2"/>
  <c r="J2812" i="2"/>
  <c r="I2812" i="2"/>
  <c r="H2812" i="2"/>
  <c r="G2812" i="2"/>
  <c r="F2812" i="2"/>
  <c r="E2812" i="2"/>
  <c r="D2812" i="2"/>
  <c r="C2812" i="2"/>
  <c r="B2812" i="2"/>
  <c r="G2810" i="2"/>
  <c r="C2810" i="2"/>
  <c r="G2809" i="2"/>
  <c r="F2809" i="2"/>
  <c r="D2809" i="2"/>
  <c r="C2807" i="2"/>
  <c r="J2806" i="2"/>
  <c r="H2806" i="2"/>
  <c r="D2806" i="2"/>
  <c r="B2806" i="2"/>
  <c r="J2805" i="2"/>
  <c r="H2805" i="2"/>
  <c r="F2805" i="2"/>
  <c r="I2804" i="2"/>
  <c r="H2804" i="2"/>
  <c r="G2804" i="2"/>
  <c r="F2804" i="2"/>
  <c r="E2804" i="2"/>
  <c r="D2804" i="2"/>
  <c r="C2804" i="2"/>
  <c r="B2804" i="2"/>
  <c r="H2803" i="2"/>
  <c r="G2803" i="2"/>
  <c r="F2803" i="2"/>
  <c r="E2803" i="2"/>
  <c r="D2803" i="2"/>
  <c r="C2803" i="2"/>
  <c r="B2803" i="2"/>
  <c r="J2801" i="2"/>
  <c r="I2801" i="2"/>
  <c r="H2801" i="2"/>
  <c r="G2801" i="2"/>
  <c r="F2801" i="2"/>
  <c r="E2801" i="2"/>
  <c r="D2801" i="2"/>
  <c r="C2801" i="2"/>
  <c r="B2801" i="2"/>
  <c r="J2800" i="2"/>
  <c r="I2800" i="2"/>
  <c r="H2800" i="2"/>
  <c r="G2800" i="2"/>
  <c r="F2800" i="2"/>
  <c r="E2800" i="2"/>
  <c r="D2800" i="2"/>
  <c r="C2800" i="2"/>
  <c r="B2800" i="2"/>
  <c r="G2798" i="2"/>
  <c r="C2798" i="2"/>
  <c r="G2797" i="2"/>
  <c r="F2797" i="2"/>
  <c r="D2797" i="2"/>
  <c r="C2795" i="2"/>
  <c r="J2794" i="2"/>
  <c r="H2794" i="2"/>
  <c r="D2794" i="2"/>
  <c r="B2794" i="2"/>
  <c r="J2793" i="2"/>
  <c r="H2793" i="2"/>
  <c r="F2793" i="2"/>
  <c r="I2792" i="2"/>
  <c r="H2792" i="2"/>
  <c r="G2792" i="2"/>
  <c r="F2792" i="2"/>
  <c r="E2792" i="2"/>
  <c r="D2792" i="2"/>
  <c r="C2792" i="2"/>
  <c r="B2792" i="2"/>
  <c r="H2791" i="2"/>
  <c r="G2791" i="2"/>
  <c r="F2791" i="2"/>
  <c r="E2791" i="2"/>
  <c r="D2791" i="2"/>
  <c r="C2791" i="2"/>
  <c r="B2791" i="2"/>
  <c r="J2789" i="2"/>
  <c r="I2789" i="2"/>
  <c r="H2789" i="2"/>
  <c r="G2789" i="2"/>
  <c r="F2789" i="2"/>
  <c r="E2789" i="2"/>
  <c r="D2789" i="2"/>
  <c r="C2789" i="2"/>
  <c r="B2789" i="2"/>
  <c r="J2788" i="2"/>
  <c r="I2788" i="2"/>
  <c r="H2788" i="2"/>
  <c r="G2788" i="2"/>
  <c r="F2788" i="2"/>
  <c r="E2788" i="2"/>
  <c r="D2788" i="2"/>
  <c r="C2788" i="2"/>
  <c r="B2788" i="2"/>
  <c r="G2786" i="2"/>
  <c r="C2786" i="2"/>
  <c r="G2785" i="2"/>
  <c r="F2785" i="2"/>
  <c r="D2785" i="2"/>
  <c r="C2783" i="2"/>
  <c r="J2782" i="2"/>
  <c r="H2782" i="2"/>
  <c r="D2782" i="2"/>
  <c r="B2782" i="2"/>
  <c r="J2781" i="2"/>
  <c r="H2781" i="2"/>
  <c r="F2781" i="2"/>
  <c r="I2780" i="2"/>
  <c r="H2780" i="2"/>
  <c r="G2780" i="2"/>
  <c r="F2780" i="2"/>
  <c r="E2780" i="2"/>
  <c r="D2780" i="2"/>
  <c r="C2780" i="2"/>
  <c r="B2780" i="2"/>
  <c r="H2779" i="2"/>
  <c r="G2779" i="2"/>
  <c r="F2779" i="2"/>
  <c r="E2779" i="2"/>
  <c r="D2779" i="2"/>
  <c r="C2779" i="2"/>
  <c r="B2779" i="2"/>
  <c r="J2777" i="2"/>
  <c r="I2777" i="2"/>
  <c r="H2777" i="2"/>
  <c r="G2777" i="2"/>
  <c r="F2777" i="2"/>
  <c r="E2777" i="2"/>
  <c r="D2777" i="2"/>
  <c r="C2777" i="2"/>
  <c r="B2777" i="2"/>
  <c r="J2776" i="2"/>
  <c r="I2776" i="2"/>
  <c r="H2776" i="2"/>
  <c r="G2776" i="2"/>
  <c r="F2776" i="2"/>
  <c r="E2776" i="2"/>
  <c r="D2776" i="2"/>
  <c r="C2776" i="2"/>
  <c r="B2776" i="2"/>
  <c r="G2774" i="2"/>
  <c r="C2774" i="2"/>
  <c r="G2773" i="2"/>
  <c r="F2773" i="2"/>
  <c r="D2773" i="2"/>
  <c r="C2771" i="2"/>
  <c r="J2770" i="2"/>
  <c r="H2770" i="2"/>
  <c r="D2770" i="2"/>
  <c r="B2770" i="2"/>
  <c r="J2769" i="2"/>
  <c r="H2769" i="2"/>
  <c r="F2769" i="2"/>
  <c r="I2768" i="2"/>
  <c r="H2768" i="2"/>
  <c r="G2768" i="2"/>
  <c r="F2768" i="2"/>
  <c r="E2768" i="2"/>
  <c r="D2768" i="2"/>
  <c r="C2768" i="2"/>
  <c r="B2768" i="2"/>
  <c r="H2767" i="2"/>
  <c r="G2767" i="2"/>
  <c r="F2767" i="2"/>
  <c r="E2767" i="2"/>
  <c r="D2767" i="2"/>
  <c r="C2767" i="2"/>
  <c r="B2767" i="2"/>
  <c r="J2765" i="2"/>
  <c r="I2765" i="2"/>
  <c r="H2765" i="2"/>
  <c r="G2765" i="2"/>
  <c r="F2765" i="2"/>
  <c r="E2765" i="2"/>
  <c r="D2765" i="2"/>
  <c r="C2765" i="2"/>
  <c r="B2765" i="2"/>
  <c r="J2764" i="2"/>
  <c r="I2764" i="2"/>
  <c r="H2764" i="2"/>
  <c r="G2764" i="2"/>
  <c r="F2764" i="2"/>
  <c r="E2764" i="2"/>
  <c r="D2764" i="2"/>
  <c r="C2764" i="2"/>
  <c r="B2764" i="2"/>
  <c r="G2762" i="2"/>
  <c r="C2762" i="2"/>
  <c r="G2761" i="2"/>
  <c r="F2761" i="2"/>
  <c r="D2761" i="2"/>
  <c r="C2759" i="2"/>
  <c r="J2758" i="2"/>
  <c r="H2758" i="2"/>
  <c r="D2758" i="2"/>
  <c r="B2758" i="2"/>
  <c r="J2757" i="2"/>
  <c r="H2757" i="2"/>
  <c r="F2757" i="2"/>
  <c r="I2756" i="2"/>
  <c r="H2756" i="2"/>
  <c r="G2756" i="2"/>
  <c r="F2756" i="2"/>
  <c r="E2756" i="2"/>
  <c r="D2756" i="2"/>
  <c r="C2756" i="2"/>
  <c r="B2756" i="2"/>
  <c r="H2755" i="2"/>
  <c r="G2755" i="2"/>
  <c r="F2755" i="2"/>
  <c r="E2755" i="2"/>
  <c r="D2755" i="2"/>
  <c r="C2755" i="2"/>
  <c r="B2755" i="2"/>
  <c r="J2753" i="2"/>
  <c r="I2753" i="2"/>
  <c r="H2753" i="2"/>
  <c r="G2753" i="2"/>
  <c r="F2753" i="2"/>
  <c r="E2753" i="2"/>
  <c r="D2753" i="2"/>
  <c r="C2753" i="2"/>
  <c r="B2753" i="2"/>
  <c r="J2752" i="2"/>
  <c r="I2752" i="2"/>
  <c r="H2752" i="2"/>
  <c r="G2752" i="2"/>
  <c r="F2752" i="2"/>
  <c r="E2752" i="2"/>
  <c r="D2752" i="2"/>
  <c r="C2752" i="2"/>
  <c r="B2752" i="2"/>
  <c r="G2750" i="2"/>
  <c r="C2750" i="2"/>
  <c r="G2749" i="2"/>
  <c r="F2749" i="2"/>
  <c r="D2749" i="2"/>
  <c r="C2747" i="2"/>
  <c r="J2746" i="2"/>
  <c r="H2746" i="2"/>
  <c r="D2746" i="2"/>
  <c r="B2746" i="2"/>
  <c r="J2745" i="2"/>
  <c r="H2745" i="2"/>
  <c r="F2745" i="2"/>
  <c r="I2744" i="2"/>
  <c r="H2744" i="2"/>
  <c r="G2744" i="2"/>
  <c r="F2744" i="2"/>
  <c r="E2744" i="2"/>
  <c r="D2744" i="2"/>
  <c r="C2744" i="2"/>
  <c r="B2744" i="2"/>
  <c r="H2743" i="2"/>
  <c r="G2743" i="2"/>
  <c r="F2743" i="2"/>
  <c r="E2743" i="2"/>
  <c r="D2743" i="2"/>
  <c r="C2743" i="2"/>
  <c r="B2743" i="2"/>
  <c r="J2741" i="2"/>
  <c r="I2741" i="2"/>
  <c r="H2741" i="2"/>
  <c r="G2741" i="2"/>
  <c r="F2741" i="2"/>
  <c r="E2741" i="2"/>
  <c r="D2741" i="2"/>
  <c r="C2741" i="2"/>
  <c r="B2741" i="2"/>
  <c r="J2740" i="2"/>
  <c r="I2740" i="2"/>
  <c r="H2740" i="2"/>
  <c r="G2740" i="2"/>
  <c r="F2740" i="2"/>
  <c r="E2740" i="2"/>
  <c r="D2740" i="2"/>
  <c r="C2740" i="2"/>
  <c r="B2740" i="2"/>
  <c r="G2738" i="2"/>
  <c r="C2738" i="2"/>
  <c r="G2737" i="2"/>
  <c r="F2737" i="2"/>
  <c r="D2737" i="2"/>
  <c r="C2735" i="2"/>
  <c r="J2734" i="2"/>
  <c r="H2734" i="2"/>
  <c r="D2734" i="2"/>
  <c r="B2734" i="2"/>
  <c r="J2733" i="2"/>
  <c r="H2733" i="2"/>
  <c r="F2733" i="2"/>
  <c r="I2732" i="2"/>
  <c r="H2732" i="2"/>
  <c r="G2732" i="2"/>
  <c r="F2732" i="2"/>
  <c r="E2732" i="2"/>
  <c r="D2732" i="2"/>
  <c r="C2732" i="2"/>
  <c r="B2732" i="2"/>
  <c r="H2731" i="2"/>
  <c r="G2731" i="2"/>
  <c r="F2731" i="2"/>
  <c r="E2731" i="2"/>
  <c r="D2731" i="2"/>
  <c r="C2731" i="2"/>
  <c r="B2731" i="2"/>
  <c r="J2729" i="2"/>
  <c r="I2729" i="2"/>
  <c r="H2729" i="2"/>
  <c r="G2729" i="2"/>
  <c r="F2729" i="2"/>
  <c r="E2729" i="2"/>
  <c r="D2729" i="2"/>
  <c r="C2729" i="2"/>
  <c r="B2729" i="2"/>
  <c r="J2728" i="2"/>
  <c r="I2728" i="2"/>
  <c r="H2728" i="2"/>
  <c r="G2728" i="2"/>
  <c r="F2728" i="2"/>
  <c r="E2728" i="2"/>
  <c r="D2728" i="2"/>
  <c r="C2728" i="2"/>
  <c r="B2728" i="2"/>
  <c r="G2726" i="2"/>
  <c r="C2726" i="2"/>
  <c r="G2725" i="2"/>
  <c r="F2725" i="2"/>
  <c r="D2725" i="2"/>
  <c r="C2723" i="2"/>
  <c r="J2722" i="2"/>
  <c r="H2722" i="2"/>
  <c r="D2722" i="2"/>
  <c r="B2722" i="2"/>
  <c r="J2721" i="2"/>
  <c r="H2721" i="2"/>
  <c r="F2721" i="2"/>
  <c r="I2720" i="2"/>
  <c r="H2720" i="2"/>
  <c r="G2720" i="2"/>
  <c r="F2720" i="2"/>
  <c r="E2720" i="2"/>
  <c r="D2720" i="2"/>
  <c r="C2720" i="2"/>
  <c r="B2720" i="2"/>
  <c r="H2719" i="2"/>
  <c r="G2719" i="2"/>
  <c r="F2719" i="2"/>
  <c r="E2719" i="2"/>
  <c r="D2719" i="2"/>
  <c r="C2719" i="2"/>
  <c r="B2719" i="2"/>
  <c r="J2717" i="2"/>
  <c r="I2717" i="2"/>
  <c r="H2717" i="2"/>
  <c r="G2717" i="2"/>
  <c r="F2717" i="2"/>
  <c r="E2717" i="2"/>
  <c r="D2717" i="2"/>
  <c r="C2717" i="2"/>
  <c r="B2717" i="2"/>
  <c r="J2716" i="2"/>
  <c r="I2716" i="2"/>
  <c r="H2716" i="2"/>
  <c r="G2716" i="2"/>
  <c r="F2716" i="2"/>
  <c r="E2716" i="2"/>
  <c r="D2716" i="2"/>
  <c r="C2716" i="2"/>
  <c r="B2716" i="2"/>
  <c r="G2714" i="2"/>
  <c r="C2714" i="2"/>
  <c r="G2713" i="2"/>
  <c r="F2713" i="2"/>
  <c r="D2713" i="2"/>
  <c r="C2711" i="2"/>
  <c r="J2710" i="2"/>
  <c r="H2710" i="2"/>
  <c r="D2710" i="2"/>
  <c r="B2710" i="2"/>
  <c r="J2709" i="2"/>
  <c r="H2709" i="2"/>
  <c r="F2709" i="2"/>
  <c r="I2708" i="2"/>
  <c r="H2708" i="2"/>
  <c r="G2708" i="2"/>
  <c r="F2708" i="2"/>
  <c r="E2708" i="2"/>
  <c r="D2708" i="2"/>
  <c r="C2708" i="2"/>
  <c r="B2708" i="2"/>
  <c r="H2707" i="2"/>
  <c r="G2707" i="2"/>
  <c r="F2707" i="2"/>
  <c r="E2707" i="2"/>
  <c r="D2707" i="2"/>
  <c r="C2707" i="2"/>
  <c r="B2707" i="2"/>
  <c r="J2705" i="2"/>
  <c r="I2705" i="2"/>
  <c r="H2705" i="2"/>
  <c r="G2705" i="2"/>
  <c r="F2705" i="2"/>
  <c r="E2705" i="2"/>
  <c r="D2705" i="2"/>
  <c r="C2705" i="2"/>
  <c r="B2705" i="2"/>
  <c r="J2704" i="2"/>
  <c r="I2704" i="2"/>
  <c r="H2704" i="2"/>
  <c r="G2704" i="2"/>
  <c r="F2704" i="2"/>
  <c r="E2704" i="2"/>
  <c r="D2704" i="2"/>
  <c r="C2704" i="2"/>
  <c r="B2704" i="2"/>
  <c r="G2702" i="2"/>
  <c r="C2702" i="2"/>
  <c r="G2701" i="2"/>
  <c r="F2701" i="2"/>
  <c r="D2701" i="2"/>
  <c r="C2699" i="2"/>
  <c r="J2698" i="2"/>
  <c r="H2698" i="2"/>
  <c r="D2698" i="2"/>
  <c r="B2698" i="2"/>
  <c r="J2697" i="2"/>
  <c r="H2697" i="2"/>
  <c r="F2697" i="2"/>
  <c r="I2696" i="2"/>
  <c r="H2696" i="2"/>
  <c r="G2696" i="2"/>
  <c r="F2696" i="2"/>
  <c r="E2696" i="2"/>
  <c r="D2696" i="2"/>
  <c r="C2696" i="2"/>
  <c r="B2696" i="2"/>
  <c r="H2695" i="2"/>
  <c r="G2695" i="2"/>
  <c r="F2695" i="2"/>
  <c r="E2695" i="2"/>
  <c r="D2695" i="2"/>
  <c r="C2695" i="2"/>
  <c r="B2695" i="2"/>
  <c r="J2693" i="2"/>
  <c r="I2693" i="2"/>
  <c r="H2693" i="2"/>
  <c r="G2693" i="2"/>
  <c r="F2693" i="2"/>
  <c r="E2693" i="2"/>
  <c r="D2693" i="2"/>
  <c r="C2693" i="2"/>
  <c r="B2693" i="2"/>
  <c r="J2692" i="2"/>
  <c r="I2692" i="2"/>
  <c r="H2692" i="2"/>
  <c r="G2692" i="2"/>
  <c r="F2692" i="2"/>
  <c r="E2692" i="2"/>
  <c r="D2692" i="2"/>
  <c r="C2692" i="2"/>
  <c r="B2692" i="2"/>
  <c r="G2690" i="2"/>
  <c r="C2690" i="2"/>
  <c r="G2689" i="2"/>
  <c r="F2689" i="2"/>
  <c r="D2689" i="2"/>
  <c r="C2687" i="2"/>
  <c r="J2686" i="2"/>
  <c r="H2686" i="2"/>
  <c r="D2686" i="2"/>
  <c r="B2686" i="2"/>
  <c r="J2685" i="2"/>
  <c r="H2685" i="2"/>
  <c r="F2685" i="2"/>
  <c r="I2684" i="2"/>
  <c r="H2684" i="2"/>
  <c r="G2684" i="2"/>
  <c r="F2684" i="2"/>
  <c r="E2684" i="2"/>
  <c r="D2684" i="2"/>
  <c r="C2684" i="2"/>
  <c r="B2684" i="2"/>
  <c r="H2683" i="2"/>
  <c r="G2683" i="2"/>
  <c r="F2683" i="2"/>
  <c r="E2683" i="2"/>
  <c r="D2683" i="2"/>
  <c r="C2683" i="2"/>
  <c r="B2683" i="2"/>
  <c r="J2681" i="2"/>
  <c r="I2681" i="2"/>
  <c r="H2681" i="2"/>
  <c r="G2681" i="2"/>
  <c r="F2681" i="2"/>
  <c r="E2681" i="2"/>
  <c r="D2681" i="2"/>
  <c r="C2681" i="2"/>
  <c r="B2681" i="2"/>
  <c r="J2680" i="2"/>
  <c r="I2680" i="2"/>
  <c r="H2680" i="2"/>
  <c r="G2680" i="2"/>
  <c r="F2680" i="2"/>
  <c r="E2680" i="2"/>
  <c r="D2680" i="2"/>
  <c r="C2680" i="2"/>
  <c r="B2680" i="2"/>
  <c r="G2678" i="2"/>
  <c r="C2678" i="2"/>
  <c r="G2677" i="2"/>
  <c r="F2677" i="2"/>
  <c r="D2677" i="2"/>
  <c r="C2675" i="2"/>
  <c r="J2674" i="2"/>
  <c r="H2674" i="2"/>
  <c r="D2674" i="2"/>
  <c r="B2674" i="2"/>
  <c r="J2673" i="2"/>
  <c r="H2673" i="2"/>
  <c r="F2673" i="2"/>
  <c r="I2672" i="2"/>
  <c r="H2672" i="2"/>
  <c r="G2672" i="2"/>
  <c r="F2672" i="2"/>
  <c r="E2672" i="2"/>
  <c r="D2672" i="2"/>
  <c r="C2672" i="2"/>
  <c r="B2672" i="2"/>
  <c r="H2671" i="2"/>
  <c r="G2671" i="2"/>
  <c r="F2671" i="2"/>
  <c r="E2671" i="2"/>
  <c r="D2671" i="2"/>
  <c r="C2671" i="2"/>
  <c r="B2671" i="2"/>
  <c r="J2669" i="2"/>
  <c r="I2669" i="2"/>
  <c r="H2669" i="2"/>
  <c r="G2669" i="2"/>
  <c r="F2669" i="2"/>
  <c r="E2669" i="2"/>
  <c r="D2669" i="2"/>
  <c r="C2669" i="2"/>
  <c r="B2669" i="2"/>
  <c r="J2668" i="2"/>
  <c r="I2668" i="2"/>
  <c r="H2668" i="2"/>
  <c r="G2668" i="2"/>
  <c r="F2668" i="2"/>
  <c r="E2668" i="2"/>
  <c r="D2668" i="2"/>
  <c r="C2668" i="2"/>
  <c r="B2668" i="2"/>
  <c r="G2666" i="2"/>
  <c r="C2666" i="2"/>
  <c r="G2665" i="2"/>
  <c r="F2665" i="2"/>
  <c r="D2665" i="2"/>
  <c r="C2663" i="2"/>
  <c r="J2662" i="2"/>
  <c r="H2662" i="2"/>
  <c r="D2662" i="2"/>
  <c r="B2662" i="2"/>
  <c r="J2661" i="2"/>
  <c r="H2661" i="2"/>
  <c r="F2661" i="2"/>
  <c r="I2660" i="2"/>
  <c r="H2660" i="2"/>
  <c r="G2660" i="2"/>
  <c r="F2660" i="2"/>
  <c r="E2660" i="2"/>
  <c r="D2660" i="2"/>
  <c r="C2660" i="2"/>
  <c r="B2660" i="2"/>
  <c r="H2659" i="2"/>
  <c r="G2659" i="2"/>
  <c r="F2659" i="2"/>
  <c r="E2659" i="2"/>
  <c r="D2659" i="2"/>
  <c r="C2659" i="2"/>
  <c r="B2659" i="2"/>
  <c r="J2657" i="2"/>
  <c r="I2657" i="2"/>
  <c r="H2657" i="2"/>
  <c r="G2657" i="2"/>
  <c r="F2657" i="2"/>
  <c r="E2657" i="2"/>
  <c r="D2657" i="2"/>
  <c r="C2657" i="2"/>
  <c r="B2657" i="2"/>
  <c r="J2656" i="2"/>
  <c r="I2656" i="2"/>
  <c r="H2656" i="2"/>
  <c r="G2656" i="2"/>
  <c r="F2656" i="2"/>
  <c r="E2656" i="2"/>
  <c r="D2656" i="2"/>
  <c r="C2656" i="2"/>
  <c r="B2656" i="2"/>
  <c r="G2654" i="2"/>
  <c r="C2654" i="2"/>
  <c r="G2653" i="2"/>
  <c r="F2653" i="2"/>
  <c r="D2653" i="2"/>
  <c r="C2651" i="2"/>
  <c r="J2650" i="2"/>
  <c r="H2650" i="2"/>
  <c r="D2650" i="2"/>
  <c r="B2650" i="2"/>
  <c r="J2649" i="2"/>
  <c r="H2649" i="2"/>
  <c r="F2649" i="2"/>
  <c r="I2648" i="2"/>
  <c r="H2648" i="2"/>
  <c r="G2648" i="2"/>
  <c r="F2648" i="2"/>
  <c r="E2648" i="2"/>
  <c r="D2648" i="2"/>
  <c r="C2648" i="2"/>
  <c r="B2648" i="2"/>
  <c r="H2647" i="2"/>
  <c r="G2647" i="2"/>
  <c r="F2647" i="2"/>
  <c r="E2647" i="2"/>
  <c r="D2647" i="2"/>
  <c r="C2647" i="2"/>
  <c r="B2647" i="2"/>
  <c r="J2645" i="2"/>
  <c r="I2645" i="2"/>
  <c r="H2645" i="2"/>
  <c r="G2645" i="2"/>
  <c r="F2645" i="2"/>
  <c r="E2645" i="2"/>
  <c r="D2645" i="2"/>
  <c r="C2645" i="2"/>
  <c r="B2645" i="2"/>
  <c r="J2644" i="2"/>
  <c r="I2644" i="2"/>
  <c r="H2644" i="2"/>
  <c r="G2644" i="2"/>
  <c r="F2644" i="2"/>
  <c r="E2644" i="2"/>
  <c r="D2644" i="2"/>
  <c r="C2644" i="2"/>
  <c r="B2644" i="2"/>
  <c r="G2642" i="2"/>
  <c r="C2642" i="2"/>
  <c r="G2641" i="2"/>
  <c r="F2641" i="2"/>
  <c r="D2641" i="2"/>
  <c r="C2639" i="2"/>
  <c r="J2638" i="2"/>
  <c r="H2638" i="2"/>
  <c r="D2638" i="2"/>
  <c r="B2638" i="2"/>
  <c r="J2637" i="2"/>
  <c r="H2637" i="2"/>
  <c r="F2637" i="2"/>
  <c r="I2636" i="2"/>
  <c r="H2636" i="2"/>
  <c r="G2636" i="2"/>
  <c r="F2636" i="2"/>
  <c r="E2636" i="2"/>
  <c r="D2636" i="2"/>
  <c r="C2636" i="2"/>
  <c r="B2636" i="2"/>
  <c r="H2635" i="2"/>
  <c r="G2635" i="2"/>
  <c r="F2635" i="2"/>
  <c r="E2635" i="2"/>
  <c r="D2635" i="2"/>
  <c r="C2635" i="2"/>
  <c r="B2635" i="2"/>
  <c r="J2633" i="2"/>
  <c r="I2633" i="2"/>
  <c r="H2633" i="2"/>
  <c r="G2633" i="2"/>
  <c r="F2633" i="2"/>
  <c r="E2633" i="2"/>
  <c r="D2633" i="2"/>
  <c r="C2633" i="2"/>
  <c r="B2633" i="2"/>
  <c r="J2632" i="2"/>
  <c r="I2632" i="2"/>
  <c r="H2632" i="2"/>
  <c r="G2632" i="2"/>
  <c r="F2632" i="2"/>
  <c r="E2632" i="2"/>
  <c r="D2632" i="2"/>
  <c r="C2632" i="2"/>
  <c r="B2632" i="2"/>
  <c r="G2630" i="2"/>
  <c r="C2630" i="2"/>
  <c r="G2629" i="2"/>
  <c r="F2629" i="2"/>
  <c r="D2629" i="2"/>
  <c r="C2627" i="2"/>
  <c r="J2626" i="2"/>
  <c r="H2626" i="2"/>
  <c r="D2626" i="2"/>
  <c r="B2626" i="2"/>
  <c r="J2625" i="2"/>
  <c r="H2625" i="2"/>
  <c r="F2625" i="2"/>
  <c r="I2624" i="2"/>
  <c r="H2624" i="2"/>
  <c r="G2624" i="2"/>
  <c r="F2624" i="2"/>
  <c r="E2624" i="2"/>
  <c r="D2624" i="2"/>
  <c r="C2624" i="2"/>
  <c r="B2624" i="2"/>
  <c r="H2623" i="2"/>
  <c r="G2623" i="2"/>
  <c r="F2623" i="2"/>
  <c r="E2623" i="2"/>
  <c r="D2623" i="2"/>
  <c r="C2623" i="2"/>
  <c r="B2623" i="2"/>
  <c r="J2621" i="2"/>
  <c r="I2621" i="2"/>
  <c r="H2621" i="2"/>
  <c r="G2621" i="2"/>
  <c r="F2621" i="2"/>
  <c r="E2621" i="2"/>
  <c r="D2621" i="2"/>
  <c r="C2621" i="2"/>
  <c r="B2621" i="2"/>
  <c r="J2620" i="2"/>
  <c r="I2620" i="2"/>
  <c r="H2620" i="2"/>
  <c r="G2620" i="2"/>
  <c r="F2620" i="2"/>
  <c r="E2620" i="2"/>
  <c r="D2620" i="2"/>
  <c r="C2620" i="2"/>
  <c r="B2620" i="2"/>
  <c r="G2618" i="2"/>
  <c r="C2618" i="2"/>
  <c r="G2617" i="2"/>
  <c r="F2617" i="2"/>
  <c r="D2617" i="2"/>
  <c r="C2615" i="2"/>
  <c r="J2614" i="2"/>
  <c r="H2614" i="2"/>
  <c r="D2614" i="2"/>
  <c r="B2614" i="2"/>
  <c r="J2613" i="2"/>
  <c r="H2613" i="2"/>
  <c r="F2613" i="2"/>
  <c r="I2612" i="2"/>
  <c r="H2612" i="2"/>
  <c r="G2612" i="2"/>
  <c r="F2612" i="2"/>
  <c r="E2612" i="2"/>
  <c r="D2612" i="2"/>
  <c r="C2612" i="2"/>
  <c r="B2612" i="2"/>
  <c r="H2611" i="2"/>
  <c r="G2611" i="2"/>
  <c r="F2611" i="2"/>
  <c r="E2611" i="2"/>
  <c r="D2611" i="2"/>
  <c r="C2611" i="2"/>
  <c r="B2611" i="2"/>
  <c r="J2609" i="2"/>
  <c r="I2609" i="2"/>
  <c r="H2609" i="2"/>
  <c r="G2609" i="2"/>
  <c r="F2609" i="2"/>
  <c r="E2609" i="2"/>
  <c r="D2609" i="2"/>
  <c r="C2609" i="2"/>
  <c r="B2609" i="2"/>
  <c r="J2608" i="2"/>
  <c r="I2608" i="2"/>
  <c r="H2608" i="2"/>
  <c r="G2608" i="2"/>
  <c r="F2608" i="2"/>
  <c r="E2608" i="2"/>
  <c r="D2608" i="2"/>
  <c r="C2608" i="2"/>
  <c r="B2608" i="2"/>
  <c r="G2606" i="2"/>
  <c r="C2606" i="2"/>
  <c r="G2605" i="2"/>
  <c r="F2605" i="2"/>
  <c r="D2605" i="2"/>
  <c r="C2603" i="2"/>
  <c r="J2602" i="2"/>
  <c r="H2602" i="2"/>
  <c r="D2602" i="2"/>
  <c r="B2602" i="2"/>
  <c r="J2601" i="2"/>
  <c r="H2601" i="2"/>
  <c r="F2601" i="2"/>
  <c r="I2600" i="2"/>
  <c r="H2600" i="2"/>
  <c r="G2600" i="2"/>
  <c r="F2600" i="2"/>
  <c r="E2600" i="2"/>
  <c r="D2600" i="2"/>
  <c r="C2600" i="2"/>
  <c r="B2600" i="2"/>
  <c r="H2599" i="2"/>
  <c r="G2599" i="2"/>
  <c r="F2599" i="2"/>
  <c r="E2599" i="2"/>
  <c r="D2599" i="2"/>
  <c r="C2599" i="2"/>
  <c r="B2599" i="2"/>
  <c r="J2597" i="2"/>
  <c r="I2597" i="2"/>
  <c r="H2597" i="2"/>
  <c r="G2597" i="2"/>
  <c r="F2597" i="2"/>
  <c r="E2597" i="2"/>
  <c r="D2597" i="2"/>
  <c r="C2597" i="2"/>
  <c r="B2597" i="2"/>
  <c r="J2596" i="2"/>
  <c r="I2596" i="2"/>
  <c r="H2596" i="2"/>
  <c r="G2596" i="2"/>
  <c r="F2596" i="2"/>
  <c r="E2596" i="2"/>
  <c r="D2596" i="2"/>
  <c r="C2596" i="2"/>
  <c r="B2596" i="2"/>
  <c r="G2594" i="2"/>
  <c r="C2594" i="2"/>
  <c r="G2593" i="2"/>
  <c r="F2593" i="2"/>
  <c r="D2593" i="2"/>
  <c r="C2591" i="2"/>
  <c r="J2590" i="2"/>
  <c r="H2590" i="2"/>
  <c r="D2590" i="2"/>
  <c r="B2590" i="2"/>
  <c r="J2589" i="2"/>
  <c r="H2589" i="2"/>
  <c r="F2589" i="2"/>
  <c r="I2588" i="2"/>
  <c r="H2588" i="2"/>
  <c r="G2588" i="2"/>
  <c r="F2588" i="2"/>
  <c r="E2588" i="2"/>
  <c r="D2588" i="2"/>
  <c r="C2588" i="2"/>
  <c r="B2588" i="2"/>
  <c r="H2587" i="2"/>
  <c r="G2587" i="2"/>
  <c r="F2587" i="2"/>
  <c r="E2587" i="2"/>
  <c r="D2587" i="2"/>
  <c r="C2587" i="2"/>
  <c r="B2587" i="2"/>
  <c r="J2585" i="2"/>
  <c r="I2585" i="2"/>
  <c r="H2585" i="2"/>
  <c r="G2585" i="2"/>
  <c r="F2585" i="2"/>
  <c r="E2585" i="2"/>
  <c r="D2585" i="2"/>
  <c r="C2585" i="2"/>
  <c r="B2585" i="2"/>
  <c r="J2584" i="2"/>
  <c r="I2584" i="2"/>
  <c r="H2584" i="2"/>
  <c r="G2584" i="2"/>
  <c r="F2584" i="2"/>
  <c r="E2584" i="2"/>
  <c r="D2584" i="2"/>
  <c r="C2584" i="2"/>
  <c r="B2584" i="2"/>
  <c r="G2582" i="2"/>
  <c r="C2582" i="2"/>
  <c r="G2581" i="2"/>
  <c r="F2581" i="2"/>
  <c r="D2581" i="2"/>
  <c r="C2579" i="2"/>
  <c r="J2578" i="2"/>
  <c r="H2578" i="2"/>
  <c r="D2578" i="2"/>
  <c r="B2578" i="2"/>
  <c r="J2577" i="2"/>
  <c r="H2577" i="2"/>
  <c r="F2577" i="2"/>
  <c r="I2576" i="2"/>
  <c r="H2576" i="2"/>
  <c r="G2576" i="2"/>
  <c r="F2576" i="2"/>
  <c r="E2576" i="2"/>
  <c r="D2576" i="2"/>
  <c r="C2576" i="2"/>
  <c r="B2576" i="2"/>
  <c r="H2575" i="2"/>
  <c r="G2575" i="2"/>
  <c r="F2575" i="2"/>
  <c r="E2575" i="2"/>
  <c r="D2575" i="2"/>
  <c r="C2575" i="2"/>
  <c r="B2575" i="2"/>
  <c r="J2573" i="2"/>
  <c r="I2573" i="2"/>
  <c r="H2573" i="2"/>
  <c r="G2573" i="2"/>
  <c r="F2573" i="2"/>
  <c r="E2573" i="2"/>
  <c r="D2573" i="2"/>
  <c r="C2573" i="2"/>
  <c r="B2573" i="2"/>
  <c r="J2572" i="2"/>
  <c r="I2572" i="2"/>
  <c r="H2572" i="2"/>
  <c r="G2572" i="2"/>
  <c r="F2572" i="2"/>
  <c r="E2572" i="2"/>
  <c r="D2572" i="2"/>
  <c r="C2572" i="2"/>
  <c r="B2572" i="2"/>
  <c r="G2570" i="2"/>
  <c r="C2570" i="2"/>
  <c r="G2569" i="2"/>
  <c r="F2569" i="2"/>
  <c r="D2569" i="2"/>
  <c r="C2567" i="2"/>
  <c r="J2566" i="2"/>
  <c r="H2566" i="2"/>
  <c r="D2566" i="2"/>
  <c r="B2566" i="2"/>
  <c r="J2565" i="2"/>
  <c r="H2565" i="2"/>
  <c r="F2565" i="2"/>
  <c r="I2564" i="2"/>
  <c r="H2564" i="2"/>
  <c r="G2564" i="2"/>
  <c r="F2564" i="2"/>
  <c r="E2564" i="2"/>
  <c r="D2564" i="2"/>
  <c r="C2564" i="2"/>
  <c r="B2564" i="2"/>
  <c r="H2563" i="2"/>
  <c r="G2563" i="2"/>
  <c r="F2563" i="2"/>
  <c r="E2563" i="2"/>
  <c r="D2563" i="2"/>
  <c r="C2563" i="2"/>
  <c r="B2563" i="2"/>
  <c r="J2561" i="2"/>
  <c r="I2561" i="2"/>
  <c r="H2561" i="2"/>
  <c r="G2561" i="2"/>
  <c r="F2561" i="2"/>
  <c r="E2561" i="2"/>
  <c r="D2561" i="2"/>
  <c r="C2561" i="2"/>
  <c r="B2561" i="2"/>
  <c r="J2560" i="2"/>
  <c r="I2560" i="2"/>
  <c r="H2560" i="2"/>
  <c r="G2560" i="2"/>
  <c r="F2560" i="2"/>
  <c r="E2560" i="2"/>
  <c r="D2560" i="2"/>
  <c r="C2560" i="2"/>
  <c r="B2560" i="2"/>
  <c r="G2558" i="2"/>
  <c r="C2558" i="2"/>
  <c r="G2557" i="2"/>
  <c r="F2557" i="2"/>
  <c r="D2557" i="2"/>
  <c r="C2555" i="2"/>
  <c r="J2554" i="2"/>
  <c r="H2554" i="2"/>
  <c r="D2554" i="2"/>
  <c r="B2554" i="2"/>
  <c r="J2553" i="2"/>
  <c r="H2553" i="2"/>
  <c r="F2553" i="2"/>
  <c r="I2552" i="2"/>
  <c r="H2552" i="2"/>
  <c r="G2552" i="2"/>
  <c r="F2552" i="2"/>
  <c r="E2552" i="2"/>
  <c r="D2552" i="2"/>
  <c r="C2552" i="2"/>
  <c r="B2552" i="2"/>
  <c r="H2551" i="2"/>
  <c r="G2551" i="2"/>
  <c r="F2551" i="2"/>
  <c r="E2551" i="2"/>
  <c r="D2551" i="2"/>
  <c r="C2551" i="2"/>
  <c r="B2551" i="2"/>
  <c r="J2549" i="2"/>
  <c r="I2549" i="2"/>
  <c r="H2549" i="2"/>
  <c r="G2549" i="2"/>
  <c r="F2549" i="2"/>
  <c r="E2549" i="2"/>
  <c r="D2549" i="2"/>
  <c r="C2549" i="2"/>
  <c r="B2549" i="2"/>
  <c r="J2548" i="2"/>
  <c r="I2548" i="2"/>
  <c r="H2548" i="2"/>
  <c r="G2548" i="2"/>
  <c r="F2548" i="2"/>
  <c r="E2548" i="2"/>
  <c r="D2548" i="2"/>
  <c r="C2548" i="2"/>
  <c r="B2548" i="2"/>
  <c r="G2546" i="2"/>
  <c r="C2546" i="2"/>
  <c r="G2545" i="2"/>
  <c r="F2545" i="2"/>
  <c r="D2545" i="2"/>
  <c r="C2543" i="2"/>
  <c r="J2542" i="2"/>
  <c r="H2542" i="2"/>
  <c r="D2542" i="2"/>
  <c r="B2542" i="2"/>
  <c r="J2541" i="2"/>
  <c r="H2541" i="2"/>
  <c r="F2541" i="2"/>
  <c r="I2540" i="2"/>
  <c r="H2540" i="2"/>
  <c r="G2540" i="2"/>
  <c r="F2540" i="2"/>
  <c r="E2540" i="2"/>
  <c r="D2540" i="2"/>
  <c r="C2540" i="2"/>
  <c r="B2540" i="2"/>
  <c r="H2539" i="2"/>
  <c r="G2539" i="2"/>
  <c r="F2539" i="2"/>
  <c r="E2539" i="2"/>
  <c r="D2539" i="2"/>
  <c r="C2539" i="2"/>
  <c r="B2539" i="2"/>
  <c r="J2537" i="2"/>
  <c r="I2537" i="2"/>
  <c r="H2537" i="2"/>
  <c r="G2537" i="2"/>
  <c r="F2537" i="2"/>
  <c r="E2537" i="2"/>
  <c r="D2537" i="2"/>
  <c r="C2537" i="2"/>
  <c r="B2537" i="2"/>
  <c r="J2536" i="2"/>
  <c r="I2536" i="2"/>
  <c r="H2536" i="2"/>
  <c r="G2536" i="2"/>
  <c r="F2536" i="2"/>
  <c r="E2536" i="2"/>
  <c r="D2536" i="2"/>
  <c r="C2536" i="2"/>
  <c r="B2536" i="2"/>
  <c r="G2534" i="2"/>
  <c r="C2534" i="2"/>
  <c r="G2533" i="2"/>
  <c r="F2533" i="2"/>
  <c r="D2533" i="2"/>
  <c r="C2531" i="2"/>
  <c r="J2530" i="2"/>
  <c r="H2530" i="2"/>
  <c r="D2530" i="2"/>
  <c r="B2530" i="2"/>
  <c r="J2529" i="2"/>
  <c r="H2529" i="2"/>
  <c r="F2529" i="2"/>
  <c r="I2528" i="2"/>
  <c r="H2528" i="2"/>
  <c r="G2528" i="2"/>
  <c r="F2528" i="2"/>
  <c r="E2528" i="2"/>
  <c r="D2528" i="2"/>
  <c r="C2528" i="2"/>
  <c r="B2528" i="2"/>
  <c r="H2527" i="2"/>
  <c r="G2527" i="2"/>
  <c r="F2527" i="2"/>
  <c r="E2527" i="2"/>
  <c r="D2527" i="2"/>
  <c r="C2527" i="2"/>
  <c r="B2527" i="2"/>
  <c r="J2525" i="2"/>
  <c r="I2525" i="2"/>
  <c r="H2525" i="2"/>
  <c r="G2525" i="2"/>
  <c r="F2525" i="2"/>
  <c r="E2525" i="2"/>
  <c r="D2525" i="2"/>
  <c r="C2525" i="2"/>
  <c r="B2525" i="2"/>
  <c r="J2524" i="2"/>
  <c r="I2524" i="2"/>
  <c r="H2524" i="2"/>
  <c r="G2524" i="2"/>
  <c r="F2524" i="2"/>
  <c r="E2524" i="2"/>
  <c r="D2524" i="2"/>
  <c r="C2524" i="2"/>
  <c r="B2524" i="2"/>
  <c r="G2522" i="2"/>
  <c r="C2522" i="2"/>
  <c r="G2521" i="2"/>
  <c r="F2521" i="2"/>
  <c r="D2521" i="2"/>
  <c r="C2519" i="2"/>
  <c r="J2518" i="2"/>
  <c r="H2518" i="2"/>
  <c r="D2518" i="2"/>
  <c r="B2518" i="2"/>
  <c r="J2517" i="2"/>
  <c r="H2517" i="2"/>
  <c r="F2517" i="2"/>
  <c r="I2516" i="2"/>
  <c r="H2516" i="2"/>
  <c r="G2516" i="2"/>
  <c r="F2516" i="2"/>
  <c r="E2516" i="2"/>
  <c r="D2516" i="2"/>
  <c r="C2516" i="2"/>
  <c r="B2516" i="2"/>
  <c r="H2515" i="2"/>
  <c r="G2515" i="2"/>
  <c r="F2515" i="2"/>
  <c r="E2515" i="2"/>
  <c r="D2515" i="2"/>
  <c r="C2515" i="2"/>
  <c r="B2515" i="2"/>
  <c r="J2513" i="2"/>
  <c r="I2513" i="2"/>
  <c r="H2513" i="2"/>
  <c r="G2513" i="2"/>
  <c r="F2513" i="2"/>
  <c r="E2513" i="2"/>
  <c r="D2513" i="2"/>
  <c r="C2513" i="2"/>
  <c r="B2513" i="2"/>
  <c r="J2512" i="2"/>
  <c r="I2512" i="2"/>
  <c r="H2512" i="2"/>
  <c r="G2512" i="2"/>
  <c r="F2512" i="2"/>
  <c r="E2512" i="2"/>
  <c r="D2512" i="2"/>
  <c r="C2512" i="2"/>
  <c r="B2512" i="2"/>
  <c r="G2510" i="2"/>
  <c r="C2510" i="2"/>
  <c r="G2509" i="2"/>
  <c r="F2509" i="2"/>
  <c r="D2509" i="2"/>
  <c r="C2507" i="2"/>
  <c r="J2506" i="2"/>
  <c r="H2506" i="2"/>
  <c r="D2506" i="2"/>
  <c r="B2506" i="2"/>
  <c r="J2505" i="2"/>
  <c r="H2505" i="2"/>
  <c r="F2505" i="2"/>
  <c r="I2504" i="2"/>
  <c r="H2504" i="2"/>
  <c r="G2504" i="2"/>
  <c r="F2504" i="2"/>
  <c r="E2504" i="2"/>
  <c r="D2504" i="2"/>
  <c r="C2504" i="2"/>
  <c r="B2504" i="2"/>
  <c r="H2503" i="2"/>
  <c r="G2503" i="2"/>
  <c r="F2503" i="2"/>
  <c r="E2503" i="2"/>
  <c r="D2503" i="2"/>
  <c r="C2503" i="2"/>
  <c r="B2503" i="2"/>
  <c r="J2501" i="2"/>
  <c r="I2501" i="2"/>
  <c r="H2501" i="2"/>
  <c r="G2501" i="2"/>
  <c r="F2501" i="2"/>
  <c r="E2501" i="2"/>
  <c r="D2501" i="2"/>
  <c r="C2501" i="2"/>
  <c r="B2501" i="2"/>
  <c r="J2500" i="2"/>
  <c r="I2500" i="2"/>
  <c r="H2500" i="2"/>
  <c r="G2500" i="2"/>
  <c r="F2500" i="2"/>
  <c r="E2500" i="2"/>
  <c r="D2500" i="2"/>
  <c r="C2500" i="2"/>
  <c r="B2500" i="2"/>
  <c r="G2498" i="2"/>
  <c r="C2498" i="2"/>
  <c r="G2497" i="2"/>
  <c r="F2497" i="2"/>
  <c r="D2497" i="2"/>
  <c r="C2495" i="2"/>
  <c r="J2494" i="2"/>
  <c r="H2494" i="2"/>
  <c r="D2494" i="2"/>
  <c r="B2494" i="2"/>
  <c r="J2493" i="2"/>
  <c r="H2493" i="2"/>
  <c r="F2493" i="2"/>
  <c r="I2492" i="2"/>
  <c r="H2492" i="2"/>
  <c r="G2492" i="2"/>
  <c r="F2492" i="2"/>
  <c r="E2492" i="2"/>
  <c r="D2492" i="2"/>
  <c r="C2492" i="2"/>
  <c r="B2492" i="2"/>
  <c r="H2491" i="2"/>
  <c r="G2491" i="2"/>
  <c r="F2491" i="2"/>
  <c r="E2491" i="2"/>
  <c r="D2491" i="2"/>
  <c r="C2491" i="2"/>
  <c r="B2491" i="2"/>
  <c r="J2489" i="2"/>
  <c r="I2489" i="2"/>
  <c r="H2489" i="2"/>
  <c r="G2489" i="2"/>
  <c r="F2489" i="2"/>
  <c r="E2489" i="2"/>
  <c r="D2489" i="2"/>
  <c r="C2489" i="2"/>
  <c r="B2489" i="2"/>
  <c r="J2488" i="2"/>
  <c r="I2488" i="2"/>
  <c r="H2488" i="2"/>
  <c r="G2488" i="2"/>
  <c r="F2488" i="2"/>
  <c r="E2488" i="2"/>
  <c r="D2488" i="2"/>
  <c r="C2488" i="2"/>
  <c r="B2488" i="2"/>
  <c r="G2486" i="2"/>
  <c r="C2486" i="2"/>
  <c r="G2485" i="2"/>
  <c r="F2485" i="2"/>
  <c r="D2485" i="2"/>
  <c r="C2483" i="2"/>
  <c r="J2482" i="2"/>
  <c r="H2482" i="2"/>
  <c r="D2482" i="2"/>
  <c r="B2482" i="2"/>
  <c r="J2481" i="2"/>
  <c r="H2481" i="2"/>
  <c r="F2481" i="2"/>
  <c r="I2480" i="2"/>
  <c r="H2480" i="2"/>
  <c r="G2480" i="2"/>
  <c r="F2480" i="2"/>
  <c r="E2480" i="2"/>
  <c r="D2480" i="2"/>
  <c r="C2480" i="2"/>
  <c r="B2480" i="2"/>
  <c r="H2479" i="2"/>
  <c r="G2479" i="2"/>
  <c r="F2479" i="2"/>
  <c r="E2479" i="2"/>
  <c r="D2479" i="2"/>
  <c r="C2479" i="2"/>
  <c r="B2479" i="2"/>
  <c r="J2477" i="2"/>
  <c r="I2477" i="2"/>
  <c r="H2477" i="2"/>
  <c r="G2477" i="2"/>
  <c r="F2477" i="2"/>
  <c r="E2477" i="2"/>
  <c r="D2477" i="2"/>
  <c r="C2477" i="2"/>
  <c r="B2477" i="2"/>
  <c r="J2476" i="2"/>
  <c r="I2476" i="2"/>
  <c r="H2476" i="2"/>
  <c r="G2476" i="2"/>
  <c r="F2476" i="2"/>
  <c r="E2476" i="2"/>
  <c r="D2476" i="2"/>
  <c r="C2476" i="2"/>
  <c r="B2476" i="2"/>
  <c r="G2474" i="2"/>
  <c r="C2474" i="2"/>
  <c r="G2473" i="2"/>
  <c r="F2473" i="2"/>
  <c r="D2473" i="2"/>
  <c r="C2471" i="2"/>
  <c r="J2470" i="2"/>
  <c r="H2470" i="2"/>
  <c r="D2470" i="2"/>
  <c r="B2470" i="2"/>
  <c r="J2469" i="2"/>
  <c r="H2469" i="2"/>
  <c r="F2469" i="2"/>
  <c r="I2468" i="2"/>
  <c r="H2468" i="2"/>
  <c r="G2468" i="2"/>
  <c r="F2468" i="2"/>
  <c r="E2468" i="2"/>
  <c r="D2468" i="2"/>
  <c r="C2468" i="2"/>
  <c r="B2468" i="2"/>
  <c r="H2467" i="2"/>
  <c r="G2467" i="2"/>
  <c r="F2467" i="2"/>
  <c r="E2467" i="2"/>
  <c r="D2467" i="2"/>
  <c r="C2467" i="2"/>
  <c r="B2467" i="2"/>
  <c r="J2465" i="2"/>
  <c r="I2465" i="2"/>
  <c r="H2465" i="2"/>
  <c r="G2465" i="2"/>
  <c r="F2465" i="2"/>
  <c r="E2465" i="2"/>
  <c r="D2465" i="2"/>
  <c r="C2465" i="2"/>
  <c r="B2465" i="2"/>
  <c r="J2464" i="2"/>
  <c r="I2464" i="2"/>
  <c r="H2464" i="2"/>
  <c r="G2464" i="2"/>
  <c r="F2464" i="2"/>
  <c r="E2464" i="2"/>
  <c r="D2464" i="2"/>
  <c r="C2464" i="2"/>
  <c r="B2464" i="2"/>
  <c r="G2462" i="2"/>
  <c r="C2462" i="2"/>
  <c r="G2461" i="2"/>
  <c r="F2461" i="2"/>
  <c r="D2461" i="2"/>
  <c r="C2459" i="2"/>
  <c r="J2458" i="2"/>
  <c r="H2458" i="2"/>
  <c r="D2458" i="2"/>
  <c r="B2458" i="2"/>
  <c r="J2457" i="2"/>
  <c r="H2457" i="2"/>
  <c r="F2457" i="2"/>
  <c r="I2456" i="2"/>
  <c r="H2456" i="2"/>
  <c r="G2456" i="2"/>
  <c r="F2456" i="2"/>
  <c r="E2456" i="2"/>
  <c r="D2456" i="2"/>
  <c r="C2456" i="2"/>
  <c r="B2456" i="2"/>
  <c r="H2455" i="2"/>
  <c r="G2455" i="2"/>
  <c r="F2455" i="2"/>
  <c r="E2455" i="2"/>
  <c r="D2455" i="2"/>
  <c r="C2455" i="2"/>
  <c r="B2455" i="2"/>
  <c r="J2453" i="2"/>
  <c r="I2453" i="2"/>
  <c r="H2453" i="2"/>
  <c r="G2453" i="2"/>
  <c r="F2453" i="2"/>
  <c r="E2453" i="2"/>
  <c r="D2453" i="2"/>
  <c r="C2453" i="2"/>
  <c r="B2453" i="2"/>
  <c r="J2452" i="2"/>
  <c r="I2452" i="2"/>
  <c r="H2452" i="2"/>
  <c r="G2452" i="2"/>
  <c r="F2452" i="2"/>
  <c r="E2452" i="2"/>
  <c r="D2452" i="2"/>
  <c r="C2452" i="2"/>
  <c r="B2452" i="2"/>
  <c r="G2450" i="2"/>
  <c r="C2450" i="2"/>
  <c r="G2449" i="2"/>
  <c r="F2449" i="2"/>
  <c r="D2449" i="2"/>
  <c r="C2447" i="2"/>
  <c r="J2446" i="2"/>
  <c r="H2446" i="2"/>
  <c r="D2446" i="2"/>
  <c r="B2446" i="2"/>
  <c r="J2445" i="2"/>
  <c r="H2445" i="2"/>
  <c r="F2445" i="2"/>
  <c r="I2444" i="2"/>
  <c r="H2444" i="2"/>
  <c r="G2444" i="2"/>
  <c r="F2444" i="2"/>
  <c r="E2444" i="2"/>
  <c r="D2444" i="2"/>
  <c r="C2444" i="2"/>
  <c r="B2444" i="2"/>
  <c r="H2443" i="2"/>
  <c r="G2443" i="2"/>
  <c r="F2443" i="2"/>
  <c r="E2443" i="2"/>
  <c r="D2443" i="2"/>
  <c r="C2443" i="2"/>
  <c r="B2443" i="2"/>
  <c r="J2441" i="2"/>
  <c r="I2441" i="2"/>
  <c r="H2441" i="2"/>
  <c r="G2441" i="2"/>
  <c r="F2441" i="2"/>
  <c r="E2441" i="2"/>
  <c r="D2441" i="2"/>
  <c r="C2441" i="2"/>
  <c r="B2441" i="2"/>
  <c r="J2440" i="2"/>
  <c r="I2440" i="2"/>
  <c r="H2440" i="2"/>
  <c r="G2440" i="2"/>
  <c r="F2440" i="2"/>
  <c r="E2440" i="2"/>
  <c r="D2440" i="2"/>
  <c r="C2440" i="2"/>
  <c r="B2440" i="2"/>
  <c r="G2438" i="2"/>
  <c r="C2438" i="2"/>
  <c r="G2437" i="2"/>
  <c r="F2437" i="2"/>
  <c r="D2437" i="2"/>
  <c r="C2435" i="2"/>
  <c r="J2434" i="2"/>
  <c r="H2434" i="2"/>
  <c r="D2434" i="2"/>
  <c r="B2434" i="2"/>
  <c r="J2433" i="2"/>
  <c r="H2433" i="2"/>
  <c r="F2433" i="2"/>
  <c r="I2432" i="2"/>
  <c r="H2432" i="2"/>
  <c r="G2432" i="2"/>
  <c r="F2432" i="2"/>
  <c r="E2432" i="2"/>
  <c r="D2432" i="2"/>
  <c r="C2432" i="2"/>
  <c r="B2432" i="2"/>
  <c r="H2431" i="2"/>
  <c r="G2431" i="2"/>
  <c r="F2431" i="2"/>
  <c r="E2431" i="2"/>
  <c r="D2431" i="2"/>
  <c r="C2431" i="2"/>
  <c r="B2431" i="2"/>
  <c r="J2429" i="2"/>
  <c r="I2429" i="2"/>
  <c r="H2429" i="2"/>
  <c r="G2429" i="2"/>
  <c r="F2429" i="2"/>
  <c r="E2429" i="2"/>
  <c r="D2429" i="2"/>
  <c r="C2429" i="2"/>
  <c r="B2429" i="2"/>
  <c r="J2428" i="2"/>
  <c r="I2428" i="2"/>
  <c r="H2428" i="2"/>
  <c r="G2428" i="2"/>
  <c r="F2428" i="2"/>
  <c r="E2428" i="2"/>
  <c r="D2428" i="2"/>
  <c r="C2428" i="2"/>
  <c r="B2428" i="2"/>
  <c r="G2426" i="2"/>
  <c r="C2426" i="2"/>
  <c r="G2425" i="2"/>
  <c r="F2425" i="2"/>
  <c r="D2425" i="2"/>
  <c r="C2423" i="2"/>
  <c r="J2422" i="2"/>
  <c r="H2422" i="2"/>
  <c r="D2422" i="2"/>
  <c r="B2422" i="2"/>
  <c r="J2421" i="2"/>
  <c r="H2421" i="2"/>
  <c r="F2421" i="2"/>
  <c r="I2420" i="2"/>
  <c r="H2420" i="2"/>
  <c r="G2420" i="2"/>
  <c r="F2420" i="2"/>
  <c r="E2420" i="2"/>
  <c r="D2420" i="2"/>
  <c r="C2420" i="2"/>
  <c r="B2420" i="2"/>
  <c r="H2419" i="2"/>
  <c r="G2419" i="2"/>
  <c r="F2419" i="2"/>
  <c r="E2419" i="2"/>
  <c r="D2419" i="2"/>
  <c r="C2419" i="2"/>
  <c r="B2419" i="2"/>
  <c r="J2417" i="2"/>
  <c r="I2417" i="2"/>
  <c r="H2417" i="2"/>
  <c r="G2417" i="2"/>
  <c r="F2417" i="2"/>
  <c r="E2417" i="2"/>
  <c r="D2417" i="2"/>
  <c r="C2417" i="2"/>
  <c r="B2417" i="2"/>
  <c r="J2416" i="2"/>
  <c r="I2416" i="2"/>
  <c r="H2416" i="2"/>
  <c r="G2416" i="2"/>
  <c r="F2416" i="2"/>
  <c r="E2416" i="2"/>
  <c r="D2416" i="2"/>
  <c r="C2416" i="2"/>
  <c r="B2416" i="2"/>
  <c r="G2414" i="2"/>
  <c r="C2414" i="2"/>
  <c r="G2413" i="2"/>
  <c r="F2413" i="2"/>
  <c r="D2413" i="2"/>
  <c r="C2411" i="2"/>
  <c r="J2410" i="2"/>
  <c r="H2410" i="2"/>
  <c r="D2410" i="2"/>
  <c r="B2410" i="2"/>
  <c r="J2409" i="2"/>
  <c r="H2409" i="2"/>
  <c r="F2409" i="2"/>
  <c r="I2408" i="2"/>
  <c r="H2408" i="2"/>
  <c r="G2408" i="2"/>
  <c r="F2408" i="2"/>
  <c r="E2408" i="2"/>
  <c r="D2408" i="2"/>
  <c r="C2408" i="2"/>
  <c r="B2408" i="2"/>
  <c r="H2407" i="2"/>
  <c r="G2407" i="2"/>
  <c r="F2407" i="2"/>
  <c r="E2407" i="2"/>
  <c r="D2407" i="2"/>
  <c r="C2407" i="2"/>
  <c r="B2407" i="2"/>
  <c r="J2405" i="2"/>
  <c r="I2405" i="2"/>
  <c r="H2405" i="2"/>
  <c r="G2405" i="2"/>
  <c r="F2405" i="2"/>
  <c r="E2405" i="2"/>
  <c r="D2405" i="2"/>
  <c r="C2405" i="2"/>
  <c r="B2405" i="2"/>
  <c r="J2404" i="2"/>
  <c r="I2404" i="2"/>
  <c r="H2404" i="2"/>
  <c r="G2404" i="2"/>
  <c r="F2404" i="2"/>
  <c r="E2404" i="2"/>
  <c r="D2404" i="2"/>
  <c r="C2404" i="2"/>
  <c r="B2404" i="2"/>
  <c r="G2402" i="2"/>
  <c r="C2402" i="2"/>
  <c r="G2401" i="2"/>
  <c r="F2401" i="2"/>
  <c r="D2401" i="2"/>
  <c r="C2399" i="2"/>
  <c r="J2398" i="2"/>
  <c r="H2398" i="2"/>
  <c r="D2398" i="2"/>
  <c r="B2398" i="2"/>
  <c r="J2397" i="2"/>
  <c r="H2397" i="2"/>
  <c r="F2397" i="2"/>
  <c r="I2396" i="2"/>
  <c r="H2396" i="2"/>
  <c r="G2396" i="2"/>
  <c r="F2396" i="2"/>
  <c r="E2396" i="2"/>
  <c r="D2396" i="2"/>
  <c r="C2396" i="2"/>
  <c r="B2396" i="2"/>
  <c r="H2395" i="2"/>
  <c r="G2395" i="2"/>
  <c r="F2395" i="2"/>
  <c r="E2395" i="2"/>
  <c r="D2395" i="2"/>
  <c r="C2395" i="2"/>
  <c r="B2395" i="2"/>
  <c r="J2393" i="2"/>
  <c r="I2393" i="2"/>
  <c r="H2393" i="2"/>
  <c r="G2393" i="2"/>
  <c r="F2393" i="2"/>
  <c r="E2393" i="2"/>
  <c r="D2393" i="2"/>
  <c r="C2393" i="2"/>
  <c r="B2393" i="2"/>
  <c r="J2392" i="2"/>
  <c r="I2392" i="2"/>
  <c r="H2392" i="2"/>
  <c r="G2392" i="2"/>
  <c r="F2392" i="2"/>
  <c r="E2392" i="2"/>
  <c r="D2392" i="2"/>
  <c r="C2392" i="2"/>
  <c r="B2392" i="2"/>
  <c r="G2390" i="2"/>
  <c r="C2390" i="2"/>
  <c r="G2389" i="2"/>
  <c r="F2389" i="2"/>
  <c r="D2389" i="2"/>
  <c r="C2387" i="2"/>
  <c r="J2386" i="2"/>
  <c r="H2386" i="2"/>
  <c r="D2386" i="2"/>
  <c r="B2386" i="2"/>
  <c r="J2385" i="2"/>
  <c r="H2385" i="2"/>
  <c r="F2385" i="2"/>
  <c r="I2384" i="2"/>
  <c r="H2384" i="2"/>
  <c r="G2384" i="2"/>
  <c r="F2384" i="2"/>
  <c r="E2384" i="2"/>
  <c r="D2384" i="2"/>
  <c r="C2384" i="2"/>
  <c r="B2384" i="2"/>
  <c r="H2383" i="2"/>
  <c r="G2383" i="2"/>
  <c r="F2383" i="2"/>
  <c r="E2383" i="2"/>
  <c r="D2383" i="2"/>
  <c r="C2383" i="2"/>
  <c r="B2383" i="2"/>
  <c r="J2381" i="2"/>
  <c r="I2381" i="2"/>
  <c r="H2381" i="2"/>
  <c r="G2381" i="2"/>
  <c r="F2381" i="2"/>
  <c r="E2381" i="2"/>
  <c r="D2381" i="2"/>
  <c r="C2381" i="2"/>
  <c r="B2381" i="2"/>
  <c r="J2380" i="2"/>
  <c r="I2380" i="2"/>
  <c r="H2380" i="2"/>
  <c r="G2380" i="2"/>
  <c r="F2380" i="2"/>
  <c r="E2380" i="2"/>
  <c r="D2380" i="2"/>
  <c r="C2380" i="2"/>
  <c r="B2380" i="2"/>
  <c r="G2378" i="2"/>
  <c r="C2378" i="2"/>
  <c r="G2377" i="2"/>
  <c r="F2377" i="2"/>
  <c r="D2377" i="2"/>
  <c r="C2375" i="2"/>
  <c r="J2374" i="2"/>
  <c r="H2374" i="2"/>
  <c r="D2374" i="2"/>
  <c r="B2374" i="2"/>
  <c r="J2373" i="2"/>
  <c r="H2373" i="2"/>
  <c r="F2373" i="2"/>
  <c r="I2372" i="2"/>
  <c r="H2372" i="2"/>
  <c r="G2372" i="2"/>
  <c r="F2372" i="2"/>
  <c r="E2372" i="2"/>
  <c r="D2372" i="2"/>
  <c r="C2372" i="2"/>
  <c r="B2372" i="2"/>
  <c r="H2371" i="2"/>
  <c r="G2371" i="2"/>
  <c r="F2371" i="2"/>
  <c r="E2371" i="2"/>
  <c r="D2371" i="2"/>
  <c r="C2371" i="2"/>
  <c r="B2371" i="2"/>
  <c r="J2369" i="2"/>
  <c r="I2369" i="2"/>
  <c r="H2369" i="2"/>
  <c r="G2369" i="2"/>
  <c r="F2369" i="2"/>
  <c r="E2369" i="2"/>
  <c r="D2369" i="2"/>
  <c r="C2369" i="2"/>
  <c r="B2369" i="2"/>
  <c r="J2368" i="2"/>
  <c r="I2368" i="2"/>
  <c r="H2368" i="2"/>
  <c r="G2368" i="2"/>
  <c r="F2368" i="2"/>
  <c r="E2368" i="2"/>
  <c r="D2368" i="2"/>
  <c r="C2368" i="2"/>
  <c r="B2368" i="2"/>
  <c r="G2366" i="2"/>
  <c r="C2366" i="2"/>
  <c r="G2365" i="2"/>
  <c r="F2365" i="2"/>
  <c r="D2365" i="2"/>
  <c r="C2363" i="2"/>
  <c r="J2362" i="2"/>
  <c r="H2362" i="2"/>
  <c r="D2362" i="2"/>
  <c r="B2362" i="2"/>
  <c r="J2361" i="2"/>
  <c r="H2361" i="2"/>
  <c r="F2361" i="2"/>
  <c r="I2360" i="2"/>
  <c r="H2360" i="2"/>
  <c r="G2360" i="2"/>
  <c r="F2360" i="2"/>
  <c r="E2360" i="2"/>
  <c r="D2360" i="2"/>
  <c r="C2360" i="2"/>
  <c r="B2360" i="2"/>
  <c r="H2359" i="2"/>
  <c r="G2359" i="2"/>
  <c r="F2359" i="2"/>
  <c r="E2359" i="2"/>
  <c r="D2359" i="2"/>
  <c r="C2359" i="2"/>
  <c r="B2359" i="2"/>
  <c r="J2357" i="2"/>
  <c r="I2357" i="2"/>
  <c r="H2357" i="2"/>
  <c r="G2357" i="2"/>
  <c r="F2357" i="2"/>
  <c r="E2357" i="2"/>
  <c r="D2357" i="2"/>
  <c r="C2357" i="2"/>
  <c r="B2357" i="2"/>
  <c r="J2356" i="2"/>
  <c r="I2356" i="2"/>
  <c r="H2356" i="2"/>
  <c r="G2356" i="2"/>
  <c r="F2356" i="2"/>
  <c r="E2356" i="2"/>
  <c r="D2356" i="2"/>
  <c r="C2356" i="2"/>
  <c r="B2356" i="2"/>
  <c r="G2354" i="2"/>
  <c r="C2354" i="2"/>
  <c r="G2353" i="2"/>
  <c r="F2353" i="2"/>
  <c r="D2353" i="2"/>
  <c r="C2351" i="2"/>
  <c r="J2350" i="2"/>
  <c r="H2350" i="2"/>
  <c r="D2350" i="2"/>
  <c r="B2350" i="2"/>
  <c r="J2349" i="2"/>
  <c r="H2349" i="2"/>
  <c r="F2349" i="2"/>
  <c r="I2348" i="2"/>
  <c r="H2348" i="2"/>
  <c r="G2348" i="2"/>
  <c r="F2348" i="2"/>
  <c r="E2348" i="2"/>
  <c r="D2348" i="2"/>
  <c r="C2348" i="2"/>
  <c r="B2348" i="2"/>
  <c r="H2347" i="2"/>
  <c r="G2347" i="2"/>
  <c r="F2347" i="2"/>
  <c r="E2347" i="2"/>
  <c r="D2347" i="2"/>
  <c r="C2347" i="2"/>
  <c r="B2347" i="2"/>
  <c r="J2345" i="2"/>
  <c r="I2345" i="2"/>
  <c r="H2345" i="2"/>
  <c r="G2345" i="2"/>
  <c r="F2345" i="2"/>
  <c r="E2345" i="2"/>
  <c r="D2345" i="2"/>
  <c r="C2345" i="2"/>
  <c r="B2345" i="2"/>
  <c r="J2344" i="2"/>
  <c r="I2344" i="2"/>
  <c r="H2344" i="2"/>
  <c r="G2344" i="2"/>
  <c r="F2344" i="2"/>
  <c r="E2344" i="2"/>
  <c r="D2344" i="2"/>
  <c r="C2344" i="2"/>
  <c r="B2344" i="2"/>
  <c r="G2342" i="2"/>
  <c r="C2342" i="2"/>
  <c r="G2341" i="2"/>
  <c r="F2341" i="2"/>
  <c r="D2341" i="2"/>
  <c r="C2339" i="2"/>
  <c r="J2338" i="2"/>
  <c r="H2338" i="2"/>
  <c r="D2338" i="2"/>
  <c r="B2338" i="2"/>
  <c r="J2337" i="2"/>
  <c r="H2337" i="2"/>
  <c r="F2337" i="2"/>
  <c r="I2336" i="2"/>
  <c r="H2336" i="2"/>
  <c r="G2336" i="2"/>
  <c r="F2336" i="2"/>
  <c r="E2336" i="2"/>
  <c r="D2336" i="2"/>
  <c r="C2336" i="2"/>
  <c r="B2336" i="2"/>
  <c r="H2335" i="2"/>
  <c r="G2335" i="2"/>
  <c r="F2335" i="2"/>
  <c r="E2335" i="2"/>
  <c r="D2335" i="2"/>
  <c r="C2335" i="2"/>
  <c r="B2335" i="2"/>
  <c r="J2333" i="2"/>
  <c r="I2333" i="2"/>
  <c r="H2333" i="2"/>
  <c r="G2333" i="2"/>
  <c r="F2333" i="2"/>
  <c r="E2333" i="2"/>
  <c r="D2333" i="2"/>
  <c r="C2333" i="2"/>
  <c r="B2333" i="2"/>
  <c r="J2332" i="2"/>
  <c r="I2332" i="2"/>
  <c r="H2332" i="2"/>
  <c r="G2332" i="2"/>
  <c r="F2332" i="2"/>
  <c r="E2332" i="2"/>
  <c r="D2332" i="2"/>
  <c r="C2332" i="2"/>
  <c r="B2332" i="2"/>
  <c r="G2330" i="2"/>
  <c r="C2330" i="2"/>
  <c r="G2329" i="2"/>
  <c r="F2329" i="2"/>
  <c r="D2329" i="2"/>
  <c r="C2327" i="2"/>
  <c r="J2326" i="2"/>
  <c r="H2326" i="2"/>
  <c r="D2326" i="2"/>
  <c r="B2326" i="2"/>
  <c r="J2325" i="2"/>
  <c r="H2325" i="2"/>
  <c r="F2325" i="2"/>
  <c r="I2324" i="2"/>
  <c r="H2324" i="2"/>
  <c r="G2324" i="2"/>
  <c r="F2324" i="2"/>
  <c r="E2324" i="2"/>
  <c r="D2324" i="2"/>
  <c r="C2324" i="2"/>
  <c r="B2324" i="2"/>
  <c r="H2323" i="2"/>
  <c r="G2323" i="2"/>
  <c r="F2323" i="2"/>
  <c r="E2323" i="2"/>
  <c r="D2323" i="2"/>
  <c r="C2323" i="2"/>
  <c r="B2323" i="2"/>
  <c r="J2321" i="2"/>
  <c r="I2321" i="2"/>
  <c r="H2321" i="2"/>
  <c r="G2321" i="2"/>
  <c r="F2321" i="2"/>
  <c r="E2321" i="2"/>
  <c r="D2321" i="2"/>
  <c r="C2321" i="2"/>
  <c r="B2321" i="2"/>
  <c r="J2320" i="2"/>
  <c r="I2320" i="2"/>
  <c r="H2320" i="2"/>
  <c r="G2320" i="2"/>
  <c r="F2320" i="2"/>
  <c r="E2320" i="2"/>
  <c r="D2320" i="2"/>
  <c r="C2320" i="2"/>
  <c r="B2320" i="2"/>
  <c r="G2318" i="2"/>
  <c r="C2318" i="2"/>
  <c r="G2317" i="2"/>
  <c r="F2317" i="2"/>
  <c r="D2317" i="2"/>
  <c r="C2315" i="2"/>
  <c r="J2314" i="2"/>
  <c r="H2314" i="2"/>
  <c r="D2314" i="2"/>
  <c r="B2314" i="2"/>
  <c r="J2313" i="2"/>
  <c r="H2313" i="2"/>
  <c r="F2313" i="2"/>
  <c r="I2312" i="2"/>
  <c r="H2312" i="2"/>
  <c r="G2312" i="2"/>
  <c r="F2312" i="2"/>
  <c r="E2312" i="2"/>
  <c r="D2312" i="2"/>
  <c r="C2312" i="2"/>
  <c r="B2312" i="2"/>
  <c r="H2311" i="2"/>
  <c r="G2311" i="2"/>
  <c r="F2311" i="2"/>
  <c r="E2311" i="2"/>
  <c r="D2311" i="2"/>
  <c r="C2311" i="2"/>
  <c r="B2311" i="2"/>
  <c r="J2309" i="2"/>
  <c r="I2309" i="2"/>
  <c r="H2309" i="2"/>
  <c r="G2309" i="2"/>
  <c r="F2309" i="2"/>
  <c r="E2309" i="2"/>
  <c r="D2309" i="2"/>
  <c r="C2309" i="2"/>
  <c r="B2309" i="2"/>
  <c r="J2308" i="2"/>
  <c r="I2308" i="2"/>
  <c r="H2308" i="2"/>
  <c r="G2308" i="2"/>
  <c r="F2308" i="2"/>
  <c r="E2308" i="2"/>
  <c r="D2308" i="2"/>
  <c r="C2308" i="2"/>
  <c r="B2308" i="2"/>
  <c r="G2306" i="2"/>
  <c r="C2306" i="2"/>
  <c r="G2305" i="2"/>
  <c r="F2305" i="2"/>
  <c r="D2305" i="2"/>
  <c r="C2303" i="2"/>
  <c r="J2302" i="2"/>
  <c r="H2302" i="2"/>
  <c r="D2302" i="2"/>
  <c r="B2302" i="2"/>
  <c r="J2301" i="2"/>
  <c r="H2301" i="2"/>
  <c r="F2301" i="2"/>
  <c r="I2300" i="2"/>
  <c r="H2300" i="2"/>
  <c r="G2300" i="2"/>
  <c r="F2300" i="2"/>
  <c r="E2300" i="2"/>
  <c r="D2300" i="2"/>
  <c r="C2300" i="2"/>
  <c r="B2300" i="2"/>
  <c r="H2299" i="2"/>
  <c r="G2299" i="2"/>
  <c r="F2299" i="2"/>
  <c r="E2299" i="2"/>
  <c r="D2299" i="2"/>
  <c r="C2299" i="2"/>
  <c r="B2299" i="2"/>
  <c r="J2297" i="2"/>
  <c r="I2297" i="2"/>
  <c r="H2297" i="2"/>
  <c r="G2297" i="2"/>
  <c r="F2297" i="2"/>
  <c r="E2297" i="2"/>
  <c r="D2297" i="2"/>
  <c r="C2297" i="2"/>
  <c r="B2297" i="2"/>
  <c r="J2296" i="2"/>
  <c r="I2296" i="2"/>
  <c r="H2296" i="2"/>
  <c r="G2296" i="2"/>
  <c r="F2296" i="2"/>
  <c r="E2296" i="2"/>
  <c r="D2296" i="2"/>
  <c r="C2296" i="2"/>
  <c r="B2296" i="2"/>
  <c r="G2294" i="2"/>
  <c r="C2294" i="2"/>
  <c r="G2293" i="2"/>
  <c r="F2293" i="2"/>
  <c r="D2293" i="2"/>
  <c r="C2291" i="2"/>
  <c r="J2290" i="2"/>
  <c r="H2290" i="2"/>
  <c r="D2290" i="2"/>
  <c r="B2290" i="2"/>
  <c r="J2289" i="2"/>
  <c r="H2289" i="2"/>
  <c r="F2289" i="2"/>
  <c r="I2288" i="2"/>
  <c r="H2288" i="2"/>
  <c r="G2288" i="2"/>
  <c r="F2288" i="2"/>
  <c r="E2288" i="2"/>
  <c r="D2288" i="2"/>
  <c r="C2288" i="2"/>
  <c r="B2288" i="2"/>
  <c r="H2287" i="2"/>
  <c r="G2287" i="2"/>
  <c r="F2287" i="2"/>
  <c r="E2287" i="2"/>
  <c r="D2287" i="2"/>
  <c r="C2287" i="2"/>
  <c r="B2287" i="2"/>
  <c r="J2285" i="2"/>
  <c r="I2285" i="2"/>
  <c r="H2285" i="2"/>
  <c r="G2285" i="2"/>
  <c r="F2285" i="2"/>
  <c r="E2285" i="2"/>
  <c r="D2285" i="2"/>
  <c r="C2285" i="2"/>
  <c r="B2285" i="2"/>
  <c r="J2284" i="2"/>
  <c r="I2284" i="2"/>
  <c r="H2284" i="2"/>
  <c r="G2284" i="2"/>
  <c r="F2284" i="2"/>
  <c r="E2284" i="2"/>
  <c r="D2284" i="2"/>
  <c r="C2284" i="2"/>
  <c r="B2284" i="2"/>
  <c r="G2282" i="2"/>
  <c r="C2282" i="2"/>
  <c r="G2281" i="2"/>
  <c r="F2281" i="2"/>
  <c r="D2281" i="2"/>
  <c r="C2279" i="2"/>
  <c r="J2278" i="2"/>
  <c r="H2278" i="2"/>
  <c r="D2278" i="2"/>
  <c r="B2278" i="2"/>
  <c r="J2277" i="2"/>
  <c r="H2277" i="2"/>
  <c r="F2277" i="2"/>
  <c r="I2276" i="2"/>
  <c r="H2276" i="2"/>
  <c r="G2276" i="2"/>
  <c r="F2276" i="2"/>
  <c r="E2276" i="2"/>
  <c r="D2276" i="2"/>
  <c r="C2276" i="2"/>
  <c r="B2276" i="2"/>
  <c r="H2275" i="2"/>
  <c r="G2275" i="2"/>
  <c r="F2275" i="2"/>
  <c r="E2275" i="2"/>
  <c r="D2275" i="2"/>
  <c r="C2275" i="2"/>
  <c r="B2275" i="2"/>
  <c r="J2273" i="2"/>
  <c r="I2273" i="2"/>
  <c r="H2273" i="2"/>
  <c r="G2273" i="2"/>
  <c r="F2273" i="2"/>
  <c r="E2273" i="2"/>
  <c r="D2273" i="2"/>
  <c r="C2273" i="2"/>
  <c r="B2273" i="2"/>
  <c r="J2272" i="2"/>
  <c r="I2272" i="2"/>
  <c r="H2272" i="2"/>
  <c r="G2272" i="2"/>
  <c r="F2272" i="2"/>
  <c r="E2272" i="2"/>
  <c r="D2272" i="2"/>
  <c r="C2272" i="2"/>
  <c r="B2272" i="2"/>
  <c r="G2270" i="2"/>
  <c r="C2270" i="2"/>
  <c r="G2269" i="2"/>
  <c r="F2269" i="2"/>
  <c r="D2269" i="2"/>
  <c r="C2267" i="2"/>
  <c r="J2266" i="2"/>
  <c r="H2266" i="2"/>
  <c r="D2266" i="2"/>
  <c r="B2266" i="2"/>
  <c r="J2265" i="2"/>
  <c r="H2265" i="2"/>
  <c r="F2265" i="2"/>
  <c r="I2264" i="2"/>
  <c r="H2264" i="2"/>
  <c r="G2264" i="2"/>
  <c r="F2264" i="2"/>
  <c r="E2264" i="2"/>
  <c r="D2264" i="2"/>
  <c r="C2264" i="2"/>
  <c r="B2264" i="2"/>
  <c r="H2263" i="2"/>
  <c r="G2263" i="2"/>
  <c r="F2263" i="2"/>
  <c r="E2263" i="2"/>
  <c r="D2263" i="2"/>
  <c r="C2263" i="2"/>
  <c r="B2263" i="2"/>
  <c r="J2261" i="2"/>
  <c r="I2261" i="2"/>
  <c r="H2261" i="2"/>
  <c r="G2261" i="2"/>
  <c r="F2261" i="2"/>
  <c r="E2261" i="2"/>
  <c r="D2261" i="2"/>
  <c r="C2261" i="2"/>
  <c r="B2261" i="2"/>
  <c r="J2260" i="2"/>
  <c r="I2260" i="2"/>
  <c r="H2260" i="2"/>
  <c r="G2260" i="2"/>
  <c r="F2260" i="2"/>
  <c r="E2260" i="2"/>
  <c r="D2260" i="2"/>
  <c r="C2260" i="2"/>
  <c r="B2260" i="2"/>
  <c r="G2258" i="2"/>
  <c r="C2258" i="2"/>
  <c r="G2257" i="2"/>
  <c r="F2257" i="2"/>
  <c r="D2257" i="2"/>
  <c r="C2255" i="2"/>
  <c r="J2254" i="2"/>
  <c r="H2254" i="2"/>
  <c r="D2254" i="2"/>
  <c r="B2254" i="2"/>
  <c r="J2253" i="2"/>
  <c r="H2253" i="2"/>
  <c r="F2253" i="2"/>
  <c r="I2252" i="2"/>
  <c r="H2252" i="2"/>
  <c r="G2252" i="2"/>
  <c r="F2252" i="2"/>
  <c r="E2252" i="2"/>
  <c r="D2252" i="2"/>
  <c r="C2252" i="2"/>
  <c r="B2252" i="2"/>
  <c r="H2251" i="2"/>
  <c r="G2251" i="2"/>
  <c r="F2251" i="2"/>
  <c r="E2251" i="2"/>
  <c r="D2251" i="2"/>
  <c r="C2251" i="2"/>
  <c r="B2251" i="2"/>
  <c r="J2249" i="2"/>
  <c r="I2249" i="2"/>
  <c r="H2249" i="2"/>
  <c r="G2249" i="2"/>
  <c r="F2249" i="2"/>
  <c r="E2249" i="2"/>
  <c r="D2249" i="2"/>
  <c r="C2249" i="2"/>
  <c r="B2249" i="2"/>
  <c r="J2248" i="2"/>
  <c r="I2248" i="2"/>
  <c r="H2248" i="2"/>
  <c r="G2248" i="2"/>
  <c r="F2248" i="2"/>
  <c r="E2248" i="2"/>
  <c r="D2248" i="2"/>
  <c r="C2248" i="2"/>
  <c r="B2248" i="2"/>
  <c r="G2246" i="2"/>
  <c r="C2246" i="2"/>
  <c r="G2245" i="2"/>
  <c r="F2245" i="2"/>
  <c r="D2245" i="2"/>
  <c r="C2243" i="2"/>
  <c r="J2242" i="2"/>
  <c r="H2242" i="2"/>
  <c r="D2242" i="2"/>
  <c r="B2242" i="2"/>
  <c r="J2241" i="2"/>
  <c r="H2241" i="2"/>
  <c r="F2241" i="2"/>
  <c r="I2240" i="2"/>
  <c r="H2240" i="2"/>
  <c r="G2240" i="2"/>
  <c r="F2240" i="2"/>
  <c r="E2240" i="2"/>
  <c r="D2240" i="2"/>
  <c r="C2240" i="2"/>
  <c r="B2240" i="2"/>
  <c r="H2239" i="2"/>
  <c r="G2239" i="2"/>
  <c r="F2239" i="2"/>
  <c r="E2239" i="2"/>
  <c r="D2239" i="2"/>
  <c r="C2239" i="2"/>
  <c r="B2239" i="2"/>
  <c r="J2237" i="2"/>
  <c r="I2237" i="2"/>
  <c r="H2237" i="2"/>
  <c r="G2237" i="2"/>
  <c r="F2237" i="2"/>
  <c r="E2237" i="2"/>
  <c r="D2237" i="2"/>
  <c r="C2237" i="2"/>
  <c r="B2237" i="2"/>
  <c r="J2236" i="2"/>
  <c r="I2236" i="2"/>
  <c r="H2236" i="2"/>
  <c r="G2236" i="2"/>
  <c r="F2236" i="2"/>
  <c r="E2236" i="2"/>
  <c r="D2236" i="2"/>
  <c r="C2236" i="2"/>
  <c r="B2236" i="2"/>
  <c r="G2234" i="2"/>
  <c r="C2234" i="2"/>
  <c r="G2233" i="2"/>
  <c r="F2233" i="2"/>
  <c r="D2233" i="2"/>
  <c r="C2231" i="2"/>
  <c r="J2230" i="2"/>
  <c r="H2230" i="2"/>
  <c r="D2230" i="2"/>
  <c r="B2230" i="2"/>
  <c r="J2229" i="2"/>
  <c r="H2229" i="2"/>
  <c r="F2229" i="2"/>
  <c r="I2228" i="2"/>
  <c r="H2228" i="2"/>
  <c r="G2228" i="2"/>
  <c r="F2228" i="2"/>
  <c r="E2228" i="2"/>
  <c r="D2228" i="2"/>
  <c r="C2228" i="2"/>
  <c r="B2228" i="2"/>
  <c r="H2227" i="2"/>
  <c r="G2227" i="2"/>
  <c r="F2227" i="2"/>
  <c r="E2227" i="2"/>
  <c r="D2227" i="2"/>
  <c r="C2227" i="2"/>
  <c r="B2227" i="2"/>
  <c r="J2225" i="2"/>
  <c r="I2225" i="2"/>
  <c r="H2225" i="2"/>
  <c r="G2225" i="2"/>
  <c r="F2225" i="2"/>
  <c r="E2225" i="2"/>
  <c r="D2225" i="2"/>
  <c r="C2225" i="2"/>
  <c r="B2225" i="2"/>
  <c r="J2224" i="2"/>
  <c r="I2224" i="2"/>
  <c r="H2224" i="2"/>
  <c r="G2224" i="2"/>
  <c r="F2224" i="2"/>
  <c r="E2224" i="2"/>
  <c r="D2224" i="2"/>
  <c r="C2224" i="2"/>
  <c r="B2224" i="2"/>
  <c r="G2222" i="2"/>
  <c r="C2222" i="2"/>
  <c r="G2221" i="2"/>
  <c r="F2221" i="2"/>
  <c r="D2221" i="2"/>
  <c r="C2219" i="2"/>
  <c r="J2218" i="2"/>
  <c r="H2218" i="2"/>
  <c r="D2218" i="2"/>
  <c r="B2218" i="2"/>
  <c r="J2217" i="2"/>
  <c r="H2217" i="2"/>
  <c r="F2217" i="2"/>
  <c r="I2216" i="2"/>
  <c r="H2216" i="2"/>
  <c r="G2216" i="2"/>
  <c r="F2216" i="2"/>
  <c r="E2216" i="2"/>
  <c r="D2216" i="2"/>
  <c r="C2216" i="2"/>
  <c r="B2216" i="2"/>
  <c r="H2215" i="2"/>
  <c r="G2215" i="2"/>
  <c r="F2215" i="2"/>
  <c r="E2215" i="2"/>
  <c r="D2215" i="2"/>
  <c r="C2215" i="2"/>
  <c r="B2215" i="2"/>
  <c r="J2213" i="2"/>
  <c r="I2213" i="2"/>
  <c r="H2213" i="2"/>
  <c r="G2213" i="2"/>
  <c r="F2213" i="2"/>
  <c r="E2213" i="2"/>
  <c r="D2213" i="2"/>
  <c r="C2213" i="2"/>
  <c r="B2213" i="2"/>
  <c r="J2212" i="2"/>
  <c r="I2212" i="2"/>
  <c r="H2212" i="2"/>
  <c r="G2212" i="2"/>
  <c r="F2212" i="2"/>
  <c r="E2212" i="2"/>
  <c r="D2212" i="2"/>
  <c r="C2212" i="2"/>
  <c r="B2212" i="2"/>
  <c r="G2210" i="2"/>
  <c r="C2210" i="2"/>
  <c r="G2209" i="2"/>
  <c r="F2209" i="2"/>
  <c r="D2209" i="2"/>
  <c r="C2207" i="2"/>
  <c r="J2206" i="2"/>
  <c r="H2206" i="2"/>
  <c r="D2206" i="2"/>
  <c r="B2206" i="2"/>
  <c r="J2205" i="2"/>
  <c r="H2205" i="2"/>
  <c r="F2205" i="2"/>
  <c r="I2204" i="2"/>
  <c r="H2204" i="2"/>
  <c r="G2204" i="2"/>
  <c r="F2204" i="2"/>
  <c r="E2204" i="2"/>
  <c r="D2204" i="2"/>
  <c r="C2204" i="2"/>
  <c r="B2204" i="2"/>
  <c r="H2203" i="2"/>
  <c r="G2203" i="2"/>
  <c r="F2203" i="2"/>
  <c r="E2203" i="2"/>
  <c r="D2203" i="2"/>
  <c r="C2203" i="2"/>
  <c r="B2203" i="2"/>
  <c r="J2201" i="2"/>
  <c r="I2201" i="2"/>
  <c r="H2201" i="2"/>
  <c r="G2201" i="2"/>
  <c r="F2201" i="2"/>
  <c r="E2201" i="2"/>
  <c r="D2201" i="2"/>
  <c r="C2201" i="2"/>
  <c r="B2201" i="2"/>
  <c r="J2200" i="2"/>
  <c r="I2200" i="2"/>
  <c r="H2200" i="2"/>
  <c r="G2200" i="2"/>
  <c r="F2200" i="2"/>
  <c r="E2200" i="2"/>
  <c r="D2200" i="2"/>
  <c r="C2200" i="2"/>
  <c r="B2200" i="2"/>
  <c r="G2198" i="2"/>
  <c r="C2198" i="2"/>
  <c r="G2197" i="2"/>
  <c r="F2197" i="2"/>
  <c r="D2197" i="2"/>
  <c r="C2195" i="2"/>
  <c r="J2194" i="2"/>
  <c r="H2194" i="2"/>
  <c r="D2194" i="2"/>
  <c r="B2194" i="2"/>
  <c r="J2193" i="2"/>
  <c r="H2193" i="2"/>
  <c r="F2193" i="2"/>
  <c r="I2192" i="2"/>
  <c r="H2192" i="2"/>
  <c r="G2192" i="2"/>
  <c r="F2192" i="2"/>
  <c r="E2192" i="2"/>
  <c r="D2192" i="2"/>
  <c r="C2192" i="2"/>
  <c r="B2192" i="2"/>
  <c r="H2191" i="2"/>
  <c r="G2191" i="2"/>
  <c r="F2191" i="2"/>
  <c r="E2191" i="2"/>
  <c r="D2191" i="2"/>
  <c r="C2191" i="2"/>
  <c r="B2191" i="2"/>
  <c r="J2189" i="2"/>
  <c r="I2189" i="2"/>
  <c r="H2189" i="2"/>
  <c r="G2189" i="2"/>
  <c r="F2189" i="2"/>
  <c r="E2189" i="2"/>
  <c r="D2189" i="2"/>
  <c r="C2189" i="2"/>
  <c r="B2189" i="2"/>
  <c r="J2188" i="2"/>
  <c r="I2188" i="2"/>
  <c r="H2188" i="2"/>
  <c r="G2188" i="2"/>
  <c r="F2188" i="2"/>
  <c r="E2188" i="2"/>
  <c r="D2188" i="2"/>
  <c r="C2188" i="2"/>
  <c r="B2188" i="2"/>
  <c r="G2186" i="2"/>
  <c r="C2186" i="2"/>
  <c r="G2185" i="2"/>
  <c r="F2185" i="2"/>
  <c r="D2185" i="2"/>
  <c r="C2183" i="2"/>
  <c r="J2182" i="2"/>
  <c r="H2182" i="2"/>
  <c r="D2182" i="2"/>
  <c r="B2182" i="2"/>
  <c r="J2181" i="2"/>
  <c r="H2181" i="2"/>
  <c r="F2181" i="2"/>
  <c r="I2180" i="2"/>
  <c r="H2180" i="2"/>
  <c r="G2180" i="2"/>
  <c r="F2180" i="2"/>
  <c r="E2180" i="2"/>
  <c r="D2180" i="2"/>
  <c r="C2180" i="2"/>
  <c r="B2180" i="2"/>
  <c r="H2179" i="2"/>
  <c r="G2179" i="2"/>
  <c r="F2179" i="2"/>
  <c r="E2179" i="2"/>
  <c r="D2179" i="2"/>
  <c r="C2179" i="2"/>
  <c r="B2179" i="2"/>
  <c r="J2177" i="2"/>
  <c r="I2177" i="2"/>
  <c r="H2177" i="2"/>
  <c r="G2177" i="2"/>
  <c r="F2177" i="2"/>
  <c r="E2177" i="2"/>
  <c r="D2177" i="2"/>
  <c r="C2177" i="2"/>
  <c r="B2177" i="2"/>
  <c r="J2176" i="2"/>
  <c r="I2176" i="2"/>
  <c r="H2176" i="2"/>
  <c r="G2176" i="2"/>
  <c r="F2176" i="2"/>
  <c r="E2176" i="2"/>
  <c r="D2176" i="2"/>
  <c r="C2176" i="2"/>
  <c r="B2176" i="2"/>
  <c r="G2174" i="2"/>
  <c r="C2174" i="2"/>
  <c r="G2173" i="2"/>
  <c r="F2173" i="2"/>
  <c r="D2173" i="2"/>
  <c r="C2171" i="2"/>
  <c r="J2170" i="2"/>
  <c r="H2170" i="2"/>
  <c r="D2170" i="2"/>
  <c r="B2170" i="2"/>
  <c r="J2169" i="2"/>
  <c r="H2169" i="2"/>
  <c r="F2169" i="2"/>
  <c r="I2168" i="2"/>
  <c r="H2168" i="2"/>
  <c r="G2168" i="2"/>
  <c r="F2168" i="2"/>
  <c r="E2168" i="2"/>
  <c r="D2168" i="2"/>
  <c r="C2168" i="2"/>
  <c r="B2168" i="2"/>
  <c r="H2167" i="2"/>
  <c r="G2167" i="2"/>
  <c r="F2167" i="2"/>
  <c r="E2167" i="2"/>
  <c r="D2167" i="2"/>
  <c r="C2167" i="2"/>
  <c r="B2167" i="2"/>
  <c r="J2165" i="2"/>
  <c r="I2165" i="2"/>
  <c r="H2165" i="2"/>
  <c r="G2165" i="2"/>
  <c r="F2165" i="2"/>
  <c r="E2165" i="2"/>
  <c r="D2165" i="2"/>
  <c r="C2165" i="2"/>
  <c r="B2165" i="2"/>
  <c r="J2164" i="2"/>
  <c r="I2164" i="2"/>
  <c r="H2164" i="2"/>
  <c r="G2164" i="2"/>
  <c r="F2164" i="2"/>
  <c r="E2164" i="2"/>
  <c r="D2164" i="2"/>
  <c r="C2164" i="2"/>
  <c r="B2164" i="2"/>
  <c r="G2162" i="2"/>
  <c r="C2162" i="2"/>
  <c r="G2161" i="2"/>
  <c r="F2161" i="2"/>
  <c r="D2161" i="2"/>
  <c r="C2159" i="2"/>
  <c r="J2158" i="2"/>
  <c r="H2158" i="2"/>
  <c r="D2158" i="2"/>
  <c r="B2158" i="2"/>
  <c r="J2157" i="2"/>
  <c r="H2157" i="2"/>
  <c r="F2157" i="2"/>
  <c r="I2156" i="2"/>
  <c r="H2156" i="2"/>
  <c r="G2156" i="2"/>
  <c r="F2156" i="2"/>
  <c r="E2156" i="2"/>
  <c r="D2156" i="2"/>
  <c r="C2156" i="2"/>
  <c r="B2156" i="2"/>
  <c r="H2155" i="2"/>
  <c r="G2155" i="2"/>
  <c r="F2155" i="2"/>
  <c r="E2155" i="2"/>
  <c r="D2155" i="2"/>
  <c r="C2155" i="2"/>
  <c r="B2155" i="2"/>
  <c r="J2153" i="2"/>
  <c r="I2153" i="2"/>
  <c r="H2153" i="2"/>
  <c r="G2153" i="2"/>
  <c r="F2153" i="2"/>
  <c r="E2153" i="2"/>
  <c r="D2153" i="2"/>
  <c r="C2153" i="2"/>
  <c r="B2153" i="2"/>
  <c r="J2152" i="2"/>
  <c r="I2152" i="2"/>
  <c r="H2152" i="2"/>
  <c r="G2152" i="2"/>
  <c r="F2152" i="2"/>
  <c r="E2152" i="2"/>
  <c r="D2152" i="2"/>
  <c r="C2152" i="2"/>
  <c r="B2152" i="2"/>
  <c r="G2150" i="2"/>
  <c r="C2150" i="2"/>
  <c r="G2149" i="2"/>
  <c r="F2149" i="2"/>
  <c r="D2149" i="2"/>
  <c r="C2147" i="2"/>
  <c r="J2146" i="2"/>
  <c r="H2146" i="2"/>
  <c r="D2146" i="2"/>
  <c r="B2146" i="2"/>
  <c r="J2145" i="2"/>
  <c r="H2145" i="2"/>
  <c r="F2145" i="2"/>
  <c r="I2144" i="2"/>
  <c r="H2144" i="2"/>
  <c r="G2144" i="2"/>
  <c r="F2144" i="2"/>
  <c r="E2144" i="2"/>
  <c r="D2144" i="2"/>
  <c r="C2144" i="2"/>
  <c r="B2144" i="2"/>
  <c r="H2143" i="2"/>
  <c r="G2143" i="2"/>
  <c r="F2143" i="2"/>
  <c r="E2143" i="2"/>
  <c r="D2143" i="2"/>
  <c r="C2143" i="2"/>
  <c r="B2143" i="2"/>
  <c r="J2141" i="2"/>
  <c r="I2141" i="2"/>
  <c r="H2141" i="2"/>
  <c r="G2141" i="2"/>
  <c r="F2141" i="2"/>
  <c r="E2141" i="2"/>
  <c r="D2141" i="2"/>
  <c r="C2141" i="2"/>
  <c r="B2141" i="2"/>
  <c r="J2140" i="2"/>
  <c r="I2140" i="2"/>
  <c r="H2140" i="2"/>
  <c r="G2140" i="2"/>
  <c r="F2140" i="2"/>
  <c r="E2140" i="2"/>
  <c r="D2140" i="2"/>
  <c r="C2140" i="2"/>
  <c r="B2140" i="2"/>
  <c r="G2138" i="2"/>
  <c r="C2138" i="2"/>
  <c r="G2137" i="2"/>
  <c r="F2137" i="2"/>
  <c r="D2137" i="2"/>
  <c r="C2135" i="2"/>
  <c r="J2134" i="2"/>
  <c r="H2134" i="2"/>
  <c r="D2134" i="2"/>
  <c r="B2134" i="2"/>
  <c r="J2133" i="2"/>
  <c r="H2133" i="2"/>
  <c r="F2133" i="2"/>
  <c r="I2132" i="2"/>
  <c r="H2132" i="2"/>
  <c r="G2132" i="2"/>
  <c r="F2132" i="2"/>
  <c r="E2132" i="2"/>
  <c r="D2132" i="2"/>
  <c r="C2132" i="2"/>
  <c r="B2132" i="2"/>
  <c r="H2131" i="2"/>
  <c r="G2131" i="2"/>
  <c r="F2131" i="2"/>
  <c r="E2131" i="2"/>
  <c r="D2131" i="2"/>
  <c r="C2131" i="2"/>
  <c r="B2131" i="2"/>
  <c r="J2129" i="2"/>
  <c r="I2129" i="2"/>
  <c r="H2129" i="2"/>
  <c r="G2129" i="2"/>
  <c r="F2129" i="2"/>
  <c r="E2129" i="2"/>
  <c r="D2129" i="2"/>
  <c r="C2129" i="2"/>
  <c r="B2129" i="2"/>
  <c r="J2128" i="2"/>
  <c r="I2128" i="2"/>
  <c r="H2128" i="2"/>
  <c r="G2128" i="2"/>
  <c r="F2128" i="2"/>
  <c r="E2128" i="2"/>
  <c r="D2128" i="2"/>
  <c r="C2128" i="2"/>
  <c r="B2128" i="2"/>
  <c r="G2126" i="2"/>
  <c r="C2126" i="2"/>
  <c r="G2125" i="2"/>
  <c r="F2125" i="2"/>
  <c r="D2125" i="2"/>
  <c r="C2123" i="2"/>
  <c r="J2122" i="2"/>
  <c r="H2122" i="2"/>
  <c r="D2122" i="2"/>
  <c r="B2122" i="2"/>
  <c r="J2121" i="2"/>
  <c r="H2121" i="2"/>
  <c r="F2121" i="2"/>
  <c r="I2120" i="2"/>
  <c r="H2120" i="2"/>
  <c r="G2120" i="2"/>
  <c r="F2120" i="2"/>
  <c r="E2120" i="2"/>
  <c r="D2120" i="2"/>
  <c r="C2120" i="2"/>
  <c r="B2120" i="2"/>
  <c r="H2119" i="2"/>
  <c r="G2119" i="2"/>
  <c r="F2119" i="2"/>
  <c r="E2119" i="2"/>
  <c r="D2119" i="2"/>
  <c r="C2119" i="2"/>
  <c r="B2119" i="2"/>
  <c r="J2117" i="2"/>
  <c r="I2117" i="2"/>
  <c r="H2117" i="2"/>
  <c r="G2117" i="2"/>
  <c r="F2117" i="2"/>
  <c r="E2117" i="2"/>
  <c r="D2117" i="2"/>
  <c r="C2117" i="2"/>
  <c r="B2117" i="2"/>
  <c r="J2116" i="2"/>
  <c r="I2116" i="2"/>
  <c r="H2116" i="2"/>
  <c r="G2116" i="2"/>
  <c r="F2116" i="2"/>
  <c r="E2116" i="2"/>
  <c r="D2116" i="2"/>
  <c r="C2116" i="2"/>
  <c r="B2116" i="2"/>
  <c r="G2114" i="2"/>
  <c r="C2114" i="2"/>
  <c r="G2113" i="2"/>
  <c r="F2113" i="2"/>
  <c r="D2113" i="2"/>
  <c r="C2111" i="2"/>
  <c r="J2110" i="2"/>
  <c r="H2110" i="2"/>
  <c r="D2110" i="2"/>
  <c r="B2110" i="2"/>
  <c r="J2109" i="2"/>
  <c r="H2109" i="2"/>
  <c r="F2109" i="2"/>
  <c r="I2108" i="2"/>
  <c r="H2108" i="2"/>
  <c r="G2108" i="2"/>
  <c r="F2108" i="2"/>
  <c r="E2108" i="2"/>
  <c r="D2108" i="2"/>
  <c r="C2108" i="2"/>
  <c r="B2108" i="2"/>
  <c r="H2107" i="2"/>
  <c r="G2107" i="2"/>
  <c r="F2107" i="2"/>
  <c r="E2107" i="2"/>
  <c r="D2107" i="2"/>
  <c r="C2107" i="2"/>
  <c r="B2107" i="2"/>
  <c r="J2105" i="2"/>
  <c r="I2105" i="2"/>
  <c r="H2105" i="2"/>
  <c r="G2105" i="2"/>
  <c r="F2105" i="2"/>
  <c r="E2105" i="2"/>
  <c r="D2105" i="2"/>
  <c r="C2105" i="2"/>
  <c r="B2105" i="2"/>
  <c r="J2104" i="2"/>
  <c r="I2104" i="2"/>
  <c r="H2104" i="2"/>
  <c r="G2104" i="2"/>
  <c r="F2104" i="2"/>
  <c r="E2104" i="2"/>
  <c r="D2104" i="2"/>
  <c r="C2104" i="2"/>
  <c r="B2104" i="2"/>
  <c r="G2102" i="2"/>
  <c r="C2102" i="2"/>
  <c r="G2101" i="2"/>
  <c r="F2101" i="2"/>
  <c r="D2101" i="2"/>
  <c r="C2099" i="2"/>
  <c r="J2098" i="2"/>
  <c r="H2098" i="2"/>
  <c r="D2098" i="2"/>
  <c r="B2098" i="2"/>
  <c r="J2097" i="2"/>
  <c r="H2097" i="2"/>
  <c r="F2097" i="2"/>
  <c r="I2096" i="2"/>
  <c r="H2096" i="2"/>
  <c r="G2096" i="2"/>
  <c r="F2096" i="2"/>
  <c r="E2096" i="2"/>
  <c r="D2096" i="2"/>
  <c r="C2096" i="2"/>
  <c r="B2096" i="2"/>
  <c r="H2095" i="2"/>
  <c r="G2095" i="2"/>
  <c r="F2095" i="2"/>
  <c r="E2095" i="2"/>
  <c r="D2095" i="2"/>
  <c r="C2095" i="2"/>
  <c r="B2095" i="2"/>
  <c r="J2093" i="2"/>
  <c r="I2093" i="2"/>
  <c r="H2093" i="2"/>
  <c r="G2093" i="2"/>
  <c r="F2093" i="2"/>
  <c r="E2093" i="2"/>
  <c r="D2093" i="2"/>
  <c r="C2093" i="2"/>
  <c r="B2093" i="2"/>
  <c r="J2092" i="2"/>
  <c r="I2092" i="2"/>
  <c r="H2092" i="2"/>
  <c r="G2092" i="2"/>
  <c r="F2092" i="2"/>
  <c r="E2092" i="2"/>
  <c r="D2092" i="2"/>
  <c r="C2092" i="2"/>
  <c r="B2092" i="2"/>
  <c r="G2090" i="2"/>
  <c r="C2090" i="2"/>
  <c r="G2089" i="2"/>
  <c r="F2089" i="2"/>
  <c r="D2089" i="2"/>
  <c r="C2087" i="2"/>
  <c r="J2086" i="2"/>
  <c r="H2086" i="2"/>
  <c r="D2086" i="2"/>
  <c r="B2086" i="2"/>
  <c r="J2085" i="2"/>
  <c r="H2085" i="2"/>
  <c r="F2085" i="2"/>
  <c r="I2084" i="2"/>
  <c r="H2084" i="2"/>
  <c r="G2084" i="2"/>
  <c r="F2084" i="2"/>
  <c r="E2084" i="2"/>
  <c r="D2084" i="2"/>
  <c r="C2084" i="2"/>
  <c r="B2084" i="2"/>
  <c r="H2083" i="2"/>
  <c r="G2083" i="2"/>
  <c r="F2083" i="2"/>
  <c r="E2083" i="2"/>
  <c r="D2083" i="2"/>
  <c r="C2083" i="2"/>
  <c r="B2083" i="2"/>
  <c r="J2081" i="2"/>
  <c r="I2081" i="2"/>
  <c r="H2081" i="2"/>
  <c r="G2081" i="2"/>
  <c r="F2081" i="2"/>
  <c r="E2081" i="2"/>
  <c r="D2081" i="2"/>
  <c r="C2081" i="2"/>
  <c r="B2081" i="2"/>
  <c r="J2080" i="2"/>
  <c r="I2080" i="2"/>
  <c r="H2080" i="2"/>
  <c r="G2080" i="2"/>
  <c r="F2080" i="2"/>
  <c r="E2080" i="2"/>
  <c r="D2080" i="2"/>
  <c r="C2080" i="2"/>
  <c r="B2080" i="2"/>
  <c r="G2078" i="2"/>
  <c r="C2078" i="2"/>
  <c r="G2077" i="2"/>
  <c r="F2077" i="2"/>
  <c r="D2077" i="2"/>
  <c r="C2075" i="2"/>
  <c r="J2074" i="2"/>
  <c r="H2074" i="2"/>
  <c r="D2074" i="2"/>
  <c r="B2074" i="2"/>
  <c r="J2073" i="2"/>
  <c r="H2073" i="2"/>
  <c r="F2073" i="2"/>
  <c r="I2072" i="2"/>
  <c r="H2072" i="2"/>
  <c r="G2072" i="2"/>
  <c r="F2072" i="2"/>
  <c r="E2072" i="2"/>
  <c r="D2072" i="2"/>
  <c r="C2072" i="2"/>
  <c r="B2072" i="2"/>
  <c r="H2071" i="2"/>
  <c r="G2071" i="2"/>
  <c r="F2071" i="2"/>
  <c r="E2071" i="2"/>
  <c r="D2071" i="2"/>
  <c r="C2071" i="2"/>
  <c r="B2071" i="2"/>
  <c r="J2069" i="2"/>
  <c r="I2069" i="2"/>
  <c r="H2069" i="2"/>
  <c r="G2069" i="2"/>
  <c r="F2069" i="2"/>
  <c r="E2069" i="2"/>
  <c r="D2069" i="2"/>
  <c r="C2069" i="2"/>
  <c r="B2069" i="2"/>
  <c r="J2068" i="2"/>
  <c r="I2068" i="2"/>
  <c r="H2068" i="2"/>
  <c r="G2068" i="2"/>
  <c r="F2068" i="2"/>
  <c r="E2068" i="2"/>
  <c r="D2068" i="2"/>
  <c r="C2068" i="2"/>
  <c r="B2068" i="2"/>
  <c r="G2066" i="2"/>
  <c r="C2066" i="2"/>
  <c r="G2065" i="2"/>
  <c r="F2065" i="2"/>
  <c r="D2065" i="2"/>
  <c r="C2063" i="2"/>
  <c r="J2062" i="2"/>
  <c r="H2062" i="2"/>
  <c r="D2062" i="2"/>
  <c r="B2062" i="2"/>
  <c r="J2061" i="2"/>
  <c r="H2061" i="2"/>
  <c r="F2061" i="2"/>
  <c r="I2060" i="2"/>
  <c r="H2060" i="2"/>
  <c r="G2060" i="2"/>
  <c r="F2060" i="2"/>
  <c r="E2060" i="2"/>
  <c r="D2060" i="2"/>
  <c r="C2060" i="2"/>
  <c r="B2060" i="2"/>
  <c r="H2059" i="2"/>
  <c r="G2059" i="2"/>
  <c r="F2059" i="2"/>
  <c r="E2059" i="2"/>
  <c r="D2059" i="2"/>
  <c r="C2059" i="2"/>
  <c r="B2059" i="2"/>
  <c r="J2057" i="2"/>
  <c r="I2057" i="2"/>
  <c r="H2057" i="2"/>
  <c r="G2057" i="2"/>
  <c r="F2057" i="2"/>
  <c r="E2057" i="2"/>
  <c r="D2057" i="2"/>
  <c r="C2057" i="2"/>
  <c r="B2057" i="2"/>
  <c r="J2056" i="2"/>
  <c r="I2056" i="2"/>
  <c r="H2056" i="2"/>
  <c r="G2056" i="2"/>
  <c r="F2056" i="2"/>
  <c r="E2056" i="2"/>
  <c r="D2056" i="2"/>
  <c r="C2056" i="2"/>
  <c r="B2056" i="2"/>
  <c r="G2054" i="2"/>
  <c r="C2054" i="2"/>
  <c r="G2053" i="2"/>
  <c r="F2053" i="2"/>
  <c r="D2053" i="2"/>
  <c r="C2051" i="2"/>
  <c r="J2050" i="2"/>
  <c r="H2050" i="2"/>
  <c r="D2050" i="2"/>
  <c r="B2050" i="2"/>
  <c r="J2049" i="2"/>
  <c r="H2049" i="2"/>
  <c r="F2049" i="2"/>
  <c r="I2048" i="2"/>
  <c r="H2048" i="2"/>
  <c r="G2048" i="2"/>
  <c r="F2048" i="2"/>
  <c r="E2048" i="2"/>
  <c r="D2048" i="2"/>
  <c r="C2048" i="2"/>
  <c r="B2048" i="2"/>
  <c r="H2047" i="2"/>
  <c r="G2047" i="2"/>
  <c r="F2047" i="2"/>
  <c r="E2047" i="2"/>
  <c r="D2047" i="2"/>
  <c r="C2047" i="2"/>
  <c r="B2047" i="2"/>
  <c r="J2045" i="2"/>
  <c r="I2045" i="2"/>
  <c r="H2045" i="2"/>
  <c r="G2045" i="2"/>
  <c r="F2045" i="2"/>
  <c r="E2045" i="2"/>
  <c r="D2045" i="2"/>
  <c r="C2045" i="2"/>
  <c r="B2045" i="2"/>
  <c r="J2044" i="2"/>
  <c r="I2044" i="2"/>
  <c r="H2044" i="2"/>
  <c r="G2044" i="2"/>
  <c r="F2044" i="2"/>
  <c r="E2044" i="2"/>
  <c r="D2044" i="2"/>
  <c r="C2044" i="2"/>
  <c r="B2044" i="2"/>
  <c r="G2042" i="2"/>
  <c r="C2042" i="2"/>
  <c r="G2041" i="2"/>
  <c r="F2041" i="2"/>
  <c r="D2041" i="2"/>
  <c r="C2039" i="2"/>
  <c r="J2038" i="2"/>
  <c r="H2038" i="2"/>
  <c r="D2038" i="2"/>
  <c r="B2038" i="2"/>
  <c r="J2037" i="2"/>
  <c r="H2037" i="2"/>
  <c r="F2037" i="2"/>
  <c r="I2036" i="2"/>
  <c r="H2036" i="2"/>
  <c r="G2036" i="2"/>
  <c r="F2036" i="2"/>
  <c r="E2036" i="2"/>
  <c r="D2036" i="2"/>
  <c r="C2036" i="2"/>
  <c r="B2036" i="2"/>
  <c r="H2035" i="2"/>
  <c r="G2035" i="2"/>
  <c r="F2035" i="2"/>
  <c r="E2035" i="2"/>
  <c r="D2035" i="2"/>
  <c r="C2035" i="2"/>
  <c r="B2035" i="2"/>
  <c r="J2033" i="2"/>
  <c r="I2033" i="2"/>
  <c r="H2033" i="2"/>
  <c r="G2033" i="2"/>
  <c r="F2033" i="2"/>
  <c r="E2033" i="2"/>
  <c r="D2033" i="2"/>
  <c r="C2033" i="2"/>
  <c r="B2033" i="2"/>
  <c r="J2032" i="2"/>
  <c r="I2032" i="2"/>
  <c r="H2032" i="2"/>
  <c r="G2032" i="2"/>
  <c r="F2032" i="2"/>
  <c r="E2032" i="2"/>
  <c r="D2032" i="2"/>
  <c r="C2032" i="2"/>
  <c r="B2032" i="2"/>
  <c r="G2030" i="2"/>
  <c r="C2030" i="2"/>
  <c r="G2029" i="2"/>
  <c r="F2029" i="2"/>
  <c r="D2029" i="2"/>
  <c r="C2027" i="2"/>
  <c r="J2026" i="2"/>
  <c r="H2026" i="2"/>
  <c r="D2026" i="2"/>
  <c r="B2026" i="2"/>
  <c r="J2025" i="2"/>
  <c r="H2025" i="2"/>
  <c r="F2025" i="2"/>
  <c r="I2024" i="2"/>
  <c r="H2024" i="2"/>
  <c r="G2024" i="2"/>
  <c r="F2024" i="2"/>
  <c r="E2024" i="2"/>
  <c r="D2024" i="2"/>
  <c r="C2024" i="2"/>
  <c r="B2024" i="2"/>
  <c r="H2023" i="2"/>
  <c r="G2023" i="2"/>
  <c r="F2023" i="2"/>
  <c r="E2023" i="2"/>
  <c r="D2023" i="2"/>
  <c r="C2023" i="2"/>
  <c r="B2023" i="2"/>
  <c r="J2021" i="2"/>
  <c r="I2021" i="2"/>
  <c r="H2021" i="2"/>
  <c r="G2021" i="2"/>
  <c r="F2021" i="2"/>
  <c r="E2021" i="2"/>
  <c r="D2021" i="2"/>
  <c r="C2021" i="2"/>
  <c r="B2021" i="2"/>
  <c r="J2020" i="2"/>
  <c r="I2020" i="2"/>
  <c r="H2020" i="2"/>
  <c r="G2020" i="2"/>
  <c r="F2020" i="2"/>
  <c r="E2020" i="2"/>
  <c r="D2020" i="2"/>
  <c r="C2020" i="2"/>
  <c r="B2020" i="2"/>
  <c r="G2018" i="2"/>
  <c r="C2018" i="2"/>
  <c r="G2017" i="2"/>
  <c r="F2017" i="2"/>
  <c r="D2017" i="2"/>
  <c r="C2015" i="2"/>
  <c r="J2014" i="2"/>
  <c r="H2014" i="2"/>
  <c r="D2014" i="2"/>
  <c r="B2014" i="2"/>
  <c r="J2013" i="2"/>
  <c r="H2013" i="2"/>
  <c r="F2013" i="2"/>
  <c r="I2012" i="2"/>
  <c r="H2012" i="2"/>
  <c r="G2012" i="2"/>
  <c r="F2012" i="2"/>
  <c r="E2012" i="2"/>
  <c r="D2012" i="2"/>
  <c r="C2012" i="2"/>
  <c r="B2012" i="2"/>
  <c r="H2011" i="2"/>
  <c r="G2011" i="2"/>
  <c r="F2011" i="2"/>
  <c r="E2011" i="2"/>
  <c r="D2011" i="2"/>
  <c r="C2011" i="2"/>
  <c r="B2011" i="2"/>
  <c r="J2009" i="2"/>
  <c r="I2009" i="2"/>
  <c r="H2009" i="2"/>
  <c r="G2009" i="2"/>
  <c r="F2009" i="2"/>
  <c r="E2009" i="2"/>
  <c r="D2009" i="2"/>
  <c r="C2009" i="2"/>
  <c r="B2009" i="2"/>
  <c r="J2008" i="2"/>
  <c r="I2008" i="2"/>
  <c r="H2008" i="2"/>
  <c r="G2008" i="2"/>
  <c r="F2008" i="2"/>
  <c r="E2008" i="2"/>
  <c r="D2008" i="2"/>
  <c r="C2008" i="2"/>
  <c r="B2008" i="2"/>
  <c r="G2006" i="2"/>
  <c r="C2006" i="2"/>
  <c r="G2005" i="2"/>
  <c r="F2005" i="2"/>
  <c r="D2005" i="2"/>
  <c r="C2003" i="2"/>
  <c r="J2002" i="2"/>
  <c r="H2002" i="2"/>
  <c r="D2002" i="2"/>
  <c r="B2002" i="2"/>
  <c r="J2001" i="2"/>
  <c r="H2001" i="2"/>
  <c r="F2001" i="2"/>
  <c r="I2000" i="2"/>
  <c r="H2000" i="2"/>
  <c r="G2000" i="2"/>
  <c r="F2000" i="2"/>
  <c r="E2000" i="2"/>
  <c r="D2000" i="2"/>
  <c r="C2000" i="2"/>
  <c r="B2000" i="2"/>
  <c r="H1999" i="2"/>
  <c r="G1999" i="2"/>
  <c r="F1999" i="2"/>
  <c r="E1999" i="2"/>
  <c r="D1999" i="2"/>
  <c r="C1999" i="2"/>
  <c r="B1999" i="2"/>
  <c r="J1997" i="2"/>
  <c r="I1997" i="2"/>
  <c r="H1997" i="2"/>
  <c r="G1997" i="2"/>
  <c r="F1997" i="2"/>
  <c r="E1997" i="2"/>
  <c r="D1997" i="2"/>
  <c r="C1997" i="2"/>
  <c r="B1997" i="2"/>
  <c r="J1996" i="2"/>
  <c r="I1996" i="2"/>
  <c r="H1996" i="2"/>
  <c r="G1996" i="2"/>
  <c r="F1996" i="2"/>
  <c r="E1996" i="2"/>
  <c r="D1996" i="2"/>
  <c r="C1996" i="2"/>
  <c r="B1996" i="2"/>
  <c r="G1994" i="2"/>
  <c r="C1994" i="2"/>
  <c r="G1993" i="2"/>
  <c r="F1993" i="2"/>
  <c r="D1993" i="2"/>
  <c r="C1991" i="2"/>
  <c r="J1990" i="2"/>
  <c r="H1990" i="2"/>
  <c r="D1990" i="2"/>
  <c r="B1990" i="2"/>
  <c r="J1989" i="2"/>
  <c r="H1989" i="2"/>
  <c r="F1989" i="2"/>
  <c r="I1988" i="2"/>
  <c r="H1988" i="2"/>
  <c r="G1988" i="2"/>
  <c r="F1988" i="2"/>
  <c r="E1988" i="2"/>
  <c r="D1988" i="2"/>
  <c r="C1988" i="2"/>
  <c r="B1988" i="2"/>
  <c r="H1987" i="2"/>
  <c r="G1987" i="2"/>
  <c r="F1987" i="2"/>
  <c r="E1987" i="2"/>
  <c r="D1987" i="2"/>
  <c r="C1987" i="2"/>
  <c r="B1987" i="2"/>
  <c r="J1985" i="2"/>
  <c r="I1985" i="2"/>
  <c r="H1985" i="2"/>
  <c r="G1985" i="2"/>
  <c r="F1985" i="2"/>
  <c r="E1985" i="2"/>
  <c r="D1985" i="2"/>
  <c r="C1985" i="2"/>
  <c r="B1985" i="2"/>
  <c r="J1984" i="2"/>
  <c r="I1984" i="2"/>
  <c r="H1984" i="2"/>
  <c r="G1984" i="2"/>
  <c r="F1984" i="2"/>
  <c r="E1984" i="2"/>
  <c r="D1984" i="2"/>
  <c r="C1984" i="2"/>
  <c r="B1984" i="2"/>
  <c r="G1982" i="2"/>
  <c r="C1982" i="2"/>
  <c r="G1981" i="2"/>
  <c r="F1981" i="2"/>
  <c r="D1981" i="2"/>
  <c r="C1979" i="2"/>
  <c r="J1978" i="2"/>
  <c r="H1978" i="2"/>
  <c r="D1978" i="2"/>
  <c r="B1978" i="2"/>
  <c r="J1977" i="2"/>
  <c r="H1977" i="2"/>
  <c r="F1977" i="2"/>
  <c r="I1976" i="2"/>
  <c r="H1976" i="2"/>
  <c r="G1976" i="2"/>
  <c r="F1976" i="2"/>
  <c r="E1976" i="2"/>
  <c r="D1976" i="2"/>
  <c r="C1976" i="2"/>
  <c r="B1976" i="2"/>
  <c r="H1975" i="2"/>
  <c r="G1975" i="2"/>
  <c r="F1975" i="2"/>
  <c r="E1975" i="2"/>
  <c r="D1975" i="2"/>
  <c r="C1975" i="2"/>
  <c r="B1975" i="2"/>
  <c r="J1973" i="2"/>
  <c r="I1973" i="2"/>
  <c r="H1973" i="2"/>
  <c r="G1973" i="2"/>
  <c r="F1973" i="2"/>
  <c r="E1973" i="2"/>
  <c r="D1973" i="2"/>
  <c r="C1973" i="2"/>
  <c r="B1973" i="2"/>
  <c r="J1972" i="2"/>
  <c r="I1972" i="2"/>
  <c r="H1972" i="2"/>
  <c r="G1972" i="2"/>
  <c r="F1972" i="2"/>
  <c r="E1972" i="2"/>
  <c r="D1972" i="2"/>
  <c r="C1972" i="2"/>
  <c r="B1972" i="2"/>
  <c r="G1970" i="2"/>
  <c r="C1970" i="2"/>
  <c r="G1969" i="2"/>
  <c r="F1969" i="2"/>
  <c r="D1969" i="2"/>
  <c r="C1967" i="2"/>
  <c r="J1966" i="2"/>
  <c r="H1966" i="2"/>
  <c r="D1966" i="2"/>
  <c r="B1966" i="2"/>
  <c r="J1965" i="2"/>
  <c r="H1965" i="2"/>
  <c r="F1965" i="2"/>
  <c r="I1964" i="2"/>
  <c r="H1964" i="2"/>
  <c r="G1964" i="2"/>
  <c r="F1964" i="2"/>
  <c r="E1964" i="2"/>
  <c r="D1964" i="2"/>
  <c r="C1964" i="2"/>
  <c r="B1964" i="2"/>
  <c r="H1963" i="2"/>
  <c r="G1963" i="2"/>
  <c r="F1963" i="2"/>
  <c r="E1963" i="2"/>
  <c r="D1963" i="2"/>
  <c r="C1963" i="2"/>
  <c r="B1963" i="2"/>
  <c r="J1961" i="2"/>
  <c r="I1961" i="2"/>
  <c r="H1961" i="2"/>
  <c r="G1961" i="2"/>
  <c r="F1961" i="2"/>
  <c r="E1961" i="2"/>
  <c r="D1961" i="2"/>
  <c r="C1961" i="2"/>
  <c r="B1961" i="2"/>
  <c r="J1960" i="2"/>
  <c r="I1960" i="2"/>
  <c r="H1960" i="2"/>
  <c r="G1960" i="2"/>
  <c r="F1960" i="2"/>
  <c r="E1960" i="2"/>
  <c r="D1960" i="2"/>
  <c r="C1960" i="2"/>
  <c r="B1960" i="2"/>
  <c r="G1958" i="2"/>
  <c r="C1958" i="2"/>
  <c r="G1957" i="2"/>
  <c r="F1957" i="2"/>
  <c r="D1957" i="2"/>
  <c r="C1955" i="2"/>
  <c r="J1954" i="2"/>
  <c r="H1954" i="2"/>
  <c r="D1954" i="2"/>
  <c r="B1954" i="2"/>
  <c r="J1953" i="2"/>
  <c r="H1953" i="2"/>
  <c r="F1953" i="2"/>
  <c r="I1952" i="2"/>
  <c r="H1952" i="2"/>
  <c r="G1952" i="2"/>
  <c r="F1952" i="2"/>
  <c r="E1952" i="2"/>
  <c r="D1952" i="2"/>
  <c r="C1952" i="2"/>
  <c r="B1952" i="2"/>
  <c r="H1951" i="2"/>
  <c r="G1951" i="2"/>
  <c r="F1951" i="2"/>
  <c r="E1951" i="2"/>
  <c r="D1951" i="2"/>
  <c r="C1951" i="2"/>
  <c r="B1951" i="2"/>
  <c r="J1949" i="2"/>
  <c r="I1949" i="2"/>
  <c r="H1949" i="2"/>
  <c r="G1949" i="2"/>
  <c r="F1949" i="2"/>
  <c r="E1949" i="2"/>
  <c r="D1949" i="2"/>
  <c r="C1949" i="2"/>
  <c r="B1949" i="2"/>
  <c r="J1948" i="2"/>
  <c r="I1948" i="2"/>
  <c r="H1948" i="2"/>
  <c r="G1948" i="2"/>
  <c r="F1948" i="2"/>
  <c r="E1948" i="2"/>
  <c r="D1948" i="2"/>
  <c r="C1948" i="2"/>
  <c r="B1948" i="2"/>
  <c r="G1946" i="2"/>
  <c r="C1946" i="2"/>
  <c r="G1945" i="2"/>
  <c r="F1945" i="2"/>
  <c r="D1945" i="2"/>
  <c r="C1943" i="2"/>
  <c r="J1942" i="2"/>
  <c r="H1942" i="2"/>
  <c r="D1942" i="2"/>
  <c r="B1942" i="2"/>
  <c r="J1941" i="2"/>
  <c r="H1941" i="2"/>
  <c r="F1941" i="2"/>
  <c r="I1940" i="2"/>
  <c r="H1940" i="2"/>
  <c r="G1940" i="2"/>
  <c r="F1940" i="2"/>
  <c r="E1940" i="2"/>
  <c r="D1940" i="2"/>
  <c r="C1940" i="2"/>
  <c r="B1940" i="2"/>
  <c r="H1939" i="2"/>
  <c r="G1939" i="2"/>
  <c r="F1939" i="2"/>
  <c r="E1939" i="2"/>
  <c r="D1939" i="2"/>
  <c r="C1939" i="2"/>
  <c r="B1939" i="2"/>
  <c r="J1937" i="2"/>
  <c r="I1937" i="2"/>
  <c r="H1937" i="2"/>
  <c r="G1937" i="2"/>
  <c r="F1937" i="2"/>
  <c r="E1937" i="2"/>
  <c r="D1937" i="2"/>
  <c r="C1937" i="2"/>
  <c r="B1937" i="2"/>
  <c r="J1936" i="2"/>
  <c r="I1936" i="2"/>
  <c r="H1936" i="2"/>
  <c r="G1936" i="2"/>
  <c r="F1936" i="2"/>
  <c r="E1936" i="2"/>
  <c r="D1936" i="2"/>
  <c r="C1936" i="2"/>
  <c r="B1936" i="2"/>
  <c r="G1934" i="2"/>
  <c r="C1934" i="2"/>
  <c r="G1933" i="2"/>
  <c r="F1933" i="2"/>
  <c r="D1933" i="2"/>
  <c r="C1931" i="2"/>
  <c r="J1930" i="2"/>
  <c r="H1930" i="2"/>
  <c r="D1930" i="2"/>
  <c r="B1930" i="2"/>
  <c r="J1929" i="2"/>
  <c r="H1929" i="2"/>
  <c r="F1929" i="2"/>
  <c r="I1928" i="2"/>
  <c r="H1928" i="2"/>
  <c r="G1928" i="2"/>
  <c r="F1928" i="2"/>
  <c r="E1928" i="2"/>
  <c r="D1928" i="2"/>
  <c r="C1928" i="2"/>
  <c r="B1928" i="2"/>
  <c r="H1927" i="2"/>
  <c r="G1927" i="2"/>
  <c r="F1927" i="2"/>
  <c r="E1927" i="2"/>
  <c r="D1927" i="2"/>
  <c r="C1927" i="2"/>
  <c r="B1927" i="2"/>
  <c r="J1925" i="2"/>
  <c r="I1925" i="2"/>
  <c r="H1925" i="2"/>
  <c r="G1925" i="2"/>
  <c r="F1925" i="2"/>
  <c r="E1925" i="2"/>
  <c r="D1925" i="2"/>
  <c r="C1925" i="2"/>
  <c r="B1925" i="2"/>
  <c r="J1924" i="2"/>
  <c r="I1924" i="2"/>
  <c r="H1924" i="2"/>
  <c r="G1924" i="2"/>
  <c r="F1924" i="2"/>
  <c r="E1924" i="2"/>
  <c r="D1924" i="2"/>
  <c r="C1924" i="2"/>
  <c r="B1924" i="2"/>
  <c r="G1922" i="2"/>
  <c r="C1922" i="2"/>
  <c r="G1921" i="2"/>
  <c r="F1921" i="2"/>
  <c r="D1921" i="2"/>
  <c r="C1919" i="2"/>
  <c r="J1918" i="2"/>
  <c r="H1918" i="2"/>
  <c r="D1918" i="2"/>
  <c r="B1918" i="2"/>
  <c r="J1917" i="2"/>
  <c r="H1917" i="2"/>
  <c r="F1917" i="2"/>
  <c r="I1916" i="2"/>
  <c r="H1916" i="2"/>
  <c r="G1916" i="2"/>
  <c r="F1916" i="2"/>
  <c r="E1916" i="2"/>
  <c r="D1916" i="2"/>
  <c r="C1916" i="2"/>
  <c r="B1916" i="2"/>
  <c r="H1915" i="2"/>
  <c r="G1915" i="2"/>
  <c r="F1915" i="2"/>
  <c r="E1915" i="2"/>
  <c r="D1915" i="2"/>
  <c r="C1915" i="2"/>
  <c r="B1915" i="2"/>
  <c r="J1913" i="2"/>
  <c r="I1913" i="2"/>
  <c r="H1913" i="2"/>
  <c r="G1913" i="2"/>
  <c r="F1913" i="2"/>
  <c r="E1913" i="2"/>
  <c r="D1913" i="2"/>
  <c r="C1913" i="2"/>
  <c r="B1913" i="2"/>
  <c r="J1912" i="2"/>
  <c r="I1912" i="2"/>
  <c r="H1912" i="2"/>
  <c r="G1912" i="2"/>
  <c r="F1912" i="2"/>
  <c r="E1912" i="2"/>
  <c r="D1912" i="2"/>
  <c r="C1912" i="2"/>
  <c r="B1912" i="2"/>
  <c r="G1910" i="2"/>
  <c r="C1910" i="2"/>
  <c r="G1909" i="2"/>
  <c r="F1909" i="2"/>
  <c r="D1909" i="2"/>
  <c r="C1907" i="2"/>
  <c r="J1906" i="2"/>
  <c r="H1906" i="2"/>
  <c r="D1906" i="2"/>
  <c r="B1906" i="2"/>
  <c r="J1905" i="2"/>
  <c r="H1905" i="2"/>
  <c r="F1905" i="2"/>
  <c r="I1904" i="2"/>
  <c r="H1904" i="2"/>
  <c r="G1904" i="2"/>
  <c r="F1904" i="2"/>
  <c r="E1904" i="2"/>
  <c r="D1904" i="2"/>
  <c r="C1904" i="2"/>
  <c r="B1904" i="2"/>
  <c r="H1903" i="2"/>
  <c r="G1903" i="2"/>
  <c r="F1903" i="2"/>
  <c r="E1903" i="2"/>
  <c r="D1903" i="2"/>
  <c r="C1903" i="2"/>
  <c r="B1903" i="2"/>
  <c r="J1901" i="2"/>
  <c r="I1901" i="2"/>
  <c r="H1901" i="2"/>
  <c r="G1901" i="2"/>
  <c r="F1901" i="2"/>
  <c r="E1901" i="2"/>
  <c r="D1901" i="2"/>
  <c r="C1901" i="2"/>
  <c r="B1901" i="2"/>
  <c r="J1900" i="2"/>
  <c r="I1900" i="2"/>
  <c r="H1900" i="2"/>
  <c r="G1900" i="2"/>
  <c r="F1900" i="2"/>
  <c r="E1900" i="2"/>
  <c r="D1900" i="2"/>
  <c r="C1900" i="2"/>
  <c r="B1900" i="2"/>
  <c r="G1898" i="2"/>
  <c r="C1898" i="2"/>
  <c r="G1897" i="2"/>
  <c r="F1897" i="2"/>
  <c r="D1897" i="2"/>
  <c r="C1895" i="2"/>
  <c r="J1894" i="2"/>
  <c r="H1894" i="2"/>
  <c r="D1894" i="2"/>
  <c r="B1894" i="2"/>
  <c r="J1893" i="2"/>
  <c r="H1893" i="2"/>
  <c r="F1893" i="2"/>
  <c r="I1892" i="2"/>
  <c r="H1892" i="2"/>
  <c r="G1892" i="2"/>
  <c r="F1892" i="2"/>
  <c r="E1892" i="2"/>
  <c r="D1892" i="2"/>
  <c r="C1892" i="2"/>
  <c r="B1892" i="2"/>
  <c r="H1891" i="2"/>
  <c r="G1891" i="2"/>
  <c r="F1891" i="2"/>
  <c r="E1891" i="2"/>
  <c r="D1891" i="2"/>
  <c r="C1891" i="2"/>
  <c r="B1891" i="2"/>
  <c r="J1889" i="2"/>
  <c r="I1889" i="2"/>
  <c r="H1889" i="2"/>
  <c r="G1889" i="2"/>
  <c r="F1889" i="2"/>
  <c r="E1889" i="2"/>
  <c r="D1889" i="2"/>
  <c r="C1889" i="2"/>
  <c r="B1889" i="2"/>
  <c r="J1888" i="2"/>
  <c r="I1888" i="2"/>
  <c r="H1888" i="2"/>
  <c r="G1888" i="2"/>
  <c r="F1888" i="2"/>
  <c r="E1888" i="2"/>
  <c r="D1888" i="2"/>
  <c r="C1888" i="2"/>
  <c r="B1888" i="2"/>
  <c r="G1886" i="2"/>
  <c r="C1886" i="2"/>
  <c r="G1885" i="2"/>
  <c r="F1885" i="2"/>
  <c r="D1885" i="2"/>
  <c r="C1883" i="2"/>
  <c r="J1882" i="2"/>
  <c r="H1882" i="2"/>
  <c r="D1882" i="2"/>
  <c r="B1882" i="2"/>
  <c r="J1881" i="2"/>
  <c r="H1881" i="2"/>
  <c r="F1881" i="2"/>
  <c r="I1880" i="2"/>
  <c r="H1880" i="2"/>
  <c r="G1880" i="2"/>
  <c r="F1880" i="2"/>
  <c r="E1880" i="2"/>
  <c r="D1880" i="2"/>
  <c r="C1880" i="2"/>
  <c r="B1880" i="2"/>
  <c r="H1879" i="2"/>
  <c r="G1879" i="2"/>
  <c r="F1879" i="2"/>
  <c r="E1879" i="2"/>
  <c r="D1879" i="2"/>
  <c r="C1879" i="2"/>
  <c r="B1879" i="2"/>
  <c r="J1877" i="2"/>
  <c r="I1877" i="2"/>
  <c r="H1877" i="2"/>
  <c r="G1877" i="2"/>
  <c r="F1877" i="2"/>
  <c r="E1877" i="2"/>
  <c r="D1877" i="2"/>
  <c r="C1877" i="2"/>
  <c r="B1877" i="2"/>
  <c r="J1876" i="2"/>
  <c r="I1876" i="2"/>
  <c r="H1876" i="2"/>
  <c r="G1876" i="2"/>
  <c r="F1876" i="2"/>
  <c r="E1876" i="2"/>
  <c r="D1876" i="2"/>
  <c r="C1876" i="2"/>
  <c r="B1876" i="2"/>
  <c r="G1874" i="2"/>
  <c r="C1874" i="2"/>
  <c r="G1873" i="2"/>
  <c r="F1873" i="2"/>
  <c r="D1873" i="2"/>
  <c r="C1871" i="2"/>
  <c r="J1870" i="2"/>
  <c r="H1870" i="2"/>
  <c r="D1870" i="2"/>
  <c r="B1870" i="2"/>
  <c r="J1869" i="2"/>
  <c r="H1869" i="2"/>
  <c r="F1869" i="2"/>
  <c r="I1868" i="2"/>
  <c r="H1868" i="2"/>
  <c r="G1868" i="2"/>
  <c r="F1868" i="2"/>
  <c r="E1868" i="2"/>
  <c r="D1868" i="2"/>
  <c r="C1868" i="2"/>
  <c r="B1868" i="2"/>
  <c r="H1867" i="2"/>
  <c r="G1867" i="2"/>
  <c r="F1867" i="2"/>
  <c r="E1867" i="2"/>
  <c r="D1867" i="2"/>
  <c r="C1867" i="2"/>
  <c r="B1867" i="2"/>
  <c r="J1865" i="2"/>
  <c r="I1865" i="2"/>
  <c r="H1865" i="2"/>
  <c r="G1865" i="2"/>
  <c r="F1865" i="2"/>
  <c r="E1865" i="2"/>
  <c r="D1865" i="2"/>
  <c r="C1865" i="2"/>
  <c r="B1865" i="2"/>
  <c r="J1864" i="2"/>
  <c r="I1864" i="2"/>
  <c r="H1864" i="2"/>
  <c r="G1864" i="2"/>
  <c r="F1864" i="2"/>
  <c r="E1864" i="2"/>
  <c r="D1864" i="2"/>
  <c r="C1864" i="2"/>
  <c r="B1864" i="2"/>
  <c r="G1862" i="2"/>
  <c r="C1862" i="2"/>
  <c r="G1861" i="2"/>
  <c r="F1861" i="2"/>
  <c r="D1861" i="2"/>
  <c r="C1859" i="2"/>
  <c r="J1858" i="2"/>
  <c r="H1858" i="2"/>
  <c r="D1858" i="2"/>
  <c r="B1858" i="2"/>
  <c r="J1857" i="2"/>
  <c r="H1857" i="2"/>
  <c r="F1857" i="2"/>
  <c r="I1856" i="2"/>
  <c r="H1856" i="2"/>
  <c r="G1856" i="2"/>
  <c r="F1856" i="2"/>
  <c r="E1856" i="2"/>
  <c r="D1856" i="2"/>
  <c r="C1856" i="2"/>
  <c r="B1856" i="2"/>
  <c r="H1855" i="2"/>
  <c r="G1855" i="2"/>
  <c r="F1855" i="2"/>
  <c r="E1855" i="2"/>
  <c r="D1855" i="2"/>
  <c r="C1855" i="2"/>
  <c r="B1855" i="2"/>
  <c r="J1853" i="2"/>
  <c r="I1853" i="2"/>
  <c r="H1853" i="2"/>
  <c r="G1853" i="2"/>
  <c r="F1853" i="2"/>
  <c r="E1853" i="2"/>
  <c r="D1853" i="2"/>
  <c r="C1853" i="2"/>
  <c r="B1853" i="2"/>
  <c r="J1852" i="2"/>
  <c r="I1852" i="2"/>
  <c r="H1852" i="2"/>
  <c r="G1852" i="2"/>
  <c r="F1852" i="2"/>
  <c r="E1852" i="2"/>
  <c r="D1852" i="2"/>
  <c r="C1852" i="2"/>
  <c r="B1852" i="2"/>
  <c r="G1850" i="2"/>
  <c r="C1850" i="2"/>
  <c r="G1849" i="2"/>
  <c r="F1849" i="2"/>
  <c r="D1849" i="2"/>
  <c r="C1847" i="2"/>
  <c r="J1846" i="2"/>
  <c r="H1846" i="2"/>
  <c r="D1846" i="2"/>
  <c r="B1846" i="2"/>
  <c r="J1845" i="2"/>
  <c r="H1845" i="2"/>
  <c r="F1845" i="2"/>
  <c r="I1844" i="2"/>
  <c r="H1844" i="2"/>
  <c r="G1844" i="2"/>
  <c r="F1844" i="2"/>
  <c r="E1844" i="2"/>
  <c r="D1844" i="2"/>
  <c r="C1844" i="2"/>
  <c r="B1844" i="2"/>
  <c r="H1843" i="2"/>
  <c r="G1843" i="2"/>
  <c r="F1843" i="2"/>
  <c r="E1843" i="2"/>
  <c r="D1843" i="2"/>
  <c r="C1843" i="2"/>
  <c r="B1843" i="2"/>
  <c r="J1841" i="2"/>
  <c r="I1841" i="2"/>
  <c r="H1841" i="2"/>
  <c r="G1841" i="2"/>
  <c r="F1841" i="2"/>
  <c r="E1841" i="2"/>
  <c r="D1841" i="2"/>
  <c r="C1841" i="2"/>
  <c r="B1841" i="2"/>
  <c r="J1840" i="2"/>
  <c r="I1840" i="2"/>
  <c r="H1840" i="2"/>
  <c r="G1840" i="2"/>
  <c r="F1840" i="2"/>
  <c r="E1840" i="2"/>
  <c r="D1840" i="2"/>
  <c r="C1840" i="2"/>
  <c r="B1840" i="2"/>
  <c r="G1838" i="2"/>
  <c r="C1838" i="2"/>
  <c r="G1837" i="2"/>
  <c r="F1837" i="2"/>
  <c r="D1837" i="2"/>
  <c r="C1835" i="2"/>
  <c r="J1834" i="2"/>
  <c r="H1834" i="2"/>
  <c r="D1834" i="2"/>
  <c r="B1834" i="2"/>
  <c r="J1833" i="2"/>
  <c r="H1833" i="2"/>
  <c r="F1833" i="2"/>
  <c r="I1832" i="2"/>
  <c r="H1832" i="2"/>
  <c r="G1832" i="2"/>
  <c r="F1832" i="2"/>
  <c r="E1832" i="2"/>
  <c r="D1832" i="2"/>
  <c r="C1832" i="2"/>
  <c r="B1832" i="2"/>
  <c r="H1831" i="2"/>
  <c r="G1831" i="2"/>
  <c r="F1831" i="2"/>
  <c r="E1831" i="2"/>
  <c r="D1831" i="2"/>
  <c r="C1831" i="2"/>
  <c r="B1831" i="2"/>
  <c r="J1829" i="2"/>
  <c r="I1829" i="2"/>
  <c r="H1829" i="2"/>
  <c r="G1829" i="2"/>
  <c r="F1829" i="2"/>
  <c r="E1829" i="2"/>
  <c r="D1829" i="2"/>
  <c r="C1829" i="2"/>
  <c r="B1829" i="2"/>
  <c r="J1828" i="2"/>
  <c r="I1828" i="2"/>
  <c r="H1828" i="2"/>
  <c r="G1828" i="2"/>
  <c r="F1828" i="2"/>
  <c r="E1828" i="2"/>
  <c r="D1828" i="2"/>
  <c r="C1828" i="2"/>
  <c r="B1828" i="2"/>
  <c r="G1826" i="2"/>
  <c r="C1826" i="2"/>
  <c r="G1825" i="2"/>
  <c r="F1825" i="2"/>
  <c r="D1825" i="2"/>
  <c r="C1823" i="2"/>
  <c r="J1822" i="2"/>
  <c r="H1822" i="2"/>
  <c r="D1822" i="2"/>
  <c r="B1822" i="2"/>
  <c r="J1821" i="2"/>
  <c r="H1821" i="2"/>
  <c r="F1821" i="2"/>
  <c r="I1820" i="2"/>
  <c r="H1820" i="2"/>
  <c r="G1820" i="2"/>
  <c r="F1820" i="2"/>
  <c r="E1820" i="2"/>
  <c r="D1820" i="2"/>
  <c r="C1820" i="2"/>
  <c r="B1820" i="2"/>
  <c r="H1819" i="2"/>
  <c r="G1819" i="2"/>
  <c r="F1819" i="2"/>
  <c r="E1819" i="2"/>
  <c r="D1819" i="2"/>
  <c r="C1819" i="2"/>
  <c r="B1819" i="2"/>
  <c r="J1817" i="2"/>
  <c r="I1817" i="2"/>
  <c r="H1817" i="2"/>
  <c r="G1817" i="2"/>
  <c r="F1817" i="2"/>
  <c r="E1817" i="2"/>
  <c r="D1817" i="2"/>
  <c r="C1817" i="2"/>
  <c r="B1817" i="2"/>
  <c r="J1816" i="2"/>
  <c r="I1816" i="2"/>
  <c r="H1816" i="2"/>
  <c r="G1816" i="2"/>
  <c r="F1816" i="2"/>
  <c r="E1816" i="2"/>
  <c r="D1816" i="2"/>
  <c r="C1816" i="2"/>
  <c r="B1816" i="2"/>
  <c r="G1814" i="2"/>
  <c r="C1814" i="2"/>
  <c r="G1813" i="2"/>
  <c r="F1813" i="2"/>
  <c r="D1813" i="2"/>
  <c r="C1811" i="2"/>
  <c r="J1810" i="2"/>
  <c r="H1810" i="2"/>
  <c r="D1810" i="2"/>
  <c r="B1810" i="2"/>
  <c r="J1809" i="2"/>
  <c r="H1809" i="2"/>
  <c r="F1809" i="2"/>
  <c r="I1808" i="2"/>
  <c r="H1808" i="2"/>
  <c r="G1808" i="2"/>
  <c r="F1808" i="2"/>
  <c r="E1808" i="2"/>
  <c r="D1808" i="2"/>
  <c r="C1808" i="2"/>
  <c r="B1808" i="2"/>
  <c r="H1807" i="2"/>
  <c r="G1807" i="2"/>
  <c r="F1807" i="2"/>
  <c r="E1807" i="2"/>
  <c r="D1807" i="2"/>
  <c r="C1807" i="2"/>
  <c r="B1807" i="2"/>
  <c r="J1805" i="2"/>
  <c r="I1805" i="2"/>
  <c r="H1805" i="2"/>
  <c r="G1805" i="2"/>
  <c r="F1805" i="2"/>
  <c r="E1805" i="2"/>
  <c r="D1805" i="2"/>
  <c r="C1805" i="2"/>
  <c r="B1805" i="2"/>
  <c r="J1804" i="2"/>
  <c r="I1804" i="2"/>
  <c r="H1804" i="2"/>
  <c r="G1804" i="2"/>
  <c r="F1804" i="2"/>
  <c r="E1804" i="2"/>
  <c r="D1804" i="2"/>
  <c r="C1804" i="2"/>
  <c r="B1804" i="2"/>
  <c r="G1802" i="2"/>
  <c r="C1802" i="2"/>
  <c r="G1801" i="2"/>
  <c r="F1801" i="2"/>
  <c r="D1801" i="2"/>
  <c r="C1799" i="2"/>
  <c r="J1798" i="2"/>
  <c r="H1798" i="2"/>
  <c r="D1798" i="2"/>
  <c r="B1798" i="2"/>
  <c r="J1797" i="2"/>
  <c r="H1797" i="2"/>
  <c r="F1797" i="2"/>
  <c r="I1796" i="2"/>
  <c r="H1796" i="2"/>
  <c r="G1796" i="2"/>
  <c r="F1796" i="2"/>
  <c r="E1796" i="2"/>
  <c r="D1796" i="2"/>
  <c r="C1796" i="2"/>
  <c r="B1796" i="2"/>
  <c r="H1795" i="2"/>
  <c r="G1795" i="2"/>
  <c r="F1795" i="2"/>
  <c r="E1795" i="2"/>
  <c r="D1795" i="2"/>
  <c r="C1795" i="2"/>
  <c r="B1795" i="2"/>
  <c r="J1793" i="2"/>
  <c r="I1793" i="2"/>
  <c r="H1793" i="2"/>
  <c r="G1793" i="2"/>
  <c r="F1793" i="2"/>
  <c r="E1793" i="2"/>
  <c r="D1793" i="2"/>
  <c r="C1793" i="2"/>
  <c r="B1793" i="2"/>
  <c r="J1792" i="2"/>
  <c r="I1792" i="2"/>
  <c r="H1792" i="2"/>
  <c r="G1792" i="2"/>
  <c r="F1792" i="2"/>
  <c r="E1792" i="2"/>
  <c r="D1792" i="2"/>
  <c r="C1792" i="2"/>
  <c r="B1792" i="2"/>
  <c r="G1790" i="2"/>
  <c r="C1790" i="2"/>
  <c r="G1789" i="2"/>
  <c r="F1789" i="2"/>
  <c r="D1789" i="2"/>
  <c r="C1787" i="2"/>
  <c r="J1786" i="2"/>
  <c r="H1786" i="2"/>
  <c r="D1786" i="2"/>
  <c r="B1786" i="2"/>
  <c r="J1785" i="2"/>
  <c r="H1785" i="2"/>
  <c r="F1785" i="2"/>
  <c r="I1784" i="2"/>
  <c r="H1784" i="2"/>
  <c r="G1784" i="2"/>
  <c r="F1784" i="2"/>
  <c r="E1784" i="2"/>
  <c r="D1784" i="2"/>
  <c r="C1784" i="2"/>
  <c r="B1784" i="2"/>
  <c r="H1783" i="2"/>
  <c r="G1783" i="2"/>
  <c r="F1783" i="2"/>
  <c r="E1783" i="2"/>
  <c r="D1783" i="2"/>
  <c r="C1783" i="2"/>
  <c r="B1783" i="2"/>
  <c r="J1781" i="2"/>
  <c r="I1781" i="2"/>
  <c r="H1781" i="2"/>
  <c r="G1781" i="2"/>
  <c r="F1781" i="2"/>
  <c r="E1781" i="2"/>
  <c r="D1781" i="2"/>
  <c r="C1781" i="2"/>
  <c r="B1781" i="2"/>
  <c r="J1780" i="2"/>
  <c r="I1780" i="2"/>
  <c r="H1780" i="2"/>
  <c r="G1780" i="2"/>
  <c r="F1780" i="2"/>
  <c r="E1780" i="2"/>
  <c r="D1780" i="2"/>
  <c r="C1780" i="2"/>
  <c r="B1780" i="2"/>
  <c r="G1778" i="2"/>
  <c r="C1778" i="2"/>
  <c r="G1777" i="2"/>
  <c r="F1777" i="2"/>
  <c r="D1777" i="2"/>
  <c r="C1775" i="2"/>
  <c r="J1774" i="2"/>
  <c r="H1774" i="2"/>
  <c r="D1774" i="2"/>
  <c r="B1774" i="2"/>
  <c r="J1773" i="2"/>
  <c r="H1773" i="2"/>
  <c r="F1773" i="2"/>
  <c r="I1772" i="2"/>
  <c r="H1772" i="2"/>
  <c r="G1772" i="2"/>
  <c r="F1772" i="2"/>
  <c r="E1772" i="2"/>
  <c r="D1772" i="2"/>
  <c r="C1772" i="2"/>
  <c r="B1772" i="2"/>
  <c r="H1771" i="2"/>
  <c r="G1771" i="2"/>
  <c r="F1771" i="2"/>
  <c r="E1771" i="2"/>
  <c r="D1771" i="2"/>
  <c r="C1771" i="2"/>
  <c r="B1771" i="2"/>
  <c r="J1769" i="2"/>
  <c r="I1769" i="2"/>
  <c r="H1769" i="2"/>
  <c r="G1769" i="2"/>
  <c r="F1769" i="2"/>
  <c r="E1769" i="2"/>
  <c r="D1769" i="2"/>
  <c r="C1769" i="2"/>
  <c r="B1769" i="2"/>
  <c r="J1768" i="2"/>
  <c r="I1768" i="2"/>
  <c r="H1768" i="2"/>
  <c r="G1768" i="2"/>
  <c r="F1768" i="2"/>
  <c r="E1768" i="2"/>
  <c r="D1768" i="2"/>
  <c r="C1768" i="2"/>
  <c r="B1768" i="2"/>
  <c r="G1766" i="2"/>
  <c r="C1766" i="2"/>
  <c r="G1765" i="2"/>
  <c r="F1765" i="2"/>
  <c r="D1765" i="2"/>
  <c r="C1763" i="2"/>
  <c r="J1762" i="2"/>
  <c r="H1762" i="2"/>
  <c r="D1762" i="2"/>
  <c r="B1762" i="2"/>
  <c r="J1761" i="2"/>
  <c r="H1761" i="2"/>
  <c r="F1761" i="2"/>
  <c r="I1760" i="2"/>
  <c r="H1760" i="2"/>
  <c r="G1760" i="2"/>
  <c r="F1760" i="2"/>
  <c r="E1760" i="2"/>
  <c r="D1760" i="2"/>
  <c r="C1760" i="2"/>
  <c r="B1760" i="2"/>
  <c r="H1759" i="2"/>
  <c r="G1759" i="2"/>
  <c r="F1759" i="2"/>
  <c r="E1759" i="2"/>
  <c r="D1759" i="2"/>
  <c r="C1759" i="2"/>
  <c r="B1759" i="2"/>
  <c r="J1757" i="2"/>
  <c r="I1757" i="2"/>
  <c r="H1757" i="2"/>
  <c r="G1757" i="2"/>
  <c r="F1757" i="2"/>
  <c r="E1757" i="2"/>
  <c r="D1757" i="2"/>
  <c r="C1757" i="2"/>
  <c r="B1757" i="2"/>
  <c r="J1756" i="2"/>
  <c r="I1756" i="2"/>
  <c r="H1756" i="2"/>
  <c r="G1756" i="2"/>
  <c r="F1756" i="2"/>
  <c r="E1756" i="2"/>
  <c r="D1756" i="2"/>
  <c r="C1756" i="2"/>
  <c r="B1756" i="2"/>
  <c r="G1754" i="2"/>
  <c r="C1754" i="2"/>
  <c r="G1753" i="2"/>
  <c r="F1753" i="2"/>
  <c r="D1753" i="2"/>
  <c r="C1751" i="2"/>
  <c r="J1750" i="2"/>
  <c r="H1750" i="2"/>
  <c r="D1750" i="2"/>
  <c r="B1750" i="2"/>
  <c r="J1749" i="2"/>
  <c r="H1749" i="2"/>
  <c r="F1749" i="2"/>
  <c r="I1748" i="2"/>
  <c r="H1748" i="2"/>
  <c r="G1748" i="2"/>
  <c r="F1748" i="2"/>
  <c r="E1748" i="2"/>
  <c r="D1748" i="2"/>
  <c r="C1748" i="2"/>
  <c r="B1748" i="2"/>
  <c r="H1747" i="2"/>
  <c r="G1747" i="2"/>
  <c r="F1747" i="2"/>
  <c r="E1747" i="2"/>
  <c r="D1747" i="2"/>
  <c r="C1747" i="2"/>
  <c r="B1747" i="2"/>
  <c r="J1745" i="2"/>
  <c r="I1745" i="2"/>
  <c r="H1745" i="2"/>
  <c r="G1745" i="2"/>
  <c r="F1745" i="2"/>
  <c r="E1745" i="2"/>
  <c r="D1745" i="2"/>
  <c r="C1745" i="2"/>
  <c r="B1745" i="2"/>
  <c r="J1744" i="2"/>
  <c r="I1744" i="2"/>
  <c r="H1744" i="2"/>
  <c r="G1744" i="2"/>
  <c r="F1744" i="2"/>
  <c r="E1744" i="2"/>
  <c r="D1744" i="2"/>
  <c r="C1744" i="2"/>
  <c r="B1744" i="2"/>
  <c r="G1742" i="2"/>
  <c r="C1742" i="2"/>
  <c r="G1741" i="2"/>
  <c r="F1741" i="2"/>
  <c r="D1741" i="2"/>
  <c r="C1739" i="2"/>
  <c r="J1738" i="2"/>
  <c r="H1738" i="2"/>
  <c r="D1738" i="2"/>
  <c r="B1738" i="2"/>
  <c r="J1737" i="2"/>
  <c r="H1737" i="2"/>
  <c r="F1737" i="2"/>
  <c r="I1736" i="2"/>
  <c r="H1736" i="2"/>
  <c r="G1736" i="2"/>
  <c r="F1736" i="2"/>
  <c r="E1736" i="2"/>
  <c r="D1736" i="2"/>
  <c r="C1736" i="2"/>
  <c r="B1736" i="2"/>
  <c r="H1735" i="2"/>
  <c r="G1735" i="2"/>
  <c r="F1735" i="2"/>
  <c r="E1735" i="2"/>
  <c r="D1735" i="2"/>
  <c r="C1735" i="2"/>
  <c r="B1735" i="2"/>
  <c r="J1733" i="2"/>
  <c r="I1733" i="2"/>
  <c r="H1733" i="2"/>
  <c r="G1733" i="2"/>
  <c r="F1733" i="2"/>
  <c r="E1733" i="2"/>
  <c r="D1733" i="2"/>
  <c r="C1733" i="2"/>
  <c r="B1733" i="2"/>
  <c r="J1732" i="2"/>
  <c r="I1732" i="2"/>
  <c r="H1732" i="2"/>
  <c r="G1732" i="2"/>
  <c r="F1732" i="2"/>
  <c r="E1732" i="2"/>
  <c r="D1732" i="2"/>
  <c r="C1732" i="2"/>
  <c r="B1732" i="2"/>
  <c r="G1730" i="2"/>
  <c r="C1730" i="2"/>
  <c r="G1729" i="2"/>
  <c r="F1729" i="2"/>
  <c r="D1729" i="2"/>
  <c r="C1727" i="2"/>
  <c r="J1726" i="2"/>
  <c r="H1726" i="2"/>
  <c r="D1726" i="2"/>
  <c r="B1726" i="2"/>
  <c r="J1725" i="2"/>
  <c r="H1725" i="2"/>
  <c r="F1725" i="2"/>
  <c r="I1724" i="2"/>
  <c r="H1724" i="2"/>
  <c r="G1724" i="2"/>
  <c r="F1724" i="2"/>
  <c r="E1724" i="2"/>
  <c r="D1724" i="2"/>
  <c r="C1724" i="2"/>
  <c r="B1724" i="2"/>
  <c r="H1723" i="2"/>
  <c r="G1723" i="2"/>
  <c r="F1723" i="2"/>
  <c r="E1723" i="2"/>
  <c r="D1723" i="2"/>
  <c r="C1723" i="2"/>
  <c r="B1723" i="2"/>
  <c r="J1721" i="2"/>
  <c r="I1721" i="2"/>
  <c r="H1721" i="2"/>
  <c r="G1721" i="2"/>
  <c r="F1721" i="2"/>
  <c r="E1721" i="2"/>
  <c r="D1721" i="2"/>
  <c r="C1721" i="2"/>
  <c r="B1721" i="2"/>
  <c r="J1720" i="2"/>
  <c r="I1720" i="2"/>
  <c r="H1720" i="2"/>
  <c r="G1720" i="2"/>
  <c r="F1720" i="2"/>
  <c r="E1720" i="2"/>
  <c r="D1720" i="2"/>
  <c r="C1720" i="2"/>
  <c r="B1720" i="2"/>
  <c r="G1718" i="2"/>
  <c r="C1718" i="2"/>
  <c r="G1717" i="2"/>
  <c r="F1717" i="2"/>
  <c r="D1717" i="2"/>
  <c r="C1715" i="2"/>
  <c r="J1714" i="2"/>
  <c r="H1714" i="2"/>
  <c r="D1714" i="2"/>
  <c r="B1714" i="2"/>
  <c r="J1713" i="2"/>
  <c r="H1713" i="2"/>
  <c r="F1713" i="2"/>
  <c r="I1712" i="2"/>
  <c r="H1712" i="2"/>
  <c r="G1712" i="2"/>
  <c r="F1712" i="2"/>
  <c r="E1712" i="2"/>
  <c r="D1712" i="2"/>
  <c r="C1712" i="2"/>
  <c r="B1712" i="2"/>
  <c r="H1711" i="2"/>
  <c r="G1711" i="2"/>
  <c r="F1711" i="2"/>
  <c r="E1711" i="2"/>
  <c r="D1711" i="2"/>
  <c r="C1711" i="2"/>
  <c r="B1711" i="2"/>
  <c r="J1709" i="2"/>
  <c r="I1709" i="2"/>
  <c r="H1709" i="2"/>
  <c r="G1709" i="2"/>
  <c r="F1709" i="2"/>
  <c r="E1709" i="2"/>
  <c r="D1709" i="2"/>
  <c r="C1709" i="2"/>
  <c r="B1709" i="2"/>
  <c r="J1708" i="2"/>
  <c r="I1708" i="2"/>
  <c r="H1708" i="2"/>
  <c r="G1708" i="2"/>
  <c r="F1708" i="2"/>
  <c r="E1708" i="2"/>
  <c r="D1708" i="2"/>
  <c r="C1708" i="2"/>
  <c r="B1708" i="2"/>
  <c r="G1706" i="2"/>
  <c r="C1706" i="2"/>
  <c r="G1705" i="2"/>
  <c r="F1705" i="2"/>
  <c r="D1705" i="2"/>
  <c r="C1703" i="2"/>
  <c r="J1702" i="2"/>
  <c r="H1702" i="2"/>
  <c r="D1702" i="2"/>
  <c r="B1702" i="2"/>
  <c r="J1701" i="2"/>
  <c r="H1701" i="2"/>
  <c r="F1701" i="2"/>
  <c r="I1700" i="2"/>
  <c r="H1700" i="2"/>
  <c r="G1700" i="2"/>
  <c r="F1700" i="2"/>
  <c r="E1700" i="2"/>
  <c r="D1700" i="2"/>
  <c r="C1700" i="2"/>
  <c r="B1700" i="2"/>
  <c r="H1699" i="2"/>
  <c r="G1699" i="2"/>
  <c r="F1699" i="2"/>
  <c r="E1699" i="2"/>
  <c r="D1699" i="2"/>
  <c r="C1699" i="2"/>
  <c r="B1699" i="2"/>
  <c r="J1697" i="2"/>
  <c r="I1697" i="2"/>
  <c r="H1697" i="2"/>
  <c r="G1697" i="2"/>
  <c r="F1697" i="2"/>
  <c r="E1697" i="2"/>
  <c r="D1697" i="2"/>
  <c r="C1697" i="2"/>
  <c r="B1697" i="2"/>
  <c r="J1696" i="2"/>
  <c r="I1696" i="2"/>
  <c r="H1696" i="2"/>
  <c r="G1696" i="2"/>
  <c r="F1696" i="2"/>
  <c r="E1696" i="2"/>
  <c r="D1696" i="2"/>
  <c r="C1696" i="2"/>
  <c r="B1696" i="2"/>
  <c r="G1694" i="2"/>
  <c r="C1694" i="2"/>
  <c r="G1693" i="2"/>
  <c r="F1693" i="2"/>
  <c r="D1693" i="2"/>
  <c r="C1691" i="2"/>
  <c r="J1690" i="2"/>
  <c r="H1690" i="2"/>
  <c r="D1690" i="2"/>
  <c r="B1690" i="2"/>
  <c r="J1689" i="2"/>
  <c r="H1689" i="2"/>
  <c r="F1689" i="2"/>
  <c r="I1688" i="2"/>
  <c r="H1688" i="2"/>
  <c r="G1688" i="2"/>
  <c r="F1688" i="2"/>
  <c r="E1688" i="2"/>
  <c r="D1688" i="2"/>
  <c r="C1688" i="2"/>
  <c r="B1688" i="2"/>
  <c r="H1687" i="2"/>
  <c r="G1687" i="2"/>
  <c r="F1687" i="2"/>
  <c r="E1687" i="2"/>
  <c r="D1687" i="2"/>
  <c r="C1687" i="2"/>
  <c r="B1687" i="2"/>
  <c r="J1685" i="2"/>
  <c r="I1685" i="2"/>
  <c r="H1685" i="2"/>
  <c r="G1685" i="2"/>
  <c r="F1685" i="2"/>
  <c r="E1685" i="2"/>
  <c r="D1685" i="2"/>
  <c r="C1685" i="2"/>
  <c r="B1685" i="2"/>
  <c r="J1684" i="2"/>
  <c r="I1684" i="2"/>
  <c r="H1684" i="2"/>
  <c r="G1684" i="2"/>
  <c r="F1684" i="2"/>
  <c r="E1684" i="2"/>
  <c r="D1684" i="2"/>
  <c r="C1684" i="2"/>
  <c r="B1684" i="2"/>
  <c r="G1682" i="2"/>
  <c r="C1682" i="2"/>
  <c r="G1681" i="2"/>
  <c r="F1681" i="2"/>
  <c r="D1681" i="2"/>
  <c r="C1679" i="2"/>
  <c r="J1678" i="2"/>
  <c r="H1678" i="2"/>
  <c r="D1678" i="2"/>
  <c r="B1678" i="2"/>
  <c r="J1677" i="2"/>
  <c r="H1677" i="2"/>
  <c r="F1677" i="2"/>
  <c r="I1676" i="2"/>
  <c r="H1676" i="2"/>
  <c r="G1676" i="2"/>
  <c r="F1676" i="2"/>
  <c r="E1676" i="2"/>
  <c r="D1676" i="2"/>
  <c r="C1676" i="2"/>
  <c r="B1676" i="2"/>
  <c r="H1675" i="2"/>
  <c r="G1675" i="2"/>
  <c r="F1675" i="2"/>
  <c r="E1675" i="2"/>
  <c r="D1675" i="2"/>
  <c r="C1675" i="2"/>
  <c r="B1675" i="2"/>
  <c r="J1673" i="2"/>
  <c r="I1673" i="2"/>
  <c r="H1673" i="2"/>
  <c r="G1673" i="2"/>
  <c r="F1673" i="2"/>
  <c r="E1673" i="2"/>
  <c r="D1673" i="2"/>
  <c r="C1673" i="2"/>
  <c r="B1673" i="2"/>
  <c r="J1672" i="2"/>
  <c r="I1672" i="2"/>
  <c r="H1672" i="2"/>
  <c r="G1672" i="2"/>
  <c r="F1672" i="2"/>
  <c r="E1672" i="2"/>
  <c r="D1672" i="2"/>
  <c r="C1672" i="2"/>
  <c r="B1672" i="2"/>
  <c r="G1670" i="2"/>
  <c r="C1670" i="2"/>
  <c r="G1669" i="2"/>
  <c r="F1669" i="2"/>
  <c r="D1669" i="2"/>
  <c r="C1667" i="2"/>
  <c r="J1666" i="2"/>
  <c r="H1666" i="2"/>
  <c r="D1666" i="2"/>
  <c r="B1666" i="2"/>
  <c r="J1665" i="2"/>
  <c r="H1665" i="2"/>
  <c r="F1665" i="2"/>
  <c r="I1664" i="2"/>
  <c r="H1664" i="2"/>
  <c r="G1664" i="2"/>
  <c r="F1664" i="2"/>
  <c r="E1664" i="2"/>
  <c r="D1664" i="2"/>
  <c r="C1664" i="2"/>
  <c r="B1664" i="2"/>
  <c r="H1663" i="2"/>
  <c r="G1663" i="2"/>
  <c r="F1663" i="2"/>
  <c r="E1663" i="2"/>
  <c r="D1663" i="2"/>
  <c r="C1663" i="2"/>
  <c r="B1663" i="2"/>
  <c r="J1661" i="2"/>
  <c r="I1661" i="2"/>
  <c r="H1661" i="2"/>
  <c r="G1661" i="2"/>
  <c r="F1661" i="2"/>
  <c r="E1661" i="2"/>
  <c r="D1661" i="2"/>
  <c r="C1661" i="2"/>
  <c r="B1661" i="2"/>
  <c r="J1660" i="2"/>
  <c r="I1660" i="2"/>
  <c r="H1660" i="2"/>
  <c r="G1660" i="2"/>
  <c r="F1660" i="2"/>
  <c r="E1660" i="2"/>
  <c r="D1660" i="2"/>
  <c r="C1660" i="2"/>
  <c r="B1660" i="2"/>
  <c r="G1658" i="2"/>
  <c r="C1658" i="2"/>
  <c r="G1657" i="2"/>
  <c r="F1657" i="2"/>
  <c r="D1657" i="2"/>
  <c r="C1655" i="2"/>
  <c r="J1654" i="2"/>
  <c r="H1654" i="2"/>
  <c r="D1654" i="2"/>
  <c r="B1654" i="2"/>
  <c r="J1653" i="2"/>
  <c r="H1653" i="2"/>
  <c r="F1653" i="2"/>
  <c r="I1652" i="2"/>
  <c r="H1652" i="2"/>
  <c r="G1652" i="2"/>
  <c r="F1652" i="2"/>
  <c r="E1652" i="2"/>
  <c r="D1652" i="2"/>
  <c r="C1652" i="2"/>
  <c r="B1652" i="2"/>
  <c r="H1651" i="2"/>
  <c r="G1651" i="2"/>
  <c r="F1651" i="2"/>
  <c r="E1651" i="2"/>
  <c r="D1651" i="2"/>
  <c r="C1651" i="2"/>
  <c r="B1651" i="2"/>
  <c r="J1649" i="2"/>
  <c r="I1649" i="2"/>
  <c r="H1649" i="2"/>
  <c r="G1649" i="2"/>
  <c r="F1649" i="2"/>
  <c r="E1649" i="2"/>
  <c r="D1649" i="2"/>
  <c r="C1649" i="2"/>
  <c r="B1649" i="2"/>
  <c r="J1648" i="2"/>
  <c r="I1648" i="2"/>
  <c r="H1648" i="2"/>
  <c r="G1648" i="2"/>
  <c r="F1648" i="2"/>
  <c r="E1648" i="2"/>
  <c r="D1648" i="2"/>
  <c r="C1648" i="2"/>
  <c r="B1648" i="2"/>
  <c r="G1646" i="2"/>
  <c r="C1646" i="2"/>
  <c r="G1645" i="2"/>
  <c r="F1645" i="2"/>
  <c r="D1645" i="2"/>
  <c r="C1643" i="2"/>
  <c r="J1642" i="2"/>
  <c r="H1642" i="2"/>
  <c r="D1642" i="2"/>
  <c r="B1642" i="2"/>
  <c r="J1641" i="2"/>
  <c r="H1641" i="2"/>
  <c r="F1641" i="2"/>
  <c r="I1640" i="2"/>
  <c r="H1640" i="2"/>
  <c r="G1640" i="2"/>
  <c r="F1640" i="2"/>
  <c r="E1640" i="2"/>
  <c r="D1640" i="2"/>
  <c r="C1640" i="2"/>
  <c r="B1640" i="2"/>
  <c r="H1639" i="2"/>
  <c r="G1639" i="2"/>
  <c r="F1639" i="2"/>
  <c r="E1639" i="2"/>
  <c r="D1639" i="2"/>
  <c r="C1639" i="2"/>
  <c r="B1639" i="2"/>
  <c r="J1637" i="2"/>
  <c r="I1637" i="2"/>
  <c r="H1637" i="2"/>
  <c r="G1637" i="2"/>
  <c r="F1637" i="2"/>
  <c r="E1637" i="2"/>
  <c r="D1637" i="2"/>
  <c r="C1637" i="2"/>
  <c r="B1637" i="2"/>
  <c r="J1636" i="2"/>
  <c r="I1636" i="2"/>
  <c r="H1636" i="2"/>
  <c r="G1636" i="2"/>
  <c r="F1636" i="2"/>
  <c r="E1636" i="2"/>
  <c r="D1636" i="2"/>
  <c r="C1636" i="2"/>
  <c r="B1636" i="2"/>
  <c r="G1634" i="2"/>
  <c r="C1634" i="2"/>
  <c r="G1633" i="2"/>
  <c r="F1633" i="2"/>
  <c r="D1633" i="2"/>
  <c r="C1631" i="2"/>
  <c r="J1630" i="2"/>
  <c r="H1630" i="2"/>
  <c r="D1630" i="2"/>
  <c r="B1630" i="2"/>
  <c r="J1629" i="2"/>
  <c r="H1629" i="2"/>
  <c r="F1629" i="2"/>
  <c r="I1628" i="2"/>
  <c r="H1628" i="2"/>
  <c r="G1628" i="2"/>
  <c r="F1628" i="2"/>
  <c r="E1628" i="2"/>
  <c r="D1628" i="2"/>
  <c r="C1628" i="2"/>
  <c r="B1628" i="2"/>
  <c r="H1627" i="2"/>
  <c r="G1627" i="2"/>
  <c r="F1627" i="2"/>
  <c r="E1627" i="2"/>
  <c r="D1627" i="2"/>
  <c r="C1627" i="2"/>
  <c r="B1627" i="2"/>
  <c r="J1625" i="2"/>
  <c r="I1625" i="2"/>
  <c r="H1625" i="2"/>
  <c r="G1625" i="2"/>
  <c r="F1625" i="2"/>
  <c r="E1625" i="2"/>
  <c r="D1625" i="2"/>
  <c r="C1625" i="2"/>
  <c r="B1625" i="2"/>
  <c r="J1624" i="2"/>
  <c r="I1624" i="2"/>
  <c r="H1624" i="2"/>
  <c r="G1624" i="2"/>
  <c r="F1624" i="2"/>
  <c r="E1624" i="2"/>
  <c r="D1624" i="2"/>
  <c r="C1624" i="2"/>
  <c r="B1624" i="2"/>
  <c r="G1622" i="2"/>
  <c r="C1622" i="2"/>
  <c r="G1621" i="2"/>
  <c r="F1621" i="2"/>
  <c r="D1621" i="2"/>
  <c r="C1619" i="2"/>
  <c r="J1618" i="2"/>
  <c r="H1618" i="2"/>
  <c r="D1618" i="2"/>
  <c r="B1618" i="2"/>
  <c r="J1617" i="2"/>
  <c r="H1617" i="2"/>
  <c r="F1617" i="2"/>
  <c r="I1616" i="2"/>
  <c r="H1616" i="2"/>
  <c r="G1616" i="2"/>
  <c r="F1616" i="2"/>
  <c r="E1616" i="2"/>
  <c r="D1616" i="2"/>
  <c r="C1616" i="2"/>
  <c r="B1616" i="2"/>
  <c r="H1615" i="2"/>
  <c r="G1615" i="2"/>
  <c r="F1615" i="2"/>
  <c r="E1615" i="2"/>
  <c r="D1615" i="2"/>
  <c r="C1615" i="2"/>
  <c r="B1615" i="2"/>
  <c r="J1613" i="2"/>
  <c r="I1613" i="2"/>
  <c r="H1613" i="2"/>
  <c r="G1613" i="2"/>
  <c r="F1613" i="2"/>
  <c r="E1613" i="2"/>
  <c r="D1613" i="2"/>
  <c r="C1613" i="2"/>
  <c r="B1613" i="2"/>
  <c r="J1612" i="2"/>
  <c r="I1612" i="2"/>
  <c r="H1612" i="2"/>
  <c r="G1612" i="2"/>
  <c r="F1612" i="2"/>
  <c r="E1612" i="2"/>
  <c r="D1612" i="2"/>
  <c r="C1612" i="2"/>
  <c r="B1612" i="2"/>
  <c r="G1610" i="2"/>
  <c r="C1610" i="2"/>
  <c r="G1609" i="2"/>
  <c r="F1609" i="2"/>
  <c r="D1609" i="2"/>
  <c r="C1607" i="2"/>
  <c r="J1606" i="2"/>
  <c r="H1606" i="2"/>
  <c r="D1606" i="2"/>
  <c r="B1606" i="2"/>
  <c r="J1605" i="2"/>
  <c r="H1605" i="2"/>
  <c r="F1605" i="2"/>
  <c r="I1604" i="2"/>
  <c r="H1604" i="2"/>
  <c r="G1604" i="2"/>
  <c r="F1604" i="2"/>
  <c r="E1604" i="2"/>
  <c r="D1604" i="2"/>
  <c r="C1604" i="2"/>
  <c r="B1604" i="2"/>
  <c r="H1603" i="2"/>
  <c r="G1603" i="2"/>
  <c r="F1603" i="2"/>
  <c r="E1603" i="2"/>
  <c r="D1603" i="2"/>
  <c r="C1603" i="2"/>
  <c r="B1603" i="2"/>
  <c r="J1601" i="2"/>
  <c r="I1601" i="2"/>
  <c r="H1601" i="2"/>
  <c r="G1601" i="2"/>
  <c r="F1601" i="2"/>
  <c r="E1601" i="2"/>
  <c r="D1601" i="2"/>
  <c r="C1601" i="2"/>
  <c r="B1601" i="2"/>
  <c r="J1600" i="2"/>
  <c r="I1600" i="2"/>
  <c r="H1600" i="2"/>
  <c r="G1600" i="2"/>
  <c r="F1600" i="2"/>
  <c r="E1600" i="2"/>
  <c r="D1600" i="2"/>
  <c r="C1600" i="2"/>
  <c r="B1600" i="2"/>
  <c r="G1598" i="2"/>
  <c r="C1598" i="2"/>
  <c r="G1597" i="2"/>
  <c r="F1597" i="2"/>
  <c r="D1597" i="2"/>
  <c r="C1595" i="2"/>
  <c r="J1594" i="2"/>
  <c r="H1594" i="2"/>
  <c r="D1594" i="2"/>
  <c r="B1594" i="2"/>
  <c r="J1593" i="2"/>
  <c r="H1593" i="2"/>
  <c r="F1593" i="2"/>
  <c r="I1592" i="2"/>
  <c r="H1592" i="2"/>
  <c r="G1592" i="2"/>
  <c r="F1592" i="2"/>
  <c r="E1592" i="2"/>
  <c r="D1592" i="2"/>
  <c r="C1592" i="2"/>
  <c r="B1592" i="2"/>
  <c r="H1591" i="2"/>
  <c r="G1591" i="2"/>
  <c r="F1591" i="2"/>
  <c r="E1591" i="2"/>
  <c r="D1591" i="2"/>
  <c r="C1591" i="2"/>
  <c r="B1591" i="2"/>
  <c r="J1589" i="2"/>
  <c r="I1589" i="2"/>
  <c r="H1589" i="2"/>
  <c r="G1589" i="2"/>
  <c r="F1589" i="2"/>
  <c r="E1589" i="2"/>
  <c r="D1589" i="2"/>
  <c r="C1589" i="2"/>
  <c r="B1589" i="2"/>
  <c r="J1588" i="2"/>
  <c r="I1588" i="2"/>
  <c r="H1588" i="2"/>
  <c r="G1588" i="2"/>
  <c r="F1588" i="2"/>
  <c r="E1588" i="2"/>
  <c r="D1588" i="2"/>
  <c r="C1588" i="2"/>
  <c r="B1588" i="2"/>
  <c r="G1586" i="2"/>
  <c r="C1586" i="2"/>
  <c r="G1585" i="2"/>
  <c r="F1585" i="2"/>
  <c r="D1585" i="2"/>
  <c r="C1583" i="2"/>
  <c r="J1582" i="2"/>
  <c r="H1582" i="2"/>
  <c r="D1582" i="2"/>
  <c r="B1582" i="2"/>
  <c r="J1581" i="2"/>
  <c r="H1581" i="2"/>
  <c r="F1581" i="2"/>
  <c r="I1580" i="2"/>
  <c r="H1580" i="2"/>
  <c r="G1580" i="2"/>
  <c r="F1580" i="2"/>
  <c r="E1580" i="2"/>
  <c r="D1580" i="2"/>
  <c r="C1580" i="2"/>
  <c r="B1580" i="2"/>
  <c r="H1579" i="2"/>
  <c r="G1579" i="2"/>
  <c r="F1579" i="2"/>
  <c r="E1579" i="2"/>
  <c r="D1579" i="2"/>
  <c r="C1579" i="2"/>
  <c r="B1579" i="2"/>
  <c r="J1577" i="2"/>
  <c r="I1577" i="2"/>
  <c r="H1577" i="2"/>
  <c r="G1577" i="2"/>
  <c r="F1577" i="2"/>
  <c r="E1577" i="2"/>
  <c r="D1577" i="2"/>
  <c r="C1577" i="2"/>
  <c r="B1577" i="2"/>
  <c r="J1576" i="2"/>
  <c r="I1576" i="2"/>
  <c r="H1576" i="2"/>
  <c r="G1576" i="2"/>
  <c r="F1576" i="2"/>
  <c r="E1576" i="2"/>
  <c r="D1576" i="2"/>
  <c r="C1576" i="2"/>
  <c r="B1576" i="2"/>
  <c r="G1574" i="2"/>
  <c r="C1574" i="2"/>
  <c r="G1573" i="2"/>
  <c r="F1573" i="2"/>
  <c r="D1573" i="2"/>
  <c r="C1571" i="2"/>
  <c r="J1570" i="2"/>
  <c r="H1570" i="2"/>
  <c r="D1570" i="2"/>
  <c r="B1570" i="2"/>
  <c r="J1569" i="2"/>
  <c r="H1569" i="2"/>
  <c r="F1569" i="2"/>
  <c r="I1568" i="2"/>
  <c r="H1568" i="2"/>
  <c r="G1568" i="2"/>
  <c r="F1568" i="2"/>
  <c r="E1568" i="2"/>
  <c r="D1568" i="2"/>
  <c r="C1568" i="2"/>
  <c r="B1568" i="2"/>
  <c r="H1567" i="2"/>
  <c r="G1567" i="2"/>
  <c r="F1567" i="2"/>
  <c r="E1567" i="2"/>
  <c r="D1567" i="2"/>
  <c r="C1567" i="2"/>
  <c r="B1567" i="2"/>
  <c r="J1565" i="2"/>
  <c r="I1565" i="2"/>
  <c r="H1565" i="2"/>
  <c r="G1565" i="2"/>
  <c r="F1565" i="2"/>
  <c r="E1565" i="2"/>
  <c r="D1565" i="2"/>
  <c r="C1565" i="2"/>
  <c r="B1565" i="2"/>
  <c r="J1564" i="2"/>
  <c r="I1564" i="2"/>
  <c r="H1564" i="2"/>
  <c r="G1564" i="2"/>
  <c r="F1564" i="2"/>
  <c r="E1564" i="2"/>
  <c r="D1564" i="2"/>
  <c r="C1564" i="2"/>
  <c r="B1564" i="2"/>
  <c r="G1562" i="2"/>
  <c r="C1562" i="2"/>
  <c r="G1561" i="2"/>
  <c r="F1561" i="2"/>
  <c r="D1561" i="2"/>
  <c r="C1559" i="2"/>
  <c r="J1558" i="2"/>
  <c r="H1558" i="2"/>
  <c r="D1558" i="2"/>
  <c r="B1558" i="2"/>
  <c r="J1557" i="2"/>
  <c r="H1557" i="2"/>
  <c r="F1557" i="2"/>
  <c r="I1556" i="2"/>
  <c r="H1556" i="2"/>
  <c r="G1556" i="2"/>
  <c r="F1556" i="2"/>
  <c r="E1556" i="2"/>
  <c r="D1556" i="2"/>
  <c r="C1556" i="2"/>
  <c r="B1556" i="2"/>
  <c r="H1555" i="2"/>
  <c r="G1555" i="2"/>
  <c r="F1555" i="2"/>
  <c r="E1555" i="2"/>
  <c r="D1555" i="2"/>
  <c r="C1555" i="2"/>
  <c r="B1555" i="2"/>
  <c r="J1553" i="2"/>
  <c r="I1553" i="2"/>
  <c r="H1553" i="2"/>
  <c r="G1553" i="2"/>
  <c r="F1553" i="2"/>
  <c r="E1553" i="2"/>
  <c r="D1553" i="2"/>
  <c r="C1553" i="2"/>
  <c r="B1553" i="2"/>
  <c r="J1552" i="2"/>
  <c r="I1552" i="2"/>
  <c r="H1552" i="2"/>
  <c r="G1552" i="2"/>
  <c r="F1552" i="2"/>
  <c r="E1552" i="2"/>
  <c r="D1552" i="2"/>
  <c r="C1552" i="2"/>
  <c r="B1552" i="2"/>
  <c r="G1550" i="2"/>
  <c r="C1550" i="2"/>
  <c r="G1549" i="2"/>
  <c r="F1549" i="2"/>
  <c r="D1549" i="2"/>
  <c r="C1547" i="2"/>
  <c r="J1546" i="2"/>
  <c r="H1546" i="2"/>
  <c r="D1546" i="2"/>
  <c r="B1546" i="2"/>
  <c r="J1545" i="2"/>
  <c r="H1545" i="2"/>
  <c r="F1545" i="2"/>
  <c r="I1544" i="2"/>
  <c r="H1544" i="2"/>
  <c r="G1544" i="2"/>
  <c r="F1544" i="2"/>
  <c r="E1544" i="2"/>
  <c r="D1544" i="2"/>
  <c r="C1544" i="2"/>
  <c r="B1544" i="2"/>
  <c r="H1543" i="2"/>
  <c r="G1543" i="2"/>
  <c r="F1543" i="2"/>
  <c r="E1543" i="2"/>
  <c r="D1543" i="2"/>
  <c r="C1543" i="2"/>
  <c r="B1543" i="2"/>
  <c r="J1541" i="2"/>
  <c r="I1541" i="2"/>
  <c r="H1541" i="2"/>
  <c r="G1541" i="2"/>
  <c r="F1541" i="2"/>
  <c r="E1541" i="2"/>
  <c r="D1541" i="2"/>
  <c r="C1541" i="2"/>
  <c r="B1541" i="2"/>
  <c r="J1540" i="2"/>
  <c r="I1540" i="2"/>
  <c r="H1540" i="2"/>
  <c r="G1540" i="2"/>
  <c r="F1540" i="2"/>
  <c r="E1540" i="2"/>
  <c r="D1540" i="2"/>
  <c r="C1540" i="2"/>
  <c r="B1540" i="2"/>
  <c r="G1538" i="2"/>
  <c r="C1538" i="2"/>
  <c r="G1537" i="2"/>
  <c r="F1537" i="2"/>
  <c r="D1537" i="2"/>
  <c r="C1535" i="2"/>
  <c r="J1534" i="2"/>
  <c r="H1534" i="2"/>
  <c r="D1534" i="2"/>
  <c r="B1534" i="2"/>
  <c r="J1533" i="2"/>
  <c r="H1533" i="2"/>
  <c r="F1533" i="2"/>
  <c r="I1532" i="2"/>
  <c r="H1532" i="2"/>
  <c r="G1532" i="2"/>
  <c r="F1532" i="2"/>
  <c r="E1532" i="2"/>
  <c r="D1532" i="2"/>
  <c r="C1532" i="2"/>
  <c r="B1532" i="2"/>
  <c r="H1531" i="2"/>
  <c r="G1531" i="2"/>
  <c r="F1531" i="2"/>
  <c r="E1531" i="2"/>
  <c r="D1531" i="2"/>
  <c r="C1531" i="2"/>
  <c r="B1531" i="2"/>
  <c r="J1529" i="2"/>
  <c r="I1529" i="2"/>
  <c r="H1529" i="2"/>
  <c r="G1529" i="2"/>
  <c r="F1529" i="2"/>
  <c r="E1529" i="2"/>
  <c r="D1529" i="2"/>
  <c r="C1529" i="2"/>
  <c r="B1529" i="2"/>
  <c r="J1528" i="2"/>
  <c r="I1528" i="2"/>
  <c r="H1528" i="2"/>
  <c r="G1528" i="2"/>
  <c r="F1528" i="2"/>
  <c r="E1528" i="2"/>
  <c r="D1528" i="2"/>
  <c r="C1528" i="2"/>
  <c r="B1528" i="2"/>
  <c r="G1526" i="2"/>
  <c r="C1526" i="2"/>
  <c r="G1525" i="2"/>
  <c r="F1525" i="2"/>
  <c r="D1525" i="2"/>
  <c r="C1523" i="2"/>
  <c r="J1522" i="2"/>
  <c r="H1522" i="2"/>
  <c r="D1522" i="2"/>
  <c r="B1522" i="2"/>
  <c r="J1521" i="2"/>
  <c r="H1521" i="2"/>
  <c r="F1521" i="2"/>
  <c r="I1520" i="2"/>
  <c r="H1520" i="2"/>
  <c r="G1520" i="2"/>
  <c r="F1520" i="2"/>
  <c r="E1520" i="2"/>
  <c r="D1520" i="2"/>
  <c r="C1520" i="2"/>
  <c r="B1520" i="2"/>
  <c r="H1519" i="2"/>
  <c r="G1519" i="2"/>
  <c r="F1519" i="2"/>
  <c r="E1519" i="2"/>
  <c r="D1519" i="2"/>
  <c r="C1519" i="2"/>
  <c r="B1519" i="2"/>
  <c r="J1517" i="2"/>
  <c r="I1517" i="2"/>
  <c r="H1517" i="2"/>
  <c r="G1517" i="2"/>
  <c r="F1517" i="2"/>
  <c r="E1517" i="2"/>
  <c r="D1517" i="2"/>
  <c r="C1517" i="2"/>
  <c r="B1517" i="2"/>
  <c r="J1516" i="2"/>
  <c r="I1516" i="2"/>
  <c r="H1516" i="2"/>
  <c r="G1516" i="2"/>
  <c r="F1516" i="2"/>
  <c r="E1516" i="2"/>
  <c r="D1516" i="2"/>
  <c r="C1516" i="2"/>
  <c r="B1516" i="2"/>
  <c r="G1514" i="2"/>
  <c r="C1514" i="2"/>
  <c r="G1513" i="2"/>
  <c r="F1513" i="2"/>
  <c r="D1513" i="2"/>
  <c r="C1511" i="2"/>
  <c r="J1510" i="2"/>
  <c r="H1510" i="2"/>
  <c r="D1510" i="2"/>
  <c r="B1510" i="2"/>
  <c r="J1509" i="2"/>
  <c r="H1509" i="2"/>
  <c r="F1509" i="2"/>
  <c r="I1508" i="2"/>
  <c r="H1508" i="2"/>
  <c r="G1508" i="2"/>
  <c r="F1508" i="2"/>
  <c r="E1508" i="2"/>
  <c r="D1508" i="2"/>
  <c r="C1508" i="2"/>
  <c r="B1508" i="2"/>
  <c r="H1507" i="2"/>
  <c r="G1507" i="2"/>
  <c r="F1507" i="2"/>
  <c r="E1507" i="2"/>
  <c r="D1507" i="2"/>
  <c r="C1507" i="2"/>
  <c r="B1507" i="2"/>
  <c r="J1505" i="2"/>
  <c r="I1505" i="2"/>
  <c r="H1505" i="2"/>
  <c r="G1505" i="2"/>
  <c r="F1505" i="2"/>
  <c r="E1505" i="2"/>
  <c r="D1505" i="2"/>
  <c r="C1505" i="2"/>
  <c r="B1505" i="2"/>
  <c r="J1504" i="2"/>
  <c r="I1504" i="2"/>
  <c r="H1504" i="2"/>
  <c r="G1504" i="2"/>
  <c r="F1504" i="2"/>
  <c r="E1504" i="2"/>
  <c r="D1504" i="2"/>
  <c r="C1504" i="2"/>
  <c r="B1504" i="2"/>
  <c r="G1502" i="2"/>
  <c r="C1502" i="2"/>
  <c r="G1501" i="2"/>
  <c r="F1501" i="2"/>
  <c r="D1501" i="2"/>
  <c r="C1499" i="2"/>
  <c r="J1498" i="2"/>
  <c r="H1498" i="2"/>
  <c r="D1498" i="2"/>
  <c r="B1498" i="2"/>
  <c r="J1497" i="2"/>
  <c r="H1497" i="2"/>
  <c r="F1497" i="2"/>
  <c r="I1496" i="2"/>
  <c r="H1496" i="2"/>
  <c r="G1496" i="2"/>
  <c r="F1496" i="2"/>
  <c r="E1496" i="2"/>
  <c r="D1496" i="2"/>
  <c r="C1496" i="2"/>
  <c r="B1496" i="2"/>
  <c r="H1495" i="2"/>
  <c r="G1495" i="2"/>
  <c r="F1495" i="2"/>
  <c r="E1495" i="2"/>
  <c r="D1495" i="2"/>
  <c r="C1495" i="2"/>
  <c r="B1495" i="2"/>
  <c r="J1493" i="2"/>
  <c r="I1493" i="2"/>
  <c r="H1493" i="2"/>
  <c r="G1493" i="2"/>
  <c r="F1493" i="2"/>
  <c r="E1493" i="2"/>
  <c r="D1493" i="2"/>
  <c r="C1493" i="2"/>
  <c r="B1493" i="2"/>
  <c r="J1492" i="2"/>
  <c r="I1492" i="2"/>
  <c r="H1492" i="2"/>
  <c r="G1492" i="2"/>
  <c r="F1492" i="2"/>
  <c r="E1492" i="2"/>
  <c r="D1492" i="2"/>
  <c r="C1492" i="2"/>
  <c r="B1492" i="2"/>
  <c r="G1490" i="2"/>
  <c r="C1490" i="2"/>
  <c r="G1489" i="2"/>
  <c r="F1489" i="2"/>
  <c r="D1489" i="2"/>
  <c r="C1487" i="2"/>
  <c r="J1486" i="2"/>
  <c r="H1486" i="2"/>
  <c r="D1486" i="2"/>
  <c r="B1486" i="2"/>
  <c r="J1485" i="2"/>
  <c r="H1485" i="2"/>
  <c r="F1485" i="2"/>
  <c r="I1484" i="2"/>
  <c r="H1484" i="2"/>
  <c r="G1484" i="2"/>
  <c r="F1484" i="2"/>
  <c r="E1484" i="2"/>
  <c r="D1484" i="2"/>
  <c r="C1484" i="2"/>
  <c r="B1484" i="2"/>
  <c r="H1483" i="2"/>
  <c r="G1483" i="2"/>
  <c r="F1483" i="2"/>
  <c r="E1483" i="2"/>
  <c r="D1483" i="2"/>
  <c r="C1483" i="2"/>
  <c r="B1483" i="2"/>
  <c r="J1481" i="2"/>
  <c r="I1481" i="2"/>
  <c r="H1481" i="2"/>
  <c r="G1481" i="2"/>
  <c r="F1481" i="2"/>
  <c r="E1481" i="2"/>
  <c r="D1481" i="2"/>
  <c r="C1481" i="2"/>
  <c r="B1481" i="2"/>
  <c r="J1480" i="2"/>
  <c r="I1480" i="2"/>
  <c r="H1480" i="2"/>
  <c r="G1480" i="2"/>
  <c r="F1480" i="2"/>
  <c r="E1480" i="2"/>
  <c r="D1480" i="2"/>
  <c r="C1480" i="2"/>
  <c r="B1480" i="2"/>
  <c r="G1478" i="2"/>
  <c r="C1478" i="2"/>
  <c r="G1477" i="2"/>
  <c r="F1477" i="2"/>
  <c r="D1477" i="2"/>
  <c r="C1475" i="2"/>
  <c r="J1474" i="2"/>
  <c r="H1474" i="2"/>
  <c r="D1474" i="2"/>
  <c r="B1474" i="2"/>
  <c r="J1473" i="2"/>
  <c r="H1473" i="2"/>
  <c r="F1473" i="2"/>
  <c r="I1472" i="2"/>
  <c r="H1472" i="2"/>
  <c r="G1472" i="2"/>
  <c r="F1472" i="2"/>
  <c r="E1472" i="2"/>
  <c r="D1472" i="2"/>
  <c r="C1472" i="2"/>
  <c r="B1472" i="2"/>
  <c r="H1471" i="2"/>
  <c r="G1471" i="2"/>
  <c r="F1471" i="2"/>
  <c r="E1471" i="2"/>
  <c r="D1471" i="2"/>
  <c r="C1471" i="2"/>
  <c r="B1471" i="2"/>
  <c r="J1469" i="2"/>
  <c r="I1469" i="2"/>
  <c r="H1469" i="2"/>
  <c r="G1469" i="2"/>
  <c r="F1469" i="2"/>
  <c r="E1469" i="2"/>
  <c r="D1469" i="2"/>
  <c r="C1469" i="2"/>
  <c r="B1469" i="2"/>
  <c r="J1468" i="2"/>
  <c r="I1468" i="2"/>
  <c r="H1468" i="2"/>
  <c r="G1468" i="2"/>
  <c r="F1468" i="2"/>
  <c r="E1468" i="2"/>
  <c r="D1468" i="2"/>
  <c r="C1468" i="2"/>
  <c r="B1468" i="2"/>
  <c r="G1466" i="2"/>
  <c r="C1466" i="2"/>
  <c r="G1465" i="2"/>
  <c r="F1465" i="2"/>
  <c r="D1465" i="2"/>
  <c r="C1463" i="2"/>
  <c r="J1462" i="2"/>
  <c r="H1462" i="2"/>
  <c r="D1462" i="2"/>
  <c r="B1462" i="2"/>
  <c r="J1461" i="2"/>
  <c r="H1461" i="2"/>
  <c r="F1461" i="2"/>
  <c r="I1460" i="2"/>
  <c r="H1460" i="2"/>
  <c r="G1460" i="2"/>
  <c r="F1460" i="2"/>
  <c r="E1460" i="2"/>
  <c r="D1460" i="2"/>
  <c r="C1460" i="2"/>
  <c r="B1460" i="2"/>
  <c r="H1459" i="2"/>
  <c r="G1459" i="2"/>
  <c r="F1459" i="2"/>
  <c r="E1459" i="2"/>
  <c r="D1459" i="2"/>
  <c r="C1459" i="2"/>
  <c r="B1459" i="2"/>
  <c r="J1457" i="2"/>
  <c r="I1457" i="2"/>
  <c r="H1457" i="2"/>
  <c r="G1457" i="2"/>
  <c r="F1457" i="2"/>
  <c r="E1457" i="2"/>
  <c r="D1457" i="2"/>
  <c r="C1457" i="2"/>
  <c r="B1457" i="2"/>
  <c r="J1456" i="2"/>
  <c r="I1456" i="2"/>
  <c r="H1456" i="2"/>
  <c r="G1456" i="2"/>
  <c r="F1456" i="2"/>
  <c r="E1456" i="2"/>
  <c r="D1456" i="2"/>
  <c r="C1456" i="2"/>
  <c r="B1456" i="2"/>
  <c r="G1454" i="2"/>
  <c r="C1454" i="2"/>
  <c r="G1453" i="2"/>
  <c r="F1453" i="2"/>
  <c r="D1453" i="2"/>
  <c r="C1451" i="2"/>
  <c r="J1450" i="2"/>
  <c r="H1450" i="2"/>
  <c r="D1450" i="2"/>
  <c r="B1450" i="2"/>
  <c r="J1449" i="2"/>
  <c r="H1449" i="2"/>
  <c r="F1449" i="2"/>
  <c r="I1448" i="2"/>
  <c r="H1448" i="2"/>
  <c r="G1448" i="2"/>
  <c r="F1448" i="2"/>
  <c r="E1448" i="2"/>
  <c r="D1448" i="2"/>
  <c r="C1448" i="2"/>
  <c r="B1448" i="2"/>
  <c r="H1447" i="2"/>
  <c r="G1447" i="2"/>
  <c r="F1447" i="2"/>
  <c r="E1447" i="2"/>
  <c r="D1447" i="2"/>
  <c r="C1447" i="2"/>
  <c r="B1447" i="2"/>
  <c r="J1445" i="2"/>
  <c r="I1445" i="2"/>
  <c r="H1445" i="2"/>
  <c r="G1445" i="2"/>
  <c r="F1445" i="2"/>
  <c r="E1445" i="2"/>
  <c r="D1445" i="2"/>
  <c r="C1445" i="2"/>
  <c r="B1445" i="2"/>
  <c r="J1444" i="2"/>
  <c r="I1444" i="2"/>
  <c r="H1444" i="2"/>
  <c r="G1444" i="2"/>
  <c r="F1444" i="2"/>
  <c r="E1444" i="2"/>
  <c r="D1444" i="2"/>
  <c r="C1444" i="2"/>
  <c r="B1444" i="2"/>
  <c r="G1442" i="2"/>
  <c r="C1442" i="2"/>
  <c r="G1441" i="2"/>
  <c r="F1441" i="2"/>
  <c r="D1441" i="2"/>
  <c r="C1439" i="2"/>
  <c r="J1438" i="2"/>
  <c r="H1438" i="2"/>
  <c r="D1438" i="2"/>
  <c r="B1438" i="2"/>
  <c r="J1437" i="2"/>
  <c r="H1437" i="2"/>
  <c r="F1437" i="2"/>
  <c r="I1436" i="2"/>
  <c r="H1436" i="2"/>
  <c r="G1436" i="2"/>
  <c r="F1436" i="2"/>
  <c r="E1436" i="2"/>
  <c r="D1436" i="2"/>
  <c r="C1436" i="2"/>
  <c r="B1436" i="2"/>
  <c r="H1435" i="2"/>
  <c r="G1435" i="2"/>
  <c r="F1435" i="2"/>
  <c r="E1435" i="2"/>
  <c r="D1435" i="2"/>
  <c r="C1435" i="2"/>
  <c r="B1435" i="2"/>
  <c r="J1433" i="2"/>
  <c r="I1433" i="2"/>
  <c r="H1433" i="2"/>
  <c r="G1433" i="2"/>
  <c r="F1433" i="2"/>
  <c r="E1433" i="2"/>
  <c r="D1433" i="2"/>
  <c r="C1433" i="2"/>
  <c r="B1433" i="2"/>
  <c r="J1432" i="2"/>
  <c r="I1432" i="2"/>
  <c r="H1432" i="2"/>
  <c r="G1432" i="2"/>
  <c r="F1432" i="2"/>
  <c r="E1432" i="2"/>
  <c r="D1432" i="2"/>
  <c r="C1432" i="2"/>
  <c r="B1432" i="2"/>
  <c r="G1430" i="2"/>
  <c r="C1430" i="2"/>
  <c r="G1429" i="2"/>
  <c r="F1429" i="2"/>
  <c r="D1429" i="2"/>
  <c r="C1427" i="2"/>
  <c r="J1426" i="2"/>
  <c r="H1426" i="2"/>
  <c r="D1426" i="2"/>
  <c r="B1426" i="2"/>
  <c r="J1425" i="2"/>
  <c r="H1425" i="2"/>
  <c r="F1425" i="2"/>
  <c r="I1424" i="2"/>
  <c r="H1424" i="2"/>
  <c r="G1424" i="2"/>
  <c r="F1424" i="2"/>
  <c r="E1424" i="2"/>
  <c r="D1424" i="2"/>
  <c r="C1424" i="2"/>
  <c r="B1424" i="2"/>
  <c r="H1423" i="2"/>
  <c r="G1423" i="2"/>
  <c r="F1423" i="2"/>
  <c r="E1423" i="2"/>
  <c r="D1423" i="2"/>
  <c r="C1423" i="2"/>
  <c r="B1423" i="2"/>
  <c r="J1421" i="2"/>
  <c r="I1421" i="2"/>
  <c r="H1421" i="2"/>
  <c r="G1421" i="2"/>
  <c r="F1421" i="2"/>
  <c r="E1421" i="2"/>
  <c r="D1421" i="2"/>
  <c r="C1421" i="2"/>
  <c r="B1421" i="2"/>
  <c r="J1420" i="2"/>
  <c r="I1420" i="2"/>
  <c r="H1420" i="2"/>
  <c r="G1420" i="2"/>
  <c r="F1420" i="2"/>
  <c r="E1420" i="2"/>
  <c r="D1420" i="2"/>
  <c r="C1420" i="2"/>
  <c r="B1420" i="2"/>
  <c r="G1418" i="2"/>
  <c r="C1418" i="2"/>
  <c r="G1417" i="2"/>
  <c r="F1417" i="2"/>
  <c r="D1417" i="2"/>
  <c r="C1415" i="2"/>
  <c r="J1414" i="2"/>
  <c r="H1414" i="2"/>
  <c r="D1414" i="2"/>
  <c r="B1414" i="2"/>
  <c r="J1413" i="2"/>
  <c r="H1413" i="2"/>
  <c r="F1413" i="2"/>
  <c r="I1412" i="2"/>
  <c r="H1412" i="2"/>
  <c r="G1412" i="2"/>
  <c r="F1412" i="2"/>
  <c r="E1412" i="2"/>
  <c r="D1412" i="2"/>
  <c r="C1412" i="2"/>
  <c r="B1412" i="2"/>
  <c r="H1411" i="2"/>
  <c r="G1411" i="2"/>
  <c r="F1411" i="2"/>
  <c r="E1411" i="2"/>
  <c r="D1411" i="2"/>
  <c r="C1411" i="2"/>
  <c r="B1411" i="2"/>
  <c r="J1409" i="2"/>
  <c r="I1409" i="2"/>
  <c r="H1409" i="2"/>
  <c r="G1409" i="2"/>
  <c r="F1409" i="2"/>
  <c r="E1409" i="2"/>
  <c r="D1409" i="2"/>
  <c r="C1409" i="2"/>
  <c r="B1409" i="2"/>
  <c r="J1408" i="2"/>
  <c r="I1408" i="2"/>
  <c r="H1408" i="2"/>
  <c r="G1408" i="2"/>
  <c r="F1408" i="2"/>
  <c r="E1408" i="2"/>
  <c r="D1408" i="2"/>
  <c r="C1408" i="2"/>
  <c r="B1408" i="2"/>
  <c r="G1406" i="2"/>
  <c r="C1406" i="2"/>
  <c r="G1405" i="2"/>
  <c r="F1405" i="2"/>
  <c r="D1405" i="2"/>
  <c r="C1403" i="2"/>
  <c r="J1402" i="2"/>
  <c r="H1402" i="2"/>
  <c r="D1402" i="2"/>
  <c r="B1402" i="2"/>
  <c r="J1401" i="2"/>
  <c r="H1401" i="2"/>
  <c r="F1401" i="2"/>
  <c r="I1400" i="2"/>
  <c r="H1400" i="2"/>
  <c r="G1400" i="2"/>
  <c r="F1400" i="2"/>
  <c r="E1400" i="2"/>
  <c r="D1400" i="2"/>
  <c r="C1400" i="2"/>
  <c r="B1400" i="2"/>
  <c r="H1399" i="2"/>
  <c r="G1399" i="2"/>
  <c r="F1399" i="2"/>
  <c r="E1399" i="2"/>
  <c r="D1399" i="2"/>
  <c r="C1399" i="2"/>
  <c r="B1399" i="2"/>
  <c r="J1397" i="2"/>
  <c r="I1397" i="2"/>
  <c r="H1397" i="2"/>
  <c r="G1397" i="2"/>
  <c r="F1397" i="2"/>
  <c r="E1397" i="2"/>
  <c r="D1397" i="2"/>
  <c r="C1397" i="2"/>
  <c r="B1397" i="2"/>
  <c r="J1396" i="2"/>
  <c r="I1396" i="2"/>
  <c r="H1396" i="2"/>
  <c r="G1396" i="2"/>
  <c r="F1396" i="2"/>
  <c r="E1396" i="2"/>
  <c r="D1396" i="2"/>
  <c r="C1396" i="2"/>
  <c r="B1396" i="2"/>
  <c r="G1394" i="2"/>
  <c r="C1394" i="2"/>
  <c r="G1393" i="2"/>
  <c r="F1393" i="2"/>
  <c r="D1393" i="2"/>
  <c r="C1391" i="2"/>
  <c r="J1390" i="2"/>
  <c r="H1390" i="2"/>
  <c r="D1390" i="2"/>
  <c r="B1390" i="2"/>
  <c r="J1389" i="2"/>
  <c r="H1389" i="2"/>
  <c r="F1389" i="2"/>
  <c r="I1388" i="2"/>
  <c r="H1388" i="2"/>
  <c r="G1388" i="2"/>
  <c r="F1388" i="2"/>
  <c r="E1388" i="2"/>
  <c r="D1388" i="2"/>
  <c r="C1388" i="2"/>
  <c r="B1388" i="2"/>
  <c r="H1387" i="2"/>
  <c r="G1387" i="2"/>
  <c r="F1387" i="2"/>
  <c r="E1387" i="2"/>
  <c r="D1387" i="2"/>
  <c r="C1387" i="2"/>
  <c r="B1387" i="2"/>
  <c r="J1385" i="2"/>
  <c r="I1385" i="2"/>
  <c r="H1385" i="2"/>
  <c r="G1385" i="2"/>
  <c r="F1385" i="2"/>
  <c r="E1385" i="2"/>
  <c r="D1385" i="2"/>
  <c r="C1385" i="2"/>
  <c r="B1385" i="2"/>
  <c r="J1384" i="2"/>
  <c r="I1384" i="2"/>
  <c r="H1384" i="2"/>
  <c r="G1384" i="2"/>
  <c r="F1384" i="2"/>
  <c r="E1384" i="2"/>
  <c r="D1384" i="2"/>
  <c r="C1384" i="2"/>
  <c r="B1384" i="2"/>
  <c r="G1382" i="2"/>
  <c r="C1382" i="2"/>
  <c r="G1381" i="2"/>
  <c r="F1381" i="2"/>
  <c r="D1381" i="2"/>
  <c r="C1379" i="2"/>
  <c r="J1378" i="2"/>
  <c r="H1378" i="2"/>
  <c r="D1378" i="2"/>
  <c r="B1378" i="2"/>
  <c r="J1377" i="2"/>
  <c r="H1377" i="2"/>
  <c r="F1377" i="2"/>
  <c r="I1376" i="2"/>
  <c r="H1376" i="2"/>
  <c r="G1376" i="2"/>
  <c r="F1376" i="2"/>
  <c r="E1376" i="2"/>
  <c r="D1376" i="2"/>
  <c r="C1376" i="2"/>
  <c r="B1376" i="2"/>
  <c r="H1375" i="2"/>
  <c r="G1375" i="2"/>
  <c r="F1375" i="2"/>
  <c r="E1375" i="2"/>
  <c r="D1375" i="2"/>
  <c r="C1375" i="2"/>
  <c r="B1375" i="2"/>
  <c r="J1373" i="2"/>
  <c r="I1373" i="2"/>
  <c r="H1373" i="2"/>
  <c r="G1373" i="2"/>
  <c r="F1373" i="2"/>
  <c r="E1373" i="2"/>
  <c r="D1373" i="2"/>
  <c r="C1373" i="2"/>
  <c r="B1373" i="2"/>
  <c r="J1372" i="2"/>
  <c r="I1372" i="2"/>
  <c r="H1372" i="2"/>
  <c r="G1372" i="2"/>
  <c r="F1372" i="2"/>
  <c r="E1372" i="2"/>
  <c r="D1372" i="2"/>
  <c r="C1372" i="2"/>
  <c r="B1372" i="2"/>
  <c r="G1370" i="2"/>
  <c r="C1370" i="2"/>
  <c r="G1369" i="2"/>
  <c r="F1369" i="2"/>
  <c r="D1369" i="2"/>
  <c r="C1367" i="2"/>
  <c r="J1366" i="2"/>
  <c r="H1366" i="2"/>
  <c r="D1366" i="2"/>
  <c r="B1366" i="2"/>
  <c r="J1365" i="2"/>
  <c r="H1365" i="2"/>
  <c r="F1365" i="2"/>
  <c r="I1364" i="2"/>
  <c r="H1364" i="2"/>
  <c r="G1364" i="2"/>
  <c r="F1364" i="2"/>
  <c r="E1364" i="2"/>
  <c r="D1364" i="2"/>
  <c r="C1364" i="2"/>
  <c r="B1364" i="2"/>
  <c r="H1363" i="2"/>
  <c r="G1363" i="2"/>
  <c r="F1363" i="2"/>
  <c r="E1363" i="2"/>
  <c r="D1363" i="2"/>
  <c r="C1363" i="2"/>
  <c r="B1363" i="2"/>
  <c r="J1361" i="2"/>
  <c r="I1361" i="2"/>
  <c r="H1361" i="2"/>
  <c r="G1361" i="2"/>
  <c r="F1361" i="2"/>
  <c r="E1361" i="2"/>
  <c r="D1361" i="2"/>
  <c r="C1361" i="2"/>
  <c r="B1361" i="2"/>
  <c r="J1360" i="2"/>
  <c r="I1360" i="2"/>
  <c r="H1360" i="2"/>
  <c r="G1360" i="2"/>
  <c r="F1360" i="2"/>
  <c r="E1360" i="2"/>
  <c r="D1360" i="2"/>
  <c r="C1360" i="2"/>
  <c r="B1360" i="2"/>
  <c r="G1358" i="2"/>
  <c r="C1358" i="2"/>
  <c r="G1357" i="2"/>
  <c r="F1357" i="2"/>
  <c r="D1357" i="2"/>
  <c r="C1355" i="2"/>
  <c r="J1354" i="2"/>
  <c r="H1354" i="2"/>
  <c r="D1354" i="2"/>
  <c r="B1354" i="2"/>
  <c r="J1353" i="2"/>
  <c r="H1353" i="2"/>
  <c r="F1353" i="2"/>
  <c r="I1352" i="2"/>
  <c r="H1352" i="2"/>
  <c r="G1352" i="2"/>
  <c r="F1352" i="2"/>
  <c r="E1352" i="2"/>
  <c r="D1352" i="2"/>
  <c r="C1352" i="2"/>
  <c r="B1352" i="2"/>
  <c r="H1351" i="2"/>
  <c r="G1351" i="2"/>
  <c r="F1351" i="2"/>
  <c r="E1351" i="2"/>
  <c r="D1351" i="2"/>
  <c r="C1351" i="2"/>
  <c r="B1351" i="2"/>
  <c r="J1349" i="2"/>
  <c r="I1349" i="2"/>
  <c r="H1349" i="2"/>
  <c r="G1349" i="2"/>
  <c r="F1349" i="2"/>
  <c r="E1349" i="2"/>
  <c r="D1349" i="2"/>
  <c r="C1349" i="2"/>
  <c r="B1349" i="2"/>
  <c r="J1348" i="2"/>
  <c r="I1348" i="2"/>
  <c r="H1348" i="2"/>
  <c r="G1348" i="2"/>
  <c r="F1348" i="2"/>
  <c r="E1348" i="2"/>
  <c r="D1348" i="2"/>
  <c r="C1348" i="2"/>
  <c r="B1348" i="2"/>
  <c r="G1346" i="2"/>
  <c r="C1346" i="2"/>
  <c r="G1345" i="2"/>
  <c r="F1345" i="2"/>
  <c r="D1345" i="2"/>
  <c r="C1343" i="2"/>
  <c r="J1342" i="2"/>
  <c r="H1342" i="2"/>
  <c r="D1342" i="2"/>
  <c r="B1342" i="2"/>
  <c r="J1341" i="2"/>
  <c r="H1341" i="2"/>
  <c r="F1341" i="2"/>
  <c r="I1340" i="2"/>
  <c r="H1340" i="2"/>
  <c r="G1340" i="2"/>
  <c r="F1340" i="2"/>
  <c r="E1340" i="2"/>
  <c r="D1340" i="2"/>
  <c r="C1340" i="2"/>
  <c r="B1340" i="2"/>
  <c r="H1339" i="2"/>
  <c r="G1339" i="2"/>
  <c r="F1339" i="2"/>
  <c r="E1339" i="2"/>
  <c r="D1339" i="2"/>
  <c r="C1339" i="2"/>
  <c r="B1339" i="2"/>
  <c r="J1337" i="2"/>
  <c r="I1337" i="2"/>
  <c r="H1337" i="2"/>
  <c r="G1337" i="2"/>
  <c r="F1337" i="2"/>
  <c r="E1337" i="2"/>
  <c r="D1337" i="2"/>
  <c r="C1337" i="2"/>
  <c r="B1337" i="2"/>
  <c r="J1336" i="2"/>
  <c r="I1336" i="2"/>
  <c r="H1336" i="2"/>
  <c r="G1336" i="2"/>
  <c r="F1336" i="2"/>
  <c r="E1336" i="2"/>
  <c r="D1336" i="2"/>
  <c r="C1336" i="2"/>
  <c r="B1336" i="2"/>
  <c r="G1334" i="2"/>
  <c r="C1334" i="2"/>
  <c r="G1333" i="2"/>
  <c r="F1333" i="2"/>
  <c r="D1333" i="2"/>
  <c r="C1331" i="2"/>
  <c r="J1330" i="2"/>
  <c r="H1330" i="2"/>
  <c r="D1330" i="2"/>
  <c r="B1330" i="2"/>
  <c r="J1329" i="2"/>
  <c r="H1329" i="2"/>
  <c r="F1329" i="2"/>
  <c r="I1328" i="2"/>
  <c r="H1328" i="2"/>
  <c r="G1328" i="2"/>
  <c r="F1328" i="2"/>
  <c r="E1328" i="2"/>
  <c r="D1328" i="2"/>
  <c r="C1328" i="2"/>
  <c r="B1328" i="2"/>
  <c r="H1327" i="2"/>
  <c r="G1327" i="2"/>
  <c r="F1327" i="2"/>
  <c r="E1327" i="2"/>
  <c r="D1327" i="2"/>
  <c r="C1327" i="2"/>
  <c r="B1327" i="2"/>
  <c r="J1325" i="2"/>
  <c r="I1325" i="2"/>
  <c r="H1325" i="2"/>
  <c r="G1325" i="2"/>
  <c r="F1325" i="2"/>
  <c r="E1325" i="2"/>
  <c r="D1325" i="2"/>
  <c r="C1325" i="2"/>
  <c r="B1325" i="2"/>
  <c r="J1324" i="2"/>
  <c r="I1324" i="2"/>
  <c r="H1324" i="2"/>
  <c r="G1324" i="2"/>
  <c r="F1324" i="2"/>
  <c r="E1324" i="2"/>
  <c r="D1324" i="2"/>
  <c r="C1324" i="2"/>
  <c r="B1324" i="2"/>
  <c r="G1322" i="2"/>
  <c r="C1322" i="2"/>
  <c r="G1321" i="2"/>
  <c r="F1321" i="2"/>
  <c r="D1321" i="2"/>
  <c r="C1319" i="2"/>
  <c r="J1318" i="2"/>
  <c r="H1318" i="2"/>
  <c r="D1318" i="2"/>
  <c r="B1318" i="2"/>
  <c r="J1317" i="2"/>
  <c r="H1317" i="2"/>
  <c r="F1317" i="2"/>
  <c r="I1316" i="2"/>
  <c r="H1316" i="2"/>
  <c r="G1316" i="2"/>
  <c r="F1316" i="2"/>
  <c r="E1316" i="2"/>
  <c r="D1316" i="2"/>
  <c r="C1316" i="2"/>
  <c r="B1316" i="2"/>
  <c r="H1315" i="2"/>
  <c r="G1315" i="2"/>
  <c r="F1315" i="2"/>
  <c r="E1315" i="2"/>
  <c r="D1315" i="2"/>
  <c r="C1315" i="2"/>
  <c r="B1315" i="2"/>
  <c r="J1313" i="2"/>
  <c r="I1313" i="2"/>
  <c r="H1313" i="2"/>
  <c r="G1313" i="2"/>
  <c r="F1313" i="2"/>
  <c r="E1313" i="2"/>
  <c r="D1313" i="2"/>
  <c r="C1313" i="2"/>
  <c r="B1313" i="2"/>
  <c r="J1312" i="2"/>
  <c r="I1312" i="2"/>
  <c r="H1312" i="2"/>
  <c r="G1312" i="2"/>
  <c r="F1312" i="2"/>
  <c r="E1312" i="2"/>
  <c r="D1312" i="2"/>
  <c r="C1312" i="2"/>
  <c r="B1312" i="2"/>
  <c r="G1310" i="2"/>
  <c r="C1310" i="2"/>
  <c r="G1309" i="2"/>
  <c r="F1309" i="2"/>
  <c r="D1309" i="2"/>
  <c r="C1307" i="2"/>
  <c r="J1306" i="2"/>
  <c r="H1306" i="2"/>
  <c r="D1306" i="2"/>
  <c r="B1306" i="2"/>
  <c r="J1305" i="2"/>
  <c r="H1305" i="2"/>
  <c r="F1305" i="2"/>
  <c r="I1304" i="2"/>
  <c r="H1304" i="2"/>
  <c r="G1304" i="2"/>
  <c r="F1304" i="2"/>
  <c r="E1304" i="2"/>
  <c r="D1304" i="2"/>
  <c r="C1304" i="2"/>
  <c r="B1304" i="2"/>
  <c r="H1303" i="2"/>
  <c r="G1303" i="2"/>
  <c r="F1303" i="2"/>
  <c r="E1303" i="2"/>
  <c r="D1303" i="2"/>
  <c r="C1303" i="2"/>
  <c r="B1303" i="2"/>
  <c r="J1301" i="2"/>
  <c r="I1301" i="2"/>
  <c r="H1301" i="2"/>
  <c r="G1301" i="2"/>
  <c r="F1301" i="2"/>
  <c r="E1301" i="2"/>
  <c r="D1301" i="2"/>
  <c r="C1301" i="2"/>
  <c r="B1301" i="2"/>
  <c r="J1300" i="2"/>
  <c r="I1300" i="2"/>
  <c r="H1300" i="2"/>
  <c r="G1300" i="2"/>
  <c r="F1300" i="2"/>
  <c r="E1300" i="2"/>
  <c r="D1300" i="2"/>
  <c r="C1300" i="2"/>
  <c r="B1300" i="2"/>
  <c r="G1298" i="2"/>
  <c r="C1298" i="2"/>
  <c r="G1297" i="2"/>
  <c r="F1297" i="2"/>
  <c r="D1297" i="2"/>
  <c r="C1295" i="2"/>
  <c r="J1294" i="2"/>
  <c r="H1294" i="2"/>
  <c r="D1294" i="2"/>
  <c r="B1294" i="2"/>
  <c r="J1293" i="2"/>
  <c r="H1293" i="2"/>
  <c r="F1293" i="2"/>
  <c r="I1292" i="2"/>
  <c r="H1292" i="2"/>
  <c r="G1292" i="2"/>
  <c r="F1292" i="2"/>
  <c r="E1292" i="2"/>
  <c r="D1292" i="2"/>
  <c r="C1292" i="2"/>
  <c r="B1292" i="2"/>
  <c r="H1291" i="2"/>
  <c r="G1291" i="2"/>
  <c r="F1291" i="2"/>
  <c r="E1291" i="2"/>
  <c r="D1291" i="2"/>
  <c r="C1291" i="2"/>
  <c r="B1291" i="2"/>
  <c r="J1289" i="2"/>
  <c r="I1289" i="2"/>
  <c r="H1289" i="2"/>
  <c r="G1289" i="2"/>
  <c r="F1289" i="2"/>
  <c r="E1289" i="2"/>
  <c r="D1289" i="2"/>
  <c r="C1289" i="2"/>
  <c r="B1289" i="2"/>
  <c r="J1288" i="2"/>
  <c r="I1288" i="2"/>
  <c r="H1288" i="2"/>
  <c r="G1288" i="2"/>
  <c r="F1288" i="2"/>
  <c r="E1288" i="2"/>
  <c r="D1288" i="2"/>
  <c r="C1288" i="2"/>
  <c r="B1288" i="2"/>
  <c r="G1286" i="2"/>
  <c r="C1286" i="2"/>
  <c r="G1285" i="2"/>
  <c r="F1285" i="2"/>
  <c r="D1285" i="2"/>
  <c r="C1283" i="2"/>
  <c r="J1282" i="2"/>
  <c r="H1282" i="2"/>
  <c r="D1282" i="2"/>
  <c r="B1282" i="2"/>
  <c r="J1281" i="2"/>
  <c r="H1281" i="2"/>
  <c r="F1281" i="2"/>
  <c r="I1280" i="2"/>
  <c r="H1280" i="2"/>
  <c r="G1280" i="2"/>
  <c r="F1280" i="2"/>
  <c r="E1280" i="2"/>
  <c r="D1280" i="2"/>
  <c r="C1280" i="2"/>
  <c r="B1280" i="2"/>
  <c r="H1279" i="2"/>
  <c r="G1279" i="2"/>
  <c r="F1279" i="2"/>
  <c r="E1279" i="2"/>
  <c r="D1279" i="2"/>
  <c r="C1279" i="2"/>
  <c r="B1279" i="2"/>
  <c r="J1277" i="2"/>
  <c r="I1277" i="2"/>
  <c r="H1277" i="2"/>
  <c r="G1277" i="2"/>
  <c r="F1277" i="2"/>
  <c r="E1277" i="2"/>
  <c r="D1277" i="2"/>
  <c r="C1277" i="2"/>
  <c r="B1277" i="2"/>
  <c r="J1276" i="2"/>
  <c r="I1276" i="2"/>
  <c r="H1276" i="2"/>
  <c r="G1276" i="2"/>
  <c r="F1276" i="2"/>
  <c r="E1276" i="2"/>
  <c r="D1276" i="2"/>
  <c r="C1276" i="2"/>
  <c r="B1276" i="2"/>
  <c r="G1274" i="2"/>
  <c r="C1274" i="2"/>
  <c r="G1273" i="2"/>
  <c r="F1273" i="2"/>
  <c r="D1273" i="2"/>
  <c r="C1271" i="2"/>
  <c r="J1270" i="2"/>
  <c r="H1270" i="2"/>
  <c r="D1270" i="2"/>
  <c r="B1270" i="2"/>
  <c r="J1269" i="2"/>
  <c r="H1269" i="2"/>
  <c r="F1269" i="2"/>
  <c r="I1268" i="2"/>
  <c r="H1268" i="2"/>
  <c r="G1268" i="2"/>
  <c r="F1268" i="2"/>
  <c r="E1268" i="2"/>
  <c r="D1268" i="2"/>
  <c r="C1268" i="2"/>
  <c r="B1268" i="2"/>
  <c r="H1267" i="2"/>
  <c r="G1267" i="2"/>
  <c r="F1267" i="2"/>
  <c r="E1267" i="2"/>
  <c r="D1267" i="2"/>
  <c r="C1267" i="2"/>
  <c r="B1267" i="2"/>
  <c r="J1265" i="2"/>
  <c r="I1265" i="2"/>
  <c r="H1265" i="2"/>
  <c r="G1265" i="2"/>
  <c r="F1265" i="2"/>
  <c r="E1265" i="2"/>
  <c r="D1265" i="2"/>
  <c r="C1265" i="2"/>
  <c r="B1265" i="2"/>
  <c r="J1264" i="2"/>
  <c r="I1264" i="2"/>
  <c r="H1264" i="2"/>
  <c r="G1264" i="2"/>
  <c r="F1264" i="2"/>
  <c r="E1264" i="2"/>
  <c r="D1264" i="2"/>
  <c r="C1264" i="2"/>
  <c r="B1264" i="2"/>
  <c r="G1262" i="2"/>
  <c r="C1262" i="2"/>
  <c r="G1261" i="2"/>
  <c r="F1261" i="2"/>
  <c r="D1261" i="2"/>
  <c r="C1259" i="2"/>
  <c r="J1258" i="2"/>
  <c r="H1258" i="2"/>
  <c r="D1258" i="2"/>
  <c r="B1258" i="2"/>
  <c r="J1257" i="2"/>
  <c r="H1257" i="2"/>
  <c r="F1257" i="2"/>
  <c r="I1256" i="2"/>
  <c r="H1256" i="2"/>
  <c r="G1256" i="2"/>
  <c r="F1256" i="2"/>
  <c r="E1256" i="2"/>
  <c r="D1256" i="2"/>
  <c r="C1256" i="2"/>
  <c r="B1256" i="2"/>
  <c r="H1255" i="2"/>
  <c r="G1255" i="2"/>
  <c r="F1255" i="2"/>
  <c r="E1255" i="2"/>
  <c r="D1255" i="2"/>
  <c r="C1255" i="2"/>
  <c r="B1255" i="2"/>
  <c r="J1253" i="2"/>
  <c r="I1253" i="2"/>
  <c r="H1253" i="2"/>
  <c r="G1253" i="2"/>
  <c r="F1253" i="2"/>
  <c r="E1253" i="2"/>
  <c r="D1253" i="2"/>
  <c r="C1253" i="2"/>
  <c r="B1253" i="2"/>
  <c r="J1252" i="2"/>
  <c r="I1252" i="2"/>
  <c r="H1252" i="2"/>
  <c r="G1252" i="2"/>
  <c r="F1252" i="2"/>
  <c r="E1252" i="2"/>
  <c r="D1252" i="2"/>
  <c r="C1252" i="2"/>
  <c r="B1252" i="2"/>
  <c r="G1250" i="2"/>
  <c r="C1250" i="2"/>
  <c r="G1249" i="2"/>
  <c r="F1249" i="2"/>
  <c r="D1249" i="2"/>
  <c r="C1247" i="2"/>
  <c r="J1246" i="2"/>
  <c r="H1246" i="2"/>
  <c r="D1246" i="2"/>
  <c r="B1246" i="2"/>
  <c r="J1245" i="2"/>
  <c r="H1245" i="2"/>
  <c r="F1245" i="2"/>
  <c r="I1244" i="2"/>
  <c r="H1244" i="2"/>
  <c r="G1244" i="2"/>
  <c r="F1244" i="2"/>
  <c r="E1244" i="2"/>
  <c r="D1244" i="2"/>
  <c r="C1244" i="2"/>
  <c r="B1244" i="2"/>
  <c r="H1243" i="2"/>
  <c r="G1243" i="2"/>
  <c r="F1243" i="2"/>
  <c r="E1243" i="2"/>
  <c r="D1243" i="2"/>
  <c r="C1243" i="2"/>
  <c r="B1243" i="2"/>
  <c r="J1241" i="2"/>
  <c r="I1241" i="2"/>
  <c r="H1241" i="2"/>
  <c r="G1241" i="2"/>
  <c r="F1241" i="2"/>
  <c r="E1241" i="2"/>
  <c r="D1241" i="2"/>
  <c r="C1241" i="2"/>
  <c r="B1241" i="2"/>
  <c r="J1240" i="2"/>
  <c r="I1240" i="2"/>
  <c r="H1240" i="2"/>
  <c r="G1240" i="2"/>
  <c r="F1240" i="2"/>
  <c r="E1240" i="2"/>
  <c r="D1240" i="2"/>
  <c r="C1240" i="2"/>
  <c r="B1240" i="2"/>
  <c r="G1238" i="2"/>
  <c r="C1238" i="2"/>
  <c r="G1237" i="2"/>
  <c r="F1237" i="2"/>
  <c r="D1237" i="2"/>
  <c r="C1235" i="2"/>
  <c r="J1234" i="2"/>
  <c r="H1234" i="2"/>
  <c r="D1234" i="2"/>
  <c r="B1234" i="2"/>
  <c r="J1233" i="2"/>
  <c r="H1233" i="2"/>
  <c r="F1233" i="2"/>
  <c r="I1232" i="2"/>
  <c r="H1232" i="2"/>
  <c r="G1232" i="2"/>
  <c r="F1232" i="2"/>
  <c r="E1232" i="2"/>
  <c r="D1232" i="2"/>
  <c r="C1232" i="2"/>
  <c r="B1232" i="2"/>
  <c r="H1231" i="2"/>
  <c r="G1231" i="2"/>
  <c r="F1231" i="2"/>
  <c r="E1231" i="2"/>
  <c r="D1231" i="2"/>
  <c r="C1231" i="2"/>
  <c r="B1231" i="2"/>
  <c r="J1229" i="2"/>
  <c r="I1229" i="2"/>
  <c r="H1229" i="2"/>
  <c r="G1229" i="2"/>
  <c r="F1229" i="2"/>
  <c r="E1229" i="2"/>
  <c r="D1229" i="2"/>
  <c r="C1229" i="2"/>
  <c r="B1229" i="2"/>
  <c r="J1228" i="2"/>
  <c r="I1228" i="2"/>
  <c r="H1228" i="2"/>
  <c r="G1228" i="2"/>
  <c r="F1228" i="2"/>
  <c r="E1228" i="2"/>
  <c r="D1228" i="2"/>
  <c r="C1228" i="2"/>
  <c r="B1228" i="2"/>
  <c r="G1226" i="2"/>
  <c r="C1226" i="2"/>
  <c r="G1225" i="2"/>
  <c r="F1225" i="2"/>
  <c r="D1225" i="2"/>
  <c r="C1223" i="2"/>
  <c r="J1222" i="2"/>
  <c r="H1222" i="2"/>
  <c r="D1222" i="2"/>
  <c r="B1222" i="2"/>
  <c r="J1221" i="2"/>
  <c r="H1221" i="2"/>
  <c r="F1221" i="2"/>
  <c r="I1220" i="2"/>
  <c r="H1220" i="2"/>
  <c r="G1220" i="2"/>
  <c r="F1220" i="2"/>
  <c r="E1220" i="2"/>
  <c r="D1220" i="2"/>
  <c r="C1220" i="2"/>
  <c r="B1220" i="2"/>
  <c r="H1219" i="2"/>
  <c r="G1219" i="2"/>
  <c r="F1219" i="2"/>
  <c r="E1219" i="2"/>
  <c r="D1219" i="2"/>
  <c r="C1219" i="2"/>
  <c r="B1219" i="2"/>
  <c r="J1217" i="2"/>
  <c r="I1217" i="2"/>
  <c r="H1217" i="2"/>
  <c r="G1217" i="2"/>
  <c r="F1217" i="2"/>
  <c r="E1217" i="2"/>
  <c r="D1217" i="2"/>
  <c r="C1217" i="2"/>
  <c r="B1217" i="2"/>
  <c r="J1216" i="2"/>
  <c r="I1216" i="2"/>
  <c r="H1216" i="2"/>
  <c r="G1216" i="2"/>
  <c r="F1216" i="2"/>
  <c r="E1216" i="2"/>
  <c r="D1216" i="2"/>
  <c r="C1216" i="2"/>
  <c r="B1216" i="2"/>
  <c r="G1214" i="2"/>
  <c r="C1214" i="2"/>
  <c r="G1213" i="2"/>
  <c r="F1213" i="2"/>
  <c r="D1213" i="2"/>
  <c r="C1211" i="2"/>
  <c r="J1210" i="2"/>
  <c r="H1210" i="2"/>
  <c r="D1210" i="2"/>
  <c r="B1210" i="2"/>
  <c r="J1209" i="2"/>
  <c r="H1209" i="2"/>
  <c r="F1209" i="2"/>
  <c r="I1208" i="2"/>
  <c r="H1208" i="2"/>
  <c r="G1208" i="2"/>
  <c r="F1208" i="2"/>
  <c r="E1208" i="2"/>
  <c r="D1208" i="2"/>
  <c r="C1208" i="2"/>
  <c r="B1208" i="2"/>
  <c r="H1207" i="2"/>
  <c r="G1207" i="2"/>
  <c r="F1207" i="2"/>
  <c r="E1207" i="2"/>
  <c r="D1207" i="2"/>
  <c r="C1207" i="2"/>
  <c r="B1207" i="2"/>
  <c r="J1205" i="2"/>
  <c r="I1205" i="2"/>
  <c r="H1205" i="2"/>
  <c r="G1205" i="2"/>
  <c r="F1205" i="2"/>
  <c r="E1205" i="2"/>
  <c r="D1205" i="2"/>
  <c r="C1205" i="2"/>
  <c r="B1205" i="2"/>
  <c r="J1204" i="2"/>
  <c r="I1204" i="2"/>
  <c r="H1204" i="2"/>
  <c r="G1204" i="2"/>
  <c r="F1204" i="2"/>
  <c r="E1204" i="2"/>
  <c r="D1204" i="2"/>
  <c r="C1204" i="2"/>
  <c r="B1204" i="2"/>
  <c r="G1202" i="2"/>
  <c r="C1202" i="2"/>
  <c r="G1201" i="2"/>
  <c r="F1201" i="2"/>
  <c r="D1201" i="2"/>
  <c r="C1199" i="2"/>
  <c r="J1198" i="2"/>
  <c r="H1198" i="2"/>
  <c r="D1198" i="2"/>
  <c r="B1198" i="2"/>
  <c r="J1197" i="2"/>
  <c r="H1197" i="2"/>
  <c r="F1197" i="2"/>
  <c r="I1196" i="2"/>
  <c r="H1196" i="2"/>
  <c r="G1196" i="2"/>
  <c r="F1196" i="2"/>
  <c r="E1196" i="2"/>
  <c r="D1196" i="2"/>
  <c r="C1196" i="2"/>
  <c r="B1196" i="2"/>
  <c r="H1195" i="2"/>
  <c r="G1195" i="2"/>
  <c r="F1195" i="2"/>
  <c r="E1195" i="2"/>
  <c r="D1195" i="2"/>
  <c r="C1195" i="2"/>
  <c r="B1195" i="2"/>
  <c r="J1193" i="2"/>
  <c r="I1193" i="2"/>
  <c r="H1193" i="2"/>
  <c r="G1193" i="2"/>
  <c r="F1193" i="2"/>
  <c r="E1193" i="2"/>
  <c r="D1193" i="2"/>
  <c r="C1193" i="2"/>
  <c r="B1193" i="2"/>
  <c r="J1192" i="2"/>
  <c r="I1192" i="2"/>
  <c r="H1192" i="2"/>
  <c r="G1192" i="2"/>
  <c r="F1192" i="2"/>
  <c r="E1192" i="2"/>
  <c r="D1192" i="2"/>
  <c r="C1192" i="2"/>
  <c r="B1192" i="2"/>
  <c r="G1190" i="2"/>
  <c r="C1190" i="2"/>
  <c r="G1189" i="2"/>
  <c r="F1189" i="2"/>
  <c r="D1189" i="2"/>
  <c r="C1187" i="2"/>
  <c r="J1186" i="2"/>
  <c r="H1186" i="2"/>
  <c r="D1186" i="2"/>
  <c r="B1186" i="2"/>
  <c r="J1185" i="2"/>
  <c r="H1185" i="2"/>
  <c r="F1185" i="2"/>
  <c r="I1184" i="2"/>
  <c r="H1184" i="2"/>
  <c r="G1184" i="2"/>
  <c r="F1184" i="2"/>
  <c r="E1184" i="2"/>
  <c r="D1184" i="2"/>
  <c r="C1184" i="2"/>
  <c r="B1184" i="2"/>
  <c r="H1183" i="2"/>
  <c r="G1183" i="2"/>
  <c r="F1183" i="2"/>
  <c r="E1183" i="2"/>
  <c r="D1183" i="2"/>
  <c r="C1183" i="2"/>
  <c r="B1183" i="2"/>
  <c r="J1181" i="2"/>
  <c r="I1181" i="2"/>
  <c r="H1181" i="2"/>
  <c r="G1181" i="2"/>
  <c r="F1181" i="2"/>
  <c r="E1181" i="2"/>
  <c r="D1181" i="2"/>
  <c r="C1181" i="2"/>
  <c r="B1181" i="2"/>
  <c r="J1180" i="2"/>
  <c r="I1180" i="2"/>
  <c r="H1180" i="2"/>
  <c r="G1180" i="2"/>
  <c r="F1180" i="2"/>
  <c r="E1180" i="2"/>
  <c r="D1180" i="2"/>
  <c r="C1180" i="2"/>
  <c r="B1180" i="2"/>
  <c r="G1178" i="2"/>
  <c r="C1178" i="2"/>
  <c r="G1177" i="2"/>
  <c r="F1177" i="2"/>
  <c r="D1177" i="2"/>
  <c r="C1175" i="2"/>
  <c r="J1174" i="2"/>
  <c r="H1174" i="2"/>
  <c r="D1174" i="2"/>
  <c r="B1174" i="2"/>
  <c r="J1173" i="2"/>
  <c r="H1173" i="2"/>
  <c r="F1173" i="2"/>
  <c r="I1172" i="2"/>
  <c r="H1172" i="2"/>
  <c r="G1172" i="2"/>
  <c r="F1172" i="2"/>
  <c r="E1172" i="2"/>
  <c r="D1172" i="2"/>
  <c r="C1172" i="2"/>
  <c r="B1172" i="2"/>
  <c r="H1171" i="2"/>
  <c r="G1171" i="2"/>
  <c r="F1171" i="2"/>
  <c r="E1171" i="2"/>
  <c r="D1171" i="2"/>
  <c r="C1171" i="2"/>
  <c r="B1171" i="2"/>
  <c r="J1169" i="2"/>
  <c r="I1169" i="2"/>
  <c r="H1169" i="2"/>
  <c r="G1169" i="2"/>
  <c r="F1169" i="2"/>
  <c r="E1169" i="2"/>
  <c r="D1169" i="2"/>
  <c r="C1169" i="2"/>
  <c r="B1169" i="2"/>
  <c r="J1168" i="2"/>
  <c r="I1168" i="2"/>
  <c r="H1168" i="2"/>
  <c r="G1168" i="2"/>
  <c r="F1168" i="2"/>
  <c r="E1168" i="2"/>
  <c r="D1168" i="2"/>
  <c r="C1168" i="2"/>
  <c r="B1168" i="2"/>
  <c r="G1166" i="2"/>
  <c r="C1166" i="2"/>
  <c r="G1165" i="2"/>
  <c r="F1165" i="2"/>
  <c r="D1165" i="2"/>
  <c r="C1163" i="2"/>
  <c r="J1162" i="2"/>
  <c r="H1162" i="2"/>
  <c r="D1162" i="2"/>
  <c r="B1162" i="2"/>
  <c r="J1161" i="2"/>
  <c r="H1161" i="2"/>
  <c r="F1161" i="2"/>
  <c r="I1160" i="2"/>
  <c r="H1160" i="2"/>
  <c r="G1160" i="2"/>
  <c r="F1160" i="2"/>
  <c r="E1160" i="2"/>
  <c r="D1160" i="2"/>
  <c r="C1160" i="2"/>
  <c r="B1160" i="2"/>
  <c r="H1159" i="2"/>
  <c r="G1159" i="2"/>
  <c r="F1159" i="2"/>
  <c r="E1159" i="2"/>
  <c r="D1159" i="2"/>
  <c r="C1159" i="2"/>
  <c r="B1159" i="2"/>
  <c r="J1157" i="2"/>
  <c r="I1157" i="2"/>
  <c r="H1157" i="2"/>
  <c r="G1157" i="2"/>
  <c r="F1157" i="2"/>
  <c r="E1157" i="2"/>
  <c r="D1157" i="2"/>
  <c r="C1157" i="2"/>
  <c r="B1157" i="2"/>
  <c r="J1156" i="2"/>
  <c r="I1156" i="2"/>
  <c r="H1156" i="2"/>
  <c r="G1156" i="2"/>
  <c r="F1156" i="2"/>
  <c r="E1156" i="2"/>
  <c r="D1156" i="2"/>
  <c r="C1156" i="2"/>
  <c r="B1156" i="2"/>
  <c r="G1154" i="2"/>
  <c r="C1154" i="2"/>
  <c r="G1153" i="2"/>
  <c r="F1153" i="2"/>
  <c r="D1153" i="2"/>
  <c r="C1151" i="2"/>
  <c r="J1150" i="2"/>
  <c r="H1150" i="2"/>
  <c r="D1150" i="2"/>
  <c r="B1150" i="2"/>
  <c r="J1149" i="2"/>
  <c r="H1149" i="2"/>
  <c r="F1149" i="2"/>
  <c r="I1148" i="2"/>
  <c r="H1148" i="2"/>
  <c r="G1148" i="2"/>
  <c r="F1148" i="2"/>
  <c r="E1148" i="2"/>
  <c r="D1148" i="2"/>
  <c r="C1148" i="2"/>
  <c r="B1148" i="2"/>
  <c r="H1147" i="2"/>
  <c r="G1147" i="2"/>
  <c r="F1147" i="2"/>
  <c r="E1147" i="2"/>
  <c r="D1147" i="2"/>
  <c r="C1147" i="2"/>
  <c r="B1147" i="2"/>
  <c r="J1145" i="2"/>
  <c r="I1145" i="2"/>
  <c r="H1145" i="2"/>
  <c r="G1145" i="2"/>
  <c r="F1145" i="2"/>
  <c r="E1145" i="2"/>
  <c r="D1145" i="2"/>
  <c r="C1145" i="2"/>
  <c r="B1145" i="2"/>
  <c r="J1144" i="2"/>
  <c r="I1144" i="2"/>
  <c r="H1144" i="2"/>
  <c r="G1144" i="2"/>
  <c r="F1144" i="2"/>
  <c r="E1144" i="2"/>
  <c r="D1144" i="2"/>
  <c r="C1144" i="2"/>
  <c r="B1144" i="2"/>
  <c r="G1142" i="2"/>
  <c r="C1142" i="2"/>
  <c r="G1141" i="2"/>
  <c r="F1141" i="2"/>
  <c r="D1141" i="2"/>
  <c r="C1139" i="2"/>
  <c r="J1138" i="2"/>
  <c r="H1138" i="2"/>
  <c r="D1138" i="2"/>
  <c r="B1138" i="2"/>
  <c r="J1137" i="2"/>
  <c r="H1137" i="2"/>
  <c r="F1137" i="2"/>
  <c r="I1136" i="2"/>
  <c r="H1136" i="2"/>
  <c r="G1136" i="2"/>
  <c r="F1136" i="2"/>
  <c r="E1136" i="2"/>
  <c r="D1136" i="2"/>
  <c r="C1136" i="2"/>
  <c r="B1136" i="2"/>
  <c r="H1135" i="2"/>
  <c r="G1135" i="2"/>
  <c r="F1135" i="2"/>
  <c r="E1135" i="2"/>
  <c r="D1135" i="2"/>
  <c r="C1135" i="2"/>
  <c r="B1135" i="2"/>
  <c r="J1133" i="2"/>
  <c r="I1133" i="2"/>
  <c r="H1133" i="2"/>
  <c r="G1133" i="2"/>
  <c r="F1133" i="2"/>
  <c r="E1133" i="2"/>
  <c r="D1133" i="2"/>
  <c r="C1133" i="2"/>
  <c r="B1133" i="2"/>
  <c r="J1132" i="2"/>
  <c r="I1132" i="2"/>
  <c r="H1132" i="2"/>
  <c r="G1132" i="2"/>
  <c r="F1132" i="2"/>
  <c r="E1132" i="2"/>
  <c r="D1132" i="2"/>
  <c r="C1132" i="2"/>
  <c r="B1132" i="2"/>
  <c r="G1130" i="2"/>
  <c r="C1130" i="2"/>
  <c r="G1129" i="2"/>
  <c r="F1129" i="2"/>
  <c r="D1129" i="2"/>
  <c r="C1127" i="2"/>
  <c r="J1126" i="2"/>
  <c r="H1126" i="2"/>
  <c r="D1126" i="2"/>
  <c r="B1126" i="2"/>
  <c r="J1125" i="2"/>
  <c r="H1125" i="2"/>
  <c r="F1125" i="2"/>
  <c r="I1124" i="2"/>
  <c r="H1124" i="2"/>
  <c r="G1124" i="2"/>
  <c r="F1124" i="2"/>
  <c r="E1124" i="2"/>
  <c r="D1124" i="2"/>
  <c r="C1124" i="2"/>
  <c r="B1124" i="2"/>
  <c r="H1123" i="2"/>
  <c r="G1123" i="2"/>
  <c r="F1123" i="2"/>
  <c r="E1123" i="2"/>
  <c r="D1123" i="2"/>
  <c r="C1123" i="2"/>
  <c r="B1123" i="2"/>
  <c r="J1121" i="2"/>
  <c r="I1121" i="2"/>
  <c r="H1121" i="2"/>
  <c r="G1121" i="2"/>
  <c r="F1121" i="2"/>
  <c r="E1121" i="2"/>
  <c r="D1121" i="2"/>
  <c r="C1121" i="2"/>
  <c r="B1121" i="2"/>
  <c r="J1120" i="2"/>
  <c r="I1120" i="2"/>
  <c r="H1120" i="2"/>
  <c r="G1120" i="2"/>
  <c r="F1120" i="2"/>
  <c r="E1120" i="2"/>
  <c r="D1120" i="2"/>
  <c r="C1120" i="2"/>
  <c r="B1120" i="2"/>
  <c r="G1118" i="2"/>
  <c r="C1118" i="2"/>
  <c r="G1117" i="2"/>
  <c r="F1117" i="2"/>
  <c r="D1117" i="2"/>
  <c r="C1115" i="2"/>
  <c r="J1114" i="2"/>
  <c r="H1114" i="2"/>
  <c r="D1114" i="2"/>
  <c r="B1114" i="2"/>
  <c r="J1113" i="2"/>
  <c r="H1113" i="2"/>
  <c r="F1113" i="2"/>
  <c r="I1112" i="2"/>
  <c r="H1112" i="2"/>
  <c r="G1112" i="2"/>
  <c r="F1112" i="2"/>
  <c r="E1112" i="2"/>
  <c r="D1112" i="2"/>
  <c r="C1112" i="2"/>
  <c r="B1112" i="2"/>
  <c r="H1111" i="2"/>
  <c r="G1111" i="2"/>
  <c r="F1111" i="2"/>
  <c r="E1111" i="2"/>
  <c r="D1111" i="2"/>
  <c r="C1111" i="2"/>
  <c r="B1111" i="2"/>
  <c r="J1109" i="2"/>
  <c r="I1109" i="2"/>
  <c r="H1109" i="2"/>
  <c r="G1109" i="2"/>
  <c r="F1109" i="2"/>
  <c r="E1109" i="2"/>
  <c r="D1109" i="2"/>
  <c r="C1109" i="2"/>
  <c r="B1109" i="2"/>
  <c r="J1108" i="2"/>
  <c r="I1108" i="2"/>
  <c r="H1108" i="2"/>
  <c r="G1108" i="2"/>
  <c r="F1108" i="2"/>
  <c r="E1108" i="2"/>
  <c r="D1108" i="2"/>
  <c r="C1108" i="2"/>
  <c r="B1108" i="2"/>
  <c r="G1106" i="2"/>
  <c r="C1106" i="2"/>
  <c r="G1105" i="2"/>
  <c r="F1105" i="2"/>
  <c r="D1105" i="2"/>
  <c r="C1103" i="2"/>
  <c r="J1102" i="2"/>
  <c r="H1102" i="2"/>
  <c r="D1102" i="2"/>
  <c r="B1102" i="2"/>
  <c r="J1101" i="2"/>
  <c r="H1101" i="2"/>
  <c r="F1101" i="2"/>
  <c r="I1100" i="2"/>
  <c r="H1100" i="2"/>
  <c r="G1100" i="2"/>
  <c r="F1100" i="2"/>
  <c r="E1100" i="2"/>
  <c r="D1100" i="2"/>
  <c r="C1100" i="2"/>
  <c r="B1100" i="2"/>
  <c r="H1099" i="2"/>
  <c r="G1099" i="2"/>
  <c r="F1099" i="2"/>
  <c r="E1099" i="2"/>
  <c r="D1099" i="2"/>
  <c r="C1099" i="2"/>
  <c r="B1099" i="2"/>
  <c r="J1097" i="2"/>
  <c r="I1097" i="2"/>
  <c r="H1097" i="2"/>
  <c r="G1097" i="2"/>
  <c r="F1097" i="2"/>
  <c r="E1097" i="2"/>
  <c r="D1097" i="2"/>
  <c r="C1097" i="2"/>
  <c r="B1097" i="2"/>
  <c r="J1096" i="2"/>
  <c r="I1096" i="2"/>
  <c r="H1096" i="2"/>
  <c r="G1096" i="2"/>
  <c r="F1096" i="2"/>
  <c r="E1096" i="2"/>
  <c r="D1096" i="2"/>
  <c r="C1096" i="2"/>
  <c r="B1096" i="2"/>
  <c r="G1094" i="2"/>
  <c r="C1094" i="2"/>
  <c r="G1093" i="2"/>
  <c r="F1093" i="2"/>
  <c r="D1093" i="2"/>
  <c r="C1091" i="2"/>
  <c r="J1090" i="2"/>
  <c r="H1090" i="2"/>
  <c r="D1090" i="2"/>
  <c r="B1090" i="2"/>
  <c r="J1089" i="2"/>
  <c r="H1089" i="2"/>
  <c r="F1089" i="2"/>
  <c r="I1088" i="2"/>
  <c r="H1088" i="2"/>
  <c r="G1088" i="2"/>
  <c r="F1088" i="2"/>
  <c r="E1088" i="2"/>
  <c r="D1088" i="2"/>
  <c r="C1088" i="2"/>
  <c r="B1088" i="2"/>
  <c r="H1087" i="2"/>
  <c r="G1087" i="2"/>
  <c r="F1087" i="2"/>
  <c r="E1087" i="2"/>
  <c r="D1087" i="2"/>
  <c r="C1087" i="2"/>
  <c r="B1087" i="2"/>
  <c r="J1085" i="2"/>
  <c r="I1085" i="2"/>
  <c r="H1085" i="2"/>
  <c r="G1085" i="2"/>
  <c r="F1085" i="2"/>
  <c r="E1085" i="2"/>
  <c r="D1085" i="2"/>
  <c r="C1085" i="2"/>
  <c r="B1085" i="2"/>
  <c r="J1084" i="2"/>
  <c r="I1084" i="2"/>
  <c r="H1084" i="2"/>
  <c r="G1084" i="2"/>
  <c r="F1084" i="2"/>
  <c r="E1084" i="2"/>
  <c r="D1084" i="2"/>
  <c r="C1084" i="2"/>
  <c r="B1084" i="2"/>
  <c r="G1082" i="2"/>
  <c r="C1082" i="2"/>
  <c r="G1081" i="2"/>
  <c r="F1081" i="2"/>
  <c r="D1081" i="2"/>
  <c r="C1079" i="2"/>
  <c r="J1078" i="2"/>
  <c r="H1078" i="2"/>
  <c r="D1078" i="2"/>
  <c r="B1078" i="2"/>
  <c r="J1077" i="2"/>
  <c r="H1077" i="2"/>
  <c r="F1077" i="2"/>
  <c r="I1076" i="2"/>
  <c r="H1076" i="2"/>
  <c r="G1076" i="2"/>
  <c r="F1076" i="2"/>
  <c r="E1076" i="2"/>
  <c r="D1076" i="2"/>
  <c r="C1076" i="2"/>
  <c r="B1076" i="2"/>
  <c r="H1075" i="2"/>
  <c r="G1075" i="2"/>
  <c r="F1075" i="2"/>
  <c r="E1075" i="2"/>
  <c r="D1075" i="2"/>
  <c r="C1075" i="2"/>
  <c r="B1075" i="2"/>
  <c r="J1073" i="2"/>
  <c r="I1073" i="2"/>
  <c r="H1073" i="2"/>
  <c r="G1073" i="2"/>
  <c r="F1073" i="2"/>
  <c r="E1073" i="2"/>
  <c r="D1073" i="2"/>
  <c r="C1073" i="2"/>
  <c r="B1073" i="2"/>
  <c r="J1072" i="2"/>
  <c r="I1072" i="2"/>
  <c r="H1072" i="2"/>
  <c r="G1072" i="2"/>
  <c r="F1072" i="2"/>
  <c r="E1072" i="2"/>
  <c r="D1072" i="2"/>
  <c r="C1072" i="2"/>
  <c r="B1072" i="2"/>
  <c r="G1070" i="2"/>
  <c r="C1070" i="2"/>
  <c r="G1069" i="2"/>
  <c r="F1069" i="2"/>
  <c r="D1069" i="2"/>
  <c r="C1067" i="2"/>
  <c r="J1066" i="2"/>
  <c r="H1066" i="2"/>
  <c r="D1066" i="2"/>
  <c r="B1066" i="2"/>
  <c r="J1065" i="2"/>
  <c r="H1065" i="2"/>
  <c r="F1065" i="2"/>
  <c r="I1064" i="2"/>
  <c r="H1064" i="2"/>
  <c r="G1064" i="2"/>
  <c r="F1064" i="2"/>
  <c r="E1064" i="2"/>
  <c r="D1064" i="2"/>
  <c r="C1064" i="2"/>
  <c r="B1064" i="2"/>
  <c r="H1063" i="2"/>
  <c r="G1063" i="2"/>
  <c r="F1063" i="2"/>
  <c r="E1063" i="2"/>
  <c r="D1063" i="2"/>
  <c r="C1063" i="2"/>
  <c r="B1063" i="2"/>
  <c r="J1061" i="2"/>
  <c r="I1061" i="2"/>
  <c r="H1061" i="2"/>
  <c r="G1061" i="2"/>
  <c r="F1061" i="2"/>
  <c r="E1061" i="2"/>
  <c r="D1061" i="2"/>
  <c r="C1061" i="2"/>
  <c r="B1061" i="2"/>
  <c r="J1060" i="2"/>
  <c r="I1060" i="2"/>
  <c r="H1060" i="2"/>
  <c r="G1060" i="2"/>
  <c r="F1060" i="2"/>
  <c r="E1060" i="2"/>
  <c r="D1060" i="2"/>
  <c r="C1060" i="2"/>
  <c r="B1060" i="2"/>
  <c r="G1058" i="2"/>
  <c r="C1058" i="2"/>
  <c r="G1057" i="2"/>
  <c r="F1057" i="2"/>
  <c r="D1057" i="2"/>
  <c r="C1055" i="2"/>
  <c r="J1054" i="2"/>
  <c r="H1054" i="2"/>
  <c r="D1054" i="2"/>
  <c r="B1054" i="2"/>
  <c r="J1053" i="2"/>
  <c r="H1053" i="2"/>
  <c r="F1053" i="2"/>
  <c r="I1052" i="2"/>
  <c r="H1052" i="2"/>
  <c r="G1052" i="2"/>
  <c r="F1052" i="2"/>
  <c r="E1052" i="2"/>
  <c r="D1052" i="2"/>
  <c r="C1052" i="2"/>
  <c r="B1052" i="2"/>
  <c r="H1051" i="2"/>
  <c r="G1051" i="2"/>
  <c r="F1051" i="2"/>
  <c r="E1051" i="2"/>
  <c r="D1051" i="2"/>
  <c r="C1051" i="2"/>
  <c r="B1051" i="2"/>
  <c r="J1049" i="2"/>
  <c r="I1049" i="2"/>
  <c r="H1049" i="2"/>
  <c r="G1049" i="2"/>
  <c r="F1049" i="2"/>
  <c r="E1049" i="2"/>
  <c r="D1049" i="2"/>
  <c r="C1049" i="2"/>
  <c r="B1049" i="2"/>
  <c r="J1048" i="2"/>
  <c r="I1048" i="2"/>
  <c r="H1048" i="2"/>
  <c r="G1048" i="2"/>
  <c r="F1048" i="2"/>
  <c r="E1048" i="2"/>
  <c r="D1048" i="2"/>
  <c r="C1048" i="2"/>
  <c r="B1048" i="2"/>
  <c r="G1046" i="2"/>
  <c r="C1046" i="2"/>
  <c r="G1045" i="2"/>
  <c r="F1045" i="2"/>
  <c r="D1045" i="2"/>
  <c r="C1043" i="2"/>
  <c r="J1042" i="2"/>
  <c r="H1042" i="2"/>
  <c r="D1042" i="2"/>
  <c r="B1042" i="2"/>
  <c r="J1041" i="2"/>
  <c r="H1041" i="2"/>
  <c r="F1041" i="2"/>
  <c r="I1040" i="2"/>
  <c r="H1040" i="2"/>
  <c r="G1040" i="2"/>
  <c r="F1040" i="2"/>
  <c r="E1040" i="2"/>
  <c r="D1040" i="2"/>
  <c r="C1040" i="2"/>
  <c r="B1040" i="2"/>
  <c r="H1039" i="2"/>
  <c r="G1039" i="2"/>
  <c r="F1039" i="2"/>
  <c r="E1039" i="2"/>
  <c r="D1039" i="2"/>
  <c r="C1039" i="2"/>
  <c r="B1039" i="2"/>
  <c r="J1037" i="2"/>
  <c r="I1037" i="2"/>
  <c r="H1037" i="2"/>
  <c r="G1037" i="2"/>
  <c r="F1037" i="2"/>
  <c r="E1037" i="2"/>
  <c r="D1037" i="2"/>
  <c r="C1037" i="2"/>
  <c r="B1037" i="2"/>
  <c r="J1036" i="2"/>
  <c r="I1036" i="2"/>
  <c r="H1036" i="2"/>
  <c r="G1036" i="2"/>
  <c r="F1036" i="2"/>
  <c r="E1036" i="2"/>
  <c r="D1036" i="2"/>
  <c r="C1036" i="2"/>
  <c r="B1036" i="2"/>
  <c r="G1034" i="2"/>
  <c r="C1034" i="2"/>
  <c r="G1033" i="2"/>
  <c r="F1033" i="2"/>
  <c r="D1033" i="2"/>
  <c r="C1031" i="2"/>
  <c r="J1030" i="2"/>
  <c r="H1030" i="2"/>
  <c r="D1030" i="2"/>
  <c r="B1030" i="2"/>
  <c r="J1029" i="2"/>
  <c r="H1029" i="2"/>
  <c r="F1029" i="2"/>
  <c r="I1028" i="2"/>
  <c r="H1028" i="2"/>
  <c r="G1028" i="2"/>
  <c r="F1028" i="2"/>
  <c r="E1028" i="2"/>
  <c r="D1028" i="2"/>
  <c r="C1028" i="2"/>
  <c r="B1028" i="2"/>
  <c r="H1027" i="2"/>
  <c r="G1027" i="2"/>
  <c r="F1027" i="2"/>
  <c r="E1027" i="2"/>
  <c r="D1027" i="2"/>
  <c r="C1027" i="2"/>
  <c r="B1027" i="2"/>
  <c r="J1025" i="2"/>
  <c r="I1025" i="2"/>
  <c r="H1025" i="2"/>
  <c r="G1025" i="2"/>
  <c r="F1025" i="2"/>
  <c r="E1025" i="2"/>
  <c r="D1025" i="2"/>
  <c r="C1025" i="2"/>
  <c r="B1025" i="2"/>
  <c r="J1024" i="2"/>
  <c r="I1024" i="2"/>
  <c r="H1024" i="2"/>
  <c r="G1024" i="2"/>
  <c r="F1024" i="2"/>
  <c r="E1024" i="2"/>
  <c r="D1024" i="2"/>
  <c r="C1024" i="2"/>
  <c r="B1024" i="2"/>
  <c r="G1022" i="2"/>
  <c r="C1022" i="2"/>
  <c r="G1021" i="2"/>
  <c r="F1021" i="2"/>
  <c r="D1021" i="2"/>
  <c r="C1019" i="2"/>
  <c r="J1018" i="2"/>
  <c r="H1018" i="2"/>
  <c r="D1018" i="2"/>
  <c r="B1018" i="2"/>
  <c r="J1017" i="2"/>
  <c r="H1017" i="2"/>
  <c r="F1017" i="2"/>
  <c r="I1016" i="2"/>
  <c r="H1016" i="2"/>
  <c r="G1016" i="2"/>
  <c r="F1016" i="2"/>
  <c r="E1016" i="2"/>
  <c r="D1016" i="2"/>
  <c r="C1016" i="2"/>
  <c r="B1016" i="2"/>
  <c r="H1015" i="2"/>
  <c r="G1015" i="2"/>
  <c r="F1015" i="2"/>
  <c r="E1015" i="2"/>
  <c r="D1015" i="2"/>
  <c r="C1015" i="2"/>
  <c r="B1015" i="2"/>
  <c r="J1013" i="2"/>
  <c r="I1013" i="2"/>
  <c r="H1013" i="2"/>
  <c r="G1013" i="2"/>
  <c r="F1013" i="2"/>
  <c r="E1013" i="2"/>
  <c r="D1013" i="2"/>
  <c r="C1013" i="2"/>
  <c r="B1013" i="2"/>
  <c r="J1012" i="2"/>
  <c r="I1012" i="2"/>
  <c r="H1012" i="2"/>
  <c r="G1012" i="2"/>
  <c r="F1012" i="2"/>
  <c r="E1012" i="2"/>
  <c r="D1012" i="2"/>
  <c r="C1012" i="2"/>
  <c r="B1012" i="2"/>
  <c r="G1010" i="2"/>
  <c r="C1010" i="2"/>
  <c r="G1009" i="2"/>
  <c r="F1009" i="2"/>
  <c r="D1009" i="2"/>
  <c r="C1007" i="2"/>
  <c r="J1006" i="2"/>
  <c r="H1006" i="2"/>
  <c r="D1006" i="2"/>
  <c r="B1006" i="2"/>
  <c r="J1005" i="2"/>
  <c r="H1005" i="2"/>
  <c r="F1005" i="2"/>
  <c r="I1004" i="2"/>
  <c r="H1004" i="2"/>
  <c r="G1004" i="2"/>
  <c r="F1004" i="2"/>
  <c r="E1004" i="2"/>
  <c r="D1004" i="2"/>
  <c r="C1004" i="2"/>
  <c r="B1004" i="2"/>
  <c r="H1003" i="2"/>
  <c r="G1003" i="2"/>
  <c r="F1003" i="2"/>
  <c r="E1003" i="2"/>
  <c r="D1003" i="2"/>
  <c r="C1003" i="2"/>
  <c r="B1003" i="2"/>
  <c r="J1001" i="2"/>
  <c r="I1001" i="2"/>
  <c r="H1001" i="2"/>
  <c r="G1001" i="2"/>
  <c r="F1001" i="2"/>
  <c r="E1001" i="2"/>
  <c r="D1001" i="2"/>
  <c r="C1001" i="2"/>
  <c r="B1001" i="2"/>
  <c r="J1000" i="2"/>
  <c r="I1000" i="2"/>
  <c r="H1000" i="2"/>
  <c r="G1000" i="2"/>
  <c r="F1000" i="2"/>
  <c r="E1000" i="2"/>
  <c r="D1000" i="2"/>
  <c r="C1000" i="2"/>
  <c r="B1000" i="2"/>
  <c r="G998" i="2"/>
  <c r="C998" i="2"/>
  <c r="G997" i="2"/>
  <c r="F997" i="2"/>
  <c r="D997" i="2"/>
  <c r="C995" i="2"/>
  <c r="J994" i="2"/>
  <c r="H994" i="2"/>
  <c r="D994" i="2"/>
  <c r="B994" i="2"/>
  <c r="J993" i="2"/>
  <c r="H993" i="2"/>
  <c r="F993" i="2"/>
  <c r="I992" i="2"/>
  <c r="H992" i="2"/>
  <c r="G992" i="2"/>
  <c r="F992" i="2"/>
  <c r="E992" i="2"/>
  <c r="D992" i="2"/>
  <c r="C992" i="2"/>
  <c r="B992" i="2"/>
  <c r="H991" i="2"/>
  <c r="G991" i="2"/>
  <c r="F991" i="2"/>
  <c r="E991" i="2"/>
  <c r="D991" i="2"/>
  <c r="C991" i="2"/>
  <c r="B991" i="2"/>
  <c r="J989" i="2"/>
  <c r="I989" i="2"/>
  <c r="H989" i="2"/>
  <c r="G989" i="2"/>
  <c r="F989" i="2"/>
  <c r="E989" i="2"/>
  <c r="D989" i="2"/>
  <c r="C989" i="2"/>
  <c r="B989" i="2"/>
  <c r="J988" i="2"/>
  <c r="I988" i="2"/>
  <c r="H988" i="2"/>
  <c r="G988" i="2"/>
  <c r="F988" i="2"/>
  <c r="E988" i="2"/>
  <c r="D988" i="2"/>
  <c r="C988" i="2"/>
  <c r="B988" i="2"/>
  <c r="G986" i="2"/>
  <c r="C986" i="2"/>
  <c r="G985" i="2"/>
  <c r="F985" i="2"/>
  <c r="D985" i="2"/>
  <c r="C983" i="2"/>
  <c r="J982" i="2"/>
  <c r="H982" i="2"/>
  <c r="D982" i="2"/>
  <c r="B982" i="2"/>
  <c r="J981" i="2"/>
  <c r="H981" i="2"/>
  <c r="F981" i="2"/>
  <c r="I980" i="2"/>
  <c r="H980" i="2"/>
  <c r="G980" i="2"/>
  <c r="F980" i="2"/>
  <c r="E980" i="2"/>
  <c r="D980" i="2"/>
  <c r="C980" i="2"/>
  <c r="B980" i="2"/>
  <c r="H979" i="2"/>
  <c r="G979" i="2"/>
  <c r="F979" i="2"/>
  <c r="E979" i="2"/>
  <c r="D979" i="2"/>
  <c r="C979" i="2"/>
  <c r="B979" i="2"/>
  <c r="J977" i="2"/>
  <c r="I977" i="2"/>
  <c r="H977" i="2"/>
  <c r="G977" i="2"/>
  <c r="F977" i="2"/>
  <c r="E977" i="2"/>
  <c r="D977" i="2"/>
  <c r="C977" i="2"/>
  <c r="B977" i="2"/>
  <c r="J976" i="2"/>
  <c r="I976" i="2"/>
  <c r="H976" i="2"/>
  <c r="G976" i="2"/>
  <c r="F976" i="2"/>
  <c r="E976" i="2"/>
  <c r="D976" i="2"/>
  <c r="C976" i="2"/>
  <c r="B976" i="2"/>
  <c r="G974" i="2"/>
  <c r="C974" i="2"/>
  <c r="G973" i="2"/>
  <c r="F973" i="2"/>
  <c r="D973" i="2"/>
  <c r="C971" i="2"/>
  <c r="J970" i="2"/>
  <c r="H970" i="2"/>
  <c r="D970" i="2"/>
  <c r="B970" i="2"/>
  <c r="J969" i="2"/>
  <c r="H969" i="2"/>
  <c r="F969" i="2"/>
  <c r="I968" i="2"/>
  <c r="H968" i="2"/>
  <c r="G968" i="2"/>
  <c r="F968" i="2"/>
  <c r="E968" i="2"/>
  <c r="D968" i="2"/>
  <c r="C968" i="2"/>
  <c r="B968" i="2"/>
  <c r="H967" i="2"/>
  <c r="G967" i="2"/>
  <c r="F967" i="2"/>
  <c r="E967" i="2"/>
  <c r="D967" i="2"/>
  <c r="C967" i="2"/>
  <c r="B967" i="2"/>
  <c r="J965" i="2"/>
  <c r="I965" i="2"/>
  <c r="H965" i="2"/>
  <c r="G965" i="2"/>
  <c r="F965" i="2"/>
  <c r="E965" i="2"/>
  <c r="D965" i="2"/>
  <c r="C965" i="2"/>
  <c r="B965" i="2"/>
  <c r="J964" i="2"/>
  <c r="I964" i="2"/>
  <c r="H964" i="2"/>
  <c r="G964" i="2"/>
  <c r="F964" i="2"/>
  <c r="E964" i="2"/>
  <c r="D964" i="2"/>
  <c r="C964" i="2"/>
  <c r="B964" i="2"/>
  <c r="G962" i="2"/>
  <c r="C962" i="2"/>
  <c r="G961" i="2"/>
  <c r="F961" i="2"/>
  <c r="D961" i="2"/>
  <c r="C959" i="2"/>
  <c r="J958" i="2"/>
  <c r="H958" i="2"/>
  <c r="D958" i="2"/>
  <c r="B958" i="2"/>
  <c r="J957" i="2"/>
  <c r="H957" i="2"/>
  <c r="F957" i="2"/>
  <c r="I956" i="2"/>
  <c r="H956" i="2"/>
  <c r="G956" i="2"/>
  <c r="F956" i="2"/>
  <c r="E956" i="2"/>
  <c r="D956" i="2"/>
  <c r="C956" i="2"/>
  <c r="B956" i="2"/>
  <c r="H955" i="2"/>
  <c r="G955" i="2"/>
  <c r="F955" i="2"/>
  <c r="E955" i="2"/>
  <c r="D955" i="2"/>
  <c r="C955" i="2"/>
  <c r="B955" i="2"/>
  <c r="J953" i="2"/>
  <c r="I953" i="2"/>
  <c r="H953" i="2"/>
  <c r="G953" i="2"/>
  <c r="F953" i="2"/>
  <c r="E953" i="2"/>
  <c r="D953" i="2"/>
  <c r="C953" i="2"/>
  <c r="B953" i="2"/>
  <c r="J952" i="2"/>
  <c r="I952" i="2"/>
  <c r="H952" i="2"/>
  <c r="G952" i="2"/>
  <c r="F952" i="2"/>
  <c r="E952" i="2"/>
  <c r="D952" i="2"/>
  <c r="C952" i="2"/>
  <c r="B952" i="2"/>
  <c r="G950" i="2"/>
  <c r="C950" i="2"/>
  <c r="G949" i="2"/>
  <c r="F949" i="2"/>
  <c r="D949" i="2"/>
  <c r="C947" i="2"/>
  <c r="J946" i="2"/>
  <c r="H946" i="2"/>
  <c r="D946" i="2"/>
  <c r="B946" i="2"/>
  <c r="J945" i="2"/>
  <c r="H945" i="2"/>
  <c r="F945" i="2"/>
  <c r="I944" i="2"/>
  <c r="H944" i="2"/>
  <c r="G944" i="2"/>
  <c r="F944" i="2"/>
  <c r="E944" i="2"/>
  <c r="D944" i="2"/>
  <c r="C944" i="2"/>
  <c r="B944" i="2"/>
  <c r="H943" i="2"/>
  <c r="G943" i="2"/>
  <c r="F943" i="2"/>
  <c r="E943" i="2"/>
  <c r="D943" i="2"/>
  <c r="C943" i="2"/>
  <c r="B943" i="2"/>
  <c r="J941" i="2"/>
  <c r="I941" i="2"/>
  <c r="H941" i="2"/>
  <c r="G941" i="2"/>
  <c r="F941" i="2"/>
  <c r="E941" i="2"/>
  <c r="D941" i="2"/>
  <c r="C941" i="2"/>
  <c r="B941" i="2"/>
  <c r="J940" i="2"/>
  <c r="I940" i="2"/>
  <c r="H940" i="2"/>
  <c r="G940" i="2"/>
  <c r="F940" i="2"/>
  <c r="E940" i="2"/>
  <c r="D940" i="2"/>
  <c r="C940" i="2"/>
  <c r="B940" i="2"/>
  <c r="G938" i="2"/>
  <c r="C938" i="2"/>
  <c r="G937" i="2"/>
  <c r="F937" i="2"/>
  <c r="D937" i="2"/>
  <c r="C935" i="2"/>
  <c r="J934" i="2"/>
  <c r="H934" i="2"/>
  <c r="D934" i="2"/>
  <c r="B934" i="2"/>
  <c r="J933" i="2"/>
  <c r="H933" i="2"/>
  <c r="F933" i="2"/>
  <c r="I932" i="2"/>
  <c r="H932" i="2"/>
  <c r="G932" i="2"/>
  <c r="F932" i="2"/>
  <c r="E932" i="2"/>
  <c r="D932" i="2"/>
  <c r="C932" i="2"/>
  <c r="B932" i="2"/>
  <c r="H931" i="2"/>
  <c r="G931" i="2"/>
  <c r="F931" i="2"/>
  <c r="E931" i="2"/>
  <c r="D931" i="2"/>
  <c r="C931" i="2"/>
  <c r="B931" i="2"/>
  <c r="J929" i="2"/>
  <c r="I929" i="2"/>
  <c r="H929" i="2"/>
  <c r="G929" i="2"/>
  <c r="F929" i="2"/>
  <c r="E929" i="2"/>
  <c r="D929" i="2"/>
  <c r="C929" i="2"/>
  <c r="B929" i="2"/>
  <c r="J928" i="2"/>
  <c r="I928" i="2"/>
  <c r="H928" i="2"/>
  <c r="G928" i="2"/>
  <c r="F928" i="2"/>
  <c r="E928" i="2"/>
  <c r="D928" i="2"/>
  <c r="C928" i="2"/>
  <c r="B928" i="2"/>
  <c r="G926" i="2"/>
  <c r="C926" i="2"/>
  <c r="G925" i="2"/>
  <c r="F925" i="2"/>
  <c r="D925" i="2"/>
  <c r="C923" i="2"/>
  <c r="J922" i="2"/>
  <c r="H922" i="2"/>
  <c r="D922" i="2"/>
  <c r="B922" i="2"/>
  <c r="J921" i="2"/>
  <c r="H921" i="2"/>
  <c r="F921" i="2"/>
  <c r="I920" i="2"/>
  <c r="H920" i="2"/>
  <c r="G920" i="2"/>
  <c r="F920" i="2"/>
  <c r="E920" i="2"/>
  <c r="D920" i="2"/>
  <c r="C920" i="2"/>
  <c r="B920" i="2"/>
  <c r="H919" i="2"/>
  <c r="G919" i="2"/>
  <c r="F919" i="2"/>
  <c r="E919" i="2"/>
  <c r="D919" i="2"/>
  <c r="C919" i="2"/>
  <c r="B919" i="2"/>
  <c r="J917" i="2"/>
  <c r="I917" i="2"/>
  <c r="H917" i="2"/>
  <c r="G917" i="2"/>
  <c r="F917" i="2"/>
  <c r="E917" i="2"/>
  <c r="D917" i="2"/>
  <c r="C917" i="2"/>
  <c r="B917" i="2"/>
  <c r="J916" i="2"/>
  <c r="I916" i="2"/>
  <c r="H916" i="2"/>
  <c r="G916" i="2"/>
  <c r="F916" i="2"/>
  <c r="E916" i="2"/>
  <c r="D916" i="2"/>
  <c r="C916" i="2"/>
  <c r="B916" i="2"/>
  <c r="G914" i="2"/>
  <c r="C914" i="2"/>
  <c r="G913" i="2"/>
  <c r="F913" i="2"/>
  <c r="D913" i="2"/>
  <c r="C911" i="2"/>
  <c r="J910" i="2"/>
  <c r="H910" i="2"/>
  <c r="D910" i="2"/>
  <c r="B910" i="2"/>
  <c r="J909" i="2"/>
  <c r="H909" i="2"/>
  <c r="F909" i="2"/>
  <c r="I908" i="2"/>
  <c r="H908" i="2"/>
  <c r="G908" i="2"/>
  <c r="F908" i="2"/>
  <c r="E908" i="2"/>
  <c r="D908" i="2"/>
  <c r="C908" i="2"/>
  <c r="B908" i="2"/>
  <c r="H907" i="2"/>
  <c r="G907" i="2"/>
  <c r="F907" i="2"/>
  <c r="E907" i="2"/>
  <c r="D907" i="2"/>
  <c r="C907" i="2"/>
  <c r="B907" i="2"/>
  <c r="J905" i="2"/>
  <c r="I905" i="2"/>
  <c r="H905" i="2"/>
  <c r="G905" i="2"/>
  <c r="F905" i="2"/>
  <c r="E905" i="2"/>
  <c r="D905" i="2"/>
  <c r="C905" i="2"/>
  <c r="B905" i="2"/>
  <c r="J904" i="2"/>
  <c r="I904" i="2"/>
  <c r="H904" i="2"/>
  <c r="G904" i="2"/>
  <c r="F904" i="2"/>
  <c r="E904" i="2"/>
  <c r="D904" i="2"/>
  <c r="C904" i="2"/>
  <c r="B904" i="2"/>
  <c r="G902" i="2"/>
  <c r="C902" i="2"/>
  <c r="G901" i="2"/>
  <c r="F901" i="2"/>
  <c r="D901" i="2"/>
  <c r="C899" i="2"/>
  <c r="J898" i="2"/>
  <c r="H898" i="2"/>
  <c r="D898" i="2"/>
  <c r="B898" i="2"/>
  <c r="J897" i="2"/>
  <c r="H897" i="2"/>
  <c r="F897" i="2"/>
  <c r="I896" i="2"/>
  <c r="H896" i="2"/>
  <c r="G896" i="2"/>
  <c r="F896" i="2"/>
  <c r="E896" i="2"/>
  <c r="D896" i="2"/>
  <c r="C896" i="2"/>
  <c r="B896" i="2"/>
  <c r="H895" i="2"/>
  <c r="G895" i="2"/>
  <c r="F895" i="2"/>
  <c r="E895" i="2"/>
  <c r="D895" i="2"/>
  <c r="C895" i="2"/>
  <c r="B895" i="2"/>
  <c r="J893" i="2"/>
  <c r="I893" i="2"/>
  <c r="H893" i="2"/>
  <c r="G893" i="2"/>
  <c r="F893" i="2"/>
  <c r="E893" i="2"/>
  <c r="D893" i="2"/>
  <c r="C893" i="2"/>
  <c r="B893" i="2"/>
  <c r="J892" i="2"/>
  <c r="I892" i="2"/>
  <c r="H892" i="2"/>
  <c r="G892" i="2"/>
  <c r="F892" i="2"/>
  <c r="E892" i="2"/>
  <c r="D892" i="2"/>
  <c r="C892" i="2"/>
  <c r="B892" i="2"/>
  <c r="G890" i="2"/>
  <c r="C890" i="2"/>
  <c r="G889" i="2"/>
  <c r="F889" i="2"/>
  <c r="D889" i="2"/>
  <c r="C887" i="2"/>
  <c r="J886" i="2"/>
  <c r="H886" i="2"/>
  <c r="D886" i="2"/>
  <c r="B886" i="2"/>
  <c r="J885" i="2"/>
  <c r="H885" i="2"/>
  <c r="F885" i="2"/>
  <c r="I884" i="2"/>
  <c r="H884" i="2"/>
  <c r="G884" i="2"/>
  <c r="F884" i="2"/>
  <c r="E884" i="2"/>
  <c r="D884" i="2"/>
  <c r="C884" i="2"/>
  <c r="B884" i="2"/>
  <c r="H883" i="2"/>
  <c r="G883" i="2"/>
  <c r="F883" i="2"/>
  <c r="E883" i="2"/>
  <c r="D883" i="2"/>
  <c r="C883" i="2"/>
  <c r="B883" i="2"/>
  <c r="J881" i="2"/>
  <c r="I881" i="2"/>
  <c r="H881" i="2"/>
  <c r="G881" i="2"/>
  <c r="F881" i="2"/>
  <c r="E881" i="2"/>
  <c r="D881" i="2"/>
  <c r="C881" i="2"/>
  <c r="B881" i="2"/>
  <c r="J880" i="2"/>
  <c r="I880" i="2"/>
  <c r="H880" i="2"/>
  <c r="G880" i="2"/>
  <c r="F880" i="2"/>
  <c r="E880" i="2"/>
  <c r="D880" i="2"/>
  <c r="C880" i="2"/>
  <c r="B880" i="2"/>
  <c r="G878" i="2"/>
  <c r="C878" i="2"/>
  <c r="G877" i="2"/>
  <c r="F877" i="2"/>
  <c r="D877" i="2"/>
  <c r="C875" i="2"/>
  <c r="J874" i="2"/>
  <c r="H874" i="2"/>
  <c r="D874" i="2"/>
  <c r="B874" i="2"/>
  <c r="J873" i="2"/>
  <c r="H873" i="2"/>
  <c r="F873" i="2"/>
  <c r="I872" i="2"/>
  <c r="H872" i="2"/>
  <c r="G872" i="2"/>
  <c r="F872" i="2"/>
  <c r="E872" i="2"/>
  <c r="D872" i="2"/>
  <c r="C872" i="2"/>
  <c r="B872" i="2"/>
  <c r="H871" i="2"/>
  <c r="G871" i="2"/>
  <c r="F871" i="2"/>
  <c r="E871" i="2"/>
  <c r="D871" i="2"/>
  <c r="C871" i="2"/>
  <c r="B871" i="2"/>
  <c r="J869" i="2"/>
  <c r="I869" i="2"/>
  <c r="H869" i="2"/>
  <c r="G869" i="2"/>
  <c r="F869" i="2"/>
  <c r="E869" i="2"/>
  <c r="D869" i="2"/>
  <c r="C869" i="2"/>
  <c r="B869" i="2"/>
  <c r="J868" i="2"/>
  <c r="I868" i="2"/>
  <c r="H868" i="2"/>
  <c r="G868" i="2"/>
  <c r="F868" i="2"/>
  <c r="E868" i="2"/>
  <c r="D868" i="2"/>
  <c r="C868" i="2"/>
  <c r="B868" i="2"/>
  <c r="G866" i="2"/>
  <c r="C866" i="2"/>
  <c r="G865" i="2"/>
  <c r="F865" i="2"/>
  <c r="D865" i="2"/>
  <c r="C863" i="2"/>
  <c r="J862" i="2"/>
  <c r="H862" i="2"/>
  <c r="D862" i="2"/>
  <c r="B862" i="2"/>
  <c r="J861" i="2"/>
  <c r="H861" i="2"/>
  <c r="F861" i="2"/>
  <c r="I860" i="2"/>
  <c r="H860" i="2"/>
  <c r="G860" i="2"/>
  <c r="F860" i="2"/>
  <c r="E860" i="2"/>
  <c r="D860" i="2"/>
  <c r="C860" i="2"/>
  <c r="B860" i="2"/>
  <c r="H859" i="2"/>
  <c r="G859" i="2"/>
  <c r="F859" i="2"/>
  <c r="E859" i="2"/>
  <c r="D859" i="2"/>
  <c r="C859" i="2"/>
  <c r="B859" i="2"/>
  <c r="J857" i="2"/>
  <c r="I857" i="2"/>
  <c r="H857" i="2"/>
  <c r="G857" i="2"/>
  <c r="F857" i="2"/>
  <c r="E857" i="2"/>
  <c r="D857" i="2"/>
  <c r="C857" i="2"/>
  <c r="B857" i="2"/>
  <c r="J856" i="2"/>
  <c r="I856" i="2"/>
  <c r="H856" i="2"/>
  <c r="G856" i="2"/>
  <c r="F856" i="2"/>
  <c r="E856" i="2"/>
  <c r="D856" i="2"/>
  <c r="C856" i="2"/>
  <c r="B856" i="2"/>
  <c r="G854" i="2"/>
  <c r="C854" i="2"/>
  <c r="G853" i="2"/>
  <c r="F853" i="2"/>
  <c r="D853" i="2"/>
  <c r="C851" i="2"/>
  <c r="J850" i="2"/>
  <c r="H850" i="2"/>
  <c r="D850" i="2"/>
  <c r="B850" i="2"/>
  <c r="J849" i="2"/>
  <c r="H849" i="2"/>
  <c r="F849" i="2"/>
  <c r="I848" i="2"/>
  <c r="H848" i="2"/>
  <c r="G848" i="2"/>
  <c r="F848" i="2"/>
  <c r="E848" i="2"/>
  <c r="D848" i="2"/>
  <c r="C848" i="2"/>
  <c r="B848" i="2"/>
  <c r="H847" i="2"/>
  <c r="G847" i="2"/>
  <c r="F847" i="2"/>
  <c r="E847" i="2"/>
  <c r="D847" i="2"/>
  <c r="C847" i="2"/>
  <c r="B847" i="2"/>
  <c r="J845" i="2"/>
  <c r="I845" i="2"/>
  <c r="H845" i="2"/>
  <c r="G845" i="2"/>
  <c r="F845" i="2"/>
  <c r="E845" i="2"/>
  <c r="D845" i="2"/>
  <c r="C845" i="2"/>
  <c r="B845" i="2"/>
  <c r="J844" i="2"/>
  <c r="I844" i="2"/>
  <c r="H844" i="2"/>
  <c r="G844" i="2"/>
  <c r="F844" i="2"/>
  <c r="E844" i="2"/>
  <c r="D844" i="2"/>
  <c r="C844" i="2"/>
  <c r="B844" i="2"/>
  <c r="G842" i="2"/>
  <c r="C842" i="2"/>
  <c r="G841" i="2"/>
  <c r="F841" i="2"/>
  <c r="D841" i="2"/>
  <c r="C839" i="2"/>
  <c r="J838" i="2"/>
  <c r="H838" i="2"/>
  <c r="D838" i="2"/>
  <c r="B838" i="2"/>
  <c r="J837" i="2"/>
  <c r="H837" i="2"/>
  <c r="F837" i="2"/>
  <c r="I836" i="2"/>
  <c r="H836" i="2"/>
  <c r="G836" i="2"/>
  <c r="F836" i="2"/>
  <c r="E836" i="2"/>
  <c r="D836" i="2"/>
  <c r="C836" i="2"/>
  <c r="B836" i="2"/>
  <c r="H835" i="2"/>
  <c r="G835" i="2"/>
  <c r="F835" i="2"/>
  <c r="E835" i="2"/>
  <c r="D835" i="2"/>
  <c r="C835" i="2"/>
  <c r="B835" i="2"/>
  <c r="J833" i="2"/>
  <c r="I833" i="2"/>
  <c r="H833" i="2"/>
  <c r="G833" i="2"/>
  <c r="F833" i="2"/>
  <c r="E833" i="2"/>
  <c r="D833" i="2"/>
  <c r="C833" i="2"/>
  <c r="B833" i="2"/>
  <c r="J832" i="2"/>
  <c r="I832" i="2"/>
  <c r="H832" i="2"/>
  <c r="G832" i="2"/>
  <c r="F832" i="2"/>
  <c r="E832" i="2"/>
  <c r="D832" i="2"/>
  <c r="C832" i="2"/>
  <c r="B832" i="2"/>
  <c r="G830" i="2"/>
  <c r="C830" i="2"/>
  <c r="G829" i="2"/>
  <c r="F829" i="2"/>
  <c r="D829" i="2"/>
  <c r="C827" i="2"/>
  <c r="J826" i="2"/>
  <c r="H826" i="2"/>
  <c r="D826" i="2"/>
  <c r="B826" i="2"/>
  <c r="J825" i="2"/>
  <c r="H825" i="2"/>
  <c r="F825" i="2"/>
  <c r="I824" i="2"/>
  <c r="H824" i="2"/>
  <c r="G824" i="2"/>
  <c r="F824" i="2"/>
  <c r="E824" i="2"/>
  <c r="D824" i="2"/>
  <c r="C824" i="2"/>
  <c r="B824" i="2"/>
  <c r="H823" i="2"/>
  <c r="G823" i="2"/>
  <c r="F823" i="2"/>
  <c r="E823" i="2"/>
  <c r="D823" i="2"/>
  <c r="C823" i="2"/>
  <c r="B823" i="2"/>
  <c r="J821" i="2"/>
  <c r="I821" i="2"/>
  <c r="H821" i="2"/>
  <c r="G821" i="2"/>
  <c r="F821" i="2"/>
  <c r="E821" i="2"/>
  <c r="D821" i="2"/>
  <c r="C821" i="2"/>
  <c r="B821" i="2"/>
  <c r="J820" i="2"/>
  <c r="I820" i="2"/>
  <c r="H820" i="2"/>
  <c r="G820" i="2"/>
  <c r="F820" i="2"/>
  <c r="E820" i="2"/>
  <c r="D820" i="2"/>
  <c r="C820" i="2"/>
  <c r="B820" i="2"/>
  <c r="G818" i="2"/>
  <c r="C818" i="2"/>
  <c r="G817" i="2"/>
  <c r="F817" i="2"/>
  <c r="D817" i="2"/>
  <c r="C815" i="2"/>
  <c r="J814" i="2"/>
  <c r="H814" i="2"/>
  <c r="D814" i="2"/>
  <c r="B814" i="2"/>
  <c r="J813" i="2"/>
  <c r="H813" i="2"/>
  <c r="F813" i="2"/>
  <c r="I812" i="2"/>
  <c r="H812" i="2"/>
  <c r="G812" i="2"/>
  <c r="F812" i="2"/>
  <c r="E812" i="2"/>
  <c r="D812" i="2"/>
  <c r="C812" i="2"/>
  <c r="B812" i="2"/>
  <c r="H811" i="2"/>
  <c r="G811" i="2"/>
  <c r="F811" i="2"/>
  <c r="E811" i="2"/>
  <c r="D811" i="2"/>
  <c r="C811" i="2"/>
  <c r="B811" i="2"/>
  <c r="J809" i="2"/>
  <c r="I809" i="2"/>
  <c r="H809" i="2"/>
  <c r="G809" i="2"/>
  <c r="F809" i="2"/>
  <c r="E809" i="2"/>
  <c r="D809" i="2"/>
  <c r="C809" i="2"/>
  <c r="B809" i="2"/>
  <c r="J808" i="2"/>
  <c r="I808" i="2"/>
  <c r="H808" i="2"/>
  <c r="G808" i="2"/>
  <c r="F808" i="2"/>
  <c r="E808" i="2"/>
  <c r="D808" i="2"/>
  <c r="C808" i="2"/>
  <c r="B808" i="2"/>
  <c r="G806" i="2"/>
  <c r="C806" i="2"/>
  <c r="G805" i="2"/>
  <c r="F805" i="2"/>
  <c r="D805" i="2"/>
  <c r="C803" i="2"/>
  <c r="J802" i="2"/>
  <c r="H802" i="2"/>
  <c r="D802" i="2"/>
  <c r="B802" i="2"/>
  <c r="J801" i="2"/>
  <c r="H801" i="2"/>
  <c r="F801" i="2"/>
  <c r="I800" i="2"/>
  <c r="H800" i="2"/>
  <c r="G800" i="2"/>
  <c r="F800" i="2"/>
  <c r="E800" i="2"/>
  <c r="D800" i="2"/>
  <c r="C800" i="2"/>
  <c r="B800" i="2"/>
  <c r="H799" i="2"/>
  <c r="G799" i="2"/>
  <c r="F799" i="2"/>
  <c r="E799" i="2"/>
  <c r="D799" i="2"/>
  <c r="C799" i="2"/>
  <c r="B799" i="2"/>
  <c r="J797" i="2"/>
  <c r="I797" i="2"/>
  <c r="H797" i="2"/>
  <c r="G797" i="2"/>
  <c r="F797" i="2"/>
  <c r="E797" i="2"/>
  <c r="D797" i="2"/>
  <c r="C797" i="2"/>
  <c r="B797" i="2"/>
  <c r="J796" i="2"/>
  <c r="I796" i="2"/>
  <c r="H796" i="2"/>
  <c r="G796" i="2"/>
  <c r="F796" i="2"/>
  <c r="E796" i="2"/>
  <c r="D796" i="2"/>
  <c r="C796" i="2"/>
  <c r="B796" i="2"/>
  <c r="G794" i="2"/>
  <c r="C794" i="2"/>
  <c r="G793" i="2"/>
  <c r="F793" i="2"/>
  <c r="D793" i="2"/>
  <c r="C791" i="2"/>
  <c r="J790" i="2"/>
  <c r="H790" i="2"/>
  <c r="D790" i="2"/>
  <c r="B790" i="2"/>
  <c r="J789" i="2"/>
  <c r="H789" i="2"/>
  <c r="F789" i="2"/>
  <c r="I788" i="2"/>
  <c r="H788" i="2"/>
  <c r="G788" i="2"/>
  <c r="F788" i="2"/>
  <c r="E788" i="2"/>
  <c r="D788" i="2"/>
  <c r="C788" i="2"/>
  <c r="B788" i="2"/>
  <c r="H787" i="2"/>
  <c r="G787" i="2"/>
  <c r="F787" i="2"/>
  <c r="E787" i="2"/>
  <c r="D787" i="2"/>
  <c r="C787" i="2"/>
  <c r="B787" i="2"/>
  <c r="J785" i="2"/>
  <c r="I785" i="2"/>
  <c r="H785" i="2"/>
  <c r="G785" i="2"/>
  <c r="F785" i="2"/>
  <c r="E785" i="2"/>
  <c r="D785" i="2"/>
  <c r="C785" i="2"/>
  <c r="B785" i="2"/>
  <c r="J784" i="2"/>
  <c r="I784" i="2"/>
  <c r="H784" i="2"/>
  <c r="G784" i="2"/>
  <c r="F784" i="2"/>
  <c r="E784" i="2"/>
  <c r="D784" i="2"/>
  <c r="C784" i="2"/>
  <c r="B784" i="2"/>
  <c r="G782" i="2"/>
  <c r="C782" i="2"/>
  <c r="G781" i="2"/>
  <c r="F781" i="2"/>
  <c r="D781" i="2"/>
  <c r="C779" i="2"/>
  <c r="J778" i="2"/>
  <c r="H778" i="2"/>
  <c r="D778" i="2"/>
  <c r="B778" i="2"/>
  <c r="J777" i="2"/>
  <c r="H777" i="2"/>
  <c r="F777" i="2"/>
  <c r="I776" i="2"/>
  <c r="H776" i="2"/>
  <c r="G776" i="2"/>
  <c r="F776" i="2"/>
  <c r="E776" i="2"/>
  <c r="D776" i="2"/>
  <c r="C776" i="2"/>
  <c r="B776" i="2"/>
  <c r="H775" i="2"/>
  <c r="G775" i="2"/>
  <c r="F775" i="2"/>
  <c r="E775" i="2"/>
  <c r="D775" i="2"/>
  <c r="C775" i="2"/>
  <c r="B775" i="2"/>
  <c r="J773" i="2"/>
  <c r="I773" i="2"/>
  <c r="H773" i="2"/>
  <c r="G773" i="2"/>
  <c r="F773" i="2"/>
  <c r="E773" i="2"/>
  <c r="D773" i="2"/>
  <c r="C773" i="2"/>
  <c r="B773" i="2"/>
  <c r="J772" i="2"/>
  <c r="I772" i="2"/>
  <c r="H772" i="2"/>
  <c r="G772" i="2"/>
  <c r="F772" i="2"/>
  <c r="E772" i="2"/>
  <c r="D772" i="2"/>
  <c r="C772" i="2"/>
  <c r="B772" i="2"/>
  <c r="G770" i="2"/>
  <c r="C770" i="2"/>
  <c r="G769" i="2"/>
  <c r="F769" i="2"/>
  <c r="D769" i="2"/>
  <c r="C767" i="2"/>
  <c r="J766" i="2"/>
  <c r="H766" i="2"/>
  <c r="D766" i="2"/>
  <c r="B766" i="2"/>
  <c r="J765" i="2"/>
  <c r="H765" i="2"/>
  <c r="F765" i="2"/>
  <c r="I764" i="2"/>
  <c r="H764" i="2"/>
  <c r="G764" i="2"/>
  <c r="F764" i="2"/>
  <c r="E764" i="2"/>
  <c r="D764" i="2"/>
  <c r="C764" i="2"/>
  <c r="B764" i="2"/>
  <c r="H763" i="2"/>
  <c r="G763" i="2"/>
  <c r="F763" i="2"/>
  <c r="E763" i="2"/>
  <c r="D763" i="2"/>
  <c r="C763" i="2"/>
  <c r="B763" i="2"/>
  <c r="J761" i="2"/>
  <c r="I761" i="2"/>
  <c r="H761" i="2"/>
  <c r="G761" i="2"/>
  <c r="F761" i="2"/>
  <c r="E761" i="2"/>
  <c r="D761" i="2"/>
  <c r="C761" i="2"/>
  <c r="B761" i="2"/>
  <c r="J760" i="2"/>
  <c r="I760" i="2"/>
  <c r="H760" i="2"/>
  <c r="G760" i="2"/>
  <c r="F760" i="2"/>
  <c r="E760" i="2"/>
  <c r="D760" i="2"/>
  <c r="C760" i="2"/>
  <c r="B760" i="2"/>
  <c r="G758" i="2"/>
  <c r="C758" i="2"/>
  <c r="G757" i="2"/>
  <c r="F757" i="2"/>
  <c r="D757" i="2"/>
  <c r="C755" i="2"/>
  <c r="J754" i="2"/>
  <c r="H754" i="2"/>
  <c r="D754" i="2"/>
  <c r="B754" i="2"/>
  <c r="J753" i="2"/>
  <c r="H753" i="2"/>
  <c r="F753" i="2"/>
  <c r="I752" i="2"/>
  <c r="H752" i="2"/>
  <c r="G752" i="2"/>
  <c r="F752" i="2"/>
  <c r="E752" i="2"/>
  <c r="D752" i="2"/>
  <c r="C752" i="2"/>
  <c r="B752" i="2"/>
  <c r="H751" i="2"/>
  <c r="G751" i="2"/>
  <c r="F751" i="2"/>
  <c r="E751" i="2"/>
  <c r="D751" i="2"/>
  <c r="C751" i="2"/>
  <c r="B751" i="2"/>
  <c r="J749" i="2"/>
  <c r="I749" i="2"/>
  <c r="H749" i="2"/>
  <c r="G749" i="2"/>
  <c r="F749" i="2"/>
  <c r="E749" i="2"/>
  <c r="D749" i="2"/>
  <c r="C749" i="2"/>
  <c r="B749" i="2"/>
  <c r="J748" i="2"/>
  <c r="I748" i="2"/>
  <c r="H748" i="2"/>
  <c r="G748" i="2"/>
  <c r="F748" i="2"/>
  <c r="E748" i="2"/>
  <c r="D748" i="2"/>
  <c r="C748" i="2"/>
  <c r="B748" i="2"/>
  <c r="G746" i="2"/>
  <c r="C746" i="2"/>
  <c r="G745" i="2"/>
  <c r="F745" i="2"/>
  <c r="D745" i="2"/>
  <c r="C743" i="2"/>
  <c r="J742" i="2"/>
  <c r="H742" i="2"/>
  <c r="D742" i="2"/>
  <c r="B742" i="2"/>
  <c r="J741" i="2"/>
  <c r="H741" i="2"/>
  <c r="F741" i="2"/>
  <c r="I740" i="2"/>
  <c r="H740" i="2"/>
  <c r="G740" i="2"/>
  <c r="F740" i="2"/>
  <c r="E740" i="2"/>
  <c r="D740" i="2"/>
  <c r="C740" i="2"/>
  <c r="B740" i="2"/>
  <c r="H739" i="2"/>
  <c r="G739" i="2"/>
  <c r="F739" i="2"/>
  <c r="E739" i="2"/>
  <c r="D739" i="2"/>
  <c r="C739" i="2"/>
  <c r="B739" i="2"/>
  <c r="J737" i="2"/>
  <c r="I737" i="2"/>
  <c r="H737" i="2"/>
  <c r="G737" i="2"/>
  <c r="F737" i="2"/>
  <c r="E737" i="2"/>
  <c r="D737" i="2"/>
  <c r="C737" i="2"/>
  <c r="B737" i="2"/>
  <c r="J736" i="2"/>
  <c r="I736" i="2"/>
  <c r="H736" i="2"/>
  <c r="G736" i="2"/>
  <c r="F736" i="2"/>
  <c r="E736" i="2"/>
  <c r="D736" i="2"/>
  <c r="C736" i="2"/>
  <c r="B736" i="2"/>
  <c r="G734" i="2"/>
  <c r="C734" i="2"/>
  <c r="G733" i="2"/>
  <c r="F733" i="2"/>
  <c r="D733" i="2"/>
  <c r="C731" i="2"/>
  <c r="J730" i="2"/>
  <c r="H730" i="2"/>
  <c r="D730" i="2"/>
  <c r="B730" i="2"/>
  <c r="J729" i="2"/>
  <c r="H729" i="2"/>
  <c r="F729" i="2"/>
  <c r="I728" i="2"/>
  <c r="H728" i="2"/>
  <c r="G728" i="2"/>
  <c r="F728" i="2"/>
  <c r="E728" i="2"/>
  <c r="D728" i="2"/>
  <c r="C728" i="2"/>
  <c r="B728" i="2"/>
  <c r="H727" i="2"/>
  <c r="G727" i="2"/>
  <c r="F727" i="2"/>
  <c r="E727" i="2"/>
  <c r="D727" i="2"/>
  <c r="C727" i="2"/>
  <c r="B727" i="2"/>
  <c r="J725" i="2"/>
  <c r="I725" i="2"/>
  <c r="H725" i="2"/>
  <c r="G725" i="2"/>
  <c r="F725" i="2"/>
  <c r="E725" i="2"/>
  <c r="D725" i="2"/>
  <c r="C725" i="2"/>
  <c r="B725" i="2"/>
  <c r="J724" i="2"/>
  <c r="I724" i="2"/>
  <c r="H724" i="2"/>
  <c r="G724" i="2"/>
  <c r="F724" i="2"/>
  <c r="E724" i="2"/>
  <c r="D724" i="2"/>
  <c r="C724" i="2"/>
  <c r="B724" i="2"/>
  <c r="G722" i="2"/>
  <c r="C722" i="2"/>
  <c r="G721" i="2"/>
  <c r="F721" i="2"/>
  <c r="D721" i="2"/>
  <c r="C719" i="2"/>
  <c r="J718" i="2"/>
  <c r="H718" i="2"/>
  <c r="D718" i="2"/>
  <c r="B718" i="2"/>
  <c r="J717" i="2"/>
  <c r="H717" i="2"/>
  <c r="F717" i="2"/>
  <c r="I716" i="2"/>
  <c r="H716" i="2"/>
  <c r="G716" i="2"/>
  <c r="F716" i="2"/>
  <c r="E716" i="2"/>
  <c r="D716" i="2"/>
  <c r="C716" i="2"/>
  <c r="B716" i="2"/>
  <c r="H715" i="2"/>
  <c r="G715" i="2"/>
  <c r="F715" i="2"/>
  <c r="E715" i="2"/>
  <c r="D715" i="2"/>
  <c r="C715" i="2"/>
  <c r="B715" i="2"/>
  <c r="J713" i="2"/>
  <c r="I713" i="2"/>
  <c r="H713" i="2"/>
  <c r="G713" i="2"/>
  <c r="F713" i="2"/>
  <c r="E713" i="2"/>
  <c r="D713" i="2"/>
  <c r="C713" i="2"/>
  <c r="B713" i="2"/>
  <c r="J712" i="2"/>
  <c r="I712" i="2"/>
  <c r="H712" i="2"/>
  <c r="G712" i="2"/>
  <c r="F712" i="2"/>
  <c r="E712" i="2"/>
  <c r="D712" i="2"/>
  <c r="C712" i="2"/>
  <c r="B712" i="2"/>
  <c r="G710" i="2"/>
  <c r="C710" i="2"/>
  <c r="G709" i="2"/>
  <c r="F709" i="2"/>
  <c r="D709" i="2"/>
  <c r="C707" i="2"/>
  <c r="J706" i="2"/>
  <c r="H706" i="2"/>
  <c r="D706" i="2"/>
  <c r="B706" i="2"/>
  <c r="J705" i="2"/>
  <c r="H705" i="2"/>
  <c r="F705" i="2"/>
  <c r="I704" i="2"/>
  <c r="H704" i="2"/>
  <c r="G704" i="2"/>
  <c r="F704" i="2"/>
  <c r="E704" i="2"/>
  <c r="D704" i="2"/>
  <c r="C704" i="2"/>
  <c r="B704" i="2"/>
  <c r="H703" i="2"/>
  <c r="G703" i="2"/>
  <c r="F703" i="2"/>
  <c r="E703" i="2"/>
  <c r="D703" i="2"/>
  <c r="C703" i="2"/>
  <c r="B703" i="2"/>
  <c r="J701" i="2"/>
  <c r="I701" i="2"/>
  <c r="H701" i="2"/>
  <c r="G701" i="2"/>
  <c r="F701" i="2"/>
  <c r="E701" i="2"/>
  <c r="D701" i="2"/>
  <c r="C701" i="2"/>
  <c r="B701" i="2"/>
  <c r="J700" i="2"/>
  <c r="I700" i="2"/>
  <c r="H700" i="2"/>
  <c r="G700" i="2"/>
  <c r="F700" i="2"/>
  <c r="E700" i="2"/>
  <c r="D700" i="2"/>
  <c r="C700" i="2"/>
  <c r="B700" i="2"/>
  <c r="G698" i="2"/>
  <c r="C698" i="2"/>
  <c r="G697" i="2"/>
  <c r="F697" i="2"/>
  <c r="D697" i="2"/>
  <c r="C695" i="2"/>
  <c r="J694" i="2"/>
  <c r="H694" i="2"/>
  <c r="D694" i="2"/>
  <c r="B694" i="2"/>
  <c r="J693" i="2"/>
  <c r="H693" i="2"/>
  <c r="F693" i="2"/>
  <c r="I692" i="2"/>
  <c r="H692" i="2"/>
  <c r="G692" i="2"/>
  <c r="F692" i="2"/>
  <c r="E692" i="2"/>
  <c r="D692" i="2"/>
  <c r="C692" i="2"/>
  <c r="B692" i="2"/>
  <c r="H691" i="2"/>
  <c r="G691" i="2"/>
  <c r="F691" i="2"/>
  <c r="E691" i="2"/>
  <c r="D691" i="2"/>
  <c r="C691" i="2"/>
  <c r="B691" i="2"/>
  <c r="J689" i="2"/>
  <c r="I689" i="2"/>
  <c r="H689" i="2"/>
  <c r="G689" i="2"/>
  <c r="F689" i="2"/>
  <c r="E689" i="2"/>
  <c r="D689" i="2"/>
  <c r="C689" i="2"/>
  <c r="B689" i="2"/>
  <c r="J688" i="2"/>
  <c r="I688" i="2"/>
  <c r="H688" i="2"/>
  <c r="G688" i="2"/>
  <c r="F688" i="2"/>
  <c r="E688" i="2"/>
  <c r="D688" i="2"/>
  <c r="C688" i="2"/>
  <c r="B688" i="2"/>
  <c r="G686" i="2"/>
  <c r="C686" i="2"/>
  <c r="G685" i="2"/>
  <c r="F685" i="2"/>
  <c r="D685" i="2"/>
  <c r="C683" i="2"/>
  <c r="J682" i="2"/>
  <c r="H682" i="2"/>
  <c r="D682" i="2"/>
  <c r="B682" i="2"/>
  <c r="J681" i="2"/>
  <c r="H681" i="2"/>
  <c r="F681" i="2"/>
  <c r="I680" i="2"/>
  <c r="H680" i="2"/>
  <c r="G680" i="2"/>
  <c r="F680" i="2"/>
  <c r="E680" i="2"/>
  <c r="D680" i="2"/>
  <c r="C680" i="2"/>
  <c r="B680" i="2"/>
  <c r="H679" i="2"/>
  <c r="G679" i="2"/>
  <c r="F679" i="2"/>
  <c r="E679" i="2"/>
  <c r="D679" i="2"/>
  <c r="C679" i="2"/>
  <c r="B679" i="2"/>
  <c r="J677" i="2"/>
  <c r="I677" i="2"/>
  <c r="H677" i="2"/>
  <c r="G677" i="2"/>
  <c r="F677" i="2"/>
  <c r="E677" i="2"/>
  <c r="D677" i="2"/>
  <c r="C677" i="2"/>
  <c r="B677" i="2"/>
  <c r="J676" i="2"/>
  <c r="I676" i="2"/>
  <c r="H676" i="2"/>
  <c r="G676" i="2"/>
  <c r="F676" i="2"/>
  <c r="E676" i="2"/>
  <c r="D676" i="2"/>
  <c r="C676" i="2"/>
  <c r="B676" i="2"/>
  <c r="G674" i="2"/>
  <c r="C674" i="2"/>
  <c r="G673" i="2"/>
  <c r="F673" i="2"/>
  <c r="D673" i="2"/>
  <c r="C671" i="2"/>
  <c r="J670" i="2"/>
  <c r="H670" i="2"/>
  <c r="D670" i="2"/>
  <c r="B670" i="2"/>
  <c r="J669" i="2"/>
  <c r="H669" i="2"/>
  <c r="F669" i="2"/>
  <c r="I668" i="2"/>
  <c r="H668" i="2"/>
  <c r="G668" i="2"/>
  <c r="F668" i="2"/>
  <c r="E668" i="2"/>
  <c r="D668" i="2"/>
  <c r="C668" i="2"/>
  <c r="B668" i="2"/>
  <c r="H667" i="2"/>
  <c r="G667" i="2"/>
  <c r="F667" i="2"/>
  <c r="E667" i="2"/>
  <c r="D667" i="2"/>
  <c r="C667" i="2"/>
  <c r="B667" i="2"/>
  <c r="J665" i="2"/>
  <c r="I665" i="2"/>
  <c r="H665" i="2"/>
  <c r="G665" i="2"/>
  <c r="F665" i="2"/>
  <c r="E665" i="2"/>
  <c r="D665" i="2"/>
  <c r="C665" i="2"/>
  <c r="B665" i="2"/>
  <c r="J664" i="2"/>
  <c r="I664" i="2"/>
  <c r="H664" i="2"/>
  <c r="G664" i="2"/>
  <c r="F664" i="2"/>
  <c r="E664" i="2"/>
  <c r="D664" i="2"/>
  <c r="C664" i="2"/>
  <c r="B664" i="2"/>
  <c r="G662" i="2"/>
  <c r="C662" i="2"/>
  <c r="G661" i="2"/>
  <c r="F661" i="2"/>
  <c r="D661" i="2"/>
  <c r="C659" i="2"/>
  <c r="J658" i="2"/>
  <c r="H658" i="2"/>
  <c r="D658" i="2"/>
  <c r="B658" i="2"/>
  <c r="J657" i="2"/>
  <c r="H657" i="2"/>
  <c r="F657" i="2"/>
  <c r="I656" i="2"/>
  <c r="H656" i="2"/>
  <c r="G656" i="2"/>
  <c r="F656" i="2"/>
  <c r="E656" i="2"/>
  <c r="D656" i="2"/>
  <c r="C656" i="2"/>
  <c r="B656" i="2"/>
  <c r="H655" i="2"/>
  <c r="G655" i="2"/>
  <c r="F655" i="2"/>
  <c r="E655" i="2"/>
  <c r="D655" i="2"/>
  <c r="C655" i="2"/>
  <c r="B655" i="2"/>
  <c r="J653" i="2"/>
  <c r="I653" i="2"/>
  <c r="H653" i="2"/>
  <c r="G653" i="2"/>
  <c r="F653" i="2"/>
  <c r="E653" i="2"/>
  <c r="D653" i="2"/>
  <c r="C653" i="2"/>
  <c r="B653" i="2"/>
  <c r="J652" i="2"/>
  <c r="I652" i="2"/>
  <c r="H652" i="2"/>
  <c r="G652" i="2"/>
  <c r="F652" i="2"/>
  <c r="E652" i="2"/>
  <c r="D652" i="2"/>
  <c r="C652" i="2"/>
  <c r="B652" i="2"/>
  <c r="G650" i="2"/>
  <c r="C650" i="2"/>
  <c r="G649" i="2"/>
  <c r="F649" i="2"/>
  <c r="D649" i="2"/>
  <c r="C647" i="2"/>
  <c r="J646" i="2"/>
  <c r="H646" i="2"/>
  <c r="D646" i="2"/>
  <c r="B646" i="2"/>
  <c r="J645" i="2"/>
  <c r="H645" i="2"/>
  <c r="F645" i="2"/>
  <c r="I644" i="2"/>
  <c r="H644" i="2"/>
  <c r="G644" i="2"/>
  <c r="F644" i="2"/>
  <c r="E644" i="2"/>
  <c r="D644" i="2"/>
  <c r="C644" i="2"/>
  <c r="B644" i="2"/>
  <c r="H643" i="2"/>
  <c r="G643" i="2"/>
  <c r="F643" i="2"/>
  <c r="E643" i="2"/>
  <c r="D643" i="2"/>
  <c r="C643" i="2"/>
  <c r="B643" i="2"/>
  <c r="J641" i="2"/>
  <c r="I641" i="2"/>
  <c r="H641" i="2"/>
  <c r="G641" i="2"/>
  <c r="F641" i="2"/>
  <c r="E641" i="2"/>
  <c r="D641" i="2"/>
  <c r="C641" i="2"/>
  <c r="B641" i="2"/>
  <c r="J640" i="2"/>
  <c r="I640" i="2"/>
  <c r="H640" i="2"/>
  <c r="G640" i="2"/>
  <c r="F640" i="2"/>
  <c r="E640" i="2"/>
  <c r="D640" i="2"/>
  <c r="C640" i="2"/>
  <c r="B640" i="2"/>
  <c r="G638" i="2"/>
  <c r="C638" i="2"/>
  <c r="G637" i="2"/>
  <c r="F637" i="2"/>
  <c r="D637" i="2"/>
  <c r="C635" i="2"/>
  <c r="J634" i="2"/>
  <c r="H634" i="2"/>
  <c r="D634" i="2"/>
  <c r="B634" i="2"/>
  <c r="J633" i="2"/>
  <c r="H633" i="2"/>
  <c r="F633" i="2"/>
  <c r="I632" i="2"/>
  <c r="H632" i="2"/>
  <c r="G632" i="2"/>
  <c r="F632" i="2"/>
  <c r="E632" i="2"/>
  <c r="D632" i="2"/>
  <c r="C632" i="2"/>
  <c r="B632" i="2"/>
  <c r="H631" i="2"/>
  <c r="G631" i="2"/>
  <c r="F631" i="2"/>
  <c r="E631" i="2"/>
  <c r="D631" i="2"/>
  <c r="C631" i="2"/>
  <c r="B631" i="2"/>
  <c r="J629" i="2"/>
  <c r="I629" i="2"/>
  <c r="H629" i="2"/>
  <c r="G629" i="2"/>
  <c r="F629" i="2"/>
  <c r="E629" i="2"/>
  <c r="D629" i="2"/>
  <c r="C629" i="2"/>
  <c r="B629" i="2"/>
  <c r="J628" i="2"/>
  <c r="I628" i="2"/>
  <c r="H628" i="2"/>
  <c r="G628" i="2"/>
  <c r="F628" i="2"/>
  <c r="E628" i="2"/>
  <c r="D628" i="2"/>
  <c r="C628" i="2"/>
  <c r="B628" i="2"/>
  <c r="G626" i="2"/>
  <c r="C626" i="2"/>
  <c r="G625" i="2"/>
  <c r="F625" i="2"/>
  <c r="D625" i="2"/>
  <c r="C623" i="2"/>
  <c r="J622" i="2"/>
  <c r="H622" i="2"/>
  <c r="D622" i="2"/>
  <c r="B622" i="2"/>
  <c r="J621" i="2"/>
  <c r="H621" i="2"/>
  <c r="F621" i="2"/>
  <c r="I620" i="2"/>
  <c r="H620" i="2"/>
  <c r="G620" i="2"/>
  <c r="F620" i="2"/>
  <c r="E620" i="2"/>
  <c r="D620" i="2"/>
  <c r="C620" i="2"/>
  <c r="B620" i="2"/>
  <c r="H619" i="2"/>
  <c r="G619" i="2"/>
  <c r="F619" i="2"/>
  <c r="E619" i="2"/>
  <c r="D619" i="2"/>
  <c r="C619" i="2"/>
  <c r="B619" i="2"/>
  <c r="J617" i="2"/>
  <c r="I617" i="2"/>
  <c r="H617" i="2"/>
  <c r="G617" i="2"/>
  <c r="F617" i="2"/>
  <c r="E617" i="2"/>
  <c r="D617" i="2"/>
  <c r="C617" i="2"/>
  <c r="B617" i="2"/>
  <c r="J616" i="2"/>
  <c r="I616" i="2"/>
  <c r="H616" i="2"/>
  <c r="G616" i="2"/>
  <c r="F616" i="2"/>
  <c r="E616" i="2"/>
  <c r="D616" i="2"/>
  <c r="C616" i="2"/>
  <c r="B616" i="2"/>
  <c r="G614" i="2"/>
  <c r="C614" i="2"/>
  <c r="G613" i="2"/>
  <c r="F613" i="2"/>
  <c r="D613" i="2"/>
  <c r="C611" i="2"/>
  <c r="J610" i="2"/>
  <c r="H610" i="2"/>
  <c r="D610" i="2"/>
  <c r="B610" i="2"/>
  <c r="J609" i="2"/>
  <c r="H609" i="2"/>
  <c r="F609" i="2"/>
  <c r="I608" i="2"/>
  <c r="H608" i="2"/>
  <c r="G608" i="2"/>
  <c r="F608" i="2"/>
  <c r="E608" i="2"/>
  <c r="D608" i="2"/>
  <c r="C608" i="2"/>
  <c r="B608" i="2"/>
  <c r="H607" i="2"/>
  <c r="G607" i="2"/>
  <c r="F607" i="2"/>
  <c r="E607" i="2"/>
  <c r="D607" i="2"/>
  <c r="C607" i="2"/>
  <c r="B607" i="2"/>
  <c r="J605" i="2"/>
  <c r="I605" i="2"/>
  <c r="H605" i="2"/>
  <c r="G605" i="2"/>
  <c r="F605" i="2"/>
  <c r="E605" i="2"/>
  <c r="D605" i="2"/>
  <c r="C605" i="2"/>
  <c r="B605" i="2"/>
  <c r="J604" i="2"/>
  <c r="I604" i="2"/>
  <c r="H604" i="2"/>
  <c r="G604" i="2"/>
  <c r="F604" i="2"/>
  <c r="E604" i="2"/>
  <c r="D604" i="2"/>
  <c r="C604" i="2"/>
  <c r="B604" i="2"/>
  <c r="G602" i="2"/>
  <c r="C602" i="2"/>
  <c r="G601" i="2"/>
  <c r="F601" i="2"/>
  <c r="D601" i="2"/>
  <c r="C599" i="2"/>
  <c r="J598" i="2"/>
  <c r="H598" i="2"/>
  <c r="D598" i="2"/>
  <c r="B598" i="2"/>
  <c r="J597" i="2"/>
  <c r="H597" i="2"/>
  <c r="F597" i="2"/>
  <c r="I596" i="2"/>
  <c r="H596" i="2"/>
  <c r="G596" i="2"/>
  <c r="F596" i="2"/>
  <c r="E596" i="2"/>
  <c r="D596" i="2"/>
  <c r="C596" i="2"/>
  <c r="B596" i="2"/>
  <c r="H595" i="2"/>
  <c r="G595" i="2"/>
  <c r="F595" i="2"/>
  <c r="E595" i="2"/>
  <c r="D595" i="2"/>
  <c r="C595" i="2"/>
  <c r="B595" i="2"/>
  <c r="J593" i="2"/>
  <c r="I593" i="2"/>
  <c r="H593" i="2"/>
  <c r="G593" i="2"/>
  <c r="F593" i="2"/>
  <c r="E593" i="2"/>
  <c r="D593" i="2"/>
  <c r="C593" i="2"/>
  <c r="B593" i="2"/>
  <c r="J592" i="2"/>
  <c r="I592" i="2"/>
  <c r="H592" i="2"/>
  <c r="G592" i="2"/>
  <c r="F592" i="2"/>
  <c r="E592" i="2"/>
  <c r="D592" i="2"/>
  <c r="C592" i="2"/>
  <c r="B592" i="2"/>
  <c r="G590" i="2"/>
  <c r="C590" i="2"/>
  <c r="G589" i="2"/>
  <c r="F589" i="2"/>
  <c r="D589" i="2"/>
  <c r="C587" i="2"/>
  <c r="J586" i="2"/>
  <c r="H586" i="2"/>
  <c r="D586" i="2"/>
  <c r="B586" i="2"/>
  <c r="J585" i="2"/>
  <c r="H585" i="2"/>
  <c r="F585" i="2"/>
  <c r="I584" i="2"/>
  <c r="H584" i="2"/>
  <c r="G584" i="2"/>
  <c r="F584" i="2"/>
  <c r="E584" i="2"/>
  <c r="D584" i="2"/>
  <c r="C584" i="2"/>
  <c r="B584" i="2"/>
  <c r="H583" i="2"/>
  <c r="G583" i="2"/>
  <c r="F583" i="2"/>
  <c r="E583" i="2"/>
  <c r="D583" i="2"/>
  <c r="C583" i="2"/>
  <c r="B583" i="2"/>
  <c r="J581" i="2"/>
  <c r="I581" i="2"/>
  <c r="H581" i="2"/>
  <c r="G581" i="2"/>
  <c r="F581" i="2"/>
  <c r="E581" i="2"/>
  <c r="D581" i="2"/>
  <c r="C581" i="2"/>
  <c r="B581" i="2"/>
  <c r="J580" i="2"/>
  <c r="I580" i="2"/>
  <c r="H580" i="2"/>
  <c r="G580" i="2"/>
  <c r="F580" i="2"/>
  <c r="E580" i="2"/>
  <c r="D580" i="2"/>
  <c r="C580" i="2"/>
  <c r="B580" i="2"/>
  <c r="G578" i="2"/>
  <c r="C578" i="2"/>
  <c r="G577" i="2"/>
  <c r="F577" i="2"/>
  <c r="D577" i="2"/>
  <c r="C575" i="2"/>
  <c r="J574" i="2"/>
  <c r="H574" i="2"/>
  <c r="D574" i="2"/>
  <c r="B574" i="2"/>
  <c r="J573" i="2"/>
  <c r="H573" i="2"/>
  <c r="F573" i="2"/>
  <c r="I572" i="2"/>
  <c r="H572" i="2"/>
  <c r="G572" i="2"/>
  <c r="F572" i="2"/>
  <c r="E572" i="2"/>
  <c r="D572" i="2"/>
  <c r="C572" i="2"/>
  <c r="B572" i="2"/>
  <c r="H571" i="2"/>
  <c r="G571" i="2"/>
  <c r="F571" i="2"/>
  <c r="E571" i="2"/>
  <c r="D571" i="2"/>
  <c r="C571" i="2"/>
  <c r="B571" i="2"/>
  <c r="J569" i="2"/>
  <c r="I569" i="2"/>
  <c r="H569" i="2"/>
  <c r="G569" i="2"/>
  <c r="F569" i="2"/>
  <c r="E569" i="2"/>
  <c r="D569" i="2"/>
  <c r="C569" i="2"/>
  <c r="B569" i="2"/>
  <c r="J568" i="2"/>
  <c r="I568" i="2"/>
  <c r="H568" i="2"/>
  <c r="G568" i="2"/>
  <c r="F568" i="2"/>
  <c r="E568" i="2"/>
  <c r="D568" i="2"/>
  <c r="C568" i="2"/>
  <c r="B568" i="2"/>
  <c r="G566" i="2"/>
  <c r="C566" i="2"/>
  <c r="G565" i="2"/>
  <c r="F565" i="2"/>
  <c r="D565" i="2"/>
  <c r="C563" i="2"/>
  <c r="J562" i="2"/>
  <c r="H562" i="2"/>
  <c r="D562" i="2"/>
  <c r="B562" i="2"/>
  <c r="J561" i="2"/>
  <c r="H561" i="2"/>
  <c r="F561" i="2"/>
  <c r="I560" i="2"/>
  <c r="H560" i="2"/>
  <c r="G560" i="2"/>
  <c r="F560" i="2"/>
  <c r="E560" i="2"/>
  <c r="D560" i="2"/>
  <c r="C560" i="2"/>
  <c r="B560" i="2"/>
  <c r="H559" i="2"/>
  <c r="G559" i="2"/>
  <c r="F559" i="2"/>
  <c r="E559" i="2"/>
  <c r="D559" i="2"/>
  <c r="C559" i="2"/>
  <c r="B559" i="2"/>
  <c r="J557" i="2"/>
  <c r="I557" i="2"/>
  <c r="H557" i="2"/>
  <c r="G557" i="2"/>
  <c r="F557" i="2"/>
  <c r="E557" i="2"/>
  <c r="D557" i="2"/>
  <c r="C557" i="2"/>
  <c r="B557" i="2"/>
  <c r="J556" i="2"/>
  <c r="I556" i="2"/>
  <c r="H556" i="2"/>
  <c r="G556" i="2"/>
  <c r="F556" i="2"/>
  <c r="E556" i="2"/>
  <c r="D556" i="2"/>
  <c r="C556" i="2"/>
  <c r="B556" i="2"/>
  <c r="G554" i="2"/>
  <c r="C554" i="2"/>
  <c r="G553" i="2"/>
  <c r="F553" i="2"/>
  <c r="D553" i="2"/>
  <c r="C551" i="2"/>
  <c r="J550" i="2"/>
  <c r="H550" i="2"/>
  <c r="D550" i="2"/>
  <c r="B550" i="2"/>
  <c r="J549" i="2"/>
  <c r="H549" i="2"/>
  <c r="F549" i="2"/>
  <c r="I548" i="2"/>
  <c r="H548" i="2"/>
  <c r="G548" i="2"/>
  <c r="F548" i="2"/>
  <c r="E548" i="2"/>
  <c r="D548" i="2"/>
  <c r="C548" i="2"/>
  <c r="B548" i="2"/>
  <c r="H547" i="2"/>
  <c r="G547" i="2"/>
  <c r="F547" i="2"/>
  <c r="E547" i="2"/>
  <c r="D547" i="2"/>
  <c r="C547" i="2"/>
  <c r="B547" i="2"/>
  <c r="J545" i="2"/>
  <c r="I545" i="2"/>
  <c r="H545" i="2"/>
  <c r="G545" i="2"/>
  <c r="F545" i="2"/>
  <c r="E545" i="2"/>
  <c r="D545" i="2"/>
  <c r="C545" i="2"/>
  <c r="B545" i="2"/>
  <c r="J544" i="2"/>
  <c r="I544" i="2"/>
  <c r="H544" i="2"/>
  <c r="G544" i="2"/>
  <c r="F544" i="2"/>
  <c r="E544" i="2"/>
  <c r="D544" i="2"/>
  <c r="C544" i="2"/>
  <c r="B544" i="2"/>
  <c r="G542" i="2"/>
  <c r="C542" i="2"/>
  <c r="G541" i="2"/>
  <c r="F541" i="2"/>
  <c r="D541" i="2"/>
  <c r="C539" i="2"/>
  <c r="J538" i="2"/>
  <c r="H538" i="2"/>
  <c r="D538" i="2"/>
  <c r="B538" i="2"/>
  <c r="J537" i="2"/>
  <c r="H537" i="2"/>
  <c r="F537" i="2"/>
  <c r="I536" i="2"/>
  <c r="H536" i="2"/>
  <c r="G536" i="2"/>
  <c r="F536" i="2"/>
  <c r="E536" i="2"/>
  <c r="D536" i="2"/>
  <c r="C536" i="2"/>
  <c r="B536" i="2"/>
  <c r="H535" i="2"/>
  <c r="G535" i="2"/>
  <c r="F535" i="2"/>
  <c r="E535" i="2"/>
  <c r="D535" i="2"/>
  <c r="C535" i="2"/>
  <c r="B535" i="2"/>
  <c r="J533" i="2"/>
  <c r="I533" i="2"/>
  <c r="H533" i="2"/>
  <c r="G533" i="2"/>
  <c r="F533" i="2"/>
  <c r="E533" i="2"/>
  <c r="D533" i="2"/>
  <c r="C533" i="2"/>
  <c r="B533" i="2"/>
  <c r="J532" i="2"/>
  <c r="I532" i="2"/>
  <c r="H532" i="2"/>
  <c r="G532" i="2"/>
  <c r="F532" i="2"/>
  <c r="E532" i="2"/>
  <c r="D532" i="2"/>
  <c r="C532" i="2"/>
  <c r="B532" i="2"/>
  <c r="G530" i="2"/>
  <c r="C530" i="2"/>
  <c r="G529" i="2"/>
  <c r="F529" i="2"/>
  <c r="D529" i="2"/>
  <c r="C527" i="2"/>
  <c r="J526" i="2"/>
  <c r="H526" i="2"/>
  <c r="D526" i="2"/>
  <c r="B526" i="2"/>
  <c r="J525" i="2"/>
  <c r="H525" i="2"/>
  <c r="F525" i="2"/>
  <c r="I524" i="2"/>
  <c r="H524" i="2"/>
  <c r="G524" i="2"/>
  <c r="F524" i="2"/>
  <c r="E524" i="2"/>
  <c r="D524" i="2"/>
  <c r="C524" i="2"/>
  <c r="B524" i="2"/>
  <c r="H523" i="2"/>
  <c r="G523" i="2"/>
  <c r="F523" i="2"/>
  <c r="E523" i="2"/>
  <c r="D523" i="2"/>
  <c r="C523" i="2"/>
  <c r="B523" i="2"/>
  <c r="J521" i="2"/>
  <c r="I521" i="2"/>
  <c r="H521" i="2"/>
  <c r="G521" i="2"/>
  <c r="F521" i="2"/>
  <c r="E521" i="2"/>
  <c r="D521" i="2"/>
  <c r="C521" i="2"/>
  <c r="B521" i="2"/>
  <c r="J520" i="2"/>
  <c r="I520" i="2"/>
  <c r="H520" i="2"/>
  <c r="G520" i="2"/>
  <c r="F520" i="2"/>
  <c r="E520" i="2"/>
  <c r="D520" i="2"/>
  <c r="C520" i="2"/>
  <c r="B520" i="2"/>
  <c r="G518" i="2"/>
  <c r="C518" i="2"/>
  <c r="G517" i="2"/>
  <c r="F517" i="2"/>
  <c r="D517" i="2"/>
  <c r="C515" i="2"/>
  <c r="J514" i="2"/>
  <c r="H514" i="2"/>
  <c r="D514" i="2"/>
  <c r="B514" i="2"/>
  <c r="J513" i="2"/>
  <c r="H513" i="2"/>
  <c r="F513" i="2"/>
  <c r="I512" i="2"/>
  <c r="H512" i="2"/>
  <c r="G512" i="2"/>
  <c r="F512" i="2"/>
  <c r="E512" i="2"/>
  <c r="D512" i="2"/>
  <c r="C512" i="2"/>
  <c r="B512" i="2"/>
  <c r="H511" i="2"/>
  <c r="G511" i="2"/>
  <c r="F511" i="2"/>
  <c r="E511" i="2"/>
  <c r="D511" i="2"/>
  <c r="C511" i="2"/>
  <c r="B511" i="2"/>
  <c r="J509" i="2"/>
  <c r="I509" i="2"/>
  <c r="H509" i="2"/>
  <c r="G509" i="2"/>
  <c r="F509" i="2"/>
  <c r="E509" i="2"/>
  <c r="D509" i="2"/>
  <c r="C509" i="2"/>
  <c r="B509" i="2"/>
  <c r="J508" i="2"/>
  <c r="I508" i="2"/>
  <c r="H508" i="2"/>
  <c r="G508" i="2"/>
  <c r="F508" i="2"/>
  <c r="E508" i="2"/>
  <c r="D508" i="2"/>
  <c r="C508" i="2"/>
  <c r="B508" i="2"/>
  <c r="G506" i="2"/>
  <c r="C506" i="2"/>
  <c r="G505" i="2"/>
  <c r="F505" i="2"/>
  <c r="D505" i="2"/>
  <c r="C503" i="2"/>
  <c r="J502" i="2"/>
  <c r="H502" i="2"/>
  <c r="D502" i="2"/>
  <c r="B502" i="2"/>
  <c r="J501" i="2"/>
  <c r="H501" i="2"/>
  <c r="F501" i="2"/>
  <c r="I500" i="2"/>
  <c r="H500" i="2"/>
  <c r="G500" i="2"/>
  <c r="F500" i="2"/>
  <c r="E500" i="2"/>
  <c r="D500" i="2"/>
  <c r="C500" i="2"/>
  <c r="B500" i="2"/>
  <c r="H499" i="2"/>
  <c r="G499" i="2"/>
  <c r="F499" i="2"/>
  <c r="E499" i="2"/>
  <c r="D499" i="2"/>
  <c r="C499" i="2"/>
  <c r="B499" i="2"/>
  <c r="J497" i="2"/>
  <c r="I497" i="2"/>
  <c r="H497" i="2"/>
  <c r="G497" i="2"/>
  <c r="F497" i="2"/>
  <c r="E497" i="2"/>
  <c r="D497" i="2"/>
  <c r="C497" i="2"/>
  <c r="B497" i="2"/>
  <c r="J496" i="2"/>
  <c r="I496" i="2"/>
  <c r="H496" i="2"/>
  <c r="G496" i="2"/>
  <c r="F496" i="2"/>
  <c r="E496" i="2"/>
  <c r="D496" i="2"/>
  <c r="C496" i="2"/>
  <c r="B496" i="2"/>
  <c r="G494" i="2"/>
  <c r="C494" i="2"/>
  <c r="G493" i="2"/>
  <c r="F493" i="2"/>
  <c r="D493" i="2"/>
  <c r="C491" i="2"/>
  <c r="J490" i="2"/>
  <c r="H490" i="2"/>
  <c r="D490" i="2"/>
  <c r="B490" i="2"/>
  <c r="J489" i="2"/>
  <c r="H489" i="2"/>
  <c r="F489" i="2"/>
  <c r="I488" i="2"/>
  <c r="H488" i="2"/>
  <c r="G488" i="2"/>
  <c r="F488" i="2"/>
  <c r="E488" i="2"/>
  <c r="D488" i="2"/>
  <c r="C488" i="2"/>
  <c r="B488" i="2"/>
  <c r="H487" i="2"/>
  <c r="G487" i="2"/>
  <c r="F487" i="2"/>
  <c r="E487" i="2"/>
  <c r="D487" i="2"/>
  <c r="C487" i="2"/>
  <c r="B487" i="2"/>
  <c r="J485" i="2"/>
  <c r="I485" i="2"/>
  <c r="H485" i="2"/>
  <c r="G485" i="2"/>
  <c r="F485" i="2"/>
  <c r="E485" i="2"/>
  <c r="D485" i="2"/>
  <c r="C485" i="2"/>
  <c r="B485" i="2"/>
  <c r="J484" i="2"/>
  <c r="I484" i="2"/>
  <c r="H484" i="2"/>
  <c r="G484" i="2"/>
  <c r="F484" i="2"/>
  <c r="E484" i="2"/>
  <c r="D484" i="2"/>
  <c r="C484" i="2"/>
  <c r="B484" i="2"/>
  <c r="G482" i="2"/>
  <c r="C482" i="2"/>
  <c r="G481" i="2"/>
  <c r="F481" i="2"/>
  <c r="D481" i="2"/>
  <c r="C479" i="2"/>
  <c r="J478" i="2"/>
  <c r="H478" i="2"/>
  <c r="D478" i="2"/>
  <c r="B478" i="2"/>
  <c r="J477" i="2"/>
  <c r="H477" i="2"/>
  <c r="F477" i="2"/>
  <c r="I476" i="2"/>
  <c r="H476" i="2"/>
  <c r="G476" i="2"/>
  <c r="F476" i="2"/>
  <c r="E476" i="2"/>
  <c r="D476" i="2"/>
  <c r="C476" i="2"/>
  <c r="B476" i="2"/>
  <c r="H475" i="2"/>
  <c r="G475" i="2"/>
  <c r="F475" i="2"/>
  <c r="E475" i="2"/>
  <c r="D475" i="2"/>
  <c r="C475" i="2"/>
  <c r="B475" i="2"/>
  <c r="J473" i="2"/>
  <c r="I473" i="2"/>
  <c r="H473" i="2"/>
  <c r="G473" i="2"/>
  <c r="F473" i="2"/>
  <c r="E473" i="2"/>
  <c r="D473" i="2"/>
  <c r="C473" i="2"/>
  <c r="B473" i="2"/>
  <c r="J472" i="2"/>
  <c r="I472" i="2"/>
  <c r="H472" i="2"/>
  <c r="G472" i="2"/>
  <c r="F472" i="2"/>
  <c r="E472" i="2"/>
  <c r="D472" i="2"/>
  <c r="C472" i="2"/>
  <c r="B472" i="2"/>
  <c r="G470" i="2"/>
  <c r="C470" i="2"/>
  <c r="G469" i="2"/>
  <c r="F469" i="2"/>
  <c r="D469" i="2"/>
  <c r="C467" i="2"/>
  <c r="J466" i="2"/>
  <c r="H466" i="2"/>
  <c r="D466" i="2"/>
  <c r="B466" i="2"/>
  <c r="J465" i="2"/>
  <c r="H465" i="2"/>
  <c r="F465" i="2"/>
  <c r="I464" i="2"/>
  <c r="H464" i="2"/>
  <c r="G464" i="2"/>
  <c r="F464" i="2"/>
  <c r="E464" i="2"/>
  <c r="D464" i="2"/>
  <c r="C464" i="2"/>
  <c r="B464" i="2"/>
  <c r="H463" i="2"/>
  <c r="G463" i="2"/>
  <c r="F463" i="2"/>
  <c r="E463" i="2"/>
  <c r="D463" i="2"/>
  <c r="C463" i="2"/>
  <c r="B463" i="2"/>
  <c r="J461" i="2"/>
  <c r="I461" i="2"/>
  <c r="H461" i="2"/>
  <c r="G461" i="2"/>
  <c r="F461" i="2"/>
  <c r="E461" i="2"/>
  <c r="D461" i="2"/>
  <c r="C461" i="2"/>
  <c r="B461" i="2"/>
  <c r="J460" i="2"/>
  <c r="I460" i="2"/>
  <c r="H460" i="2"/>
  <c r="G460" i="2"/>
  <c r="F460" i="2"/>
  <c r="E460" i="2"/>
  <c r="D460" i="2"/>
  <c r="C460" i="2"/>
  <c r="B460" i="2"/>
  <c r="G458" i="2"/>
  <c r="C458" i="2"/>
  <c r="G457" i="2"/>
  <c r="F457" i="2"/>
  <c r="D457" i="2"/>
  <c r="C455" i="2"/>
  <c r="J454" i="2"/>
  <c r="H454" i="2"/>
  <c r="D454" i="2"/>
  <c r="B454" i="2"/>
  <c r="J453" i="2"/>
  <c r="H453" i="2"/>
  <c r="F453" i="2"/>
  <c r="I452" i="2"/>
  <c r="H452" i="2"/>
  <c r="G452" i="2"/>
  <c r="F452" i="2"/>
  <c r="E452" i="2"/>
  <c r="D452" i="2"/>
  <c r="C452" i="2"/>
  <c r="B452" i="2"/>
  <c r="H451" i="2"/>
  <c r="G451" i="2"/>
  <c r="F451" i="2"/>
  <c r="E451" i="2"/>
  <c r="D451" i="2"/>
  <c r="C451" i="2"/>
  <c r="B451" i="2"/>
  <c r="J449" i="2"/>
  <c r="I449" i="2"/>
  <c r="H449" i="2"/>
  <c r="G449" i="2"/>
  <c r="F449" i="2"/>
  <c r="E449" i="2"/>
  <c r="D449" i="2"/>
  <c r="C449" i="2"/>
  <c r="B449" i="2"/>
  <c r="J448" i="2"/>
  <c r="I448" i="2"/>
  <c r="H448" i="2"/>
  <c r="G448" i="2"/>
  <c r="F448" i="2"/>
  <c r="E448" i="2"/>
  <c r="D448" i="2"/>
  <c r="C448" i="2"/>
  <c r="B448" i="2"/>
  <c r="G446" i="2"/>
  <c r="C446" i="2"/>
  <c r="G445" i="2"/>
  <c r="F445" i="2"/>
  <c r="D445" i="2"/>
  <c r="C443" i="2"/>
  <c r="J442" i="2"/>
  <c r="H442" i="2"/>
  <c r="D442" i="2"/>
  <c r="B442" i="2"/>
  <c r="J441" i="2"/>
  <c r="H441" i="2"/>
  <c r="F441" i="2"/>
  <c r="I440" i="2"/>
  <c r="H440" i="2"/>
  <c r="G440" i="2"/>
  <c r="F440" i="2"/>
  <c r="E440" i="2"/>
  <c r="D440" i="2"/>
  <c r="C440" i="2"/>
  <c r="B440" i="2"/>
  <c r="H439" i="2"/>
  <c r="G439" i="2"/>
  <c r="F439" i="2"/>
  <c r="E439" i="2"/>
  <c r="D439" i="2"/>
  <c r="C439" i="2"/>
  <c r="B439" i="2"/>
  <c r="J437" i="2"/>
  <c r="I437" i="2"/>
  <c r="H437" i="2"/>
  <c r="G437" i="2"/>
  <c r="F437" i="2"/>
  <c r="E437" i="2"/>
  <c r="D437" i="2"/>
  <c r="C437" i="2"/>
  <c r="B437" i="2"/>
  <c r="J436" i="2"/>
  <c r="I436" i="2"/>
  <c r="H436" i="2"/>
  <c r="G436" i="2"/>
  <c r="F436" i="2"/>
  <c r="E436" i="2"/>
  <c r="D436" i="2"/>
  <c r="C436" i="2"/>
  <c r="B436" i="2"/>
  <c r="G434" i="2"/>
  <c r="C434" i="2"/>
  <c r="G433" i="2"/>
  <c r="F433" i="2"/>
  <c r="D433" i="2"/>
  <c r="C431" i="2"/>
  <c r="J430" i="2"/>
  <c r="H430" i="2"/>
  <c r="D430" i="2"/>
  <c r="B430" i="2"/>
  <c r="J429" i="2"/>
  <c r="H429" i="2"/>
  <c r="F429" i="2"/>
  <c r="I428" i="2"/>
  <c r="H428" i="2"/>
  <c r="G428" i="2"/>
  <c r="F428" i="2"/>
  <c r="E428" i="2"/>
  <c r="D428" i="2"/>
  <c r="C428" i="2"/>
  <c r="B428" i="2"/>
  <c r="H427" i="2"/>
  <c r="G427" i="2"/>
  <c r="F427" i="2"/>
  <c r="E427" i="2"/>
  <c r="D427" i="2"/>
  <c r="C427" i="2"/>
  <c r="B427" i="2"/>
  <c r="J425" i="2"/>
  <c r="I425" i="2"/>
  <c r="H425" i="2"/>
  <c r="G425" i="2"/>
  <c r="F425" i="2"/>
  <c r="E425" i="2"/>
  <c r="D425" i="2"/>
  <c r="C425" i="2"/>
  <c r="B425" i="2"/>
  <c r="J424" i="2"/>
  <c r="I424" i="2"/>
  <c r="H424" i="2"/>
  <c r="G424" i="2"/>
  <c r="F424" i="2"/>
  <c r="E424" i="2"/>
  <c r="D424" i="2"/>
  <c r="C424" i="2"/>
  <c r="B424" i="2"/>
  <c r="G422" i="2"/>
  <c r="C422" i="2"/>
  <c r="G421" i="2"/>
  <c r="F421" i="2"/>
  <c r="D421" i="2"/>
  <c r="C419" i="2"/>
  <c r="J418" i="2"/>
  <c r="H418" i="2"/>
  <c r="D418" i="2"/>
  <c r="B418" i="2"/>
  <c r="J417" i="2"/>
  <c r="H417" i="2"/>
  <c r="F417" i="2"/>
  <c r="I416" i="2"/>
  <c r="H416" i="2"/>
  <c r="G416" i="2"/>
  <c r="F416" i="2"/>
  <c r="E416" i="2"/>
  <c r="D416" i="2"/>
  <c r="C416" i="2"/>
  <c r="B416" i="2"/>
  <c r="H415" i="2"/>
  <c r="G415" i="2"/>
  <c r="F415" i="2"/>
  <c r="E415" i="2"/>
  <c r="D415" i="2"/>
  <c r="C415" i="2"/>
  <c r="B415" i="2"/>
  <c r="J413" i="2"/>
  <c r="I413" i="2"/>
  <c r="H413" i="2"/>
  <c r="G413" i="2"/>
  <c r="F413" i="2"/>
  <c r="E413" i="2"/>
  <c r="D413" i="2"/>
  <c r="C413" i="2"/>
  <c r="B413" i="2"/>
  <c r="J412" i="2"/>
  <c r="I412" i="2"/>
  <c r="H412" i="2"/>
  <c r="G412" i="2"/>
  <c r="F412" i="2"/>
  <c r="E412" i="2"/>
  <c r="D412" i="2"/>
  <c r="C412" i="2"/>
  <c r="B412" i="2"/>
  <c r="G410" i="2"/>
  <c r="C410" i="2"/>
  <c r="G409" i="2"/>
  <c r="F409" i="2"/>
  <c r="D409" i="2"/>
  <c r="C407" i="2"/>
  <c r="J406" i="2"/>
  <c r="H406" i="2"/>
  <c r="D406" i="2"/>
  <c r="B406" i="2"/>
  <c r="J405" i="2"/>
  <c r="H405" i="2"/>
  <c r="F405" i="2"/>
  <c r="I404" i="2"/>
  <c r="H404" i="2"/>
  <c r="G404" i="2"/>
  <c r="F404" i="2"/>
  <c r="E404" i="2"/>
  <c r="D404" i="2"/>
  <c r="C404" i="2"/>
  <c r="B404" i="2"/>
  <c r="H403" i="2"/>
  <c r="G403" i="2"/>
  <c r="F403" i="2"/>
  <c r="E403" i="2"/>
  <c r="D403" i="2"/>
  <c r="C403" i="2"/>
  <c r="B403" i="2"/>
  <c r="J401" i="2"/>
  <c r="I401" i="2"/>
  <c r="H401" i="2"/>
  <c r="G401" i="2"/>
  <c r="F401" i="2"/>
  <c r="E401" i="2"/>
  <c r="D401" i="2"/>
  <c r="C401" i="2"/>
  <c r="B401" i="2"/>
  <c r="J400" i="2"/>
  <c r="I400" i="2"/>
  <c r="H400" i="2"/>
  <c r="G400" i="2"/>
  <c r="F400" i="2"/>
  <c r="E400" i="2"/>
  <c r="D400" i="2"/>
  <c r="C400" i="2"/>
  <c r="B400" i="2"/>
  <c r="G398" i="2"/>
  <c r="C398" i="2"/>
  <c r="G397" i="2"/>
  <c r="F397" i="2"/>
  <c r="D397" i="2"/>
  <c r="C395" i="2"/>
  <c r="J394" i="2"/>
  <c r="H394" i="2"/>
  <c r="D394" i="2"/>
  <c r="B394" i="2"/>
  <c r="J393" i="2"/>
  <c r="H393" i="2"/>
  <c r="F393" i="2"/>
  <c r="I392" i="2"/>
  <c r="H392" i="2"/>
  <c r="G392" i="2"/>
  <c r="F392" i="2"/>
  <c r="E392" i="2"/>
  <c r="D392" i="2"/>
  <c r="C392" i="2"/>
  <c r="B392" i="2"/>
  <c r="H391" i="2"/>
  <c r="G391" i="2"/>
  <c r="F391" i="2"/>
  <c r="E391" i="2"/>
  <c r="D391" i="2"/>
  <c r="C391" i="2"/>
  <c r="B391" i="2"/>
  <c r="J389" i="2"/>
  <c r="I389" i="2"/>
  <c r="H389" i="2"/>
  <c r="G389" i="2"/>
  <c r="F389" i="2"/>
  <c r="E389" i="2"/>
  <c r="D389" i="2"/>
  <c r="C389" i="2"/>
  <c r="B389" i="2"/>
  <c r="J388" i="2"/>
  <c r="I388" i="2"/>
  <c r="H388" i="2"/>
  <c r="G388" i="2"/>
  <c r="F388" i="2"/>
  <c r="E388" i="2"/>
  <c r="D388" i="2"/>
  <c r="C388" i="2"/>
  <c r="B388" i="2"/>
  <c r="G386" i="2"/>
  <c r="C386" i="2"/>
  <c r="G385" i="2"/>
  <c r="F385" i="2"/>
  <c r="D385" i="2"/>
  <c r="C383" i="2"/>
  <c r="J382" i="2"/>
  <c r="H382" i="2"/>
  <c r="D382" i="2"/>
  <c r="B382" i="2"/>
  <c r="J381" i="2"/>
  <c r="H381" i="2"/>
  <c r="F381" i="2"/>
  <c r="I380" i="2"/>
  <c r="H380" i="2"/>
  <c r="G380" i="2"/>
  <c r="F380" i="2"/>
  <c r="E380" i="2"/>
  <c r="D380" i="2"/>
  <c r="C380" i="2"/>
  <c r="B380" i="2"/>
  <c r="H379" i="2"/>
  <c r="G379" i="2"/>
  <c r="F379" i="2"/>
  <c r="E379" i="2"/>
  <c r="D379" i="2"/>
  <c r="C379" i="2"/>
  <c r="B379" i="2"/>
  <c r="J377" i="2"/>
  <c r="I377" i="2"/>
  <c r="H377" i="2"/>
  <c r="G377" i="2"/>
  <c r="F377" i="2"/>
  <c r="E377" i="2"/>
  <c r="D377" i="2"/>
  <c r="C377" i="2"/>
  <c r="B377" i="2"/>
  <c r="J376" i="2"/>
  <c r="I376" i="2"/>
  <c r="H376" i="2"/>
  <c r="G376" i="2"/>
  <c r="F376" i="2"/>
  <c r="E376" i="2"/>
  <c r="D376" i="2"/>
  <c r="C376" i="2"/>
  <c r="B376" i="2"/>
  <c r="G374" i="2"/>
  <c r="C374" i="2"/>
  <c r="G373" i="2"/>
  <c r="F373" i="2"/>
  <c r="D373" i="2"/>
  <c r="C371" i="2"/>
  <c r="J370" i="2"/>
  <c r="H370" i="2"/>
  <c r="D370" i="2"/>
  <c r="B370" i="2"/>
  <c r="J369" i="2"/>
  <c r="H369" i="2"/>
  <c r="F369" i="2"/>
  <c r="I368" i="2"/>
  <c r="H368" i="2"/>
  <c r="G368" i="2"/>
  <c r="F368" i="2"/>
  <c r="E368" i="2"/>
  <c r="D368" i="2"/>
  <c r="C368" i="2"/>
  <c r="B368" i="2"/>
  <c r="H367" i="2"/>
  <c r="G367" i="2"/>
  <c r="F367" i="2"/>
  <c r="E367" i="2"/>
  <c r="D367" i="2"/>
  <c r="C367" i="2"/>
  <c r="B367" i="2"/>
  <c r="J365" i="2"/>
  <c r="I365" i="2"/>
  <c r="H365" i="2"/>
  <c r="G365" i="2"/>
  <c r="F365" i="2"/>
  <c r="E365" i="2"/>
  <c r="D365" i="2"/>
  <c r="C365" i="2"/>
  <c r="B365" i="2"/>
  <c r="J364" i="2"/>
  <c r="I364" i="2"/>
  <c r="H364" i="2"/>
  <c r="G364" i="2"/>
  <c r="F364" i="2"/>
  <c r="E364" i="2"/>
  <c r="D364" i="2"/>
  <c r="C364" i="2"/>
  <c r="B364" i="2"/>
  <c r="G362" i="2"/>
  <c r="C362" i="2"/>
  <c r="G361" i="2"/>
  <c r="F361" i="2"/>
  <c r="D361" i="2"/>
  <c r="C359" i="2"/>
  <c r="J358" i="2"/>
  <c r="H358" i="2"/>
  <c r="D358" i="2"/>
  <c r="B358" i="2"/>
  <c r="J357" i="2"/>
  <c r="H357" i="2"/>
  <c r="F357" i="2"/>
  <c r="I356" i="2"/>
  <c r="H356" i="2"/>
  <c r="G356" i="2"/>
  <c r="F356" i="2"/>
  <c r="E356" i="2"/>
  <c r="D356" i="2"/>
  <c r="C356" i="2"/>
  <c r="B356" i="2"/>
  <c r="H355" i="2"/>
  <c r="G355" i="2"/>
  <c r="F355" i="2"/>
  <c r="E355" i="2"/>
  <c r="D355" i="2"/>
  <c r="C355" i="2"/>
  <c r="B355" i="2"/>
  <c r="J353" i="2"/>
  <c r="I353" i="2"/>
  <c r="H353" i="2"/>
  <c r="G353" i="2"/>
  <c r="F353" i="2"/>
  <c r="E353" i="2"/>
  <c r="D353" i="2"/>
  <c r="C353" i="2"/>
  <c r="B353" i="2"/>
  <c r="J352" i="2"/>
  <c r="I352" i="2"/>
  <c r="H352" i="2"/>
  <c r="G352" i="2"/>
  <c r="F352" i="2"/>
  <c r="E352" i="2"/>
  <c r="D352" i="2"/>
  <c r="C352" i="2"/>
  <c r="B352" i="2"/>
  <c r="G350" i="2"/>
  <c r="C350" i="2"/>
  <c r="G349" i="2"/>
  <c r="F349" i="2"/>
  <c r="D349" i="2"/>
  <c r="C347" i="2"/>
  <c r="J346" i="2"/>
  <c r="H346" i="2"/>
  <c r="D346" i="2"/>
  <c r="B346" i="2"/>
  <c r="J345" i="2"/>
  <c r="H345" i="2"/>
  <c r="F345" i="2"/>
  <c r="I344" i="2"/>
  <c r="H344" i="2"/>
  <c r="G344" i="2"/>
  <c r="F344" i="2"/>
  <c r="E344" i="2"/>
  <c r="D344" i="2"/>
  <c r="C344" i="2"/>
  <c r="B344" i="2"/>
  <c r="H343" i="2"/>
  <c r="G343" i="2"/>
  <c r="F343" i="2"/>
  <c r="E343" i="2"/>
  <c r="D343" i="2"/>
  <c r="C343" i="2"/>
  <c r="B343" i="2"/>
  <c r="J341" i="2"/>
  <c r="I341" i="2"/>
  <c r="H341" i="2"/>
  <c r="G341" i="2"/>
  <c r="F341" i="2"/>
  <c r="E341" i="2"/>
  <c r="D341" i="2"/>
  <c r="C341" i="2"/>
  <c r="B341" i="2"/>
  <c r="J340" i="2"/>
  <c r="I340" i="2"/>
  <c r="H340" i="2"/>
  <c r="G340" i="2"/>
  <c r="F340" i="2"/>
  <c r="E340" i="2"/>
  <c r="D340" i="2"/>
  <c r="C340" i="2"/>
  <c r="B340" i="2"/>
  <c r="G338" i="2"/>
  <c r="C338" i="2"/>
  <c r="G337" i="2"/>
  <c r="F337" i="2"/>
  <c r="D337" i="2"/>
  <c r="C335" i="2"/>
  <c r="J334" i="2"/>
  <c r="H334" i="2"/>
  <c r="D334" i="2"/>
  <c r="B334" i="2"/>
  <c r="J333" i="2"/>
  <c r="H333" i="2"/>
  <c r="F333" i="2"/>
  <c r="I332" i="2"/>
  <c r="H332" i="2"/>
  <c r="G332" i="2"/>
  <c r="F332" i="2"/>
  <c r="E332" i="2"/>
  <c r="D332" i="2"/>
  <c r="C332" i="2"/>
  <c r="B332" i="2"/>
  <c r="H331" i="2"/>
  <c r="G331" i="2"/>
  <c r="F331" i="2"/>
  <c r="E331" i="2"/>
  <c r="D331" i="2"/>
  <c r="C331" i="2"/>
  <c r="B331" i="2"/>
  <c r="J329" i="2"/>
  <c r="I329" i="2"/>
  <c r="H329" i="2"/>
  <c r="G329" i="2"/>
  <c r="F329" i="2"/>
  <c r="E329" i="2"/>
  <c r="D329" i="2"/>
  <c r="C329" i="2"/>
  <c r="B329" i="2"/>
  <c r="J328" i="2"/>
  <c r="I328" i="2"/>
  <c r="H328" i="2"/>
  <c r="G328" i="2"/>
  <c r="F328" i="2"/>
  <c r="E328" i="2"/>
  <c r="D328" i="2"/>
  <c r="C328" i="2"/>
  <c r="B328" i="2"/>
  <c r="G326" i="2"/>
  <c r="C326" i="2"/>
  <c r="G325" i="2"/>
  <c r="F325" i="2"/>
  <c r="D325" i="2"/>
  <c r="C323" i="2"/>
  <c r="J322" i="2"/>
  <c r="H322" i="2"/>
  <c r="D322" i="2"/>
  <c r="B322" i="2"/>
  <c r="J321" i="2"/>
  <c r="H321" i="2"/>
  <c r="F321" i="2"/>
  <c r="I320" i="2"/>
  <c r="H320" i="2"/>
  <c r="G320" i="2"/>
  <c r="F320" i="2"/>
  <c r="E320" i="2"/>
  <c r="D320" i="2"/>
  <c r="C320" i="2"/>
  <c r="B320" i="2"/>
  <c r="H319" i="2"/>
  <c r="G319" i="2"/>
  <c r="F319" i="2"/>
  <c r="E319" i="2"/>
  <c r="D319" i="2"/>
  <c r="C319" i="2"/>
  <c r="B319" i="2"/>
  <c r="J317" i="2"/>
  <c r="I317" i="2"/>
  <c r="H317" i="2"/>
  <c r="G317" i="2"/>
  <c r="F317" i="2"/>
  <c r="E317" i="2"/>
  <c r="D317" i="2"/>
  <c r="C317" i="2"/>
  <c r="B317" i="2"/>
  <c r="J316" i="2"/>
  <c r="I316" i="2"/>
  <c r="H316" i="2"/>
  <c r="G316" i="2"/>
  <c r="F316" i="2"/>
  <c r="E316" i="2"/>
  <c r="D316" i="2"/>
  <c r="C316" i="2"/>
  <c r="B316" i="2"/>
  <c r="G314" i="2"/>
  <c r="C314" i="2"/>
  <c r="G313" i="2"/>
  <c r="F313" i="2"/>
  <c r="D313" i="2"/>
  <c r="C311" i="2"/>
  <c r="J310" i="2"/>
  <c r="H310" i="2"/>
  <c r="D310" i="2"/>
  <c r="B310" i="2"/>
  <c r="J309" i="2"/>
  <c r="H309" i="2"/>
  <c r="F309" i="2"/>
  <c r="I308" i="2"/>
  <c r="H308" i="2"/>
  <c r="G308" i="2"/>
  <c r="F308" i="2"/>
  <c r="E308" i="2"/>
  <c r="D308" i="2"/>
  <c r="C308" i="2"/>
  <c r="B308" i="2"/>
  <c r="H307" i="2"/>
  <c r="G307" i="2"/>
  <c r="F307" i="2"/>
  <c r="E307" i="2"/>
  <c r="D307" i="2"/>
  <c r="C307" i="2"/>
  <c r="B307" i="2"/>
  <c r="J305" i="2"/>
  <c r="I305" i="2"/>
  <c r="H305" i="2"/>
  <c r="G305" i="2"/>
  <c r="F305" i="2"/>
  <c r="E305" i="2"/>
  <c r="D305" i="2"/>
  <c r="C305" i="2"/>
  <c r="B305" i="2"/>
  <c r="J304" i="2"/>
  <c r="I304" i="2"/>
  <c r="H304" i="2"/>
  <c r="G304" i="2"/>
  <c r="F304" i="2"/>
  <c r="E304" i="2"/>
  <c r="D304" i="2"/>
  <c r="C304" i="2"/>
  <c r="B304" i="2"/>
  <c r="G302" i="2"/>
  <c r="C302" i="2"/>
  <c r="G301" i="2"/>
  <c r="F301" i="2"/>
  <c r="D301" i="2"/>
  <c r="C299" i="2"/>
  <c r="J298" i="2"/>
  <c r="H298" i="2"/>
  <c r="D298" i="2"/>
  <c r="B298" i="2"/>
  <c r="J297" i="2"/>
  <c r="H297" i="2"/>
  <c r="F297" i="2"/>
  <c r="I296" i="2"/>
  <c r="H296" i="2"/>
  <c r="G296" i="2"/>
  <c r="F296" i="2"/>
  <c r="E296" i="2"/>
  <c r="D296" i="2"/>
  <c r="C296" i="2"/>
  <c r="B296" i="2"/>
  <c r="H295" i="2"/>
  <c r="G295" i="2"/>
  <c r="F295" i="2"/>
  <c r="E295" i="2"/>
  <c r="D295" i="2"/>
  <c r="C295" i="2"/>
  <c r="B295" i="2"/>
  <c r="J293" i="2"/>
  <c r="I293" i="2"/>
  <c r="H293" i="2"/>
  <c r="G293" i="2"/>
  <c r="F293" i="2"/>
  <c r="E293" i="2"/>
  <c r="D293" i="2"/>
  <c r="C293" i="2"/>
  <c r="B293" i="2"/>
  <c r="J292" i="2"/>
  <c r="I292" i="2"/>
  <c r="H292" i="2"/>
  <c r="G292" i="2"/>
  <c r="F292" i="2"/>
  <c r="E292" i="2"/>
  <c r="D292" i="2"/>
  <c r="C292" i="2"/>
  <c r="B292" i="2"/>
  <c r="G290" i="2"/>
  <c r="C290" i="2"/>
  <c r="G289" i="2"/>
  <c r="F289" i="2"/>
  <c r="D289" i="2"/>
  <c r="C287" i="2"/>
  <c r="J286" i="2"/>
  <c r="H286" i="2"/>
  <c r="D286" i="2"/>
  <c r="B286" i="2"/>
  <c r="J285" i="2"/>
  <c r="H285" i="2"/>
  <c r="F285" i="2"/>
  <c r="I284" i="2"/>
  <c r="H284" i="2"/>
  <c r="G284" i="2"/>
  <c r="F284" i="2"/>
  <c r="E284" i="2"/>
  <c r="D284" i="2"/>
  <c r="C284" i="2"/>
  <c r="B284" i="2"/>
  <c r="H283" i="2"/>
  <c r="G283" i="2"/>
  <c r="F283" i="2"/>
  <c r="E283" i="2"/>
  <c r="D283" i="2"/>
  <c r="C283" i="2"/>
  <c r="B283" i="2"/>
  <c r="J281" i="2"/>
  <c r="I281" i="2"/>
  <c r="H281" i="2"/>
  <c r="G281" i="2"/>
  <c r="F281" i="2"/>
  <c r="E281" i="2"/>
  <c r="D281" i="2"/>
  <c r="C281" i="2"/>
  <c r="B281" i="2"/>
  <c r="J280" i="2"/>
  <c r="I280" i="2"/>
  <c r="H280" i="2"/>
  <c r="G280" i="2"/>
  <c r="F280" i="2"/>
  <c r="E280" i="2"/>
  <c r="D280" i="2"/>
  <c r="C280" i="2"/>
  <c r="B280" i="2"/>
  <c r="G278" i="2"/>
  <c r="C278" i="2"/>
  <c r="G277" i="2"/>
  <c r="F277" i="2"/>
  <c r="D277" i="2"/>
  <c r="C275" i="2"/>
  <c r="J274" i="2"/>
  <c r="H274" i="2"/>
  <c r="D274" i="2"/>
  <c r="B274" i="2"/>
  <c r="J273" i="2"/>
  <c r="H273" i="2"/>
  <c r="F273" i="2"/>
  <c r="I272" i="2"/>
  <c r="H272" i="2"/>
  <c r="G272" i="2"/>
  <c r="F272" i="2"/>
  <c r="E272" i="2"/>
  <c r="D272" i="2"/>
  <c r="C272" i="2"/>
  <c r="B272" i="2"/>
  <c r="H271" i="2"/>
  <c r="G271" i="2"/>
  <c r="F271" i="2"/>
  <c r="E271" i="2"/>
  <c r="D271" i="2"/>
  <c r="C271" i="2"/>
  <c r="B271" i="2"/>
  <c r="J269" i="2"/>
  <c r="I269" i="2"/>
  <c r="H269" i="2"/>
  <c r="G269" i="2"/>
  <c r="F269" i="2"/>
  <c r="E269" i="2"/>
  <c r="D269" i="2"/>
  <c r="C269" i="2"/>
  <c r="B269" i="2"/>
  <c r="J268" i="2"/>
  <c r="I268" i="2"/>
  <c r="H268" i="2"/>
  <c r="G268" i="2"/>
  <c r="F268" i="2"/>
  <c r="E268" i="2"/>
  <c r="D268" i="2"/>
  <c r="C268" i="2"/>
  <c r="B268" i="2"/>
  <c r="G266" i="2"/>
  <c r="C266" i="2"/>
  <c r="G265" i="2"/>
  <c r="F265" i="2"/>
  <c r="D265" i="2"/>
  <c r="C263" i="2"/>
  <c r="J262" i="2"/>
  <c r="H262" i="2"/>
  <c r="D262" i="2"/>
  <c r="B262" i="2"/>
  <c r="J261" i="2"/>
  <c r="H261" i="2"/>
  <c r="F261" i="2"/>
  <c r="I260" i="2"/>
  <c r="H260" i="2"/>
  <c r="G260" i="2"/>
  <c r="F260" i="2"/>
  <c r="E260" i="2"/>
  <c r="D260" i="2"/>
  <c r="C260" i="2"/>
  <c r="B260" i="2"/>
  <c r="H259" i="2"/>
  <c r="G259" i="2"/>
  <c r="F259" i="2"/>
  <c r="E259" i="2"/>
  <c r="D259" i="2"/>
  <c r="C259" i="2"/>
  <c r="B259" i="2"/>
  <c r="J257" i="2"/>
  <c r="I257" i="2"/>
  <c r="H257" i="2"/>
  <c r="G257" i="2"/>
  <c r="F257" i="2"/>
  <c r="E257" i="2"/>
  <c r="D257" i="2"/>
  <c r="C257" i="2"/>
  <c r="B257" i="2"/>
  <c r="J256" i="2"/>
  <c r="I256" i="2"/>
  <c r="H256" i="2"/>
  <c r="G256" i="2"/>
  <c r="F256" i="2"/>
  <c r="E256" i="2"/>
  <c r="D256" i="2"/>
  <c r="C256" i="2"/>
  <c r="B256" i="2"/>
  <c r="G254" i="2"/>
  <c r="C254" i="2"/>
  <c r="G253" i="2"/>
  <c r="F253" i="2"/>
  <c r="D253" i="2"/>
  <c r="C251" i="2"/>
  <c r="J250" i="2"/>
  <c r="H250" i="2"/>
  <c r="D250" i="2"/>
  <c r="B250" i="2"/>
  <c r="J249" i="2"/>
  <c r="H249" i="2"/>
  <c r="F249" i="2"/>
  <c r="I248" i="2"/>
  <c r="H248" i="2"/>
  <c r="G248" i="2"/>
  <c r="F248" i="2"/>
  <c r="E248" i="2"/>
  <c r="D248" i="2"/>
  <c r="C248" i="2"/>
  <c r="B248" i="2"/>
  <c r="H247" i="2"/>
  <c r="G247" i="2"/>
  <c r="F247" i="2"/>
  <c r="E247" i="2"/>
  <c r="D247" i="2"/>
  <c r="C247" i="2"/>
  <c r="B247" i="2"/>
  <c r="J245" i="2"/>
  <c r="I245" i="2"/>
  <c r="H245" i="2"/>
  <c r="G245" i="2"/>
  <c r="F245" i="2"/>
  <c r="E245" i="2"/>
  <c r="D245" i="2"/>
  <c r="C245" i="2"/>
  <c r="B245" i="2"/>
  <c r="J244" i="2"/>
  <c r="I244" i="2"/>
  <c r="H244" i="2"/>
  <c r="G244" i="2"/>
  <c r="F244" i="2"/>
  <c r="E244" i="2"/>
  <c r="D244" i="2"/>
  <c r="C244" i="2"/>
  <c r="B244" i="2"/>
  <c r="G242" i="2"/>
  <c r="C242" i="2"/>
  <c r="G241" i="2"/>
  <c r="F241" i="2"/>
  <c r="D241" i="2"/>
  <c r="C239" i="2"/>
  <c r="J238" i="2"/>
  <c r="H238" i="2"/>
  <c r="D238" i="2"/>
  <c r="B238" i="2"/>
  <c r="J237" i="2"/>
  <c r="H237" i="2"/>
  <c r="F237" i="2"/>
  <c r="I236" i="2"/>
  <c r="H236" i="2"/>
  <c r="G236" i="2"/>
  <c r="F236" i="2"/>
  <c r="E236" i="2"/>
  <c r="D236" i="2"/>
  <c r="C236" i="2"/>
  <c r="B236" i="2"/>
  <c r="H235" i="2"/>
  <c r="G235" i="2"/>
  <c r="F235" i="2"/>
  <c r="E235" i="2"/>
  <c r="D235" i="2"/>
  <c r="C235" i="2"/>
  <c r="B235" i="2"/>
  <c r="J233" i="2"/>
  <c r="I233" i="2"/>
  <c r="H233" i="2"/>
  <c r="G233" i="2"/>
  <c r="F233" i="2"/>
  <c r="E233" i="2"/>
  <c r="D233" i="2"/>
  <c r="C233" i="2"/>
  <c r="B233" i="2"/>
  <c r="J232" i="2"/>
  <c r="I232" i="2"/>
  <c r="H232" i="2"/>
  <c r="G232" i="2"/>
  <c r="F232" i="2"/>
  <c r="E232" i="2"/>
  <c r="D232" i="2"/>
  <c r="C232" i="2"/>
  <c r="B232" i="2"/>
  <c r="G230" i="2"/>
  <c r="C230" i="2"/>
  <c r="G229" i="2"/>
  <c r="F229" i="2"/>
  <c r="D229" i="2"/>
  <c r="C227" i="2"/>
  <c r="J226" i="2"/>
  <c r="H226" i="2"/>
  <c r="D226" i="2"/>
  <c r="B226" i="2"/>
  <c r="J225" i="2"/>
  <c r="H225" i="2"/>
  <c r="F225" i="2"/>
  <c r="I224" i="2"/>
  <c r="H224" i="2"/>
  <c r="G224" i="2"/>
  <c r="F224" i="2"/>
  <c r="E224" i="2"/>
  <c r="D224" i="2"/>
  <c r="C224" i="2"/>
  <c r="B224" i="2"/>
  <c r="H223" i="2"/>
  <c r="G223" i="2"/>
  <c r="F223" i="2"/>
  <c r="E223" i="2"/>
  <c r="D223" i="2"/>
  <c r="C223" i="2"/>
  <c r="B223" i="2"/>
  <c r="J221" i="2"/>
  <c r="I221" i="2"/>
  <c r="H221" i="2"/>
  <c r="G221" i="2"/>
  <c r="F221" i="2"/>
  <c r="E221" i="2"/>
  <c r="D221" i="2"/>
  <c r="C221" i="2"/>
  <c r="B221" i="2"/>
  <c r="J220" i="2"/>
  <c r="I220" i="2"/>
  <c r="H220" i="2"/>
  <c r="G220" i="2"/>
  <c r="F220" i="2"/>
  <c r="E220" i="2"/>
  <c r="D220" i="2"/>
  <c r="C220" i="2"/>
  <c r="B220" i="2"/>
  <c r="G218" i="2"/>
  <c r="C218" i="2"/>
  <c r="G217" i="2"/>
  <c r="F217" i="2"/>
  <c r="D217" i="2"/>
  <c r="C215" i="2"/>
  <c r="J214" i="2"/>
  <c r="H214" i="2"/>
  <c r="D214" i="2"/>
  <c r="B214" i="2"/>
  <c r="J213" i="2"/>
  <c r="H213" i="2"/>
  <c r="F213" i="2"/>
  <c r="I212" i="2"/>
  <c r="H212" i="2"/>
  <c r="G212" i="2"/>
  <c r="F212" i="2"/>
  <c r="E212" i="2"/>
  <c r="D212" i="2"/>
  <c r="C212" i="2"/>
  <c r="B212" i="2"/>
  <c r="H211" i="2"/>
  <c r="G211" i="2"/>
  <c r="F211" i="2"/>
  <c r="E211" i="2"/>
  <c r="D211" i="2"/>
  <c r="C211" i="2"/>
  <c r="B211" i="2"/>
  <c r="J209" i="2"/>
  <c r="I209" i="2"/>
  <c r="H209" i="2"/>
  <c r="G209" i="2"/>
  <c r="F209" i="2"/>
  <c r="E209" i="2"/>
  <c r="D209" i="2"/>
  <c r="C209" i="2"/>
  <c r="B209" i="2"/>
  <c r="J208" i="2"/>
  <c r="I208" i="2"/>
  <c r="H208" i="2"/>
  <c r="G208" i="2"/>
  <c r="F208" i="2"/>
  <c r="E208" i="2"/>
  <c r="D208" i="2"/>
  <c r="C208" i="2"/>
  <c r="B208" i="2"/>
  <c r="G206" i="2"/>
  <c r="C206" i="2"/>
  <c r="G205" i="2"/>
  <c r="F205" i="2"/>
  <c r="D205" i="2"/>
  <c r="C203" i="2"/>
  <c r="J202" i="2"/>
  <c r="H202" i="2"/>
  <c r="D202" i="2"/>
  <c r="B202" i="2"/>
  <c r="J201" i="2"/>
  <c r="H201" i="2"/>
  <c r="F201" i="2"/>
  <c r="I200" i="2"/>
  <c r="H200" i="2"/>
  <c r="G200" i="2"/>
  <c r="F200" i="2"/>
  <c r="E200" i="2"/>
  <c r="D200" i="2"/>
  <c r="C200" i="2"/>
  <c r="B200" i="2"/>
  <c r="H199" i="2"/>
  <c r="G199" i="2"/>
  <c r="F199" i="2"/>
  <c r="E199" i="2"/>
  <c r="D199" i="2"/>
  <c r="C199" i="2"/>
  <c r="B199" i="2"/>
  <c r="J197" i="2"/>
  <c r="I197" i="2"/>
  <c r="H197" i="2"/>
  <c r="G197" i="2"/>
  <c r="F197" i="2"/>
  <c r="E197" i="2"/>
  <c r="D197" i="2"/>
  <c r="C197" i="2"/>
  <c r="B197" i="2"/>
  <c r="J196" i="2"/>
  <c r="I196" i="2"/>
  <c r="H196" i="2"/>
  <c r="G196" i="2"/>
  <c r="F196" i="2"/>
  <c r="E196" i="2"/>
  <c r="D196" i="2"/>
  <c r="C196" i="2"/>
  <c r="B196" i="2"/>
  <c r="G194" i="2"/>
  <c r="C194" i="2"/>
  <c r="G193" i="2"/>
  <c r="F193" i="2"/>
  <c r="D193" i="2"/>
  <c r="C191" i="2"/>
  <c r="J190" i="2"/>
  <c r="H190" i="2"/>
  <c r="D190" i="2"/>
  <c r="B190" i="2"/>
  <c r="J189" i="2"/>
  <c r="H189" i="2"/>
  <c r="F189" i="2"/>
  <c r="I188" i="2"/>
  <c r="H188" i="2"/>
  <c r="G188" i="2"/>
  <c r="F188" i="2"/>
  <c r="E188" i="2"/>
  <c r="D188" i="2"/>
  <c r="C188" i="2"/>
  <c r="B188" i="2"/>
  <c r="H187" i="2"/>
  <c r="G187" i="2"/>
  <c r="F187" i="2"/>
  <c r="E187" i="2"/>
  <c r="D187" i="2"/>
  <c r="C187" i="2"/>
  <c r="B187" i="2"/>
  <c r="J185" i="2"/>
  <c r="I185" i="2"/>
  <c r="H185" i="2"/>
  <c r="G185" i="2"/>
  <c r="F185" i="2"/>
  <c r="E185" i="2"/>
  <c r="D185" i="2"/>
  <c r="C185" i="2"/>
  <c r="B185" i="2"/>
  <c r="J184" i="2"/>
  <c r="I184" i="2"/>
  <c r="H184" i="2"/>
  <c r="G184" i="2"/>
  <c r="F184" i="2"/>
  <c r="E184" i="2"/>
  <c r="D184" i="2"/>
  <c r="C184" i="2"/>
  <c r="B184" i="2"/>
  <c r="G182" i="2"/>
  <c r="C182" i="2"/>
  <c r="G181" i="2"/>
  <c r="F181" i="2"/>
  <c r="D181" i="2"/>
  <c r="C179" i="2"/>
  <c r="J178" i="2"/>
  <c r="H178" i="2"/>
  <c r="D178" i="2"/>
  <c r="B178" i="2"/>
  <c r="J177" i="2"/>
  <c r="H177" i="2"/>
  <c r="F177" i="2"/>
  <c r="I176" i="2"/>
  <c r="H176" i="2"/>
  <c r="G176" i="2"/>
  <c r="F176" i="2"/>
  <c r="E176" i="2"/>
  <c r="D176" i="2"/>
  <c r="C176" i="2"/>
  <c r="B176" i="2"/>
  <c r="H175" i="2"/>
  <c r="G175" i="2"/>
  <c r="F175" i="2"/>
  <c r="E175" i="2"/>
  <c r="D175" i="2"/>
  <c r="C175" i="2"/>
  <c r="B175" i="2"/>
  <c r="J173" i="2"/>
  <c r="I173" i="2"/>
  <c r="H173" i="2"/>
  <c r="G173" i="2"/>
  <c r="F173" i="2"/>
  <c r="E173" i="2"/>
  <c r="D173" i="2"/>
  <c r="C173" i="2"/>
  <c r="B173" i="2"/>
  <c r="J172" i="2"/>
  <c r="I172" i="2"/>
  <c r="H172" i="2"/>
  <c r="G172" i="2"/>
  <c r="F172" i="2"/>
  <c r="E172" i="2"/>
  <c r="D172" i="2"/>
  <c r="C172" i="2"/>
  <c r="B172" i="2"/>
  <c r="G170" i="2"/>
  <c r="C170" i="2"/>
  <c r="G169" i="2"/>
  <c r="F169" i="2"/>
  <c r="D169" i="2"/>
  <c r="C167" i="2"/>
  <c r="J166" i="2"/>
  <c r="H166" i="2"/>
  <c r="D166" i="2"/>
  <c r="B166" i="2"/>
  <c r="J165" i="2"/>
  <c r="H165" i="2"/>
  <c r="F165" i="2"/>
  <c r="I164" i="2"/>
  <c r="H164" i="2"/>
  <c r="G164" i="2"/>
  <c r="F164" i="2"/>
  <c r="E164" i="2"/>
  <c r="D164" i="2"/>
  <c r="C164" i="2"/>
  <c r="B164" i="2"/>
  <c r="H163" i="2"/>
  <c r="G163" i="2"/>
  <c r="F163" i="2"/>
  <c r="E163" i="2"/>
  <c r="D163" i="2"/>
  <c r="C163" i="2"/>
  <c r="B163" i="2"/>
  <c r="J161" i="2"/>
  <c r="I161" i="2"/>
  <c r="H161" i="2"/>
  <c r="G161" i="2"/>
  <c r="F161" i="2"/>
  <c r="E161" i="2"/>
  <c r="D161" i="2"/>
  <c r="C161" i="2"/>
  <c r="B161" i="2"/>
  <c r="J160" i="2"/>
  <c r="I160" i="2"/>
  <c r="H160" i="2"/>
  <c r="G160" i="2"/>
  <c r="F160" i="2"/>
  <c r="E160" i="2"/>
  <c r="D160" i="2"/>
  <c r="C160" i="2"/>
  <c r="B160" i="2"/>
  <c r="G158" i="2"/>
  <c r="C158" i="2"/>
  <c r="G157" i="2"/>
  <c r="F157" i="2"/>
  <c r="D157" i="2"/>
  <c r="C155" i="2"/>
  <c r="J154" i="2"/>
  <c r="H154" i="2"/>
  <c r="D154" i="2"/>
  <c r="B154" i="2"/>
  <c r="J153" i="2"/>
  <c r="H153" i="2"/>
  <c r="F153" i="2"/>
  <c r="I152" i="2"/>
  <c r="H152" i="2"/>
  <c r="G152" i="2"/>
  <c r="F152" i="2"/>
  <c r="E152" i="2"/>
  <c r="D152" i="2"/>
  <c r="C152" i="2"/>
  <c r="B152" i="2"/>
  <c r="H151" i="2"/>
  <c r="G151" i="2"/>
  <c r="F151" i="2"/>
  <c r="E151" i="2"/>
  <c r="D151" i="2"/>
  <c r="C151" i="2"/>
  <c r="B151" i="2"/>
  <c r="J149" i="2"/>
  <c r="I149" i="2"/>
  <c r="H149" i="2"/>
  <c r="G149" i="2"/>
  <c r="F149" i="2"/>
  <c r="E149" i="2"/>
  <c r="D149" i="2"/>
  <c r="C149" i="2"/>
  <c r="B149" i="2"/>
  <c r="J148" i="2"/>
  <c r="I148" i="2"/>
  <c r="H148" i="2"/>
  <c r="G148" i="2"/>
  <c r="F148" i="2"/>
  <c r="E148" i="2"/>
  <c r="D148" i="2"/>
  <c r="C148" i="2"/>
  <c r="B148" i="2"/>
  <c r="G146" i="2"/>
  <c r="C146" i="2"/>
  <c r="G145" i="2"/>
  <c r="F145" i="2"/>
  <c r="D145" i="2"/>
  <c r="C143" i="2"/>
  <c r="J142" i="2"/>
  <c r="H142" i="2"/>
  <c r="D142" i="2"/>
  <c r="B142" i="2"/>
  <c r="J141" i="2"/>
  <c r="H141" i="2"/>
  <c r="F141" i="2"/>
  <c r="I140" i="2"/>
  <c r="H140" i="2"/>
  <c r="G140" i="2"/>
  <c r="F140" i="2"/>
  <c r="E140" i="2"/>
  <c r="D140" i="2"/>
  <c r="C140" i="2"/>
  <c r="B140" i="2"/>
  <c r="H139" i="2"/>
  <c r="G139" i="2"/>
  <c r="F139" i="2"/>
  <c r="E139" i="2"/>
  <c r="D139" i="2"/>
  <c r="C139" i="2"/>
  <c r="B139" i="2"/>
  <c r="J137" i="2"/>
  <c r="I137" i="2"/>
  <c r="H137" i="2"/>
  <c r="G137" i="2"/>
  <c r="F137" i="2"/>
  <c r="E137" i="2"/>
  <c r="D137" i="2"/>
  <c r="C137" i="2"/>
  <c r="B137" i="2"/>
  <c r="J136" i="2"/>
  <c r="I136" i="2"/>
  <c r="H136" i="2"/>
  <c r="G136" i="2"/>
  <c r="F136" i="2"/>
  <c r="E136" i="2"/>
  <c r="D136" i="2"/>
  <c r="C136" i="2"/>
  <c r="B136" i="2"/>
  <c r="G134" i="2"/>
  <c r="C134" i="2"/>
  <c r="G133" i="2"/>
  <c r="F133" i="2"/>
  <c r="D133" i="2"/>
  <c r="C131" i="2"/>
  <c r="J130" i="2"/>
  <c r="H130" i="2"/>
  <c r="D130" i="2"/>
  <c r="B130" i="2"/>
  <c r="J129" i="2"/>
  <c r="H129" i="2"/>
  <c r="F129" i="2"/>
  <c r="I128" i="2"/>
  <c r="H128" i="2"/>
  <c r="G128" i="2"/>
  <c r="F128" i="2"/>
  <c r="E128" i="2"/>
  <c r="D128" i="2"/>
  <c r="C128" i="2"/>
  <c r="B128" i="2"/>
  <c r="H127" i="2"/>
  <c r="G127" i="2"/>
  <c r="F127" i="2"/>
  <c r="E127" i="2"/>
  <c r="D127" i="2"/>
  <c r="C127" i="2"/>
  <c r="B127" i="2"/>
  <c r="J125" i="2"/>
  <c r="I125" i="2"/>
  <c r="H125" i="2"/>
  <c r="G125" i="2"/>
  <c r="F125" i="2"/>
  <c r="E125" i="2"/>
  <c r="D125" i="2"/>
  <c r="C125" i="2"/>
  <c r="B125" i="2"/>
  <c r="J124" i="2"/>
  <c r="I124" i="2"/>
  <c r="H124" i="2"/>
  <c r="G124" i="2"/>
  <c r="F124" i="2"/>
  <c r="E124" i="2"/>
  <c r="D124" i="2"/>
  <c r="C124" i="2"/>
  <c r="B124" i="2"/>
  <c r="G122" i="2"/>
  <c r="C122" i="2"/>
  <c r="G121" i="2"/>
  <c r="F121" i="2"/>
  <c r="D121" i="2"/>
  <c r="C119" i="2"/>
  <c r="J118" i="2"/>
  <c r="H118" i="2"/>
  <c r="D118" i="2"/>
  <c r="B118" i="2"/>
  <c r="J117" i="2"/>
  <c r="H117" i="2"/>
  <c r="F117" i="2"/>
  <c r="I116" i="2"/>
  <c r="H116" i="2"/>
  <c r="G116" i="2"/>
  <c r="F116" i="2"/>
  <c r="E116" i="2"/>
  <c r="D116" i="2"/>
  <c r="C116" i="2"/>
  <c r="B116" i="2"/>
  <c r="H115" i="2"/>
  <c r="G115" i="2"/>
  <c r="F115" i="2"/>
  <c r="E115" i="2"/>
  <c r="D115" i="2"/>
  <c r="C115" i="2"/>
  <c r="B115" i="2"/>
  <c r="J113" i="2"/>
  <c r="I113" i="2"/>
  <c r="H113" i="2"/>
  <c r="G113" i="2"/>
  <c r="F113" i="2"/>
  <c r="E113" i="2"/>
  <c r="D113" i="2"/>
  <c r="C113" i="2"/>
  <c r="B113" i="2"/>
  <c r="J112" i="2"/>
  <c r="I112" i="2"/>
  <c r="H112" i="2"/>
  <c r="G112" i="2"/>
  <c r="F112" i="2"/>
  <c r="E112" i="2"/>
  <c r="D112" i="2"/>
  <c r="C112" i="2"/>
  <c r="B112" i="2"/>
  <c r="G110" i="2"/>
  <c r="C110" i="2"/>
  <c r="G109" i="2"/>
  <c r="F109" i="2"/>
  <c r="D109" i="2"/>
  <c r="C107" i="2"/>
  <c r="J106" i="2"/>
  <c r="H106" i="2"/>
  <c r="D106" i="2"/>
  <c r="B106" i="2"/>
  <c r="J105" i="2"/>
  <c r="H105" i="2"/>
  <c r="F105" i="2"/>
  <c r="I104" i="2"/>
  <c r="H104" i="2"/>
  <c r="G104" i="2"/>
  <c r="F104" i="2"/>
  <c r="E104" i="2"/>
  <c r="D104" i="2"/>
  <c r="C104" i="2"/>
  <c r="B104" i="2"/>
  <c r="H103" i="2"/>
  <c r="G103" i="2"/>
  <c r="F103" i="2"/>
  <c r="E103" i="2"/>
  <c r="D103" i="2"/>
  <c r="C103" i="2"/>
  <c r="B103" i="2"/>
  <c r="J101" i="2"/>
  <c r="I101" i="2"/>
  <c r="H101" i="2"/>
  <c r="G101" i="2"/>
  <c r="F101" i="2"/>
  <c r="E101" i="2"/>
  <c r="D101" i="2"/>
  <c r="C101" i="2"/>
  <c r="B101" i="2"/>
  <c r="J100" i="2"/>
  <c r="I100" i="2"/>
  <c r="H100" i="2"/>
  <c r="G100" i="2"/>
  <c r="F100" i="2"/>
  <c r="E100" i="2"/>
  <c r="D100" i="2"/>
  <c r="C100" i="2"/>
  <c r="B100" i="2"/>
  <c r="G98" i="2"/>
  <c r="C98" i="2"/>
  <c r="G97" i="2"/>
  <c r="F97" i="2"/>
  <c r="D97" i="2"/>
  <c r="C95" i="2"/>
  <c r="J94" i="2"/>
  <c r="H94" i="2"/>
  <c r="D94" i="2"/>
  <c r="B94" i="2"/>
  <c r="J93" i="2"/>
  <c r="H93" i="2"/>
  <c r="F93" i="2"/>
  <c r="I92" i="2"/>
  <c r="H92" i="2"/>
  <c r="G92" i="2"/>
  <c r="F92" i="2"/>
  <c r="E92" i="2"/>
  <c r="D92" i="2"/>
  <c r="C92" i="2"/>
  <c r="B92" i="2"/>
  <c r="H91" i="2"/>
  <c r="G91" i="2"/>
  <c r="F91" i="2"/>
  <c r="E91" i="2"/>
  <c r="D91" i="2"/>
  <c r="C91" i="2"/>
  <c r="B91" i="2"/>
  <c r="J89" i="2"/>
  <c r="I89" i="2"/>
  <c r="H89" i="2"/>
  <c r="G89" i="2"/>
  <c r="F89" i="2"/>
  <c r="E89" i="2"/>
  <c r="D89" i="2"/>
  <c r="C89" i="2"/>
  <c r="B89" i="2"/>
  <c r="J88" i="2"/>
  <c r="I88" i="2"/>
  <c r="H88" i="2"/>
  <c r="G88" i="2"/>
  <c r="F88" i="2"/>
  <c r="E88" i="2"/>
  <c r="D88" i="2"/>
  <c r="C88" i="2"/>
  <c r="B88" i="2"/>
  <c r="G86" i="2"/>
  <c r="C86" i="2"/>
  <c r="G85" i="2"/>
  <c r="F85" i="2"/>
  <c r="D85" i="2"/>
  <c r="C83" i="2"/>
  <c r="J82" i="2"/>
  <c r="H82" i="2"/>
  <c r="D82" i="2"/>
  <c r="B82" i="2"/>
  <c r="J81" i="2"/>
  <c r="H81" i="2"/>
  <c r="F81" i="2"/>
  <c r="I80" i="2"/>
  <c r="H80" i="2"/>
  <c r="G80" i="2"/>
  <c r="F80" i="2"/>
  <c r="E80" i="2"/>
  <c r="D80" i="2"/>
  <c r="C80" i="2"/>
  <c r="B80" i="2"/>
  <c r="H79" i="2"/>
  <c r="G79" i="2"/>
  <c r="F79" i="2"/>
  <c r="E79" i="2"/>
  <c r="D79" i="2"/>
  <c r="C79" i="2"/>
  <c r="B79" i="2"/>
  <c r="J77" i="2"/>
  <c r="I77" i="2"/>
  <c r="H77" i="2"/>
  <c r="G77" i="2"/>
  <c r="F77" i="2"/>
  <c r="E77" i="2"/>
  <c r="D77" i="2"/>
  <c r="C77" i="2"/>
  <c r="B77" i="2"/>
  <c r="J76" i="2"/>
  <c r="I76" i="2"/>
  <c r="H76" i="2"/>
  <c r="G76" i="2"/>
  <c r="F76" i="2"/>
  <c r="E76" i="2"/>
  <c r="D76" i="2"/>
  <c r="C76" i="2"/>
  <c r="B76" i="2"/>
  <c r="G74" i="2"/>
  <c r="C74" i="2"/>
  <c r="G73" i="2"/>
  <c r="F73" i="2"/>
  <c r="D73" i="2"/>
  <c r="C71" i="2"/>
  <c r="J70" i="2"/>
  <c r="H70" i="2"/>
  <c r="D70" i="2"/>
  <c r="B70" i="2"/>
  <c r="J69" i="2"/>
  <c r="H69" i="2"/>
  <c r="F69" i="2"/>
  <c r="I68" i="2"/>
  <c r="H68" i="2"/>
  <c r="G68" i="2"/>
  <c r="F68" i="2"/>
  <c r="E68" i="2"/>
  <c r="D68" i="2"/>
  <c r="C68" i="2"/>
  <c r="B68" i="2"/>
  <c r="H67" i="2"/>
  <c r="G67" i="2"/>
  <c r="F67" i="2"/>
  <c r="E67" i="2"/>
  <c r="D67" i="2"/>
  <c r="C67" i="2"/>
  <c r="B67" i="2"/>
  <c r="J65" i="2"/>
  <c r="I65" i="2"/>
  <c r="H65" i="2"/>
  <c r="G65" i="2"/>
  <c r="F65" i="2"/>
  <c r="E65" i="2"/>
  <c r="D65" i="2"/>
  <c r="C65" i="2"/>
  <c r="B65" i="2"/>
  <c r="J64" i="2"/>
  <c r="I64" i="2"/>
  <c r="H64" i="2"/>
  <c r="G64" i="2"/>
  <c r="F64" i="2"/>
  <c r="E64" i="2"/>
  <c r="D64" i="2"/>
  <c r="C64" i="2"/>
  <c r="B64" i="2"/>
  <c r="G62" i="2"/>
  <c r="C62" i="2"/>
  <c r="G61" i="2"/>
  <c r="F61" i="2"/>
  <c r="D61" i="2"/>
  <c r="C59" i="2"/>
  <c r="J58" i="2"/>
  <c r="H58" i="2"/>
  <c r="D58" i="2"/>
  <c r="B58" i="2"/>
  <c r="J57" i="2"/>
  <c r="H57" i="2"/>
  <c r="F57" i="2"/>
  <c r="I56" i="2"/>
  <c r="H56" i="2"/>
  <c r="G56" i="2"/>
  <c r="F56" i="2"/>
  <c r="E56" i="2"/>
  <c r="D56" i="2"/>
  <c r="C56" i="2"/>
  <c r="B56" i="2"/>
  <c r="H55" i="2"/>
  <c r="G55" i="2"/>
  <c r="F55" i="2"/>
  <c r="E55" i="2"/>
  <c r="D55" i="2"/>
  <c r="C55" i="2"/>
  <c r="B55" i="2"/>
  <c r="J53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G50" i="2"/>
  <c r="C50" i="2"/>
  <c r="G49" i="2"/>
  <c r="F49" i="2"/>
  <c r="D49" i="2"/>
  <c r="C47" i="2"/>
  <c r="J46" i="2"/>
  <c r="H46" i="2"/>
  <c r="D46" i="2"/>
  <c r="B46" i="2"/>
  <c r="J45" i="2"/>
  <c r="H45" i="2"/>
  <c r="F45" i="2"/>
  <c r="I44" i="2"/>
  <c r="H44" i="2"/>
  <c r="G44" i="2"/>
  <c r="F44" i="2"/>
  <c r="E44" i="2"/>
  <c r="D44" i="2"/>
  <c r="C44" i="2"/>
  <c r="B44" i="2"/>
  <c r="H43" i="2"/>
  <c r="G43" i="2"/>
  <c r="F43" i="2"/>
  <c r="E43" i="2"/>
  <c r="D43" i="2"/>
  <c r="C43" i="2"/>
  <c r="B43" i="2"/>
  <c r="J41" i="2"/>
  <c r="I41" i="2"/>
  <c r="H41" i="2"/>
  <c r="G41" i="2"/>
  <c r="F41" i="2"/>
  <c r="E41" i="2"/>
  <c r="D41" i="2"/>
  <c r="C41" i="2"/>
  <c r="B41" i="2"/>
  <c r="J40" i="2"/>
  <c r="I40" i="2"/>
  <c r="H40" i="2"/>
  <c r="G40" i="2"/>
  <c r="F40" i="2"/>
  <c r="E40" i="2"/>
  <c r="D40" i="2"/>
  <c r="C40" i="2"/>
  <c r="B40" i="2"/>
  <c r="G38" i="2"/>
  <c r="C38" i="2"/>
  <c r="G37" i="2"/>
  <c r="F37" i="2"/>
  <c r="D37" i="2"/>
  <c r="C35" i="2"/>
  <c r="J34" i="2"/>
  <c r="H34" i="2"/>
  <c r="D34" i="2"/>
  <c r="B34" i="2"/>
  <c r="J33" i="2"/>
  <c r="H33" i="2"/>
  <c r="F33" i="2"/>
  <c r="I32" i="2"/>
  <c r="H32" i="2"/>
  <c r="G32" i="2"/>
  <c r="F32" i="2"/>
  <c r="E32" i="2"/>
  <c r="D32" i="2"/>
  <c r="C32" i="2"/>
  <c r="B32" i="2"/>
  <c r="H31" i="2"/>
  <c r="G31" i="2"/>
  <c r="F31" i="2"/>
  <c r="E31" i="2"/>
  <c r="D31" i="2"/>
  <c r="C31" i="2"/>
  <c r="B31" i="2"/>
  <c r="J29" i="2"/>
  <c r="I29" i="2"/>
  <c r="H29" i="2"/>
  <c r="G29" i="2"/>
  <c r="F29" i="2"/>
  <c r="E29" i="2"/>
  <c r="D29" i="2"/>
  <c r="C29" i="2"/>
  <c r="B29" i="2"/>
  <c r="J28" i="2"/>
  <c r="I28" i="2"/>
  <c r="H28" i="2"/>
  <c r="G28" i="2"/>
  <c r="F28" i="2"/>
  <c r="E28" i="2"/>
  <c r="D28" i="2"/>
  <c r="C28" i="2"/>
  <c r="B28" i="2"/>
  <c r="G26" i="2"/>
  <c r="C26" i="2"/>
  <c r="G25" i="2"/>
  <c r="F25" i="2"/>
  <c r="D25" i="2"/>
  <c r="C23" i="2"/>
  <c r="J22" i="2"/>
  <c r="H22" i="2"/>
  <c r="D22" i="2"/>
  <c r="B22" i="2"/>
  <c r="J21" i="2"/>
  <c r="H21" i="2"/>
  <c r="F21" i="2"/>
  <c r="I20" i="2"/>
  <c r="H20" i="2"/>
  <c r="G20" i="2"/>
  <c r="F20" i="2"/>
  <c r="E20" i="2"/>
  <c r="D20" i="2"/>
  <c r="C20" i="2"/>
  <c r="B20" i="2"/>
  <c r="H19" i="2"/>
  <c r="G19" i="2"/>
  <c r="F19" i="2"/>
  <c r="E19" i="2"/>
  <c r="D19" i="2"/>
  <c r="C19" i="2"/>
  <c r="B19" i="2"/>
  <c r="J17" i="2"/>
  <c r="I17" i="2"/>
  <c r="H17" i="2"/>
  <c r="G17" i="2"/>
  <c r="F17" i="2"/>
  <c r="E17" i="2"/>
  <c r="D17" i="2"/>
  <c r="C17" i="2"/>
  <c r="B17" i="2"/>
  <c r="J16" i="2"/>
  <c r="I16" i="2"/>
  <c r="H16" i="2"/>
  <c r="G16" i="2"/>
  <c r="F16" i="2"/>
  <c r="E16" i="2"/>
  <c r="D16" i="2"/>
  <c r="C16" i="2"/>
  <c r="B16" i="2"/>
  <c r="G14" i="2"/>
  <c r="C14" i="2"/>
  <c r="G13" i="2"/>
  <c r="F13" i="2"/>
  <c r="D13" i="2"/>
  <c r="F9" i="2"/>
  <c r="C11" i="2"/>
  <c r="J10" i="2"/>
  <c r="H10" i="2"/>
  <c r="J9" i="2"/>
  <c r="H9" i="2"/>
  <c r="D10" i="2"/>
  <c r="B10" i="2"/>
  <c r="I8" i="2"/>
  <c r="H8" i="2"/>
  <c r="G8" i="2"/>
  <c r="F8" i="2"/>
  <c r="E8" i="2"/>
  <c r="D8" i="2"/>
  <c r="C8" i="2"/>
  <c r="B8" i="2"/>
  <c r="H7" i="2"/>
  <c r="G7" i="2"/>
  <c r="F7" i="2"/>
  <c r="E7" i="2"/>
  <c r="D7" i="2"/>
  <c r="C7" i="2"/>
  <c r="B7" i="2"/>
  <c r="J5" i="2"/>
  <c r="I5" i="2"/>
  <c r="H5" i="2"/>
  <c r="G5" i="2"/>
  <c r="F5" i="2"/>
  <c r="E5" i="2"/>
  <c r="D5" i="2"/>
  <c r="C5" i="2"/>
  <c r="B5" i="2"/>
  <c r="J4" i="2"/>
  <c r="I4" i="2"/>
  <c r="H4" i="2"/>
  <c r="G4" i="2"/>
  <c r="F4" i="2"/>
  <c r="E4" i="2"/>
  <c r="D4" i="2"/>
  <c r="C4" i="2"/>
  <c r="B4" i="2"/>
  <c r="G2" i="2"/>
  <c r="C2" i="2"/>
  <c r="G1" i="2"/>
  <c r="F1" i="2"/>
  <c r="D1" i="2"/>
</calcChain>
</file>

<file path=xl/sharedStrings.xml><?xml version="1.0" encoding="utf-8"?>
<sst xmlns="http://schemas.openxmlformats.org/spreadsheetml/2006/main" count="44156" uniqueCount="2704">
  <si>
    <t>BWT</t>
  </si>
  <si>
    <t>WWT</t>
  </si>
  <si>
    <t>AWT</t>
  </si>
  <si>
    <t>PFAT</t>
  </si>
  <si>
    <t>PEMD</t>
  </si>
  <si>
    <t>MWWT</t>
  </si>
  <si>
    <t>IMF</t>
  </si>
  <si>
    <t>SHRF5</t>
  </si>
  <si>
    <t>LMY</t>
  </si>
  <si>
    <t>223583</t>
  </si>
  <si>
    <t>223642</t>
  </si>
  <si>
    <t>223643</t>
  </si>
  <si>
    <t>VID</t>
  </si>
  <si>
    <t>223002</t>
  </si>
  <si>
    <t>223006</t>
  </si>
  <si>
    <t>223008</t>
  </si>
  <si>
    <t>223011</t>
  </si>
  <si>
    <t>223012</t>
  </si>
  <si>
    <t>223022</t>
  </si>
  <si>
    <t>223024</t>
  </si>
  <si>
    <t>223032</t>
  </si>
  <si>
    <t>223034</t>
  </si>
  <si>
    <t>223035</t>
  </si>
  <si>
    <t>223036</t>
  </si>
  <si>
    <t>223038</t>
  </si>
  <si>
    <t>223039</t>
  </si>
  <si>
    <t>223043</t>
  </si>
  <si>
    <t>223046</t>
  </si>
  <si>
    <t>223047</t>
  </si>
  <si>
    <t>223048</t>
  </si>
  <si>
    <t>223049</t>
  </si>
  <si>
    <t>223051</t>
  </si>
  <si>
    <t>223053</t>
  </si>
  <si>
    <t>223054</t>
  </si>
  <si>
    <t>223056</t>
  </si>
  <si>
    <t>223061</t>
  </si>
  <si>
    <t>223074</t>
  </si>
  <si>
    <t>223075</t>
  </si>
  <si>
    <t>223077</t>
  </si>
  <si>
    <t>223081</t>
  </si>
  <si>
    <t>223085</t>
  </si>
  <si>
    <t>223088</t>
  </si>
  <si>
    <t>223096</t>
  </si>
  <si>
    <t>223098</t>
  </si>
  <si>
    <t>223104</t>
  </si>
  <si>
    <t>223105</t>
  </si>
  <si>
    <t>223117</t>
  </si>
  <si>
    <t>223120</t>
  </si>
  <si>
    <t>223122</t>
  </si>
  <si>
    <t>223127</t>
  </si>
  <si>
    <t>223129</t>
  </si>
  <si>
    <t>223131</t>
  </si>
  <si>
    <t>223144</t>
  </si>
  <si>
    <t>223145</t>
  </si>
  <si>
    <t>223146</t>
  </si>
  <si>
    <t>223147</t>
  </si>
  <si>
    <t>223153</t>
  </si>
  <si>
    <t>223157</t>
  </si>
  <si>
    <t>223159</t>
  </si>
  <si>
    <t>223160</t>
  </si>
  <si>
    <t>223161</t>
  </si>
  <si>
    <t>223163</t>
  </si>
  <si>
    <t>223171</t>
  </si>
  <si>
    <t>223175</t>
  </si>
  <si>
    <t>223176</t>
  </si>
  <si>
    <t>223178</t>
  </si>
  <si>
    <t>223180</t>
  </si>
  <si>
    <t>223181</t>
  </si>
  <si>
    <t>223193</t>
  </si>
  <si>
    <t>223194</t>
  </si>
  <si>
    <t>223197</t>
  </si>
  <si>
    <t>223206</t>
  </si>
  <si>
    <t>223209</t>
  </si>
  <si>
    <t>223210</t>
  </si>
  <si>
    <t>223211</t>
  </si>
  <si>
    <t>223214</t>
  </si>
  <si>
    <t>223215</t>
  </si>
  <si>
    <t>223216</t>
  </si>
  <si>
    <t>223217</t>
  </si>
  <si>
    <t>223218</t>
  </si>
  <si>
    <t>223219</t>
  </si>
  <si>
    <t>223224</t>
  </si>
  <si>
    <t>223226</t>
  </si>
  <si>
    <t>223227</t>
  </si>
  <si>
    <t>223230</t>
  </si>
  <si>
    <t>223233</t>
  </si>
  <si>
    <t>223236</t>
  </si>
  <si>
    <t>223238</t>
  </si>
  <si>
    <t>223239</t>
  </si>
  <si>
    <t>223242</t>
  </si>
  <si>
    <t>223246</t>
  </si>
  <si>
    <t>223247</t>
  </si>
  <si>
    <t>223251</t>
  </si>
  <si>
    <t>223258</t>
  </si>
  <si>
    <t>223263</t>
  </si>
  <si>
    <t>223264</t>
  </si>
  <si>
    <t>223266</t>
  </si>
  <si>
    <t>223269</t>
  </si>
  <si>
    <t>223270</t>
  </si>
  <si>
    <t>223273</t>
  </si>
  <si>
    <t>223274</t>
  </si>
  <si>
    <t>223279</t>
  </si>
  <si>
    <t>223283</t>
  </si>
  <si>
    <t>223284</t>
  </si>
  <si>
    <t>223285</t>
  </si>
  <si>
    <t>223288</t>
  </si>
  <si>
    <t>223292</t>
  </si>
  <si>
    <t>223295</t>
  </si>
  <si>
    <t>223296</t>
  </si>
  <si>
    <t>223298</t>
  </si>
  <si>
    <t>223303</t>
  </si>
  <si>
    <t>223305</t>
  </si>
  <si>
    <t>223307</t>
  </si>
  <si>
    <t>223311</t>
  </si>
  <si>
    <t>223315</t>
  </si>
  <si>
    <t>223316</t>
  </si>
  <si>
    <t>223322</t>
  </si>
  <si>
    <t>223323</t>
  </si>
  <si>
    <t>223326</t>
  </si>
  <si>
    <t>223327</t>
  </si>
  <si>
    <t>223329</t>
  </si>
  <si>
    <t>223338</t>
  </si>
  <si>
    <t>223339</t>
  </si>
  <si>
    <t>223346</t>
  </si>
  <si>
    <t>223350</t>
  </si>
  <si>
    <t>223352</t>
  </si>
  <si>
    <t>223353</t>
  </si>
  <si>
    <t>223354</t>
  </si>
  <si>
    <t>223360</t>
  </si>
  <si>
    <t>223361</t>
  </si>
  <si>
    <t>223364</t>
  </si>
  <si>
    <t>223365</t>
  </si>
  <si>
    <t>223367</t>
  </si>
  <si>
    <t>223371</t>
  </si>
  <si>
    <t>223372</t>
  </si>
  <si>
    <t>223374</t>
  </si>
  <si>
    <t>223375</t>
  </si>
  <si>
    <t>223376</t>
  </si>
  <si>
    <t>223378</t>
  </si>
  <si>
    <t>223380</t>
  </si>
  <si>
    <t>223381</t>
  </si>
  <si>
    <t>223387</t>
  </si>
  <si>
    <t>223399</t>
  </si>
  <si>
    <t>223400</t>
  </si>
  <si>
    <t>223406</t>
  </si>
  <si>
    <t>223409</t>
  </si>
  <si>
    <t>223411</t>
  </si>
  <si>
    <t>223417</t>
  </si>
  <si>
    <t>223428</t>
  </si>
  <si>
    <t>223430</t>
  </si>
  <si>
    <t>223435</t>
  </si>
  <si>
    <t>223436</t>
  </si>
  <si>
    <t>223439</t>
  </si>
  <si>
    <t>223448</t>
  </si>
  <si>
    <t>223449</t>
  </si>
  <si>
    <t>223451</t>
  </si>
  <si>
    <t>223454</t>
  </si>
  <si>
    <t>223472</t>
  </si>
  <si>
    <t>223474</t>
  </si>
  <si>
    <t>223476</t>
  </si>
  <si>
    <t>223477</t>
  </si>
  <si>
    <t>223478</t>
  </si>
  <si>
    <t>223484</t>
  </si>
  <si>
    <t>223486</t>
  </si>
  <si>
    <t>223487</t>
  </si>
  <si>
    <t>223489</t>
  </si>
  <si>
    <t>223490</t>
  </si>
  <si>
    <t>223493</t>
  </si>
  <si>
    <t>223494</t>
  </si>
  <si>
    <t>223498</t>
  </si>
  <si>
    <t>223499</t>
  </si>
  <si>
    <t>223500</t>
  </si>
  <si>
    <t>223501</t>
  </si>
  <si>
    <t>223503</t>
  </si>
  <si>
    <t>223508</t>
  </si>
  <si>
    <t>223511</t>
  </si>
  <si>
    <t>223513</t>
  </si>
  <si>
    <t>223516</t>
  </si>
  <si>
    <t>223520</t>
  </si>
  <si>
    <t>223523</t>
  </si>
  <si>
    <t>223524</t>
  </si>
  <si>
    <t>223526</t>
  </si>
  <si>
    <t>223527</t>
  </si>
  <si>
    <t>223536</t>
  </si>
  <si>
    <t>223540</t>
  </si>
  <si>
    <t>223542</t>
  </si>
  <si>
    <t>223545</t>
  </si>
  <si>
    <t>223551</t>
  </si>
  <si>
    <t>223559</t>
  </si>
  <si>
    <t>223560</t>
  </si>
  <si>
    <t>223562</t>
  </si>
  <si>
    <t>223572</t>
  </si>
  <si>
    <t>223580</t>
  </si>
  <si>
    <t>223584</t>
  </si>
  <si>
    <t>223585</t>
  </si>
  <si>
    <t>223592</t>
  </si>
  <si>
    <t>223595</t>
  </si>
  <si>
    <t>223596</t>
  </si>
  <si>
    <t>223597</t>
  </si>
  <si>
    <t>223598</t>
  </si>
  <si>
    <t>223602</t>
  </si>
  <si>
    <t>223605</t>
  </si>
  <si>
    <t>223609</t>
  </si>
  <si>
    <t>223615</t>
  </si>
  <si>
    <t>223616</t>
  </si>
  <si>
    <t>223618</t>
  </si>
  <si>
    <t>223620</t>
  </si>
  <si>
    <t>223633</t>
  </si>
  <si>
    <t>223634</t>
  </si>
  <si>
    <t>223638</t>
  </si>
  <si>
    <t>223640</t>
  </si>
  <si>
    <t>223653</t>
  </si>
  <si>
    <t>223655</t>
  </si>
  <si>
    <t>223658</t>
  </si>
  <si>
    <t>223669</t>
  </si>
  <si>
    <t>223687</t>
  </si>
  <si>
    <t>223704</t>
  </si>
  <si>
    <t>223707</t>
  </si>
  <si>
    <t>223711</t>
  </si>
  <si>
    <t>223714</t>
  </si>
  <si>
    <t>223715</t>
  </si>
  <si>
    <t>223717</t>
  </si>
  <si>
    <t>223721</t>
  </si>
  <si>
    <t>223727</t>
  </si>
  <si>
    <t>223729</t>
  </si>
  <si>
    <t>223734</t>
  </si>
  <si>
    <t>223738</t>
  </si>
  <si>
    <t>223739</t>
  </si>
  <si>
    <t>223749</t>
  </si>
  <si>
    <t>223753</t>
  </si>
  <si>
    <t>223760</t>
  </si>
  <si>
    <t>223761</t>
  </si>
  <si>
    <t>223765</t>
  </si>
  <si>
    <t>223770</t>
  </si>
  <si>
    <t>223778</t>
  </si>
  <si>
    <t>223781</t>
  </si>
  <si>
    <t>223785</t>
  </si>
  <si>
    <t>223786</t>
  </si>
  <si>
    <t>223787</t>
  </si>
  <si>
    <t>223788</t>
  </si>
  <si>
    <t>223794</t>
  </si>
  <si>
    <t>223795</t>
  </si>
  <si>
    <t>223797</t>
  </si>
  <si>
    <t>223798</t>
  </si>
  <si>
    <t>223801</t>
  </si>
  <si>
    <t>223803</t>
  </si>
  <si>
    <t>223815</t>
  </si>
  <si>
    <t>223816</t>
  </si>
  <si>
    <t>223817</t>
  </si>
  <si>
    <t>223820</t>
  </si>
  <si>
    <t>223823</t>
  </si>
  <si>
    <t>223825</t>
  </si>
  <si>
    <t>223829</t>
  </si>
  <si>
    <t>223830</t>
  </si>
  <si>
    <t>223832</t>
  </si>
  <si>
    <t>223843</t>
  </si>
  <si>
    <t>223845</t>
  </si>
  <si>
    <t>223852</t>
  </si>
  <si>
    <t>223857</t>
  </si>
  <si>
    <t>223859</t>
  </si>
  <si>
    <t>223867</t>
  </si>
  <si>
    <t>223868</t>
  </si>
  <si>
    <t>223869</t>
  </si>
  <si>
    <t>223870</t>
  </si>
  <si>
    <t>223879</t>
  </si>
  <si>
    <t>223885</t>
  </si>
  <si>
    <t>223886</t>
  </si>
  <si>
    <t>223892</t>
  </si>
  <si>
    <t>223894</t>
  </si>
  <si>
    <t>223898</t>
  </si>
  <si>
    <t>223906</t>
  </si>
  <si>
    <t>223908</t>
  </si>
  <si>
    <t>223911</t>
  </si>
  <si>
    <t>223913</t>
  </si>
  <si>
    <t>223915</t>
  </si>
  <si>
    <t>223917</t>
  </si>
  <si>
    <t>223922</t>
  </si>
  <si>
    <t>223923</t>
  </si>
  <si>
    <t>223924</t>
  </si>
  <si>
    <t>223926</t>
  </si>
  <si>
    <t>223929</t>
  </si>
  <si>
    <t>223931</t>
  </si>
  <si>
    <t>223938</t>
  </si>
  <si>
    <t>223949</t>
  </si>
  <si>
    <t>223952</t>
  </si>
  <si>
    <t>223955</t>
  </si>
  <si>
    <t>223957</t>
  </si>
  <si>
    <t>223959</t>
  </si>
  <si>
    <t>223963</t>
  </si>
  <si>
    <t>223964</t>
  </si>
  <si>
    <t>223968</t>
  </si>
  <si>
    <t>223969</t>
  </si>
  <si>
    <t>223970</t>
  </si>
  <si>
    <t>223971</t>
  </si>
  <si>
    <t>223974</t>
  </si>
  <si>
    <t>223977</t>
  </si>
  <si>
    <t>223979</t>
  </si>
  <si>
    <t>223980</t>
  </si>
  <si>
    <t>223985</t>
  </si>
  <si>
    <t>223986</t>
  </si>
  <si>
    <t>223989</t>
  </si>
  <si>
    <t>223993</t>
  </si>
  <si>
    <t>223999</t>
  </si>
  <si>
    <t>224010</t>
  </si>
  <si>
    <t>224014</t>
  </si>
  <si>
    <t>224016</t>
  </si>
  <si>
    <t>224033</t>
  </si>
  <si>
    <t>224037</t>
  </si>
  <si>
    <t>224039</t>
  </si>
  <si>
    <t>224043</t>
  </si>
  <si>
    <t>224044</t>
  </si>
  <si>
    <t>224045</t>
  </si>
  <si>
    <t>224046</t>
  </si>
  <si>
    <t>224047</t>
  </si>
  <si>
    <t>224057</t>
  </si>
  <si>
    <t>224059</t>
  </si>
  <si>
    <t>224060</t>
  </si>
  <si>
    <t>224061</t>
  </si>
  <si>
    <t>224085</t>
  </si>
  <si>
    <t>224087</t>
  </si>
  <si>
    <t>224090</t>
  </si>
  <si>
    <t>224095</t>
  </si>
  <si>
    <t>224104</t>
  </si>
  <si>
    <t>224105</t>
  </si>
  <si>
    <t>224107</t>
  </si>
  <si>
    <t>224109</t>
  </si>
  <si>
    <t>224114</t>
  </si>
  <si>
    <t>224118</t>
  </si>
  <si>
    <t>224122</t>
  </si>
  <si>
    <t>224132</t>
  </si>
  <si>
    <t>224136</t>
  </si>
  <si>
    <t>224137</t>
  </si>
  <si>
    <t>224138</t>
  </si>
  <si>
    <t>224142</t>
  </si>
  <si>
    <t>224147</t>
  </si>
  <si>
    <t>224148</t>
  </si>
  <si>
    <t>224149</t>
  </si>
  <si>
    <t>224153</t>
  </si>
  <si>
    <t>224155</t>
  </si>
  <si>
    <t>224166</t>
  </si>
  <si>
    <t>224168</t>
  </si>
  <si>
    <t>224172</t>
  </si>
  <si>
    <t>224175</t>
  </si>
  <si>
    <t>224179</t>
  </si>
  <si>
    <t>224184</t>
  </si>
  <si>
    <t>224187</t>
  </si>
  <si>
    <t>224189</t>
  </si>
  <si>
    <t>224199</t>
  </si>
  <si>
    <t>224200</t>
  </si>
  <si>
    <t>224201</t>
  </si>
  <si>
    <t>224208</t>
  </si>
  <si>
    <t>224210</t>
  </si>
  <si>
    <t>224213</t>
  </si>
  <si>
    <t>224219</t>
  </si>
  <si>
    <t>224220</t>
  </si>
  <si>
    <t>224228</t>
  </si>
  <si>
    <t>224234</t>
  </si>
  <si>
    <t>224235</t>
  </si>
  <si>
    <t>224239</t>
  </si>
  <si>
    <t>224242</t>
  </si>
  <si>
    <t>224244</t>
  </si>
  <si>
    <t>224246</t>
  </si>
  <si>
    <t>224248</t>
  </si>
  <si>
    <t>224249</t>
  </si>
  <si>
    <t>224255</t>
  </si>
  <si>
    <t>224259</t>
  </si>
  <si>
    <t>224260</t>
  </si>
  <si>
    <t>224265</t>
  </si>
  <si>
    <t>224267</t>
  </si>
  <si>
    <t>224271</t>
  </si>
  <si>
    <t>224277</t>
  </si>
  <si>
    <t>224283</t>
  </si>
  <si>
    <t>224285</t>
  </si>
  <si>
    <t>224294</t>
  </si>
  <si>
    <t>224297</t>
  </si>
  <si>
    <t>224308</t>
  </si>
  <si>
    <t>224310</t>
  </si>
  <si>
    <t>224318</t>
  </si>
  <si>
    <t>224320</t>
  </si>
  <si>
    <t>224321</t>
  </si>
  <si>
    <t>224327</t>
  </si>
  <si>
    <t>224328</t>
  </si>
  <si>
    <t>224332</t>
  </si>
  <si>
    <t>224333</t>
  </si>
  <si>
    <t>224337</t>
  </si>
  <si>
    <t>224341</t>
  </si>
  <si>
    <t>224343</t>
  </si>
  <si>
    <t>224344</t>
  </si>
  <si>
    <t>224345</t>
  </si>
  <si>
    <t>224347</t>
  </si>
  <si>
    <t>224349</t>
  </si>
  <si>
    <t>224350</t>
  </si>
  <si>
    <t>224352</t>
  </si>
  <si>
    <t>224354</t>
  </si>
  <si>
    <t>224356</t>
  </si>
  <si>
    <t>224361</t>
  </si>
  <si>
    <t>224362</t>
  </si>
  <si>
    <t>224363</t>
  </si>
  <si>
    <t>224364</t>
  </si>
  <si>
    <t>224366</t>
  </si>
  <si>
    <t>224370</t>
  </si>
  <si>
    <t>224372</t>
  </si>
  <si>
    <t>224373</t>
  </si>
  <si>
    <t>224374</t>
  </si>
  <si>
    <t>224375</t>
  </si>
  <si>
    <t>224381</t>
  </si>
  <si>
    <t>224385</t>
  </si>
  <si>
    <t>224387</t>
  </si>
  <si>
    <t>224391</t>
  </si>
  <si>
    <t>224393</t>
  </si>
  <si>
    <t>224395</t>
  </si>
  <si>
    <t>224399</t>
  </si>
  <si>
    <t>224405</t>
  </si>
  <si>
    <t>224406</t>
  </si>
  <si>
    <t>224407</t>
  </si>
  <si>
    <t>224411</t>
  </si>
  <si>
    <t>224412</t>
  </si>
  <si>
    <t>224413</t>
  </si>
  <si>
    <t>224418</t>
  </si>
  <si>
    <t>224420</t>
  </si>
  <si>
    <t>224424</t>
  </si>
  <si>
    <t>224428</t>
  </si>
  <si>
    <t>224430</t>
  </si>
  <si>
    <t>224432</t>
  </si>
  <si>
    <t>224434</t>
  </si>
  <si>
    <t>224435</t>
  </si>
  <si>
    <t>224436</t>
  </si>
  <si>
    <t>224440</t>
  </si>
  <si>
    <t>224443</t>
  </si>
  <si>
    <t>224449</t>
  </si>
  <si>
    <t>224451</t>
  </si>
  <si>
    <t>224455</t>
  </si>
  <si>
    <t>224456</t>
  </si>
  <si>
    <t>224458</t>
  </si>
  <si>
    <t>224459</t>
  </si>
  <si>
    <t>224465</t>
  </si>
  <si>
    <t>224467</t>
  </si>
  <si>
    <t>224473</t>
  </si>
  <si>
    <t>224479</t>
  </si>
  <si>
    <t>224480</t>
  </si>
  <si>
    <t>224483</t>
  </si>
  <si>
    <t>224487</t>
  </si>
  <si>
    <t>224489</t>
  </si>
  <si>
    <t>224490</t>
  </si>
  <si>
    <t>224500</t>
  </si>
  <si>
    <t>224501</t>
  </si>
  <si>
    <t>224508</t>
  </si>
  <si>
    <t>224517</t>
  </si>
  <si>
    <t>224518</t>
  </si>
  <si>
    <t>224521</t>
  </si>
  <si>
    <t>224530</t>
  </si>
  <si>
    <t>224535</t>
  </si>
  <si>
    <t>224536</t>
  </si>
  <si>
    <t>224537</t>
  </si>
  <si>
    <t>224542</t>
  </si>
  <si>
    <t>224544</t>
  </si>
  <si>
    <t>224545</t>
  </si>
  <si>
    <t>224554</t>
  </si>
  <si>
    <t>224555</t>
  </si>
  <si>
    <t>224563</t>
  </si>
  <si>
    <t>224564</t>
  </si>
  <si>
    <t>224565</t>
  </si>
  <si>
    <t>224568</t>
  </si>
  <si>
    <t>224569</t>
  </si>
  <si>
    <t>224571</t>
  </si>
  <si>
    <t>224575</t>
  </si>
  <si>
    <t>224578</t>
  </si>
  <si>
    <t>224580</t>
  </si>
  <si>
    <t>224581</t>
  </si>
  <si>
    <t>224584</t>
  </si>
  <si>
    <t>224587</t>
  </si>
  <si>
    <t>224595</t>
  </si>
  <si>
    <t>224599</t>
  </si>
  <si>
    <t>224601</t>
  </si>
  <si>
    <t>224604</t>
  </si>
  <si>
    <t>224606</t>
  </si>
  <si>
    <t>224610</t>
  </si>
  <si>
    <t>224612</t>
  </si>
  <si>
    <t>224613</t>
  </si>
  <si>
    <t>224618</t>
  </si>
  <si>
    <t>224620</t>
  </si>
  <si>
    <t>224621</t>
  </si>
  <si>
    <t>224635</t>
  </si>
  <si>
    <t>224637</t>
  </si>
  <si>
    <t>224638</t>
  </si>
  <si>
    <t>224644</t>
  </si>
  <si>
    <t>224648</t>
  </si>
  <si>
    <t>224650</t>
  </si>
  <si>
    <t>224652</t>
  </si>
  <si>
    <t>224660</t>
  </si>
  <si>
    <t>224661</t>
  </si>
  <si>
    <t>224662</t>
  </si>
  <si>
    <t>224663</t>
  </si>
  <si>
    <t>224664</t>
  </si>
  <si>
    <t>224666</t>
  </si>
  <si>
    <t>224669</t>
  </si>
  <si>
    <t>224672</t>
  </si>
  <si>
    <t>224675</t>
  </si>
  <si>
    <t>224680</t>
  </si>
  <si>
    <t>224682</t>
  </si>
  <si>
    <t>224686</t>
  </si>
  <si>
    <t>224695</t>
  </si>
  <si>
    <t>224704</t>
  </si>
  <si>
    <t>224708</t>
  </si>
  <si>
    <t>224709</t>
  </si>
  <si>
    <t>224710</t>
  </si>
  <si>
    <t>224717</t>
  </si>
  <si>
    <t>224718</t>
  </si>
  <si>
    <t>224726</t>
  </si>
  <si>
    <t>224729</t>
  </si>
  <si>
    <t>224730</t>
  </si>
  <si>
    <t>224731</t>
  </si>
  <si>
    <t>224742</t>
  </si>
  <si>
    <t>224743</t>
  </si>
  <si>
    <t>224750</t>
  </si>
  <si>
    <t>224751</t>
  </si>
  <si>
    <t>224755</t>
  </si>
  <si>
    <t>224756</t>
  </si>
  <si>
    <t>224757</t>
  </si>
  <si>
    <t>224758</t>
  </si>
  <si>
    <t>224760</t>
  </si>
  <si>
    <t>224761</t>
  </si>
  <si>
    <t>224766</t>
  </si>
  <si>
    <t>224769</t>
  </si>
  <si>
    <t>224774</t>
  </si>
  <si>
    <t>224776</t>
  </si>
  <si>
    <t>224778</t>
  </si>
  <si>
    <t>224780</t>
  </si>
  <si>
    <t>224782</t>
  </si>
  <si>
    <t>224784</t>
  </si>
  <si>
    <t>224788</t>
  </si>
  <si>
    <t>224789</t>
  </si>
  <si>
    <t>224790</t>
  </si>
  <si>
    <t>224793</t>
  </si>
  <si>
    <t>224794</t>
  </si>
  <si>
    <t>224796</t>
  </si>
  <si>
    <t>224804</t>
  </si>
  <si>
    <t>224808</t>
  </si>
  <si>
    <t>224810</t>
  </si>
  <si>
    <t>224811</t>
  </si>
  <si>
    <t>224813</t>
  </si>
  <si>
    <t>224815</t>
  </si>
  <si>
    <t>224819</t>
  </si>
  <si>
    <t>224821</t>
  </si>
  <si>
    <t>224822</t>
  </si>
  <si>
    <t>224824</t>
  </si>
  <si>
    <t>224827</t>
  </si>
  <si>
    <t>224830</t>
  </si>
  <si>
    <t>224831</t>
  </si>
  <si>
    <t>224833</t>
  </si>
  <si>
    <t>224834</t>
  </si>
  <si>
    <t>224835</t>
  </si>
  <si>
    <t>224837</t>
  </si>
  <si>
    <t>224841</t>
  </si>
  <si>
    <t>224842</t>
  </si>
  <si>
    <t>224846</t>
  </si>
  <si>
    <t>224848</t>
  </si>
  <si>
    <t>224850</t>
  </si>
  <si>
    <t>224851</t>
  </si>
  <si>
    <t>224854</t>
  </si>
  <si>
    <t>224855</t>
  </si>
  <si>
    <t>224856</t>
  </si>
  <si>
    <t>224861</t>
  </si>
  <si>
    <t>224862</t>
  </si>
  <si>
    <t>224866</t>
  </si>
  <si>
    <t>224868</t>
  </si>
  <si>
    <t>224869</t>
  </si>
  <si>
    <t>224873</t>
  </si>
  <si>
    <t>224879</t>
  </si>
  <si>
    <t>224881</t>
  </si>
  <si>
    <t>224884</t>
  </si>
  <si>
    <t>224885</t>
  </si>
  <si>
    <t>224886</t>
  </si>
  <si>
    <t>224891</t>
  </si>
  <si>
    <t>224893</t>
  </si>
  <si>
    <t>224894</t>
  </si>
  <si>
    <t>224901</t>
  </si>
  <si>
    <t>224904</t>
  </si>
  <si>
    <t>224905</t>
  </si>
  <si>
    <t>224907</t>
  </si>
  <si>
    <t>224910</t>
  </si>
  <si>
    <t>224913</t>
  </si>
  <si>
    <t>224915</t>
  </si>
  <si>
    <t>224920</t>
  </si>
  <si>
    <t>224922</t>
  </si>
  <si>
    <t>224924</t>
  </si>
  <si>
    <t>224926</t>
  </si>
  <si>
    <t>224927</t>
  </si>
  <si>
    <t>224932</t>
  </si>
  <si>
    <t>224934</t>
  </si>
  <si>
    <t>224936</t>
  </si>
  <si>
    <t>224940</t>
  </si>
  <si>
    <t>224942</t>
  </si>
  <si>
    <t>224948</t>
  </si>
  <si>
    <t>224949</t>
  </si>
  <si>
    <t>224953</t>
  </si>
  <si>
    <t>224957</t>
  </si>
  <si>
    <t>224963</t>
  </si>
  <si>
    <t>224964</t>
  </si>
  <si>
    <t>224965</t>
  </si>
  <si>
    <t>224967</t>
  </si>
  <si>
    <t>224968</t>
  </si>
  <si>
    <t>224972</t>
  </si>
  <si>
    <t>224973</t>
  </si>
  <si>
    <t>224976</t>
  </si>
  <si>
    <t>224977</t>
  </si>
  <si>
    <t>224978</t>
  </si>
  <si>
    <t>224982</t>
  </si>
  <si>
    <t>224984</t>
  </si>
  <si>
    <t>224993</t>
  </si>
  <si>
    <t>224994</t>
  </si>
  <si>
    <t>224995</t>
  </si>
  <si>
    <t>224996</t>
  </si>
  <si>
    <t>224999</t>
  </si>
  <si>
    <t>225001</t>
  </si>
  <si>
    <t>225002</t>
  </si>
  <si>
    <t>225003</t>
  </si>
  <si>
    <t>225004</t>
  </si>
  <si>
    <t>225005</t>
  </si>
  <si>
    <t>225008</t>
  </si>
  <si>
    <t>225011</t>
  </si>
  <si>
    <t>225012</t>
  </si>
  <si>
    <t>225017</t>
  </si>
  <si>
    <t>225021</t>
  </si>
  <si>
    <t>225022</t>
  </si>
  <si>
    <t>225024</t>
  </si>
  <si>
    <t>225030</t>
  </si>
  <si>
    <t>225032</t>
  </si>
  <si>
    <t>225035</t>
  </si>
  <si>
    <t>225036</t>
  </si>
  <si>
    <t>225038</t>
  </si>
  <si>
    <t>225042</t>
  </si>
  <si>
    <t>225048</t>
  </si>
  <si>
    <t>225055</t>
  </si>
  <si>
    <t>225057</t>
  </si>
  <si>
    <t>225059</t>
  </si>
  <si>
    <t>225061</t>
  </si>
  <si>
    <t>225063</t>
  </si>
  <si>
    <t>225066</t>
  </si>
  <si>
    <t>225067</t>
  </si>
  <si>
    <t>225073</t>
  </si>
  <si>
    <t>225077</t>
  </si>
  <si>
    <t>225086</t>
  </si>
  <si>
    <t>225094</t>
  </si>
  <si>
    <t>225095</t>
  </si>
  <si>
    <t>225097</t>
  </si>
  <si>
    <t>225098</t>
  </si>
  <si>
    <t>225099</t>
  </si>
  <si>
    <t>225101</t>
  </si>
  <si>
    <t>225110</t>
  </si>
  <si>
    <t>225112</t>
  </si>
  <si>
    <t>225116</t>
  </si>
  <si>
    <t>225120</t>
  </si>
  <si>
    <t>225126</t>
  </si>
  <si>
    <t>225130</t>
  </si>
  <si>
    <t>225131</t>
  </si>
  <si>
    <t>225137</t>
  </si>
  <si>
    <t>225147</t>
  </si>
  <si>
    <t>225148</t>
  </si>
  <si>
    <t>225154</t>
  </si>
  <si>
    <t>225162</t>
  </si>
  <si>
    <t>225163</t>
  </si>
  <si>
    <t>225170</t>
  </si>
  <si>
    <t>225172</t>
  </si>
  <si>
    <t>225180</t>
  </si>
  <si>
    <t>225184</t>
  </si>
  <si>
    <t>225185</t>
  </si>
  <si>
    <t>225196</t>
  </si>
  <si>
    <t>225197</t>
  </si>
  <si>
    <t>225200</t>
  </si>
  <si>
    <t>225204</t>
  </si>
  <si>
    <t>225205</t>
  </si>
  <si>
    <t>225212</t>
  </si>
  <si>
    <t>225216</t>
  </si>
  <si>
    <t>225219</t>
  </si>
  <si>
    <t>225223</t>
  </si>
  <si>
    <t>225224</t>
  </si>
  <si>
    <t>225232</t>
  </si>
  <si>
    <t>225236</t>
  </si>
  <si>
    <t>225237</t>
  </si>
  <si>
    <t>225238</t>
  </si>
  <si>
    <t>225239</t>
  </si>
  <si>
    <t>225240</t>
  </si>
  <si>
    <t>225241</t>
  </si>
  <si>
    <t>225245</t>
  </si>
  <si>
    <t>225248</t>
  </si>
  <si>
    <t>225251</t>
  </si>
  <si>
    <t>225257</t>
  </si>
  <si>
    <t>225258</t>
  </si>
  <si>
    <t>225261</t>
  </si>
  <si>
    <t>225263</t>
  </si>
  <si>
    <t>225266</t>
  </si>
  <si>
    <t>225270</t>
  </si>
  <si>
    <t>225271</t>
  </si>
  <si>
    <t>225272</t>
  </si>
  <si>
    <t>225273</t>
  </si>
  <si>
    <t>225280</t>
  </si>
  <si>
    <t>225285</t>
  </si>
  <si>
    <t>225291</t>
  </si>
  <si>
    <t>225297</t>
  </si>
  <si>
    <t>225299</t>
  </si>
  <si>
    <t>225306</t>
  </si>
  <si>
    <t>225310</t>
  </si>
  <si>
    <t>225313</t>
  </si>
  <si>
    <t>225315</t>
  </si>
  <si>
    <t>225317</t>
  </si>
  <si>
    <t>225319</t>
  </si>
  <si>
    <t>225324</t>
  </si>
  <si>
    <t>225326</t>
  </si>
  <si>
    <t>225336</t>
  </si>
  <si>
    <t>225337</t>
  </si>
  <si>
    <t>225343</t>
  </si>
  <si>
    <t>225344</t>
  </si>
  <si>
    <t>225357</t>
  </si>
  <si>
    <t>225358</t>
  </si>
  <si>
    <t>225359</t>
  </si>
  <si>
    <t>225360</t>
  </si>
  <si>
    <t>225361</t>
  </si>
  <si>
    <t>225364</t>
  </si>
  <si>
    <t>225368</t>
  </si>
  <si>
    <t>225372</t>
  </si>
  <si>
    <t>225376</t>
  </si>
  <si>
    <t>225378</t>
  </si>
  <si>
    <t>225380</t>
  </si>
  <si>
    <t>225385</t>
  </si>
  <si>
    <t>225386</t>
  </si>
  <si>
    <t>225389</t>
  </si>
  <si>
    <t>225390</t>
  </si>
  <si>
    <t>225403</t>
  </si>
  <si>
    <t>225404</t>
  </si>
  <si>
    <t>225406</t>
  </si>
  <si>
    <t>225407</t>
  </si>
  <si>
    <t>225408</t>
  </si>
  <si>
    <t>225412</t>
  </si>
  <si>
    <t>225416</t>
  </si>
  <si>
    <t>225425</t>
  </si>
  <si>
    <t>225427</t>
  </si>
  <si>
    <t>225429</t>
  </si>
  <si>
    <t>225431</t>
  </si>
  <si>
    <t>225433</t>
  </si>
  <si>
    <t>225436</t>
  </si>
  <si>
    <t>225439</t>
  </si>
  <si>
    <t>225442</t>
  </si>
  <si>
    <t>225443</t>
  </si>
  <si>
    <t>225450</t>
  </si>
  <si>
    <t>225451</t>
  </si>
  <si>
    <t>225452</t>
  </si>
  <si>
    <t>225457</t>
  </si>
  <si>
    <t>225459</t>
  </si>
  <si>
    <t>225464</t>
  </si>
  <si>
    <t>225467</t>
  </si>
  <si>
    <t>225468</t>
  </si>
  <si>
    <t>225471</t>
  </si>
  <si>
    <t>225473</t>
  </si>
  <si>
    <t>225475</t>
  </si>
  <si>
    <t>225477</t>
  </si>
  <si>
    <t>225478</t>
  </si>
  <si>
    <t>225480</t>
  </si>
  <si>
    <t>225482</t>
  </si>
  <si>
    <t>225487</t>
  </si>
  <si>
    <t>225494</t>
  </si>
  <si>
    <t>225498</t>
  </si>
  <si>
    <t>225502</t>
  </si>
  <si>
    <t>225503</t>
  </si>
  <si>
    <t>225505</t>
  </si>
  <si>
    <t>225509</t>
  </si>
  <si>
    <t>225514</t>
  </si>
  <si>
    <t>225524</t>
  </si>
  <si>
    <t>225526</t>
  </si>
  <si>
    <t>225528</t>
  </si>
  <si>
    <t>225532</t>
  </si>
  <si>
    <t>225534</t>
  </si>
  <si>
    <t>225535</t>
  </si>
  <si>
    <t>225540</t>
  </si>
  <si>
    <t>225544</t>
  </si>
  <si>
    <t>225547</t>
  </si>
  <si>
    <t>225548</t>
  </si>
  <si>
    <t>225549</t>
  </si>
  <si>
    <t>225550</t>
  </si>
  <si>
    <t>225554</t>
  </si>
  <si>
    <t>225557</t>
  </si>
  <si>
    <t>225560</t>
  </si>
  <si>
    <t>225562</t>
  </si>
  <si>
    <t>225563</t>
  </si>
  <si>
    <t>225564</t>
  </si>
  <si>
    <t>225567</t>
  </si>
  <si>
    <t>225568</t>
  </si>
  <si>
    <t>225569</t>
  </si>
  <si>
    <t>225573</t>
  </si>
  <si>
    <t>225578</t>
  </si>
  <si>
    <t>225582</t>
  </si>
  <si>
    <t>225587</t>
  </si>
  <si>
    <t>225589</t>
  </si>
  <si>
    <t>225591</t>
  </si>
  <si>
    <t>225592</t>
  </si>
  <si>
    <t>225594</t>
  </si>
  <si>
    <t>225599</t>
  </si>
  <si>
    <t>225601</t>
  </si>
  <si>
    <t>225602</t>
  </si>
  <si>
    <t>225617</t>
  </si>
  <si>
    <t>225618</t>
  </si>
  <si>
    <t>225621</t>
  </si>
  <si>
    <t>225624</t>
  </si>
  <si>
    <t>225625</t>
  </si>
  <si>
    <t>225626</t>
  </si>
  <si>
    <t>225633</t>
  </si>
  <si>
    <t>225638</t>
  </si>
  <si>
    <t>225640</t>
  </si>
  <si>
    <t>225641</t>
  </si>
  <si>
    <t>225645</t>
  </si>
  <si>
    <t>225649</t>
  </si>
  <si>
    <t>225655</t>
  </si>
  <si>
    <t>225658</t>
  </si>
  <si>
    <t>225662</t>
  </si>
  <si>
    <t>225669</t>
  </si>
  <si>
    <t>225670</t>
  </si>
  <si>
    <t>225675</t>
  </si>
  <si>
    <t>225702</t>
  </si>
  <si>
    <t>225703</t>
  </si>
  <si>
    <t>225706</t>
  </si>
  <si>
    <t>225708</t>
  </si>
  <si>
    <t>225709</t>
  </si>
  <si>
    <t>225713</t>
  </si>
  <si>
    <t>225717</t>
  </si>
  <si>
    <t>225722</t>
  </si>
  <si>
    <t>225724</t>
  </si>
  <si>
    <t>225726</t>
  </si>
  <si>
    <t>225729</t>
  </si>
  <si>
    <t>225730</t>
  </si>
  <si>
    <t>225733</t>
  </si>
  <si>
    <t>225734</t>
  </si>
  <si>
    <t>225737</t>
  </si>
  <si>
    <t>225743</t>
  </si>
  <si>
    <t>225767</t>
  </si>
  <si>
    <t>225768</t>
  </si>
  <si>
    <t>225774</t>
  </si>
  <si>
    <t>225776</t>
  </si>
  <si>
    <t>225777</t>
  </si>
  <si>
    <t>225780</t>
  </si>
  <si>
    <t>225782</t>
  </si>
  <si>
    <t>225785</t>
  </si>
  <si>
    <t>225798</t>
  </si>
  <si>
    <t>225809</t>
  </si>
  <si>
    <t>225810</t>
  </si>
  <si>
    <t>225821</t>
  </si>
  <si>
    <t>225835</t>
  </si>
  <si>
    <t>225836</t>
  </si>
  <si>
    <t>225845</t>
  </si>
  <si>
    <t>225846</t>
  </si>
  <si>
    <t>225847</t>
  </si>
  <si>
    <t>225848</t>
  </si>
  <si>
    <t>225862</t>
  </si>
  <si>
    <t>225865</t>
  </si>
  <si>
    <t>225867</t>
  </si>
  <si>
    <t>225869</t>
  </si>
  <si>
    <t>225892</t>
  </si>
  <si>
    <t>225898</t>
  </si>
  <si>
    <t>225909</t>
  </si>
  <si>
    <t>225910</t>
  </si>
  <si>
    <t>225929</t>
  </si>
  <si>
    <t>225935</t>
  </si>
  <si>
    <t>225946</t>
  </si>
  <si>
    <t>225947</t>
  </si>
  <si>
    <t>225956</t>
  </si>
  <si>
    <t>225958</t>
  </si>
  <si>
    <t>225964</t>
  </si>
  <si>
    <t>225973</t>
  </si>
  <si>
    <t>225975</t>
  </si>
  <si>
    <t>225992</t>
  </si>
  <si>
    <t>225996</t>
  </si>
  <si>
    <t>225997</t>
  </si>
  <si>
    <t>226001</t>
  </si>
  <si>
    <t>226002</t>
  </si>
  <si>
    <t>226024</t>
  </si>
  <si>
    <t>226025</t>
  </si>
  <si>
    <t>226035</t>
  </si>
  <si>
    <t>226038</t>
  </si>
  <si>
    <t>226039</t>
  </si>
  <si>
    <t>226043</t>
  </si>
  <si>
    <t>226046</t>
  </si>
  <si>
    <t>226050</t>
  </si>
  <si>
    <t>226055</t>
  </si>
  <si>
    <t>226061</t>
  </si>
  <si>
    <t>226074</t>
  </si>
  <si>
    <t>226078</t>
  </si>
  <si>
    <t>226204</t>
  </si>
  <si>
    <t>226205</t>
  </si>
  <si>
    <t>226212</t>
  </si>
  <si>
    <t>226236</t>
  </si>
  <si>
    <t>226240</t>
  </si>
  <si>
    <t>226245</t>
  </si>
  <si>
    <t>226264</t>
  </si>
  <si>
    <t>226266</t>
  </si>
  <si>
    <t>226271</t>
  </si>
  <si>
    <t>226276</t>
  </si>
  <si>
    <t>226277</t>
  </si>
  <si>
    <t>226279</t>
  </si>
  <si>
    <t>226280</t>
  </si>
  <si>
    <t>226282</t>
  </si>
  <si>
    <t>226285</t>
  </si>
  <si>
    <t>226290</t>
  </si>
  <si>
    <t>226297</t>
  </si>
  <si>
    <t>226300</t>
  </si>
  <si>
    <t>226309</t>
  </si>
  <si>
    <t>226310</t>
  </si>
  <si>
    <t>226312</t>
  </si>
  <si>
    <t>226318</t>
  </si>
  <si>
    <t>226329</t>
  </si>
  <si>
    <t>226332</t>
  </si>
  <si>
    <t>226351</t>
  </si>
  <si>
    <t>226352</t>
  </si>
  <si>
    <t>226363</t>
  </si>
  <si>
    <t>226389</t>
  </si>
  <si>
    <t>226401</t>
  </si>
  <si>
    <t>226423</t>
  </si>
  <si>
    <t>226436</t>
  </si>
  <si>
    <t>226437</t>
  </si>
  <si>
    <t>226452</t>
  </si>
  <si>
    <t>226454</t>
  </si>
  <si>
    <t>226456</t>
  </si>
  <si>
    <t>226459</t>
  </si>
  <si>
    <t>226463</t>
  </si>
  <si>
    <t>226469</t>
  </si>
  <si>
    <t>226473</t>
  </si>
  <si>
    <t>226478</t>
  </si>
  <si>
    <t>226481</t>
  </si>
  <si>
    <t>226489</t>
  </si>
  <si>
    <t>226493</t>
  </si>
  <si>
    <t>226502</t>
  </si>
  <si>
    <t>226536</t>
  </si>
  <si>
    <t>226543</t>
  </si>
  <si>
    <t>226546</t>
  </si>
  <si>
    <t>226549</t>
  </si>
  <si>
    <t>226552</t>
  </si>
  <si>
    <t>226554</t>
  </si>
  <si>
    <t>226563</t>
  </si>
  <si>
    <t>226565</t>
  </si>
  <si>
    <t>226573</t>
  </si>
  <si>
    <t>226577</t>
  </si>
  <si>
    <t>226579</t>
  </si>
  <si>
    <t>226580</t>
  </si>
  <si>
    <t>226581</t>
  </si>
  <si>
    <t>226582</t>
  </si>
  <si>
    <t>226587</t>
  </si>
  <si>
    <t>226590</t>
  </si>
  <si>
    <t>226596</t>
  </si>
  <si>
    <t>226608</t>
  </si>
  <si>
    <t>226609</t>
  </si>
  <si>
    <t>226614</t>
  </si>
  <si>
    <t>226617</t>
  </si>
  <si>
    <t>226651</t>
  </si>
  <si>
    <t>226656</t>
  </si>
  <si>
    <t>226657</t>
  </si>
  <si>
    <t>226662</t>
  </si>
  <si>
    <t>226664</t>
  </si>
  <si>
    <t>226667</t>
  </si>
  <si>
    <t>226670</t>
  </si>
  <si>
    <t>226672</t>
  </si>
  <si>
    <t>226679</t>
  </si>
  <si>
    <t>226682</t>
  </si>
  <si>
    <t>226691</t>
  </si>
  <si>
    <t>226692</t>
  </si>
  <si>
    <t>226693</t>
  </si>
  <si>
    <t>226695</t>
  </si>
  <si>
    <t>226699</t>
  </si>
  <si>
    <t>226700</t>
  </si>
  <si>
    <t>226702</t>
  </si>
  <si>
    <t>226706</t>
  </si>
  <si>
    <t>226711</t>
  </si>
  <si>
    <t>226712</t>
  </si>
  <si>
    <t>226724</t>
  </si>
  <si>
    <t>226732</t>
  </si>
  <si>
    <t>226735</t>
  </si>
  <si>
    <t>226737</t>
  </si>
  <si>
    <t>226744</t>
  </si>
  <si>
    <t>226746</t>
  </si>
  <si>
    <t>226747</t>
  </si>
  <si>
    <t>226758</t>
  </si>
  <si>
    <t>226760</t>
  </si>
  <si>
    <t>226766</t>
  </si>
  <si>
    <t>226789</t>
  </si>
  <si>
    <t>226791</t>
  </si>
  <si>
    <t>226796</t>
  </si>
  <si>
    <t>226801</t>
  </si>
  <si>
    <t>226825</t>
  </si>
  <si>
    <t>226827</t>
  </si>
  <si>
    <t>226857</t>
  </si>
  <si>
    <t>226874</t>
  </si>
  <si>
    <t>226893</t>
  </si>
  <si>
    <t>226894</t>
  </si>
  <si>
    <t>226915</t>
  </si>
  <si>
    <t>226918</t>
  </si>
  <si>
    <t>226925</t>
  </si>
  <si>
    <t>226958</t>
  </si>
  <si>
    <t>226960</t>
  </si>
  <si>
    <t>226961</t>
  </si>
  <si>
    <t>226969</t>
  </si>
  <si>
    <t>226977</t>
  </si>
  <si>
    <t>226989</t>
  </si>
  <si>
    <t>227379</t>
  </si>
  <si>
    <t>227478</t>
  </si>
  <si>
    <t>229851</t>
  </si>
  <si>
    <t>229856</t>
  </si>
  <si>
    <t>229859</t>
  </si>
  <si>
    <t>229865</t>
  </si>
  <si>
    <t>229867</t>
  </si>
  <si>
    <t>229869</t>
  </si>
  <si>
    <t>229879</t>
  </si>
  <si>
    <t>229882</t>
  </si>
  <si>
    <t>229883</t>
  </si>
  <si>
    <t>229886</t>
  </si>
  <si>
    <t>229888</t>
  </si>
  <si>
    <t>229897</t>
  </si>
  <si>
    <t>229898</t>
  </si>
  <si>
    <t>229900</t>
  </si>
  <si>
    <t>229903</t>
  </si>
  <si>
    <t>229904</t>
  </si>
  <si>
    <t>229911</t>
  </si>
  <si>
    <t>229912</t>
  </si>
  <si>
    <t>229917</t>
  </si>
  <si>
    <t>229924</t>
  </si>
  <si>
    <t>229927</t>
  </si>
  <si>
    <t>229929</t>
  </si>
  <si>
    <t>229930</t>
  </si>
  <si>
    <t>229933</t>
  </si>
  <si>
    <t>229935</t>
  </si>
  <si>
    <t>229942</t>
  </si>
  <si>
    <t>229952</t>
  </si>
  <si>
    <t>229954</t>
  </si>
  <si>
    <t>229957</t>
  </si>
  <si>
    <t>229958</t>
  </si>
  <si>
    <t>229961</t>
  </si>
  <si>
    <t>229965</t>
  </si>
  <si>
    <t>229967</t>
  </si>
  <si>
    <t>229968</t>
  </si>
  <si>
    <t>229976</t>
  </si>
  <si>
    <t>229978</t>
  </si>
  <si>
    <t>229985</t>
  </si>
  <si>
    <t>229986</t>
  </si>
  <si>
    <t>Sire</t>
  </si>
  <si>
    <t>216110</t>
  </si>
  <si>
    <t>216258</t>
  </si>
  <si>
    <t>193431</t>
  </si>
  <si>
    <t>205728</t>
  </si>
  <si>
    <t>196104</t>
  </si>
  <si>
    <t>202850</t>
  </si>
  <si>
    <t>206625</t>
  </si>
  <si>
    <t>184292</t>
  </si>
  <si>
    <t>218844</t>
  </si>
  <si>
    <t>206691</t>
  </si>
  <si>
    <t>218909</t>
  </si>
  <si>
    <t>218959</t>
  </si>
  <si>
    <t>202934</t>
  </si>
  <si>
    <t>218919</t>
  </si>
  <si>
    <t>206570</t>
  </si>
  <si>
    <t>218861</t>
  </si>
  <si>
    <t>218946</t>
  </si>
  <si>
    <t>216341</t>
  </si>
  <si>
    <t>207279</t>
  </si>
  <si>
    <t>214627</t>
  </si>
  <si>
    <t>213926</t>
  </si>
  <si>
    <t>214314</t>
  </si>
  <si>
    <t>218812</t>
  </si>
  <si>
    <t>215475</t>
  </si>
  <si>
    <t>217469</t>
  </si>
  <si>
    <t>216703</t>
  </si>
  <si>
    <t>215404</t>
  </si>
  <si>
    <t>218823</t>
  </si>
  <si>
    <t>217906</t>
  </si>
  <si>
    <t>204319</t>
  </si>
  <si>
    <t>205435</t>
  </si>
  <si>
    <t>204732</t>
  </si>
  <si>
    <t>162788</t>
  </si>
  <si>
    <t>202851</t>
  </si>
  <si>
    <t>217002</t>
  </si>
  <si>
    <t>216630</t>
  </si>
  <si>
    <t>201054</t>
  </si>
  <si>
    <t>215405</t>
  </si>
  <si>
    <t>216117</t>
  </si>
  <si>
    <t>190709</t>
  </si>
  <si>
    <t>202895</t>
  </si>
  <si>
    <t>218845</t>
  </si>
  <si>
    <t>170188</t>
  </si>
  <si>
    <t>150909</t>
  </si>
  <si>
    <t>185095</t>
  </si>
  <si>
    <t>184186</t>
  </si>
  <si>
    <t>195172</t>
  </si>
  <si>
    <t>195437</t>
  </si>
  <si>
    <t>174180</t>
  </si>
  <si>
    <t>CON</t>
  </si>
  <si>
    <t>LS</t>
  </si>
  <si>
    <t>ERA</t>
  </si>
  <si>
    <t>WR</t>
  </si>
  <si>
    <t>YWR</t>
  </si>
  <si>
    <t>EID</t>
  </si>
  <si>
    <t>940 110020722858</t>
  </si>
  <si>
    <t>940 110020722843</t>
  </si>
  <si>
    <t>940 110020720895</t>
  </si>
  <si>
    <t>940 110013822836</t>
  </si>
  <si>
    <t>940 110020722854</t>
  </si>
  <si>
    <t>940 110020723262</t>
  </si>
  <si>
    <t>940 110020721523</t>
  </si>
  <si>
    <t>940 110020720739</t>
  </si>
  <si>
    <t>940 110020721547</t>
  </si>
  <si>
    <t>940 110020721471</t>
  </si>
  <si>
    <t>940 110020723395</t>
  </si>
  <si>
    <t>940 110020720675</t>
  </si>
  <si>
    <t>940 110020721290</t>
  </si>
  <si>
    <t>940 110020722855</t>
  </si>
  <si>
    <t>940 110020720881</t>
  </si>
  <si>
    <t>940 110020722856</t>
  </si>
  <si>
    <t>940 110020723237</t>
  </si>
  <si>
    <t>940 110020721684</t>
  </si>
  <si>
    <t>940 110020720512</t>
  </si>
  <si>
    <t>940 110020721294</t>
  </si>
  <si>
    <t>940 110020721855</t>
  </si>
  <si>
    <t>940 110020722821</t>
  </si>
  <si>
    <t>940 110020459532</t>
  </si>
  <si>
    <t>940 110020721634</t>
  </si>
  <si>
    <t>940 110020721820</t>
  </si>
  <si>
    <t>940 110020459698</t>
  </si>
  <si>
    <t>940 110020720876</t>
  </si>
  <si>
    <t>940 110020721588</t>
  </si>
  <si>
    <t>940 110020723312</t>
  </si>
  <si>
    <t>940 110020721403</t>
  </si>
  <si>
    <t>940 110020721590</t>
  </si>
  <si>
    <t>940 110020721626</t>
  </si>
  <si>
    <t>940 110020723471</t>
  </si>
  <si>
    <t>940 110020720571</t>
  </si>
  <si>
    <t>940 110020721178</t>
  </si>
  <si>
    <t>940 110020459684</t>
  </si>
  <si>
    <t>940 110020453685</t>
  </si>
  <si>
    <t>940 110020458902</t>
  </si>
  <si>
    <t>940 110020720676</t>
  </si>
  <si>
    <t>940 110020720969</t>
  </si>
  <si>
    <t>940 110020721380</t>
  </si>
  <si>
    <t>940 110020458476</t>
  </si>
  <si>
    <t>940 110020459616</t>
  </si>
  <si>
    <t>940 110020459642</t>
  </si>
  <si>
    <t>940 110020458488</t>
  </si>
  <si>
    <t>940 110020721824</t>
  </si>
  <si>
    <t>940 110020721084</t>
  </si>
  <si>
    <t>940 110020721536</t>
  </si>
  <si>
    <t>940 110020721895</t>
  </si>
  <si>
    <t>940 110020721946</t>
  </si>
  <si>
    <t>940 110020721606</t>
  </si>
  <si>
    <t>940 110020459682</t>
  </si>
  <si>
    <t>940 110020720788</t>
  </si>
  <si>
    <t>940 110020459765</t>
  </si>
  <si>
    <t>940 110020720987</t>
  </si>
  <si>
    <t>940 110020721526</t>
  </si>
  <si>
    <t>940 110020721766</t>
  </si>
  <si>
    <t>940 110020721532</t>
  </si>
  <si>
    <t>940 110020721305</t>
  </si>
  <si>
    <t>940 110020721521</t>
  </si>
  <si>
    <t>940 110020721057</t>
  </si>
  <si>
    <t>940 110020721349</t>
  </si>
  <si>
    <t>940 110020721605</t>
  </si>
  <si>
    <t>940 110020721648</t>
  </si>
  <si>
    <t>940 110020721915</t>
  </si>
  <si>
    <t>940 110020458136</t>
  </si>
  <si>
    <t>940 110020721832</t>
  </si>
  <si>
    <t>940 110020721622</t>
  </si>
  <si>
    <t>940 110020721077</t>
  </si>
  <si>
    <t>940 110020720930</t>
  </si>
  <si>
    <t>940 110020459183</t>
  </si>
  <si>
    <t>940 110020721478</t>
  </si>
  <si>
    <t>940 110020723486</t>
  </si>
  <si>
    <t>940 110020721390</t>
  </si>
  <si>
    <t>940 110015930629</t>
  </si>
  <si>
    <t>940 110020723377</t>
  </si>
  <si>
    <t>940 110015374568</t>
  </si>
  <si>
    <t>940 110020721522</t>
  </si>
  <si>
    <t>940 110020720863</t>
  </si>
  <si>
    <t>940 110020723247</t>
  </si>
  <si>
    <t>940 110020459834</t>
  </si>
  <si>
    <t>940 110020720722</t>
  </si>
  <si>
    <t>940 110020458554</t>
  </si>
  <si>
    <t>940 110015941602</t>
  </si>
  <si>
    <t>940 110020721945</t>
  </si>
  <si>
    <t>940 110020722817</t>
  </si>
  <si>
    <t>940 110020721534</t>
  </si>
  <si>
    <t>940 110020459107</t>
  </si>
  <si>
    <t>940 110020459405</t>
  </si>
  <si>
    <t>940 110020721355</t>
  </si>
  <si>
    <t>940 110020721601</t>
  </si>
  <si>
    <t>940 110020721541</t>
  </si>
  <si>
    <t>940 110020721335</t>
  </si>
  <si>
    <t>940 110020721227</t>
  </si>
  <si>
    <t>940 110020459654</t>
  </si>
  <si>
    <t>940 110020721661</t>
  </si>
  <si>
    <t>940 110020721174</t>
  </si>
  <si>
    <t>940 110015320852</t>
  </si>
  <si>
    <t>940 110020721449</t>
  </si>
  <si>
    <t>940 110020721044</t>
  </si>
  <si>
    <t>940 110020721464</t>
  </si>
  <si>
    <t>940 110020721327</t>
  </si>
  <si>
    <t>940 110020721840</t>
  </si>
  <si>
    <t>940 110020721158</t>
  </si>
  <si>
    <t>940 110020459105</t>
  </si>
  <si>
    <t>940 110020458628</t>
  </si>
  <si>
    <t>940 110020721655</t>
  </si>
  <si>
    <t>940 110020458273</t>
  </si>
  <si>
    <t>940 110020720877</t>
  </si>
  <si>
    <t>940 110020721359</t>
  </si>
  <si>
    <t>940 110020721297</t>
  </si>
  <si>
    <t>940 110020721821</t>
  </si>
  <si>
    <t>940 110020721491</t>
  </si>
  <si>
    <t>940 110020459376</t>
  </si>
  <si>
    <t>940 110020458459</t>
  </si>
  <si>
    <t>940 110020458077</t>
  </si>
  <si>
    <t>940 110020458286</t>
  </si>
  <si>
    <t>940 110020720520</t>
  </si>
  <si>
    <t>940 110015372774</t>
  </si>
  <si>
    <t>940 110020720507</t>
  </si>
  <si>
    <t>940 110020458924</t>
  </si>
  <si>
    <t>940 110020459054</t>
  </si>
  <si>
    <t>940 110020457051</t>
  </si>
  <si>
    <t>940 110020459325</t>
  </si>
  <si>
    <t>940 110020723403</t>
  </si>
  <si>
    <t>940 110020720696</t>
  </si>
  <si>
    <t>940 110020458067</t>
  </si>
  <si>
    <t>940 110020721873</t>
  </si>
  <si>
    <t>940 110020458129</t>
  </si>
  <si>
    <t>940 110020720698</t>
  </si>
  <si>
    <t>940 110020722798</t>
  </si>
  <si>
    <t>940 110020458708</t>
  </si>
  <si>
    <t>940 110020459552</t>
  </si>
  <si>
    <t>940 110020720880</t>
  </si>
  <si>
    <t>940 110020720771</t>
  </si>
  <si>
    <t>940 110020459793</t>
  </si>
  <si>
    <t>940 110020459771</t>
  </si>
  <si>
    <t>940 110020458567</t>
  </si>
  <si>
    <t>940 110020721425</t>
  </si>
  <si>
    <t>940 110020720607</t>
  </si>
  <si>
    <t>940 110020458054</t>
  </si>
  <si>
    <t>940 110020721507</t>
  </si>
  <si>
    <t>940 110020458198</t>
  </si>
  <si>
    <t>940 110020721806</t>
  </si>
  <si>
    <t>940 110020458569</t>
  </si>
  <si>
    <t>940 110020720756</t>
  </si>
  <si>
    <t>940 110020459777</t>
  </si>
  <si>
    <t>940 110020458147</t>
  </si>
  <si>
    <t>940 110020459087</t>
  </si>
  <si>
    <t>940 110020720894</t>
  </si>
  <si>
    <t>940 110020720760</t>
  </si>
  <si>
    <t>940 110020459679</t>
  </si>
  <si>
    <t>940 110020721673</t>
  </si>
  <si>
    <t>940 110020721662</t>
  </si>
  <si>
    <t>940 110020721264</t>
  </si>
  <si>
    <t>940 110020458113</t>
  </si>
  <si>
    <t>940 110020721735</t>
  </si>
  <si>
    <t>940 110015371975</t>
  </si>
  <si>
    <t>940 110020721456</t>
  </si>
  <si>
    <t>940 110013697075</t>
  </si>
  <si>
    <t>940 110020721844</t>
  </si>
  <si>
    <t>940 110020458071</t>
  </si>
  <si>
    <t>940 110020458597</t>
  </si>
  <si>
    <t>940 110020721679</t>
  </si>
  <si>
    <t>940 110020721368</t>
  </si>
  <si>
    <t>940 110020721275</t>
  </si>
  <si>
    <t>940 110020458284</t>
  </si>
  <si>
    <t>940 110020720967</t>
  </si>
  <si>
    <t>940 110020721499</t>
  </si>
  <si>
    <t>940 110020720703</t>
  </si>
  <si>
    <t>940 110020720629</t>
  </si>
  <si>
    <t>940 110020459318</t>
  </si>
  <si>
    <t>940 110020723277</t>
  </si>
  <si>
    <t>940 110020459048</t>
  </si>
  <si>
    <t>940 110020459404</t>
  </si>
  <si>
    <t>940 110020721339</t>
  </si>
  <si>
    <t>940 110020721133</t>
  </si>
  <si>
    <t>940 110020458075</t>
  </si>
  <si>
    <t>940 110020721409</t>
  </si>
  <si>
    <t>940 110020459096</t>
  </si>
  <si>
    <t>940 110020720515</t>
  </si>
  <si>
    <t>940 110020720514</t>
  </si>
  <si>
    <t>940 110020722848</t>
  </si>
  <si>
    <t>940 110020722847</t>
  </si>
  <si>
    <t>940 110020723479</t>
  </si>
  <si>
    <t>940 110020723478</t>
  </si>
  <si>
    <t>940 110020721544</t>
  </si>
  <si>
    <t>940 110020721543</t>
  </si>
  <si>
    <t>940 110020721435</t>
  </si>
  <si>
    <t>940 110020721436</t>
  </si>
  <si>
    <t>940 110020721743</t>
  </si>
  <si>
    <t>940 110020721742</t>
  </si>
  <si>
    <t>940 110020721157</t>
  </si>
  <si>
    <t>940 110020721156</t>
  </si>
  <si>
    <t>940 110020721099</t>
  </si>
  <si>
    <t>940 110020721100</t>
  </si>
  <si>
    <t>940 110020721472</t>
  </si>
  <si>
    <t>940 110020721473</t>
  </si>
  <si>
    <t>940 110020723285</t>
  </si>
  <si>
    <t>940 110020723284</t>
  </si>
  <si>
    <t>940 110020722872</t>
  </si>
  <si>
    <t>940 110020722871</t>
  </si>
  <si>
    <t>940 110020723220</t>
  </si>
  <si>
    <t>940 110020723201</t>
  </si>
  <si>
    <t>940 110015173965</t>
  </si>
  <si>
    <t>940 110007198800</t>
  </si>
  <si>
    <t>940 110020459051</t>
  </si>
  <si>
    <t>940 110020459070</t>
  </si>
  <si>
    <t>940 110020721721</t>
  </si>
  <si>
    <t>940 110020721740</t>
  </si>
  <si>
    <t>940 110020721693</t>
  </si>
  <si>
    <t>940 110020721694</t>
  </si>
  <si>
    <t>940 110020721708</t>
  </si>
  <si>
    <t>940 110020721709</t>
  </si>
  <si>
    <t>940 110020721750</t>
  </si>
  <si>
    <t>940 110020721731</t>
  </si>
  <si>
    <t>940 110020720567</t>
  </si>
  <si>
    <t>940 110020720566</t>
  </si>
  <si>
    <t>940 110020720532</t>
  </si>
  <si>
    <t>940 110020720533</t>
  </si>
  <si>
    <t>940 110020721790</t>
  </si>
  <si>
    <t>940 110020721789</t>
  </si>
  <si>
    <t>940 110020721777</t>
  </si>
  <si>
    <t>940 110020721778</t>
  </si>
  <si>
    <t>940 110020721088</t>
  </si>
  <si>
    <t>940 110020721089</t>
  </si>
  <si>
    <t>940 110020458551</t>
  </si>
  <si>
    <t>940 110020458552</t>
  </si>
  <si>
    <t>940 110020721042</t>
  </si>
  <si>
    <t>940 110020721043</t>
  </si>
  <si>
    <t>940 110020722864</t>
  </si>
  <si>
    <t>940 110020723475</t>
  </si>
  <si>
    <t>940 110020723244</t>
  </si>
  <si>
    <t>940 110020720585</t>
  </si>
  <si>
    <t>940 110020723269</t>
  </si>
  <si>
    <t>940 110015807533</t>
  </si>
  <si>
    <t>940 110020459747</t>
  </si>
  <si>
    <t>940 110020720959</t>
  </si>
  <si>
    <t>940 110020721552</t>
  </si>
  <si>
    <t>940 110020721311</t>
  </si>
  <si>
    <t>940 110013232795</t>
  </si>
  <si>
    <t>940 110020720852</t>
  </si>
  <si>
    <t>940 110020459811</t>
  </si>
  <si>
    <t>940 110013365211</t>
  </si>
  <si>
    <t>940 110020723304</t>
  </si>
  <si>
    <t>940 110020721664</t>
  </si>
  <si>
    <t>940 110020721872</t>
  </si>
  <si>
    <t>940 110020721981</t>
  </si>
  <si>
    <t>940 110020720845</t>
  </si>
  <si>
    <t>940 110020459703</t>
  </si>
  <si>
    <t>940 110020723470</t>
  </si>
  <si>
    <t>940 110020721427</t>
  </si>
  <si>
    <t>940 110020720999</t>
  </si>
  <si>
    <t>940 110015844451</t>
  </si>
  <si>
    <t>940 110020459525</t>
  </si>
  <si>
    <t>940 110020458562</t>
  </si>
  <si>
    <t>940 110020458110</t>
  </si>
  <si>
    <t>940 110020721348</t>
  </si>
  <si>
    <t>940 110020720925</t>
  </si>
  <si>
    <t>940 110020458078</t>
  </si>
  <si>
    <t>940 110020458144</t>
  </si>
  <si>
    <t>940 110020721413</t>
  </si>
  <si>
    <t>940 110020458879</t>
  </si>
  <si>
    <t>940 110020459344</t>
  </si>
  <si>
    <t>940 110020721881</t>
  </si>
  <si>
    <t>940 110020721696</t>
  </si>
  <si>
    <t>940 110020720783</t>
  </si>
  <si>
    <t>940 110020458263</t>
  </si>
  <si>
    <t>940 110020720766</t>
  </si>
  <si>
    <t>940 110020458143</t>
  </si>
  <si>
    <t>940 110020721667</t>
  </si>
  <si>
    <t>940 110020720720</t>
  </si>
  <si>
    <t>940 110020457621</t>
  </si>
  <si>
    <t>940 110020720792</t>
  </si>
  <si>
    <t>940 110020458505</t>
  </si>
  <si>
    <t>940 110020458088</t>
  </si>
  <si>
    <t>940 110020720731</t>
  </si>
  <si>
    <t>940 110020459339</t>
  </si>
  <si>
    <t>940 110020721410</t>
  </si>
  <si>
    <t>940 110020458097</t>
  </si>
  <si>
    <t>940 110020458514</t>
  </si>
  <si>
    <t>940 110020723349</t>
  </si>
  <si>
    <t>940 110020721505</t>
  </si>
  <si>
    <t>940 110020459035</t>
  </si>
  <si>
    <t>940 110020723419</t>
  </si>
  <si>
    <t>940 110020721802</t>
  </si>
  <si>
    <t>940 110020721317</t>
  </si>
  <si>
    <t>940 110020458084</t>
  </si>
  <si>
    <t>940 110020459767</t>
  </si>
  <si>
    <t>940 110020721650</t>
  </si>
  <si>
    <t>940 110020459736</t>
  </si>
  <si>
    <t>940 110020721646</t>
  </si>
  <si>
    <t>940 110020721439</t>
  </si>
  <si>
    <t>940 110020721237</t>
  </si>
  <si>
    <t>940 110020458381</t>
  </si>
  <si>
    <t>940 110020458127</t>
  </si>
  <si>
    <t>940 110020458062</t>
  </si>
  <si>
    <t>940 110020458175</t>
  </si>
  <si>
    <t>940 110020720865</t>
  </si>
  <si>
    <t>940 110020721162</t>
  </si>
  <si>
    <t>940 110020458536</t>
  </si>
  <si>
    <t>940 110020457712</t>
  </si>
  <si>
    <t>940 110020457597</t>
  </si>
  <si>
    <t>940 110020458251</t>
  </si>
  <si>
    <t>940 110020721031</t>
  </si>
  <si>
    <t>940 110020720819</t>
  </si>
  <si>
    <t>940 110020720971</t>
  </si>
  <si>
    <t>940 110020459757</t>
  </si>
  <si>
    <t>940 110020459825</t>
  </si>
  <si>
    <t>940 110012715779</t>
  </si>
  <si>
    <t>940 110020458116</t>
  </si>
  <si>
    <t>940 110020721303</t>
  </si>
  <si>
    <t>940 110020459583</t>
  </si>
  <si>
    <t>940 110020458587</t>
  </si>
  <si>
    <t>940 110020459233</t>
  </si>
  <si>
    <t>940 110020458146</t>
  </si>
  <si>
    <t>940 110020721152</t>
  </si>
  <si>
    <t>940 110020721277</t>
  </si>
  <si>
    <t>940 110020721407</t>
  </si>
  <si>
    <t>940 110020721651</t>
  </si>
  <si>
    <t>940 110020721280</t>
  </si>
  <si>
    <t>940 110020458132</t>
  </si>
  <si>
    <t>940 110020721051</t>
  </si>
  <si>
    <t>940 110020721189</t>
  </si>
  <si>
    <t>940 110020721670</t>
  </si>
  <si>
    <t>940 110020721710</t>
  </si>
  <si>
    <t>940 110020458496</t>
  </si>
  <si>
    <t>940 110020721112</t>
  </si>
  <si>
    <t>940 110020458521</t>
  </si>
  <si>
    <t>940 110020459650</t>
  </si>
  <si>
    <t>940 110020721501</t>
  </si>
  <si>
    <t>940 110020458374</t>
  </si>
  <si>
    <t>940 110020720742</t>
  </si>
  <si>
    <t>940 110020458624</t>
  </si>
  <si>
    <t>940 110020459729</t>
  </si>
  <si>
    <t>940 110020721631</t>
  </si>
  <si>
    <t>940 110020721514</t>
  </si>
  <si>
    <t>940 110020723453</t>
  </si>
  <si>
    <t>940 110020721493</t>
  </si>
  <si>
    <t>940 110020720901</t>
  </si>
  <si>
    <t>940 110020459596</t>
  </si>
  <si>
    <t>940 110020723371</t>
  </si>
  <si>
    <t>940 110020721243</t>
  </si>
  <si>
    <t>940 110020720546</t>
  </si>
  <si>
    <t>940 110020457704</t>
  </si>
  <si>
    <t>940 110015939253</t>
  </si>
  <si>
    <t>940 110020721381</t>
  </si>
  <si>
    <t>940 110020459607</t>
  </si>
  <si>
    <t>940 110020720773</t>
  </si>
  <si>
    <t>940 110020458372</t>
  </si>
  <si>
    <t>940 110020459469</t>
  </si>
  <si>
    <t>940 110020458742</t>
  </si>
  <si>
    <t>940 110020721468</t>
  </si>
  <si>
    <t>940 110013786471</t>
  </si>
  <si>
    <t>940 110020458645</t>
  </si>
  <si>
    <t>940 110020459331</t>
  </si>
  <si>
    <t>940 110020720949</t>
  </si>
  <si>
    <t>940 110020458649</t>
  </si>
  <si>
    <t>940 110020721944</t>
  </si>
  <si>
    <t>940 110020457123</t>
  </si>
  <si>
    <t>940 110020459046</t>
  </si>
  <si>
    <t>940 110020723423</t>
  </si>
  <si>
    <t>940 110020458610</t>
  </si>
  <si>
    <t>940 110020721557</t>
  </si>
  <si>
    <t>940 110020721104</t>
  </si>
  <si>
    <t>940 110020720518</t>
  </si>
  <si>
    <t>940 110020459322</t>
  </si>
  <si>
    <t>940 110020721470</t>
  </si>
  <si>
    <t>940 110020459074</t>
  </si>
  <si>
    <t>940 110020721878</t>
  </si>
  <si>
    <t>940 110020459753</t>
  </si>
  <si>
    <t>940 110020456499</t>
  </si>
  <si>
    <t>940 110020458893</t>
  </si>
  <si>
    <t>940 110020459693</t>
  </si>
  <si>
    <t>940 110020459502</t>
  </si>
  <si>
    <t>940 110020458608</t>
  </si>
  <si>
    <t>940 110020458239</t>
  </si>
  <si>
    <t>940 110020459445</t>
  </si>
  <si>
    <t>940 110020721019</t>
  </si>
  <si>
    <t>940 110020458820</t>
  </si>
  <si>
    <t>940 110020458620</t>
  </si>
  <si>
    <t>940 110020459330</t>
  </si>
  <si>
    <t>940 110020721619</t>
  </si>
  <si>
    <t>940 110020721344</t>
  </si>
  <si>
    <t>940 110020458073</t>
  </si>
  <si>
    <t>940 110020458494</t>
  </si>
  <si>
    <t>940 110020459513</t>
  </si>
  <si>
    <t>940 110020458058</t>
  </si>
  <si>
    <t>940 110020459848</t>
  </si>
  <si>
    <t>940 110020459452</t>
  </si>
  <si>
    <t>940 110020459109</t>
  </si>
  <si>
    <t>940 110020720635</t>
  </si>
  <si>
    <t>940 110020458331</t>
  </si>
  <si>
    <t>940 110020459544</t>
  </si>
  <si>
    <t>940 110020720745</t>
  </si>
  <si>
    <t>940 110020721135</t>
  </si>
  <si>
    <t>940 110020721714</t>
  </si>
  <si>
    <t>940 110020457068</t>
  </si>
  <si>
    <t>940 110020459188</t>
  </si>
  <si>
    <t>940 110020721829</t>
  </si>
  <si>
    <t>940 110020721886</t>
  </si>
  <si>
    <t>940 110020458424</t>
  </si>
  <si>
    <t>940 110020721480</t>
  </si>
  <si>
    <t>940 110020459116</t>
  </si>
  <si>
    <t>940 110020721578</t>
  </si>
  <si>
    <t>940 110020459443</t>
  </si>
  <si>
    <t>940 110020459235</t>
  </si>
  <si>
    <t>940 110020721009</t>
  </si>
  <si>
    <t>940 110020723314</t>
  </si>
  <si>
    <t>940 110020723431</t>
  </si>
  <si>
    <t>940 110020459421</t>
  </si>
  <si>
    <t>940 110020721053</t>
  </si>
  <si>
    <t>940 110020458550</t>
  </si>
  <si>
    <t>940 110020457095</t>
  </si>
  <si>
    <t>940 110020721066</t>
  </si>
  <si>
    <t>940 110020458369</t>
  </si>
  <si>
    <t>940 110020459380</t>
  </si>
  <si>
    <t>940 110020459437</t>
  </si>
  <si>
    <t>940 110020459600</t>
  </si>
  <si>
    <t>940 110020458080</t>
  </si>
  <si>
    <t>940 110020721524</t>
  </si>
  <si>
    <t>940 110020459439</t>
  </si>
  <si>
    <t>940 110020458313</t>
  </si>
  <si>
    <t>940 110020458949</t>
  </si>
  <si>
    <t>940 110020459476</t>
  </si>
  <si>
    <t>940 110020457124</t>
  </si>
  <si>
    <t>940 110020458668</t>
  </si>
  <si>
    <t>940 110020459433</t>
  </si>
  <si>
    <t>940 110020459539</t>
  </si>
  <si>
    <t>940 110020720534</t>
  </si>
  <si>
    <t>940 110020721184</t>
  </si>
  <si>
    <t>940 110020721452</t>
  </si>
  <si>
    <t>940 110020459040</t>
  </si>
  <si>
    <t>940 110020721266</t>
  </si>
  <si>
    <t>940 110020459692</t>
  </si>
  <si>
    <t>940 110020459587</t>
  </si>
  <si>
    <t>940 110020458584</t>
  </si>
  <si>
    <t>940 110020459289</t>
  </si>
  <si>
    <t>940 110020458594</t>
  </si>
  <si>
    <t>940 110020458497</t>
  </si>
  <si>
    <t>940 110020459179</t>
  </si>
  <si>
    <t>940 110020458102</t>
  </si>
  <si>
    <t>940 110020721911</t>
  </si>
  <si>
    <t>940 110020458177</t>
  </si>
  <si>
    <t>940 110020722846</t>
  </si>
  <si>
    <t>940 110020458446</t>
  </si>
  <si>
    <t>940 110020459067</t>
  </si>
  <si>
    <t>940 110020458901</t>
  </si>
  <si>
    <t>940 110020458747</t>
  </si>
  <si>
    <t>940 110020721115</t>
  </si>
  <si>
    <t>940 110020459309</t>
  </si>
  <si>
    <t>940 110020457567</t>
  </si>
  <si>
    <t>940 110012433236</t>
  </si>
  <si>
    <t>940 110020458352</t>
  </si>
  <si>
    <t>940 110020459725</t>
  </si>
  <si>
    <t>940 110020459094</t>
  </si>
  <si>
    <t>940 110020459346</t>
  </si>
  <si>
    <t>940 110020459430</t>
  </si>
  <si>
    <t>940 110020459392</t>
  </si>
  <si>
    <t>940 110020459624</t>
  </si>
  <si>
    <t>940 110020721815</t>
  </si>
  <si>
    <t>940 110020457059</t>
  </si>
  <si>
    <t>940 110020721716</t>
  </si>
  <si>
    <t>940 110020458664</t>
  </si>
  <si>
    <t>940 110020721126</t>
  </si>
  <si>
    <t>940 110020459603</t>
  </si>
  <si>
    <t>940 110020458289</t>
  </si>
  <si>
    <t>940 110020459573</t>
  </si>
  <si>
    <t>940 110020458197</t>
  </si>
  <si>
    <t>940 110020723392</t>
  </si>
  <si>
    <t>940 110020457717</t>
  </si>
  <si>
    <t>940 110020459427</t>
  </si>
  <si>
    <t>940 110020723490</t>
  </si>
  <si>
    <t>940 110020723489</t>
  </si>
  <si>
    <t>940 110020723216</t>
  </si>
  <si>
    <t>940 110020723215</t>
  </si>
  <si>
    <t>940 110020720524</t>
  </si>
  <si>
    <t>940 110020720525</t>
  </si>
  <si>
    <t>940 110020720576</t>
  </si>
  <si>
    <t>940 110020720575</t>
  </si>
  <si>
    <t>940 110020720558</t>
  </si>
  <si>
    <t>940 110020720559</t>
  </si>
  <si>
    <t>940 110020723246</t>
  </si>
  <si>
    <t>940 110020723245</t>
  </si>
  <si>
    <t>940 110020721567</t>
  </si>
  <si>
    <t>940 110020721568</t>
  </si>
  <si>
    <t>940 110020459676</t>
  </si>
  <si>
    <t>940 110020459675</t>
  </si>
  <si>
    <t>940 110020721593</t>
  </si>
  <si>
    <t>940 110020721594</t>
  </si>
  <si>
    <t>940 110020721635</t>
  </si>
  <si>
    <t>940 110020721636</t>
  </si>
  <si>
    <t>940 110020459207</t>
  </si>
  <si>
    <t>940 110020459208</t>
  </si>
  <si>
    <t>940 110020459837</t>
  </si>
  <si>
    <t>940 110020459836</t>
  </si>
  <si>
    <t>940 110020458928</t>
  </si>
  <si>
    <t>940 110020458929</t>
  </si>
  <si>
    <t>940 110020458387</t>
  </si>
  <si>
    <t>940 110020458386</t>
  </si>
  <si>
    <t>940 110020459160</t>
  </si>
  <si>
    <t>940 110020459159</t>
  </si>
  <si>
    <t>940 110020459267</t>
  </si>
  <si>
    <t>940 110020459266</t>
  </si>
  <si>
    <t>940 110020458439</t>
  </si>
  <si>
    <t>940 110020458438</t>
  </si>
  <si>
    <t>940 110020721090</t>
  </si>
  <si>
    <t>940 110020721071</t>
  </si>
  <si>
    <t>940 110020721858</t>
  </si>
  <si>
    <t>940 110020721857</t>
  </si>
  <si>
    <t>940 110015372734</t>
  </si>
  <si>
    <t>940 110014528751</t>
  </si>
  <si>
    <t>940 110010390678</t>
  </si>
  <si>
    <t>940 110009942392</t>
  </si>
  <si>
    <t>940 110020721955</t>
  </si>
  <si>
    <t>940 110020721956</t>
  </si>
  <si>
    <t>940 110020458307</t>
  </si>
  <si>
    <t>940 110020458306</t>
  </si>
  <si>
    <t>940 110020459727</t>
  </si>
  <si>
    <t>940 110020459728</t>
  </si>
  <si>
    <t>940 110020459337</t>
  </si>
  <si>
    <t>940 110020459336</t>
  </si>
  <si>
    <t>940 110020723467</t>
  </si>
  <si>
    <t>940 110020723464</t>
  </si>
  <si>
    <t>940 110020723476</t>
  </si>
  <si>
    <t>940 110020722796</t>
  </si>
  <si>
    <t>940 110020723426</t>
  </si>
  <si>
    <t>940 110020721373</t>
  </si>
  <si>
    <t>940 110020722888</t>
  </si>
  <si>
    <t>940 110020720918</t>
  </si>
  <si>
    <t>940 110020459584</t>
  </si>
  <si>
    <t>940 110020721388</t>
  </si>
  <si>
    <t>940 110020722852</t>
  </si>
  <si>
    <t>940 110020723466</t>
  </si>
  <si>
    <t>940 110020721736</t>
  </si>
  <si>
    <t>940 110020721604</t>
  </si>
  <si>
    <t>940 110020720763</t>
  </si>
  <si>
    <t>940 110020721823</t>
  </si>
  <si>
    <t>940 110020458279</t>
  </si>
  <si>
    <t>940 110020721443</t>
  </si>
  <si>
    <t>940 110020721812</t>
  </si>
  <si>
    <t>940 110020720697</t>
  </si>
  <si>
    <t>940 110020721642</t>
  </si>
  <si>
    <t>940 110020721720</t>
  </si>
  <si>
    <t>940 110020720954</t>
  </si>
  <si>
    <t>940 110020723310</t>
  </si>
  <si>
    <t>940 110020723280</t>
  </si>
  <si>
    <t>940 110020720993</t>
  </si>
  <si>
    <t>940 110020723197</t>
  </si>
  <si>
    <t>940 110020720563</t>
  </si>
  <si>
    <t>940 110020458179</t>
  </si>
  <si>
    <t>940 110020723459</t>
  </si>
  <si>
    <t>940 110020721621</t>
  </si>
  <si>
    <t>940 110020723474</t>
  </si>
  <si>
    <t>940 110020723386</t>
  </si>
  <si>
    <t>940 110013265633</t>
  </si>
  <si>
    <t>940 110020721580</t>
  </si>
  <si>
    <t>940 110020721726</t>
  </si>
  <si>
    <t>940 110020453688</t>
  </si>
  <si>
    <t>940 110020721899</t>
  </si>
  <si>
    <t>940 110020720550</t>
  </si>
  <si>
    <t>940 110014326448</t>
  </si>
  <si>
    <t>940 110020723458</t>
  </si>
  <si>
    <t>940 110020720832</t>
  </si>
  <si>
    <t>940 110020458172</t>
  </si>
  <si>
    <t>940 110020459086</t>
  </si>
  <si>
    <t>940 110020458549</t>
  </si>
  <si>
    <t>940 110020722849</t>
  </si>
  <si>
    <t>940 110020721038</t>
  </si>
  <si>
    <t>940 110020720583</t>
  </si>
  <si>
    <t>940 110020720689</t>
  </si>
  <si>
    <t>940 110020458377</t>
  </si>
  <si>
    <t>940 110020458196</t>
  </si>
  <si>
    <t>940 110020723348</t>
  </si>
  <si>
    <t>940 110020720685</t>
  </si>
  <si>
    <t>940 110020459559</t>
  </si>
  <si>
    <t>940 110020720837</t>
  </si>
  <si>
    <t>940 110020721795</t>
  </si>
  <si>
    <t>940 110020723389</t>
  </si>
  <si>
    <t>940 110020723223</t>
  </si>
  <si>
    <t>940 110020723211</t>
  </si>
  <si>
    <t>940 110020721890</t>
  </si>
  <si>
    <t>940 110020721379</t>
  </si>
  <si>
    <t>940 110020721431</t>
  </si>
  <si>
    <t>940 110020723233</t>
  </si>
  <si>
    <t>940 110020721128</t>
  </si>
  <si>
    <t>940 110020458822</t>
  </si>
  <si>
    <t>940 110020721978</t>
  </si>
  <si>
    <t>940 110020721970</t>
  </si>
  <si>
    <t>940 110020721340</t>
  </si>
  <si>
    <t>940 110020459556</t>
  </si>
  <si>
    <t>940 110020459256</t>
  </si>
  <si>
    <t>940 110012894848</t>
  </si>
  <si>
    <t>940 110020459211</t>
  </si>
  <si>
    <t>940 110020458559</t>
  </si>
  <si>
    <t>940 110020721515</t>
  </si>
  <si>
    <t>940 110020459042</t>
  </si>
  <si>
    <t>940 110020721513</t>
  </si>
  <si>
    <t>940 110020459171</t>
  </si>
  <si>
    <t>940 110020459190</t>
  </si>
  <si>
    <t>940 110020720830</t>
  </si>
  <si>
    <t>940 110020458206</t>
  </si>
  <si>
    <t>940 110020720642</t>
  </si>
  <si>
    <t>940 110020721486</t>
  </si>
  <si>
    <t>940 110020458542</t>
  </si>
  <si>
    <t>940 110020721485</t>
  </si>
  <si>
    <t>940 110020459069</t>
  </si>
  <si>
    <t>940 110020721229</t>
  </si>
  <si>
    <t>940 110020723300</t>
  </si>
  <si>
    <t>940 110020723293</t>
  </si>
  <si>
    <t>940 110020720829</t>
  </si>
  <si>
    <t>940 110020721455</t>
  </si>
  <si>
    <t>940 110020721454</t>
  </si>
  <si>
    <t>940 110013811924</t>
  </si>
  <si>
    <t>940 110020722834</t>
  </si>
  <si>
    <t>940 110020721230</t>
  </si>
  <si>
    <t>940 110020721920</t>
  </si>
  <si>
    <t>940 110020723307</t>
  </si>
  <si>
    <t>940 110020722814</t>
  </si>
  <si>
    <t>940 110020721236</t>
  </si>
  <si>
    <t>940 110020459818</t>
  </si>
  <si>
    <t>940 110020458507</t>
  </si>
  <si>
    <t>940 110020459165</t>
  </si>
  <si>
    <t>940 110020458259</t>
  </si>
  <si>
    <t>940 110020458490</t>
  </si>
  <si>
    <t>940 110020459625</t>
  </si>
  <si>
    <t>940 110020458588</t>
  </si>
  <si>
    <t>940 110020458685</t>
  </si>
  <si>
    <t>940 110020458522</t>
  </si>
  <si>
    <t>940 110020458612</t>
  </si>
  <si>
    <t>940 110020459212</t>
  </si>
  <si>
    <t>940 110020458634</t>
  </si>
  <si>
    <t>940 110020457544</t>
  </si>
  <si>
    <t>940 110020459565</t>
  </si>
  <si>
    <t>940 110020721530</t>
  </si>
  <si>
    <t>940 110020459454</t>
  </si>
  <si>
    <t>940 110020459463</t>
  </si>
  <si>
    <t>940 110020459312</t>
  </si>
  <si>
    <t>940 110020723396</t>
  </si>
  <si>
    <t>940 110020458092</t>
  </si>
  <si>
    <t>940 110020458248</t>
  </si>
  <si>
    <t>940 110020459175</t>
  </si>
  <si>
    <t>940 110020459751</t>
  </si>
  <si>
    <t>940 110020458958</t>
  </si>
  <si>
    <t>940 110020458714</t>
  </si>
  <si>
    <t>940 110020459840</t>
  </si>
  <si>
    <t>940 110020458240</t>
  </si>
  <si>
    <t>940 110020457328</t>
  </si>
  <si>
    <t>940 110020721688</t>
  </si>
  <si>
    <t>940 110020458693</t>
  </si>
  <si>
    <t>940 110020458952</t>
  </si>
  <si>
    <t>940 110020458589</t>
  </si>
  <si>
    <t>940 110020721961</t>
  </si>
  <si>
    <t>940 110020722831</t>
  </si>
  <si>
    <t>940 110020459599</t>
  </si>
  <si>
    <t>940 110020459543</t>
  </si>
  <si>
    <t>940 110020723430</t>
  </si>
  <si>
    <t>940 110020723294</t>
  </si>
  <si>
    <t>940 110020723251</t>
  </si>
  <si>
    <t>940 110020721918</t>
  </si>
  <si>
    <t>940 110020721925</t>
  </si>
  <si>
    <t>940 110020722833</t>
  </si>
  <si>
    <t>940 110020722886</t>
  </si>
  <si>
    <t>940 110020723359</t>
  </si>
  <si>
    <t>940 110020723334</t>
  </si>
  <si>
    <t>940 110020723299</t>
  </si>
  <si>
    <t>940 110020723267</t>
  </si>
  <si>
    <t>940 110020723429</t>
  </si>
  <si>
    <t>940 110020720562</t>
  </si>
  <si>
    <t>940 110020720682</t>
  </si>
  <si>
    <t>940 110020459713</t>
  </si>
  <si>
    <t>940 110020723316</t>
  </si>
  <si>
    <t>940 110020720500</t>
  </si>
  <si>
    <t>940 110020720740</t>
  </si>
  <si>
    <t>940 110020459422</t>
  </si>
  <si>
    <t>940 110020722805</t>
  </si>
  <si>
    <t>940 110020459705</t>
  </si>
  <si>
    <t>940 110020458578</t>
  </si>
  <si>
    <t>940 110020722808</t>
  </si>
  <si>
    <t>940 110020459704</t>
  </si>
  <si>
    <t>940 110020459528</t>
  </si>
  <si>
    <t>940 110020721149</t>
  </si>
  <si>
    <t>940 110020723317</t>
  </si>
  <si>
    <t>940 110020459668</t>
  </si>
  <si>
    <t>940 110020459632</t>
  </si>
  <si>
    <t>940 110020458642</t>
  </si>
  <si>
    <t>940 110020722836</t>
  </si>
  <si>
    <t>940 110020722859</t>
  </si>
  <si>
    <t>940 110020722882</t>
  </si>
  <si>
    <t>940 110020721512</t>
  </si>
  <si>
    <t>940 110020720680</t>
  </si>
  <si>
    <t>940 110020720961</t>
  </si>
  <si>
    <t>940 110020721702</t>
  </si>
  <si>
    <t>940 110020723355</t>
  </si>
  <si>
    <t>940 110020720654</t>
  </si>
  <si>
    <t>940 110020720933</t>
  </si>
  <si>
    <t>940 110020459340</t>
  </si>
  <si>
    <t>940 110020721929</t>
  </si>
  <si>
    <t>940 110020720695</t>
  </si>
  <si>
    <t>940 110020721629</t>
  </si>
  <si>
    <t>940 110020459365</t>
  </si>
  <si>
    <t>940 110020458926</t>
  </si>
  <si>
    <t>940 110020720712</t>
  </si>
  <si>
    <t>940 110020723218</t>
  </si>
  <si>
    <t>940 110020720643</t>
  </si>
  <si>
    <t>940 110020458195</t>
  </si>
  <si>
    <t>940 110020721015</t>
  </si>
  <si>
    <t>940 110020721079</t>
  </si>
  <si>
    <t>940 110020721738</t>
  </si>
  <si>
    <t>940 110020720805</t>
  </si>
  <si>
    <t>940 110020721901</t>
  </si>
  <si>
    <t>940 110020720984</t>
  </si>
  <si>
    <t>940 110020458582</t>
  </si>
  <si>
    <t>940 110020720692</t>
  </si>
  <si>
    <t>940 110020459195</t>
  </si>
  <si>
    <t>940 110020720975</t>
  </si>
  <si>
    <t>940 110020459538</t>
  </si>
  <si>
    <t>940 110020721928</t>
  </si>
  <si>
    <t>940 110020459536</t>
  </si>
  <si>
    <t>940 110020459806</t>
  </si>
  <si>
    <t>940 110020721957</t>
  </si>
  <si>
    <t>940 110020720764</t>
  </si>
  <si>
    <t>940 110020458700</t>
  </si>
  <si>
    <t>940 110020458502</t>
  </si>
  <si>
    <t>940 110020459191</t>
  </si>
  <si>
    <t>940 110020720828</t>
  </si>
  <si>
    <t>940 110020459103</t>
  </si>
  <si>
    <t>940 110020721923</t>
  </si>
  <si>
    <t>940 110020459594</t>
  </si>
  <si>
    <t>940 110020721495</t>
  </si>
  <si>
    <t>940 110020721354</t>
  </si>
  <si>
    <t>940 110015372817</t>
  </si>
  <si>
    <t>940 110020459613</t>
  </si>
  <si>
    <t>940 110020722862</t>
  </si>
  <si>
    <t>940 110020723477</t>
  </si>
  <si>
    <t>940 110020721438</t>
  </si>
  <si>
    <t>940 110020723446</t>
  </si>
  <si>
    <t>940 110020720511</t>
  </si>
  <si>
    <t>940 110020721884</t>
  </si>
  <si>
    <t>940 110020720869</t>
  </si>
  <si>
    <t>940 110020720781</t>
  </si>
  <si>
    <t>940 110020723309</t>
  </si>
  <si>
    <t>940 110020721083</t>
  </si>
  <si>
    <t>940 110020721934</t>
  </si>
  <si>
    <t>940 110020721935</t>
  </si>
  <si>
    <t>940 110020721880</t>
  </si>
  <si>
    <t>940 110020720870</t>
  </si>
  <si>
    <t>940 110016247200</t>
  </si>
  <si>
    <t>940 110020721848</t>
  </si>
  <si>
    <t>940 110020720776</t>
  </si>
  <si>
    <t>940 110020720501</t>
  </si>
  <si>
    <t>940 110020723405</t>
  </si>
  <si>
    <t>940 110020721924</t>
  </si>
  <si>
    <t>940 110020720521</t>
  </si>
  <si>
    <t>940 110020458543</t>
  </si>
  <si>
    <t>940 110020721195</t>
  </si>
  <si>
    <t>940 110020721029</t>
  </si>
  <si>
    <t>940 110020723404</t>
  </si>
  <si>
    <t>940 110020459244</t>
  </si>
  <si>
    <t>940 110020721147</t>
  </si>
  <si>
    <t>940 110020720843</t>
  </si>
  <si>
    <t>940 110020720806</t>
  </si>
  <si>
    <t>940 110020720921</t>
  </si>
  <si>
    <t>940 110020721751</t>
  </si>
  <si>
    <t>940 110020721419</t>
  </si>
  <si>
    <t>940 110020458932</t>
  </si>
  <si>
    <t>940 110020458643</t>
  </si>
  <si>
    <t>940 110020444669</t>
  </si>
  <si>
    <t>940 110020459673</t>
  </si>
  <si>
    <t>940 110020459674</t>
  </si>
  <si>
    <t>940 110020723442</t>
  </si>
  <si>
    <t>940 110020721148</t>
  </si>
  <si>
    <t>940 110020459724</t>
  </si>
  <si>
    <t>940 110020720958</t>
  </si>
  <si>
    <t>940 110020720653</t>
  </si>
  <si>
    <t>940 110020720767</t>
  </si>
  <si>
    <t>940 110020457108</t>
  </si>
  <si>
    <t>940 110020720658</t>
  </si>
  <si>
    <t>940 110020459800</t>
  </si>
  <si>
    <t>940 110020457105</t>
  </si>
  <si>
    <t>940 110020721187</t>
  </si>
  <si>
    <t>940 110020721545</t>
  </si>
  <si>
    <t>940 110020457626</t>
  </si>
  <si>
    <t>940 110020459068</t>
  </si>
  <si>
    <t>940 110020721107</t>
  </si>
  <si>
    <t>940 110020458615</t>
  </si>
  <si>
    <t>940 110020721613</t>
  </si>
  <si>
    <t>940 110020458746</t>
  </si>
  <si>
    <t>940 110020721553</t>
  </si>
  <si>
    <t>940 110020721671</t>
  </si>
  <si>
    <t>940 110020721142</t>
  </si>
  <si>
    <t>940 110020459310</t>
  </si>
  <si>
    <t>940 110020458573</t>
  </si>
  <si>
    <t>940 110020720839</t>
  </si>
  <si>
    <t>940 110020721211</t>
  </si>
  <si>
    <t>940 110013233868</t>
  </si>
  <si>
    <t>940 110020459643</t>
  </si>
  <si>
    <t>940 110015435419</t>
  </si>
  <si>
    <t>940 110020458362</t>
  </si>
  <si>
    <t>940 110020458696</t>
  </si>
  <si>
    <t>940 110020458111</t>
  </si>
  <si>
    <t>940 110020459822</t>
  </si>
  <si>
    <t>940 110020723193</t>
  </si>
  <si>
    <t>940 110020721988</t>
  </si>
  <si>
    <t>940 110020458732</t>
  </si>
  <si>
    <t>940 110020721737</t>
  </si>
  <si>
    <t>940 110020459619</t>
  </si>
  <si>
    <t>940 110020720638</t>
  </si>
  <si>
    <t>940 110020459817</t>
  </si>
  <si>
    <t>940 110020721235</t>
  </si>
  <si>
    <t>940 110020459618</t>
  </si>
  <si>
    <t>940 110020444670</t>
  </si>
  <si>
    <t>940 110020459194</t>
  </si>
  <si>
    <t>940 110020721788</t>
  </si>
  <si>
    <t>940 110020459537</t>
  </si>
  <si>
    <t>940 110020458583</t>
  </si>
  <si>
    <t>940 110020459743</t>
  </si>
  <si>
    <t>940 110020458545</t>
  </si>
  <si>
    <t>940 110020459785</t>
  </si>
  <si>
    <t>940 110020458427</t>
  </si>
  <si>
    <t>940 110020458709</t>
  </si>
  <si>
    <t>940 110020720569</t>
  </si>
  <si>
    <t>940 110020458609</t>
  </si>
  <si>
    <t>940 110020459696</t>
  </si>
  <si>
    <t>940 110020457047</t>
  </si>
  <si>
    <t>940 110020454647</t>
  </si>
  <si>
    <t>940 110020723298</t>
  </si>
  <si>
    <t>940 110020458087</t>
  </si>
  <si>
    <t>940 110020459058</t>
  </si>
  <si>
    <t>940 110020721628</t>
  </si>
  <si>
    <t>940 110020458125</t>
  </si>
  <si>
    <t>940 110020457595</t>
  </si>
  <si>
    <t>940 110020459050</t>
  </si>
  <si>
    <t>940 110020720827</t>
  </si>
  <si>
    <t>940 110020458091</t>
  </si>
  <si>
    <t>940 110020458600</t>
  </si>
  <si>
    <t>940 110020459168</t>
  </si>
  <si>
    <t>940 110020459540</t>
  </si>
  <si>
    <t>940 110020459196</t>
  </si>
  <si>
    <t>940 110020720974</t>
  </si>
  <si>
    <t>940 110020459756</t>
  </si>
  <si>
    <t>940 110020458541</t>
  </si>
  <si>
    <t>940 110020459036</t>
  </si>
  <si>
    <t>940 110020458715</t>
  </si>
  <si>
    <t>940 110020720794</t>
  </si>
  <si>
    <t>940 110020458604</t>
  </si>
  <si>
    <t>940 110020721907</t>
  </si>
  <si>
    <t>940 110020459697</t>
  </si>
  <si>
    <t>940 110020459640</t>
  </si>
  <si>
    <t>940 110020459120</t>
  </si>
  <si>
    <t>940 110020721342</t>
  </si>
  <si>
    <t>940 110020458268</t>
  </si>
  <si>
    <t>940 110020457611</t>
  </si>
  <si>
    <t>940 110020721977</t>
  </si>
  <si>
    <t>940 110020459440</t>
  </si>
  <si>
    <t>940 110020458532</t>
  </si>
  <si>
    <t>940 110020459145</t>
  </si>
  <si>
    <t>940 110020459152</t>
  </si>
  <si>
    <t>940 110020457039</t>
  </si>
  <si>
    <t>940 110020458211</t>
  </si>
  <si>
    <t>940 110020721046</t>
  </si>
  <si>
    <t>940 110020456629</t>
  </si>
  <si>
    <t>940 110020458705</t>
  </si>
  <si>
    <t>940 110020459466</t>
  </si>
  <si>
    <t>940 110020458816</t>
  </si>
  <si>
    <t>940 110020458671</t>
  </si>
  <si>
    <t>940 110020457070</t>
  </si>
  <si>
    <t>940 110020458282</t>
  </si>
  <si>
    <t>940 110020458380</t>
  </si>
  <si>
    <t>940 110020723424</t>
  </si>
  <si>
    <t>940 110020720499</t>
  </si>
  <si>
    <t>940 110020723414</t>
  </si>
  <si>
    <t>940 110020721641</t>
  </si>
  <si>
    <t>940 110020721690</t>
  </si>
  <si>
    <t>940 110020721822</t>
  </si>
  <si>
    <t>940 110020720940</t>
  </si>
  <si>
    <t>940 110015944056</t>
  </si>
  <si>
    <t>940 110020723221</t>
  </si>
  <si>
    <t>940 110020721325</t>
  </si>
  <si>
    <t>940 110020723239</t>
  </si>
  <si>
    <t>940 110020720977</t>
  </si>
  <si>
    <t>940 110020721233</t>
  </si>
  <si>
    <t>940 110015939260</t>
  </si>
  <si>
    <t>940 110020721400</t>
  </si>
  <si>
    <t>940 110020721904</t>
  </si>
  <si>
    <t>940 110020723447</t>
  </si>
  <si>
    <t>940 110020723413</t>
  </si>
  <si>
    <t>940 110020721826</t>
  </si>
  <si>
    <t>940 110020720798</t>
  </si>
  <si>
    <t>940 110020721119</t>
  </si>
  <si>
    <t>940 110020721006</t>
  </si>
  <si>
    <t>940 110020721017</t>
  </si>
  <si>
    <t>940 110020459810</t>
  </si>
  <si>
    <t>940 110020720527</t>
  </si>
  <si>
    <t>940 110020721185</t>
  </si>
  <si>
    <t>940 110020721420</t>
  </si>
  <si>
    <t>940 110020723306</t>
  </si>
  <si>
    <t>940 110020721549</t>
  </si>
  <si>
    <t>940 110020459792</t>
  </si>
  <si>
    <t>940 110012755760</t>
  </si>
  <si>
    <t>940 110015313941</t>
  </si>
  <si>
    <t>940 110020721234</t>
  </si>
  <si>
    <t>940 110020721850</t>
  </si>
  <si>
    <t>940 110020723331</t>
  </si>
  <si>
    <t>940 110020720897</t>
  </si>
  <si>
    <t>940 110020722815</t>
  </si>
  <si>
    <t>940 110020721055</t>
  </si>
  <si>
    <t>940 110020721657</t>
  </si>
  <si>
    <t>940 110020459779</t>
  </si>
  <si>
    <t>940 110020720883</t>
  </si>
  <si>
    <t>940 110020721247</t>
  </si>
  <si>
    <t>940 110020720540</t>
  </si>
  <si>
    <t>940 110020720908</t>
  </si>
  <si>
    <t>940 110020721561</t>
  </si>
  <si>
    <t>940 110020723318</t>
  </si>
  <si>
    <t>940 110020459592</t>
  </si>
  <si>
    <t>940 110020723240</t>
  </si>
  <si>
    <t>940 110020723356</t>
  </si>
  <si>
    <t>940 110020459847</t>
  </si>
  <si>
    <t>940 110020720587</t>
  </si>
  <si>
    <t>940 110020723398</t>
  </si>
  <si>
    <t>940 110016460434</t>
  </si>
  <si>
    <t>940 110020723408</t>
  </si>
  <si>
    <t>940 110020721675</t>
  </si>
  <si>
    <t>940 110020721861</t>
  </si>
  <si>
    <t>940 110020720660</t>
  </si>
  <si>
    <t>940 110020459803</t>
  </si>
  <si>
    <t>940 110020721653</t>
  </si>
  <si>
    <t>940 110020458103</t>
  </si>
  <si>
    <t>940 110020721770</t>
  </si>
  <si>
    <t>940 110020721049</t>
  </si>
  <si>
    <t>940 110020720633</t>
  </si>
  <si>
    <t>940 110020459564</t>
  </si>
  <si>
    <t>940 110020459707</t>
  </si>
  <si>
    <t>940 110020721249</t>
  </si>
  <si>
    <t>940 110020458607</t>
  </si>
  <si>
    <t>940 110020459769</t>
  </si>
  <si>
    <t>940 110020720875</t>
  </si>
  <si>
    <t>940 110020721654</t>
  </si>
  <si>
    <t>940 110020721487</t>
  </si>
  <si>
    <t>940 110020721068</t>
  </si>
  <si>
    <t>940 110020721942</t>
  </si>
  <si>
    <t>940 110020721729</t>
  </si>
  <si>
    <t>940 110020721346</t>
  </si>
  <si>
    <t>940 110020720516</t>
  </si>
  <si>
    <t>940 110020721080</t>
  </si>
  <si>
    <t>940 110020720905</t>
  </si>
  <si>
    <t>940 110015069667</t>
  </si>
  <si>
    <t>940 110020721005</t>
  </si>
  <si>
    <t>940 110020721784</t>
  </si>
  <si>
    <t>940 110020459791</t>
  </si>
  <si>
    <t>940 110016460437</t>
  </si>
  <si>
    <t>940 110020459717</t>
  </si>
  <si>
    <t>940 110020721109</t>
  </si>
  <si>
    <t>940 110020459039</t>
  </si>
  <si>
    <t>940 110006947475</t>
  </si>
  <si>
    <t>940 110020720906</t>
  </si>
  <si>
    <t>940 110020459801</t>
  </si>
  <si>
    <t>940 110020723194</t>
  </si>
  <si>
    <t>940 110020721012</t>
  </si>
  <si>
    <t>940 110020720780</t>
  </si>
  <si>
    <t>940 110020459073</t>
  </si>
  <si>
    <t>940 110020723370</t>
  </si>
  <si>
    <t>940 110020721460</t>
  </si>
  <si>
    <t>940 110020720705</t>
  </si>
  <si>
    <t>940 110020459667</t>
  </si>
  <si>
    <t>940 110020459521</t>
  </si>
  <si>
    <t>940 110020723438</t>
  </si>
  <si>
    <t>940 110020721550</t>
  </si>
  <si>
    <t>940 110020723368</t>
  </si>
  <si>
    <t>940 110020722801</t>
  </si>
  <si>
    <t>940 110020723456</t>
  </si>
  <si>
    <t>940 110020721591</t>
  </si>
  <si>
    <t>940 110020720898</t>
  </si>
  <si>
    <t>940 110020721769</t>
  </si>
  <si>
    <t>940 110020458731</t>
  </si>
  <si>
    <t>940 110020458148</t>
  </si>
  <si>
    <t>940 110020720678</t>
  </si>
  <si>
    <t>940 110020458119</t>
  </si>
  <si>
    <t>940 110020458614</t>
  </si>
  <si>
    <t>940 110020459708</t>
  </si>
  <si>
    <t>940 110020459258</t>
  </si>
  <si>
    <t>940 110020458626</t>
  </si>
  <si>
    <t>940 110020458205</t>
  </si>
  <si>
    <t>940 110020720907</t>
  </si>
  <si>
    <t>940 110020459275</t>
  </si>
  <si>
    <t>940 110020459612</t>
  </si>
  <si>
    <t>940 110020458099</t>
  </si>
  <si>
    <t>940 110020721704</t>
  </si>
  <si>
    <t>940 110020721074</t>
  </si>
  <si>
    <t>940 110020720704</t>
  </si>
  <si>
    <t>940 110020721718</t>
  </si>
  <si>
    <t>940 110020823759</t>
  </si>
  <si>
    <t>940 110020824445</t>
  </si>
  <si>
    <t>940 110020823751</t>
  </si>
  <si>
    <t>940 110020824504</t>
  </si>
  <si>
    <t>940 110020824448</t>
  </si>
  <si>
    <t>940 110020823749</t>
  </si>
  <si>
    <t>940 110020824489</t>
  </si>
  <si>
    <t>940 110020823756</t>
  </si>
  <si>
    <t>940 110020824490</t>
  </si>
  <si>
    <t>940 110020824458</t>
  </si>
  <si>
    <t>940 110020823747</t>
  </si>
  <si>
    <t>940 110020823723</t>
  </si>
  <si>
    <t>940 110020823722</t>
  </si>
  <si>
    <t>940 110020824487</t>
  </si>
  <si>
    <t>940 110020823728</t>
  </si>
  <si>
    <t>940 110020824462</t>
  </si>
  <si>
    <t>940 110020824452</t>
  </si>
  <si>
    <t>940 110020824426</t>
  </si>
  <si>
    <t>940 110020823726</t>
  </si>
  <si>
    <t>940 110020824438</t>
  </si>
  <si>
    <t>940 110020823739</t>
  </si>
  <si>
    <t>940 110020824473</t>
  </si>
  <si>
    <t>940 110020824491</t>
  </si>
  <si>
    <t>940 110020824503</t>
  </si>
  <si>
    <t>940 110020824425</t>
  </si>
  <si>
    <t>940 110020824454</t>
  </si>
  <si>
    <t>940 110020824441</t>
  </si>
  <si>
    <t>940 110020824492</t>
  </si>
  <si>
    <t>940 110020824436</t>
  </si>
  <si>
    <t>940 110020823720</t>
  </si>
  <si>
    <t>940 110020824457</t>
  </si>
  <si>
    <t>940 110020824497</t>
  </si>
  <si>
    <t>940 110020823718</t>
  </si>
  <si>
    <t>940 110020823745</t>
  </si>
  <si>
    <t>940 110020823717</t>
  </si>
  <si>
    <t>940 110020824447</t>
  </si>
  <si>
    <t>940 110020824484</t>
  </si>
  <si>
    <t>940 110020824475</t>
  </si>
  <si>
    <t xml:space="preserve">Sell As </t>
  </si>
  <si>
    <t>201_1</t>
  </si>
  <si>
    <t>202_1</t>
  </si>
  <si>
    <t>203_2</t>
  </si>
  <si>
    <t>204_2</t>
  </si>
  <si>
    <t>205_3</t>
  </si>
  <si>
    <t>206_3</t>
  </si>
  <si>
    <t>207_4</t>
  </si>
  <si>
    <t>208_4</t>
  </si>
  <si>
    <t>209_5</t>
  </si>
  <si>
    <t>210_5</t>
  </si>
  <si>
    <t>211_6</t>
  </si>
  <si>
    <t>212_6</t>
  </si>
  <si>
    <t>213_7</t>
  </si>
  <si>
    <t>214_7</t>
  </si>
  <si>
    <t>215_8</t>
  </si>
  <si>
    <t>216_8</t>
  </si>
  <si>
    <t>217_9</t>
  </si>
  <si>
    <t>218_9</t>
  </si>
  <si>
    <t>219_10</t>
  </si>
  <si>
    <t>220_10</t>
  </si>
  <si>
    <t>221_11</t>
  </si>
  <si>
    <t>222_11</t>
  </si>
  <si>
    <t>223_12</t>
  </si>
  <si>
    <t>224_12</t>
  </si>
  <si>
    <t>225_13</t>
  </si>
  <si>
    <t>226_13</t>
  </si>
  <si>
    <t>227_14</t>
  </si>
  <si>
    <t>228_14</t>
  </si>
  <si>
    <t>229_15</t>
  </si>
  <si>
    <t>230_15</t>
  </si>
  <si>
    <t>231_16</t>
  </si>
  <si>
    <t>232_16</t>
  </si>
  <si>
    <t>233_17</t>
  </si>
  <si>
    <t>234_17</t>
  </si>
  <si>
    <t>235_18</t>
  </si>
  <si>
    <t>236_18</t>
  </si>
  <si>
    <t>237_19</t>
  </si>
  <si>
    <t>238_19</t>
  </si>
  <si>
    <t>239_20</t>
  </si>
  <si>
    <t>240_20</t>
  </si>
  <si>
    <t>241_21</t>
  </si>
  <si>
    <t>242_21</t>
  </si>
  <si>
    <t>243_22</t>
  </si>
  <si>
    <t>244_22</t>
  </si>
  <si>
    <t>245_23</t>
  </si>
  <si>
    <t>246_23</t>
  </si>
  <si>
    <t>247_24</t>
  </si>
  <si>
    <t>248_24</t>
  </si>
  <si>
    <t>249_25</t>
  </si>
  <si>
    <t>250_25</t>
  </si>
  <si>
    <t>501_26</t>
  </si>
  <si>
    <t>502_26</t>
  </si>
  <si>
    <t>503_27</t>
  </si>
  <si>
    <t>504_27</t>
  </si>
  <si>
    <t>505_28</t>
  </si>
  <si>
    <t>506_28</t>
  </si>
  <si>
    <t>507_29</t>
  </si>
  <si>
    <t>508_29</t>
  </si>
  <si>
    <t>509_30</t>
  </si>
  <si>
    <t>510_30</t>
  </si>
  <si>
    <t>511_31</t>
  </si>
  <si>
    <t>512_31</t>
  </si>
  <si>
    <t>513_32</t>
  </si>
  <si>
    <t>514_32</t>
  </si>
  <si>
    <t>515_33</t>
  </si>
  <si>
    <t>516_33</t>
  </si>
  <si>
    <t>517_34</t>
  </si>
  <si>
    <t>518_34</t>
  </si>
  <si>
    <t>519_35</t>
  </si>
  <si>
    <t>520_35</t>
  </si>
  <si>
    <t>521_36</t>
  </si>
  <si>
    <t>522_36</t>
  </si>
  <si>
    <t>523_37</t>
  </si>
  <si>
    <t>524_37</t>
  </si>
  <si>
    <t>525_38</t>
  </si>
  <si>
    <t>526_38</t>
  </si>
  <si>
    <t>527_39</t>
  </si>
  <si>
    <t>528_39</t>
  </si>
  <si>
    <t>529_40</t>
  </si>
  <si>
    <t>530_40</t>
  </si>
  <si>
    <t>531_41</t>
  </si>
  <si>
    <t>532_41</t>
  </si>
  <si>
    <t>533_42</t>
  </si>
  <si>
    <t>534_42</t>
  </si>
  <si>
    <t>535_43</t>
  </si>
  <si>
    <t>536_43</t>
  </si>
  <si>
    <t>537_44</t>
  </si>
  <si>
    <t>538_44</t>
  </si>
  <si>
    <t>539_45</t>
  </si>
  <si>
    <t>540_45</t>
  </si>
  <si>
    <t>541_46</t>
  </si>
  <si>
    <t>542_46</t>
  </si>
  <si>
    <t>543_47</t>
  </si>
  <si>
    <t>544_47</t>
  </si>
  <si>
    <t>545_48</t>
  </si>
  <si>
    <t>546_48</t>
  </si>
  <si>
    <t>547_49</t>
  </si>
  <si>
    <t>548_49</t>
  </si>
  <si>
    <t>549_50</t>
  </si>
  <si>
    <t>550_51</t>
  </si>
  <si>
    <t>550_50</t>
  </si>
  <si>
    <t xml:space="preserve">Individual </t>
  </si>
  <si>
    <t>Pen of 2</t>
  </si>
  <si>
    <t>Pen of 4</t>
  </si>
  <si>
    <t>Pen of 4 - Performance</t>
  </si>
  <si>
    <t>Pen of 4 - Marbling</t>
  </si>
  <si>
    <t xml:space="preserve">Pen of 4 - Fertility </t>
  </si>
  <si>
    <t xml:space="preserve">Pen of 4 - Growth </t>
  </si>
  <si>
    <t xml:space="preserve">Multiple Lot Number </t>
  </si>
  <si>
    <t>651_51</t>
  </si>
  <si>
    <t>652_51</t>
  </si>
  <si>
    <t>653_51</t>
  </si>
  <si>
    <t>654_51</t>
  </si>
  <si>
    <t>655_52</t>
  </si>
  <si>
    <t>656_52</t>
  </si>
  <si>
    <t>657_52</t>
  </si>
  <si>
    <t>658_52</t>
  </si>
  <si>
    <t>659_53</t>
  </si>
  <si>
    <t>660_53</t>
  </si>
  <si>
    <t>661_53</t>
  </si>
  <si>
    <t>662_53</t>
  </si>
  <si>
    <t>663_54</t>
  </si>
  <si>
    <t>664_54</t>
  </si>
  <si>
    <t>665_54</t>
  </si>
  <si>
    <t>666_54</t>
  </si>
  <si>
    <t>667_55</t>
  </si>
  <si>
    <t>668_55</t>
  </si>
  <si>
    <t>669_55</t>
  </si>
  <si>
    <t>670_55</t>
  </si>
  <si>
    <t>671_56</t>
  </si>
  <si>
    <t>672_56</t>
  </si>
  <si>
    <t>673_56</t>
  </si>
  <si>
    <t>674_56</t>
  </si>
  <si>
    <t>675_57</t>
  </si>
  <si>
    <t>676_57</t>
  </si>
  <si>
    <t>677_57</t>
  </si>
  <si>
    <t>678_57</t>
  </si>
  <si>
    <t>679_58</t>
  </si>
  <si>
    <t>680_58</t>
  </si>
  <si>
    <t>681_58</t>
  </si>
  <si>
    <t>682_58</t>
  </si>
  <si>
    <t>683_59</t>
  </si>
  <si>
    <t>684_59</t>
  </si>
  <si>
    <t>685_59</t>
  </si>
  <si>
    <t>686_59</t>
  </si>
  <si>
    <t>687_60</t>
  </si>
  <si>
    <t>688_60</t>
  </si>
  <si>
    <t>689_60</t>
  </si>
  <si>
    <t>690_60</t>
  </si>
  <si>
    <t>691_61</t>
  </si>
  <si>
    <t>692_61</t>
  </si>
  <si>
    <t>693_61</t>
  </si>
  <si>
    <t>694_61</t>
  </si>
  <si>
    <t>695_62</t>
  </si>
  <si>
    <t>696_62</t>
  </si>
  <si>
    <t>697_62</t>
  </si>
  <si>
    <t>698_62</t>
  </si>
  <si>
    <t>699_63</t>
  </si>
  <si>
    <t>700_63</t>
  </si>
  <si>
    <t>701_63</t>
  </si>
  <si>
    <t>702_63</t>
  </si>
  <si>
    <t>703_64</t>
  </si>
  <si>
    <t>704_64</t>
  </si>
  <si>
    <t>705_64</t>
  </si>
  <si>
    <t>706_64</t>
  </si>
  <si>
    <t>707_65</t>
  </si>
  <si>
    <t>708_65</t>
  </si>
  <si>
    <t>709_65</t>
  </si>
  <si>
    <t>710_65</t>
  </si>
  <si>
    <t>711_66</t>
  </si>
  <si>
    <t>712_66</t>
  </si>
  <si>
    <t>713_66</t>
  </si>
  <si>
    <t>714_66</t>
  </si>
  <si>
    <t>715_67</t>
  </si>
  <si>
    <t>716_67</t>
  </si>
  <si>
    <t>717_67</t>
  </si>
  <si>
    <t>718_67</t>
  </si>
  <si>
    <t>719_68</t>
  </si>
  <si>
    <t>720_68</t>
  </si>
  <si>
    <t>721_68</t>
  </si>
  <si>
    <t>722_68</t>
  </si>
  <si>
    <t>723_69</t>
  </si>
  <si>
    <t>724_69</t>
  </si>
  <si>
    <t>725_69</t>
  </si>
  <si>
    <t>726_69</t>
  </si>
  <si>
    <t>727_70</t>
  </si>
  <si>
    <t>728_70</t>
  </si>
  <si>
    <t>729_70</t>
  </si>
  <si>
    <t>730_70</t>
  </si>
  <si>
    <t>731_71</t>
  </si>
  <si>
    <t>732_71</t>
  </si>
  <si>
    <t>733_71</t>
  </si>
  <si>
    <t>734_71</t>
  </si>
  <si>
    <t>735_72</t>
  </si>
  <si>
    <t>736_72</t>
  </si>
  <si>
    <t>737_72</t>
  </si>
  <si>
    <t>738_72</t>
  </si>
  <si>
    <t>739_73</t>
  </si>
  <si>
    <t>740_73</t>
  </si>
  <si>
    <t>741_73</t>
  </si>
  <si>
    <t>742_73</t>
  </si>
  <si>
    <t>743_74</t>
  </si>
  <si>
    <t>744_74</t>
  </si>
  <si>
    <t>745_74</t>
  </si>
  <si>
    <t>746_74</t>
  </si>
  <si>
    <t>747_75</t>
  </si>
  <si>
    <t>748_75</t>
  </si>
  <si>
    <t>749_75</t>
  </si>
  <si>
    <t>750_75</t>
  </si>
  <si>
    <t>751_76</t>
  </si>
  <si>
    <t>752_76</t>
  </si>
  <si>
    <t>753_76</t>
  </si>
  <si>
    <t>754_76</t>
  </si>
  <si>
    <t>755_77</t>
  </si>
  <si>
    <t>756_77</t>
  </si>
  <si>
    <t>757_77</t>
  </si>
  <si>
    <t>758_77</t>
  </si>
  <si>
    <t>759_78</t>
  </si>
  <si>
    <t>760_78</t>
  </si>
  <si>
    <t>761_78</t>
  </si>
  <si>
    <t>762_78</t>
  </si>
  <si>
    <t>763_79</t>
  </si>
  <si>
    <t>764_79</t>
  </si>
  <si>
    <t>765_79</t>
  </si>
  <si>
    <t>766_79</t>
  </si>
  <si>
    <t>767_80</t>
  </si>
  <si>
    <t>768_80</t>
  </si>
  <si>
    <t>769_80</t>
  </si>
  <si>
    <t>770_80</t>
  </si>
  <si>
    <t>771_81</t>
  </si>
  <si>
    <t>772_81</t>
  </si>
  <si>
    <t>773_81</t>
  </si>
  <si>
    <t>774_81</t>
  </si>
  <si>
    <t>775_82</t>
  </si>
  <si>
    <t>776_82</t>
  </si>
  <si>
    <t>777_82</t>
  </si>
  <si>
    <t>778_82</t>
  </si>
  <si>
    <t>779_83</t>
  </si>
  <si>
    <t>780_83</t>
  </si>
  <si>
    <t>781_83</t>
  </si>
  <si>
    <t>782_83</t>
  </si>
  <si>
    <t>783_84</t>
  </si>
  <si>
    <t>784_84</t>
  </si>
  <si>
    <t>785_84</t>
  </si>
  <si>
    <t>786_84</t>
  </si>
  <si>
    <t>787_85</t>
  </si>
  <si>
    <t>788_85</t>
  </si>
  <si>
    <t>789_85</t>
  </si>
  <si>
    <t>790_85</t>
  </si>
  <si>
    <t>791_86</t>
  </si>
  <si>
    <t>792_86</t>
  </si>
  <si>
    <t>793_86</t>
  </si>
  <si>
    <t>794_86</t>
  </si>
  <si>
    <t>795_87</t>
  </si>
  <si>
    <t>796_87</t>
  </si>
  <si>
    <t>797_87</t>
  </si>
  <si>
    <t>798_87</t>
  </si>
  <si>
    <t>799_88</t>
  </si>
  <si>
    <t>800_88</t>
  </si>
  <si>
    <t>801_88</t>
  </si>
  <si>
    <t>802_88</t>
  </si>
  <si>
    <t>803_89</t>
  </si>
  <si>
    <t>804_89</t>
  </si>
  <si>
    <t>805_89</t>
  </si>
  <si>
    <t>806_89</t>
  </si>
  <si>
    <t>807_90</t>
  </si>
  <si>
    <t>808_90</t>
  </si>
  <si>
    <t>809_90</t>
  </si>
  <si>
    <t>810_90</t>
  </si>
  <si>
    <t>811_91</t>
  </si>
  <si>
    <t>812_91</t>
  </si>
  <si>
    <t>813_91</t>
  </si>
  <si>
    <t>814_91</t>
  </si>
  <si>
    <t>815_92</t>
  </si>
  <si>
    <t>816_92</t>
  </si>
  <si>
    <t>817_92</t>
  </si>
  <si>
    <t>818_92</t>
  </si>
  <si>
    <t>819_93</t>
  </si>
  <si>
    <t>820_93</t>
  </si>
  <si>
    <t>821_93</t>
  </si>
  <si>
    <t>822_93</t>
  </si>
  <si>
    <t>823_94</t>
  </si>
  <si>
    <t>824_94</t>
  </si>
  <si>
    <t>825_94</t>
  </si>
  <si>
    <t>826_94</t>
  </si>
  <si>
    <t>827_95</t>
  </si>
  <si>
    <t>828_95</t>
  </si>
  <si>
    <t>829_95</t>
  </si>
  <si>
    <t>830_95</t>
  </si>
  <si>
    <t>831_96</t>
  </si>
  <si>
    <t>832_96</t>
  </si>
  <si>
    <t>833_96</t>
  </si>
  <si>
    <t>834_96</t>
  </si>
  <si>
    <t>835_97</t>
  </si>
  <si>
    <t>836_97</t>
  </si>
  <si>
    <t>837_97</t>
  </si>
  <si>
    <t>838_97</t>
  </si>
  <si>
    <t>839_98</t>
  </si>
  <si>
    <t>840_98</t>
  </si>
  <si>
    <t>841_98</t>
  </si>
  <si>
    <t>842_98</t>
  </si>
  <si>
    <t>843_99</t>
  </si>
  <si>
    <t>844_99</t>
  </si>
  <si>
    <t>845_99</t>
  </si>
  <si>
    <t>846_99</t>
  </si>
  <si>
    <t>847_100</t>
  </si>
  <si>
    <t>848_100</t>
  </si>
  <si>
    <t>849_100</t>
  </si>
  <si>
    <t>850_100</t>
  </si>
  <si>
    <t>851_101</t>
  </si>
  <si>
    <t>852_101</t>
  </si>
  <si>
    <t>853_101</t>
  </si>
  <si>
    <t>854_101</t>
  </si>
  <si>
    <t>855_102</t>
  </si>
  <si>
    <t>856_102</t>
  </si>
  <si>
    <t>857_102</t>
  </si>
  <si>
    <t>858_102</t>
  </si>
  <si>
    <t>859_103</t>
  </si>
  <si>
    <t>860_103</t>
  </si>
  <si>
    <t>861_103</t>
  </si>
  <si>
    <t>862_103</t>
  </si>
  <si>
    <t>863_104</t>
  </si>
  <si>
    <t>864_104</t>
  </si>
  <si>
    <t>865_104</t>
  </si>
  <si>
    <t>866_104</t>
  </si>
  <si>
    <t>867_105</t>
  </si>
  <si>
    <t>868_105</t>
  </si>
  <si>
    <t>869_105</t>
  </si>
  <si>
    <t>870_105</t>
  </si>
  <si>
    <t>871_106</t>
  </si>
  <si>
    <t>872_106</t>
  </si>
  <si>
    <t>873_106</t>
  </si>
  <si>
    <t>874_106</t>
  </si>
  <si>
    <t>875_107</t>
  </si>
  <si>
    <t>876_107</t>
  </si>
  <si>
    <t>877_107</t>
  </si>
  <si>
    <t>878_107</t>
  </si>
  <si>
    <t>879_108</t>
  </si>
  <si>
    <t>880_108</t>
  </si>
  <si>
    <t>881_108</t>
  </si>
  <si>
    <t>882_108</t>
  </si>
  <si>
    <t>883_109</t>
  </si>
  <si>
    <t>884_109</t>
  </si>
  <si>
    <t>885_109</t>
  </si>
  <si>
    <t>886_109</t>
  </si>
  <si>
    <t>887_110</t>
  </si>
  <si>
    <t>888_110</t>
  </si>
  <si>
    <t>889_110</t>
  </si>
  <si>
    <t>890_110</t>
  </si>
  <si>
    <t>891_111</t>
  </si>
  <si>
    <t>892_111</t>
  </si>
  <si>
    <t>893_111</t>
  </si>
  <si>
    <t>894_111</t>
  </si>
  <si>
    <t>895_112</t>
  </si>
  <si>
    <t>896_112</t>
  </si>
  <si>
    <t>897_112</t>
  </si>
  <si>
    <t>898_112</t>
  </si>
  <si>
    <t>899_113</t>
  </si>
  <si>
    <t>900_113</t>
  </si>
  <si>
    <t>901_113</t>
  </si>
  <si>
    <t>902_113</t>
  </si>
  <si>
    <t>903_114</t>
  </si>
  <si>
    <t>904_114</t>
  </si>
  <si>
    <t>905_114</t>
  </si>
  <si>
    <t>906_114</t>
  </si>
  <si>
    <t>907_115</t>
  </si>
  <si>
    <t>908_115</t>
  </si>
  <si>
    <t>909_115</t>
  </si>
  <si>
    <t>910_115</t>
  </si>
  <si>
    <t>911_116</t>
  </si>
  <si>
    <t>912_116</t>
  </si>
  <si>
    <t>913_116</t>
  </si>
  <si>
    <t>914_116</t>
  </si>
  <si>
    <t>915_117</t>
  </si>
  <si>
    <t>916_117</t>
  </si>
  <si>
    <t>917_117</t>
  </si>
  <si>
    <t>918_117</t>
  </si>
  <si>
    <t>919_118</t>
  </si>
  <si>
    <t>920_118</t>
  </si>
  <si>
    <t>921_118</t>
  </si>
  <si>
    <t>922_118</t>
  </si>
  <si>
    <t>923_119</t>
  </si>
  <si>
    <t>924_119</t>
  </si>
  <si>
    <t>925_119</t>
  </si>
  <si>
    <t>926_119</t>
  </si>
  <si>
    <t>927_120</t>
  </si>
  <si>
    <t>928_120</t>
  </si>
  <si>
    <t>929_120</t>
  </si>
  <si>
    <t>930_120</t>
  </si>
  <si>
    <t>931_121</t>
  </si>
  <si>
    <t>932_121</t>
  </si>
  <si>
    <t>933_121</t>
  </si>
  <si>
    <t>934_121</t>
  </si>
  <si>
    <t>935_122</t>
  </si>
  <si>
    <t>936_122</t>
  </si>
  <si>
    <t>937_122</t>
  </si>
  <si>
    <t>938_122</t>
  </si>
  <si>
    <t>939_123</t>
  </si>
  <si>
    <t>940_123</t>
  </si>
  <si>
    <t>941_123</t>
  </si>
  <si>
    <t>942_123</t>
  </si>
  <si>
    <t>943_124</t>
  </si>
  <si>
    <t>944_124</t>
  </si>
  <si>
    <t>945_124</t>
  </si>
  <si>
    <t>946_124</t>
  </si>
  <si>
    <t>947_125</t>
  </si>
  <si>
    <t>948_125</t>
  </si>
  <si>
    <t>949_125</t>
  </si>
  <si>
    <t>950_125</t>
  </si>
  <si>
    <t>951_126</t>
  </si>
  <si>
    <t>952_126</t>
  </si>
  <si>
    <t>953_126</t>
  </si>
  <si>
    <t>954_126</t>
  </si>
  <si>
    <t>955_127</t>
  </si>
  <si>
    <t>956_127</t>
  </si>
  <si>
    <t>957_127</t>
  </si>
  <si>
    <t>958_127</t>
  </si>
  <si>
    <t>959_128</t>
  </si>
  <si>
    <t>960_128</t>
  </si>
  <si>
    <t>961_128</t>
  </si>
  <si>
    <t>962_128</t>
  </si>
  <si>
    <t>963_129</t>
  </si>
  <si>
    <t>964_129</t>
  </si>
  <si>
    <t>965_129</t>
  </si>
  <si>
    <t>966_129</t>
  </si>
  <si>
    <t>967_130</t>
  </si>
  <si>
    <t>968_130</t>
  </si>
  <si>
    <t>969_130</t>
  </si>
  <si>
    <t>970_130</t>
  </si>
  <si>
    <t>971_131</t>
  </si>
  <si>
    <t>972_131</t>
  </si>
  <si>
    <t>973_131</t>
  </si>
  <si>
    <t>974_131</t>
  </si>
  <si>
    <t>975_132</t>
  </si>
  <si>
    <t>976_132</t>
  </si>
  <si>
    <t>977_132</t>
  </si>
  <si>
    <t>978_132</t>
  </si>
  <si>
    <t>979_133</t>
  </si>
  <si>
    <t>980_133</t>
  </si>
  <si>
    <t>981_133</t>
  </si>
  <si>
    <t>982_133</t>
  </si>
  <si>
    <t>983_134</t>
  </si>
  <si>
    <t>984_134</t>
  </si>
  <si>
    <t>985_134</t>
  </si>
  <si>
    <t>986_134</t>
  </si>
  <si>
    <t>987_135</t>
  </si>
  <si>
    <t>988_135</t>
  </si>
  <si>
    <t>989_135</t>
  </si>
  <si>
    <t>990_135</t>
  </si>
  <si>
    <t>991_136</t>
  </si>
  <si>
    <t>992_136</t>
  </si>
  <si>
    <t>993_136</t>
  </si>
  <si>
    <t>994_136</t>
  </si>
  <si>
    <t>995_137</t>
  </si>
  <si>
    <t>996_137</t>
  </si>
  <si>
    <t>997_137</t>
  </si>
  <si>
    <t>998_137</t>
  </si>
  <si>
    <t>999_138</t>
  </si>
  <si>
    <t>1000_138</t>
  </si>
  <si>
    <t>1001_138</t>
  </si>
  <si>
    <t>1002_138</t>
  </si>
  <si>
    <t>1003_139</t>
  </si>
  <si>
    <t>1004_139</t>
  </si>
  <si>
    <t>1005_139</t>
  </si>
  <si>
    <t>1006_139</t>
  </si>
  <si>
    <t>1007_140</t>
  </si>
  <si>
    <t>1008_140</t>
  </si>
  <si>
    <t>1009_140</t>
  </si>
  <si>
    <t>1010_140</t>
  </si>
  <si>
    <t>1011_141</t>
  </si>
  <si>
    <t>1012_141</t>
  </si>
  <si>
    <t>1013_141</t>
  </si>
  <si>
    <t>1014_141</t>
  </si>
  <si>
    <t>1015_142</t>
  </si>
  <si>
    <t>1016_142</t>
  </si>
  <si>
    <t>1017_142</t>
  </si>
  <si>
    <t>1018_142</t>
  </si>
  <si>
    <t>1019_143</t>
  </si>
  <si>
    <t>1020_143</t>
  </si>
  <si>
    <t>1021_143</t>
  </si>
  <si>
    <t>1022_143</t>
  </si>
  <si>
    <t>1023_144</t>
  </si>
  <si>
    <t>1024_144</t>
  </si>
  <si>
    <t>1025_144</t>
  </si>
  <si>
    <t>1026_144</t>
  </si>
  <si>
    <t>1027_145</t>
  </si>
  <si>
    <t>1028_145</t>
  </si>
  <si>
    <t>1029_145</t>
  </si>
  <si>
    <t>1030_145</t>
  </si>
  <si>
    <t xml:space="preserve">Young Gun Rams </t>
  </si>
  <si>
    <t xml:space="preserve">Young Gun </t>
  </si>
  <si>
    <t>100_A</t>
  </si>
  <si>
    <t>100_B</t>
  </si>
  <si>
    <t>100_C</t>
  </si>
  <si>
    <t>100_D</t>
  </si>
  <si>
    <t>100_E</t>
  </si>
  <si>
    <t>100_F</t>
  </si>
  <si>
    <t>100_G</t>
  </si>
  <si>
    <t>100_H</t>
  </si>
  <si>
    <t>100_I</t>
  </si>
  <si>
    <t>100_J</t>
  </si>
  <si>
    <t>224131</t>
  </si>
  <si>
    <t>223393</t>
  </si>
  <si>
    <t>223482</t>
  </si>
  <si>
    <t>224683</t>
  </si>
  <si>
    <t>225945</t>
  </si>
  <si>
    <t>229854</t>
  </si>
  <si>
    <t>229909</t>
  </si>
  <si>
    <t>226338</t>
  </si>
  <si>
    <t>229939</t>
  </si>
  <si>
    <t>229873</t>
  </si>
  <si>
    <t>226207</t>
  </si>
  <si>
    <t>DRESS</t>
  </si>
  <si>
    <t>DOB</t>
  </si>
  <si>
    <t>2</t>
  </si>
  <si>
    <t>1</t>
  </si>
  <si>
    <t>3</t>
  </si>
  <si>
    <t>4</t>
  </si>
  <si>
    <t xml:space="preserve">MCP+ Index </t>
  </si>
  <si>
    <t xml:space="preserve">LAMBPRO$ Index </t>
  </si>
  <si>
    <t xml:space="preserve">BWT Accuracy </t>
  </si>
  <si>
    <t>WWT Accuracy</t>
  </si>
  <si>
    <t>AWT Accuracy</t>
  </si>
  <si>
    <t>PFAT Accuracy</t>
  </si>
  <si>
    <t>PEMD Accuracy</t>
  </si>
  <si>
    <t>MWWT Accuracy</t>
  </si>
  <si>
    <t>YCON</t>
  </si>
  <si>
    <t xml:space="preserve">Date of Birth </t>
  </si>
  <si>
    <t xml:space="preserve">Birth Type </t>
  </si>
  <si>
    <t>Single</t>
  </si>
  <si>
    <t>Twin</t>
  </si>
  <si>
    <t>Triplet</t>
  </si>
  <si>
    <t>Turn off time (WWT + MWWT)</t>
  </si>
  <si>
    <t>IMF Accuracy</t>
  </si>
  <si>
    <t>SHRF5 Accuracy</t>
  </si>
  <si>
    <t>DRESS Accuracy</t>
  </si>
  <si>
    <t>LMY Accuracy</t>
  </si>
  <si>
    <t>YCON Accuracy</t>
  </si>
  <si>
    <t>CON Accuracy</t>
  </si>
  <si>
    <t>LS Accuracy</t>
  </si>
  <si>
    <t>ERA Accuracy</t>
  </si>
  <si>
    <t>WR Accuracy</t>
  </si>
  <si>
    <t>YWR Accuracy</t>
  </si>
  <si>
    <t xml:space="preserve">Feet </t>
  </si>
  <si>
    <t>Pasterns</t>
  </si>
  <si>
    <t>Leg</t>
  </si>
  <si>
    <t>Skin</t>
  </si>
  <si>
    <t xml:space="preserve">Marbling </t>
  </si>
  <si>
    <t>940 110020720493</t>
  </si>
  <si>
    <t>940 110020723302</t>
  </si>
  <si>
    <t>940 110020721803</t>
  </si>
  <si>
    <t>940 110020459265</t>
  </si>
  <si>
    <t>940 110020458938</t>
  </si>
  <si>
    <t>940 110020459407</t>
  </si>
  <si>
    <t>940 110020823754</t>
  </si>
  <si>
    <t>940 110020824509</t>
  </si>
  <si>
    <t>940 110020824479</t>
  </si>
  <si>
    <t>940 110020823733</t>
  </si>
  <si>
    <t>0</t>
  </si>
  <si>
    <t>S</t>
  </si>
  <si>
    <t>L</t>
  </si>
  <si>
    <t>W</t>
  </si>
  <si>
    <t xml:space="preserve"> </t>
  </si>
  <si>
    <t>A</t>
  </si>
  <si>
    <t>«««««</t>
  </si>
  <si>
    <t>Quad</t>
  </si>
  <si>
    <t>LAMBPRO</t>
  </si>
  <si>
    <t>LOT</t>
  </si>
  <si>
    <t>SIRE</t>
  </si>
  <si>
    <t>LAMBPRO$ Index</t>
  </si>
  <si>
    <t xml:space="preserve">SELL AS: </t>
  </si>
  <si>
    <t>PURCHASER:</t>
  </si>
  <si>
    <t>PRICE: $</t>
  </si>
  <si>
    <t>MCP+ Index</t>
  </si>
  <si>
    <t>Turn off time trait (WWT + MWWT)</t>
  </si>
  <si>
    <t>Twin - ET Lamb</t>
  </si>
  <si>
    <t>Single - ET</t>
  </si>
  <si>
    <t>Lot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</si>
</sst>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0.0%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Wingdings"/>
      <charset val="2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Wingdings"/>
      <charset val="2"/>
    </font>
    <font>
      <sz val="10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08">
    <xf numFmtId="0" fontId="0" fillId="0" borderId="0" xfId="0"/>
    <xf numFmtId="0" fontId="0" fillId="33" borderId="0" xfId="0" applyFill="1" applyAlignment="1">
      <alignment horizontal="center"/>
    </xf>
    <xf numFmtId="0" fontId="0" fillId="0" borderId="0" xfId="0" applyFill="1" applyAlignment="1">
      <alignment horizontal="center"/>
    </xf>
    <xf numFmtId="1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165" fontId="0" fillId="0" borderId="0" xfId="0" applyNumberFormat="1" applyFill="1" applyAlignment="1">
      <alignment horizontal="center"/>
    </xf>
    <xf numFmtId="0" fontId="0" fillId="0" borderId="0" xfId="0" applyFill="1"/>
    <xf numFmtId="0" fontId="0" fillId="34" borderId="0" xfId="0" applyFill="1" applyAlignment="1">
      <alignment horizontal="center"/>
    </xf>
    <xf numFmtId="9" fontId="0" fillId="0" borderId="0" xfId="42" applyFont="1" applyFill="1" applyAlignment="1">
      <alignment horizontal="center"/>
    </xf>
    <xf numFmtId="14" fontId="0" fillId="0" borderId="0" xfId="0" applyNumberFormat="1" applyFill="1" applyAlignment="1">
      <alignment horizontal="center"/>
    </xf>
    <xf numFmtId="0" fontId="0" fillId="0" borderId="10" xfId="0" applyFill="1" applyBorder="1" applyAlignment="1">
      <alignment horizont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1" fontId="0" fillId="33" borderId="10" xfId="0" applyNumberFormat="1" applyFill="1" applyBorder="1" applyAlignment="1">
      <alignment horizontal="center"/>
    </xf>
    <xf numFmtId="14" fontId="0" fillId="33" borderId="10" xfId="0" applyNumberForma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1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center"/>
    </xf>
    <xf numFmtId="0" fontId="20" fillId="35" borderId="11" xfId="0" applyFont="1" applyFill="1" applyBorder="1" applyAlignment="1">
      <alignment vertical="center"/>
    </xf>
    <xf numFmtId="0" fontId="22" fillId="35" borderId="10" xfId="0" applyFont="1" applyFill="1" applyBorder="1" applyAlignment="1">
      <alignment vertical="center"/>
    </xf>
    <xf numFmtId="0" fontId="20" fillId="35" borderId="10" xfId="0" applyFont="1" applyFill="1" applyBorder="1" applyAlignment="1">
      <alignment vertical="center"/>
    </xf>
    <xf numFmtId="0" fontId="20" fillId="35" borderId="11" xfId="0" applyFont="1" applyFill="1" applyBorder="1" applyAlignment="1">
      <alignment horizontal="right" vertical="center"/>
    </xf>
    <xf numFmtId="0" fontId="20" fillId="35" borderId="11" xfId="0" applyFont="1" applyFill="1" applyBorder="1" applyAlignment="1">
      <alignment horizontal="center"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1" fillId="36" borderId="10" xfId="0" applyFont="1" applyFill="1" applyBorder="1" applyAlignment="1">
      <alignment horizontal="center" vertical="center"/>
    </xf>
    <xf numFmtId="0" fontId="21" fillId="36" borderId="15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166" fontId="24" fillId="0" borderId="10" xfId="42" applyNumberFormat="1" applyFont="1" applyBorder="1" applyAlignment="1">
      <alignment horizontal="center" vertical="center"/>
    </xf>
    <xf numFmtId="0" fontId="21" fillId="37" borderId="10" xfId="0" applyFont="1" applyFill="1" applyBorder="1" applyAlignment="1">
      <alignment horizontal="center" vertical="center"/>
    </xf>
    <xf numFmtId="164" fontId="24" fillId="0" borderId="10" xfId="42" applyNumberFormat="1" applyFont="1" applyBorder="1" applyAlignment="1">
      <alignment horizontal="center" vertical="center"/>
    </xf>
    <xf numFmtId="1" fontId="24" fillId="0" borderId="10" xfId="42" applyNumberFormat="1" applyFont="1" applyBorder="1" applyAlignment="1">
      <alignment horizontal="center" vertical="center"/>
    </xf>
    <xf numFmtId="0" fontId="21" fillId="36" borderId="11" xfId="0" applyFont="1" applyFill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1" fillId="38" borderId="12" xfId="0" applyFont="1" applyFill="1" applyBorder="1" applyAlignment="1">
      <alignment vertical="center"/>
    </xf>
    <xf numFmtId="0" fontId="21" fillId="38" borderId="12" xfId="0" applyFont="1" applyFill="1" applyBorder="1" applyAlignment="1">
      <alignment horizontal="right" vertical="center"/>
    </xf>
    <xf numFmtId="0" fontId="21" fillId="38" borderId="13" xfId="0" applyFont="1" applyFill="1" applyBorder="1" applyAlignment="1">
      <alignment vertical="center"/>
    </xf>
    <xf numFmtId="9" fontId="24" fillId="0" borderId="10" xfId="42" applyFont="1" applyBorder="1" applyAlignment="1">
      <alignment horizontal="center" vertical="center"/>
    </xf>
    <xf numFmtId="9" fontId="0" fillId="0" borderId="10" xfId="42" applyFont="1" applyFill="1" applyBorder="1" applyAlignment="1">
      <alignment horizontal="center"/>
    </xf>
    <xf numFmtId="9" fontId="0" fillId="33" borderId="10" xfId="42" applyFont="1" applyFill="1" applyBorder="1" applyAlignment="1">
      <alignment horizontal="center"/>
    </xf>
    <xf numFmtId="9" fontId="0" fillId="34" borderId="10" xfId="42" applyFont="1" applyFill="1" applyBorder="1" applyAlignment="1">
      <alignment horizontal="center"/>
    </xf>
    <xf numFmtId="166" fontId="0" fillId="0" borderId="10" xfId="42" applyNumberFormat="1" applyFont="1" applyFill="1" applyBorder="1" applyAlignment="1">
      <alignment horizontal="center"/>
    </xf>
    <xf numFmtId="166" fontId="0" fillId="33" borderId="10" xfId="42" applyNumberFormat="1" applyFont="1" applyFill="1" applyBorder="1" applyAlignment="1">
      <alignment horizontal="center"/>
    </xf>
    <xf numFmtId="166" fontId="0" fillId="34" borderId="10" xfId="42" applyNumberFormat="1" applyFont="1" applyFill="1" applyBorder="1" applyAlignment="1">
      <alignment horizontal="center"/>
    </xf>
    <xf numFmtId="166" fontId="0" fillId="0" borderId="0" xfId="42" applyNumberFormat="1" applyFont="1" applyFill="1" applyAlignment="1">
      <alignment horizontal="center"/>
    </xf>
    <xf numFmtId="2" fontId="0" fillId="0" borderId="10" xfId="42" applyNumberFormat="1" applyFont="1" applyFill="1" applyBorder="1" applyAlignment="1">
      <alignment horizontal="center"/>
    </xf>
    <xf numFmtId="2" fontId="0" fillId="33" borderId="10" xfId="42" applyNumberFormat="1" applyFont="1" applyFill="1" applyBorder="1" applyAlignment="1">
      <alignment horizontal="center"/>
    </xf>
    <xf numFmtId="2" fontId="0" fillId="34" borderId="10" xfId="42" applyNumberFormat="1" applyFont="1" applyFill="1" applyBorder="1" applyAlignment="1">
      <alignment horizontal="center"/>
    </xf>
    <xf numFmtId="2" fontId="0" fillId="0" borderId="0" xfId="42" applyNumberFormat="1" applyFont="1" applyFill="1" applyAlignment="1">
      <alignment horizontal="center"/>
    </xf>
    <xf numFmtId="0" fontId="21" fillId="38" borderId="0" xfId="0" applyFont="1" applyFill="1" applyBorder="1" applyAlignment="1">
      <alignment vertical="center"/>
    </xf>
    <xf numFmtId="0" fontId="24" fillId="38" borderId="0" xfId="0" applyFont="1" applyFill="1" applyBorder="1" applyAlignment="1">
      <alignment vertical="center"/>
    </xf>
    <xf numFmtId="0" fontId="21" fillId="38" borderId="0" xfId="0" applyFont="1" applyFill="1" applyBorder="1" applyAlignment="1">
      <alignment horizontal="left" vertical="center"/>
    </xf>
    <xf numFmtId="0" fontId="24" fillId="38" borderId="0" xfId="0" applyFont="1" applyFill="1" applyBorder="1" applyAlignment="1">
      <alignment horizontal="left" vertical="center"/>
    </xf>
    <xf numFmtId="0" fontId="21" fillId="38" borderId="0" xfId="0" applyFont="1" applyFill="1" applyBorder="1" applyAlignment="1">
      <alignment horizontal="right" vertical="center"/>
    </xf>
    <xf numFmtId="0" fontId="20" fillId="35" borderId="16" xfId="0" applyFont="1" applyFill="1" applyBorder="1" applyAlignment="1">
      <alignment vertical="center"/>
    </xf>
    <xf numFmtId="0" fontId="22" fillId="35" borderId="15" xfId="0" applyFont="1" applyFill="1" applyBorder="1" applyAlignment="1">
      <alignment vertical="center"/>
    </xf>
    <xf numFmtId="0" fontId="20" fillId="35" borderId="15" xfId="0" applyFont="1" applyFill="1" applyBorder="1" applyAlignment="1">
      <alignment vertical="center"/>
    </xf>
    <xf numFmtId="0" fontId="20" fillId="35" borderId="16" xfId="0" applyFont="1" applyFill="1" applyBorder="1" applyAlignment="1">
      <alignment horizontal="right" vertical="center"/>
    </xf>
    <xf numFmtId="0" fontId="20" fillId="35" borderId="16" xfId="0" applyFont="1" applyFill="1" applyBorder="1" applyAlignment="1">
      <alignment horizontal="center" vertical="center"/>
    </xf>
    <xf numFmtId="0" fontId="0" fillId="0" borderId="0" xfId="0" applyFill="1" applyBorder="1"/>
    <xf numFmtId="0" fontId="21" fillId="38" borderId="10" xfId="0" applyFont="1" applyFill="1" applyBorder="1" applyAlignment="1">
      <alignment vertical="center"/>
    </xf>
    <xf numFmtId="0" fontId="21" fillId="38" borderId="10" xfId="0" applyFont="1" applyFill="1" applyBorder="1" applyAlignment="1">
      <alignment horizontal="right" vertical="center"/>
    </xf>
    <xf numFmtId="0" fontId="19" fillId="0" borderId="10" xfId="0" applyFont="1" applyFill="1" applyBorder="1" applyAlignment="1">
      <alignment horizontal="center" vertical="center"/>
    </xf>
    <xf numFmtId="0" fontId="19" fillId="33" borderId="10" xfId="0" applyFont="1" applyFill="1" applyBorder="1" applyAlignment="1">
      <alignment horizontal="center" vertical="center"/>
    </xf>
    <xf numFmtId="0" fontId="19" fillId="34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1" fontId="16" fillId="39" borderId="10" xfId="0" applyNumberFormat="1" applyFont="1" applyFill="1" applyBorder="1" applyAlignment="1">
      <alignment horizontal="center" vertical="center" wrapText="1"/>
    </xf>
    <xf numFmtId="14" fontId="16" fillId="39" borderId="10" xfId="0" applyNumberFormat="1" applyFont="1" applyFill="1" applyBorder="1" applyAlignment="1">
      <alignment horizontal="center" vertical="center" wrapText="1"/>
    </xf>
    <xf numFmtId="9" fontId="16" fillId="39" borderId="10" xfId="42" applyFont="1" applyFill="1" applyBorder="1" applyAlignment="1">
      <alignment horizontal="center" vertical="center" wrapText="1"/>
    </xf>
    <xf numFmtId="166" fontId="16" fillId="39" borderId="10" xfId="42" applyNumberFormat="1" applyFont="1" applyFill="1" applyBorder="1" applyAlignment="1">
      <alignment horizontal="center" vertical="center" wrapText="1"/>
    </xf>
    <xf numFmtId="2" fontId="16" fillId="39" borderId="10" xfId="42" applyNumberFormat="1" applyFont="1" applyFill="1" applyBorder="1" applyAlignment="1">
      <alignment horizontal="center" vertical="center" wrapText="1"/>
    </xf>
    <xf numFmtId="0" fontId="16" fillId="39" borderId="0" xfId="0" applyFont="1" applyFill="1" applyAlignment="1">
      <alignment horizontal="center" vertical="center" wrapText="1"/>
    </xf>
    <xf numFmtId="0" fontId="21" fillId="38" borderId="14" xfId="0" applyFont="1" applyFill="1" applyBorder="1" applyAlignment="1">
      <alignment vertical="center"/>
    </xf>
    <xf numFmtId="0" fontId="24" fillId="38" borderId="14" xfId="0" applyFont="1" applyFill="1" applyBorder="1" applyAlignment="1">
      <alignment vertical="center"/>
    </xf>
    <xf numFmtId="0" fontId="20" fillId="35" borderId="10" xfId="0" applyFont="1" applyFill="1" applyBorder="1" applyAlignment="1">
      <alignment vertical="center"/>
    </xf>
    <xf numFmtId="0" fontId="21" fillId="0" borderId="11" xfId="0" applyFont="1" applyBorder="1" applyAlignment="1">
      <alignment vertical="center"/>
    </xf>
    <xf numFmtId="0" fontId="23" fillId="35" borderId="12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14" fontId="24" fillId="0" borderId="14" xfId="0" applyNumberFormat="1" applyFont="1" applyBorder="1" applyAlignment="1">
      <alignment horizontal="left" vertical="center"/>
    </xf>
    <xf numFmtId="0" fontId="24" fillId="0" borderId="14" xfId="0" applyFont="1" applyBorder="1" applyAlignment="1">
      <alignment horizontal="left" vertical="center"/>
    </xf>
    <xf numFmtId="0" fontId="24" fillId="0" borderId="13" xfId="0" applyFont="1" applyBorder="1" applyAlignment="1">
      <alignment horizontal="left" vertical="center"/>
    </xf>
    <xf numFmtId="0" fontId="21" fillId="36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21" fillId="36" borderId="17" xfId="0" applyFont="1" applyFill="1" applyBorder="1" applyAlignment="1">
      <alignment horizontal="center" vertical="center"/>
    </xf>
    <xf numFmtId="0" fontId="24" fillId="0" borderId="18" xfId="0" applyFont="1" applyBorder="1" applyAlignment="1">
      <alignment vertical="center"/>
    </xf>
    <xf numFmtId="0" fontId="21" fillId="37" borderId="17" xfId="0" applyFont="1" applyFill="1" applyBorder="1" applyAlignment="1">
      <alignment horizontal="center" vertical="center"/>
    </xf>
    <xf numFmtId="0" fontId="21" fillId="37" borderId="18" xfId="0" applyFont="1" applyFill="1" applyBorder="1" applyAlignment="1">
      <alignment horizontal="center" vertical="center"/>
    </xf>
    <xf numFmtId="0" fontId="21" fillId="37" borderId="11" xfId="0" applyFont="1" applyFill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1" fillId="38" borderId="13" xfId="0" applyFont="1" applyFill="1" applyBorder="1" applyAlignment="1">
      <alignment vertical="center"/>
    </xf>
    <xf numFmtId="0" fontId="24" fillId="38" borderId="12" xfId="0" applyFont="1" applyFill="1" applyBorder="1" applyAlignment="1">
      <alignment vertical="center"/>
    </xf>
    <xf numFmtId="0" fontId="21" fillId="38" borderId="12" xfId="0" applyFont="1" applyFill="1" applyBorder="1" applyAlignment="1">
      <alignment horizontal="left" vertical="center"/>
    </xf>
    <xf numFmtId="0" fontId="24" fillId="38" borderId="14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21" fillId="38" borderId="10" xfId="0" applyFont="1" applyFill="1" applyBorder="1" applyAlignment="1">
      <alignment vertical="center"/>
    </xf>
    <xf numFmtId="0" fontId="24" fillId="38" borderId="10" xfId="0" applyFont="1" applyFill="1" applyBorder="1" applyAlignment="1">
      <alignment vertical="center"/>
    </xf>
    <xf numFmtId="0" fontId="21" fillId="38" borderId="10" xfId="0" applyFont="1" applyFill="1" applyBorder="1" applyAlignment="1">
      <alignment horizontal="left" vertical="center"/>
    </xf>
    <xf numFmtId="0" fontId="24" fillId="38" borderId="10" xfId="0" applyFont="1" applyFill="1" applyBorder="1" applyAlignment="1">
      <alignment horizontal="left" vertical="center"/>
    </xf>
    <xf numFmtId="0" fontId="20" fillId="35" borderId="15" xfId="0" applyFont="1" applyFill="1" applyBorder="1" applyAlignment="1">
      <alignment vertical="center"/>
    </xf>
    <xf numFmtId="0" fontId="21" fillId="0" borderId="16" xfId="0" applyFont="1" applyBorder="1" applyAlignment="1">
      <alignment vertical="center"/>
    </xf>
    <xf numFmtId="0" fontId="23" fillId="35" borderId="19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CC9900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1041"/>
  <sheetViews>
    <sheetView tabSelected="1" zoomScale="90" zoomScaleNormal="90" workbookViewId="0">
      <pane xSplit="6" ySplit="1" topLeftCell="G2" activePane="bottomRight" state="frozen"/>
      <selection pane="topRight" activeCell="H1" sqref="H1"/>
      <selection pane="bottomLeft" activeCell="A2" sqref="A2"/>
      <selection pane="bottomRight" activeCell="F11" sqref="F11"/>
    </sheetView>
  </sheetViews>
  <sheetFormatPr defaultColWidth="8.88671875" defaultRowHeight="14.4" x14ac:dyDescent="0.3"/>
  <cols>
    <col min="1" max="1" width="14.33203125" style="2" customWidth="1"/>
    <col min="2" max="2" width="8.88671875" style="2" hidden="1" customWidth="1"/>
    <col min="3" max="3" width="20.6640625" style="2" hidden="1" customWidth="1"/>
    <col min="4" max="4" width="14.33203125" style="2" hidden="1" customWidth="1"/>
    <col min="5" max="5" width="21" style="2" bestFit="1" customWidth="1"/>
    <col min="6" max="6" width="15.33203125" style="2" customWidth="1"/>
    <col min="7" max="7" width="10.33203125" style="2" customWidth="1"/>
    <col min="8" max="8" width="10.5546875" style="3" customWidth="1"/>
    <col min="9" max="9" width="13.44140625" style="10" customWidth="1"/>
    <col min="10" max="10" width="15" style="2" bestFit="1" customWidth="1"/>
    <col min="11" max="11" width="9.88671875" style="2" customWidth="1"/>
    <col min="12" max="12" width="10.109375" style="2" customWidth="1"/>
    <col min="13" max="13" width="9.88671875" style="2" customWidth="1"/>
    <col min="14" max="14" width="8.88671875" style="2"/>
    <col min="15" max="15" width="9.6640625" style="2" customWidth="1"/>
    <col min="16" max="16" width="10" style="2" customWidth="1"/>
    <col min="17" max="23" width="8.88671875" style="2"/>
    <col min="24" max="30" width="8.88671875" style="2" customWidth="1"/>
    <col min="31" max="31" width="8.88671875" style="9" customWidth="1"/>
    <col min="32" max="32" width="8.88671875" style="2" customWidth="1"/>
    <col min="33" max="33" width="8.88671875" style="46" customWidth="1"/>
    <col min="34" max="34" width="8.88671875" style="2" customWidth="1"/>
    <col min="35" max="35" width="8.88671875" style="50" customWidth="1"/>
    <col min="36" max="36" width="8.88671875" style="2" customWidth="1"/>
    <col min="37" max="37" width="8.88671875" style="50" customWidth="1"/>
    <col min="38" max="38" width="8.88671875" style="2" customWidth="1"/>
    <col min="39" max="39" width="8.88671875" style="9" customWidth="1"/>
    <col min="40" max="40" width="8.88671875" style="2" customWidth="1"/>
    <col min="41" max="41" width="8.88671875" style="9" customWidth="1"/>
    <col min="42" max="42" width="8.88671875" style="2" customWidth="1"/>
    <col min="43" max="43" width="16.6640625" style="2" customWidth="1"/>
    <col min="44" max="44" width="16.5546875" style="2" customWidth="1"/>
    <col min="45" max="45" width="18.44140625" style="2" customWidth="1"/>
    <col min="46" max="49" width="8.88671875" style="2" customWidth="1"/>
    <col min="50" max="50" width="10.5546875" style="2" customWidth="1"/>
    <col min="51" max="16384" width="8.88671875" style="2"/>
  </cols>
  <sheetData>
    <row r="1" spans="1:50" s="73" customFormat="1" ht="51" customHeight="1" x14ac:dyDescent="0.3">
      <c r="A1" s="67" t="s">
        <v>2703</v>
      </c>
      <c r="B1" s="67" t="s">
        <v>12</v>
      </c>
      <c r="C1" s="67" t="s">
        <v>1094</v>
      </c>
      <c r="D1" s="67" t="s">
        <v>2234</v>
      </c>
      <c r="E1" s="67" t="s">
        <v>2125</v>
      </c>
      <c r="F1" s="67" t="s">
        <v>2615</v>
      </c>
      <c r="G1" s="67" t="s">
        <v>12</v>
      </c>
      <c r="H1" s="68" t="s">
        <v>1039</v>
      </c>
      <c r="I1" s="69" t="s">
        <v>2653</v>
      </c>
      <c r="J1" s="67" t="s">
        <v>2654</v>
      </c>
      <c r="K1" s="67" t="s">
        <v>0</v>
      </c>
      <c r="L1" s="67" t="s">
        <v>2646</v>
      </c>
      <c r="M1" s="67" t="s">
        <v>1</v>
      </c>
      <c r="N1" s="67" t="s">
        <v>2647</v>
      </c>
      <c r="O1" s="67" t="s">
        <v>2</v>
      </c>
      <c r="P1" s="67" t="s">
        <v>2648</v>
      </c>
      <c r="Q1" s="67" t="s">
        <v>3</v>
      </c>
      <c r="R1" s="67" t="s">
        <v>2649</v>
      </c>
      <c r="S1" s="67" t="s">
        <v>4</v>
      </c>
      <c r="T1" s="67" t="s">
        <v>2650</v>
      </c>
      <c r="U1" s="67" t="s">
        <v>5</v>
      </c>
      <c r="V1" s="67" t="s">
        <v>2651</v>
      </c>
      <c r="W1" s="67" t="s">
        <v>6</v>
      </c>
      <c r="X1" s="67" t="s">
        <v>2659</v>
      </c>
      <c r="Y1" s="67" t="s">
        <v>7</v>
      </c>
      <c r="Z1" s="67" t="s">
        <v>2660</v>
      </c>
      <c r="AA1" s="67" t="s">
        <v>2638</v>
      </c>
      <c r="AB1" s="67" t="s">
        <v>2661</v>
      </c>
      <c r="AC1" s="67" t="s">
        <v>8</v>
      </c>
      <c r="AD1" s="67" t="s">
        <v>2662</v>
      </c>
      <c r="AE1" s="70" t="s">
        <v>2652</v>
      </c>
      <c r="AF1" s="67" t="s">
        <v>2663</v>
      </c>
      <c r="AG1" s="71" t="s">
        <v>1089</v>
      </c>
      <c r="AH1" s="67" t="s">
        <v>2664</v>
      </c>
      <c r="AI1" s="72" t="s">
        <v>1090</v>
      </c>
      <c r="AJ1" s="67" t="s">
        <v>2665</v>
      </c>
      <c r="AK1" s="72" t="s">
        <v>1091</v>
      </c>
      <c r="AL1" s="67" t="s">
        <v>2666</v>
      </c>
      <c r="AM1" s="70" t="s">
        <v>1092</v>
      </c>
      <c r="AN1" s="67" t="s">
        <v>2667</v>
      </c>
      <c r="AO1" s="70" t="s">
        <v>1093</v>
      </c>
      <c r="AP1" s="67" t="s">
        <v>2668</v>
      </c>
      <c r="AQ1" s="67" t="s">
        <v>2658</v>
      </c>
      <c r="AR1" s="67" t="s">
        <v>2644</v>
      </c>
      <c r="AS1" s="67" t="s">
        <v>2645</v>
      </c>
      <c r="AT1" s="67" t="s">
        <v>2669</v>
      </c>
      <c r="AU1" s="67" t="s">
        <v>2670</v>
      </c>
      <c r="AV1" s="67" t="s">
        <v>2671</v>
      </c>
      <c r="AW1" s="67" t="s">
        <v>2672</v>
      </c>
      <c r="AX1" s="67" t="s">
        <v>2673</v>
      </c>
    </row>
    <row r="2" spans="1:50" x14ac:dyDescent="0.3">
      <c r="A2" s="11">
        <v>1</v>
      </c>
      <c r="B2" s="11" t="s">
        <v>24</v>
      </c>
      <c r="C2" s="11" t="s">
        <v>1095</v>
      </c>
      <c r="D2" s="11">
        <v>1</v>
      </c>
      <c r="E2" s="11" t="s">
        <v>2227</v>
      </c>
      <c r="F2" s="11" t="s">
        <v>2688</v>
      </c>
      <c r="G2" s="11" t="s">
        <v>24</v>
      </c>
      <c r="H2" s="12" t="s">
        <v>1044</v>
      </c>
      <c r="I2" s="13">
        <v>44681</v>
      </c>
      <c r="J2" s="11" t="s">
        <v>2656</v>
      </c>
      <c r="K2" s="11">
        <v>0.59</v>
      </c>
      <c r="L2" s="11">
        <v>66</v>
      </c>
      <c r="M2" s="11">
        <v>10.210000000000001</v>
      </c>
      <c r="N2" s="11">
        <v>72</v>
      </c>
      <c r="O2" s="11">
        <v>16.23</v>
      </c>
      <c r="P2" s="11">
        <v>63</v>
      </c>
      <c r="Q2" s="11">
        <v>-0.31</v>
      </c>
      <c r="R2" s="11">
        <v>71</v>
      </c>
      <c r="S2" s="11">
        <v>1.35</v>
      </c>
      <c r="T2" s="11">
        <v>69</v>
      </c>
      <c r="U2" s="11">
        <v>1.07</v>
      </c>
      <c r="V2" s="11">
        <v>62</v>
      </c>
      <c r="W2" s="11">
        <v>-0.17</v>
      </c>
      <c r="X2" s="11">
        <v>50</v>
      </c>
      <c r="Y2" s="11">
        <v>4.93</v>
      </c>
      <c r="Z2" s="11">
        <v>49</v>
      </c>
      <c r="AA2" s="11">
        <v>2.14</v>
      </c>
      <c r="AB2" s="11">
        <v>55</v>
      </c>
      <c r="AC2" s="11">
        <v>5.24</v>
      </c>
      <c r="AD2" s="11">
        <v>62</v>
      </c>
      <c r="AE2" s="40">
        <v>0.26</v>
      </c>
      <c r="AF2" s="11">
        <v>58</v>
      </c>
      <c r="AG2" s="43">
        <v>0.01</v>
      </c>
      <c r="AH2" s="11">
        <v>44</v>
      </c>
      <c r="AI2" s="47">
        <v>0.22</v>
      </c>
      <c r="AJ2" s="11">
        <v>53</v>
      </c>
      <c r="AK2" s="47">
        <v>0.01</v>
      </c>
      <c r="AL2" s="11">
        <v>37</v>
      </c>
      <c r="AM2" s="40">
        <v>0.18</v>
      </c>
      <c r="AN2" s="11">
        <v>50</v>
      </c>
      <c r="AO2" s="40">
        <v>0.39</v>
      </c>
      <c r="AP2" s="11">
        <v>60</v>
      </c>
      <c r="AQ2" s="11">
        <v>11.280000000000001</v>
      </c>
      <c r="AR2" s="11">
        <v>163.81</v>
      </c>
      <c r="AS2" s="11">
        <v>126.48</v>
      </c>
      <c r="AT2" s="11" t="s">
        <v>2640</v>
      </c>
      <c r="AU2" s="11" t="s">
        <v>2640</v>
      </c>
      <c r="AV2" s="11" t="s">
        <v>2642</v>
      </c>
      <c r="AW2" s="11">
        <v>3</v>
      </c>
      <c r="AX2" s="64" t="s">
        <v>2688</v>
      </c>
    </row>
    <row r="3" spans="1:50" x14ac:dyDescent="0.3">
      <c r="A3" s="11">
        <v>2</v>
      </c>
      <c r="B3" s="11" t="s">
        <v>26</v>
      </c>
      <c r="C3" s="11" t="s">
        <v>1096</v>
      </c>
      <c r="D3" s="11">
        <v>2</v>
      </c>
      <c r="E3" s="11" t="s">
        <v>2227</v>
      </c>
      <c r="F3" s="11" t="s">
        <v>2688</v>
      </c>
      <c r="G3" s="11" t="s">
        <v>26</v>
      </c>
      <c r="H3" s="12" t="s">
        <v>1045</v>
      </c>
      <c r="I3" s="13">
        <v>44682</v>
      </c>
      <c r="J3" s="11" t="s">
        <v>2655</v>
      </c>
      <c r="K3" s="11">
        <v>0.61</v>
      </c>
      <c r="L3" s="11">
        <v>65</v>
      </c>
      <c r="M3" s="11">
        <v>11.41</v>
      </c>
      <c r="N3" s="11">
        <v>72</v>
      </c>
      <c r="O3" s="11">
        <v>17.149999999999999</v>
      </c>
      <c r="P3" s="11">
        <v>60</v>
      </c>
      <c r="Q3" s="11">
        <v>-0.42</v>
      </c>
      <c r="R3" s="11">
        <v>71</v>
      </c>
      <c r="S3" s="11">
        <v>2.0299999999999998</v>
      </c>
      <c r="T3" s="11">
        <v>69</v>
      </c>
      <c r="U3" s="11">
        <v>1.19</v>
      </c>
      <c r="V3" s="11">
        <v>56</v>
      </c>
      <c r="W3" s="11">
        <v>-0.57999999999999996</v>
      </c>
      <c r="X3" s="11">
        <v>45</v>
      </c>
      <c r="Y3" s="11">
        <v>5.28</v>
      </c>
      <c r="Z3" s="11">
        <v>44</v>
      </c>
      <c r="AA3" s="11">
        <v>2.17</v>
      </c>
      <c r="AB3" s="11">
        <v>53</v>
      </c>
      <c r="AC3" s="11">
        <v>6.65</v>
      </c>
      <c r="AD3" s="11">
        <v>61</v>
      </c>
      <c r="AE3" s="40">
        <v>0.22</v>
      </c>
      <c r="AF3" s="11">
        <v>51</v>
      </c>
      <c r="AG3" s="43">
        <v>0.04</v>
      </c>
      <c r="AH3" s="11">
        <v>40</v>
      </c>
      <c r="AI3" s="47">
        <v>0.14000000000000001</v>
      </c>
      <c r="AJ3" s="11">
        <v>49</v>
      </c>
      <c r="AK3" s="47">
        <v>0.02</v>
      </c>
      <c r="AL3" s="11">
        <v>35</v>
      </c>
      <c r="AM3" s="40">
        <v>0.2</v>
      </c>
      <c r="AN3" s="11">
        <v>46</v>
      </c>
      <c r="AO3" s="40">
        <v>0.31</v>
      </c>
      <c r="AP3" s="11">
        <v>53</v>
      </c>
      <c r="AQ3" s="11">
        <v>12.6</v>
      </c>
      <c r="AR3" s="11">
        <v>168.65</v>
      </c>
      <c r="AS3" s="11">
        <v>126.46</v>
      </c>
      <c r="AT3" s="11" t="s">
        <v>2641</v>
      </c>
      <c r="AU3" s="11" t="s">
        <v>2640</v>
      </c>
      <c r="AV3" s="11" t="s">
        <v>2640</v>
      </c>
      <c r="AW3" s="11">
        <v>4</v>
      </c>
      <c r="AX3" s="64" t="s">
        <v>2688</v>
      </c>
    </row>
    <row r="4" spans="1:50" x14ac:dyDescent="0.3">
      <c r="A4" s="11">
        <v>3</v>
      </c>
      <c r="B4" s="11" t="s">
        <v>241</v>
      </c>
      <c r="C4" s="11" t="s">
        <v>1097</v>
      </c>
      <c r="D4" s="11">
        <v>3</v>
      </c>
      <c r="E4" s="11" t="s">
        <v>2227</v>
      </c>
      <c r="F4" s="11" t="s">
        <v>2688</v>
      </c>
      <c r="G4" s="11" t="s">
        <v>241</v>
      </c>
      <c r="H4" s="12" t="s">
        <v>1062</v>
      </c>
      <c r="I4" s="13">
        <v>44703</v>
      </c>
      <c r="J4" s="11" t="s">
        <v>2656</v>
      </c>
      <c r="K4" s="11">
        <v>0.4</v>
      </c>
      <c r="L4" s="11">
        <v>67</v>
      </c>
      <c r="M4" s="11">
        <v>8.5299999999999994</v>
      </c>
      <c r="N4" s="11">
        <v>71</v>
      </c>
      <c r="O4" s="11">
        <v>12.6</v>
      </c>
      <c r="P4" s="11">
        <v>62</v>
      </c>
      <c r="Q4" s="11">
        <v>0.21</v>
      </c>
      <c r="R4" s="11">
        <v>65</v>
      </c>
      <c r="S4" s="11">
        <v>2.3199999999999998</v>
      </c>
      <c r="T4" s="11">
        <v>65</v>
      </c>
      <c r="U4" s="11">
        <v>-0.32</v>
      </c>
      <c r="V4" s="11">
        <v>59</v>
      </c>
      <c r="W4" s="11">
        <v>-0.44</v>
      </c>
      <c r="X4" s="11">
        <v>50</v>
      </c>
      <c r="Y4" s="11">
        <v>4.0199999999999996</v>
      </c>
      <c r="Z4" s="11">
        <v>49</v>
      </c>
      <c r="AA4" s="11">
        <v>2.21</v>
      </c>
      <c r="AB4" s="11">
        <v>53</v>
      </c>
      <c r="AC4" s="11">
        <v>5.17</v>
      </c>
      <c r="AD4" s="11">
        <v>60</v>
      </c>
      <c r="AE4" s="40">
        <v>0.28999999999999998</v>
      </c>
      <c r="AF4" s="11">
        <v>53</v>
      </c>
      <c r="AG4" s="43">
        <v>0.05</v>
      </c>
      <c r="AH4" s="11">
        <v>41</v>
      </c>
      <c r="AI4" s="47">
        <v>0.32</v>
      </c>
      <c r="AJ4" s="11">
        <v>50</v>
      </c>
      <c r="AK4" s="47">
        <v>1E-3</v>
      </c>
      <c r="AL4" s="11">
        <v>34</v>
      </c>
      <c r="AM4" s="40">
        <v>0.31</v>
      </c>
      <c r="AN4" s="11">
        <v>47</v>
      </c>
      <c r="AO4" s="40">
        <v>0.46</v>
      </c>
      <c r="AP4" s="11">
        <v>55</v>
      </c>
      <c r="AQ4" s="11">
        <v>8.2099999999999991</v>
      </c>
      <c r="AR4" s="11">
        <v>171.89</v>
      </c>
      <c r="AS4" s="11">
        <v>126.16</v>
      </c>
      <c r="AT4" s="11" t="s">
        <v>2642</v>
      </c>
      <c r="AU4" s="11" t="s">
        <v>2640</v>
      </c>
      <c r="AV4" s="11" t="s">
        <v>2640</v>
      </c>
      <c r="AW4" s="11">
        <v>3</v>
      </c>
      <c r="AX4" s="64" t="s">
        <v>2688</v>
      </c>
    </row>
    <row r="5" spans="1:50" x14ac:dyDescent="0.3">
      <c r="A5" s="11">
        <v>4</v>
      </c>
      <c r="B5" s="11" t="s">
        <v>578</v>
      </c>
      <c r="C5" s="11" t="s">
        <v>1098</v>
      </c>
      <c r="D5" s="11">
        <v>4</v>
      </c>
      <c r="E5" s="11" t="s">
        <v>2227</v>
      </c>
      <c r="F5" s="11" t="s">
        <v>2688</v>
      </c>
      <c r="G5" s="11" t="s">
        <v>578</v>
      </c>
      <c r="H5" s="12" t="s">
        <v>1047</v>
      </c>
      <c r="I5" s="13">
        <v>44712</v>
      </c>
      <c r="J5" s="11" t="s">
        <v>2655</v>
      </c>
      <c r="K5" s="11">
        <v>0.6</v>
      </c>
      <c r="L5" s="11">
        <v>68</v>
      </c>
      <c r="M5" s="11">
        <v>9.85</v>
      </c>
      <c r="N5" s="11">
        <v>71</v>
      </c>
      <c r="O5" s="11">
        <v>15.36</v>
      </c>
      <c r="P5" s="11">
        <v>68</v>
      </c>
      <c r="Q5" s="11">
        <v>1.1299999999999999</v>
      </c>
      <c r="R5" s="11">
        <v>68</v>
      </c>
      <c r="S5" s="11">
        <v>3.13</v>
      </c>
      <c r="T5" s="11">
        <v>67</v>
      </c>
      <c r="U5" s="11">
        <v>0.21</v>
      </c>
      <c r="V5" s="11">
        <v>65</v>
      </c>
      <c r="W5" s="11">
        <v>-0.14000000000000001</v>
      </c>
      <c r="X5" s="11">
        <v>53</v>
      </c>
      <c r="Y5" s="11">
        <v>3.84</v>
      </c>
      <c r="Z5" s="11">
        <v>53</v>
      </c>
      <c r="AA5" s="11">
        <v>2.7</v>
      </c>
      <c r="AB5" s="11">
        <v>56</v>
      </c>
      <c r="AC5" s="11">
        <v>4.74</v>
      </c>
      <c r="AD5" s="11">
        <v>62</v>
      </c>
      <c r="AE5" s="40">
        <v>0.28999999999999998</v>
      </c>
      <c r="AF5" s="11">
        <v>60</v>
      </c>
      <c r="AG5" s="43">
        <v>0.04</v>
      </c>
      <c r="AH5" s="11">
        <v>49</v>
      </c>
      <c r="AI5" s="47">
        <v>0.23</v>
      </c>
      <c r="AJ5" s="11">
        <v>58</v>
      </c>
      <c r="AK5" s="47">
        <v>0.01</v>
      </c>
      <c r="AL5" s="11">
        <v>42</v>
      </c>
      <c r="AM5" s="40">
        <v>0.25</v>
      </c>
      <c r="AN5" s="11">
        <v>55</v>
      </c>
      <c r="AO5" s="40">
        <v>0.44</v>
      </c>
      <c r="AP5" s="11">
        <v>62</v>
      </c>
      <c r="AQ5" s="11">
        <v>10.06</v>
      </c>
      <c r="AR5" s="11">
        <v>173.2</v>
      </c>
      <c r="AS5" s="11">
        <v>128.41</v>
      </c>
      <c r="AT5" s="11" t="s">
        <v>2640</v>
      </c>
      <c r="AU5" s="11" t="s">
        <v>2640</v>
      </c>
      <c r="AV5" s="11" t="s">
        <v>2640</v>
      </c>
      <c r="AW5" s="11">
        <v>3</v>
      </c>
      <c r="AX5" s="64" t="s">
        <v>2688</v>
      </c>
    </row>
    <row r="6" spans="1:50" x14ac:dyDescent="0.3">
      <c r="A6" s="11">
        <v>5</v>
      </c>
      <c r="B6" s="11" t="s">
        <v>21</v>
      </c>
      <c r="C6" s="11" t="s">
        <v>1099</v>
      </c>
      <c r="D6" s="11">
        <v>5</v>
      </c>
      <c r="E6" s="11" t="s">
        <v>2227</v>
      </c>
      <c r="F6" s="11" t="s">
        <v>2688</v>
      </c>
      <c r="G6" s="11" t="s">
        <v>21</v>
      </c>
      <c r="H6" s="12" t="s">
        <v>1045</v>
      </c>
      <c r="I6" s="13">
        <v>44681</v>
      </c>
      <c r="J6" s="11" t="s">
        <v>2655</v>
      </c>
      <c r="K6" s="11">
        <v>0.49</v>
      </c>
      <c r="L6" s="11">
        <v>66</v>
      </c>
      <c r="M6" s="11">
        <v>9.94</v>
      </c>
      <c r="N6" s="11">
        <v>72</v>
      </c>
      <c r="O6" s="11">
        <v>15.53</v>
      </c>
      <c r="P6" s="11">
        <v>60</v>
      </c>
      <c r="Q6" s="11">
        <v>-0.35</v>
      </c>
      <c r="R6" s="11">
        <v>71</v>
      </c>
      <c r="S6" s="11">
        <v>1.47</v>
      </c>
      <c r="T6" s="11">
        <v>69</v>
      </c>
      <c r="U6" s="11">
        <v>1.6</v>
      </c>
      <c r="V6" s="11">
        <v>58</v>
      </c>
      <c r="W6" s="11">
        <v>-0.5</v>
      </c>
      <c r="X6" s="11">
        <v>48</v>
      </c>
      <c r="Y6" s="11">
        <v>3.41</v>
      </c>
      <c r="Z6" s="11">
        <v>47</v>
      </c>
      <c r="AA6" s="11">
        <v>1.58</v>
      </c>
      <c r="AB6" s="11">
        <v>55</v>
      </c>
      <c r="AC6" s="11">
        <v>5.53</v>
      </c>
      <c r="AD6" s="11">
        <v>62</v>
      </c>
      <c r="AE6" s="40">
        <v>0.24</v>
      </c>
      <c r="AF6" s="11">
        <v>54</v>
      </c>
      <c r="AG6" s="43">
        <v>0.05</v>
      </c>
      <c r="AH6" s="11">
        <v>42</v>
      </c>
      <c r="AI6" s="47">
        <v>0.2</v>
      </c>
      <c r="AJ6" s="11">
        <v>51</v>
      </c>
      <c r="AK6" s="47">
        <v>0.03</v>
      </c>
      <c r="AL6" s="11">
        <v>36</v>
      </c>
      <c r="AM6" s="40">
        <v>0.28000000000000003</v>
      </c>
      <c r="AN6" s="11">
        <v>48</v>
      </c>
      <c r="AO6" s="40">
        <v>0.35</v>
      </c>
      <c r="AP6" s="11">
        <v>56</v>
      </c>
      <c r="AQ6" s="11">
        <v>11.54</v>
      </c>
      <c r="AR6" s="11">
        <v>167.91</v>
      </c>
      <c r="AS6" s="11">
        <v>128.38</v>
      </c>
      <c r="AT6" s="11" t="s">
        <v>2640</v>
      </c>
      <c r="AU6" s="11" t="s">
        <v>2640</v>
      </c>
      <c r="AV6" s="11" t="s">
        <v>2640</v>
      </c>
      <c r="AW6" s="11">
        <v>3</v>
      </c>
      <c r="AX6" s="64" t="s">
        <v>2688</v>
      </c>
    </row>
    <row r="7" spans="1:50" x14ac:dyDescent="0.3">
      <c r="A7" s="11">
        <v>6</v>
      </c>
      <c r="B7" s="11" t="s">
        <v>48</v>
      </c>
      <c r="C7" s="11" t="s">
        <v>1100</v>
      </c>
      <c r="D7" s="11">
        <v>6</v>
      </c>
      <c r="E7" s="11" t="s">
        <v>2227</v>
      </c>
      <c r="F7" s="11" t="s">
        <v>2688</v>
      </c>
      <c r="G7" s="11" t="s">
        <v>48</v>
      </c>
      <c r="H7" s="12" t="s">
        <v>1044</v>
      </c>
      <c r="I7" s="13">
        <v>44684</v>
      </c>
      <c r="J7" s="11" t="s">
        <v>2656</v>
      </c>
      <c r="K7" s="11">
        <v>0.6</v>
      </c>
      <c r="L7" s="11">
        <v>66</v>
      </c>
      <c r="M7" s="11">
        <v>9.89</v>
      </c>
      <c r="N7" s="11">
        <v>72</v>
      </c>
      <c r="O7" s="11">
        <v>16.18</v>
      </c>
      <c r="P7" s="11">
        <v>62</v>
      </c>
      <c r="Q7" s="11">
        <v>7.0000000000000007E-2</v>
      </c>
      <c r="R7" s="11">
        <v>71</v>
      </c>
      <c r="S7" s="11">
        <v>1.83</v>
      </c>
      <c r="T7" s="11">
        <v>69</v>
      </c>
      <c r="U7" s="11">
        <v>0.38</v>
      </c>
      <c r="V7" s="11">
        <v>61</v>
      </c>
      <c r="W7" s="11">
        <v>0.02</v>
      </c>
      <c r="X7" s="11">
        <v>49</v>
      </c>
      <c r="Y7" s="11">
        <v>3.64</v>
      </c>
      <c r="Z7" s="11">
        <v>49</v>
      </c>
      <c r="AA7" s="11">
        <v>2.2599999999999998</v>
      </c>
      <c r="AB7" s="11">
        <v>55</v>
      </c>
      <c r="AC7" s="11">
        <v>4.91</v>
      </c>
      <c r="AD7" s="11">
        <v>63</v>
      </c>
      <c r="AE7" s="40">
        <v>0.31</v>
      </c>
      <c r="AF7" s="11">
        <v>56</v>
      </c>
      <c r="AG7" s="43">
        <v>0.01</v>
      </c>
      <c r="AH7" s="11">
        <v>42</v>
      </c>
      <c r="AI7" s="47">
        <v>0.23</v>
      </c>
      <c r="AJ7" s="11">
        <v>52</v>
      </c>
      <c r="AK7" s="47">
        <v>0.02</v>
      </c>
      <c r="AL7" s="11">
        <v>36</v>
      </c>
      <c r="AM7" s="40">
        <v>0.21</v>
      </c>
      <c r="AN7" s="11">
        <v>48</v>
      </c>
      <c r="AO7" s="40">
        <v>0.49</v>
      </c>
      <c r="AP7" s="11">
        <v>58</v>
      </c>
      <c r="AQ7" s="11">
        <v>10.270000000000001</v>
      </c>
      <c r="AR7" s="11">
        <v>164.82</v>
      </c>
      <c r="AS7" s="11">
        <v>128.13</v>
      </c>
      <c r="AT7" s="11" t="s">
        <v>2640</v>
      </c>
      <c r="AU7" s="11" t="s">
        <v>2640</v>
      </c>
      <c r="AV7" s="11" t="s">
        <v>2641</v>
      </c>
      <c r="AW7" s="11">
        <v>3</v>
      </c>
      <c r="AX7" s="64" t="s">
        <v>2690</v>
      </c>
    </row>
    <row r="8" spans="1:50" x14ac:dyDescent="0.3">
      <c r="A8" s="11">
        <v>7</v>
      </c>
      <c r="B8" s="11" t="s">
        <v>397</v>
      </c>
      <c r="C8" s="11" t="s">
        <v>1101</v>
      </c>
      <c r="D8" s="11">
        <v>7</v>
      </c>
      <c r="E8" s="11" t="s">
        <v>2227</v>
      </c>
      <c r="F8" s="11" t="s">
        <v>2688</v>
      </c>
      <c r="G8" s="11" t="s">
        <v>397</v>
      </c>
      <c r="H8" s="12" t="s">
        <v>1042</v>
      </c>
      <c r="I8" s="13">
        <v>44709</v>
      </c>
      <c r="J8" s="11" t="s">
        <v>2655</v>
      </c>
      <c r="K8" s="11">
        <v>0.6</v>
      </c>
      <c r="L8" s="11">
        <v>66</v>
      </c>
      <c r="M8" s="11">
        <v>9.9</v>
      </c>
      <c r="N8" s="11">
        <v>70</v>
      </c>
      <c r="O8" s="11">
        <v>15.73</v>
      </c>
      <c r="P8" s="11">
        <v>61</v>
      </c>
      <c r="Q8" s="11">
        <v>-7.0000000000000007E-2</v>
      </c>
      <c r="R8" s="11">
        <v>66</v>
      </c>
      <c r="S8" s="11">
        <v>1.81</v>
      </c>
      <c r="T8" s="11">
        <v>66</v>
      </c>
      <c r="U8" s="11">
        <v>1.05</v>
      </c>
      <c r="V8" s="11">
        <v>61</v>
      </c>
      <c r="W8" s="11">
        <v>-0.21</v>
      </c>
      <c r="X8" s="11">
        <v>53</v>
      </c>
      <c r="Y8" s="11">
        <v>5.1100000000000003</v>
      </c>
      <c r="Z8" s="11">
        <v>52</v>
      </c>
      <c r="AA8" s="11">
        <v>2.0499999999999998</v>
      </c>
      <c r="AB8" s="11">
        <v>55</v>
      </c>
      <c r="AC8" s="11">
        <v>4.97</v>
      </c>
      <c r="AD8" s="11">
        <v>62</v>
      </c>
      <c r="AE8" s="40">
        <v>0.27</v>
      </c>
      <c r="AF8" s="11">
        <v>56</v>
      </c>
      <c r="AG8" s="43">
        <v>0.04</v>
      </c>
      <c r="AH8" s="11">
        <v>47</v>
      </c>
      <c r="AI8" s="47">
        <v>0.2</v>
      </c>
      <c r="AJ8" s="11">
        <v>54</v>
      </c>
      <c r="AK8" s="47">
        <v>0.02</v>
      </c>
      <c r="AL8" s="11">
        <v>41</v>
      </c>
      <c r="AM8" s="40">
        <v>0.25</v>
      </c>
      <c r="AN8" s="11">
        <v>51</v>
      </c>
      <c r="AO8" s="40">
        <v>0.39</v>
      </c>
      <c r="AP8" s="11">
        <v>58</v>
      </c>
      <c r="AQ8" s="11">
        <v>10.950000000000001</v>
      </c>
      <c r="AR8" s="11">
        <v>166.41</v>
      </c>
      <c r="AS8" s="11">
        <v>128.54</v>
      </c>
      <c r="AT8" s="11" t="s">
        <v>2640</v>
      </c>
      <c r="AU8" s="11" t="s">
        <v>2641</v>
      </c>
      <c r="AV8" s="11" t="s">
        <v>2640</v>
      </c>
      <c r="AW8" s="11">
        <v>3</v>
      </c>
      <c r="AX8" s="64" t="s">
        <v>2688</v>
      </c>
    </row>
    <row r="9" spans="1:50" x14ac:dyDescent="0.3">
      <c r="A9" s="11">
        <v>8</v>
      </c>
      <c r="B9" s="11" t="s">
        <v>188</v>
      </c>
      <c r="C9" s="11" t="s">
        <v>1102</v>
      </c>
      <c r="D9" s="11">
        <v>8</v>
      </c>
      <c r="E9" s="11" t="s">
        <v>2227</v>
      </c>
      <c r="F9" s="11" t="s">
        <v>2688</v>
      </c>
      <c r="G9" s="11" t="s">
        <v>188</v>
      </c>
      <c r="H9" s="12" t="s">
        <v>1058</v>
      </c>
      <c r="I9" s="13">
        <v>44700</v>
      </c>
      <c r="J9" s="11" t="s">
        <v>2655</v>
      </c>
      <c r="K9" s="11">
        <v>0.39</v>
      </c>
      <c r="L9" s="11">
        <v>67</v>
      </c>
      <c r="M9" s="11">
        <v>8.25</v>
      </c>
      <c r="N9" s="11">
        <v>70</v>
      </c>
      <c r="O9" s="11">
        <v>12.09</v>
      </c>
      <c r="P9" s="11">
        <v>61</v>
      </c>
      <c r="Q9" s="11">
        <v>0.7</v>
      </c>
      <c r="R9" s="11">
        <v>65</v>
      </c>
      <c r="S9" s="11">
        <v>2.11</v>
      </c>
      <c r="T9" s="11">
        <v>66</v>
      </c>
      <c r="U9" s="11">
        <v>-0.02</v>
      </c>
      <c r="V9" s="11">
        <v>60</v>
      </c>
      <c r="W9" s="11">
        <v>-0.16</v>
      </c>
      <c r="X9" s="11">
        <v>48</v>
      </c>
      <c r="Y9" s="11">
        <v>3.02</v>
      </c>
      <c r="Z9" s="11">
        <v>47</v>
      </c>
      <c r="AA9" s="11">
        <v>2.3199999999999998</v>
      </c>
      <c r="AB9" s="11">
        <v>52</v>
      </c>
      <c r="AC9" s="11">
        <v>4.1900000000000004</v>
      </c>
      <c r="AD9" s="11">
        <v>60</v>
      </c>
      <c r="AE9" s="40">
        <v>0.33</v>
      </c>
      <c r="AF9" s="11">
        <v>55</v>
      </c>
      <c r="AG9" s="43">
        <v>0.06</v>
      </c>
      <c r="AH9" s="11">
        <v>41</v>
      </c>
      <c r="AI9" s="47">
        <v>0.2</v>
      </c>
      <c r="AJ9" s="11">
        <v>51</v>
      </c>
      <c r="AK9" s="47">
        <v>0.04</v>
      </c>
      <c r="AL9" s="11">
        <v>34</v>
      </c>
      <c r="AM9" s="40">
        <v>0.32</v>
      </c>
      <c r="AN9" s="11">
        <v>47</v>
      </c>
      <c r="AO9" s="40">
        <v>0.5</v>
      </c>
      <c r="AP9" s="11">
        <v>56</v>
      </c>
      <c r="AQ9" s="11">
        <v>8.23</v>
      </c>
      <c r="AR9" s="11">
        <v>170.05</v>
      </c>
      <c r="AS9" s="11">
        <v>129.06</v>
      </c>
      <c r="AT9" s="11" t="s">
        <v>2641</v>
      </c>
      <c r="AU9" s="11" t="s">
        <v>2640</v>
      </c>
      <c r="AV9" s="11" t="s">
        <v>2640</v>
      </c>
      <c r="AW9" s="11">
        <v>3</v>
      </c>
      <c r="AX9" s="64" t="s">
        <v>2688</v>
      </c>
    </row>
    <row r="10" spans="1:50" x14ac:dyDescent="0.3">
      <c r="A10" s="11">
        <v>9</v>
      </c>
      <c r="B10" s="11" t="s">
        <v>1003</v>
      </c>
      <c r="C10" s="11" t="s">
        <v>2087</v>
      </c>
      <c r="D10" s="11">
        <v>9</v>
      </c>
      <c r="E10" s="11" t="s">
        <v>2227</v>
      </c>
      <c r="F10" s="11" t="s">
        <v>2688</v>
      </c>
      <c r="G10" s="11" t="s">
        <v>1003</v>
      </c>
      <c r="H10" s="12" t="s">
        <v>1043</v>
      </c>
      <c r="I10" s="13">
        <v>44711</v>
      </c>
      <c r="J10" s="11" t="s">
        <v>2702</v>
      </c>
      <c r="K10" s="11">
        <v>0.41</v>
      </c>
      <c r="L10" s="11">
        <v>70</v>
      </c>
      <c r="M10" s="11">
        <v>8.2799999999999994</v>
      </c>
      <c r="N10" s="11">
        <v>72</v>
      </c>
      <c r="O10" s="11">
        <v>16.47</v>
      </c>
      <c r="P10" s="11">
        <v>61</v>
      </c>
      <c r="Q10" s="11">
        <v>1.07</v>
      </c>
      <c r="R10" s="11">
        <v>67</v>
      </c>
      <c r="S10" s="11">
        <v>2.9</v>
      </c>
      <c r="T10" s="11">
        <v>66</v>
      </c>
      <c r="U10" s="11">
        <v>0.96</v>
      </c>
      <c r="V10" s="11">
        <v>57</v>
      </c>
      <c r="W10" s="11">
        <v>-0.25</v>
      </c>
      <c r="X10" s="11">
        <v>47</v>
      </c>
      <c r="Y10" s="11">
        <v>2.92</v>
      </c>
      <c r="Z10" s="11">
        <v>47</v>
      </c>
      <c r="AA10" s="11">
        <v>2.89</v>
      </c>
      <c r="AB10" s="11">
        <v>53</v>
      </c>
      <c r="AC10" s="11">
        <v>4.01</v>
      </c>
      <c r="AD10" s="11">
        <v>61</v>
      </c>
      <c r="AE10" s="40">
        <v>0.39</v>
      </c>
      <c r="AF10" s="11">
        <v>51</v>
      </c>
      <c r="AG10" s="43">
        <v>7.0000000000000007E-2</v>
      </c>
      <c r="AH10" s="11">
        <v>41</v>
      </c>
      <c r="AI10" s="47">
        <v>0.37</v>
      </c>
      <c r="AJ10" s="11">
        <v>50</v>
      </c>
      <c r="AK10" s="47">
        <v>0.01</v>
      </c>
      <c r="AL10" s="11">
        <v>35</v>
      </c>
      <c r="AM10" s="40">
        <v>0.37</v>
      </c>
      <c r="AN10" s="11">
        <v>47</v>
      </c>
      <c r="AO10" s="40">
        <v>0.64</v>
      </c>
      <c r="AP10" s="11">
        <v>53</v>
      </c>
      <c r="AQ10" s="11">
        <v>9.2399999999999984</v>
      </c>
      <c r="AR10" s="11">
        <v>181.59</v>
      </c>
      <c r="AS10" s="11">
        <v>130.24</v>
      </c>
      <c r="AT10" s="11" t="s">
        <v>2641</v>
      </c>
      <c r="AU10" s="11" t="s">
        <v>2641</v>
      </c>
      <c r="AV10" s="11" t="s">
        <v>2640</v>
      </c>
      <c r="AW10" s="11">
        <v>3</v>
      </c>
      <c r="AX10" s="64" t="s">
        <v>2688</v>
      </c>
    </row>
    <row r="11" spans="1:50" x14ac:dyDescent="0.3">
      <c r="A11" s="11">
        <v>10</v>
      </c>
      <c r="B11" s="11" t="s">
        <v>389</v>
      </c>
      <c r="C11" s="11" t="s">
        <v>1103</v>
      </c>
      <c r="D11" s="11">
        <v>10</v>
      </c>
      <c r="E11" s="11" t="s">
        <v>2227</v>
      </c>
      <c r="F11" s="11" t="s">
        <v>2688</v>
      </c>
      <c r="G11" s="11" t="s">
        <v>389</v>
      </c>
      <c r="H11" s="12" t="s">
        <v>1061</v>
      </c>
      <c r="I11" s="13">
        <v>44708</v>
      </c>
      <c r="J11" s="11" t="s">
        <v>2656</v>
      </c>
      <c r="K11" s="11">
        <v>0.65</v>
      </c>
      <c r="L11" s="11">
        <v>65</v>
      </c>
      <c r="M11" s="11">
        <v>10.16</v>
      </c>
      <c r="N11" s="11">
        <v>70</v>
      </c>
      <c r="O11" s="11">
        <v>18.45</v>
      </c>
      <c r="P11" s="11">
        <v>57</v>
      </c>
      <c r="Q11" s="11">
        <v>1.01</v>
      </c>
      <c r="R11" s="11">
        <v>63</v>
      </c>
      <c r="S11" s="11">
        <v>2.09</v>
      </c>
      <c r="T11" s="11">
        <v>64</v>
      </c>
      <c r="U11" s="11">
        <v>1.25</v>
      </c>
      <c r="V11" s="11">
        <v>52</v>
      </c>
      <c r="W11" s="11">
        <v>-0.09</v>
      </c>
      <c r="X11" s="11">
        <v>48</v>
      </c>
      <c r="Y11" s="11">
        <v>2.73</v>
      </c>
      <c r="Z11" s="11">
        <v>47</v>
      </c>
      <c r="AA11" s="11">
        <v>2.31</v>
      </c>
      <c r="AB11" s="11">
        <v>49</v>
      </c>
      <c r="AC11" s="11">
        <v>4.26</v>
      </c>
      <c r="AD11" s="11">
        <v>59</v>
      </c>
      <c r="AE11" s="40">
        <v>0.23</v>
      </c>
      <c r="AF11" s="11">
        <v>48</v>
      </c>
      <c r="AG11" s="43">
        <v>0.05</v>
      </c>
      <c r="AH11" s="11">
        <v>38</v>
      </c>
      <c r="AI11" s="47">
        <v>0.21</v>
      </c>
      <c r="AJ11" s="11">
        <v>46</v>
      </c>
      <c r="AK11" s="47">
        <v>1E-3</v>
      </c>
      <c r="AL11" s="11">
        <v>32</v>
      </c>
      <c r="AM11" s="40">
        <v>0.24</v>
      </c>
      <c r="AN11" s="11">
        <v>43</v>
      </c>
      <c r="AO11" s="40">
        <v>0.31</v>
      </c>
      <c r="AP11" s="11">
        <v>50</v>
      </c>
      <c r="AQ11" s="11">
        <v>11.41</v>
      </c>
      <c r="AR11" s="11">
        <v>163.84</v>
      </c>
      <c r="AS11" s="11">
        <v>126.95</v>
      </c>
      <c r="AT11" s="11" t="s">
        <v>2642</v>
      </c>
      <c r="AU11" s="11" t="s">
        <v>2641</v>
      </c>
      <c r="AV11" s="11" t="s">
        <v>2640</v>
      </c>
      <c r="AW11" s="11">
        <v>3</v>
      </c>
      <c r="AX11" s="64" t="s">
        <v>2690</v>
      </c>
    </row>
    <row r="12" spans="1:50" x14ac:dyDescent="0.3">
      <c r="A12" s="11">
        <v>11</v>
      </c>
      <c r="B12" s="11" t="s">
        <v>415</v>
      </c>
      <c r="C12" s="11" t="s">
        <v>1104</v>
      </c>
      <c r="D12" s="11">
        <v>11</v>
      </c>
      <c r="E12" s="11" t="s">
        <v>2227</v>
      </c>
      <c r="F12" s="11" t="s">
        <v>2688</v>
      </c>
      <c r="G12" s="11" t="s">
        <v>415</v>
      </c>
      <c r="H12" s="12" t="s">
        <v>1060</v>
      </c>
      <c r="I12" s="13">
        <v>44708</v>
      </c>
      <c r="J12" s="11" t="s">
        <v>2656</v>
      </c>
      <c r="K12" s="11">
        <v>0.54</v>
      </c>
      <c r="L12" s="11">
        <v>65</v>
      </c>
      <c r="M12" s="11">
        <v>10.29</v>
      </c>
      <c r="N12" s="11">
        <v>70</v>
      </c>
      <c r="O12" s="11">
        <v>15.71</v>
      </c>
      <c r="P12" s="11">
        <v>57</v>
      </c>
      <c r="Q12" s="11">
        <v>-0.17</v>
      </c>
      <c r="R12" s="11">
        <v>63</v>
      </c>
      <c r="S12" s="11">
        <v>1.65</v>
      </c>
      <c r="T12" s="11">
        <v>65</v>
      </c>
      <c r="U12" s="11">
        <v>1.28</v>
      </c>
      <c r="V12" s="11">
        <v>53</v>
      </c>
      <c r="W12" s="11">
        <v>-0.28000000000000003</v>
      </c>
      <c r="X12" s="11">
        <v>45</v>
      </c>
      <c r="Y12" s="11">
        <v>6.13</v>
      </c>
      <c r="Z12" s="11">
        <v>45</v>
      </c>
      <c r="AA12" s="11">
        <v>1.81</v>
      </c>
      <c r="AB12" s="11">
        <v>49</v>
      </c>
      <c r="AC12" s="11">
        <v>5.01</v>
      </c>
      <c r="AD12" s="11">
        <v>59</v>
      </c>
      <c r="AE12" s="40">
        <v>0.26</v>
      </c>
      <c r="AF12" s="11">
        <v>48</v>
      </c>
      <c r="AG12" s="43">
        <v>0.04</v>
      </c>
      <c r="AH12" s="11">
        <v>38</v>
      </c>
      <c r="AI12" s="47">
        <v>0.25</v>
      </c>
      <c r="AJ12" s="11">
        <v>46</v>
      </c>
      <c r="AK12" s="47">
        <v>0.01</v>
      </c>
      <c r="AL12" s="11">
        <v>32</v>
      </c>
      <c r="AM12" s="40">
        <v>0.26</v>
      </c>
      <c r="AN12" s="11">
        <v>43</v>
      </c>
      <c r="AO12" s="40">
        <v>0.39</v>
      </c>
      <c r="AP12" s="11">
        <v>50</v>
      </c>
      <c r="AQ12" s="11">
        <v>11.569999999999999</v>
      </c>
      <c r="AR12" s="11">
        <v>165.83</v>
      </c>
      <c r="AS12" s="11">
        <v>129.58000000000001</v>
      </c>
      <c r="AT12" s="11" t="s">
        <v>2640</v>
      </c>
      <c r="AU12" s="11" t="s">
        <v>2640</v>
      </c>
      <c r="AV12" s="11" t="s">
        <v>2640</v>
      </c>
      <c r="AW12" s="11">
        <v>3</v>
      </c>
      <c r="AX12" s="64" t="s">
        <v>2688</v>
      </c>
    </row>
    <row r="13" spans="1:50" x14ac:dyDescent="0.3">
      <c r="A13" s="11">
        <v>12</v>
      </c>
      <c r="B13" s="11" t="s">
        <v>107</v>
      </c>
      <c r="C13" s="11" t="s">
        <v>1105</v>
      </c>
      <c r="D13" s="11">
        <v>12</v>
      </c>
      <c r="E13" s="11" t="s">
        <v>2227</v>
      </c>
      <c r="F13" s="11" t="s">
        <v>2688</v>
      </c>
      <c r="G13" s="11" t="s">
        <v>107</v>
      </c>
      <c r="H13" s="12" t="s">
        <v>1046</v>
      </c>
      <c r="I13" s="13">
        <v>44689</v>
      </c>
      <c r="J13" s="11" t="s">
        <v>2656</v>
      </c>
      <c r="K13" s="11">
        <v>0.52</v>
      </c>
      <c r="L13" s="11">
        <v>67</v>
      </c>
      <c r="M13" s="11">
        <v>10.48</v>
      </c>
      <c r="N13" s="11">
        <v>72</v>
      </c>
      <c r="O13" s="11">
        <v>16.68</v>
      </c>
      <c r="P13" s="11">
        <v>61</v>
      </c>
      <c r="Q13" s="11">
        <v>-0.28000000000000003</v>
      </c>
      <c r="R13" s="11">
        <v>71</v>
      </c>
      <c r="S13" s="11">
        <v>1.87</v>
      </c>
      <c r="T13" s="11">
        <v>69</v>
      </c>
      <c r="U13" s="11">
        <v>1.24</v>
      </c>
      <c r="V13" s="11">
        <v>58</v>
      </c>
      <c r="W13" s="11">
        <v>-0.19</v>
      </c>
      <c r="X13" s="11">
        <v>48</v>
      </c>
      <c r="Y13" s="11">
        <v>3.63</v>
      </c>
      <c r="Z13" s="11">
        <v>48</v>
      </c>
      <c r="AA13" s="11">
        <v>1.74</v>
      </c>
      <c r="AB13" s="11">
        <v>54</v>
      </c>
      <c r="AC13" s="11">
        <v>5.6</v>
      </c>
      <c r="AD13" s="11">
        <v>62</v>
      </c>
      <c r="AE13" s="40">
        <v>0.23</v>
      </c>
      <c r="AF13" s="11">
        <v>53</v>
      </c>
      <c r="AG13" s="43">
        <v>0.02</v>
      </c>
      <c r="AH13" s="11">
        <v>41</v>
      </c>
      <c r="AI13" s="47">
        <v>0.16</v>
      </c>
      <c r="AJ13" s="11">
        <v>50</v>
      </c>
      <c r="AK13" s="47">
        <v>0.02</v>
      </c>
      <c r="AL13" s="11">
        <v>34</v>
      </c>
      <c r="AM13" s="40">
        <v>0.18</v>
      </c>
      <c r="AN13" s="11">
        <v>47</v>
      </c>
      <c r="AO13" s="40">
        <v>0.36</v>
      </c>
      <c r="AP13" s="11">
        <v>54</v>
      </c>
      <c r="AQ13" s="11">
        <v>11.72</v>
      </c>
      <c r="AR13" s="11">
        <v>160.38999999999999</v>
      </c>
      <c r="AS13" s="11">
        <v>127.26</v>
      </c>
      <c r="AT13" s="11" t="s">
        <v>2640</v>
      </c>
      <c r="AU13" s="11" t="s">
        <v>2640</v>
      </c>
      <c r="AV13" s="11" t="s">
        <v>2642</v>
      </c>
      <c r="AW13" s="11">
        <v>3</v>
      </c>
      <c r="AX13" s="64" t="s">
        <v>2688</v>
      </c>
    </row>
    <row r="14" spans="1:50" x14ac:dyDescent="0.3">
      <c r="A14" s="11">
        <v>13</v>
      </c>
      <c r="B14" s="11" t="s">
        <v>203</v>
      </c>
      <c r="C14" s="11" t="s">
        <v>1106</v>
      </c>
      <c r="D14" s="11">
        <v>13</v>
      </c>
      <c r="E14" s="11" t="s">
        <v>2227</v>
      </c>
      <c r="F14" s="11" t="s">
        <v>2688</v>
      </c>
      <c r="G14" s="11" t="s">
        <v>203</v>
      </c>
      <c r="H14" s="12" t="s">
        <v>1060</v>
      </c>
      <c r="I14" s="13">
        <v>44701</v>
      </c>
      <c r="J14" s="11" t="s">
        <v>2655</v>
      </c>
      <c r="K14" s="11">
        <v>0.42</v>
      </c>
      <c r="L14" s="11">
        <v>65</v>
      </c>
      <c r="M14" s="11">
        <v>9.44</v>
      </c>
      <c r="N14" s="11">
        <v>70</v>
      </c>
      <c r="O14" s="11">
        <v>14.31</v>
      </c>
      <c r="P14" s="11">
        <v>56</v>
      </c>
      <c r="Q14" s="11">
        <v>-0.19</v>
      </c>
      <c r="R14" s="11">
        <v>63</v>
      </c>
      <c r="S14" s="11">
        <v>2.59</v>
      </c>
      <c r="T14" s="11">
        <v>64</v>
      </c>
      <c r="U14" s="11">
        <v>1.1499999999999999</v>
      </c>
      <c r="V14" s="11">
        <v>53</v>
      </c>
      <c r="W14" s="11">
        <v>-0.44</v>
      </c>
      <c r="X14" s="11">
        <v>45</v>
      </c>
      <c r="Y14" s="11">
        <v>6.29</v>
      </c>
      <c r="Z14" s="11">
        <v>44</v>
      </c>
      <c r="AA14" s="11">
        <v>2.64</v>
      </c>
      <c r="AB14" s="11">
        <v>48</v>
      </c>
      <c r="AC14" s="11">
        <v>5.78</v>
      </c>
      <c r="AD14" s="11">
        <v>59</v>
      </c>
      <c r="AE14" s="40">
        <v>0.22</v>
      </c>
      <c r="AF14" s="11">
        <v>48</v>
      </c>
      <c r="AG14" s="43">
        <v>0.04</v>
      </c>
      <c r="AH14" s="11">
        <v>39</v>
      </c>
      <c r="AI14" s="47">
        <v>0.19</v>
      </c>
      <c r="AJ14" s="11">
        <v>47</v>
      </c>
      <c r="AK14" s="47">
        <v>0.01</v>
      </c>
      <c r="AL14" s="11">
        <v>33</v>
      </c>
      <c r="AM14" s="40">
        <v>0.21</v>
      </c>
      <c r="AN14" s="11">
        <v>44</v>
      </c>
      <c r="AO14" s="40">
        <v>0.32</v>
      </c>
      <c r="AP14" s="11">
        <v>50</v>
      </c>
      <c r="AQ14" s="11">
        <v>10.59</v>
      </c>
      <c r="AR14" s="11">
        <v>165.99</v>
      </c>
      <c r="AS14" s="11">
        <v>125.6</v>
      </c>
      <c r="AT14" s="11" t="s">
        <v>2641</v>
      </c>
      <c r="AU14" s="11" t="s">
        <v>2642</v>
      </c>
      <c r="AV14" s="11" t="s">
        <v>2640</v>
      </c>
      <c r="AW14" s="11">
        <v>4</v>
      </c>
      <c r="AX14" s="64" t="s">
        <v>2688</v>
      </c>
    </row>
    <row r="15" spans="1:50" x14ac:dyDescent="0.3">
      <c r="A15" s="11">
        <v>14</v>
      </c>
      <c r="B15" s="11" t="s">
        <v>303</v>
      </c>
      <c r="C15" s="11" t="s">
        <v>1107</v>
      </c>
      <c r="D15" s="11">
        <v>14</v>
      </c>
      <c r="E15" s="11" t="s">
        <v>2227</v>
      </c>
      <c r="F15" s="11" t="s">
        <v>2688</v>
      </c>
      <c r="G15" s="11" t="s">
        <v>303</v>
      </c>
      <c r="H15" s="12" t="s">
        <v>1043</v>
      </c>
      <c r="I15" s="13">
        <v>44705</v>
      </c>
      <c r="J15" s="11" t="s">
        <v>2656</v>
      </c>
      <c r="K15" s="11">
        <v>0.51</v>
      </c>
      <c r="L15" s="11">
        <v>66</v>
      </c>
      <c r="M15" s="11">
        <v>12.29</v>
      </c>
      <c r="N15" s="11">
        <v>70</v>
      </c>
      <c r="O15" s="11">
        <v>21.18</v>
      </c>
      <c r="P15" s="11">
        <v>59</v>
      </c>
      <c r="Q15" s="11">
        <v>0.26</v>
      </c>
      <c r="R15" s="11">
        <v>65</v>
      </c>
      <c r="S15" s="11">
        <v>2.86</v>
      </c>
      <c r="T15" s="11">
        <v>65</v>
      </c>
      <c r="U15" s="11">
        <v>1.0900000000000001</v>
      </c>
      <c r="V15" s="11">
        <v>54</v>
      </c>
      <c r="W15" s="11">
        <v>-0.6</v>
      </c>
      <c r="X15" s="11">
        <v>44</v>
      </c>
      <c r="Y15" s="11">
        <v>6.12</v>
      </c>
      <c r="Z15" s="11">
        <v>44</v>
      </c>
      <c r="AA15" s="11">
        <v>3.19</v>
      </c>
      <c r="AB15" s="11">
        <v>50</v>
      </c>
      <c r="AC15" s="11">
        <v>6.05</v>
      </c>
      <c r="AD15" s="11">
        <v>60</v>
      </c>
      <c r="AE15" s="40">
        <v>0.28999999999999998</v>
      </c>
      <c r="AF15" s="11">
        <v>49</v>
      </c>
      <c r="AG15" s="43">
        <v>0.05</v>
      </c>
      <c r="AH15" s="11">
        <v>40</v>
      </c>
      <c r="AI15" s="47">
        <v>0.27</v>
      </c>
      <c r="AJ15" s="11">
        <v>47</v>
      </c>
      <c r="AK15" s="47">
        <v>-0.01</v>
      </c>
      <c r="AL15" s="11">
        <v>34</v>
      </c>
      <c r="AM15" s="40">
        <v>0.24</v>
      </c>
      <c r="AN15" s="11">
        <v>44</v>
      </c>
      <c r="AO15" s="40">
        <v>0.49</v>
      </c>
      <c r="AP15" s="11">
        <v>51</v>
      </c>
      <c r="AQ15" s="11">
        <v>13.379999999999999</v>
      </c>
      <c r="AR15" s="11">
        <v>179.49</v>
      </c>
      <c r="AS15" s="11">
        <v>127.64</v>
      </c>
      <c r="AT15" s="11" t="s">
        <v>2641</v>
      </c>
      <c r="AU15" s="11" t="s">
        <v>2640</v>
      </c>
      <c r="AV15" s="11" t="s">
        <v>2640</v>
      </c>
      <c r="AW15" s="11">
        <v>3</v>
      </c>
      <c r="AX15" s="64" t="s">
        <v>2688</v>
      </c>
    </row>
    <row r="16" spans="1:50" x14ac:dyDescent="0.3">
      <c r="A16" s="11">
        <v>15</v>
      </c>
      <c r="B16" s="11" t="s">
        <v>22</v>
      </c>
      <c r="C16" s="11" t="s">
        <v>1108</v>
      </c>
      <c r="D16" s="11">
        <v>15</v>
      </c>
      <c r="E16" s="11" t="s">
        <v>2227</v>
      </c>
      <c r="F16" s="11" t="s">
        <v>2688</v>
      </c>
      <c r="G16" s="11" t="s">
        <v>22</v>
      </c>
      <c r="H16" s="12" t="s">
        <v>1042</v>
      </c>
      <c r="I16" s="13">
        <v>44681</v>
      </c>
      <c r="J16" s="11" t="s">
        <v>2655</v>
      </c>
      <c r="K16" s="11">
        <v>0.49</v>
      </c>
      <c r="L16" s="11">
        <v>69</v>
      </c>
      <c r="M16" s="11">
        <v>9.68</v>
      </c>
      <c r="N16" s="11">
        <v>73</v>
      </c>
      <c r="O16" s="11">
        <v>15.17</v>
      </c>
      <c r="P16" s="11">
        <v>65</v>
      </c>
      <c r="Q16" s="11">
        <v>1.22</v>
      </c>
      <c r="R16" s="11">
        <v>72</v>
      </c>
      <c r="S16" s="11">
        <v>2.4500000000000002</v>
      </c>
      <c r="T16" s="11">
        <v>70</v>
      </c>
      <c r="U16" s="11">
        <v>1.42</v>
      </c>
      <c r="V16" s="11">
        <v>66</v>
      </c>
      <c r="W16" s="11">
        <v>-0.34</v>
      </c>
      <c r="X16" s="11">
        <v>54</v>
      </c>
      <c r="Y16" s="11">
        <v>7.34</v>
      </c>
      <c r="Z16" s="11">
        <v>53</v>
      </c>
      <c r="AA16" s="11">
        <v>2.29</v>
      </c>
      <c r="AB16" s="11">
        <v>57</v>
      </c>
      <c r="AC16" s="11">
        <v>4.3099999999999996</v>
      </c>
      <c r="AD16" s="11">
        <v>64</v>
      </c>
      <c r="AE16" s="40">
        <v>0.28999999999999998</v>
      </c>
      <c r="AF16" s="11">
        <v>58</v>
      </c>
      <c r="AG16" s="43">
        <v>0.05</v>
      </c>
      <c r="AH16" s="11">
        <v>48</v>
      </c>
      <c r="AI16" s="47">
        <v>0.21</v>
      </c>
      <c r="AJ16" s="11">
        <v>56</v>
      </c>
      <c r="AK16" s="47">
        <v>0.02</v>
      </c>
      <c r="AL16" s="11">
        <v>41</v>
      </c>
      <c r="AM16" s="40">
        <v>0.26</v>
      </c>
      <c r="AN16" s="11">
        <v>53</v>
      </c>
      <c r="AO16" s="40">
        <v>0.41</v>
      </c>
      <c r="AP16" s="11">
        <v>60</v>
      </c>
      <c r="AQ16" s="11">
        <v>11.1</v>
      </c>
      <c r="AR16" s="11">
        <v>167.71</v>
      </c>
      <c r="AS16" s="11">
        <v>128.24</v>
      </c>
      <c r="AT16" s="11" t="s">
        <v>2640</v>
      </c>
      <c r="AU16" s="11" t="s">
        <v>2640</v>
      </c>
      <c r="AV16" s="11" t="s">
        <v>2642</v>
      </c>
      <c r="AW16" s="11">
        <v>3</v>
      </c>
      <c r="AX16" s="64" t="s">
        <v>2688</v>
      </c>
    </row>
    <row r="17" spans="1:50" x14ac:dyDescent="0.3">
      <c r="A17" s="11">
        <v>16</v>
      </c>
      <c r="B17" s="11" t="s">
        <v>244</v>
      </c>
      <c r="C17" s="11" t="s">
        <v>1109</v>
      </c>
      <c r="D17" s="11">
        <v>16</v>
      </c>
      <c r="E17" s="11" t="s">
        <v>2227</v>
      </c>
      <c r="F17" s="11" t="s">
        <v>2688</v>
      </c>
      <c r="G17" s="11" t="s">
        <v>244</v>
      </c>
      <c r="H17" s="12" t="s">
        <v>1060</v>
      </c>
      <c r="I17" s="13">
        <v>44703</v>
      </c>
      <c r="J17" s="11" t="s">
        <v>2656</v>
      </c>
      <c r="K17" s="11">
        <v>0.39</v>
      </c>
      <c r="L17" s="11">
        <v>67</v>
      </c>
      <c r="M17" s="11">
        <v>10.1</v>
      </c>
      <c r="N17" s="11">
        <v>70</v>
      </c>
      <c r="O17" s="11">
        <v>18.79</v>
      </c>
      <c r="P17" s="11">
        <v>61</v>
      </c>
      <c r="Q17" s="11">
        <v>-0.19</v>
      </c>
      <c r="R17" s="11">
        <v>63</v>
      </c>
      <c r="S17" s="11">
        <v>1.68</v>
      </c>
      <c r="T17" s="11">
        <v>65</v>
      </c>
      <c r="U17" s="11">
        <v>1.04</v>
      </c>
      <c r="V17" s="11">
        <v>58</v>
      </c>
      <c r="W17" s="11">
        <v>-0.15</v>
      </c>
      <c r="X17" s="11">
        <v>45</v>
      </c>
      <c r="Y17" s="11">
        <v>4.01</v>
      </c>
      <c r="Z17" s="11">
        <v>44</v>
      </c>
      <c r="AA17" s="11">
        <v>2.38</v>
      </c>
      <c r="AB17" s="11">
        <v>49</v>
      </c>
      <c r="AC17" s="11">
        <v>4.97</v>
      </c>
      <c r="AD17" s="11">
        <v>59</v>
      </c>
      <c r="AE17" s="40">
        <v>0.25</v>
      </c>
      <c r="AF17" s="11">
        <v>49</v>
      </c>
      <c r="AG17" s="43">
        <v>0.05</v>
      </c>
      <c r="AH17" s="11">
        <v>38</v>
      </c>
      <c r="AI17" s="47">
        <v>0.21</v>
      </c>
      <c r="AJ17" s="11">
        <v>48</v>
      </c>
      <c r="AK17" s="47">
        <v>0.03</v>
      </c>
      <c r="AL17" s="11">
        <v>32</v>
      </c>
      <c r="AM17" s="40">
        <v>0.28000000000000003</v>
      </c>
      <c r="AN17" s="11">
        <v>44</v>
      </c>
      <c r="AO17" s="40">
        <v>0.37</v>
      </c>
      <c r="AP17" s="11">
        <v>51</v>
      </c>
      <c r="AQ17" s="11">
        <v>11.14</v>
      </c>
      <c r="AR17" s="11">
        <v>161.97999999999999</v>
      </c>
      <c r="AS17" s="11">
        <v>128.1</v>
      </c>
      <c r="AT17" s="11" t="s">
        <v>2641</v>
      </c>
      <c r="AU17" s="11" t="s">
        <v>2640</v>
      </c>
      <c r="AV17" s="11" t="s">
        <v>2641</v>
      </c>
      <c r="AW17" s="11">
        <v>3</v>
      </c>
      <c r="AX17" s="64" t="s">
        <v>2688</v>
      </c>
    </row>
    <row r="18" spans="1:50" x14ac:dyDescent="0.3">
      <c r="A18" s="11">
        <v>17</v>
      </c>
      <c r="B18" s="11" t="s">
        <v>23</v>
      </c>
      <c r="C18" s="11" t="s">
        <v>1110</v>
      </c>
      <c r="D18" s="11">
        <v>17</v>
      </c>
      <c r="E18" s="11" t="s">
        <v>2227</v>
      </c>
      <c r="F18" s="11" t="s">
        <v>2688</v>
      </c>
      <c r="G18" s="11" t="s">
        <v>23</v>
      </c>
      <c r="H18" s="12" t="s">
        <v>1043</v>
      </c>
      <c r="I18" s="13">
        <v>44681</v>
      </c>
      <c r="J18" s="11" t="s">
        <v>2655</v>
      </c>
      <c r="K18" s="11">
        <v>0.53</v>
      </c>
      <c r="L18" s="11">
        <v>66</v>
      </c>
      <c r="M18" s="11">
        <v>9.6300000000000008</v>
      </c>
      <c r="N18" s="11">
        <v>71</v>
      </c>
      <c r="O18" s="11">
        <v>16.39</v>
      </c>
      <c r="P18" s="11">
        <v>60</v>
      </c>
      <c r="Q18" s="11">
        <v>0.13</v>
      </c>
      <c r="R18" s="11">
        <v>69</v>
      </c>
      <c r="S18" s="11">
        <v>2.63</v>
      </c>
      <c r="T18" s="11">
        <v>68</v>
      </c>
      <c r="U18" s="11">
        <v>0.36</v>
      </c>
      <c r="V18" s="11">
        <v>53</v>
      </c>
      <c r="W18" s="11">
        <v>-0.4</v>
      </c>
      <c r="X18" s="11">
        <v>44</v>
      </c>
      <c r="Y18" s="11">
        <v>3.42</v>
      </c>
      <c r="Z18" s="11">
        <v>44</v>
      </c>
      <c r="AA18" s="11">
        <v>2.68</v>
      </c>
      <c r="AB18" s="11">
        <v>52</v>
      </c>
      <c r="AC18" s="11">
        <v>5.39</v>
      </c>
      <c r="AD18" s="11">
        <v>60</v>
      </c>
      <c r="AE18" s="40">
        <v>0.33</v>
      </c>
      <c r="AF18" s="11">
        <v>47</v>
      </c>
      <c r="AG18" s="43">
        <v>0.06</v>
      </c>
      <c r="AH18" s="11">
        <v>39</v>
      </c>
      <c r="AI18" s="47">
        <v>0.22</v>
      </c>
      <c r="AJ18" s="11">
        <v>46</v>
      </c>
      <c r="AK18" s="47">
        <v>0.02</v>
      </c>
      <c r="AL18" s="11">
        <v>34</v>
      </c>
      <c r="AM18" s="40">
        <v>0.28000000000000003</v>
      </c>
      <c r="AN18" s="11">
        <v>43</v>
      </c>
      <c r="AO18" s="40">
        <v>0.52</v>
      </c>
      <c r="AP18" s="11">
        <v>49</v>
      </c>
      <c r="AQ18" s="11">
        <v>9.99</v>
      </c>
      <c r="AR18" s="11">
        <v>174.19</v>
      </c>
      <c r="AS18" s="11">
        <v>127.1</v>
      </c>
      <c r="AT18" s="11" t="s">
        <v>2640</v>
      </c>
      <c r="AU18" s="11" t="s">
        <v>2640</v>
      </c>
      <c r="AV18" s="11" t="s">
        <v>2642</v>
      </c>
      <c r="AW18" s="11">
        <v>3</v>
      </c>
      <c r="AX18" s="64" t="s">
        <v>2688</v>
      </c>
    </row>
    <row r="19" spans="1:50" x14ac:dyDescent="0.3">
      <c r="A19" s="11">
        <v>18</v>
      </c>
      <c r="B19" s="11" t="s">
        <v>1032</v>
      </c>
      <c r="C19" s="11" t="s">
        <v>2088</v>
      </c>
      <c r="D19" s="11">
        <v>18</v>
      </c>
      <c r="E19" s="11" t="s">
        <v>2227</v>
      </c>
      <c r="F19" s="11" t="s">
        <v>2688</v>
      </c>
      <c r="G19" s="11" t="s">
        <v>1032</v>
      </c>
      <c r="H19" s="12" t="s">
        <v>1043</v>
      </c>
      <c r="I19" s="13">
        <v>44721</v>
      </c>
      <c r="J19" s="11" t="s">
        <v>2702</v>
      </c>
      <c r="K19" s="11">
        <v>0.56000000000000005</v>
      </c>
      <c r="L19" s="11">
        <v>69</v>
      </c>
      <c r="M19" s="11">
        <v>9.93</v>
      </c>
      <c r="N19" s="11">
        <v>72</v>
      </c>
      <c r="O19" s="11">
        <v>17.48</v>
      </c>
      <c r="P19" s="11">
        <v>62</v>
      </c>
      <c r="Q19" s="11">
        <v>0.45</v>
      </c>
      <c r="R19" s="11">
        <v>67</v>
      </c>
      <c r="S19" s="11">
        <v>3.24</v>
      </c>
      <c r="T19" s="11">
        <v>67</v>
      </c>
      <c r="U19" s="11">
        <v>0.86</v>
      </c>
      <c r="V19" s="11">
        <v>59</v>
      </c>
      <c r="W19" s="11">
        <v>-0.64</v>
      </c>
      <c r="X19" s="11">
        <v>49</v>
      </c>
      <c r="Y19" s="11">
        <v>2.31</v>
      </c>
      <c r="Z19" s="11">
        <v>49</v>
      </c>
      <c r="AA19" s="11">
        <v>3.07</v>
      </c>
      <c r="AB19" s="11">
        <v>54</v>
      </c>
      <c r="AC19" s="11">
        <v>5.5</v>
      </c>
      <c r="AD19" s="11">
        <v>61</v>
      </c>
      <c r="AE19" s="40">
        <v>0.3</v>
      </c>
      <c r="AF19" s="11">
        <v>52</v>
      </c>
      <c r="AG19" s="43">
        <v>0.04</v>
      </c>
      <c r="AH19" s="11">
        <v>41</v>
      </c>
      <c r="AI19" s="47">
        <v>0.32</v>
      </c>
      <c r="AJ19" s="11">
        <v>49</v>
      </c>
      <c r="AK19" s="47">
        <v>1E-3</v>
      </c>
      <c r="AL19" s="11">
        <v>35</v>
      </c>
      <c r="AM19" s="40">
        <v>0.28999999999999998</v>
      </c>
      <c r="AN19" s="11">
        <v>46</v>
      </c>
      <c r="AO19" s="40">
        <v>0.51</v>
      </c>
      <c r="AP19" s="11">
        <v>54</v>
      </c>
      <c r="AQ19" s="11">
        <v>10.79</v>
      </c>
      <c r="AR19" s="11">
        <v>182.66</v>
      </c>
      <c r="AS19" s="11">
        <v>126.32</v>
      </c>
      <c r="AT19" s="11" t="s">
        <v>2640</v>
      </c>
      <c r="AU19" s="11" t="s">
        <v>2642</v>
      </c>
      <c r="AV19" s="11" t="s">
        <v>2640</v>
      </c>
      <c r="AW19" s="11">
        <v>3</v>
      </c>
      <c r="AX19" s="64" t="s">
        <v>2688</v>
      </c>
    </row>
    <row r="20" spans="1:50" x14ac:dyDescent="0.3">
      <c r="A20" s="11">
        <v>19</v>
      </c>
      <c r="B20" s="11" t="s">
        <v>57</v>
      </c>
      <c r="C20" s="11" t="s">
        <v>1111</v>
      </c>
      <c r="D20" s="11">
        <v>19</v>
      </c>
      <c r="E20" s="11" t="s">
        <v>2227</v>
      </c>
      <c r="F20" s="11" t="s">
        <v>2688</v>
      </c>
      <c r="G20" s="11" t="s">
        <v>57</v>
      </c>
      <c r="H20" s="12" t="s">
        <v>1045</v>
      </c>
      <c r="I20" s="13">
        <v>44685</v>
      </c>
      <c r="J20" s="11" t="s">
        <v>2656</v>
      </c>
      <c r="K20" s="11">
        <v>0.55000000000000004</v>
      </c>
      <c r="L20" s="11">
        <v>67</v>
      </c>
      <c r="M20" s="11">
        <v>11.19</v>
      </c>
      <c r="N20" s="11">
        <v>72</v>
      </c>
      <c r="O20" s="11">
        <v>18.149999999999999</v>
      </c>
      <c r="P20" s="11">
        <v>62</v>
      </c>
      <c r="Q20" s="11">
        <v>-0.11</v>
      </c>
      <c r="R20" s="11">
        <v>71</v>
      </c>
      <c r="S20" s="11">
        <v>1.88</v>
      </c>
      <c r="T20" s="11">
        <v>69</v>
      </c>
      <c r="U20" s="11">
        <v>1.79</v>
      </c>
      <c r="V20" s="11">
        <v>60</v>
      </c>
      <c r="W20" s="11">
        <v>-0.31</v>
      </c>
      <c r="X20" s="11">
        <v>50</v>
      </c>
      <c r="Y20" s="11">
        <v>5.35</v>
      </c>
      <c r="Z20" s="11">
        <v>50</v>
      </c>
      <c r="AA20" s="11">
        <v>2.56</v>
      </c>
      <c r="AB20" s="11">
        <v>54</v>
      </c>
      <c r="AC20" s="11">
        <v>5.84</v>
      </c>
      <c r="AD20" s="11">
        <v>62</v>
      </c>
      <c r="AE20" s="40">
        <v>0.2</v>
      </c>
      <c r="AF20" s="11">
        <v>57</v>
      </c>
      <c r="AG20" s="43">
        <v>1E-3</v>
      </c>
      <c r="AH20" s="11">
        <v>45</v>
      </c>
      <c r="AI20" s="47">
        <v>0.15</v>
      </c>
      <c r="AJ20" s="11">
        <v>54</v>
      </c>
      <c r="AK20" s="47">
        <v>0.02</v>
      </c>
      <c r="AL20" s="11">
        <v>38</v>
      </c>
      <c r="AM20" s="40">
        <v>0.15</v>
      </c>
      <c r="AN20" s="11">
        <v>51</v>
      </c>
      <c r="AO20" s="40">
        <v>0.31</v>
      </c>
      <c r="AP20" s="11">
        <v>58</v>
      </c>
      <c r="AQ20" s="11">
        <v>12.98</v>
      </c>
      <c r="AR20" s="11">
        <v>165.86</v>
      </c>
      <c r="AS20" s="11">
        <v>126.29</v>
      </c>
      <c r="AT20" s="11" t="s">
        <v>2642</v>
      </c>
      <c r="AU20" s="11" t="s">
        <v>2640</v>
      </c>
      <c r="AV20" s="11" t="s">
        <v>2640</v>
      </c>
      <c r="AW20" s="11">
        <v>3</v>
      </c>
      <c r="AX20" s="64" t="s">
        <v>2688</v>
      </c>
    </row>
    <row r="21" spans="1:50" x14ac:dyDescent="0.3">
      <c r="A21" s="11">
        <v>20</v>
      </c>
      <c r="B21" s="11" t="s">
        <v>536</v>
      </c>
      <c r="C21" s="11" t="s">
        <v>1112</v>
      </c>
      <c r="D21" s="11">
        <v>20</v>
      </c>
      <c r="E21" s="11" t="s">
        <v>2227</v>
      </c>
      <c r="F21" s="11" t="s">
        <v>2688</v>
      </c>
      <c r="G21" s="11" t="s">
        <v>536</v>
      </c>
      <c r="H21" s="12" t="s">
        <v>1043</v>
      </c>
      <c r="I21" s="13">
        <v>44711</v>
      </c>
      <c r="J21" s="11" t="s">
        <v>2656</v>
      </c>
      <c r="K21" s="11">
        <v>0.43</v>
      </c>
      <c r="L21" s="11">
        <v>66</v>
      </c>
      <c r="M21" s="11">
        <v>9.17</v>
      </c>
      <c r="N21" s="11">
        <v>70</v>
      </c>
      <c r="O21" s="11">
        <v>18.309999999999999</v>
      </c>
      <c r="P21" s="11">
        <v>59</v>
      </c>
      <c r="Q21" s="11">
        <v>0.54</v>
      </c>
      <c r="R21" s="11">
        <v>66</v>
      </c>
      <c r="S21" s="11">
        <v>2.33</v>
      </c>
      <c r="T21" s="11">
        <v>66</v>
      </c>
      <c r="U21" s="11">
        <v>0.57999999999999996</v>
      </c>
      <c r="V21" s="11">
        <v>54</v>
      </c>
      <c r="W21" s="11">
        <v>-0.15</v>
      </c>
      <c r="X21" s="11">
        <v>46</v>
      </c>
      <c r="Y21" s="11">
        <v>1.98</v>
      </c>
      <c r="Z21" s="11">
        <v>46</v>
      </c>
      <c r="AA21" s="11">
        <v>2.59</v>
      </c>
      <c r="AB21" s="11">
        <v>51</v>
      </c>
      <c r="AC21" s="11">
        <v>4.22</v>
      </c>
      <c r="AD21" s="11">
        <v>60</v>
      </c>
      <c r="AE21" s="40">
        <v>0.28999999999999998</v>
      </c>
      <c r="AF21" s="11">
        <v>50</v>
      </c>
      <c r="AG21" s="43">
        <v>0.06</v>
      </c>
      <c r="AH21" s="11">
        <v>39</v>
      </c>
      <c r="AI21" s="47">
        <v>0.28999999999999998</v>
      </c>
      <c r="AJ21" s="11">
        <v>47</v>
      </c>
      <c r="AK21" s="47">
        <v>1E-3</v>
      </c>
      <c r="AL21" s="11">
        <v>34</v>
      </c>
      <c r="AM21" s="40">
        <v>0.28000000000000003</v>
      </c>
      <c r="AN21" s="11">
        <v>44</v>
      </c>
      <c r="AO21" s="40">
        <v>0.46</v>
      </c>
      <c r="AP21" s="11">
        <v>52</v>
      </c>
      <c r="AQ21" s="11">
        <v>9.75</v>
      </c>
      <c r="AR21" s="11">
        <v>170.54</v>
      </c>
      <c r="AS21" s="11">
        <v>125.73</v>
      </c>
      <c r="AT21" s="11" t="s">
        <v>2640</v>
      </c>
      <c r="AU21" s="11" t="s">
        <v>2642</v>
      </c>
      <c r="AV21" s="11" t="s">
        <v>2642</v>
      </c>
      <c r="AW21" s="11">
        <v>3</v>
      </c>
      <c r="AX21" s="64" t="s">
        <v>2688</v>
      </c>
    </row>
    <row r="22" spans="1:50" x14ac:dyDescent="0.3">
      <c r="A22" s="11">
        <v>21</v>
      </c>
      <c r="B22" s="11" t="s">
        <v>134</v>
      </c>
      <c r="C22" s="11" t="s">
        <v>1113</v>
      </c>
      <c r="D22" s="11">
        <v>21</v>
      </c>
      <c r="E22" s="11" t="s">
        <v>2227</v>
      </c>
      <c r="F22" s="11" t="s">
        <v>2688</v>
      </c>
      <c r="G22" s="11" t="s">
        <v>134</v>
      </c>
      <c r="H22" s="12" t="s">
        <v>1043</v>
      </c>
      <c r="I22" s="13">
        <v>44694</v>
      </c>
      <c r="J22" s="11" t="s">
        <v>2656</v>
      </c>
      <c r="K22" s="11">
        <v>0.39</v>
      </c>
      <c r="L22" s="11">
        <v>66</v>
      </c>
      <c r="M22" s="11">
        <v>9.26</v>
      </c>
      <c r="N22" s="11">
        <v>72</v>
      </c>
      <c r="O22" s="11">
        <v>17.829999999999998</v>
      </c>
      <c r="P22" s="11">
        <v>60</v>
      </c>
      <c r="Q22" s="11">
        <v>0.06</v>
      </c>
      <c r="R22" s="11">
        <v>70</v>
      </c>
      <c r="S22" s="11">
        <v>2.44</v>
      </c>
      <c r="T22" s="11">
        <v>68</v>
      </c>
      <c r="U22" s="11">
        <v>0.54</v>
      </c>
      <c r="V22" s="11">
        <v>53</v>
      </c>
      <c r="W22" s="11">
        <v>-0.28000000000000003</v>
      </c>
      <c r="X22" s="11">
        <v>43</v>
      </c>
      <c r="Y22" s="11">
        <v>2.5</v>
      </c>
      <c r="Z22" s="11">
        <v>43</v>
      </c>
      <c r="AA22" s="11">
        <v>2.69</v>
      </c>
      <c r="AB22" s="11">
        <v>53</v>
      </c>
      <c r="AC22" s="11">
        <v>4.9400000000000004</v>
      </c>
      <c r="AD22" s="11">
        <v>61</v>
      </c>
      <c r="AE22" s="40">
        <v>0.32</v>
      </c>
      <c r="AF22" s="11">
        <v>47</v>
      </c>
      <c r="AG22" s="43">
        <v>0.05</v>
      </c>
      <c r="AH22" s="11">
        <v>39</v>
      </c>
      <c r="AI22" s="47">
        <v>0.27</v>
      </c>
      <c r="AJ22" s="11">
        <v>46</v>
      </c>
      <c r="AK22" s="47">
        <v>0.01</v>
      </c>
      <c r="AL22" s="11">
        <v>34</v>
      </c>
      <c r="AM22" s="40">
        <v>0.31</v>
      </c>
      <c r="AN22" s="11">
        <v>43</v>
      </c>
      <c r="AO22" s="40">
        <v>0.51</v>
      </c>
      <c r="AP22" s="11">
        <v>48</v>
      </c>
      <c r="AQ22" s="11">
        <v>9.8000000000000007</v>
      </c>
      <c r="AR22" s="11">
        <v>173.41</v>
      </c>
      <c r="AS22" s="11">
        <v>127.31</v>
      </c>
      <c r="AT22" s="11" t="s">
        <v>2641</v>
      </c>
      <c r="AU22" s="11" t="s">
        <v>2640</v>
      </c>
      <c r="AV22" s="11" t="s">
        <v>2640</v>
      </c>
      <c r="AW22" s="11">
        <v>3</v>
      </c>
      <c r="AX22" s="64" t="s">
        <v>2688</v>
      </c>
    </row>
    <row r="23" spans="1:50" x14ac:dyDescent="0.3">
      <c r="A23" s="11">
        <v>22</v>
      </c>
      <c r="B23" s="11" t="s">
        <v>373</v>
      </c>
      <c r="C23" s="11" t="s">
        <v>1114</v>
      </c>
      <c r="D23" s="11">
        <v>22</v>
      </c>
      <c r="E23" s="11" t="s">
        <v>2227</v>
      </c>
      <c r="F23" s="11" t="s">
        <v>2688</v>
      </c>
      <c r="G23" s="11" t="s">
        <v>373</v>
      </c>
      <c r="H23" s="12" t="s">
        <v>1046</v>
      </c>
      <c r="I23" s="13">
        <v>44708</v>
      </c>
      <c r="J23" s="11" t="s">
        <v>2656</v>
      </c>
      <c r="K23" s="11">
        <v>0.51</v>
      </c>
      <c r="L23" s="11">
        <v>66</v>
      </c>
      <c r="M23" s="11">
        <v>9.9700000000000006</v>
      </c>
      <c r="N23" s="11">
        <v>70</v>
      </c>
      <c r="O23" s="11">
        <v>15.45</v>
      </c>
      <c r="P23" s="11">
        <v>60</v>
      </c>
      <c r="Q23" s="11">
        <v>1.08</v>
      </c>
      <c r="R23" s="11">
        <v>66</v>
      </c>
      <c r="S23" s="11">
        <v>2.2200000000000002</v>
      </c>
      <c r="T23" s="11">
        <v>66</v>
      </c>
      <c r="U23" s="11">
        <v>0.69</v>
      </c>
      <c r="V23" s="11">
        <v>58</v>
      </c>
      <c r="W23" s="11">
        <v>-0.2</v>
      </c>
      <c r="X23" s="11">
        <v>47</v>
      </c>
      <c r="Y23" s="11">
        <v>5.07</v>
      </c>
      <c r="Z23" s="11">
        <v>47</v>
      </c>
      <c r="AA23" s="11">
        <v>2.2799999999999998</v>
      </c>
      <c r="AB23" s="11">
        <v>51</v>
      </c>
      <c r="AC23" s="11">
        <v>4.72</v>
      </c>
      <c r="AD23" s="11">
        <v>60</v>
      </c>
      <c r="AE23" s="40">
        <v>0.3</v>
      </c>
      <c r="AF23" s="11">
        <v>53</v>
      </c>
      <c r="AG23" s="43">
        <v>0.03</v>
      </c>
      <c r="AH23" s="11">
        <v>40</v>
      </c>
      <c r="AI23" s="47">
        <v>0.1</v>
      </c>
      <c r="AJ23" s="11">
        <v>49</v>
      </c>
      <c r="AK23" s="47">
        <v>0.03</v>
      </c>
      <c r="AL23" s="11">
        <v>34</v>
      </c>
      <c r="AM23" s="40">
        <v>0.17</v>
      </c>
      <c r="AN23" s="11">
        <v>46</v>
      </c>
      <c r="AO23" s="40">
        <v>0.43</v>
      </c>
      <c r="AP23" s="11">
        <v>54</v>
      </c>
      <c r="AQ23" s="11">
        <v>10.66</v>
      </c>
      <c r="AR23" s="11">
        <v>163.46</v>
      </c>
      <c r="AS23" s="11">
        <v>125.27</v>
      </c>
      <c r="AT23" s="11" t="s">
        <v>2640</v>
      </c>
      <c r="AU23" s="11" t="s">
        <v>2640</v>
      </c>
      <c r="AV23" s="11" t="s">
        <v>2641</v>
      </c>
      <c r="AW23" s="11">
        <v>4</v>
      </c>
      <c r="AX23" s="64" t="s">
        <v>2688</v>
      </c>
    </row>
    <row r="24" spans="1:50" x14ac:dyDescent="0.3">
      <c r="A24" s="11">
        <v>23</v>
      </c>
      <c r="B24" s="11" t="s">
        <v>482</v>
      </c>
      <c r="C24" s="11" t="s">
        <v>1115</v>
      </c>
      <c r="D24" s="11">
        <v>23</v>
      </c>
      <c r="E24" s="11" t="s">
        <v>2227</v>
      </c>
      <c r="F24" s="11" t="s">
        <v>2688</v>
      </c>
      <c r="G24" s="11" t="s">
        <v>482</v>
      </c>
      <c r="H24" s="12" t="s">
        <v>1062</v>
      </c>
      <c r="I24" s="13">
        <v>44709</v>
      </c>
      <c r="J24" s="11" t="s">
        <v>2655</v>
      </c>
      <c r="K24" s="11">
        <v>0.47</v>
      </c>
      <c r="L24" s="11">
        <v>64</v>
      </c>
      <c r="M24" s="11">
        <v>7.83</v>
      </c>
      <c r="N24" s="11">
        <v>70</v>
      </c>
      <c r="O24" s="11">
        <v>9.68</v>
      </c>
      <c r="P24" s="11">
        <v>57</v>
      </c>
      <c r="Q24" s="11">
        <v>0.15</v>
      </c>
      <c r="R24" s="11">
        <v>63</v>
      </c>
      <c r="S24" s="11">
        <v>2.0699999999999998</v>
      </c>
      <c r="T24" s="11">
        <v>64</v>
      </c>
      <c r="U24" s="11">
        <v>-0.35</v>
      </c>
      <c r="V24" s="11">
        <v>55</v>
      </c>
      <c r="W24" s="11">
        <v>-0.39</v>
      </c>
      <c r="X24" s="11">
        <v>45</v>
      </c>
      <c r="Y24" s="11">
        <v>3.82</v>
      </c>
      <c r="Z24" s="11">
        <v>45</v>
      </c>
      <c r="AA24" s="11">
        <v>1.95</v>
      </c>
      <c r="AB24" s="11">
        <v>48</v>
      </c>
      <c r="AC24" s="11">
        <v>4.7300000000000004</v>
      </c>
      <c r="AD24" s="11">
        <v>59</v>
      </c>
      <c r="AE24" s="40">
        <v>0.26</v>
      </c>
      <c r="AF24" s="11">
        <v>47</v>
      </c>
      <c r="AG24" s="43">
        <v>0.06</v>
      </c>
      <c r="AH24" s="11">
        <v>37</v>
      </c>
      <c r="AI24" s="47">
        <v>0.28999999999999998</v>
      </c>
      <c r="AJ24" s="11">
        <v>46</v>
      </c>
      <c r="AK24" s="47">
        <v>1E-3</v>
      </c>
      <c r="AL24" s="11">
        <v>32</v>
      </c>
      <c r="AM24" s="40">
        <v>0.28999999999999998</v>
      </c>
      <c r="AN24" s="11">
        <v>43</v>
      </c>
      <c r="AO24" s="40">
        <v>0.41</v>
      </c>
      <c r="AP24" s="11">
        <v>49</v>
      </c>
      <c r="AQ24" s="11">
        <v>7.48</v>
      </c>
      <c r="AR24" s="11">
        <v>166.54</v>
      </c>
      <c r="AS24" s="11">
        <v>125.61</v>
      </c>
      <c r="AT24" s="11" t="s">
        <v>2642</v>
      </c>
      <c r="AU24" s="11" t="s">
        <v>2641</v>
      </c>
      <c r="AV24" s="11" t="s">
        <v>2642</v>
      </c>
      <c r="AW24" s="11">
        <v>3</v>
      </c>
      <c r="AX24" s="64" t="s">
        <v>2688</v>
      </c>
    </row>
    <row r="25" spans="1:50" x14ac:dyDescent="0.3">
      <c r="A25" s="11">
        <v>24</v>
      </c>
      <c r="B25" s="11" t="s">
        <v>35</v>
      </c>
      <c r="C25" s="11" t="s">
        <v>1116</v>
      </c>
      <c r="D25" s="11">
        <v>24</v>
      </c>
      <c r="E25" s="11" t="s">
        <v>2227</v>
      </c>
      <c r="F25" s="11" t="s">
        <v>2688</v>
      </c>
      <c r="G25" s="11" t="s">
        <v>35</v>
      </c>
      <c r="H25" s="12" t="s">
        <v>1043</v>
      </c>
      <c r="I25" s="13">
        <v>44683</v>
      </c>
      <c r="J25" s="11" t="s">
        <v>2656</v>
      </c>
      <c r="K25" s="11">
        <v>0.64</v>
      </c>
      <c r="L25" s="11">
        <v>66</v>
      </c>
      <c r="M25" s="11">
        <v>10.46</v>
      </c>
      <c r="N25" s="11">
        <v>72</v>
      </c>
      <c r="O25" s="11">
        <v>16.36</v>
      </c>
      <c r="P25" s="11">
        <v>59</v>
      </c>
      <c r="Q25" s="11">
        <v>0.28000000000000003</v>
      </c>
      <c r="R25" s="11">
        <v>70</v>
      </c>
      <c r="S25" s="11">
        <v>2.35</v>
      </c>
      <c r="T25" s="11">
        <v>68</v>
      </c>
      <c r="U25" s="11">
        <v>1.4</v>
      </c>
      <c r="V25" s="11">
        <v>53</v>
      </c>
      <c r="W25" s="11">
        <v>-0.46</v>
      </c>
      <c r="X25" s="11">
        <v>44</v>
      </c>
      <c r="Y25" s="11">
        <v>4.07</v>
      </c>
      <c r="Z25" s="11">
        <v>44</v>
      </c>
      <c r="AA25" s="11">
        <v>2.58</v>
      </c>
      <c r="AB25" s="11">
        <v>53</v>
      </c>
      <c r="AC25" s="11">
        <v>5.12</v>
      </c>
      <c r="AD25" s="11">
        <v>61</v>
      </c>
      <c r="AE25" s="40">
        <v>0.27</v>
      </c>
      <c r="AF25" s="11">
        <v>47</v>
      </c>
      <c r="AG25" s="43">
        <v>0.04</v>
      </c>
      <c r="AH25" s="11">
        <v>39</v>
      </c>
      <c r="AI25" s="47">
        <v>0.23</v>
      </c>
      <c r="AJ25" s="11">
        <v>46</v>
      </c>
      <c r="AK25" s="47">
        <v>-0.01</v>
      </c>
      <c r="AL25" s="11">
        <v>35</v>
      </c>
      <c r="AM25" s="40">
        <v>0.21</v>
      </c>
      <c r="AN25" s="11">
        <v>43</v>
      </c>
      <c r="AO25" s="40">
        <v>0.4</v>
      </c>
      <c r="AP25" s="11">
        <v>49</v>
      </c>
      <c r="AQ25" s="11">
        <v>11.860000000000001</v>
      </c>
      <c r="AR25" s="11">
        <v>171.85</v>
      </c>
      <c r="AS25" s="11">
        <v>126.42</v>
      </c>
      <c r="AT25" s="11" t="s">
        <v>2641</v>
      </c>
      <c r="AU25" s="11" t="s">
        <v>2640</v>
      </c>
      <c r="AV25" s="11" t="s">
        <v>2640</v>
      </c>
      <c r="AW25" s="11">
        <v>3</v>
      </c>
      <c r="AX25" s="64" t="s">
        <v>2688</v>
      </c>
    </row>
    <row r="26" spans="1:50" x14ac:dyDescent="0.3">
      <c r="A26" s="11">
        <v>25</v>
      </c>
      <c r="B26" s="11" t="s">
        <v>677</v>
      </c>
      <c r="C26" s="11" t="s">
        <v>1117</v>
      </c>
      <c r="D26" s="11">
        <v>25</v>
      </c>
      <c r="E26" s="11" t="s">
        <v>2227</v>
      </c>
      <c r="F26" s="11" t="s">
        <v>2688</v>
      </c>
      <c r="G26" s="11" t="s">
        <v>677</v>
      </c>
      <c r="H26" s="12" t="s">
        <v>1062</v>
      </c>
      <c r="I26" s="13">
        <v>44715</v>
      </c>
      <c r="J26" s="11" t="s">
        <v>2656</v>
      </c>
      <c r="K26" s="11">
        <v>0.56999999999999995</v>
      </c>
      <c r="L26" s="11">
        <v>64</v>
      </c>
      <c r="M26" s="11">
        <v>8.84</v>
      </c>
      <c r="N26" s="11">
        <v>67</v>
      </c>
      <c r="O26" s="11">
        <v>14.11</v>
      </c>
      <c r="P26" s="11">
        <v>60</v>
      </c>
      <c r="Q26" s="11">
        <v>0.47</v>
      </c>
      <c r="R26" s="11">
        <v>61</v>
      </c>
      <c r="S26" s="11">
        <v>1.69</v>
      </c>
      <c r="T26" s="11">
        <v>61</v>
      </c>
      <c r="U26" s="11">
        <v>-0.14000000000000001</v>
      </c>
      <c r="V26" s="11">
        <v>54</v>
      </c>
      <c r="W26" s="11">
        <v>-0.46</v>
      </c>
      <c r="X26" s="11">
        <v>49</v>
      </c>
      <c r="Y26" s="11">
        <v>4.13</v>
      </c>
      <c r="Z26" s="11">
        <v>49</v>
      </c>
      <c r="AA26" s="11">
        <v>1.78</v>
      </c>
      <c r="AB26" s="11">
        <v>51</v>
      </c>
      <c r="AC26" s="11">
        <v>4.1100000000000003</v>
      </c>
      <c r="AD26" s="11">
        <v>57</v>
      </c>
      <c r="AE26" s="40">
        <v>0.3</v>
      </c>
      <c r="AF26" s="11">
        <v>51</v>
      </c>
      <c r="AG26" s="43">
        <v>0.05</v>
      </c>
      <c r="AH26" s="11">
        <v>44</v>
      </c>
      <c r="AI26" s="47">
        <v>0.35</v>
      </c>
      <c r="AJ26" s="11">
        <v>50</v>
      </c>
      <c r="AK26" s="47">
        <v>1E-3</v>
      </c>
      <c r="AL26" s="11">
        <v>39</v>
      </c>
      <c r="AM26" s="40">
        <v>0.32</v>
      </c>
      <c r="AN26" s="11">
        <v>48</v>
      </c>
      <c r="AO26" s="40">
        <v>0.49</v>
      </c>
      <c r="AP26" s="11">
        <v>53</v>
      </c>
      <c r="AQ26" s="11">
        <v>8.6999999999999993</v>
      </c>
      <c r="AR26" s="11">
        <v>167.82</v>
      </c>
      <c r="AS26" s="11">
        <v>125.1</v>
      </c>
      <c r="AT26" s="11" t="s">
        <v>2640</v>
      </c>
      <c r="AU26" s="11" t="s">
        <v>2641</v>
      </c>
      <c r="AV26" s="11" t="s">
        <v>2641</v>
      </c>
      <c r="AW26" s="11">
        <v>3</v>
      </c>
      <c r="AX26" s="64" t="s">
        <v>2688</v>
      </c>
    </row>
    <row r="27" spans="1:50" x14ac:dyDescent="0.3">
      <c r="A27" s="11">
        <v>26</v>
      </c>
      <c r="B27" s="11" t="s">
        <v>559</v>
      </c>
      <c r="C27" s="11" t="s">
        <v>1118</v>
      </c>
      <c r="D27" s="11">
        <v>26</v>
      </c>
      <c r="E27" s="11" t="s">
        <v>2227</v>
      </c>
      <c r="F27" s="11" t="s">
        <v>2688</v>
      </c>
      <c r="G27" s="11" t="s">
        <v>559</v>
      </c>
      <c r="H27" s="12" t="s">
        <v>1060</v>
      </c>
      <c r="I27" s="13">
        <v>44711</v>
      </c>
      <c r="J27" s="11" t="s">
        <v>2655</v>
      </c>
      <c r="K27" s="11">
        <v>0.36</v>
      </c>
      <c r="L27" s="11">
        <v>65</v>
      </c>
      <c r="M27" s="11">
        <v>7.59</v>
      </c>
      <c r="N27" s="11">
        <v>69</v>
      </c>
      <c r="O27" s="11">
        <v>12.38</v>
      </c>
      <c r="P27" s="11">
        <v>56</v>
      </c>
      <c r="Q27" s="11">
        <v>0.19</v>
      </c>
      <c r="R27" s="11">
        <v>63</v>
      </c>
      <c r="S27" s="11">
        <v>1.95</v>
      </c>
      <c r="T27" s="11">
        <v>64</v>
      </c>
      <c r="U27" s="11">
        <v>1.32</v>
      </c>
      <c r="V27" s="11">
        <v>52</v>
      </c>
      <c r="W27" s="11">
        <v>-0.26</v>
      </c>
      <c r="X27" s="11">
        <v>44</v>
      </c>
      <c r="Y27" s="11">
        <v>3.58</v>
      </c>
      <c r="Z27" s="11">
        <v>44</v>
      </c>
      <c r="AA27" s="11">
        <v>1.67</v>
      </c>
      <c r="AB27" s="11">
        <v>47</v>
      </c>
      <c r="AC27" s="11">
        <v>4.09</v>
      </c>
      <c r="AD27" s="11">
        <v>58</v>
      </c>
      <c r="AE27" s="40">
        <v>0.27</v>
      </c>
      <c r="AF27" s="11">
        <v>46</v>
      </c>
      <c r="AG27" s="43">
        <v>0.05</v>
      </c>
      <c r="AH27" s="11">
        <v>38</v>
      </c>
      <c r="AI27" s="47">
        <v>0.25</v>
      </c>
      <c r="AJ27" s="11">
        <v>46</v>
      </c>
      <c r="AK27" s="47">
        <v>0.02</v>
      </c>
      <c r="AL27" s="11">
        <v>32</v>
      </c>
      <c r="AM27" s="40">
        <v>0.3</v>
      </c>
      <c r="AN27" s="11">
        <v>43</v>
      </c>
      <c r="AO27" s="40">
        <v>0.42</v>
      </c>
      <c r="AP27" s="11">
        <v>48</v>
      </c>
      <c r="AQ27" s="11">
        <v>8.91</v>
      </c>
      <c r="AR27" s="11">
        <v>161.38</v>
      </c>
      <c r="AS27" s="11">
        <v>127.69</v>
      </c>
      <c r="AT27" s="11" t="s">
        <v>2640</v>
      </c>
      <c r="AU27" s="11" t="s">
        <v>2642</v>
      </c>
      <c r="AV27" s="11" t="s">
        <v>2641</v>
      </c>
      <c r="AW27" s="11">
        <v>3</v>
      </c>
      <c r="AX27" s="64" t="s">
        <v>2688</v>
      </c>
    </row>
    <row r="28" spans="1:50" x14ac:dyDescent="0.3">
      <c r="A28" s="11">
        <v>27</v>
      </c>
      <c r="B28" s="11" t="s">
        <v>498</v>
      </c>
      <c r="C28" s="11" t="s">
        <v>1119</v>
      </c>
      <c r="D28" s="11">
        <v>27</v>
      </c>
      <c r="E28" s="11" t="s">
        <v>2227</v>
      </c>
      <c r="F28" s="11" t="s">
        <v>2688</v>
      </c>
      <c r="G28" s="11" t="s">
        <v>498</v>
      </c>
      <c r="H28" s="12" t="s">
        <v>1051</v>
      </c>
      <c r="I28" s="13">
        <v>44709</v>
      </c>
      <c r="J28" s="11" t="s">
        <v>2656</v>
      </c>
      <c r="K28" s="11">
        <v>0.46</v>
      </c>
      <c r="L28" s="11">
        <v>64</v>
      </c>
      <c r="M28" s="11">
        <v>8.68</v>
      </c>
      <c r="N28" s="11">
        <v>69</v>
      </c>
      <c r="O28" s="11">
        <v>13.58</v>
      </c>
      <c r="P28" s="11">
        <v>57</v>
      </c>
      <c r="Q28" s="11">
        <v>0.14000000000000001</v>
      </c>
      <c r="R28" s="11">
        <v>62</v>
      </c>
      <c r="S28" s="11">
        <v>1.77</v>
      </c>
      <c r="T28" s="11">
        <v>64</v>
      </c>
      <c r="U28" s="11">
        <v>0.08</v>
      </c>
      <c r="V28" s="11">
        <v>53</v>
      </c>
      <c r="W28" s="11">
        <v>-0.08</v>
      </c>
      <c r="X28" s="11">
        <v>44</v>
      </c>
      <c r="Y28" s="11">
        <v>3.76</v>
      </c>
      <c r="Z28" s="11">
        <v>44</v>
      </c>
      <c r="AA28" s="11">
        <v>2.19</v>
      </c>
      <c r="AB28" s="11">
        <v>48</v>
      </c>
      <c r="AC28" s="11">
        <v>4.3899999999999997</v>
      </c>
      <c r="AD28" s="11">
        <v>58</v>
      </c>
      <c r="AE28" s="40">
        <v>0.3</v>
      </c>
      <c r="AF28" s="11">
        <v>48</v>
      </c>
      <c r="AG28" s="43">
        <v>0.03</v>
      </c>
      <c r="AH28" s="11">
        <v>38</v>
      </c>
      <c r="AI28" s="47">
        <v>0.21</v>
      </c>
      <c r="AJ28" s="11">
        <v>47</v>
      </c>
      <c r="AK28" s="47">
        <v>0.03</v>
      </c>
      <c r="AL28" s="11">
        <v>33</v>
      </c>
      <c r="AM28" s="40">
        <v>0.25</v>
      </c>
      <c r="AN28" s="11">
        <v>44</v>
      </c>
      <c r="AO28" s="40">
        <v>0.43</v>
      </c>
      <c r="AP28" s="11">
        <v>50</v>
      </c>
      <c r="AQ28" s="11">
        <v>8.76</v>
      </c>
      <c r="AR28" s="11">
        <v>162.08000000000001</v>
      </c>
      <c r="AS28" s="11">
        <v>126.47</v>
      </c>
      <c r="AT28" s="11" t="s">
        <v>2640</v>
      </c>
      <c r="AU28" s="11" t="s">
        <v>2640</v>
      </c>
      <c r="AV28" s="11" t="s">
        <v>2640</v>
      </c>
      <c r="AW28" s="11">
        <v>3</v>
      </c>
      <c r="AX28" s="64" t="s">
        <v>2690</v>
      </c>
    </row>
    <row r="29" spans="1:50" x14ac:dyDescent="0.3">
      <c r="A29" s="11">
        <v>28</v>
      </c>
      <c r="B29" s="11" t="s">
        <v>1001</v>
      </c>
      <c r="C29" s="11" t="s">
        <v>2089</v>
      </c>
      <c r="D29" s="11">
        <v>28</v>
      </c>
      <c r="E29" s="11" t="s">
        <v>2227</v>
      </c>
      <c r="F29" s="11" t="s">
        <v>2688</v>
      </c>
      <c r="G29" s="11" t="s">
        <v>1001</v>
      </c>
      <c r="H29" s="12" t="s">
        <v>1042</v>
      </c>
      <c r="I29" s="13">
        <v>44710</v>
      </c>
      <c r="J29" s="11" t="s">
        <v>2702</v>
      </c>
      <c r="K29" s="11">
        <v>0.55000000000000004</v>
      </c>
      <c r="L29" s="11">
        <v>70</v>
      </c>
      <c r="M29" s="11">
        <v>9.16</v>
      </c>
      <c r="N29" s="11">
        <v>73</v>
      </c>
      <c r="O29" s="11">
        <v>10.36</v>
      </c>
      <c r="P29" s="11">
        <v>65</v>
      </c>
      <c r="Q29" s="11">
        <v>0.98</v>
      </c>
      <c r="R29" s="11">
        <v>69</v>
      </c>
      <c r="S29" s="11">
        <v>2.1</v>
      </c>
      <c r="T29" s="11">
        <v>68</v>
      </c>
      <c r="U29" s="11">
        <v>0.55000000000000004</v>
      </c>
      <c r="V29" s="11">
        <v>66</v>
      </c>
      <c r="W29" s="11">
        <v>-0.16</v>
      </c>
      <c r="X29" s="11">
        <v>54</v>
      </c>
      <c r="Y29" s="11">
        <v>4.67</v>
      </c>
      <c r="Z29" s="11">
        <v>53</v>
      </c>
      <c r="AA29" s="11">
        <v>2.2799999999999998</v>
      </c>
      <c r="AB29" s="11">
        <v>56</v>
      </c>
      <c r="AC29" s="11">
        <v>4.09</v>
      </c>
      <c r="AD29" s="11">
        <v>62</v>
      </c>
      <c r="AE29" s="40">
        <v>0.33</v>
      </c>
      <c r="AF29" s="11">
        <v>59</v>
      </c>
      <c r="AG29" s="43">
        <v>0.05</v>
      </c>
      <c r="AH29" s="11">
        <v>48</v>
      </c>
      <c r="AI29" s="47">
        <v>0.25</v>
      </c>
      <c r="AJ29" s="11">
        <v>56</v>
      </c>
      <c r="AK29" s="47">
        <v>0.03</v>
      </c>
      <c r="AL29" s="11">
        <v>42</v>
      </c>
      <c r="AM29" s="40">
        <v>0.31</v>
      </c>
      <c r="AN29" s="11">
        <v>53</v>
      </c>
      <c r="AO29" s="40">
        <v>0.51</v>
      </c>
      <c r="AP29" s="11">
        <v>61</v>
      </c>
      <c r="AQ29" s="11">
        <v>9.7100000000000009</v>
      </c>
      <c r="AR29" s="11">
        <v>177.77</v>
      </c>
      <c r="AS29" s="11">
        <v>133.27000000000001</v>
      </c>
      <c r="AT29" s="11" t="s">
        <v>2641</v>
      </c>
      <c r="AU29" s="11" t="s">
        <v>2641</v>
      </c>
      <c r="AV29" s="11" t="s">
        <v>2640</v>
      </c>
      <c r="AW29" s="11">
        <v>3</v>
      </c>
      <c r="AX29" s="64" t="s">
        <v>2688</v>
      </c>
    </row>
    <row r="30" spans="1:50" x14ac:dyDescent="0.3">
      <c r="A30" s="11">
        <v>29</v>
      </c>
      <c r="B30" s="11" t="s">
        <v>606</v>
      </c>
      <c r="C30" s="11" t="s">
        <v>1120</v>
      </c>
      <c r="D30" s="11">
        <v>29</v>
      </c>
      <c r="E30" s="11" t="s">
        <v>2227</v>
      </c>
      <c r="F30" s="11" t="s">
        <v>2688</v>
      </c>
      <c r="G30" s="11" t="s">
        <v>606</v>
      </c>
      <c r="H30" s="12" t="s">
        <v>1060</v>
      </c>
      <c r="I30" s="13">
        <v>44714</v>
      </c>
      <c r="J30" s="11" t="s">
        <v>2655</v>
      </c>
      <c r="K30" s="11">
        <v>0.39</v>
      </c>
      <c r="L30" s="11">
        <v>65</v>
      </c>
      <c r="M30" s="11">
        <v>8.06</v>
      </c>
      <c r="N30" s="11">
        <v>70</v>
      </c>
      <c r="O30" s="11">
        <v>13.25</v>
      </c>
      <c r="P30" s="11">
        <v>58</v>
      </c>
      <c r="Q30" s="11">
        <v>-0.18</v>
      </c>
      <c r="R30" s="11">
        <v>64</v>
      </c>
      <c r="S30" s="11">
        <v>1.57</v>
      </c>
      <c r="T30" s="11">
        <v>65</v>
      </c>
      <c r="U30" s="11">
        <v>0.79</v>
      </c>
      <c r="V30" s="11">
        <v>51</v>
      </c>
      <c r="W30" s="11">
        <v>-0.28999999999999998</v>
      </c>
      <c r="X30" s="11">
        <v>44</v>
      </c>
      <c r="Y30" s="11">
        <v>4.66</v>
      </c>
      <c r="Z30" s="11">
        <v>44</v>
      </c>
      <c r="AA30" s="11">
        <v>1.69</v>
      </c>
      <c r="AB30" s="11">
        <v>48</v>
      </c>
      <c r="AC30" s="11">
        <v>4.43</v>
      </c>
      <c r="AD30" s="11">
        <v>59</v>
      </c>
      <c r="AE30" s="40">
        <v>0.28999999999999998</v>
      </c>
      <c r="AF30" s="11">
        <v>47</v>
      </c>
      <c r="AG30" s="43">
        <v>0.06</v>
      </c>
      <c r="AH30" s="11">
        <v>37</v>
      </c>
      <c r="AI30" s="47">
        <v>0.3</v>
      </c>
      <c r="AJ30" s="11">
        <v>46</v>
      </c>
      <c r="AK30" s="47">
        <v>0.02</v>
      </c>
      <c r="AL30" s="11">
        <v>31</v>
      </c>
      <c r="AM30" s="40">
        <v>0.34</v>
      </c>
      <c r="AN30" s="11">
        <v>43</v>
      </c>
      <c r="AO30" s="40">
        <v>0.44</v>
      </c>
      <c r="AP30" s="11">
        <v>49</v>
      </c>
      <c r="AQ30" s="11">
        <v>8.8500000000000014</v>
      </c>
      <c r="AR30" s="11">
        <v>163.47</v>
      </c>
      <c r="AS30" s="11">
        <v>128.49</v>
      </c>
      <c r="AT30" s="11" t="s">
        <v>2640</v>
      </c>
      <c r="AU30" s="11" t="s">
        <v>2641</v>
      </c>
      <c r="AV30" s="11" t="s">
        <v>2640</v>
      </c>
      <c r="AW30" s="11">
        <v>3</v>
      </c>
      <c r="AX30" s="64" t="s">
        <v>2688</v>
      </c>
    </row>
    <row r="31" spans="1:50" x14ac:dyDescent="0.3">
      <c r="A31" s="11">
        <v>30</v>
      </c>
      <c r="B31" s="11" t="s">
        <v>247</v>
      </c>
      <c r="C31" s="11" t="s">
        <v>1121</v>
      </c>
      <c r="D31" s="11">
        <v>30</v>
      </c>
      <c r="E31" s="11" t="s">
        <v>2227</v>
      </c>
      <c r="F31" s="11" t="s">
        <v>2688</v>
      </c>
      <c r="G31" s="11" t="s">
        <v>247</v>
      </c>
      <c r="H31" s="12" t="s">
        <v>1043</v>
      </c>
      <c r="I31" s="13">
        <v>44703</v>
      </c>
      <c r="J31" s="11" t="s">
        <v>2655</v>
      </c>
      <c r="K31" s="11">
        <v>0.28999999999999998</v>
      </c>
      <c r="L31" s="11">
        <v>66</v>
      </c>
      <c r="M31" s="11">
        <v>8.4700000000000006</v>
      </c>
      <c r="N31" s="11">
        <v>70</v>
      </c>
      <c r="O31" s="11">
        <v>15.71</v>
      </c>
      <c r="P31" s="11">
        <v>59</v>
      </c>
      <c r="Q31" s="11">
        <v>0.94</v>
      </c>
      <c r="R31" s="11">
        <v>65</v>
      </c>
      <c r="S31" s="11">
        <v>3</v>
      </c>
      <c r="T31" s="11">
        <v>65</v>
      </c>
      <c r="U31" s="11">
        <v>0.78</v>
      </c>
      <c r="V31" s="11">
        <v>52</v>
      </c>
      <c r="W31" s="11">
        <v>-0.45</v>
      </c>
      <c r="X31" s="11">
        <v>43</v>
      </c>
      <c r="Y31" s="11">
        <v>3.74</v>
      </c>
      <c r="Z31" s="11">
        <v>43</v>
      </c>
      <c r="AA31" s="11">
        <v>2.81</v>
      </c>
      <c r="AB31" s="11">
        <v>49</v>
      </c>
      <c r="AC31" s="11">
        <v>4.22</v>
      </c>
      <c r="AD31" s="11">
        <v>59</v>
      </c>
      <c r="AE31" s="40">
        <v>0.35</v>
      </c>
      <c r="AF31" s="11">
        <v>48</v>
      </c>
      <c r="AG31" s="43">
        <v>7.0000000000000007E-2</v>
      </c>
      <c r="AH31" s="11">
        <v>38</v>
      </c>
      <c r="AI31" s="47">
        <v>0.3</v>
      </c>
      <c r="AJ31" s="11">
        <v>46</v>
      </c>
      <c r="AK31" s="47">
        <v>1E-3</v>
      </c>
      <c r="AL31" s="11">
        <v>32</v>
      </c>
      <c r="AM31" s="40">
        <v>0.33</v>
      </c>
      <c r="AN31" s="11">
        <v>43</v>
      </c>
      <c r="AO31" s="40">
        <v>0.54</v>
      </c>
      <c r="AP31" s="11">
        <v>50</v>
      </c>
      <c r="AQ31" s="11">
        <v>9.25</v>
      </c>
      <c r="AR31" s="11">
        <v>176.53</v>
      </c>
      <c r="AS31" s="11">
        <v>126.71</v>
      </c>
      <c r="AT31" s="11" t="s">
        <v>2640</v>
      </c>
      <c r="AU31" s="11" t="s">
        <v>2642</v>
      </c>
      <c r="AV31" s="11" t="s">
        <v>2642</v>
      </c>
      <c r="AW31" s="11">
        <v>3</v>
      </c>
      <c r="AX31" s="64" t="s">
        <v>2688</v>
      </c>
    </row>
    <row r="32" spans="1:50" x14ac:dyDescent="0.3">
      <c r="A32" s="11">
        <v>31</v>
      </c>
      <c r="B32" s="11" t="s">
        <v>375</v>
      </c>
      <c r="C32" s="11" t="s">
        <v>1122</v>
      </c>
      <c r="D32" s="11">
        <v>31</v>
      </c>
      <c r="E32" s="11" t="s">
        <v>2227</v>
      </c>
      <c r="F32" s="11" t="s">
        <v>2688</v>
      </c>
      <c r="G32" s="11" t="s">
        <v>375</v>
      </c>
      <c r="H32" s="12" t="s">
        <v>1048</v>
      </c>
      <c r="I32" s="13">
        <v>44708</v>
      </c>
      <c r="J32" s="11" t="s">
        <v>2656</v>
      </c>
      <c r="K32" s="11">
        <v>0.34</v>
      </c>
      <c r="L32" s="11">
        <v>67</v>
      </c>
      <c r="M32" s="11">
        <v>8</v>
      </c>
      <c r="N32" s="11">
        <v>71</v>
      </c>
      <c r="O32" s="11">
        <v>10.210000000000001</v>
      </c>
      <c r="P32" s="11">
        <v>62</v>
      </c>
      <c r="Q32" s="11">
        <v>-0.51</v>
      </c>
      <c r="R32" s="11">
        <v>64</v>
      </c>
      <c r="S32" s="11">
        <v>1.1399999999999999</v>
      </c>
      <c r="T32" s="11">
        <v>65</v>
      </c>
      <c r="U32" s="11">
        <v>-0.04</v>
      </c>
      <c r="V32" s="11">
        <v>59</v>
      </c>
      <c r="W32" s="11">
        <v>-0.33</v>
      </c>
      <c r="X32" s="11">
        <v>50</v>
      </c>
      <c r="Y32" s="11">
        <v>3.01</v>
      </c>
      <c r="Z32" s="11">
        <v>50</v>
      </c>
      <c r="AA32" s="11">
        <v>1.54</v>
      </c>
      <c r="AB32" s="11">
        <v>53</v>
      </c>
      <c r="AC32" s="11">
        <v>4.24</v>
      </c>
      <c r="AD32" s="11">
        <v>60</v>
      </c>
      <c r="AE32" s="40">
        <v>0.35</v>
      </c>
      <c r="AF32" s="11">
        <v>52</v>
      </c>
      <c r="AG32" s="43">
        <v>7.0000000000000007E-2</v>
      </c>
      <c r="AH32" s="11">
        <v>43</v>
      </c>
      <c r="AI32" s="47">
        <v>0.26</v>
      </c>
      <c r="AJ32" s="11">
        <v>51</v>
      </c>
      <c r="AK32" s="47">
        <v>0.01</v>
      </c>
      <c r="AL32" s="11">
        <v>37</v>
      </c>
      <c r="AM32" s="40">
        <v>0.32</v>
      </c>
      <c r="AN32" s="11">
        <v>48</v>
      </c>
      <c r="AO32" s="40">
        <v>0.51</v>
      </c>
      <c r="AP32" s="11">
        <v>54</v>
      </c>
      <c r="AQ32" s="11">
        <v>7.96</v>
      </c>
      <c r="AR32" s="11">
        <v>168</v>
      </c>
      <c r="AS32" s="11">
        <v>127.91</v>
      </c>
      <c r="AT32" s="11" t="s">
        <v>2640</v>
      </c>
      <c r="AU32" s="11" t="s">
        <v>2641</v>
      </c>
      <c r="AV32" s="11" t="s">
        <v>2641</v>
      </c>
      <c r="AW32" s="11">
        <v>3</v>
      </c>
      <c r="AX32" s="64" t="s">
        <v>2688</v>
      </c>
    </row>
    <row r="33" spans="1:50" x14ac:dyDescent="0.3">
      <c r="A33" s="11">
        <v>32</v>
      </c>
      <c r="B33" s="11" t="s">
        <v>1016</v>
      </c>
      <c r="C33" s="11" t="s">
        <v>2090</v>
      </c>
      <c r="D33" s="11">
        <v>32</v>
      </c>
      <c r="E33" s="11" t="s">
        <v>2227</v>
      </c>
      <c r="F33" s="11" t="s">
        <v>2688</v>
      </c>
      <c r="G33" s="11" t="s">
        <v>1016</v>
      </c>
      <c r="H33" s="12" t="s">
        <v>1076</v>
      </c>
      <c r="I33" s="13">
        <v>44720</v>
      </c>
      <c r="J33" s="11" t="s">
        <v>2702</v>
      </c>
      <c r="K33" s="11">
        <v>0.34</v>
      </c>
      <c r="L33" s="11">
        <v>66</v>
      </c>
      <c r="M33" s="11">
        <v>9.5299999999999994</v>
      </c>
      <c r="N33" s="11">
        <v>70</v>
      </c>
      <c r="O33" s="11">
        <v>16.71</v>
      </c>
      <c r="P33" s="11">
        <v>62</v>
      </c>
      <c r="Q33" s="11">
        <v>-0.83</v>
      </c>
      <c r="R33" s="11">
        <v>64</v>
      </c>
      <c r="S33" s="11">
        <v>1.26</v>
      </c>
      <c r="T33" s="11">
        <v>64</v>
      </c>
      <c r="U33" s="11">
        <v>1.47</v>
      </c>
      <c r="V33" s="11">
        <v>59</v>
      </c>
      <c r="W33" s="11">
        <v>-0.36</v>
      </c>
      <c r="X33" s="11">
        <v>49</v>
      </c>
      <c r="Y33" s="11">
        <v>6.5</v>
      </c>
      <c r="Z33" s="11">
        <v>48</v>
      </c>
      <c r="AA33" s="11">
        <v>2.23</v>
      </c>
      <c r="AB33" s="11">
        <v>52</v>
      </c>
      <c r="AC33" s="11">
        <v>5.7</v>
      </c>
      <c r="AD33" s="11">
        <v>59</v>
      </c>
      <c r="AE33" s="40">
        <v>0.23</v>
      </c>
      <c r="AF33" s="11">
        <v>54</v>
      </c>
      <c r="AG33" s="43">
        <v>0.02</v>
      </c>
      <c r="AH33" s="11">
        <v>44</v>
      </c>
      <c r="AI33" s="47">
        <v>0.28000000000000003</v>
      </c>
      <c r="AJ33" s="11">
        <v>52</v>
      </c>
      <c r="AK33" s="47">
        <v>0.01</v>
      </c>
      <c r="AL33" s="11">
        <v>38</v>
      </c>
      <c r="AM33" s="40">
        <v>0.25</v>
      </c>
      <c r="AN33" s="11">
        <v>49</v>
      </c>
      <c r="AO33" s="40">
        <v>0.43</v>
      </c>
      <c r="AP33" s="11">
        <v>56</v>
      </c>
      <c r="AQ33" s="11">
        <v>11</v>
      </c>
      <c r="AR33" s="11">
        <v>163.08000000000001</v>
      </c>
      <c r="AS33" s="11">
        <v>127.15</v>
      </c>
      <c r="AT33" s="11" t="s">
        <v>2640</v>
      </c>
      <c r="AU33" s="11" t="s">
        <v>2641</v>
      </c>
      <c r="AV33" s="11" t="s">
        <v>2642</v>
      </c>
      <c r="AW33" s="11">
        <v>3</v>
      </c>
      <c r="AX33" s="64" t="s">
        <v>2688</v>
      </c>
    </row>
    <row r="34" spans="1:50" x14ac:dyDescent="0.3">
      <c r="A34" s="11">
        <v>33</v>
      </c>
      <c r="B34" s="11" t="s">
        <v>157</v>
      </c>
      <c r="C34" s="11" t="s">
        <v>1123</v>
      </c>
      <c r="D34" s="11">
        <v>33</v>
      </c>
      <c r="E34" s="11" t="s">
        <v>2227</v>
      </c>
      <c r="F34" s="11" t="s">
        <v>2688</v>
      </c>
      <c r="G34" s="11" t="s">
        <v>157</v>
      </c>
      <c r="H34" s="12" t="s">
        <v>1042</v>
      </c>
      <c r="I34" s="13">
        <v>44698</v>
      </c>
      <c r="J34" s="11" t="s">
        <v>2656</v>
      </c>
      <c r="K34" s="11">
        <v>0.42</v>
      </c>
      <c r="L34" s="11">
        <v>67</v>
      </c>
      <c r="M34" s="11">
        <v>9.58</v>
      </c>
      <c r="N34" s="11">
        <v>72</v>
      </c>
      <c r="O34" s="11">
        <v>14.93</v>
      </c>
      <c r="P34" s="11">
        <v>62</v>
      </c>
      <c r="Q34" s="11">
        <v>0.8</v>
      </c>
      <c r="R34" s="11">
        <v>71</v>
      </c>
      <c r="S34" s="11">
        <v>2.67</v>
      </c>
      <c r="T34" s="11">
        <v>69</v>
      </c>
      <c r="U34" s="11">
        <v>0.95</v>
      </c>
      <c r="V34" s="11">
        <v>62</v>
      </c>
      <c r="W34" s="11">
        <v>-0.12</v>
      </c>
      <c r="X34" s="11">
        <v>49</v>
      </c>
      <c r="Y34" s="11">
        <v>4.2300000000000004</v>
      </c>
      <c r="Z34" s="11">
        <v>49</v>
      </c>
      <c r="AA34" s="11">
        <v>2.6</v>
      </c>
      <c r="AB34" s="11">
        <v>55</v>
      </c>
      <c r="AC34" s="11">
        <v>4.45</v>
      </c>
      <c r="AD34" s="11">
        <v>63</v>
      </c>
      <c r="AE34" s="40">
        <v>0.32</v>
      </c>
      <c r="AF34" s="11">
        <v>54</v>
      </c>
      <c r="AG34" s="43">
        <v>0.05</v>
      </c>
      <c r="AH34" s="11">
        <v>45</v>
      </c>
      <c r="AI34" s="47">
        <v>0.19</v>
      </c>
      <c r="AJ34" s="11">
        <v>52</v>
      </c>
      <c r="AK34" s="47">
        <v>0.02</v>
      </c>
      <c r="AL34" s="11">
        <v>39</v>
      </c>
      <c r="AM34" s="40">
        <v>0.25</v>
      </c>
      <c r="AN34" s="11">
        <v>49</v>
      </c>
      <c r="AO34" s="40">
        <v>0.45</v>
      </c>
      <c r="AP34" s="11">
        <v>56</v>
      </c>
      <c r="AQ34" s="11">
        <v>10.53</v>
      </c>
      <c r="AR34" s="11">
        <v>172.16</v>
      </c>
      <c r="AS34" s="11">
        <v>129.55000000000001</v>
      </c>
      <c r="AT34" s="11" t="s">
        <v>2640</v>
      </c>
      <c r="AU34" s="11" t="s">
        <v>2640</v>
      </c>
      <c r="AV34" s="11" t="s">
        <v>2642</v>
      </c>
      <c r="AW34" s="11">
        <v>3</v>
      </c>
      <c r="AX34" s="64" t="s">
        <v>2690</v>
      </c>
    </row>
    <row r="35" spans="1:50" x14ac:dyDescent="0.3">
      <c r="A35" s="11">
        <v>34</v>
      </c>
      <c r="B35" s="11" t="s">
        <v>440</v>
      </c>
      <c r="C35" s="11" t="s">
        <v>1124</v>
      </c>
      <c r="D35" s="11">
        <v>34</v>
      </c>
      <c r="E35" s="11" t="s">
        <v>2227</v>
      </c>
      <c r="F35" s="11" t="s">
        <v>2688</v>
      </c>
      <c r="G35" s="11" t="s">
        <v>440</v>
      </c>
      <c r="H35" s="12" t="s">
        <v>1060</v>
      </c>
      <c r="I35" s="13">
        <v>44709</v>
      </c>
      <c r="J35" s="11" t="s">
        <v>2656</v>
      </c>
      <c r="K35" s="11">
        <v>0.49</v>
      </c>
      <c r="L35" s="11">
        <v>65</v>
      </c>
      <c r="M35" s="11">
        <v>8.83</v>
      </c>
      <c r="N35" s="11">
        <v>70</v>
      </c>
      <c r="O35" s="11">
        <v>13.65</v>
      </c>
      <c r="P35" s="11">
        <v>55</v>
      </c>
      <c r="Q35" s="11">
        <v>-0.03</v>
      </c>
      <c r="R35" s="11">
        <v>63</v>
      </c>
      <c r="S35" s="11">
        <v>2.04</v>
      </c>
      <c r="T35" s="11">
        <v>64</v>
      </c>
      <c r="U35" s="11">
        <v>1.8</v>
      </c>
      <c r="V35" s="11">
        <v>53</v>
      </c>
      <c r="W35" s="11">
        <v>-0.37</v>
      </c>
      <c r="X35" s="11">
        <v>44</v>
      </c>
      <c r="Y35" s="11">
        <v>4.5199999999999996</v>
      </c>
      <c r="Z35" s="11">
        <v>43</v>
      </c>
      <c r="AA35" s="11">
        <v>1.78</v>
      </c>
      <c r="AB35" s="11">
        <v>47</v>
      </c>
      <c r="AC35" s="11">
        <v>4.93</v>
      </c>
      <c r="AD35" s="11">
        <v>59</v>
      </c>
      <c r="AE35" s="40">
        <v>0.24</v>
      </c>
      <c r="AF35" s="11">
        <v>46</v>
      </c>
      <c r="AG35" s="43">
        <v>0.04</v>
      </c>
      <c r="AH35" s="11">
        <v>37</v>
      </c>
      <c r="AI35" s="47">
        <v>0.18</v>
      </c>
      <c r="AJ35" s="11">
        <v>45</v>
      </c>
      <c r="AK35" s="47">
        <v>0.02</v>
      </c>
      <c r="AL35" s="11">
        <v>31</v>
      </c>
      <c r="AM35" s="40">
        <v>0.24</v>
      </c>
      <c r="AN35" s="11">
        <v>42</v>
      </c>
      <c r="AO35" s="40">
        <v>0.36</v>
      </c>
      <c r="AP35" s="11">
        <v>48</v>
      </c>
      <c r="AQ35" s="11">
        <v>10.63</v>
      </c>
      <c r="AR35" s="11">
        <v>162.57</v>
      </c>
      <c r="AS35" s="11">
        <v>127.33</v>
      </c>
      <c r="AT35" s="11" t="s">
        <v>2640</v>
      </c>
      <c r="AU35" s="11" t="s">
        <v>2640</v>
      </c>
      <c r="AV35" s="11" t="s">
        <v>2640</v>
      </c>
      <c r="AW35" s="11">
        <v>3</v>
      </c>
      <c r="AX35" s="64" t="s">
        <v>2688</v>
      </c>
    </row>
    <row r="36" spans="1:50" x14ac:dyDescent="0.3">
      <c r="A36" s="11">
        <v>35</v>
      </c>
      <c r="B36" s="11" t="s">
        <v>376</v>
      </c>
      <c r="C36" s="11" t="s">
        <v>1125</v>
      </c>
      <c r="D36" s="11">
        <v>35</v>
      </c>
      <c r="E36" s="11" t="s">
        <v>2227</v>
      </c>
      <c r="F36" s="11" t="s">
        <v>2688</v>
      </c>
      <c r="G36" s="11" t="s">
        <v>376</v>
      </c>
      <c r="H36" s="12" t="s">
        <v>1042</v>
      </c>
      <c r="I36" s="13">
        <v>44708</v>
      </c>
      <c r="J36" s="11" t="s">
        <v>2656</v>
      </c>
      <c r="K36" s="11">
        <v>0.48</v>
      </c>
      <c r="L36" s="11">
        <v>67</v>
      </c>
      <c r="M36" s="11">
        <v>9.52</v>
      </c>
      <c r="N36" s="11">
        <v>71</v>
      </c>
      <c r="O36" s="11">
        <v>14.28</v>
      </c>
      <c r="P36" s="11">
        <v>63</v>
      </c>
      <c r="Q36" s="11">
        <v>0.32</v>
      </c>
      <c r="R36" s="11">
        <v>68</v>
      </c>
      <c r="S36" s="11">
        <v>2.91</v>
      </c>
      <c r="T36" s="11">
        <v>68</v>
      </c>
      <c r="U36" s="11">
        <v>0.75</v>
      </c>
      <c r="V36" s="11">
        <v>63</v>
      </c>
      <c r="W36" s="11">
        <v>-0.44</v>
      </c>
      <c r="X36" s="11">
        <v>52</v>
      </c>
      <c r="Y36" s="11">
        <v>4.8899999999999997</v>
      </c>
      <c r="Z36" s="11">
        <v>52</v>
      </c>
      <c r="AA36" s="11">
        <v>2.63</v>
      </c>
      <c r="AB36" s="11">
        <v>55</v>
      </c>
      <c r="AC36" s="11">
        <v>5.53</v>
      </c>
      <c r="AD36" s="11">
        <v>62</v>
      </c>
      <c r="AE36" s="40">
        <v>0.28000000000000003</v>
      </c>
      <c r="AF36" s="11">
        <v>57</v>
      </c>
      <c r="AG36" s="43">
        <v>0.04</v>
      </c>
      <c r="AH36" s="11">
        <v>47</v>
      </c>
      <c r="AI36" s="47">
        <v>0.12</v>
      </c>
      <c r="AJ36" s="11">
        <v>54</v>
      </c>
      <c r="AK36" s="47">
        <v>0.03</v>
      </c>
      <c r="AL36" s="11">
        <v>41</v>
      </c>
      <c r="AM36" s="40">
        <v>0.21</v>
      </c>
      <c r="AN36" s="11">
        <v>51</v>
      </c>
      <c r="AO36" s="40">
        <v>0.38</v>
      </c>
      <c r="AP36" s="11">
        <v>59</v>
      </c>
      <c r="AQ36" s="11">
        <v>10.27</v>
      </c>
      <c r="AR36" s="11">
        <v>169.6</v>
      </c>
      <c r="AS36" s="11">
        <v>125.32</v>
      </c>
      <c r="AT36" s="11" t="s">
        <v>2641</v>
      </c>
      <c r="AU36" s="11" t="s">
        <v>2640</v>
      </c>
      <c r="AV36" s="11" t="s">
        <v>2640</v>
      </c>
      <c r="AW36" s="11">
        <v>3</v>
      </c>
      <c r="AX36" s="64" t="s">
        <v>2688</v>
      </c>
    </row>
    <row r="37" spans="1:50" x14ac:dyDescent="0.3">
      <c r="A37" s="11">
        <v>36</v>
      </c>
      <c r="B37" s="11" t="s">
        <v>564</v>
      </c>
      <c r="C37" s="11" t="s">
        <v>1126</v>
      </c>
      <c r="D37" s="11">
        <v>36</v>
      </c>
      <c r="E37" s="11" t="s">
        <v>2227</v>
      </c>
      <c r="F37" s="11" t="s">
        <v>2688</v>
      </c>
      <c r="G37" s="11" t="s">
        <v>564</v>
      </c>
      <c r="H37" s="12" t="s">
        <v>1059</v>
      </c>
      <c r="I37" s="13">
        <v>44711</v>
      </c>
      <c r="J37" s="11" t="s">
        <v>2656</v>
      </c>
      <c r="K37" s="11">
        <v>0.32</v>
      </c>
      <c r="L37" s="11">
        <v>67</v>
      </c>
      <c r="M37" s="11">
        <v>8.9600000000000009</v>
      </c>
      <c r="N37" s="11">
        <v>71</v>
      </c>
      <c r="O37" s="11">
        <v>14.04</v>
      </c>
      <c r="P37" s="11">
        <v>62</v>
      </c>
      <c r="Q37" s="11">
        <v>0.66</v>
      </c>
      <c r="R37" s="11">
        <v>63</v>
      </c>
      <c r="S37" s="11">
        <v>2.27</v>
      </c>
      <c r="T37" s="11">
        <v>64</v>
      </c>
      <c r="U37" s="11">
        <v>0.72</v>
      </c>
      <c r="V37" s="11">
        <v>56</v>
      </c>
      <c r="W37" s="11">
        <v>-0.15</v>
      </c>
      <c r="X37" s="11">
        <v>48</v>
      </c>
      <c r="Y37" s="11">
        <v>3.85</v>
      </c>
      <c r="Z37" s="11">
        <v>48</v>
      </c>
      <c r="AA37" s="11">
        <v>2.5099999999999998</v>
      </c>
      <c r="AB37" s="11">
        <v>51</v>
      </c>
      <c r="AC37" s="11">
        <v>3.92</v>
      </c>
      <c r="AD37" s="11">
        <v>59</v>
      </c>
      <c r="AE37" s="40">
        <v>0.31</v>
      </c>
      <c r="AF37" s="11">
        <v>51</v>
      </c>
      <c r="AG37" s="43">
        <v>0.05</v>
      </c>
      <c r="AH37" s="11">
        <v>41</v>
      </c>
      <c r="AI37" s="47">
        <v>0.31</v>
      </c>
      <c r="AJ37" s="11">
        <v>50</v>
      </c>
      <c r="AK37" s="47">
        <v>1E-3</v>
      </c>
      <c r="AL37" s="11">
        <v>36</v>
      </c>
      <c r="AM37" s="40">
        <v>0.3</v>
      </c>
      <c r="AN37" s="11">
        <v>47</v>
      </c>
      <c r="AO37" s="40">
        <v>0.48</v>
      </c>
      <c r="AP37" s="11">
        <v>53</v>
      </c>
      <c r="AQ37" s="11">
        <v>9.6800000000000015</v>
      </c>
      <c r="AR37" s="11">
        <v>175.45</v>
      </c>
      <c r="AS37" s="11">
        <v>129.63</v>
      </c>
      <c r="AT37" s="11" t="s">
        <v>2640</v>
      </c>
      <c r="AU37" s="11" t="s">
        <v>2642</v>
      </c>
      <c r="AV37" s="11" t="s">
        <v>2640</v>
      </c>
      <c r="AW37" s="11">
        <v>3</v>
      </c>
      <c r="AX37" s="64" t="s">
        <v>2688</v>
      </c>
    </row>
    <row r="38" spans="1:50" x14ac:dyDescent="0.3">
      <c r="A38" s="11">
        <v>37</v>
      </c>
      <c r="B38" s="11" t="s">
        <v>74</v>
      </c>
      <c r="C38" s="11" t="s">
        <v>1127</v>
      </c>
      <c r="D38" s="11">
        <v>37</v>
      </c>
      <c r="E38" s="11" t="s">
        <v>2227</v>
      </c>
      <c r="F38" s="11" t="s">
        <v>2688</v>
      </c>
      <c r="G38" s="11" t="s">
        <v>74</v>
      </c>
      <c r="H38" s="12" t="s">
        <v>1047</v>
      </c>
      <c r="I38" s="13">
        <v>44686</v>
      </c>
      <c r="J38" s="11" t="s">
        <v>2656</v>
      </c>
      <c r="K38" s="11">
        <v>0.64</v>
      </c>
      <c r="L38" s="11">
        <v>66</v>
      </c>
      <c r="M38" s="11">
        <v>8.75</v>
      </c>
      <c r="N38" s="11">
        <v>72</v>
      </c>
      <c r="O38" s="11">
        <v>13.44</v>
      </c>
      <c r="P38" s="11">
        <v>64</v>
      </c>
      <c r="Q38" s="11">
        <v>0.1</v>
      </c>
      <c r="R38" s="11">
        <v>71</v>
      </c>
      <c r="S38" s="11">
        <v>2.1</v>
      </c>
      <c r="T38" s="11">
        <v>69</v>
      </c>
      <c r="U38" s="11">
        <v>0.31</v>
      </c>
      <c r="V38" s="11">
        <v>63</v>
      </c>
      <c r="W38" s="11">
        <v>-0.28999999999999998</v>
      </c>
      <c r="X38" s="11">
        <v>48</v>
      </c>
      <c r="Y38" s="11">
        <v>4.4400000000000004</v>
      </c>
      <c r="Z38" s="11">
        <v>47</v>
      </c>
      <c r="AA38" s="11">
        <v>2.0299999999999998</v>
      </c>
      <c r="AB38" s="11">
        <v>55</v>
      </c>
      <c r="AC38" s="11">
        <v>5.05</v>
      </c>
      <c r="AD38" s="11">
        <v>63</v>
      </c>
      <c r="AE38" s="40">
        <v>0.28000000000000003</v>
      </c>
      <c r="AF38" s="11">
        <v>55</v>
      </c>
      <c r="AG38" s="43">
        <v>0.05</v>
      </c>
      <c r="AH38" s="11">
        <v>44</v>
      </c>
      <c r="AI38" s="47">
        <v>0.31</v>
      </c>
      <c r="AJ38" s="11">
        <v>53</v>
      </c>
      <c r="AK38" s="47">
        <v>1E-3</v>
      </c>
      <c r="AL38" s="11">
        <v>37</v>
      </c>
      <c r="AM38" s="40">
        <v>0.3</v>
      </c>
      <c r="AN38" s="11">
        <v>50</v>
      </c>
      <c r="AO38" s="40">
        <v>0.43</v>
      </c>
      <c r="AP38" s="11">
        <v>57</v>
      </c>
      <c r="AQ38" s="11">
        <v>9.06</v>
      </c>
      <c r="AR38" s="11">
        <v>167.06</v>
      </c>
      <c r="AS38" s="11">
        <v>127.98</v>
      </c>
      <c r="AT38" s="11" t="s">
        <v>2641</v>
      </c>
      <c r="AU38" s="11" t="s">
        <v>2641</v>
      </c>
      <c r="AV38" s="11" t="s">
        <v>2640</v>
      </c>
      <c r="AW38" s="11">
        <v>3</v>
      </c>
      <c r="AX38" s="64" t="s">
        <v>2688</v>
      </c>
    </row>
    <row r="39" spans="1:50" x14ac:dyDescent="0.3">
      <c r="A39" s="11">
        <v>38</v>
      </c>
      <c r="B39" s="11" t="s">
        <v>113</v>
      </c>
      <c r="C39" s="11" t="s">
        <v>1128</v>
      </c>
      <c r="D39" s="11">
        <v>38</v>
      </c>
      <c r="E39" s="11" t="s">
        <v>2227</v>
      </c>
      <c r="F39" s="11" t="s">
        <v>2688</v>
      </c>
      <c r="G39" s="11" t="s">
        <v>113</v>
      </c>
      <c r="H39" s="12" t="s">
        <v>1042</v>
      </c>
      <c r="I39" s="13">
        <v>44690</v>
      </c>
      <c r="J39" s="11" t="s">
        <v>2656</v>
      </c>
      <c r="K39" s="11">
        <v>0.42</v>
      </c>
      <c r="L39" s="11">
        <v>66</v>
      </c>
      <c r="M39" s="11">
        <v>8.73</v>
      </c>
      <c r="N39" s="11">
        <v>72</v>
      </c>
      <c r="O39" s="11">
        <v>14.94</v>
      </c>
      <c r="P39" s="11">
        <v>62</v>
      </c>
      <c r="Q39" s="11">
        <v>0.52</v>
      </c>
      <c r="R39" s="11">
        <v>70</v>
      </c>
      <c r="S39" s="11">
        <v>1.75</v>
      </c>
      <c r="T39" s="11">
        <v>68</v>
      </c>
      <c r="U39" s="11">
        <v>0.82</v>
      </c>
      <c r="V39" s="11">
        <v>61</v>
      </c>
      <c r="W39" s="11">
        <v>0.06</v>
      </c>
      <c r="X39" s="11">
        <v>50</v>
      </c>
      <c r="Y39" s="11">
        <v>3.71</v>
      </c>
      <c r="Z39" s="11">
        <v>49</v>
      </c>
      <c r="AA39" s="11">
        <v>1.82</v>
      </c>
      <c r="AB39" s="11">
        <v>54</v>
      </c>
      <c r="AC39" s="11">
        <v>3.94</v>
      </c>
      <c r="AD39" s="11">
        <v>62</v>
      </c>
      <c r="AE39" s="40">
        <v>0.21</v>
      </c>
      <c r="AF39" s="11">
        <v>55</v>
      </c>
      <c r="AG39" s="43">
        <v>0.05</v>
      </c>
      <c r="AH39" s="11">
        <v>44</v>
      </c>
      <c r="AI39" s="47">
        <v>0.16</v>
      </c>
      <c r="AJ39" s="11">
        <v>51</v>
      </c>
      <c r="AK39" s="47">
        <v>0.02</v>
      </c>
      <c r="AL39" s="11">
        <v>37</v>
      </c>
      <c r="AM39" s="40">
        <v>0.23</v>
      </c>
      <c r="AN39" s="11">
        <v>48</v>
      </c>
      <c r="AO39" s="40">
        <v>0.28999999999999998</v>
      </c>
      <c r="AP39" s="11">
        <v>57</v>
      </c>
      <c r="AQ39" s="11">
        <v>9.5500000000000007</v>
      </c>
      <c r="AR39" s="11">
        <v>156.80000000000001</v>
      </c>
      <c r="AS39" s="11">
        <v>126.11</v>
      </c>
      <c r="AT39" s="11" t="s">
        <v>2641</v>
      </c>
      <c r="AU39" s="11" t="s">
        <v>2641</v>
      </c>
      <c r="AV39" s="11" t="s">
        <v>2640</v>
      </c>
      <c r="AW39" s="11">
        <v>3</v>
      </c>
      <c r="AX39" s="64" t="s">
        <v>2690</v>
      </c>
    </row>
    <row r="40" spans="1:50" x14ac:dyDescent="0.3">
      <c r="A40" s="11">
        <v>39</v>
      </c>
      <c r="B40" s="11" t="s">
        <v>327</v>
      </c>
      <c r="C40" s="11" t="s">
        <v>1129</v>
      </c>
      <c r="D40" s="11">
        <v>39</v>
      </c>
      <c r="E40" s="11" t="s">
        <v>2227</v>
      </c>
      <c r="F40" s="11" t="s">
        <v>2688</v>
      </c>
      <c r="G40" s="11" t="s">
        <v>327</v>
      </c>
      <c r="H40" s="12" t="s">
        <v>1063</v>
      </c>
      <c r="I40" s="13">
        <v>44707</v>
      </c>
      <c r="J40" s="11" t="s">
        <v>2656</v>
      </c>
      <c r="K40" s="11">
        <v>0.77</v>
      </c>
      <c r="L40" s="11">
        <v>63</v>
      </c>
      <c r="M40" s="11">
        <v>11.75</v>
      </c>
      <c r="N40" s="11">
        <v>69</v>
      </c>
      <c r="O40" s="11">
        <v>17.170000000000002</v>
      </c>
      <c r="P40" s="11">
        <v>57</v>
      </c>
      <c r="Q40" s="11">
        <v>-0.79</v>
      </c>
      <c r="R40" s="11">
        <v>63</v>
      </c>
      <c r="S40" s="11">
        <v>1.42</v>
      </c>
      <c r="T40" s="11">
        <v>64</v>
      </c>
      <c r="U40" s="11">
        <v>1.25</v>
      </c>
      <c r="V40" s="11">
        <v>54</v>
      </c>
      <c r="W40" s="11">
        <v>-0.23</v>
      </c>
      <c r="X40" s="11">
        <v>46</v>
      </c>
      <c r="Y40" s="11">
        <v>5.0599999999999996</v>
      </c>
      <c r="Z40" s="11">
        <v>46</v>
      </c>
      <c r="AA40" s="11">
        <v>2.02</v>
      </c>
      <c r="AB40" s="11">
        <v>49</v>
      </c>
      <c r="AC40" s="11">
        <v>6.15</v>
      </c>
      <c r="AD40" s="11">
        <v>59</v>
      </c>
      <c r="AE40" s="40">
        <v>0.27</v>
      </c>
      <c r="AF40" s="11">
        <v>48</v>
      </c>
      <c r="AG40" s="43">
        <v>0.02</v>
      </c>
      <c r="AH40" s="11">
        <v>39</v>
      </c>
      <c r="AI40" s="47">
        <v>0.26</v>
      </c>
      <c r="AJ40" s="11">
        <v>47</v>
      </c>
      <c r="AK40" s="47">
        <v>0.01</v>
      </c>
      <c r="AL40" s="11">
        <v>33</v>
      </c>
      <c r="AM40" s="40">
        <v>0.24</v>
      </c>
      <c r="AN40" s="11">
        <v>44</v>
      </c>
      <c r="AO40" s="40">
        <v>0.42</v>
      </c>
      <c r="AP40" s="11">
        <v>50</v>
      </c>
      <c r="AQ40" s="11">
        <v>13</v>
      </c>
      <c r="AR40" s="11">
        <v>166.09</v>
      </c>
      <c r="AS40" s="11">
        <v>132.52000000000001</v>
      </c>
      <c r="AT40" s="11" t="s">
        <v>2640</v>
      </c>
      <c r="AU40" s="11" t="s">
        <v>2640</v>
      </c>
      <c r="AV40" s="11" t="s">
        <v>2641</v>
      </c>
      <c r="AW40" s="11">
        <v>4</v>
      </c>
      <c r="AX40" s="64" t="s">
        <v>2688</v>
      </c>
    </row>
    <row r="41" spans="1:50" x14ac:dyDescent="0.3">
      <c r="A41" s="11">
        <v>40</v>
      </c>
      <c r="B41" s="11" t="s">
        <v>608</v>
      </c>
      <c r="C41" s="11" t="s">
        <v>1130</v>
      </c>
      <c r="D41" s="11">
        <v>40</v>
      </c>
      <c r="E41" s="11" t="s">
        <v>2227</v>
      </c>
      <c r="F41" s="11" t="s">
        <v>2688</v>
      </c>
      <c r="G41" s="11" t="s">
        <v>608</v>
      </c>
      <c r="H41" s="12" t="s">
        <v>1060</v>
      </c>
      <c r="I41" s="13">
        <v>44714</v>
      </c>
      <c r="J41" s="11" t="s">
        <v>2656</v>
      </c>
      <c r="K41" s="11">
        <v>0.53</v>
      </c>
      <c r="L41" s="11">
        <v>66</v>
      </c>
      <c r="M41" s="11">
        <v>8.94</v>
      </c>
      <c r="N41" s="11">
        <v>70</v>
      </c>
      <c r="O41" s="11">
        <v>14.56</v>
      </c>
      <c r="P41" s="11">
        <v>59</v>
      </c>
      <c r="Q41" s="11">
        <v>-0.24</v>
      </c>
      <c r="R41" s="11">
        <v>63</v>
      </c>
      <c r="S41" s="11">
        <v>1.28</v>
      </c>
      <c r="T41" s="11">
        <v>64</v>
      </c>
      <c r="U41" s="11">
        <v>1.72</v>
      </c>
      <c r="V41" s="11">
        <v>54</v>
      </c>
      <c r="W41" s="11">
        <v>-0.28000000000000003</v>
      </c>
      <c r="X41" s="11">
        <v>47</v>
      </c>
      <c r="Y41" s="11">
        <v>3.93</v>
      </c>
      <c r="Z41" s="11">
        <v>46</v>
      </c>
      <c r="AA41" s="11">
        <v>1.51</v>
      </c>
      <c r="AB41" s="11">
        <v>49</v>
      </c>
      <c r="AC41" s="11">
        <v>4.3499999999999996</v>
      </c>
      <c r="AD41" s="11">
        <v>59</v>
      </c>
      <c r="AE41" s="40">
        <v>0.26</v>
      </c>
      <c r="AF41" s="11">
        <v>48</v>
      </c>
      <c r="AG41" s="43">
        <v>0.06</v>
      </c>
      <c r="AH41" s="11">
        <v>40</v>
      </c>
      <c r="AI41" s="47">
        <v>0.26</v>
      </c>
      <c r="AJ41" s="11">
        <v>47</v>
      </c>
      <c r="AK41" s="47">
        <v>0.02</v>
      </c>
      <c r="AL41" s="11">
        <v>35</v>
      </c>
      <c r="AM41" s="40">
        <v>0.31</v>
      </c>
      <c r="AN41" s="11">
        <v>44</v>
      </c>
      <c r="AO41" s="40">
        <v>0.37</v>
      </c>
      <c r="AP41" s="11">
        <v>50</v>
      </c>
      <c r="AQ41" s="11">
        <v>10.66</v>
      </c>
      <c r="AR41" s="11">
        <v>164.3</v>
      </c>
      <c r="AS41" s="11">
        <v>129.52000000000001</v>
      </c>
      <c r="AT41" s="11" t="s">
        <v>2642</v>
      </c>
      <c r="AU41" s="11" t="s">
        <v>2640</v>
      </c>
      <c r="AV41" s="11" t="s">
        <v>2642</v>
      </c>
      <c r="AW41" s="11">
        <v>4</v>
      </c>
      <c r="AX41" s="64" t="s">
        <v>2688</v>
      </c>
    </row>
    <row r="42" spans="1:50" x14ac:dyDescent="0.3">
      <c r="A42" s="11">
        <v>41</v>
      </c>
      <c r="B42" s="11" t="s">
        <v>1034</v>
      </c>
      <c r="C42" s="11" t="s">
        <v>2091</v>
      </c>
      <c r="D42" s="11">
        <v>41</v>
      </c>
      <c r="E42" s="11" t="s">
        <v>2227</v>
      </c>
      <c r="F42" s="11" t="s">
        <v>2688</v>
      </c>
      <c r="G42" s="11" t="s">
        <v>1034</v>
      </c>
      <c r="H42" s="12" t="s">
        <v>1042</v>
      </c>
      <c r="I42" s="13">
        <v>44721</v>
      </c>
      <c r="J42" s="11" t="s">
        <v>2702</v>
      </c>
      <c r="K42" s="11">
        <v>0.68</v>
      </c>
      <c r="L42" s="11">
        <v>70</v>
      </c>
      <c r="M42" s="11">
        <v>9.65</v>
      </c>
      <c r="N42" s="11">
        <v>72</v>
      </c>
      <c r="O42" s="11">
        <v>15.12</v>
      </c>
      <c r="P42" s="11">
        <v>64</v>
      </c>
      <c r="Q42" s="11">
        <v>0.66</v>
      </c>
      <c r="R42" s="11">
        <v>68</v>
      </c>
      <c r="S42" s="11">
        <v>2.75</v>
      </c>
      <c r="T42" s="11">
        <v>67</v>
      </c>
      <c r="U42" s="11">
        <v>-0.1</v>
      </c>
      <c r="V42" s="11">
        <v>64</v>
      </c>
      <c r="W42" s="11">
        <v>-0.23</v>
      </c>
      <c r="X42" s="11">
        <v>55</v>
      </c>
      <c r="Y42" s="11">
        <v>2.1800000000000002</v>
      </c>
      <c r="Z42" s="11">
        <v>54</v>
      </c>
      <c r="AA42" s="11">
        <v>2.75</v>
      </c>
      <c r="AB42" s="11">
        <v>57</v>
      </c>
      <c r="AC42" s="11">
        <v>4.63</v>
      </c>
      <c r="AD42" s="11">
        <v>63</v>
      </c>
      <c r="AE42" s="40">
        <v>0.34</v>
      </c>
      <c r="AF42" s="11">
        <v>59</v>
      </c>
      <c r="AG42" s="43">
        <v>0.04</v>
      </c>
      <c r="AH42" s="11">
        <v>48</v>
      </c>
      <c r="AI42" s="47">
        <v>0.24</v>
      </c>
      <c r="AJ42" s="11">
        <v>56</v>
      </c>
      <c r="AK42" s="47">
        <v>0.01</v>
      </c>
      <c r="AL42" s="11">
        <v>41</v>
      </c>
      <c r="AM42" s="40">
        <v>0.26</v>
      </c>
      <c r="AN42" s="11">
        <v>53</v>
      </c>
      <c r="AO42" s="40">
        <v>0.53</v>
      </c>
      <c r="AP42" s="11">
        <v>61</v>
      </c>
      <c r="AQ42" s="11">
        <v>9.5500000000000007</v>
      </c>
      <c r="AR42" s="11">
        <v>175.99</v>
      </c>
      <c r="AS42" s="11">
        <v>127.42</v>
      </c>
      <c r="AT42" s="11" t="s">
        <v>2640</v>
      </c>
      <c r="AU42" s="11" t="s">
        <v>2640</v>
      </c>
      <c r="AV42" s="11" t="s">
        <v>2640</v>
      </c>
      <c r="AW42" s="11">
        <v>3</v>
      </c>
      <c r="AX42" s="64" t="s">
        <v>2688</v>
      </c>
    </row>
    <row r="43" spans="1:50" x14ac:dyDescent="0.3">
      <c r="A43" s="11">
        <v>42</v>
      </c>
      <c r="B43" s="11" t="s">
        <v>649</v>
      </c>
      <c r="C43" s="11" t="s">
        <v>1131</v>
      </c>
      <c r="D43" s="11">
        <v>42</v>
      </c>
      <c r="E43" s="11" t="s">
        <v>2227</v>
      </c>
      <c r="F43" s="11" t="s">
        <v>2688</v>
      </c>
      <c r="G43" s="11" t="s">
        <v>649</v>
      </c>
      <c r="H43" s="12" t="s">
        <v>1051</v>
      </c>
      <c r="I43" s="13">
        <v>44727</v>
      </c>
      <c r="J43" s="11" t="s">
        <v>2656</v>
      </c>
      <c r="K43" s="11">
        <v>0.7</v>
      </c>
      <c r="L43" s="11">
        <v>68</v>
      </c>
      <c r="M43" s="11">
        <v>9.9</v>
      </c>
      <c r="N43" s="11">
        <v>71</v>
      </c>
      <c r="O43" s="11">
        <v>15.76</v>
      </c>
      <c r="P43" s="11">
        <v>61</v>
      </c>
      <c r="Q43" s="11">
        <v>-0.56999999999999995</v>
      </c>
      <c r="R43" s="11">
        <v>64</v>
      </c>
      <c r="S43" s="11">
        <v>1.46</v>
      </c>
      <c r="T43" s="11">
        <v>65</v>
      </c>
      <c r="U43" s="11">
        <v>0.73</v>
      </c>
      <c r="V43" s="11">
        <v>57</v>
      </c>
      <c r="W43" s="11">
        <v>-0.25</v>
      </c>
      <c r="X43" s="11">
        <v>48</v>
      </c>
      <c r="Y43" s="11">
        <v>5.35</v>
      </c>
      <c r="Z43" s="11">
        <v>48</v>
      </c>
      <c r="AA43" s="11">
        <v>2.1</v>
      </c>
      <c r="AB43" s="11">
        <v>52</v>
      </c>
      <c r="AC43" s="11">
        <v>5.35</v>
      </c>
      <c r="AD43" s="11">
        <v>60</v>
      </c>
      <c r="AE43" s="40">
        <v>0.32</v>
      </c>
      <c r="AF43" s="11">
        <v>52</v>
      </c>
      <c r="AG43" s="43">
        <v>0.03</v>
      </c>
      <c r="AH43" s="11">
        <v>41</v>
      </c>
      <c r="AI43" s="47">
        <v>0.3</v>
      </c>
      <c r="AJ43" s="11">
        <v>50</v>
      </c>
      <c r="AK43" s="47">
        <v>0.02</v>
      </c>
      <c r="AL43" s="11">
        <v>35</v>
      </c>
      <c r="AM43" s="40">
        <v>0.3</v>
      </c>
      <c r="AN43" s="11">
        <v>47</v>
      </c>
      <c r="AO43" s="40">
        <v>0.49</v>
      </c>
      <c r="AP43" s="11">
        <v>54</v>
      </c>
      <c r="AQ43" s="11">
        <v>10.63</v>
      </c>
      <c r="AR43" s="11">
        <v>168.32</v>
      </c>
      <c r="AS43" s="11">
        <v>130.44999999999999</v>
      </c>
      <c r="AT43" s="11" t="s">
        <v>2640</v>
      </c>
      <c r="AU43" s="11" t="s">
        <v>2640</v>
      </c>
      <c r="AV43" s="11" t="s">
        <v>2640</v>
      </c>
      <c r="AW43" s="11">
        <v>3</v>
      </c>
      <c r="AX43" s="64" t="s">
        <v>2688</v>
      </c>
    </row>
    <row r="44" spans="1:50" x14ac:dyDescent="0.3">
      <c r="A44" s="11">
        <v>43</v>
      </c>
      <c r="B44" s="11" t="s">
        <v>910</v>
      </c>
      <c r="C44" s="11" t="s">
        <v>1132</v>
      </c>
      <c r="D44" s="11">
        <v>43</v>
      </c>
      <c r="E44" s="11" t="s">
        <v>2227</v>
      </c>
      <c r="F44" s="11" t="s">
        <v>2688</v>
      </c>
      <c r="G44" s="11" t="s">
        <v>910</v>
      </c>
      <c r="H44" s="12" t="s">
        <v>1060</v>
      </c>
      <c r="I44" s="13">
        <v>44728</v>
      </c>
      <c r="J44" s="11" t="s">
        <v>2655</v>
      </c>
      <c r="K44" s="11">
        <v>0.3</v>
      </c>
      <c r="L44" s="11">
        <v>67</v>
      </c>
      <c r="M44" s="11">
        <v>7.66</v>
      </c>
      <c r="N44" s="11">
        <v>70</v>
      </c>
      <c r="O44" s="11">
        <v>14.49</v>
      </c>
      <c r="P44" s="11">
        <v>60</v>
      </c>
      <c r="Q44" s="11">
        <v>0.46</v>
      </c>
      <c r="R44" s="11">
        <v>63</v>
      </c>
      <c r="S44" s="11">
        <v>2.04</v>
      </c>
      <c r="T44" s="11">
        <v>64</v>
      </c>
      <c r="U44" s="11">
        <v>1.06</v>
      </c>
      <c r="V44" s="11">
        <v>57</v>
      </c>
      <c r="W44" s="11">
        <v>-0.03</v>
      </c>
      <c r="X44" s="11">
        <v>46</v>
      </c>
      <c r="Y44" s="11">
        <v>2.5299999999999998</v>
      </c>
      <c r="Z44" s="11">
        <v>45</v>
      </c>
      <c r="AA44" s="11">
        <v>2.0699999999999998</v>
      </c>
      <c r="AB44" s="11">
        <v>50</v>
      </c>
      <c r="AC44" s="11">
        <v>3.8</v>
      </c>
      <c r="AD44" s="11">
        <v>59</v>
      </c>
      <c r="AE44" s="40">
        <v>0.27</v>
      </c>
      <c r="AF44" s="11">
        <v>50</v>
      </c>
      <c r="AG44" s="43">
        <v>0.06</v>
      </c>
      <c r="AH44" s="11">
        <v>39</v>
      </c>
      <c r="AI44" s="47">
        <v>0.23</v>
      </c>
      <c r="AJ44" s="11">
        <v>48</v>
      </c>
      <c r="AK44" s="47">
        <v>0.03</v>
      </c>
      <c r="AL44" s="11">
        <v>34</v>
      </c>
      <c r="AM44" s="40">
        <v>0.31</v>
      </c>
      <c r="AN44" s="11">
        <v>45</v>
      </c>
      <c r="AO44" s="40">
        <v>0.42</v>
      </c>
      <c r="AP44" s="11">
        <v>52</v>
      </c>
      <c r="AQ44" s="11">
        <v>8.7200000000000006</v>
      </c>
      <c r="AR44" s="11">
        <v>161.16</v>
      </c>
      <c r="AS44" s="11">
        <v>128.04</v>
      </c>
      <c r="AT44" s="11" t="s">
        <v>2640</v>
      </c>
      <c r="AU44" s="11" t="s">
        <v>2640</v>
      </c>
      <c r="AV44" s="11" t="s">
        <v>2641</v>
      </c>
      <c r="AW44" s="11">
        <v>3</v>
      </c>
      <c r="AX44" s="64" t="s">
        <v>2690</v>
      </c>
    </row>
    <row r="45" spans="1:50" x14ac:dyDescent="0.3">
      <c r="A45" s="11">
        <v>44</v>
      </c>
      <c r="B45" s="11" t="s">
        <v>204</v>
      </c>
      <c r="C45" s="11" t="s">
        <v>1133</v>
      </c>
      <c r="D45" s="11">
        <v>44</v>
      </c>
      <c r="E45" s="11" t="s">
        <v>2227</v>
      </c>
      <c r="F45" s="11" t="s">
        <v>2688</v>
      </c>
      <c r="G45" s="11" t="s">
        <v>204</v>
      </c>
      <c r="H45" s="12" t="s">
        <v>1042</v>
      </c>
      <c r="I45" s="13">
        <v>44701</v>
      </c>
      <c r="J45" s="11" t="s">
        <v>2656</v>
      </c>
      <c r="K45" s="11">
        <v>0.55000000000000004</v>
      </c>
      <c r="L45" s="11">
        <v>66</v>
      </c>
      <c r="M45" s="11">
        <v>8.98</v>
      </c>
      <c r="N45" s="11">
        <v>70</v>
      </c>
      <c r="O45" s="11">
        <v>13.12</v>
      </c>
      <c r="P45" s="11">
        <v>60</v>
      </c>
      <c r="Q45" s="11">
        <v>0.05</v>
      </c>
      <c r="R45" s="11">
        <v>66</v>
      </c>
      <c r="S45" s="11">
        <v>1.52</v>
      </c>
      <c r="T45" s="11">
        <v>66</v>
      </c>
      <c r="U45" s="11">
        <v>0.44</v>
      </c>
      <c r="V45" s="11">
        <v>61</v>
      </c>
      <c r="W45" s="11">
        <v>-0.2</v>
      </c>
      <c r="X45" s="11">
        <v>49</v>
      </c>
      <c r="Y45" s="11">
        <v>5.85</v>
      </c>
      <c r="Z45" s="11">
        <v>49</v>
      </c>
      <c r="AA45" s="11">
        <v>1.58</v>
      </c>
      <c r="AB45" s="11">
        <v>52</v>
      </c>
      <c r="AC45" s="11">
        <v>4.6399999999999997</v>
      </c>
      <c r="AD45" s="11">
        <v>61</v>
      </c>
      <c r="AE45" s="40">
        <v>0.3</v>
      </c>
      <c r="AF45" s="11">
        <v>54</v>
      </c>
      <c r="AG45" s="43">
        <v>0.06</v>
      </c>
      <c r="AH45" s="11">
        <v>44</v>
      </c>
      <c r="AI45" s="47">
        <v>0.2</v>
      </c>
      <c r="AJ45" s="11">
        <v>52</v>
      </c>
      <c r="AK45" s="47">
        <v>0.02</v>
      </c>
      <c r="AL45" s="11">
        <v>37</v>
      </c>
      <c r="AM45" s="40">
        <v>0.27</v>
      </c>
      <c r="AN45" s="11">
        <v>49</v>
      </c>
      <c r="AO45" s="40">
        <v>0.42</v>
      </c>
      <c r="AP45" s="11">
        <v>56</v>
      </c>
      <c r="AQ45" s="11">
        <v>9.42</v>
      </c>
      <c r="AR45" s="11">
        <v>160.84</v>
      </c>
      <c r="AS45" s="11">
        <v>127.94</v>
      </c>
      <c r="AT45" s="11" t="s">
        <v>2640</v>
      </c>
      <c r="AU45" s="11" t="s">
        <v>2642</v>
      </c>
      <c r="AV45" s="11" t="s">
        <v>2640</v>
      </c>
      <c r="AW45" s="11">
        <v>3</v>
      </c>
      <c r="AX45" s="64" t="s">
        <v>2688</v>
      </c>
    </row>
    <row r="46" spans="1:50" x14ac:dyDescent="0.3">
      <c r="A46" s="11">
        <v>45</v>
      </c>
      <c r="B46" s="11" t="s">
        <v>224</v>
      </c>
      <c r="C46" s="11" t="s">
        <v>1134</v>
      </c>
      <c r="D46" s="11">
        <v>45</v>
      </c>
      <c r="E46" s="11" t="s">
        <v>2227</v>
      </c>
      <c r="F46" s="11" t="s">
        <v>2688</v>
      </c>
      <c r="G46" s="11" t="s">
        <v>224</v>
      </c>
      <c r="H46" s="12" t="s">
        <v>1055</v>
      </c>
      <c r="I46" s="13">
        <v>44701</v>
      </c>
      <c r="J46" s="11" t="s">
        <v>2655</v>
      </c>
      <c r="K46" s="11">
        <v>0.51</v>
      </c>
      <c r="L46" s="11">
        <v>65</v>
      </c>
      <c r="M46" s="11">
        <v>9.35</v>
      </c>
      <c r="N46" s="11">
        <v>69</v>
      </c>
      <c r="O46" s="11">
        <v>14.48</v>
      </c>
      <c r="P46" s="11">
        <v>62</v>
      </c>
      <c r="Q46" s="11">
        <v>0.38</v>
      </c>
      <c r="R46" s="11">
        <v>63</v>
      </c>
      <c r="S46" s="11">
        <v>2.25</v>
      </c>
      <c r="T46" s="11">
        <v>63</v>
      </c>
      <c r="U46" s="11">
        <v>-0.09</v>
      </c>
      <c r="V46" s="11">
        <v>58</v>
      </c>
      <c r="W46" s="11">
        <v>-0.52</v>
      </c>
      <c r="X46" s="11">
        <v>48</v>
      </c>
      <c r="Y46" s="11">
        <v>5.08</v>
      </c>
      <c r="Z46" s="11">
        <v>47</v>
      </c>
      <c r="AA46" s="11">
        <v>1.96</v>
      </c>
      <c r="AB46" s="11">
        <v>51</v>
      </c>
      <c r="AC46" s="11">
        <v>5.23</v>
      </c>
      <c r="AD46" s="11">
        <v>59</v>
      </c>
      <c r="AE46" s="40">
        <v>0.36</v>
      </c>
      <c r="AF46" s="11">
        <v>51</v>
      </c>
      <c r="AG46" s="43">
        <v>0.06</v>
      </c>
      <c r="AH46" s="11">
        <v>42</v>
      </c>
      <c r="AI46" s="47">
        <v>0.27</v>
      </c>
      <c r="AJ46" s="11">
        <v>51</v>
      </c>
      <c r="AK46" s="47">
        <v>0.01</v>
      </c>
      <c r="AL46" s="11">
        <v>37</v>
      </c>
      <c r="AM46" s="40">
        <v>0.3</v>
      </c>
      <c r="AN46" s="11">
        <v>48</v>
      </c>
      <c r="AO46" s="40">
        <v>0.53</v>
      </c>
      <c r="AP46" s="11">
        <v>53</v>
      </c>
      <c r="AQ46" s="11">
        <v>9.26</v>
      </c>
      <c r="AR46" s="11">
        <v>171.85</v>
      </c>
      <c r="AS46" s="11">
        <v>126.36</v>
      </c>
      <c r="AT46" s="11" t="s">
        <v>2641</v>
      </c>
      <c r="AU46" s="11" t="s">
        <v>2641</v>
      </c>
      <c r="AV46" s="11" t="s">
        <v>2640</v>
      </c>
      <c r="AW46" s="11">
        <v>3</v>
      </c>
      <c r="AX46" s="64" t="s">
        <v>2688</v>
      </c>
    </row>
    <row r="47" spans="1:50" x14ac:dyDescent="0.3">
      <c r="A47" s="11">
        <v>46</v>
      </c>
      <c r="B47" s="11" t="s">
        <v>354</v>
      </c>
      <c r="C47" s="11" t="s">
        <v>1135</v>
      </c>
      <c r="D47" s="11">
        <v>46</v>
      </c>
      <c r="E47" s="11" t="s">
        <v>2227</v>
      </c>
      <c r="F47" s="11" t="s">
        <v>2688</v>
      </c>
      <c r="G47" s="11" t="s">
        <v>354</v>
      </c>
      <c r="H47" s="12" t="s">
        <v>1063</v>
      </c>
      <c r="I47" s="13">
        <v>44708</v>
      </c>
      <c r="J47" s="11" t="s">
        <v>2656</v>
      </c>
      <c r="K47" s="11">
        <v>0.51</v>
      </c>
      <c r="L47" s="11">
        <v>63</v>
      </c>
      <c r="M47" s="11">
        <v>9.93</v>
      </c>
      <c r="N47" s="11">
        <v>69</v>
      </c>
      <c r="O47" s="11">
        <v>17.579999999999998</v>
      </c>
      <c r="P47" s="11">
        <v>57</v>
      </c>
      <c r="Q47" s="11">
        <v>-0.54</v>
      </c>
      <c r="R47" s="11">
        <v>62</v>
      </c>
      <c r="S47" s="11">
        <v>0.91</v>
      </c>
      <c r="T47" s="11">
        <v>63</v>
      </c>
      <c r="U47" s="11">
        <v>1.48</v>
      </c>
      <c r="V47" s="11">
        <v>52</v>
      </c>
      <c r="W47" s="11">
        <v>-0.16</v>
      </c>
      <c r="X47" s="11">
        <v>45</v>
      </c>
      <c r="Y47" s="11">
        <v>3.77</v>
      </c>
      <c r="Z47" s="11">
        <v>44</v>
      </c>
      <c r="AA47" s="11">
        <v>1.55</v>
      </c>
      <c r="AB47" s="11">
        <v>47</v>
      </c>
      <c r="AC47" s="11">
        <v>4.92</v>
      </c>
      <c r="AD47" s="11">
        <v>58</v>
      </c>
      <c r="AE47" s="40">
        <v>0.26</v>
      </c>
      <c r="AF47" s="11">
        <v>46</v>
      </c>
      <c r="AG47" s="43">
        <v>0.05</v>
      </c>
      <c r="AH47" s="11">
        <v>35</v>
      </c>
      <c r="AI47" s="47">
        <v>0.28999999999999998</v>
      </c>
      <c r="AJ47" s="11">
        <v>44</v>
      </c>
      <c r="AK47" s="47">
        <v>0.01</v>
      </c>
      <c r="AL47" s="11">
        <v>29</v>
      </c>
      <c r="AM47" s="40">
        <v>0.28999999999999998</v>
      </c>
      <c r="AN47" s="11">
        <v>41</v>
      </c>
      <c r="AO47" s="40">
        <v>0.41</v>
      </c>
      <c r="AP47" s="11">
        <v>47</v>
      </c>
      <c r="AQ47" s="11">
        <v>11.41</v>
      </c>
      <c r="AR47" s="11">
        <v>158.94</v>
      </c>
      <c r="AS47" s="11">
        <v>129.85</v>
      </c>
      <c r="AT47" s="11" t="s">
        <v>2641</v>
      </c>
      <c r="AU47" s="11" t="s">
        <v>2641</v>
      </c>
      <c r="AV47" s="11" t="s">
        <v>2640</v>
      </c>
      <c r="AW47" s="11">
        <v>4</v>
      </c>
      <c r="AX47" s="64" t="s">
        <v>2688</v>
      </c>
    </row>
    <row r="48" spans="1:50" x14ac:dyDescent="0.3">
      <c r="A48" s="11">
        <v>47</v>
      </c>
      <c r="B48" s="11" t="s">
        <v>979</v>
      </c>
      <c r="C48" s="11" t="s">
        <v>1136</v>
      </c>
      <c r="D48" s="11">
        <v>47</v>
      </c>
      <c r="E48" s="11" t="s">
        <v>2227</v>
      </c>
      <c r="F48" s="11" t="s">
        <v>2688</v>
      </c>
      <c r="G48" s="11" t="s">
        <v>979</v>
      </c>
      <c r="H48" s="12" t="s">
        <v>1081</v>
      </c>
      <c r="I48" s="13">
        <v>44740</v>
      </c>
      <c r="J48" s="11" t="s">
        <v>2655</v>
      </c>
      <c r="K48" s="11">
        <v>0.56999999999999995</v>
      </c>
      <c r="L48" s="11">
        <v>64</v>
      </c>
      <c r="M48" s="11">
        <v>9.68</v>
      </c>
      <c r="N48" s="11">
        <v>65</v>
      </c>
      <c r="O48" s="11">
        <v>15.7</v>
      </c>
      <c r="P48" s="11">
        <v>56</v>
      </c>
      <c r="Q48" s="11">
        <v>-0.19</v>
      </c>
      <c r="R48" s="11">
        <v>60</v>
      </c>
      <c r="S48" s="11">
        <v>1.87</v>
      </c>
      <c r="T48" s="11">
        <v>60</v>
      </c>
      <c r="U48" s="11">
        <v>1.07</v>
      </c>
      <c r="V48" s="11">
        <v>54</v>
      </c>
      <c r="W48" s="11">
        <v>-0.4</v>
      </c>
      <c r="X48" s="11">
        <v>44</v>
      </c>
      <c r="Y48" s="11">
        <v>4.55</v>
      </c>
      <c r="Z48" s="11">
        <v>44</v>
      </c>
      <c r="AA48" s="11">
        <v>2.14</v>
      </c>
      <c r="AB48" s="11">
        <v>47</v>
      </c>
      <c r="AC48" s="11">
        <v>5.05</v>
      </c>
      <c r="AD48" s="11">
        <v>54</v>
      </c>
      <c r="AE48" s="40">
        <v>0.31</v>
      </c>
      <c r="AF48" s="11">
        <v>49</v>
      </c>
      <c r="AG48" s="43">
        <v>0.05</v>
      </c>
      <c r="AH48" s="11">
        <v>38</v>
      </c>
      <c r="AI48" s="47">
        <v>0.28999999999999998</v>
      </c>
      <c r="AJ48" s="11">
        <v>47</v>
      </c>
      <c r="AK48" s="47">
        <v>0.01</v>
      </c>
      <c r="AL48" s="11">
        <v>32</v>
      </c>
      <c r="AM48" s="40">
        <v>0.28000000000000003</v>
      </c>
      <c r="AN48" s="11">
        <v>44</v>
      </c>
      <c r="AO48" s="40">
        <v>0.48</v>
      </c>
      <c r="AP48" s="11">
        <v>51</v>
      </c>
      <c r="AQ48" s="11">
        <v>10.75</v>
      </c>
      <c r="AR48" s="11">
        <v>169.63</v>
      </c>
      <c r="AS48" s="11">
        <v>128.28</v>
      </c>
      <c r="AT48" s="11" t="s">
        <v>2640</v>
      </c>
      <c r="AU48" s="11" t="s">
        <v>2640</v>
      </c>
      <c r="AV48" s="11" t="s">
        <v>2640</v>
      </c>
      <c r="AW48" s="11">
        <v>2</v>
      </c>
      <c r="AX48" s="64" t="s">
        <v>2688</v>
      </c>
    </row>
    <row r="49" spans="1:50" x14ac:dyDescent="0.3">
      <c r="A49" s="11">
        <v>48</v>
      </c>
      <c r="B49" s="11" t="s">
        <v>819</v>
      </c>
      <c r="C49" s="11" t="s">
        <v>1137</v>
      </c>
      <c r="D49" s="11">
        <v>48</v>
      </c>
      <c r="E49" s="11" t="s">
        <v>2227</v>
      </c>
      <c r="F49" s="11" t="s">
        <v>2688</v>
      </c>
      <c r="G49" s="11" t="s">
        <v>819</v>
      </c>
      <c r="H49" s="12" t="s">
        <v>1087</v>
      </c>
      <c r="I49" s="13">
        <v>44728</v>
      </c>
      <c r="J49" s="11" t="s">
        <v>2655</v>
      </c>
      <c r="K49" s="11">
        <v>0.42</v>
      </c>
      <c r="L49" s="11">
        <v>53</v>
      </c>
      <c r="M49" s="11">
        <v>7.87</v>
      </c>
      <c r="N49" s="11">
        <v>58</v>
      </c>
      <c r="O49" s="11">
        <v>13.11</v>
      </c>
      <c r="P49" s="11">
        <v>52</v>
      </c>
      <c r="Q49" s="11">
        <v>0.35</v>
      </c>
      <c r="R49" s="11">
        <v>52</v>
      </c>
      <c r="S49" s="11">
        <v>2.2400000000000002</v>
      </c>
      <c r="T49" s="11">
        <v>53</v>
      </c>
      <c r="U49" s="11">
        <v>0.99</v>
      </c>
      <c r="V49" s="11">
        <v>46</v>
      </c>
      <c r="W49" s="11">
        <v>0.03</v>
      </c>
      <c r="X49" s="11">
        <v>38</v>
      </c>
      <c r="Y49" s="11">
        <v>-0.43</v>
      </c>
      <c r="Z49" s="11">
        <v>37</v>
      </c>
      <c r="AA49" s="11">
        <v>2.74</v>
      </c>
      <c r="AB49" s="11">
        <v>40</v>
      </c>
      <c r="AC49" s="11">
        <v>4.03</v>
      </c>
      <c r="AD49" s="11">
        <v>47</v>
      </c>
      <c r="AE49" s="40">
        <v>0.26</v>
      </c>
      <c r="AF49" s="11">
        <v>41</v>
      </c>
      <c r="AG49" s="43">
        <v>0.06</v>
      </c>
      <c r="AH49" s="11">
        <v>32</v>
      </c>
      <c r="AI49" s="47">
        <v>0.08</v>
      </c>
      <c r="AJ49" s="11">
        <v>41</v>
      </c>
      <c r="AK49" s="47">
        <v>0.05</v>
      </c>
      <c r="AL49" s="11">
        <v>27</v>
      </c>
      <c r="AM49" s="40">
        <v>0.23</v>
      </c>
      <c r="AN49" s="11">
        <v>38</v>
      </c>
      <c r="AO49" s="40">
        <v>0.38</v>
      </c>
      <c r="AP49" s="11">
        <v>42</v>
      </c>
      <c r="AQ49" s="11">
        <v>8.86</v>
      </c>
      <c r="AR49" s="11">
        <v>162.99</v>
      </c>
      <c r="AS49" s="11">
        <v>126.82</v>
      </c>
      <c r="AT49" s="11" t="s">
        <v>2642</v>
      </c>
      <c r="AU49" s="11" t="s">
        <v>2640</v>
      </c>
      <c r="AV49" s="11" t="s">
        <v>2641</v>
      </c>
      <c r="AW49" s="11">
        <v>3</v>
      </c>
      <c r="AX49" s="64" t="s">
        <v>2690</v>
      </c>
    </row>
    <row r="50" spans="1:50" x14ac:dyDescent="0.3">
      <c r="A50" s="11">
        <v>49</v>
      </c>
      <c r="B50" s="11" t="s">
        <v>660</v>
      </c>
      <c r="C50" s="11" t="s">
        <v>1138</v>
      </c>
      <c r="D50" s="11">
        <v>49</v>
      </c>
      <c r="E50" s="11" t="s">
        <v>2227</v>
      </c>
      <c r="F50" s="11" t="s">
        <v>2688</v>
      </c>
      <c r="G50" s="11" t="s">
        <v>660</v>
      </c>
      <c r="H50" s="12" t="s">
        <v>1042</v>
      </c>
      <c r="I50" s="13">
        <v>44733</v>
      </c>
      <c r="J50" s="11" t="s">
        <v>2655</v>
      </c>
      <c r="K50" s="11">
        <v>0.47</v>
      </c>
      <c r="L50" s="11">
        <v>69</v>
      </c>
      <c r="M50" s="11">
        <v>10.06</v>
      </c>
      <c r="N50" s="11">
        <v>71</v>
      </c>
      <c r="O50" s="11">
        <v>14.64</v>
      </c>
      <c r="P50" s="11">
        <v>63</v>
      </c>
      <c r="Q50" s="11">
        <v>0.49</v>
      </c>
      <c r="R50" s="11">
        <v>67</v>
      </c>
      <c r="S50" s="11">
        <v>2.57</v>
      </c>
      <c r="T50" s="11">
        <v>66</v>
      </c>
      <c r="U50" s="11">
        <v>1.1499999999999999</v>
      </c>
      <c r="V50" s="11">
        <v>62</v>
      </c>
      <c r="W50" s="11">
        <v>-0.01</v>
      </c>
      <c r="X50" s="11">
        <v>51</v>
      </c>
      <c r="Y50" s="11">
        <v>4.49</v>
      </c>
      <c r="Z50" s="11">
        <v>51</v>
      </c>
      <c r="AA50" s="11">
        <v>2.57</v>
      </c>
      <c r="AB50" s="11">
        <v>54</v>
      </c>
      <c r="AC50" s="11">
        <v>5.01</v>
      </c>
      <c r="AD50" s="11">
        <v>61</v>
      </c>
      <c r="AE50" s="40">
        <v>0.31</v>
      </c>
      <c r="AF50" s="11">
        <v>57</v>
      </c>
      <c r="AG50" s="43">
        <v>0.02</v>
      </c>
      <c r="AH50" s="11">
        <v>44</v>
      </c>
      <c r="AI50" s="47">
        <v>0.14000000000000001</v>
      </c>
      <c r="AJ50" s="11">
        <v>53</v>
      </c>
      <c r="AK50" s="47">
        <v>0.03</v>
      </c>
      <c r="AL50" s="11">
        <v>37</v>
      </c>
      <c r="AM50" s="40">
        <v>0.17</v>
      </c>
      <c r="AN50" s="11">
        <v>50</v>
      </c>
      <c r="AO50" s="40">
        <v>0.43</v>
      </c>
      <c r="AP50" s="11">
        <v>59</v>
      </c>
      <c r="AQ50" s="11">
        <v>11.21</v>
      </c>
      <c r="AR50" s="11">
        <v>165.49</v>
      </c>
      <c r="AS50" s="11">
        <v>129.5</v>
      </c>
      <c r="AT50" s="11" t="s">
        <v>2640</v>
      </c>
      <c r="AU50" s="11" t="s">
        <v>2641</v>
      </c>
      <c r="AV50" s="11" t="s">
        <v>2640</v>
      </c>
      <c r="AW50" s="11">
        <v>2</v>
      </c>
      <c r="AX50" s="64" t="s">
        <v>2690</v>
      </c>
    </row>
    <row r="51" spans="1:50" x14ac:dyDescent="0.3">
      <c r="A51" s="11">
        <v>50</v>
      </c>
      <c r="B51" s="11" t="s">
        <v>977</v>
      </c>
      <c r="C51" s="11" t="s">
        <v>1139</v>
      </c>
      <c r="D51" s="11">
        <v>50</v>
      </c>
      <c r="E51" s="11" t="s">
        <v>2227</v>
      </c>
      <c r="F51" s="11" t="s">
        <v>2688</v>
      </c>
      <c r="G51" s="11" t="s">
        <v>977</v>
      </c>
      <c r="H51" s="12" t="s">
        <v>1076</v>
      </c>
      <c r="I51" s="13">
        <v>44739</v>
      </c>
      <c r="J51" s="11" t="s">
        <v>2656</v>
      </c>
      <c r="K51" s="11">
        <v>0.49</v>
      </c>
      <c r="L51" s="11">
        <v>62</v>
      </c>
      <c r="M51" s="11">
        <v>12.65</v>
      </c>
      <c r="N51" s="11">
        <v>67</v>
      </c>
      <c r="O51" s="11">
        <v>20.56</v>
      </c>
      <c r="P51" s="11">
        <v>56</v>
      </c>
      <c r="Q51" s="11">
        <v>-0.83</v>
      </c>
      <c r="R51" s="11">
        <v>60</v>
      </c>
      <c r="S51" s="11">
        <v>2.35</v>
      </c>
      <c r="T51" s="11">
        <v>61</v>
      </c>
      <c r="U51" s="11">
        <v>1</v>
      </c>
      <c r="V51" s="11">
        <v>51</v>
      </c>
      <c r="W51" s="11">
        <v>-0.96</v>
      </c>
      <c r="X51" s="11">
        <v>42</v>
      </c>
      <c r="Y51" s="11">
        <v>8.61</v>
      </c>
      <c r="Z51" s="11">
        <v>42</v>
      </c>
      <c r="AA51" s="11">
        <v>2.86</v>
      </c>
      <c r="AB51" s="11">
        <v>47</v>
      </c>
      <c r="AC51" s="11">
        <v>7.43</v>
      </c>
      <c r="AD51" s="11">
        <v>56</v>
      </c>
      <c r="AE51" s="40">
        <v>0.23</v>
      </c>
      <c r="AF51" s="11">
        <v>49</v>
      </c>
      <c r="AG51" s="43">
        <v>0.04</v>
      </c>
      <c r="AH51" s="11">
        <v>39</v>
      </c>
      <c r="AI51" s="47">
        <v>0.26</v>
      </c>
      <c r="AJ51" s="11">
        <v>47</v>
      </c>
      <c r="AK51" s="47">
        <v>-0.01</v>
      </c>
      <c r="AL51" s="11">
        <v>33</v>
      </c>
      <c r="AM51" s="40">
        <v>0.23</v>
      </c>
      <c r="AN51" s="11">
        <v>44</v>
      </c>
      <c r="AO51" s="40">
        <v>0.38</v>
      </c>
      <c r="AP51" s="11">
        <v>51</v>
      </c>
      <c r="AQ51" s="11">
        <v>13.65</v>
      </c>
      <c r="AR51" s="11">
        <v>175.64</v>
      </c>
      <c r="AS51" s="11">
        <v>124.96</v>
      </c>
      <c r="AT51" s="11" t="s">
        <v>2640</v>
      </c>
      <c r="AU51" s="11" t="s">
        <v>2640</v>
      </c>
      <c r="AV51" s="11" t="s">
        <v>2642</v>
      </c>
      <c r="AW51" s="11">
        <v>2</v>
      </c>
      <c r="AX51" s="64" t="s">
        <v>2688</v>
      </c>
    </row>
    <row r="52" spans="1:50" x14ac:dyDescent="0.3">
      <c r="A52" s="11">
        <v>51</v>
      </c>
      <c r="B52" s="11" t="s">
        <v>493</v>
      </c>
      <c r="C52" s="11" t="s">
        <v>1140</v>
      </c>
      <c r="D52" s="11">
        <v>51</v>
      </c>
      <c r="E52" s="11" t="s">
        <v>2227</v>
      </c>
      <c r="F52" s="11" t="s">
        <v>2688</v>
      </c>
      <c r="G52" s="11" t="s">
        <v>493</v>
      </c>
      <c r="H52" s="12" t="s">
        <v>1059</v>
      </c>
      <c r="I52" s="13">
        <v>44709</v>
      </c>
      <c r="J52" s="11" t="s">
        <v>2655</v>
      </c>
      <c r="K52" s="11">
        <v>0.34</v>
      </c>
      <c r="L52" s="11">
        <v>67</v>
      </c>
      <c r="M52" s="11">
        <v>9.5399999999999991</v>
      </c>
      <c r="N52" s="11">
        <v>71</v>
      </c>
      <c r="O52" s="11">
        <v>13.08</v>
      </c>
      <c r="P52" s="11">
        <v>60</v>
      </c>
      <c r="Q52" s="11">
        <v>0.23</v>
      </c>
      <c r="R52" s="11">
        <v>64</v>
      </c>
      <c r="S52" s="11">
        <v>1.7</v>
      </c>
      <c r="T52" s="11">
        <v>65</v>
      </c>
      <c r="U52" s="11">
        <v>0.63</v>
      </c>
      <c r="V52" s="11">
        <v>57</v>
      </c>
      <c r="W52" s="11">
        <v>-0.27</v>
      </c>
      <c r="X52" s="11">
        <v>48</v>
      </c>
      <c r="Y52" s="11">
        <v>4.92</v>
      </c>
      <c r="Z52" s="11">
        <v>47</v>
      </c>
      <c r="AA52" s="11">
        <v>2.17</v>
      </c>
      <c r="AB52" s="11">
        <v>51</v>
      </c>
      <c r="AC52" s="11">
        <v>3.96</v>
      </c>
      <c r="AD52" s="11">
        <v>60</v>
      </c>
      <c r="AE52" s="40">
        <v>0.35</v>
      </c>
      <c r="AF52" s="11">
        <v>49</v>
      </c>
      <c r="AG52" s="43">
        <v>0.06</v>
      </c>
      <c r="AH52" s="11">
        <v>38</v>
      </c>
      <c r="AI52" s="47">
        <v>0.28999999999999998</v>
      </c>
      <c r="AJ52" s="11">
        <v>48</v>
      </c>
      <c r="AK52" s="47">
        <v>0.01</v>
      </c>
      <c r="AL52" s="11">
        <v>33</v>
      </c>
      <c r="AM52" s="40">
        <v>0.31</v>
      </c>
      <c r="AN52" s="11">
        <v>44</v>
      </c>
      <c r="AO52" s="40">
        <v>0.53</v>
      </c>
      <c r="AP52" s="11">
        <v>51</v>
      </c>
      <c r="AQ52" s="11">
        <v>10.17</v>
      </c>
      <c r="AR52" s="11">
        <v>173.28</v>
      </c>
      <c r="AS52" s="11">
        <v>130.84</v>
      </c>
      <c r="AT52" s="11" t="s">
        <v>2640</v>
      </c>
      <c r="AU52" s="11" t="s">
        <v>2641</v>
      </c>
      <c r="AV52" s="11" t="s">
        <v>2641</v>
      </c>
      <c r="AW52" s="11">
        <v>4</v>
      </c>
      <c r="AX52" s="64" t="s">
        <v>2688</v>
      </c>
    </row>
    <row r="53" spans="1:50" x14ac:dyDescent="0.3">
      <c r="A53" s="11">
        <v>52</v>
      </c>
      <c r="B53" s="11" t="s">
        <v>289</v>
      </c>
      <c r="C53" s="11" t="s">
        <v>1141</v>
      </c>
      <c r="D53" s="11">
        <v>52</v>
      </c>
      <c r="E53" s="11" t="s">
        <v>2227</v>
      </c>
      <c r="F53" s="11" t="s">
        <v>2688</v>
      </c>
      <c r="G53" s="11" t="s">
        <v>289</v>
      </c>
      <c r="H53" s="12" t="s">
        <v>1060</v>
      </c>
      <c r="I53" s="13">
        <v>44707</v>
      </c>
      <c r="J53" s="11" t="s">
        <v>2655</v>
      </c>
      <c r="K53" s="11">
        <v>0.41</v>
      </c>
      <c r="L53" s="11">
        <v>65</v>
      </c>
      <c r="M53" s="11">
        <v>9.01</v>
      </c>
      <c r="N53" s="11">
        <v>70</v>
      </c>
      <c r="O53" s="11">
        <v>14.63</v>
      </c>
      <c r="P53" s="11">
        <v>58</v>
      </c>
      <c r="Q53" s="11">
        <v>-0.3</v>
      </c>
      <c r="R53" s="11">
        <v>63</v>
      </c>
      <c r="S53" s="11">
        <v>2.15</v>
      </c>
      <c r="T53" s="11">
        <v>64</v>
      </c>
      <c r="U53" s="11">
        <v>1.24</v>
      </c>
      <c r="V53" s="11">
        <v>54</v>
      </c>
      <c r="W53" s="11">
        <v>-0.28999999999999998</v>
      </c>
      <c r="X53" s="11">
        <v>43</v>
      </c>
      <c r="Y53" s="11">
        <v>3.63</v>
      </c>
      <c r="Z53" s="11">
        <v>43</v>
      </c>
      <c r="AA53" s="11">
        <v>2.15</v>
      </c>
      <c r="AB53" s="11">
        <v>47</v>
      </c>
      <c r="AC53" s="11">
        <v>5.24</v>
      </c>
      <c r="AD53" s="11">
        <v>58</v>
      </c>
      <c r="AE53" s="40">
        <v>0.26</v>
      </c>
      <c r="AF53" s="11">
        <v>46</v>
      </c>
      <c r="AG53" s="43">
        <v>0.04</v>
      </c>
      <c r="AH53" s="11">
        <v>36</v>
      </c>
      <c r="AI53" s="47">
        <v>0.22</v>
      </c>
      <c r="AJ53" s="11">
        <v>45</v>
      </c>
      <c r="AK53" s="47">
        <v>0.03</v>
      </c>
      <c r="AL53" s="11">
        <v>31</v>
      </c>
      <c r="AM53" s="40">
        <v>0.28000000000000003</v>
      </c>
      <c r="AN53" s="11">
        <v>42</v>
      </c>
      <c r="AO53" s="40">
        <v>0.39</v>
      </c>
      <c r="AP53" s="11">
        <v>48</v>
      </c>
      <c r="AQ53" s="11">
        <v>10.25</v>
      </c>
      <c r="AR53" s="11">
        <v>166.32</v>
      </c>
      <c r="AS53" s="11">
        <v>128.72999999999999</v>
      </c>
      <c r="AT53" s="11" t="s">
        <v>2642</v>
      </c>
      <c r="AU53" s="11" t="s">
        <v>2642</v>
      </c>
      <c r="AV53" s="11" t="s">
        <v>2642</v>
      </c>
      <c r="AW53" s="11">
        <v>4</v>
      </c>
      <c r="AX53" s="64" t="s">
        <v>2688</v>
      </c>
    </row>
    <row r="54" spans="1:50" x14ac:dyDescent="0.3">
      <c r="A54" s="11">
        <v>53</v>
      </c>
      <c r="B54" s="11" t="s">
        <v>1006</v>
      </c>
      <c r="C54" s="11" t="s">
        <v>2092</v>
      </c>
      <c r="D54" s="11">
        <v>53</v>
      </c>
      <c r="E54" s="11" t="s">
        <v>2227</v>
      </c>
      <c r="F54" s="11" t="s">
        <v>2688</v>
      </c>
      <c r="G54" s="11" t="s">
        <v>1006</v>
      </c>
      <c r="H54" s="12" t="s">
        <v>1082</v>
      </c>
      <c r="I54" s="13">
        <v>44711</v>
      </c>
      <c r="J54" s="11" t="s">
        <v>2702</v>
      </c>
      <c r="K54" s="11">
        <v>0.5</v>
      </c>
      <c r="L54" s="11">
        <v>70</v>
      </c>
      <c r="M54" s="11">
        <v>8.93</v>
      </c>
      <c r="N54" s="11">
        <v>72</v>
      </c>
      <c r="O54" s="11">
        <v>13.64</v>
      </c>
      <c r="P54" s="11">
        <v>67</v>
      </c>
      <c r="Q54" s="11">
        <v>0.08</v>
      </c>
      <c r="R54" s="11">
        <v>69</v>
      </c>
      <c r="S54" s="11">
        <v>2.36</v>
      </c>
      <c r="T54" s="11">
        <v>68</v>
      </c>
      <c r="U54" s="11">
        <v>0.28000000000000003</v>
      </c>
      <c r="V54" s="11">
        <v>67</v>
      </c>
      <c r="W54" s="11">
        <v>-0.43</v>
      </c>
      <c r="X54" s="11">
        <v>60</v>
      </c>
      <c r="Y54" s="11">
        <v>2.31</v>
      </c>
      <c r="Z54" s="11">
        <v>60</v>
      </c>
      <c r="AA54" s="11">
        <v>2.2799999999999998</v>
      </c>
      <c r="AB54" s="11">
        <v>62</v>
      </c>
      <c r="AC54" s="11">
        <v>4.63</v>
      </c>
      <c r="AD54" s="11">
        <v>65</v>
      </c>
      <c r="AE54" s="40">
        <v>0.39</v>
      </c>
      <c r="AF54" s="11">
        <v>63</v>
      </c>
      <c r="AG54" s="43">
        <v>0.06</v>
      </c>
      <c r="AH54" s="11">
        <v>53</v>
      </c>
      <c r="AI54" s="47">
        <v>0.48</v>
      </c>
      <c r="AJ54" s="11">
        <v>61</v>
      </c>
      <c r="AK54" s="47">
        <v>-0.03</v>
      </c>
      <c r="AL54" s="11">
        <v>47</v>
      </c>
      <c r="AM54" s="40">
        <v>0.37</v>
      </c>
      <c r="AN54" s="11">
        <v>58</v>
      </c>
      <c r="AO54" s="40">
        <v>0.67</v>
      </c>
      <c r="AP54" s="11">
        <v>65</v>
      </c>
      <c r="AQ54" s="11">
        <v>9.2099999999999991</v>
      </c>
      <c r="AR54" s="11">
        <v>183.55</v>
      </c>
      <c r="AS54" s="11">
        <v>131.24</v>
      </c>
      <c r="AT54" s="11" t="s">
        <v>2642</v>
      </c>
      <c r="AU54" s="11" t="s">
        <v>2640</v>
      </c>
      <c r="AV54" s="11" t="s">
        <v>2640</v>
      </c>
      <c r="AW54" s="11">
        <v>3</v>
      </c>
      <c r="AX54" s="64" t="s">
        <v>2688</v>
      </c>
    </row>
    <row r="55" spans="1:50" x14ac:dyDescent="0.3">
      <c r="A55" s="11">
        <v>54</v>
      </c>
      <c r="B55" s="11" t="s">
        <v>394</v>
      </c>
      <c r="C55" s="11" t="s">
        <v>1142</v>
      </c>
      <c r="D55" s="11">
        <v>54</v>
      </c>
      <c r="E55" s="11" t="s">
        <v>2227</v>
      </c>
      <c r="F55" s="11" t="s">
        <v>2688</v>
      </c>
      <c r="G55" s="11" t="s">
        <v>394</v>
      </c>
      <c r="H55" s="12" t="s">
        <v>1054</v>
      </c>
      <c r="I55" s="13">
        <v>44709</v>
      </c>
      <c r="J55" s="11" t="s">
        <v>2656</v>
      </c>
      <c r="K55" s="11">
        <v>0.7</v>
      </c>
      <c r="L55" s="11">
        <v>68</v>
      </c>
      <c r="M55" s="11">
        <v>10.69</v>
      </c>
      <c r="N55" s="11">
        <v>71</v>
      </c>
      <c r="O55" s="11">
        <v>17.079999999999998</v>
      </c>
      <c r="P55" s="11">
        <v>63</v>
      </c>
      <c r="Q55" s="11">
        <v>-0.62</v>
      </c>
      <c r="R55" s="11">
        <v>67</v>
      </c>
      <c r="S55" s="11">
        <v>1.02</v>
      </c>
      <c r="T55" s="11">
        <v>67</v>
      </c>
      <c r="U55" s="11">
        <v>1.38</v>
      </c>
      <c r="V55" s="11">
        <v>61</v>
      </c>
      <c r="W55" s="11">
        <v>-0.45</v>
      </c>
      <c r="X55" s="11">
        <v>52</v>
      </c>
      <c r="Y55" s="11">
        <v>5.59</v>
      </c>
      <c r="Z55" s="11">
        <v>51</v>
      </c>
      <c r="AA55" s="11">
        <v>1.28</v>
      </c>
      <c r="AB55" s="11">
        <v>55</v>
      </c>
      <c r="AC55" s="11">
        <v>5.45</v>
      </c>
      <c r="AD55" s="11">
        <v>61</v>
      </c>
      <c r="AE55" s="40">
        <v>0.27</v>
      </c>
      <c r="AF55" s="11">
        <v>59</v>
      </c>
      <c r="AG55" s="43">
        <v>7.0000000000000007E-2</v>
      </c>
      <c r="AH55" s="11">
        <v>47</v>
      </c>
      <c r="AI55" s="47">
        <v>0.21</v>
      </c>
      <c r="AJ55" s="11">
        <v>56</v>
      </c>
      <c r="AK55" s="47">
        <v>1E-3</v>
      </c>
      <c r="AL55" s="11">
        <v>40</v>
      </c>
      <c r="AM55" s="40">
        <v>0.25</v>
      </c>
      <c r="AN55" s="11">
        <v>53</v>
      </c>
      <c r="AO55" s="40">
        <v>0.36</v>
      </c>
      <c r="AP55" s="11">
        <v>61</v>
      </c>
      <c r="AQ55" s="11">
        <v>12.07</v>
      </c>
      <c r="AR55" s="11">
        <v>162.44</v>
      </c>
      <c r="AS55" s="11">
        <v>127.37</v>
      </c>
      <c r="AT55" s="11" t="s">
        <v>2640</v>
      </c>
      <c r="AU55" s="11" t="s">
        <v>2640</v>
      </c>
      <c r="AV55" s="11" t="s">
        <v>2642</v>
      </c>
      <c r="AW55" s="11">
        <v>3</v>
      </c>
      <c r="AX55" s="64" t="s">
        <v>2688</v>
      </c>
    </row>
    <row r="56" spans="1:50" x14ac:dyDescent="0.3">
      <c r="A56" s="11">
        <v>55</v>
      </c>
      <c r="B56" s="11" t="s">
        <v>471</v>
      </c>
      <c r="C56" s="11" t="s">
        <v>1143</v>
      </c>
      <c r="D56" s="11">
        <v>55</v>
      </c>
      <c r="E56" s="11" t="s">
        <v>2227</v>
      </c>
      <c r="F56" s="11" t="s">
        <v>2688</v>
      </c>
      <c r="G56" s="11" t="s">
        <v>471</v>
      </c>
      <c r="H56" s="12" t="s">
        <v>1049</v>
      </c>
      <c r="I56" s="13">
        <v>44710</v>
      </c>
      <c r="J56" s="11" t="s">
        <v>2656</v>
      </c>
      <c r="K56" s="11">
        <v>0.53</v>
      </c>
      <c r="L56" s="11">
        <v>66</v>
      </c>
      <c r="M56" s="11">
        <v>11.08</v>
      </c>
      <c r="N56" s="11">
        <v>70</v>
      </c>
      <c r="O56" s="11">
        <v>18.510000000000002</v>
      </c>
      <c r="P56" s="11">
        <v>60</v>
      </c>
      <c r="Q56" s="11">
        <v>-0.1</v>
      </c>
      <c r="R56" s="11">
        <v>66</v>
      </c>
      <c r="S56" s="11">
        <v>1.6</v>
      </c>
      <c r="T56" s="11">
        <v>66</v>
      </c>
      <c r="U56" s="11">
        <v>0.75</v>
      </c>
      <c r="V56" s="11">
        <v>58</v>
      </c>
      <c r="W56" s="11">
        <v>-0.4</v>
      </c>
      <c r="X56" s="11">
        <v>48</v>
      </c>
      <c r="Y56" s="11">
        <v>6.81</v>
      </c>
      <c r="Z56" s="11">
        <v>48</v>
      </c>
      <c r="AA56" s="11">
        <v>2.0099999999999998</v>
      </c>
      <c r="AB56" s="11">
        <v>52</v>
      </c>
      <c r="AC56" s="11">
        <v>5.55</v>
      </c>
      <c r="AD56" s="11">
        <v>60</v>
      </c>
      <c r="AE56" s="40">
        <v>0.26</v>
      </c>
      <c r="AF56" s="11">
        <v>54</v>
      </c>
      <c r="AG56" s="43">
        <v>0.03</v>
      </c>
      <c r="AH56" s="11">
        <v>42</v>
      </c>
      <c r="AI56" s="47">
        <v>0.23</v>
      </c>
      <c r="AJ56" s="11">
        <v>51</v>
      </c>
      <c r="AK56" s="47">
        <v>0.01</v>
      </c>
      <c r="AL56" s="11">
        <v>35</v>
      </c>
      <c r="AM56" s="40">
        <v>0.23</v>
      </c>
      <c r="AN56" s="11">
        <v>48</v>
      </c>
      <c r="AO56" s="40">
        <v>0.39</v>
      </c>
      <c r="AP56" s="11">
        <v>56</v>
      </c>
      <c r="AQ56" s="11">
        <v>11.83</v>
      </c>
      <c r="AR56" s="11">
        <v>161.88</v>
      </c>
      <c r="AS56" s="11">
        <v>126.02</v>
      </c>
      <c r="AT56" s="11" t="s">
        <v>2642</v>
      </c>
      <c r="AU56" s="11" t="s">
        <v>2640</v>
      </c>
      <c r="AV56" s="11" t="s">
        <v>2642</v>
      </c>
      <c r="AW56" s="11">
        <v>2</v>
      </c>
      <c r="AX56" s="64" t="s">
        <v>2688</v>
      </c>
    </row>
    <row r="57" spans="1:50" x14ac:dyDescent="0.3">
      <c r="A57" s="11">
        <v>56</v>
      </c>
      <c r="B57" s="11" t="s">
        <v>2627</v>
      </c>
      <c r="C57" s="11" t="s">
        <v>1144</v>
      </c>
      <c r="D57" s="11">
        <v>56</v>
      </c>
      <c r="E57" s="11" t="s">
        <v>2227</v>
      </c>
      <c r="F57" s="11" t="s">
        <v>2688</v>
      </c>
      <c r="G57" s="11" t="s">
        <v>2627</v>
      </c>
      <c r="H57" s="12" t="s">
        <v>1059</v>
      </c>
      <c r="I57" s="13">
        <v>44708</v>
      </c>
      <c r="J57" s="11" t="s">
        <v>2656</v>
      </c>
      <c r="K57" s="11">
        <v>0.56999999999999995</v>
      </c>
      <c r="L57" s="11">
        <v>68</v>
      </c>
      <c r="M57" s="11">
        <v>11.57</v>
      </c>
      <c r="N57" s="11">
        <v>71</v>
      </c>
      <c r="O57" s="11">
        <v>16.850000000000001</v>
      </c>
      <c r="P57" s="11">
        <v>62</v>
      </c>
      <c r="Q57" s="11">
        <v>0.28999999999999998</v>
      </c>
      <c r="R57" s="11">
        <v>64</v>
      </c>
      <c r="S57" s="11">
        <v>2.19</v>
      </c>
      <c r="T57" s="11">
        <v>65</v>
      </c>
      <c r="U57" s="11">
        <v>0.34</v>
      </c>
      <c r="V57" s="11">
        <v>56</v>
      </c>
      <c r="W57" s="11">
        <v>-0.36</v>
      </c>
      <c r="X57" s="11">
        <v>48</v>
      </c>
      <c r="Y57" s="11">
        <v>5.03</v>
      </c>
      <c r="Z57" s="11">
        <v>48</v>
      </c>
      <c r="AA57" s="11">
        <v>2.5499999999999998</v>
      </c>
      <c r="AB57" s="11">
        <v>51</v>
      </c>
      <c r="AC57" s="11">
        <v>5.16</v>
      </c>
      <c r="AD57" s="11">
        <v>60</v>
      </c>
      <c r="AE57" s="40">
        <v>0.31</v>
      </c>
      <c r="AF57" s="11">
        <v>51</v>
      </c>
      <c r="AG57" s="43">
        <v>0.08</v>
      </c>
      <c r="AH57" s="11">
        <v>40</v>
      </c>
      <c r="AI57" s="47">
        <v>0.32</v>
      </c>
      <c r="AJ57" s="11">
        <v>49</v>
      </c>
      <c r="AK57" s="47">
        <v>0.01</v>
      </c>
      <c r="AL57" s="11">
        <v>33</v>
      </c>
      <c r="AM57" s="40">
        <v>0.36</v>
      </c>
      <c r="AN57" s="11">
        <v>46</v>
      </c>
      <c r="AO57" s="40">
        <v>0.47</v>
      </c>
      <c r="AP57" s="11">
        <v>53</v>
      </c>
      <c r="AQ57" s="11">
        <v>11.91</v>
      </c>
      <c r="AR57" s="11">
        <v>183.35</v>
      </c>
      <c r="AS57" s="11">
        <v>133.72999999999999</v>
      </c>
      <c r="AT57" s="11" t="s">
        <v>2641</v>
      </c>
      <c r="AU57" s="11" t="s">
        <v>2641</v>
      </c>
      <c r="AV57" s="11" t="s">
        <v>2640</v>
      </c>
      <c r="AW57" s="11">
        <v>3</v>
      </c>
      <c r="AX57" s="64" t="s">
        <v>2688</v>
      </c>
    </row>
    <row r="58" spans="1:50" x14ac:dyDescent="0.3">
      <c r="A58" s="11">
        <v>57</v>
      </c>
      <c r="B58" s="11" t="s">
        <v>572</v>
      </c>
      <c r="C58" s="11" t="s">
        <v>1145</v>
      </c>
      <c r="D58" s="11">
        <v>57</v>
      </c>
      <c r="E58" s="11" t="s">
        <v>2227</v>
      </c>
      <c r="F58" s="11" t="s">
        <v>2688</v>
      </c>
      <c r="G58" s="11" t="s">
        <v>572</v>
      </c>
      <c r="H58" s="12" t="s">
        <v>1062</v>
      </c>
      <c r="I58" s="13">
        <v>44712</v>
      </c>
      <c r="J58" s="11" t="s">
        <v>2656</v>
      </c>
      <c r="K58" s="11">
        <v>0.67</v>
      </c>
      <c r="L58" s="11">
        <v>66</v>
      </c>
      <c r="M58" s="11">
        <v>8.36</v>
      </c>
      <c r="N58" s="11">
        <v>70</v>
      </c>
      <c r="O58" s="11">
        <v>10.74</v>
      </c>
      <c r="P58" s="11">
        <v>61</v>
      </c>
      <c r="Q58" s="11">
        <v>-0.12</v>
      </c>
      <c r="R58" s="11">
        <v>63</v>
      </c>
      <c r="S58" s="11">
        <v>1.07</v>
      </c>
      <c r="T58" s="11">
        <v>64</v>
      </c>
      <c r="U58" s="11">
        <v>0.27</v>
      </c>
      <c r="V58" s="11">
        <v>57</v>
      </c>
      <c r="W58" s="11">
        <v>-0.34</v>
      </c>
      <c r="X58" s="11">
        <v>47</v>
      </c>
      <c r="Y58" s="11">
        <v>3.41</v>
      </c>
      <c r="Z58" s="11">
        <v>47</v>
      </c>
      <c r="AA58" s="11">
        <v>0.96</v>
      </c>
      <c r="AB58" s="11">
        <v>50</v>
      </c>
      <c r="AC58" s="11">
        <v>4.2699999999999996</v>
      </c>
      <c r="AD58" s="11">
        <v>59</v>
      </c>
      <c r="AE58" s="40">
        <v>0.3</v>
      </c>
      <c r="AF58" s="11">
        <v>50</v>
      </c>
      <c r="AG58" s="43">
        <v>0.06</v>
      </c>
      <c r="AH58" s="11">
        <v>40</v>
      </c>
      <c r="AI58" s="47">
        <v>0.4</v>
      </c>
      <c r="AJ58" s="11">
        <v>49</v>
      </c>
      <c r="AK58" s="47">
        <v>-0.01</v>
      </c>
      <c r="AL58" s="11">
        <v>34</v>
      </c>
      <c r="AM58" s="40">
        <v>0.36</v>
      </c>
      <c r="AN58" s="11">
        <v>46</v>
      </c>
      <c r="AO58" s="40">
        <v>0.51</v>
      </c>
      <c r="AP58" s="11">
        <v>52</v>
      </c>
      <c r="AQ58" s="11">
        <v>8.629999999999999</v>
      </c>
      <c r="AR58" s="11">
        <v>166.38</v>
      </c>
      <c r="AS58" s="11">
        <v>130.47</v>
      </c>
      <c r="AT58" s="11" t="s">
        <v>2640</v>
      </c>
      <c r="AU58" s="11" t="s">
        <v>2640</v>
      </c>
      <c r="AV58" s="11" t="s">
        <v>2640</v>
      </c>
      <c r="AW58" s="11">
        <v>3</v>
      </c>
      <c r="AX58" s="64" t="s">
        <v>2688</v>
      </c>
    </row>
    <row r="59" spans="1:50" x14ac:dyDescent="0.3">
      <c r="A59" s="11">
        <v>58</v>
      </c>
      <c r="B59" s="11" t="s">
        <v>1022</v>
      </c>
      <c r="C59" s="11" t="s">
        <v>2093</v>
      </c>
      <c r="D59" s="11">
        <v>58</v>
      </c>
      <c r="E59" s="11" t="s">
        <v>2227</v>
      </c>
      <c r="F59" s="11" t="s">
        <v>2688</v>
      </c>
      <c r="G59" s="11" t="s">
        <v>1022</v>
      </c>
      <c r="H59" s="12" t="s">
        <v>1043</v>
      </c>
      <c r="I59" s="13">
        <v>44721</v>
      </c>
      <c r="J59" s="11" t="s">
        <v>2702</v>
      </c>
      <c r="K59" s="11">
        <v>0.49</v>
      </c>
      <c r="L59" s="11">
        <v>70</v>
      </c>
      <c r="M59" s="11">
        <v>9.74</v>
      </c>
      <c r="N59" s="11">
        <v>73</v>
      </c>
      <c r="O59" s="11">
        <v>16.350000000000001</v>
      </c>
      <c r="P59" s="11">
        <v>62</v>
      </c>
      <c r="Q59" s="11">
        <v>-0.06</v>
      </c>
      <c r="R59" s="11">
        <v>68</v>
      </c>
      <c r="S59" s="11">
        <v>3.14</v>
      </c>
      <c r="T59" s="11">
        <v>67</v>
      </c>
      <c r="U59" s="11">
        <v>1</v>
      </c>
      <c r="V59" s="11">
        <v>59</v>
      </c>
      <c r="W59" s="11">
        <v>-0.6</v>
      </c>
      <c r="X59" s="11">
        <v>49</v>
      </c>
      <c r="Y59" s="11">
        <v>2.23</v>
      </c>
      <c r="Z59" s="11">
        <v>49</v>
      </c>
      <c r="AA59" s="11">
        <v>2.82</v>
      </c>
      <c r="AB59" s="11">
        <v>54</v>
      </c>
      <c r="AC59" s="11">
        <v>5.76</v>
      </c>
      <c r="AD59" s="11">
        <v>61</v>
      </c>
      <c r="AE59" s="40">
        <v>0.31</v>
      </c>
      <c r="AF59" s="11">
        <v>52</v>
      </c>
      <c r="AG59" s="43">
        <v>0.04</v>
      </c>
      <c r="AH59" s="11">
        <v>41</v>
      </c>
      <c r="AI59" s="47">
        <v>0.36</v>
      </c>
      <c r="AJ59" s="11">
        <v>50</v>
      </c>
      <c r="AK59" s="47">
        <v>1E-3</v>
      </c>
      <c r="AL59" s="11">
        <v>36</v>
      </c>
      <c r="AM59" s="40">
        <v>0.31</v>
      </c>
      <c r="AN59" s="11">
        <v>47</v>
      </c>
      <c r="AO59" s="40">
        <v>0.55000000000000004</v>
      </c>
      <c r="AP59" s="11">
        <v>54</v>
      </c>
      <c r="AQ59" s="11">
        <v>10.74</v>
      </c>
      <c r="AR59" s="11">
        <v>183.83</v>
      </c>
      <c r="AS59" s="11">
        <v>128.86000000000001</v>
      </c>
      <c r="AT59" s="11" t="s">
        <v>2640</v>
      </c>
      <c r="AU59" s="11" t="s">
        <v>2640</v>
      </c>
      <c r="AV59" s="11" t="s">
        <v>2640</v>
      </c>
      <c r="AW59" s="11">
        <v>3</v>
      </c>
      <c r="AX59" s="64" t="s">
        <v>2688</v>
      </c>
    </row>
    <row r="60" spans="1:50" x14ac:dyDescent="0.3">
      <c r="A60" s="11">
        <v>59</v>
      </c>
      <c r="B60" s="11" t="s">
        <v>1002</v>
      </c>
      <c r="C60" s="11" t="s">
        <v>2094</v>
      </c>
      <c r="D60" s="11">
        <v>59</v>
      </c>
      <c r="E60" s="11" t="s">
        <v>2227</v>
      </c>
      <c r="F60" s="11" t="s">
        <v>2688</v>
      </c>
      <c r="G60" s="11" t="s">
        <v>1002</v>
      </c>
      <c r="H60" s="12" t="s">
        <v>1042</v>
      </c>
      <c r="I60" s="13">
        <v>44710</v>
      </c>
      <c r="J60" s="11" t="s">
        <v>2702</v>
      </c>
      <c r="K60" s="11">
        <v>0.53</v>
      </c>
      <c r="L60" s="11">
        <v>68</v>
      </c>
      <c r="M60" s="11">
        <v>9.89</v>
      </c>
      <c r="N60" s="11">
        <v>71</v>
      </c>
      <c r="O60" s="11">
        <v>16.12</v>
      </c>
      <c r="P60" s="11">
        <v>63</v>
      </c>
      <c r="Q60" s="11">
        <v>1.27</v>
      </c>
      <c r="R60" s="11">
        <v>67</v>
      </c>
      <c r="S60" s="11">
        <v>2.27</v>
      </c>
      <c r="T60" s="11">
        <v>66</v>
      </c>
      <c r="U60" s="11">
        <v>0.76</v>
      </c>
      <c r="V60" s="11">
        <v>63</v>
      </c>
      <c r="W60" s="11">
        <v>-0.1</v>
      </c>
      <c r="X60" s="11">
        <v>51</v>
      </c>
      <c r="Y60" s="11">
        <v>3.32</v>
      </c>
      <c r="Z60" s="11">
        <v>50</v>
      </c>
      <c r="AA60" s="11">
        <v>2.61</v>
      </c>
      <c r="AB60" s="11">
        <v>54</v>
      </c>
      <c r="AC60" s="11">
        <v>3.73</v>
      </c>
      <c r="AD60" s="11">
        <v>61</v>
      </c>
      <c r="AE60" s="40">
        <v>0.31</v>
      </c>
      <c r="AF60" s="11">
        <v>57</v>
      </c>
      <c r="AG60" s="43">
        <v>0.05</v>
      </c>
      <c r="AH60" s="11">
        <v>45</v>
      </c>
      <c r="AI60" s="47">
        <v>0.27</v>
      </c>
      <c r="AJ60" s="11">
        <v>53</v>
      </c>
      <c r="AK60" s="47">
        <v>0.02</v>
      </c>
      <c r="AL60" s="11">
        <v>37</v>
      </c>
      <c r="AM60" s="40">
        <v>0.31</v>
      </c>
      <c r="AN60" s="11">
        <v>50</v>
      </c>
      <c r="AO60" s="40">
        <v>0.47</v>
      </c>
      <c r="AP60" s="11">
        <v>59</v>
      </c>
      <c r="AQ60" s="11">
        <v>10.65</v>
      </c>
      <c r="AR60" s="11">
        <v>174.09</v>
      </c>
      <c r="AS60" s="11">
        <v>130.72999999999999</v>
      </c>
      <c r="AT60" s="11" t="s">
        <v>2640</v>
      </c>
      <c r="AU60" s="11" t="s">
        <v>2640</v>
      </c>
      <c r="AV60" s="11" t="s">
        <v>2640</v>
      </c>
      <c r="AW60" s="11">
        <v>3</v>
      </c>
      <c r="AX60" s="64" t="s">
        <v>2690</v>
      </c>
    </row>
    <row r="61" spans="1:50" x14ac:dyDescent="0.3">
      <c r="A61" s="11">
        <v>60</v>
      </c>
      <c r="B61" s="11" t="s">
        <v>607</v>
      </c>
      <c r="C61" s="11" t="s">
        <v>1146</v>
      </c>
      <c r="D61" s="11">
        <v>60</v>
      </c>
      <c r="E61" s="11" t="s">
        <v>2227</v>
      </c>
      <c r="F61" s="11" t="s">
        <v>2688</v>
      </c>
      <c r="G61" s="11" t="s">
        <v>607</v>
      </c>
      <c r="H61" s="12" t="s">
        <v>1043</v>
      </c>
      <c r="I61" s="13">
        <v>44714</v>
      </c>
      <c r="J61" s="11" t="s">
        <v>2656</v>
      </c>
      <c r="K61" s="11">
        <v>0.45</v>
      </c>
      <c r="L61" s="11">
        <v>65</v>
      </c>
      <c r="M61" s="11">
        <v>9.06</v>
      </c>
      <c r="N61" s="11">
        <v>70</v>
      </c>
      <c r="O61" s="11">
        <v>16.87</v>
      </c>
      <c r="P61" s="11">
        <v>56</v>
      </c>
      <c r="Q61" s="11">
        <v>0.76</v>
      </c>
      <c r="R61" s="11">
        <v>65</v>
      </c>
      <c r="S61" s="11">
        <v>2.1800000000000002</v>
      </c>
      <c r="T61" s="11">
        <v>65</v>
      </c>
      <c r="U61" s="11">
        <v>1.55</v>
      </c>
      <c r="V61" s="11">
        <v>51</v>
      </c>
      <c r="W61" s="11">
        <v>-0.32</v>
      </c>
      <c r="X61" s="11">
        <v>43</v>
      </c>
      <c r="Y61" s="11">
        <v>2.14</v>
      </c>
      <c r="Z61" s="11">
        <v>43</v>
      </c>
      <c r="AA61" s="11">
        <v>2.38</v>
      </c>
      <c r="AB61" s="11">
        <v>49</v>
      </c>
      <c r="AC61" s="11">
        <v>3.85</v>
      </c>
      <c r="AD61" s="11">
        <v>59</v>
      </c>
      <c r="AE61" s="40">
        <v>0.31</v>
      </c>
      <c r="AF61" s="11">
        <v>46</v>
      </c>
      <c r="AG61" s="43">
        <v>0.05</v>
      </c>
      <c r="AH61" s="11">
        <v>37</v>
      </c>
      <c r="AI61" s="47">
        <v>0.28000000000000003</v>
      </c>
      <c r="AJ61" s="11">
        <v>45</v>
      </c>
      <c r="AK61" s="47">
        <v>0.01</v>
      </c>
      <c r="AL61" s="11">
        <v>32</v>
      </c>
      <c r="AM61" s="40">
        <v>0.3</v>
      </c>
      <c r="AN61" s="11">
        <v>42</v>
      </c>
      <c r="AO61" s="40">
        <v>0.51</v>
      </c>
      <c r="AP61" s="11">
        <v>48</v>
      </c>
      <c r="AQ61" s="11">
        <v>10.610000000000001</v>
      </c>
      <c r="AR61" s="11">
        <v>174.17</v>
      </c>
      <c r="AS61" s="11">
        <v>127.84</v>
      </c>
      <c r="AT61" s="11" t="s">
        <v>2640</v>
      </c>
      <c r="AU61" s="11" t="s">
        <v>2640</v>
      </c>
      <c r="AV61" s="11" t="s">
        <v>2640</v>
      </c>
      <c r="AW61" s="11">
        <v>3</v>
      </c>
      <c r="AX61" s="64" t="s">
        <v>2688</v>
      </c>
    </row>
    <row r="62" spans="1:50" x14ac:dyDescent="0.3">
      <c r="A62" s="11">
        <v>61</v>
      </c>
      <c r="B62" s="11" t="s">
        <v>174</v>
      </c>
      <c r="C62" s="11" t="s">
        <v>1147</v>
      </c>
      <c r="D62" s="11">
        <v>61</v>
      </c>
      <c r="E62" s="11" t="s">
        <v>2227</v>
      </c>
      <c r="F62" s="11" t="s">
        <v>2688</v>
      </c>
      <c r="G62" s="11" t="s">
        <v>174</v>
      </c>
      <c r="H62" s="12" t="s">
        <v>1055</v>
      </c>
      <c r="I62" s="13">
        <v>44699</v>
      </c>
      <c r="J62" s="11" t="s">
        <v>2655</v>
      </c>
      <c r="K62" s="11">
        <v>0.56000000000000005</v>
      </c>
      <c r="L62" s="11">
        <v>65</v>
      </c>
      <c r="M62" s="11">
        <v>9.2100000000000009</v>
      </c>
      <c r="N62" s="11">
        <v>70</v>
      </c>
      <c r="O62" s="11">
        <v>15.05</v>
      </c>
      <c r="P62" s="11">
        <v>61</v>
      </c>
      <c r="Q62" s="11">
        <v>-0.69</v>
      </c>
      <c r="R62" s="11">
        <v>63</v>
      </c>
      <c r="S62" s="11">
        <v>2.08</v>
      </c>
      <c r="T62" s="11">
        <v>64</v>
      </c>
      <c r="U62" s="11">
        <v>0.81</v>
      </c>
      <c r="V62" s="11">
        <v>59</v>
      </c>
      <c r="W62" s="11">
        <v>-0.62</v>
      </c>
      <c r="X62" s="11">
        <v>49</v>
      </c>
      <c r="Y62" s="11">
        <v>5.12</v>
      </c>
      <c r="Z62" s="11">
        <v>49</v>
      </c>
      <c r="AA62" s="11">
        <v>2.17</v>
      </c>
      <c r="AB62" s="11">
        <v>52</v>
      </c>
      <c r="AC62" s="11">
        <v>5.94</v>
      </c>
      <c r="AD62" s="11">
        <v>59</v>
      </c>
      <c r="AE62" s="40">
        <v>0.26</v>
      </c>
      <c r="AF62" s="11">
        <v>53</v>
      </c>
      <c r="AG62" s="43">
        <v>0.05</v>
      </c>
      <c r="AH62" s="11">
        <v>44</v>
      </c>
      <c r="AI62" s="47">
        <v>0.25</v>
      </c>
      <c r="AJ62" s="11">
        <v>52</v>
      </c>
      <c r="AK62" s="47">
        <v>0.01</v>
      </c>
      <c r="AL62" s="11">
        <v>38</v>
      </c>
      <c r="AM62" s="40">
        <v>0.27</v>
      </c>
      <c r="AN62" s="11">
        <v>49</v>
      </c>
      <c r="AO62" s="40">
        <v>0.42</v>
      </c>
      <c r="AP62" s="11">
        <v>55</v>
      </c>
      <c r="AQ62" s="11">
        <v>10.020000000000001</v>
      </c>
      <c r="AR62" s="11">
        <v>168.26</v>
      </c>
      <c r="AS62" s="11">
        <v>125.09</v>
      </c>
      <c r="AT62" s="11" t="s">
        <v>2640</v>
      </c>
      <c r="AU62" s="11" t="s">
        <v>2640</v>
      </c>
      <c r="AV62" s="11" t="s">
        <v>2640</v>
      </c>
      <c r="AW62" s="11">
        <v>4</v>
      </c>
      <c r="AX62" s="64" t="s">
        <v>2688</v>
      </c>
    </row>
    <row r="63" spans="1:50" x14ac:dyDescent="0.3">
      <c r="A63" s="11">
        <v>62</v>
      </c>
      <c r="B63" s="11" t="s">
        <v>633</v>
      </c>
      <c r="C63" s="11" t="s">
        <v>1148</v>
      </c>
      <c r="D63" s="11">
        <v>62</v>
      </c>
      <c r="E63" s="11" t="s">
        <v>2227</v>
      </c>
      <c r="F63" s="11" t="s">
        <v>2688</v>
      </c>
      <c r="G63" s="11" t="s">
        <v>633</v>
      </c>
      <c r="H63" s="12" t="s">
        <v>1060</v>
      </c>
      <c r="I63" s="13">
        <v>44717</v>
      </c>
      <c r="J63" s="11" t="s">
        <v>2656</v>
      </c>
      <c r="K63" s="11">
        <v>0.42</v>
      </c>
      <c r="L63" s="11">
        <v>65</v>
      </c>
      <c r="M63" s="11">
        <v>9.31</v>
      </c>
      <c r="N63" s="11">
        <v>70</v>
      </c>
      <c r="O63" s="11">
        <v>16.43</v>
      </c>
      <c r="P63" s="11">
        <v>58</v>
      </c>
      <c r="Q63" s="11">
        <v>7.0000000000000007E-2</v>
      </c>
      <c r="R63" s="11">
        <v>63</v>
      </c>
      <c r="S63" s="11">
        <v>1.84</v>
      </c>
      <c r="T63" s="11">
        <v>65</v>
      </c>
      <c r="U63" s="11">
        <v>1.87</v>
      </c>
      <c r="V63" s="11">
        <v>53</v>
      </c>
      <c r="W63" s="11">
        <v>-0.1</v>
      </c>
      <c r="X63" s="11">
        <v>46</v>
      </c>
      <c r="Y63" s="11">
        <v>4.07</v>
      </c>
      <c r="Z63" s="11">
        <v>46</v>
      </c>
      <c r="AA63" s="11">
        <v>2.0699999999999998</v>
      </c>
      <c r="AB63" s="11">
        <v>49</v>
      </c>
      <c r="AC63" s="11">
        <v>4.7699999999999996</v>
      </c>
      <c r="AD63" s="11">
        <v>59</v>
      </c>
      <c r="AE63" s="40">
        <v>0.27</v>
      </c>
      <c r="AF63" s="11">
        <v>47</v>
      </c>
      <c r="AG63" s="43">
        <v>0.05</v>
      </c>
      <c r="AH63" s="11">
        <v>38</v>
      </c>
      <c r="AI63" s="47">
        <v>0.21</v>
      </c>
      <c r="AJ63" s="11">
        <v>46</v>
      </c>
      <c r="AK63" s="47">
        <v>0.02</v>
      </c>
      <c r="AL63" s="11">
        <v>32</v>
      </c>
      <c r="AM63" s="40">
        <v>0.26</v>
      </c>
      <c r="AN63" s="11">
        <v>43</v>
      </c>
      <c r="AO63" s="40">
        <v>0.36</v>
      </c>
      <c r="AP63" s="11">
        <v>49</v>
      </c>
      <c r="AQ63" s="11">
        <v>11.18</v>
      </c>
      <c r="AR63" s="11">
        <v>162.04</v>
      </c>
      <c r="AS63" s="11">
        <v>129.56</v>
      </c>
      <c r="AT63" s="11" t="s">
        <v>2640</v>
      </c>
      <c r="AU63" s="11" t="s">
        <v>2642</v>
      </c>
      <c r="AV63" s="11" t="s">
        <v>2642</v>
      </c>
      <c r="AW63" s="11">
        <v>3</v>
      </c>
      <c r="AX63" s="64" t="s">
        <v>2690</v>
      </c>
    </row>
    <row r="64" spans="1:50" x14ac:dyDescent="0.3">
      <c r="A64" s="11">
        <v>63</v>
      </c>
      <c r="B64" s="11" t="s">
        <v>217</v>
      </c>
      <c r="C64" s="11" t="s">
        <v>1149</v>
      </c>
      <c r="D64" s="11">
        <v>63</v>
      </c>
      <c r="E64" s="11" t="s">
        <v>2227</v>
      </c>
      <c r="F64" s="11" t="s">
        <v>2688</v>
      </c>
      <c r="G64" s="11" t="s">
        <v>217</v>
      </c>
      <c r="H64" s="12" t="s">
        <v>1054</v>
      </c>
      <c r="I64" s="13">
        <v>44701</v>
      </c>
      <c r="J64" s="11" t="s">
        <v>2656</v>
      </c>
      <c r="K64" s="11">
        <v>0.57999999999999996</v>
      </c>
      <c r="L64" s="11">
        <v>69</v>
      </c>
      <c r="M64" s="11">
        <v>9.11</v>
      </c>
      <c r="N64" s="11">
        <v>72</v>
      </c>
      <c r="O64" s="11">
        <v>13.38</v>
      </c>
      <c r="P64" s="11">
        <v>64</v>
      </c>
      <c r="Q64" s="11">
        <v>-0.38</v>
      </c>
      <c r="R64" s="11">
        <v>69</v>
      </c>
      <c r="S64" s="11">
        <v>1.34</v>
      </c>
      <c r="T64" s="11">
        <v>68</v>
      </c>
      <c r="U64" s="11">
        <v>2.52</v>
      </c>
      <c r="V64" s="11">
        <v>63</v>
      </c>
      <c r="W64" s="11">
        <v>-0.32</v>
      </c>
      <c r="X64" s="11">
        <v>55</v>
      </c>
      <c r="Y64" s="11">
        <v>5.0999999999999996</v>
      </c>
      <c r="Z64" s="11">
        <v>54</v>
      </c>
      <c r="AA64" s="11">
        <v>1.35</v>
      </c>
      <c r="AB64" s="11">
        <v>57</v>
      </c>
      <c r="AC64" s="11">
        <v>5.01</v>
      </c>
      <c r="AD64" s="11">
        <v>62</v>
      </c>
      <c r="AE64" s="40">
        <v>0.22</v>
      </c>
      <c r="AF64" s="11">
        <v>61</v>
      </c>
      <c r="AG64" s="43">
        <v>0.06</v>
      </c>
      <c r="AH64" s="11">
        <v>48</v>
      </c>
      <c r="AI64" s="47">
        <v>0.19</v>
      </c>
      <c r="AJ64" s="11">
        <v>57</v>
      </c>
      <c r="AK64" s="47">
        <v>1E-3</v>
      </c>
      <c r="AL64" s="11">
        <v>42</v>
      </c>
      <c r="AM64" s="40">
        <v>0.23</v>
      </c>
      <c r="AN64" s="11">
        <v>54</v>
      </c>
      <c r="AO64" s="40">
        <v>0.3</v>
      </c>
      <c r="AP64" s="11">
        <v>63</v>
      </c>
      <c r="AQ64" s="11">
        <v>11.629999999999999</v>
      </c>
      <c r="AR64" s="11">
        <v>163.1</v>
      </c>
      <c r="AS64" s="11">
        <v>129.08000000000001</v>
      </c>
      <c r="AT64" s="11" t="s">
        <v>2640</v>
      </c>
      <c r="AU64" s="11" t="s">
        <v>2641</v>
      </c>
      <c r="AV64" s="11" t="s">
        <v>2641</v>
      </c>
      <c r="AW64" s="11">
        <v>3</v>
      </c>
      <c r="AX64" s="64" t="s">
        <v>2688</v>
      </c>
    </row>
    <row r="65" spans="1:50" x14ac:dyDescent="0.3">
      <c r="A65" s="11">
        <v>64</v>
      </c>
      <c r="B65" s="11" t="s">
        <v>399</v>
      </c>
      <c r="C65" s="11" t="s">
        <v>1150</v>
      </c>
      <c r="D65" s="11">
        <v>64</v>
      </c>
      <c r="E65" s="11" t="s">
        <v>2227</v>
      </c>
      <c r="F65" s="11" t="s">
        <v>2688</v>
      </c>
      <c r="G65" s="11" t="s">
        <v>399</v>
      </c>
      <c r="H65" s="12" t="s">
        <v>1059</v>
      </c>
      <c r="I65" s="13">
        <v>44709</v>
      </c>
      <c r="J65" s="11" t="s">
        <v>2656</v>
      </c>
      <c r="K65" s="11">
        <v>0.47</v>
      </c>
      <c r="L65" s="11">
        <v>65</v>
      </c>
      <c r="M65" s="11">
        <v>9.23</v>
      </c>
      <c r="N65" s="11">
        <v>70</v>
      </c>
      <c r="O65" s="11">
        <v>15.02</v>
      </c>
      <c r="P65" s="11">
        <v>57</v>
      </c>
      <c r="Q65" s="11">
        <v>0.19</v>
      </c>
      <c r="R65" s="11">
        <v>63</v>
      </c>
      <c r="S65" s="11">
        <v>1.85</v>
      </c>
      <c r="T65" s="11">
        <v>64</v>
      </c>
      <c r="U65" s="11">
        <v>0.02</v>
      </c>
      <c r="V65" s="11">
        <v>53</v>
      </c>
      <c r="W65" s="11">
        <v>-0.23</v>
      </c>
      <c r="X65" s="11">
        <v>46</v>
      </c>
      <c r="Y65" s="11">
        <v>3.64</v>
      </c>
      <c r="Z65" s="11">
        <v>46</v>
      </c>
      <c r="AA65" s="11">
        <v>2.0299999999999998</v>
      </c>
      <c r="AB65" s="11">
        <v>49</v>
      </c>
      <c r="AC65" s="11">
        <v>4.58</v>
      </c>
      <c r="AD65" s="11">
        <v>59</v>
      </c>
      <c r="AE65" s="40">
        <v>0.27</v>
      </c>
      <c r="AF65" s="11">
        <v>47</v>
      </c>
      <c r="AG65" s="43">
        <v>0.04</v>
      </c>
      <c r="AH65" s="11">
        <v>37</v>
      </c>
      <c r="AI65" s="47">
        <v>0.25</v>
      </c>
      <c r="AJ65" s="11">
        <v>46</v>
      </c>
      <c r="AK65" s="47">
        <v>0.01</v>
      </c>
      <c r="AL65" s="11">
        <v>31</v>
      </c>
      <c r="AM65" s="40">
        <v>0.26</v>
      </c>
      <c r="AN65" s="11">
        <v>43</v>
      </c>
      <c r="AO65" s="40">
        <v>0.42</v>
      </c>
      <c r="AP65" s="11">
        <v>49</v>
      </c>
      <c r="AQ65" s="11">
        <v>9.25</v>
      </c>
      <c r="AR65" s="11">
        <v>164.11</v>
      </c>
      <c r="AS65" s="11">
        <v>125.45</v>
      </c>
      <c r="AT65" s="11" t="s">
        <v>2640</v>
      </c>
      <c r="AU65" s="11" t="s">
        <v>2640</v>
      </c>
      <c r="AV65" s="11" t="s">
        <v>2642</v>
      </c>
      <c r="AW65" s="11">
        <v>3</v>
      </c>
      <c r="AX65" s="64" t="s">
        <v>2688</v>
      </c>
    </row>
    <row r="66" spans="1:50" x14ac:dyDescent="0.3">
      <c r="A66" s="11">
        <v>65</v>
      </c>
      <c r="B66" s="11" t="s">
        <v>508</v>
      </c>
      <c r="C66" s="11" t="s">
        <v>1151</v>
      </c>
      <c r="D66" s="11">
        <v>65</v>
      </c>
      <c r="E66" s="11" t="s">
        <v>2227</v>
      </c>
      <c r="F66" s="11" t="s">
        <v>2688</v>
      </c>
      <c r="G66" s="11" t="s">
        <v>508</v>
      </c>
      <c r="H66" s="12" t="s">
        <v>1046</v>
      </c>
      <c r="I66" s="13">
        <v>44710</v>
      </c>
      <c r="J66" s="11" t="s">
        <v>2656</v>
      </c>
      <c r="K66" s="11">
        <v>0.56000000000000005</v>
      </c>
      <c r="L66" s="11">
        <v>65</v>
      </c>
      <c r="M66" s="11">
        <v>10.38</v>
      </c>
      <c r="N66" s="11">
        <v>70</v>
      </c>
      <c r="O66" s="11">
        <v>13.27</v>
      </c>
      <c r="P66" s="11">
        <v>59</v>
      </c>
      <c r="Q66" s="11">
        <v>-0.28999999999999998</v>
      </c>
      <c r="R66" s="11">
        <v>65</v>
      </c>
      <c r="S66" s="11">
        <v>1.82</v>
      </c>
      <c r="T66" s="11">
        <v>65</v>
      </c>
      <c r="U66" s="11">
        <v>1.23</v>
      </c>
      <c r="V66" s="11">
        <v>54</v>
      </c>
      <c r="W66" s="11">
        <v>-0.68</v>
      </c>
      <c r="X66" s="11">
        <v>47</v>
      </c>
      <c r="Y66" s="11">
        <v>6.84</v>
      </c>
      <c r="Z66" s="11">
        <v>47</v>
      </c>
      <c r="AA66" s="11">
        <v>2</v>
      </c>
      <c r="AB66" s="11">
        <v>51</v>
      </c>
      <c r="AC66" s="11">
        <v>6.26</v>
      </c>
      <c r="AD66" s="11">
        <v>59</v>
      </c>
      <c r="AE66" s="40">
        <v>0.24</v>
      </c>
      <c r="AF66" s="11">
        <v>53</v>
      </c>
      <c r="AG66" s="43">
        <v>0.03</v>
      </c>
      <c r="AH66" s="11">
        <v>41</v>
      </c>
      <c r="AI66" s="47">
        <v>0.15</v>
      </c>
      <c r="AJ66" s="11">
        <v>49</v>
      </c>
      <c r="AK66" s="47">
        <v>0.02</v>
      </c>
      <c r="AL66" s="11">
        <v>35</v>
      </c>
      <c r="AM66" s="40">
        <v>0.17</v>
      </c>
      <c r="AN66" s="11">
        <v>46</v>
      </c>
      <c r="AO66" s="40">
        <v>0.35</v>
      </c>
      <c r="AP66" s="11">
        <v>54</v>
      </c>
      <c r="AQ66" s="11">
        <v>11.610000000000001</v>
      </c>
      <c r="AR66" s="11">
        <v>167.44</v>
      </c>
      <c r="AS66" s="11">
        <v>125</v>
      </c>
      <c r="AT66" s="11" t="s">
        <v>2640</v>
      </c>
      <c r="AU66" s="11" t="s">
        <v>2640</v>
      </c>
      <c r="AV66" s="11" t="s">
        <v>2640</v>
      </c>
      <c r="AW66" s="11">
        <v>3</v>
      </c>
      <c r="AX66" s="64" t="s">
        <v>2688</v>
      </c>
    </row>
    <row r="67" spans="1:50" x14ac:dyDescent="0.3">
      <c r="A67" s="11">
        <v>66</v>
      </c>
      <c r="B67" s="11" t="s">
        <v>392</v>
      </c>
      <c r="C67" s="11" t="s">
        <v>1152</v>
      </c>
      <c r="D67" s="11">
        <v>66</v>
      </c>
      <c r="E67" s="11" t="s">
        <v>2227</v>
      </c>
      <c r="F67" s="11" t="s">
        <v>2688</v>
      </c>
      <c r="G67" s="11" t="s">
        <v>392</v>
      </c>
      <c r="H67" s="12" t="s">
        <v>1047</v>
      </c>
      <c r="I67" s="13">
        <v>44708</v>
      </c>
      <c r="J67" s="11" t="s">
        <v>2655</v>
      </c>
      <c r="K67" s="11">
        <v>0.56999999999999995</v>
      </c>
      <c r="L67" s="11">
        <v>70</v>
      </c>
      <c r="M67" s="11">
        <v>8.5500000000000007</v>
      </c>
      <c r="N67" s="11">
        <v>73</v>
      </c>
      <c r="O67" s="11">
        <v>12.69</v>
      </c>
      <c r="P67" s="11">
        <v>67</v>
      </c>
      <c r="Q67" s="11">
        <v>0.39</v>
      </c>
      <c r="R67" s="11">
        <v>69</v>
      </c>
      <c r="S67" s="11">
        <v>1.84</v>
      </c>
      <c r="T67" s="11">
        <v>68</v>
      </c>
      <c r="U67" s="11">
        <v>0.82</v>
      </c>
      <c r="V67" s="11">
        <v>68</v>
      </c>
      <c r="W67" s="11">
        <v>0.05</v>
      </c>
      <c r="X67" s="11">
        <v>55</v>
      </c>
      <c r="Y67" s="11">
        <v>5.48</v>
      </c>
      <c r="Z67" s="11">
        <v>54</v>
      </c>
      <c r="AA67" s="11">
        <v>2.12</v>
      </c>
      <c r="AB67" s="11">
        <v>58</v>
      </c>
      <c r="AC67" s="11">
        <v>4.4000000000000004</v>
      </c>
      <c r="AD67" s="11">
        <v>64</v>
      </c>
      <c r="AE67" s="40">
        <v>0.3</v>
      </c>
      <c r="AF67" s="11">
        <v>62</v>
      </c>
      <c r="AG67" s="43">
        <v>0.03</v>
      </c>
      <c r="AH67" s="11">
        <v>50</v>
      </c>
      <c r="AI67" s="47">
        <v>0.3</v>
      </c>
      <c r="AJ67" s="11">
        <v>59</v>
      </c>
      <c r="AK67" s="47">
        <v>0.02</v>
      </c>
      <c r="AL67" s="11">
        <v>42</v>
      </c>
      <c r="AM67" s="40">
        <v>0.3</v>
      </c>
      <c r="AN67" s="11">
        <v>56</v>
      </c>
      <c r="AO67" s="40">
        <v>0.48</v>
      </c>
      <c r="AP67" s="11">
        <v>64</v>
      </c>
      <c r="AQ67" s="11">
        <v>9.370000000000001</v>
      </c>
      <c r="AR67" s="11">
        <v>168.54</v>
      </c>
      <c r="AS67" s="11">
        <v>132.29</v>
      </c>
      <c r="AT67" s="11" t="s">
        <v>2642</v>
      </c>
      <c r="AU67" s="11" t="s">
        <v>2640</v>
      </c>
      <c r="AV67" s="11" t="s">
        <v>2642</v>
      </c>
      <c r="AW67" s="11">
        <v>4</v>
      </c>
      <c r="AX67" s="64" t="s">
        <v>2690</v>
      </c>
    </row>
    <row r="68" spans="1:50" x14ac:dyDescent="0.3">
      <c r="A68" s="11">
        <v>67</v>
      </c>
      <c r="B68" s="11" t="s">
        <v>372</v>
      </c>
      <c r="C68" s="11" t="s">
        <v>1153</v>
      </c>
      <c r="D68" s="11">
        <v>67</v>
      </c>
      <c r="E68" s="11" t="s">
        <v>2227</v>
      </c>
      <c r="F68" s="11" t="s">
        <v>2688</v>
      </c>
      <c r="G68" s="11" t="s">
        <v>372</v>
      </c>
      <c r="H68" s="12" t="s">
        <v>1048</v>
      </c>
      <c r="I68" s="13">
        <v>44708</v>
      </c>
      <c r="J68" s="11" t="s">
        <v>2656</v>
      </c>
      <c r="K68" s="11">
        <v>0.45</v>
      </c>
      <c r="L68" s="11">
        <v>65</v>
      </c>
      <c r="M68" s="11">
        <v>9.31</v>
      </c>
      <c r="N68" s="11">
        <v>70</v>
      </c>
      <c r="O68" s="11">
        <v>13.35</v>
      </c>
      <c r="P68" s="11">
        <v>58</v>
      </c>
      <c r="Q68" s="11">
        <v>0.39</v>
      </c>
      <c r="R68" s="11">
        <v>64</v>
      </c>
      <c r="S68" s="11">
        <v>1.94</v>
      </c>
      <c r="T68" s="11">
        <v>65</v>
      </c>
      <c r="U68" s="11">
        <v>0.89</v>
      </c>
      <c r="V68" s="11">
        <v>54</v>
      </c>
      <c r="W68" s="11">
        <v>-0.44</v>
      </c>
      <c r="X68" s="11">
        <v>45</v>
      </c>
      <c r="Y68" s="11">
        <v>4.46</v>
      </c>
      <c r="Z68" s="11">
        <v>45</v>
      </c>
      <c r="AA68" s="11">
        <v>1.86</v>
      </c>
      <c r="AB68" s="11">
        <v>49</v>
      </c>
      <c r="AC68" s="11">
        <v>4.51</v>
      </c>
      <c r="AD68" s="11">
        <v>59</v>
      </c>
      <c r="AE68" s="40">
        <v>0.38</v>
      </c>
      <c r="AF68" s="11">
        <v>47</v>
      </c>
      <c r="AG68" s="43">
        <v>0.08</v>
      </c>
      <c r="AH68" s="11">
        <v>39</v>
      </c>
      <c r="AI68" s="47">
        <v>0.31</v>
      </c>
      <c r="AJ68" s="11">
        <v>47</v>
      </c>
      <c r="AK68" s="47">
        <v>1E-3</v>
      </c>
      <c r="AL68" s="11">
        <v>34</v>
      </c>
      <c r="AM68" s="40">
        <v>0.35</v>
      </c>
      <c r="AN68" s="11">
        <v>44</v>
      </c>
      <c r="AO68" s="40">
        <v>0.57999999999999996</v>
      </c>
      <c r="AP68" s="11">
        <v>49</v>
      </c>
      <c r="AQ68" s="11">
        <v>10.200000000000001</v>
      </c>
      <c r="AR68" s="11">
        <v>176.6</v>
      </c>
      <c r="AS68" s="11">
        <v>131.68</v>
      </c>
      <c r="AT68" s="11" t="s">
        <v>2642</v>
      </c>
      <c r="AU68" s="11" t="s">
        <v>2642</v>
      </c>
      <c r="AV68" s="11" t="s">
        <v>2640</v>
      </c>
      <c r="AW68" s="11">
        <v>2</v>
      </c>
      <c r="AX68" s="64" t="s">
        <v>2688</v>
      </c>
    </row>
    <row r="69" spans="1:50" x14ac:dyDescent="0.3">
      <c r="A69" s="11">
        <v>68</v>
      </c>
      <c r="B69" s="11" t="s">
        <v>1023</v>
      </c>
      <c r="C69" s="11" t="s">
        <v>2095</v>
      </c>
      <c r="D69" s="11">
        <v>68</v>
      </c>
      <c r="E69" s="11" t="s">
        <v>2227</v>
      </c>
      <c r="F69" s="11" t="s">
        <v>2688</v>
      </c>
      <c r="G69" s="11" t="s">
        <v>1023</v>
      </c>
      <c r="H69" s="12" t="s">
        <v>1083</v>
      </c>
      <c r="I69" s="13">
        <v>44721</v>
      </c>
      <c r="J69" s="11" t="s">
        <v>2702</v>
      </c>
      <c r="K69" s="11">
        <v>0.62</v>
      </c>
      <c r="L69" s="11">
        <v>70</v>
      </c>
      <c r="M69" s="11">
        <v>10.4</v>
      </c>
      <c r="N69" s="11">
        <v>72</v>
      </c>
      <c r="O69" s="11">
        <v>16.45</v>
      </c>
      <c r="P69" s="11">
        <v>65</v>
      </c>
      <c r="Q69" s="11">
        <v>-0.46</v>
      </c>
      <c r="R69" s="11">
        <v>68</v>
      </c>
      <c r="S69" s="11">
        <v>1.1100000000000001</v>
      </c>
      <c r="T69" s="11">
        <v>67</v>
      </c>
      <c r="U69" s="11">
        <v>1.41</v>
      </c>
      <c r="V69" s="11">
        <v>65</v>
      </c>
      <c r="W69" s="11">
        <v>-0.36</v>
      </c>
      <c r="X69" s="11">
        <v>51</v>
      </c>
      <c r="Y69" s="11">
        <v>2.57</v>
      </c>
      <c r="Z69" s="11">
        <v>51</v>
      </c>
      <c r="AA69" s="11">
        <v>2.2000000000000002</v>
      </c>
      <c r="AB69" s="11">
        <v>56</v>
      </c>
      <c r="AC69" s="11">
        <v>5.54</v>
      </c>
      <c r="AD69" s="11">
        <v>63</v>
      </c>
      <c r="AE69" s="40">
        <v>0.32</v>
      </c>
      <c r="AF69" s="11">
        <v>57</v>
      </c>
      <c r="AG69" s="43">
        <v>0.06</v>
      </c>
      <c r="AH69" s="11">
        <v>47</v>
      </c>
      <c r="AI69" s="47">
        <v>0.27</v>
      </c>
      <c r="AJ69" s="11">
        <v>56</v>
      </c>
      <c r="AK69" s="47">
        <v>1E-3</v>
      </c>
      <c r="AL69" s="11">
        <v>40</v>
      </c>
      <c r="AM69" s="40">
        <v>0.28000000000000003</v>
      </c>
      <c r="AN69" s="11">
        <v>53</v>
      </c>
      <c r="AO69" s="40">
        <v>0.45</v>
      </c>
      <c r="AP69" s="11">
        <v>59</v>
      </c>
      <c r="AQ69" s="11">
        <v>11.81</v>
      </c>
      <c r="AR69" s="11">
        <v>174.94</v>
      </c>
      <c r="AS69" s="11">
        <v>130.27000000000001</v>
      </c>
      <c r="AT69" s="11" t="s">
        <v>2640</v>
      </c>
      <c r="AU69" s="11" t="s">
        <v>2640</v>
      </c>
      <c r="AV69" s="11" t="s">
        <v>2642</v>
      </c>
      <c r="AW69" s="11">
        <v>3</v>
      </c>
      <c r="AX69" s="64" t="s">
        <v>2688</v>
      </c>
    </row>
    <row r="70" spans="1:50" x14ac:dyDescent="0.3">
      <c r="A70" s="11">
        <v>69</v>
      </c>
      <c r="B70" s="11" t="s">
        <v>395</v>
      </c>
      <c r="C70" s="11" t="s">
        <v>1154</v>
      </c>
      <c r="D70" s="11">
        <v>69</v>
      </c>
      <c r="E70" s="11" t="s">
        <v>2227</v>
      </c>
      <c r="F70" s="11" t="s">
        <v>2688</v>
      </c>
      <c r="G70" s="11" t="s">
        <v>395</v>
      </c>
      <c r="H70" s="12" t="s">
        <v>1060</v>
      </c>
      <c r="I70" s="13">
        <v>44709</v>
      </c>
      <c r="J70" s="11" t="s">
        <v>2655</v>
      </c>
      <c r="K70" s="11">
        <v>0.57999999999999996</v>
      </c>
      <c r="L70" s="11">
        <v>66</v>
      </c>
      <c r="M70" s="11">
        <v>10.38</v>
      </c>
      <c r="N70" s="11">
        <v>69</v>
      </c>
      <c r="O70" s="11">
        <v>16.28</v>
      </c>
      <c r="P70" s="11">
        <v>60</v>
      </c>
      <c r="Q70" s="11">
        <v>-0.54</v>
      </c>
      <c r="R70" s="11">
        <v>63</v>
      </c>
      <c r="S70" s="11">
        <v>2.38</v>
      </c>
      <c r="T70" s="11">
        <v>64</v>
      </c>
      <c r="U70" s="11">
        <v>1.48</v>
      </c>
      <c r="V70" s="11">
        <v>55</v>
      </c>
      <c r="W70" s="11">
        <v>-0.44</v>
      </c>
      <c r="X70" s="11">
        <v>46</v>
      </c>
      <c r="Y70" s="11">
        <v>3.67</v>
      </c>
      <c r="Z70" s="11">
        <v>46</v>
      </c>
      <c r="AA70" s="11">
        <v>2.5</v>
      </c>
      <c r="AB70" s="11">
        <v>49</v>
      </c>
      <c r="AC70" s="11">
        <v>6.17</v>
      </c>
      <c r="AD70" s="11">
        <v>58</v>
      </c>
      <c r="AE70" s="40">
        <v>0.26</v>
      </c>
      <c r="AF70" s="11">
        <v>49</v>
      </c>
      <c r="AG70" s="43">
        <v>0.05</v>
      </c>
      <c r="AH70" s="11">
        <v>38</v>
      </c>
      <c r="AI70" s="47">
        <v>0.17</v>
      </c>
      <c r="AJ70" s="11">
        <v>47</v>
      </c>
      <c r="AK70" s="47">
        <v>0.03</v>
      </c>
      <c r="AL70" s="11">
        <v>32</v>
      </c>
      <c r="AM70" s="40">
        <v>0.24</v>
      </c>
      <c r="AN70" s="11">
        <v>44</v>
      </c>
      <c r="AO70" s="40">
        <v>0.4</v>
      </c>
      <c r="AP70" s="11">
        <v>50</v>
      </c>
      <c r="AQ70" s="11">
        <v>11.860000000000001</v>
      </c>
      <c r="AR70" s="11">
        <v>169.79</v>
      </c>
      <c r="AS70" s="11">
        <v>128.96</v>
      </c>
      <c r="AT70" s="11" t="s">
        <v>2641</v>
      </c>
      <c r="AU70" s="11" t="s">
        <v>2641</v>
      </c>
      <c r="AV70" s="11" t="s">
        <v>2640</v>
      </c>
      <c r="AW70" s="11">
        <v>4</v>
      </c>
      <c r="AX70" s="64" t="s">
        <v>2688</v>
      </c>
    </row>
    <row r="71" spans="1:50" x14ac:dyDescent="0.3">
      <c r="A71" s="11">
        <v>70</v>
      </c>
      <c r="B71" s="11" t="s">
        <v>275</v>
      </c>
      <c r="C71" s="11" t="s">
        <v>1155</v>
      </c>
      <c r="D71" s="11">
        <v>70</v>
      </c>
      <c r="E71" s="11" t="s">
        <v>2227</v>
      </c>
      <c r="F71" s="11" t="s">
        <v>2688</v>
      </c>
      <c r="G71" s="11" t="s">
        <v>275</v>
      </c>
      <c r="H71" s="12" t="s">
        <v>1054</v>
      </c>
      <c r="I71" s="13">
        <v>44705</v>
      </c>
      <c r="J71" s="11" t="s">
        <v>2655</v>
      </c>
      <c r="K71" s="11">
        <v>0.52</v>
      </c>
      <c r="L71" s="11">
        <v>70</v>
      </c>
      <c r="M71" s="11">
        <v>9.4600000000000009</v>
      </c>
      <c r="N71" s="11">
        <v>73</v>
      </c>
      <c r="O71" s="11">
        <v>15.32</v>
      </c>
      <c r="P71" s="11">
        <v>64</v>
      </c>
      <c r="Q71" s="11">
        <v>-0.48</v>
      </c>
      <c r="R71" s="11">
        <v>69</v>
      </c>
      <c r="S71" s="11">
        <v>1.26</v>
      </c>
      <c r="T71" s="11">
        <v>68</v>
      </c>
      <c r="U71" s="11">
        <v>0.31</v>
      </c>
      <c r="V71" s="11">
        <v>64</v>
      </c>
      <c r="W71" s="11">
        <v>-0.27</v>
      </c>
      <c r="X71" s="11">
        <v>53</v>
      </c>
      <c r="Y71" s="11">
        <v>5.56</v>
      </c>
      <c r="Z71" s="11">
        <v>52</v>
      </c>
      <c r="AA71" s="11">
        <v>1.45</v>
      </c>
      <c r="AB71" s="11">
        <v>56</v>
      </c>
      <c r="AC71" s="11">
        <v>4.93</v>
      </c>
      <c r="AD71" s="11">
        <v>62</v>
      </c>
      <c r="AE71" s="40">
        <v>0.3</v>
      </c>
      <c r="AF71" s="11">
        <v>60</v>
      </c>
      <c r="AG71" s="43">
        <v>0.06</v>
      </c>
      <c r="AH71" s="11">
        <v>46</v>
      </c>
      <c r="AI71" s="47">
        <v>0.26</v>
      </c>
      <c r="AJ71" s="11">
        <v>57</v>
      </c>
      <c r="AK71" s="47">
        <v>0.01</v>
      </c>
      <c r="AL71" s="11">
        <v>40</v>
      </c>
      <c r="AM71" s="40">
        <v>0.31</v>
      </c>
      <c r="AN71" s="11">
        <v>53</v>
      </c>
      <c r="AO71" s="40">
        <v>0.44</v>
      </c>
      <c r="AP71" s="11">
        <v>62</v>
      </c>
      <c r="AQ71" s="11">
        <v>9.7700000000000014</v>
      </c>
      <c r="AR71" s="11">
        <v>163.9</v>
      </c>
      <c r="AS71" s="11">
        <v>128.19</v>
      </c>
      <c r="AT71" s="11" t="s">
        <v>2640</v>
      </c>
      <c r="AU71" s="11" t="s">
        <v>2640</v>
      </c>
      <c r="AV71" s="11" t="s">
        <v>2640</v>
      </c>
      <c r="AW71" s="11">
        <v>3</v>
      </c>
      <c r="AX71" s="64" t="s">
        <v>2688</v>
      </c>
    </row>
    <row r="72" spans="1:50" x14ac:dyDescent="0.3">
      <c r="A72" s="11">
        <v>71</v>
      </c>
      <c r="B72" s="11" t="s">
        <v>363</v>
      </c>
      <c r="C72" s="11" t="s">
        <v>1156</v>
      </c>
      <c r="D72" s="11">
        <v>71</v>
      </c>
      <c r="E72" s="11" t="s">
        <v>2227</v>
      </c>
      <c r="F72" s="11" t="s">
        <v>2688</v>
      </c>
      <c r="G72" s="11" t="s">
        <v>363</v>
      </c>
      <c r="H72" s="12" t="s">
        <v>1042</v>
      </c>
      <c r="I72" s="13">
        <v>44708</v>
      </c>
      <c r="J72" s="11" t="s">
        <v>2656</v>
      </c>
      <c r="K72" s="11">
        <v>0.46</v>
      </c>
      <c r="L72" s="11">
        <v>66</v>
      </c>
      <c r="M72" s="11">
        <v>8.8699999999999992</v>
      </c>
      <c r="N72" s="11">
        <v>70</v>
      </c>
      <c r="O72" s="11">
        <v>14.6</v>
      </c>
      <c r="P72" s="11">
        <v>62</v>
      </c>
      <c r="Q72" s="11">
        <v>0.34</v>
      </c>
      <c r="R72" s="11">
        <v>66</v>
      </c>
      <c r="S72" s="11">
        <v>2.25</v>
      </c>
      <c r="T72" s="11">
        <v>66</v>
      </c>
      <c r="U72" s="11">
        <v>0.85</v>
      </c>
      <c r="V72" s="11">
        <v>61</v>
      </c>
      <c r="W72" s="11">
        <v>-0.35</v>
      </c>
      <c r="X72" s="11">
        <v>52</v>
      </c>
      <c r="Y72" s="11">
        <v>4.76</v>
      </c>
      <c r="Z72" s="11">
        <v>52</v>
      </c>
      <c r="AA72" s="11">
        <v>2.2799999999999998</v>
      </c>
      <c r="AB72" s="11">
        <v>55</v>
      </c>
      <c r="AC72" s="11">
        <v>4.68</v>
      </c>
      <c r="AD72" s="11">
        <v>61</v>
      </c>
      <c r="AE72" s="40">
        <v>0.3</v>
      </c>
      <c r="AF72" s="11">
        <v>57</v>
      </c>
      <c r="AG72" s="43">
        <v>0.06</v>
      </c>
      <c r="AH72" s="11">
        <v>47</v>
      </c>
      <c r="AI72" s="47">
        <v>0.26</v>
      </c>
      <c r="AJ72" s="11">
        <v>54</v>
      </c>
      <c r="AK72" s="47">
        <v>0.02</v>
      </c>
      <c r="AL72" s="11">
        <v>42</v>
      </c>
      <c r="AM72" s="40">
        <v>0.3</v>
      </c>
      <c r="AN72" s="11">
        <v>51</v>
      </c>
      <c r="AO72" s="40">
        <v>0.44</v>
      </c>
      <c r="AP72" s="11">
        <v>59</v>
      </c>
      <c r="AQ72" s="11">
        <v>9.7199999999999989</v>
      </c>
      <c r="AR72" s="11">
        <v>170.19</v>
      </c>
      <c r="AS72" s="11">
        <v>127.69</v>
      </c>
      <c r="AT72" s="11" t="s">
        <v>2640</v>
      </c>
      <c r="AU72" s="11" t="s">
        <v>2640</v>
      </c>
      <c r="AV72" s="11" t="s">
        <v>2640</v>
      </c>
      <c r="AW72" s="11">
        <v>3</v>
      </c>
      <c r="AX72" s="64" t="s">
        <v>2688</v>
      </c>
    </row>
    <row r="73" spans="1:50" x14ac:dyDescent="0.3">
      <c r="A73" s="11">
        <v>72</v>
      </c>
      <c r="B73" s="11" t="s">
        <v>571</v>
      </c>
      <c r="C73" s="11" t="s">
        <v>1157</v>
      </c>
      <c r="D73" s="11">
        <v>72</v>
      </c>
      <c r="E73" s="11" t="s">
        <v>2227</v>
      </c>
      <c r="F73" s="11" t="s">
        <v>2688</v>
      </c>
      <c r="G73" s="11" t="s">
        <v>571</v>
      </c>
      <c r="H73" s="12" t="s">
        <v>1060</v>
      </c>
      <c r="I73" s="13">
        <v>44712</v>
      </c>
      <c r="J73" s="11" t="s">
        <v>2655</v>
      </c>
      <c r="K73" s="11">
        <v>0.36</v>
      </c>
      <c r="L73" s="11">
        <v>65</v>
      </c>
      <c r="M73" s="11">
        <v>8.9499999999999993</v>
      </c>
      <c r="N73" s="11">
        <v>69</v>
      </c>
      <c r="O73" s="11">
        <v>14.44</v>
      </c>
      <c r="P73" s="11">
        <v>58</v>
      </c>
      <c r="Q73" s="11">
        <v>-0.02</v>
      </c>
      <c r="R73" s="11">
        <v>63</v>
      </c>
      <c r="S73" s="11">
        <v>2.14</v>
      </c>
      <c r="T73" s="11">
        <v>64</v>
      </c>
      <c r="U73" s="11">
        <v>1.88</v>
      </c>
      <c r="V73" s="11">
        <v>53</v>
      </c>
      <c r="W73" s="11">
        <v>-0.32</v>
      </c>
      <c r="X73" s="11">
        <v>45</v>
      </c>
      <c r="Y73" s="11">
        <v>3.92</v>
      </c>
      <c r="Z73" s="11">
        <v>45</v>
      </c>
      <c r="AA73" s="11">
        <v>2.0699999999999998</v>
      </c>
      <c r="AB73" s="11">
        <v>48</v>
      </c>
      <c r="AC73" s="11">
        <v>5.08</v>
      </c>
      <c r="AD73" s="11">
        <v>59</v>
      </c>
      <c r="AE73" s="40">
        <v>0.24</v>
      </c>
      <c r="AF73" s="11">
        <v>48</v>
      </c>
      <c r="AG73" s="43">
        <v>0.04</v>
      </c>
      <c r="AH73" s="11">
        <v>38</v>
      </c>
      <c r="AI73" s="47">
        <v>0.15</v>
      </c>
      <c r="AJ73" s="11">
        <v>46</v>
      </c>
      <c r="AK73" s="47">
        <v>0.03</v>
      </c>
      <c r="AL73" s="11">
        <v>32</v>
      </c>
      <c r="AM73" s="40">
        <v>0.21</v>
      </c>
      <c r="AN73" s="11">
        <v>43</v>
      </c>
      <c r="AO73" s="40">
        <v>0.35</v>
      </c>
      <c r="AP73" s="11">
        <v>50</v>
      </c>
      <c r="AQ73" s="11">
        <v>10.829999999999998</v>
      </c>
      <c r="AR73" s="11">
        <v>163.95</v>
      </c>
      <c r="AS73" s="11">
        <v>126.54</v>
      </c>
      <c r="AT73" s="11" t="s">
        <v>2641</v>
      </c>
      <c r="AU73" s="11" t="s">
        <v>2641</v>
      </c>
      <c r="AV73" s="11" t="s">
        <v>2642</v>
      </c>
      <c r="AW73" s="11">
        <v>3</v>
      </c>
      <c r="AX73" s="64" t="s">
        <v>2688</v>
      </c>
    </row>
    <row r="74" spans="1:50" x14ac:dyDescent="0.3">
      <c r="A74" s="11">
        <v>73</v>
      </c>
      <c r="B74" s="11" t="s">
        <v>556</v>
      </c>
      <c r="C74" s="11" t="s">
        <v>1158</v>
      </c>
      <c r="D74" s="11">
        <v>73</v>
      </c>
      <c r="E74" s="11" t="s">
        <v>2227</v>
      </c>
      <c r="F74" s="11" t="s">
        <v>2688</v>
      </c>
      <c r="G74" s="11" t="s">
        <v>556</v>
      </c>
      <c r="H74" s="12" t="s">
        <v>1042</v>
      </c>
      <c r="I74" s="13">
        <v>44711</v>
      </c>
      <c r="J74" s="11" t="s">
        <v>2655</v>
      </c>
      <c r="K74" s="11">
        <v>0.42</v>
      </c>
      <c r="L74" s="11">
        <v>66</v>
      </c>
      <c r="M74" s="11">
        <v>9.7799999999999994</v>
      </c>
      <c r="N74" s="11">
        <v>70</v>
      </c>
      <c r="O74" s="11">
        <v>14.16</v>
      </c>
      <c r="P74" s="11">
        <v>62</v>
      </c>
      <c r="Q74" s="11">
        <v>0.28999999999999998</v>
      </c>
      <c r="R74" s="11">
        <v>66</v>
      </c>
      <c r="S74" s="11">
        <v>2.67</v>
      </c>
      <c r="T74" s="11">
        <v>66</v>
      </c>
      <c r="U74" s="11">
        <v>0.99</v>
      </c>
      <c r="V74" s="11">
        <v>60</v>
      </c>
      <c r="W74" s="11">
        <v>-0.26</v>
      </c>
      <c r="X74" s="11">
        <v>49</v>
      </c>
      <c r="Y74" s="11">
        <v>4.9000000000000004</v>
      </c>
      <c r="Z74" s="11">
        <v>48</v>
      </c>
      <c r="AA74" s="11">
        <v>2.63</v>
      </c>
      <c r="AB74" s="11">
        <v>52</v>
      </c>
      <c r="AC74" s="11">
        <v>5.36</v>
      </c>
      <c r="AD74" s="11">
        <v>61</v>
      </c>
      <c r="AE74" s="40">
        <v>0.27</v>
      </c>
      <c r="AF74" s="11">
        <v>54</v>
      </c>
      <c r="AG74" s="43">
        <v>0.04</v>
      </c>
      <c r="AH74" s="11">
        <v>43</v>
      </c>
      <c r="AI74" s="47">
        <v>0.09</v>
      </c>
      <c r="AJ74" s="11">
        <v>51</v>
      </c>
      <c r="AK74" s="47">
        <v>0.02</v>
      </c>
      <c r="AL74" s="11">
        <v>37</v>
      </c>
      <c r="AM74" s="40">
        <v>0.16</v>
      </c>
      <c r="AN74" s="11">
        <v>48</v>
      </c>
      <c r="AO74" s="40">
        <v>0.37</v>
      </c>
      <c r="AP74" s="11">
        <v>56</v>
      </c>
      <c r="AQ74" s="11">
        <v>10.77</v>
      </c>
      <c r="AR74" s="11">
        <v>166.56</v>
      </c>
      <c r="AS74" s="11">
        <v>125.92</v>
      </c>
      <c r="AT74" s="11" t="s">
        <v>2640</v>
      </c>
      <c r="AU74" s="11" t="s">
        <v>2642</v>
      </c>
      <c r="AV74" s="11" t="s">
        <v>2640</v>
      </c>
      <c r="AW74" s="11">
        <v>3</v>
      </c>
      <c r="AX74" s="64" t="s">
        <v>2688</v>
      </c>
    </row>
    <row r="75" spans="1:50" x14ac:dyDescent="0.3">
      <c r="A75" s="11">
        <v>74</v>
      </c>
      <c r="B75" s="11" t="s">
        <v>1030</v>
      </c>
      <c r="C75" s="11" t="s">
        <v>2096</v>
      </c>
      <c r="D75" s="11">
        <v>74</v>
      </c>
      <c r="E75" s="11" t="s">
        <v>2227</v>
      </c>
      <c r="F75" s="11" t="s">
        <v>2688</v>
      </c>
      <c r="G75" s="11" t="s">
        <v>1030</v>
      </c>
      <c r="H75" s="12" t="s">
        <v>1058</v>
      </c>
      <c r="I75" s="13">
        <v>44722</v>
      </c>
      <c r="J75" s="11" t="s">
        <v>2702</v>
      </c>
      <c r="K75" s="11">
        <v>0.74</v>
      </c>
      <c r="L75" s="11">
        <v>67</v>
      </c>
      <c r="M75" s="11">
        <v>11.99</v>
      </c>
      <c r="N75" s="11">
        <v>70</v>
      </c>
      <c r="O75" s="11">
        <v>17.91</v>
      </c>
      <c r="P75" s="11">
        <v>60</v>
      </c>
      <c r="Q75" s="11">
        <v>0.26</v>
      </c>
      <c r="R75" s="11">
        <v>66</v>
      </c>
      <c r="S75" s="11">
        <v>1.98</v>
      </c>
      <c r="T75" s="11">
        <v>66</v>
      </c>
      <c r="U75" s="11">
        <v>1.28</v>
      </c>
      <c r="V75" s="11">
        <v>58</v>
      </c>
      <c r="W75" s="11">
        <v>-0.37</v>
      </c>
      <c r="X75" s="11">
        <v>47</v>
      </c>
      <c r="Y75" s="11">
        <v>5.27</v>
      </c>
      <c r="Z75" s="11">
        <v>48</v>
      </c>
      <c r="AA75" s="11">
        <v>2.2999999999999998</v>
      </c>
      <c r="AB75" s="11">
        <v>53</v>
      </c>
      <c r="AC75" s="11">
        <v>5.42</v>
      </c>
      <c r="AD75" s="11">
        <v>60</v>
      </c>
      <c r="AE75" s="40">
        <v>0.28999999999999998</v>
      </c>
      <c r="AF75" s="11">
        <v>57</v>
      </c>
      <c r="AG75" s="43">
        <v>0.04</v>
      </c>
      <c r="AH75" s="11">
        <v>43</v>
      </c>
      <c r="AI75" s="47">
        <v>0.24</v>
      </c>
      <c r="AJ75" s="11">
        <v>52</v>
      </c>
      <c r="AK75" s="47">
        <v>-0.01</v>
      </c>
      <c r="AL75" s="11">
        <v>35</v>
      </c>
      <c r="AM75" s="40">
        <v>0.21</v>
      </c>
      <c r="AN75" s="11">
        <v>49</v>
      </c>
      <c r="AO75" s="40">
        <v>0.46</v>
      </c>
      <c r="AP75" s="11">
        <v>58</v>
      </c>
      <c r="AQ75" s="11">
        <v>13.27</v>
      </c>
      <c r="AR75" s="11">
        <v>176.46</v>
      </c>
      <c r="AS75" s="11">
        <v>129.79</v>
      </c>
      <c r="AT75" s="11" t="s">
        <v>2641</v>
      </c>
      <c r="AU75" s="11" t="s">
        <v>2641</v>
      </c>
      <c r="AV75" s="11" t="s">
        <v>2641</v>
      </c>
      <c r="AW75" s="11">
        <v>3</v>
      </c>
      <c r="AX75" s="64" t="s">
        <v>2688</v>
      </c>
    </row>
    <row r="76" spans="1:50" x14ac:dyDescent="0.3">
      <c r="A76" s="11">
        <v>75</v>
      </c>
      <c r="B76" s="11" t="s">
        <v>465</v>
      </c>
      <c r="C76" s="11" t="s">
        <v>1159</v>
      </c>
      <c r="D76" s="11">
        <v>75</v>
      </c>
      <c r="E76" s="11" t="s">
        <v>2227</v>
      </c>
      <c r="F76" s="11" t="s">
        <v>2688</v>
      </c>
      <c r="G76" s="11" t="s">
        <v>465</v>
      </c>
      <c r="H76" s="12" t="s">
        <v>1051</v>
      </c>
      <c r="I76" s="13">
        <v>44710</v>
      </c>
      <c r="J76" s="11" t="s">
        <v>2656</v>
      </c>
      <c r="K76" s="11">
        <v>0.68</v>
      </c>
      <c r="L76" s="11">
        <v>65</v>
      </c>
      <c r="M76" s="11">
        <v>13.35</v>
      </c>
      <c r="N76" s="11">
        <v>70</v>
      </c>
      <c r="O76" s="11">
        <v>22.17</v>
      </c>
      <c r="P76" s="11">
        <v>59</v>
      </c>
      <c r="Q76" s="11">
        <v>-0.32</v>
      </c>
      <c r="R76" s="11">
        <v>61</v>
      </c>
      <c r="S76" s="11">
        <v>1.88</v>
      </c>
      <c r="T76" s="11">
        <v>61</v>
      </c>
      <c r="U76" s="11">
        <v>0.6</v>
      </c>
      <c r="V76" s="11">
        <v>53</v>
      </c>
      <c r="W76" s="11">
        <v>-0.28999999999999998</v>
      </c>
      <c r="X76" s="11">
        <v>49</v>
      </c>
      <c r="Y76" s="11">
        <v>7.23</v>
      </c>
      <c r="Z76" s="11">
        <v>48</v>
      </c>
      <c r="AA76" s="11">
        <v>2.62</v>
      </c>
      <c r="AB76" s="11">
        <v>50</v>
      </c>
      <c r="AC76" s="11">
        <v>6.33</v>
      </c>
      <c r="AD76" s="11">
        <v>56</v>
      </c>
      <c r="AE76" s="40">
        <v>0.3</v>
      </c>
      <c r="AF76" s="11">
        <v>51</v>
      </c>
      <c r="AG76" s="43">
        <v>0.02</v>
      </c>
      <c r="AH76" s="11">
        <v>42</v>
      </c>
      <c r="AI76" s="47">
        <v>0.23</v>
      </c>
      <c r="AJ76" s="11">
        <v>49</v>
      </c>
      <c r="AK76" s="47">
        <v>0.02</v>
      </c>
      <c r="AL76" s="11">
        <v>35</v>
      </c>
      <c r="AM76" s="40">
        <v>0.22</v>
      </c>
      <c r="AN76" s="11">
        <v>46</v>
      </c>
      <c r="AO76" s="40">
        <v>0.44</v>
      </c>
      <c r="AP76" s="11">
        <v>53</v>
      </c>
      <c r="AQ76" s="11">
        <v>13.95</v>
      </c>
      <c r="AR76" s="11">
        <v>169.67</v>
      </c>
      <c r="AS76" s="11">
        <v>129.78</v>
      </c>
      <c r="AT76" s="11" t="s">
        <v>2641</v>
      </c>
      <c r="AU76" s="11" t="s">
        <v>2640</v>
      </c>
      <c r="AV76" s="11" t="s">
        <v>2640</v>
      </c>
      <c r="AW76" s="11">
        <v>3</v>
      </c>
      <c r="AX76" s="64" t="s">
        <v>2688</v>
      </c>
    </row>
    <row r="77" spans="1:50" x14ac:dyDescent="0.3">
      <c r="A77" s="11">
        <v>76</v>
      </c>
      <c r="B77" s="11" t="s">
        <v>734</v>
      </c>
      <c r="C77" s="11" t="s">
        <v>1160</v>
      </c>
      <c r="D77" s="11">
        <v>76</v>
      </c>
      <c r="E77" s="11" t="s">
        <v>2227</v>
      </c>
      <c r="F77" s="11" t="s">
        <v>2688</v>
      </c>
      <c r="G77" s="11" t="s">
        <v>734</v>
      </c>
      <c r="H77" s="12" t="s">
        <v>1063</v>
      </c>
      <c r="I77" s="13">
        <v>44725</v>
      </c>
      <c r="J77" s="11" t="s">
        <v>2656</v>
      </c>
      <c r="K77" s="11">
        <v>0.69</v>
      </c>
      <c r="L77" s="11">
        <v>64</v>
      </c>
      <c r="M77" s="11">
        <v>11.23</v>
      </c>
      <c r="N77" s="11">
        <v>69</v>
      </c>
      <c r="O77" s="11">
        <v>17.63</v>
      </c>
      <c r="P77" s="11">
        <v>60</v>
      </c>
      <c r="Q77" s="11">
        <v>-0.8</v>
      </c>
      <c r="R77" s="11">
        <v>62</v>
      </c>
      <c r="S77" s="11">
        <v>2.33</v>
      </c>
      <c r="T77" s="11">
        <v>63</v>
      </c>
      <c r="U77" s="11">
        <v>0.4</v>
      </c>
      <c r="V77" s="11">
        <v>56</v>
      </c>
      <c r="W77" s="11">
        <v>-0.31</v>
      </c>
      <c r="X77" s="11">
        <v>48</v>
      </c>
      <c r="Y77" s="11">
        <v>4.82</v>
      </c>
      <c r="Z77" s="11">
        <v>47</v>
      </c>
      <c r="AA77" s="11">
        <v>2.35</v>
      </c>
      <c r="AB77" s="11">
        <v>50</v>
      </c>
      <c r="AC77" s="11">
        <v>6.58</v>
      </c>
      <c r="AD77" s="11">
        <v>58</v>
      </c>
      <c r="AE77" s="40">
        <v>0.27</v>
      </c>
      <c r="AF77" s="11">
        <v>50</v>
      </c>
      <c r="AG77" s="43">
        <v>0.02</v>
      </c>
      <c r="AH77" s="11">
        <v>40</v>
      </c>
      <c r="AI77" s="47">
        <v>0.25</v>
      </c>
      <c r="AJ77" s="11">
        <v>49</v>
      </c>
      <c r="AK77" s="47">
        <v>0.01</v>
      </c>
      <c r="AL77" s="11">
        <v>34</v>
      </c>
      <c r="AM77" s="40">
        <v>0.23</v>
      </c>
      <c r="AN77" s="11">
        <v>46</v>
      </c>
      <c r="AO77" s="40">
        <v>0.43</v>
      </c>
      <c r="AP77" s="11">
        <v>52</v>
      </c>
      <c r="AQ77" s="11">
        <v>11.63</v>
      </c>
      <c r="AR77" s="11">
        <v>164.83</v>
      </c>
      <c r="AS77" s="11">
        <v>128.9</v>
      </c>
      <c r="AT77" s="11" t="s">
        <v>2640</v>
      </c>
      <c r="AU77" s="11" t="s">
        <v>2640</v>
      </c>
      <c r="AV77" s="11" t="s">
        <v>2640</v>
      </c>
      <c r="AW77" s="11">
        <v>4</v>
      </c>
      <c r="AX77" s="64" t="s">
        <v>2688</v>
      </c>
    </row>
    <row r="78" spans="1:50" x14ac:dyDescent="0.3">
      <c r="A78" s="11">
        <v>77</v>
      </c>
      <c r="B78" s="11" t="s">
        <v>488</v>
      </c>
      <c r="C78" s="11" t="s">
        <v>1161</v>
      </c>
      <c r="D78" s="11">
        <v>77</v>
      </c>
      <c r="E78" s="11" t="s">
        <v>2227</v>
      </c>
      <c r="F78" s="11" t="s">
        <v>2688</v>
      </c>
      <c r="G78" s="11" t="s">
        <v>488</v>
      </c>
      <c r="H78" s="12" t="s">
        <v>1060</v>
      </c>
      <c r="I78" s="13">
        <v>44709</v>
      </c>
      <c r="J78" s="11" t="s">
        <v>2655</v>
      </c>
      <c r="K78" s="11">
        <v>0.4</v>
      </c>
      <c r="L78" s="11">
        <v>67</v>
      </c>
      <c r="M78" s="11">
        <v>10.11</v>
      </c>
      <c r="N78" s="11">
        <v>69</v>
      </c>
      <c r="O78" s="11">
        <v>16.03</v>
      </c>
      <c r="P78" s="11">
        <v>61</v>
      </c>
      <c r="Q78" s="11">
        <v>-0.13</v>
      </c>
      <c r="R78" s="11">
        <v>63</v>
      </c>
      <c r="S78" s="11">
        <v>2.16</v>
      </c>
      <c r="T78" s="11">
        <v>64</v>
      </c>
      <c r="U78" s="11">
        <v>0.6</v>
      </c>
      <c r="V78" s="11">
        <v>55</v>
      </c>
      <c r="W78" s="11">
        <v>-0.18</v>
      </c>
      <c r="X78" s="11">
        <v>49</v>
      </c>
      <c r="Y78" s="11">
        <v>4.08</v>
      </c>
      <c r="Z78" s="11">
        <v>48</v>
      </c>
      <c r="AA78" s="11">
        <v>2.42</v>
      </c>
      <c r="AB78" s="11">
        <v>50</v>
      </c>
      <c r="AC78" s="11">
        <v>5.34</v>
      </c>
      <c r="AD78" s="11">
        <v>58</v>
      </c>
      <c r="AE78" s="40">
        <v>0.26</v>
      </c>
      <c r="AF78" s="11">
        <v>50</v>
      </c>
      <c r="AG78" s="43">
        <v>0.05</v>
      </c>
      <c r="AH78" s="11">
        <v>40</v>
      </c>
      <c r="AI78" s="47">
        <v>0.21</v>
      </c>
      <c r="AJ78" s="11">
        <v>48</v>
      </c>
      <c r="AK78" s="47">
        <v>0.01</v>
      </c>
      <c r="AL78" s="11">
        <v>34</v>
      </c>
      <c r="AM78" s="40">
        <v>0.25</v>
      </c>
      <c r="AN78" s="11">
        <v>45</v>
      </c>
      <c r="AO78" s="40">
        <v>0.38</v>
      </c>
      <c r="AP78" s="11">
        <v>52</v>
      </c>
      <c r="AQ78" s="11">
        <v>10.709999999999999</v>
      </c>
      <c r="AR78" s="11">
        <v>168.08</v>
      </c>
      <c r="AS78" s="11">
        <v>128.54</v>
      </c>
      <c r="AT78" s="11" t="s">
        <v>2640</v>
      </c>
      <c r="AU78" s="11" t="s">
        <v>2642</v>
      </c>
      <c r="AV78" s="11" t="s">
        <v>2640</v>
      </c>
      <c r="AW78" s="11">
        <v>4</v>
      </c>
      <c r="AX78" s="64" t="s">
        <v>2688</v>
      </c>
    </row>
    <row r="79" spans="1:50" x14ac:dyDescent="0.3">
      <c r="A79" s="11">
        <v>78</v>
      </c>
      <c r="B79" s="11" t="s">
        <v>563</v>
      </c>
      <c r="C79" s="11" t="s">
        <v>1162</v>
      </c>
      <c r="D79" s="11">
        <v>78</v>
      </c>
      <c r="E79" s="11" t="s">
        <v>2227</v>
      </c>
      <c r="F79" s="11" t="s">
        <v>2688</v>
      </c>
      <c r="G79" s="11" t="s">
        <v>563</v>
      </c>
      <c r="H79" s="12" t="s">
        <v>1043</v>
      </c>
      <c r="I79" s="13">
        <v>44711</v>
      </c>
      <c r="J79" s="11" t="s">
        <v>2656</v>
      </c>
      <c r="K79" s="11">
        <v>0.56000000000000005</v>
      </c>
      <c r="L79" s="11">
        <v>66</v>
      </c>
      <c r="M79" s="11">
        <v>10.82</v>
      </c>
      <c r="N79" s="11">
        <v>70</v>
      </c>
      <c r="O79" s="11">
        <v>17.87</v>
      </c>
      <c r="P79" s="11">
        <v>60</v>
      </c>
      <c r="Q79" s="11">
        <v>0.31</v>
      </c>
      <c r="R79" s="11">
        <v>65</v>
      </c>
      <c r="S79" s="11">
        <v>2.4300000000000002</v>
      </c>
      <c r="T79" s="11">
        <v>65</v>
      </c>
      <c r="U79" s="11">
        <v>0.34</v>
      </c>
      <c r="V79" s="11">
        <v>54</v>
      </c>
      <c r="W79" s="11">
        <v>-0.42</v>
      </c>
      <c r="X79" s="11">
        <v>46</v>
      </c>
      <c r="Y79" s="11">
        <v>5.16</v>
      </c>
      <c r="Z79" s="11">
        <v>46</v>
      </c>
      <c r="AA79" s="11">
        <v>2.79</v>
      </c>
      <c r="AB79" s="11">
        <v>51</v>
      </c>
      <c r="AC79" s="11">
        <v>5.41</v>
      </c>
      <c r="AD79" s="11">
        <v>60</v>
      </c>
      <c r="AE79" s="40">
        <v>0.27</v>
      </c>
      <c r="AF79" s="11">
        <v>50</v>
      </c>
      <c r="AG79" s="43">
        <v>0.02</v>
      </c>
      <c r="AH79" s="11">
        <v>41</v>
      </c>
      <c r="AI79" s="47">
        <v>0.28999999999999998</v>
      </c>
      <c r="AJ79" s="11">
        <v>49</v>
      </c>
      <c r="AK79" s="47">
        <v>1E-3</v>
      </c>
      <c r="AL79" s="11">
        <v>36</v>
      </c>
      <c r="AM79" s="40">
        <v>0.22</v>
      </c>
      <c r="AN79" s="11">
        <v>46</v>
      </c>
      <c r="AO79" s="40">
        <v>0.49</v>
      </c>
      <c r="AP79" s="11">
        <v>52</v>
      </c>
      <c r="AQ79" s="11">
        <v>11.16</v>
      </c>
      <c r="AR79" s="11">
        <v>173.15</v>
      </c>
      <c r="AS79" s="11">
        <v>125.54</v>
      </c>
      <c r="AT79" s="11" t="s">
        <v>2640</v>
      </c>
      <c r="AU79" s="11" t="s">
        <v>2640</v>
      </c>
      <c r="AV79" s="11" t="s">
        <v>2640</v>
      </c>
      <c r="AW79" s="11">
        <v>3</v>
      </c>
      <c r="AX79" s="64" t="s">
        <v>2688</v>
      </c>
    </row>
    <row r="80" spans="1:50" x14ac:dyDescent="0.3">
      <c r="A80" s="11">
        <v>79</v>
      </c>
      <c r="B80" s="11" t="s">
        <v>295</v>
      </c>
      <c r="C80" s="11" t="s">
        <v>1163</v>
      </c>
      <c r="D80" s="11">
        <v>79</v>
      </c>
      <c r="E80" s="11" t="s">
        <v>2227</v>
      </c>
      <c r="F80" s="11" t="s">
        <v>2688</v>
      </c>
      <c r="G80" s="11" t="s">
        <v>295</v>
      </c>
      <c r="H80" s="12" t="s">
        <v>1044</v>
      </c>
      <c r="I80" s="13">
        <v>44707</v>
      </c>
      <c r="J80" s="11" t="s">
        <v>2656</v>
      </c>
      <c r="K80" s="11">
        <v>0.59</v>
      </c>
      <c r="L80" s="11">
        <v>66</v>
      </c>
      <c r="M80" s="11">
        <v>8.6300000000000008</v>
      </c>
      <c r="N80" s="11">
        <v>70</v>
      </c>
      <c r="O80" s="11">
        <v>14.28</v>
      </c>
      <c r="P80" s="11">
        <v>61</v>
      </c>
      <c r="Q80" s="11">
        <v>-0.34</v>
      </c>
      <c r="R80" s="11">
        <v>67</v>
      </c>
      <c r="S80" s="11">
        <v>1.34</v>
      </c>
      <c r="T80" s="11">
        <v>67</v>
      </c>
      <c r="U80" s="11">
        <v>0.88</v>
      </c>
      <c r="V80" s="11">
        <v>62</v>
      </c>
      <c r="W80" s="11">
        <v>0.11</v>
      </c>
      <c r="X80" s="11">
        <v>50</v>
      </c>
      <c r="Y80" s="11">
        <v>3.04</v>
      </c>
      <c r="Z80" s="11">
        <v>50</v>
      </c>
      <c r="AA80" s="11">
        <v>1.57</v>
      </c>
      <c r="AB80" s="11">
        <v>53</v>
      </c>
      <c r="AC80" s="11">
        <v>4.6900000000000004</v>
      </c>
      <c r="AD80" s="11">
        <v>61</v>
      </c>
      <c r="AE80" s="40">
        <v>0.26</v>
      </c>
      <c r="AF80" s="11">
        <v>58</v>
      </c>
      <c r="AG80" s="43">
        <v>0.01</v>
      </c>
      <c r="AH80" s="11">
        <v>44</v>
      </c>
      <c r="AI80" s="47">
        <v>0.19</v>
      </c>
      <c r="AJ80" s="11">
        <v>53</v>
      </c>
      <c r="AK80" s="47">
        <v>0.03</v>
      </c>
      <c r="AL80" s="11">
        <v>38</v>
      </c>
      <c r="AM80" s="40">
        <v>0.21</v>
      </c>
      <c r="AN80" s="11">
        <v>50</v>
      </c>
      <c r="AO80" s="40">
        <v>0.4</v>
      </c>
      <c r="AP80" s="11">
        <v>60</v>
      </c>
      <c r="AQ80" s="11">
        <v>9.5100000000000016</v>
      </c>
      <c r="AR80" s="11">
        <v>156.82</v>
      </c>
      <c r="AS80" s="11">
        <v>127.68</v>
      </c>
      <c r="AT80" s="11" t="s">
        <v>2641</v>
      </c>
      <c r="AU80" s="11" t="s">
        <v>2641</v>
      </c>
      <c r="AV80" s="11" t="s">
        <v>2640</v>
      </c>
      <c r="AW80" s="11">
        <v>3</v>
      </c>
      <c r="AX80" s="64" t="s">
        <v>2690</v>
      </c>
    </row>
    <row r="81" spans="1:50" x14ac:dyDescent="0.3">
      <c r="A81" s="11">
        <v>80</v>
      </c>
      <c r="B81" s="11" t="s">
        <v>233</v>
      </c>
      <c r="C81" s="11" t="s">
        <v>1164</v>
      </c>
      <c r="D81" s="11">
        <v>80</v>
      </c>
      <c r="E81" s="11" t="s">
        <v>2227</v>
      </c>
      <c r="F81" s="11" t="s">
        <v>2688</v>
      </c>
      <c r="G81" s="11" t="s">
        <v>233</v>
      </c>
      <c r="H81" s="12" t="s">
        <v>1053</v>
      </c>
      <c r="I81" s="13">
        <v>44701</v>
      </c>
      <c r="J81" s="11" t="s">
        <v>2655</v>
      </c>
      <c r="K81" s="11">
        <v>0.42</v>
      </c>
      <c r="L81" s="11">
        <v>66</v>
      </c>
      <c r="M81" s="11">
        <v>7.78</v>
      </c>
      <c r="N81" s="11">
        <v>70</v>
      </c>
      <c r="O81" s="11">
        <v>9.9700000000000006</v>
      </c>
      <c r="P81" s="11">
        <v>64</v>
      </c>
      <c r="Q81" s="11">
        <v>0.38</v>
      </c>
      <c r="R81" s="11">
        <v>64</v>
      </c>
      <c r="S81" s="11">
        <v>2.2000000000000002</v>
      </c>
      <c r="T81" s="11">
        <v>63</v>
      </c>
      <c r="U81" s="11">
        <v>0.63</v>
      </c>
      <c r="V81" s="11">
        <v>61</v>
      </c>
      <c r="W81" s="11">
        <v>-0.55000000000000004</v>
      </c>
      <c r="X81" s="11">
        <v>54</v>
      </c>
      <c r="Y81" s="11">
        <v>3.99</v>
      </c>
      <c r="Z81" s="11">
        <v>53</v>
      </c>
      <c r="AA81" s="11">
        <v>1.67</v>
      </c>
      <c r="AB81" s="11">
        <v>55</v>
      </c>
      <c r="AC81" s="11">
        <v>4.3899999999999997</v>
      </c>
      <c r="AD81" s="11">
        <v>59</v>
      </c>
      <c r="AE81" s="40">
        <v>0.32</v>
      </c>
      <c r="AF81" s="11">
        <v>56</v>
      </c>
      <c r="AG81" s="43">
        <v>0.05</v>
      </c>
      <c r="AH81" s="11">
        <v>49</v>
      </c>
      <c r="AI81" s="47">
        <v>0.32</v>
      </c>
      <c r="AJ81" s="11">
        <v>56</v>
      </c>
      <c r="AK81" s="47">
        <v>-0.01</v>
      </c>
      <c r="AL81" s="11">
        <v>44</v>
      </c>
      <c r="AM81" s="40">
        <v>0.3</v>
      </c>
      <c r="AN81" s="11">
        <v>53</v>
      </c>
      <c r="AO81" s="40">
        <v>0.51</v>
      </c>
      <c r="AP81" s="11">
        <v>58</v>
      </c>
      <c r="AQ81" s="11">
        <v>8.41</v>
      </c>
      <c r="AR81" s="11">
        <v>175.66</v>
      </c>
      <c r="AS81" s="11">
        <v>126.77</v>
      </c>
      <c r="AT81" s="11" t="s">
        <v>2641</v>
      </c>
      <c r="AU81" s="11" t="s">
        <v>2640</v>
      </c>
      <c r="AV81" s="11" t="s">
        <v>2641</v>
      </c>
      <c r="AW81" s="11">
        <v>3</v>
      </c>
      <c r="AX81" s="64" t="s">
        <v>2688</v>
      </c>
    </row>
    <row r="82" spans="1:50" x14ac:dyDescent="0.3">
      <c r="A82" s="11">
        <v>81</v>
      </c>
      <c r="B82" s="11" t="s">
        <v>805</v>
      </c>
      <c r="C82" s="11" t="s">
        <v>1165</v>
      </c>
      <c r="D82" s="11">
        <v>81</v>
      </c>
      <c r="E82" s="11" t="s">
        <v>2227</v>
      </c>
      <c r="F82" s="11" t="s">
        <v>2688</v>
      </c>
      <c r="G82" s="11" t="s">
        <v>805</v>
      </c>
      <c r="H82" s="12" t="s">
        <v>1060</v>
      </c>
      <c r="I82" s="13">
        <v>44731</v>
      </c>
      <c r="J82" s="11" t="s">
        <v>2655</v>
      </c>
      <c r="K82" s="11">
        <v>0.46</v>
      </c>
      <c r="L82" s="11">
        <v>65</v>
      </c>
      <c r="M82" s="11">
        <v>8.77</v>
      </c>
      <c r="N82" s="11">
        <v>69</v>
      </c>
      <c r="O82" s="11">
        <v>13.78</v>
      </c>
      <c r="P82" s="11">
        <v>56</v>
      </c>
      <c r="Q82" s="11">
        <v>0.26</v>
      </c>
      <c r="R82" s="11">
        <v>63</v>
      </c>
      <c r="S82" s="11">
        <v>2.57</v>
      </c>
      <c r="T82" s="11">
        <v>64</v>
      </c>
      <c r="U82" s="11">
        <v>0.45</v>
      </c>
      <c r="V82" s="11">
        <v>50</v>
      </c>
      <c r="W82" s="11">
        <v>-0.33</v>
      </c>
      <c r="X82" s="11">
        <v>43</v>
      </c>
      <c r="Y82" s="11">
        <v>3.34</v>
      </c>
      <c r="Z82" s="11">
        <v>43</v>
      </c>
      <c r="AA82" s="11">
        <v>2.65</v>
      </c>
      <c r="AB82" s="11">
        <v>47</v>
      </c>
      <c r="AC82" s="11">
        <v>5.1100000000000003</v>
      </c>
      <c r="AD82" s="11">
        <v>59</v>
      </c>
      <c r="AE82" s="40">
        <v>0.24</v>
      </c>
      <c r="AF82" s="11">
        <v>46</v>
      </c>
      <c r="AG82" s="43">
        <v>7.0000000000000007E-2</v>
      </c>
      <c r="AH82" s="11">
        <v>36</v>
      </c>
      <c r="AI82" s="47">
        <v>0.16</v>
      </c>
      <c r="AJ82" s="11">
        <v>44</v>
      </c>
      <c r="AK82" s="47">
        <v>0.02</v>
      </c>
      <c r="AL82" s="11">
        <v>30</v>
      </c>
      <c r="AM82" s="40">
        <v>0.27</v>
      </c>
      <c r="AN82" s="11">
        <v>41</v>
      </c>
      <c r="AO82" s="40">
        <v>0.31</v>
      </c>
      <c r="AP82" s="11">
        <v>48</v>
      </c>
      <c r="AQ82" s="11">
        <v>9.2199999999999989</v>
      </c>
      <c r="AR82" s="11">
        <v>167.42</v>
      </c>
      <c r="AS82" s="11">
        <v>125.77</v>
      </c>
      <c r="AT82" s="11" t="s">
        <v>2642</v>
      </c>
      <c r="AU82" s="11" t="s">
        <v>2640</v>
      </c>
      <c r="AV82" s="11" t="s">
        <v>2642</v>
      </c>
      <c r="AW82" s="11">
        <v>3</v>
      </c>
      <c r="AX82" s="64" t="s">
        <v>2688</v>
      </c>
    </row>
    <row r="83" spans="1:50" x14ac:dyDescent="0.3">
      <c r="A83" s="11">
        <v>82</v>
      </c>
      <c r="B83" s="11" t="s">
        <v>418</v>
      </c>
      <c r="C83" s="11" t="s">
        <v>1166</v>
      </c>
      <c r="D83" s="11">
        <v>82</v>
      </c>
      <c r="E83" s="11" t="s">
        <v>2227</v>
      </c>
      <c r="F83" s="11" t="s">
        <v>2688</v>
      </c>
      <c r="G83" s="11" t="s">
        <v>418</v>
      </c>
      <c r="H83" s="12" t="s">
        <v>1059</v>
      </c>
      <c r="I83" s="13">
        <v>44708</v>
      </c>
      <c r="J83" s="11" t="s">
        <v>2656</v>
      </c>
      <c r="K83" s="11">
        <v>0.46</v>
      </c>
      <c r="L83" s="11">
        <v>67</v>
      </c>
      <c r="M83" s="11">
        <v>10.85</v>
      </c>
      <c r="N83" s="11">
        <v>70</v>
      </c>
      <c r="O83" s="11">
        <v>14.09</v>
      </c>
      <c r="P83" s="11">
        <v>60</v>
      </c>
      <c r="Q83" s="11">
        <v>-0.2</v>
      </c>
      <c r="R83" s="11">
        <v>63</v>
      </c>
      <c r="S83" s="11">
        <v>1.34</v>
      </c>
      <c r="T83" s="11">
        <v>64</v>
      </c>
      <c r="U83" s="11">
        <v>2.02</v>
      </c>
      <c r="V83" s="11">
        <v>55</v>
      </c>
      <c r="W83" s="11">
        <v>-0.32</v>
      </c>
      <c r="X83" s="11">
        <v>46</v>
      </c>
      <c r="Y83" s="11">
        <v>7.01</v>
      </c>
      <c r="Z83" s="11">
        <v>46</v>
      </c>
      <c r="AA83" s="11">
        <v>1.32</v>
      </c>
      <c r="AB83" s="11">
        <v>50</v>
      </c>
      <c r="AC83" s="11">
        <v>4.93</v>
      </c>
      <c r="AD83" s="11">
        <v>59</v>
      </c>
      <c r="AE83" s="40">
        <v>0.28999999999999998</v>
      </c>
      <c r="AF83" s="11">
        <v>49</v>
      </c>
      <c r="AG83" s="43">
        <v>0.05</v>
      </c>
      <c r="AH83" s="11">
        <v>40</v>
      </c>
      <c r="AI83" s="47">
        <v>0.27</v>
      </c>
      <c r="AJ83" s="11">
        <v>48</v>
      </c>
      <c r="AK83" s="47">
        <v>1E-3</v>
      </c>
      <c r="AL83" s="11">
        <v>34</v>
      </c>
      <c r="AM83" s="40">
        <v>0.27</v>
      </c>
      <c r="AN83" s="11">
        <v>45</v>
      </c>
      <c r="AO83" s="40">
        <v>0.44</v>
      </c>
      <c r="AP83" s="11">
        <v>51</v>
      </c>
      <c r="AQ83" s="11">
        <v>12.87</v>
      </c>
      <c r="AR83" s="11">
        <v>168.23</v>
      </c>
      <c r="AS83" s="11">
        <v>133.91</v>
      </c>
      <c r="AT83" s="11" t="s">
        <v>2642</v>
      </c>
      <c r="AU83" s="11" t="s">
        <v>2640</v>
      </c>
      <c r="AV83" s="11" t="s">
        <v>2642</v>
      </c>
      <c r="AW83" s="11">
        <v>2</v>
      </c>
      <c r="AX83" s="64" t="s">
        <v>2688</v>
      </c>
    </row>
    <row r="84" spans="1:50" x14ac:dyDescent="0.3">
      <c r="A84" s="11">
        <v>83</v>
      </c>
      <c r="B84" s="11" t="s">
        <v>71</v>
      </c>
      <c r="C84" s="11" t="s">
        <v>1167</v>
      </c>
      <c r="D84" s="11">
        <v>83</v>
      </c>
      <c r="E84" s="11" t="s">
        <v>2227</v>
      </c>
      <c r="F84" s="11" t="s">
        <v>2688</v>
      </c>
      <c r="G84" s="11" t="s">
        <v>71</v>
      </c>
      <c r="H84" s="12" t="s">
        <v>1042</v>
      </c>
      <c r="I84" s="13">
        <v>44686</v>
      </c>
      <c r="J84" s="11" t="s">
        <v>2656</v>
      </c>
      <c r="K84" s="11">
        <v>0.54</v>
      </c>
      <c r="L84" s="11">
        <v>67</v>
      </c>
      <c r="M84" s="11">
        <v>9.5399999999999991</v>
      </c>
      <c r="N84" s="11">
        <v>72</v>
      </c>
      <c r="O84" s="11">
        <v>15.28</v>
      </c>
      <c r="P84" s="11">
        <v>62</v>
      </c>
      <c r="Q84" s="11">
        <v>0.66</v>
      </c>
      <c r="R84" s="11">
        <v>71</v>
      </c>
      <c r="S84" s="11">
        <v>2.27</v>
      </c>
      <c r="T84" s="11">
        <v>69</v>
      </c>
      <c r="U84" s="11">
        <v>0.32</v>
      </c>
      <c r="V84" s="11">
        <v>63</v>
      </c>
      <c r="W84" s="11">
        <v>0.16</v>
      </c>
      <c r="X84" s="11">
        <v>50</v>
      </c>
      <c r="Y84" s="11">
        <v>2.62</v>
      </c>
      <c r="Z84" s="11">
        <v>50</v>
      </c>
      <c r="AA84" s="11">
        <v>2.39</v>
      </c>
      <c r="AB84" s="11">
        <v>55</v>
      </c>
      <c r="AC84" s="11">
        <v>4.46</v>
      </c>
      <c r="AD84" s="11">
        <v>63</v>
      </c>
      <c r="AE84" s="40">
        <v>0.27</v>
      </c>
      <c r="AF84" s="11">
        <v>54</v>
      </c>
      <c r="AG84" s="43">
        <v>0.05</v>
      </c>
      <c r="AH84" s="11">
        <v>45</v>
      </c>
      <c r="AI84" s="47">
        <v>0.18</v>
      </c>
      <c r="AJ84" s="11">
        <v>52</v>
      </c>
      <c r="AK84" s="47">
        <v>0.03</v>
      </c>
      <c r="AL84" s="11">
        <v>38</v>
      </c>
      <c r="AM84" s="40">
        <v>0.26</v>
      </c>
      <c r="AN84" s="11">
        <v>49</v>
      </c>
      <c r="AO84" s="40">
        <v>0.38</v>
      </c>
      <c r="AP84" s="11">
        <v>56</v>
      </c>
      <c r="AQ84" s="11">
        <v>9.86</v>
      </c>
      <c r="AR84" s="11">
        <v>167.56</v>
      </c>
      <c r="AS84" s="11">
        <v>130.25</v>
      </c>
      <c r="AT84" s="11" t="s">
        <v>2640</v>
      </c>
      <c r="AU84" s="11" t="s">
        <v>2640</v>
      </c>
      <c r="AV84" s="11" t="s">
        <v>2640</v>
      </c>
      <c r="AW84" s="11">
        <v>3</v>
      </c>
      <c r="AX84" s="64" t="s">
        <v>2690</v>
      </c>
    </row>
    <row r="85" spans="1:50" x14ac:dyDescent="0.3">
      <c r="A85" s="11">
        <v>84</v>
      </c>
      <c r="B85" s="11" t="s">
        <v>351</v>
      </c>
      <c r="C85" s="11" t="s">
        <v>1168</v>
      </c>
      <c r="D85" s="11">
        <v>84</v>
      </c>
      <c r="E85" s="11" t="s">
        <v>2227</v>
      </c>
      <c r="F85" s="11" t="s">
        <v>2688</v>
      </c>
      <c r="G85" s="11" t="s">
        <v>351</v>
      </c>
      <c r="H85" s="12" t="s">
        <v>1048</v>
      </c>
      <c r="I85" s="13">
        <v>44708</v>
      </c>
      <c r="J85" s="11" t="s">
        <v>2655</v>
      </c>
      <c r="K85" s="11">
        <v>7.0000000000000007E-2</v>
      </c>
      <c r="L85" s="11">
        <v>62</v>
      </c>
      <c r="M85" s="11">
        <v>6.68</v>
      </c>
      <c r="N85" s="11">
        <v>65</v>
      </c>
      <c r="O85" s="11">
        <v>6.02</v>
      </c>
      <c r="P85" s="11">
        <v>54</v>
      </c>
      <c r="Q85" s="11">
        <v>0.92</v>
      </c>
      <c r="R85" s="11">
        <v>58</v>
      </c>
      <c r="S85" s="11">
        <v>2.09</v>
      </c>
      <c r="T85" s="11">
        <v>58</v>
      </c>
      <c r="U85" s="11">
        <v>-0.25</v>
      </c>
      <c r="V85" s="11">
        <v>50</v>
      </c>
      <c r="W85" s="11">
        <v>-0.27</v>
      </c>
      <c r="X85" s="11">
        <v>45</v>
      </c>
      <c r="Y85" s="11">
        <v>2.27</v>
      </c>
      <c r="Z85" s="11">
        <v>44</v>
      </c>
      <c r="AA85" s="11">
        <v>2.09</v>
      </c>
      <c r="AB85" s="11">
        <v>47</v>
      </c>
      <c r="AC85" s="11">
        <v>3.42</v>
      </c>
      <c r="AD85" s="11">
        <v>52</v>
      </c>
      <c r="AE85" s="40">
        <v>0.35</v>
      </c>
      <c r="AF85" s="11">
        <v>45</v>
      </c>
      <c r="AG85" s="43">
        <v>0.08</v>
      </c>
      <c r="AH85" s="11">
        <v>37</v>
      </c>
      <c r="AI85" s="47">
        <v>0.28000000000000003</v>
      </c>
      <c r="AJ85" s="11">
        <v>45</v>
      </c>
      <c r="AK85" s="47">
        <v>0.02</v>
      </c>
      <c r="AL85" s="11">
        <v>31</v>
      </c>
      <c r="AM85" s="40">
        <v>0.36</v>
      </c>
      <c r="AN85" s="11">
        <v>42</v>
      </c>
      <c r="AO85" s="40">
        <v>0.51</v>
      </c>
      <c r="AP85" s="11">
        <v>47</v>
      </c>
      <c r="AQ85" s="11">
        <v>6.43</v>
      </c>
      <c r="AR85" s="11">
        <v>173.1</v>
      </c>
      <c r="AS85" s="11">
        <v>129.77000000000001</v>
      </c>
      <c r="AT85" s="11" t="s">
        <v>2640</v>
      </c>
      <c r="AU85" s="11" t="s">
        <v>2642</v>
      </c>
      <c r="AV85" s="11" t="s">
        <v>2640</v>
      </c>
      <c r="AW85" s="11">
        <v>3</v>
      </c>
      <c r="AX85" s="64" t="s">
        <v>2688</v>
      </c>
    </row>
    <row r="86" spans="1:50" x14ac:dyDescent="0.3">
      <c r="A86" s="11">
        <v>85</v>
      </c>
      <c r="B86" s="11" t="s">
        <v>1005</v>
      </c>
      <c r="C86" s="11" t="s">
        <v>2097</v>
      </c>
      <c r="D86" s="11">
        <v>85</v>
      </c>
      <c r="E86" s="11" t="s">
        <v>2227</v>
      </c>
      <c r="F86" s="11" t="s">
        <v>2688</v>
      </c>
      <c r="G86" s="11" t="s">
        <v>1005</v>
      </c>
      <c r="H86" s="12" t="s">
        <v>1042</v>
      </c>
      <c r="I86" s="13">
        <v>44711</v>
      </c>
      <c r="J86" s="11" t="s">
        <v>2702</v>
      </c>
      <c r="K86" s="11">
        <v>0.47</v>
      </c>
      <c r="L86" s="11">
        <v>68</v>
      </c>
      <c r="M86" s="11">
        <v>9.06</v>
      </c>
      <c r="N86" s="11">
        <v>71</v>
      </c>
      <c r="O86" s="11">
        <v>14.68</v>
      </c>
      <c r="P86" s="11">
        <v>62</v>
      </c>
      <c r="Q86" s="11">
        <v>1.23</v>
      </c>
      <c r="R86" s="11">
        <v>66</v>
      </c>
      <c r="S86" s="11">
        <v>2.1800000000000002</v>
      </c>
      <c r="T86" s="11">
        <v>66</v>
      </c>
      <c r="U86" s="11">
        <v>0.47</v>
      </c>
      <c r="V86" s="11">
        <v>62</v>
      </c>
      <c r="W86" s="11">
        <v>-0.05</v>
      </c>
      <c r="X86" s="11">
        <v>50</v>
      </c>
      <c r="Y86" s="11">
        <v>3.08</v>
      </c>
      <c r="Z86" s="11">
        <v>50</v>
      </c>
      <c r="AA86" s="11">
        <v>2.38</v>
      </c>
      <c r="AB86" s="11">
        <v>54</v>
      </c>
      <c r="AC86" s="11">
        <v>3.29</v>
      </c>
      <c r="AD86" s="11">
        <v>60</v>
      </c>
      <c r="AE86" s="40">
        <v>0.32</v>
      </c>
      <c r="AF86" s="11">
        <v>56</v>
      </c>
      <c r="AG86" s="43">
        <v>0.05</v>
      </c>
      <c r="AH86" s="11">
        <v>44</v>
      </c>
      <c r="AI86" s="47">
        <v>0.23</v>
      </c>
      <c r="AJ86" s="11">
        <v>53</v>
      </c>
      <c r="AK86" s="47">
        <v>0.03</v>
      </c>
      <c r="AL86" s="11">
        <v>37</v>
      </c>
      <c r="AM86" s="40">
        <v>0.28999999999999998</v>
      </c>
      <c r="AN86" s="11">
        <v>50</v>
      </c>
      <c r="AO86" s="40">
        <v>0.49</v>
      </c>
      <c r="AP86" s="11">
        <v>58</v>
      </c>
      <c r="AQ86" s="11">
        <v>9.5300000000000011</v>
      </c>
      <c r="AR86" s="11">
        <v>167.54</v>
      </c>
      <c r="AS86" s="11">
        <v>128.79</v>
      </c>
      <c r="AT86" s="11" t="s">
        <v>2640</v>
      </c>
      <c r="AU86" s="11" t="s">
        <v>2641</v>
      </c>
      <c r="AV86" s="11" t="s">
        <v>2641</v>
      </c>
      <c r="AW86" s="11">
        <v>3</v>
      </c>
      <c r="AX86" s="64" t="s">
        <v>2690</v>
      </c>
    </row>
    <row r="87" spans="1:50" x14ac:dyDescent="0.3">
      <c r="A87" s="11">
        <v>86</v>
      </c>
      <c r="B87" s="11" t="s">
        <v>622</v>
      </c>
      <c r="C87" s="11" t="s">
        <v>1169</v>
      </c>
      <c r="D87" s="11">
        <v>86</v>
      </c>
      <c r="E87" s="11" t="s">
        <v>2227</v>
      </c>
      <c r="F87" s="11" t="s">
        <v>2688</v>
      </c>
      <c r="G87" s="11" t="s">
        <v>622</v>
      </c>
      <c r="H87" s="12" t="s">
        <v>1059</v>
      </c>
      <c r="I87" s="13">
        <v>44714</v>
      </c>
      <c r="J87" s="11" t="s">
        <v>2656</v>
      </c>
      <c r="K87" s="11">
        <v>0.48</v>
      </c>
      <c r="L87" s="11">
        <v>64</v>
      </c>
      <c r="M87" s="11">
        <v>10.130000000000001</v>
      </c>
      <c r="N87" s="11">
        <v>69</v>
      </c>
      <c r="O87" s="11">
        <v>15.51</v>
      </c>
      <c r="P87" s="11">
        <v>58</v>
      </c>
      <c r="Q87" s="11">
        <v>0.28000000000000003</v>
      </c>
      <c r="R87" s="11">
        <v>62</v>
      </c>
      <c r="S87" s="11">
        <v>2</v>
      </c>
      <c r="T87" s="11">
        <v>64</v>
      </c>
      <c r="U87" s="11">
        <v>0.48</v>
      </c>
      <c r="V87" s="11">
        <v>51</v>
      </c>
      <c r="W87" s="11">
        <v>-0.25</v>
      </c>
      <c r="X87" s="11">
        <v>46</v>
      </c>
      <c r="Y87" s="11">
        <v>3.88</v>
      </c>
      <c r="Z87" s="11">
        <v>46</v>
      </c>
      <c r="AA87" s="11">
        <v>2.4900000000000002</v>
      </c>
      <c r="AB87" s="11">
        <v>49</v>
      </c>
      <c r="AC87" s="11">
        <v>4.24</v>
      </c>
      <c r="AD87" s="11">
        <v>58</v>
      </c>
      <c r="AE87" s="40">
        <v>0.28000000000000003</v>
      </c>
      <c r="AF87" s="11">
        <v>47</v>
      </c>
      <c r="AG87" s="43">
        <v>0.05</v>
      </c>
      <c r="AH87" s="11">
        <v>40</v>
      </c>
      <c r="AI87" s="47">
        <v>0.25</v>
      </c>
      <c r="AJ87" s="11">
        <v>47</v>
      </c>
      <c r="AK87" s="47">
        <v>1E-3</v>
      </c>
      <c r="AL87" s="11">
        <v>35</v>
      </c>
      <c r="AM87" s="40">
        <v>0.25</v>
      </c>
      <c r="AN87" s="11">
        <v>44</v>
      </c>
      <c r="AO87" s="40">
        <v>0.44</v>
      </c>
      <c r="AP87" s="11">
        <v>49</v>
      </c>
      <c r="AQ87" s="11">
        <v>10.610000000000001</v>
      </c>
      <c r="AR87" s="11">
        <v>167.64</v>
      </c>
      <c r="AS87" s="11">
        <v>127.34</v>
      </c>
      <c r="AT87" s="11" t="s">
        <v>2640</v>
      </c>
      <c r="AU87" s="11" t="s">
        <v>2641</v>
      </c>
      <c r="AV87" s="11" t="s">
        <v>2640</v>
      </c>
      <c r="AW87" s="11">
        <v>3</v>
      </c>
      <c r="AX87" s="64" t="s">
        <v>2688</v>
      </c>
    </row>
    <row r="88" spans="1:50" x14ac:dyDescent="0.3">
      <c r="A88" s="11">
        <v>87</v>
      </c>
      <c r="B88" s="11" t="s">
        <v>147</v>
      </c>
      <c r="C88" s="11" t="s">
        <v>1170</v>
      </c>
      <c r="D88" s="11">
        <v>87</v>
      </c>
      <c r="E88" s="11" t="s">
        <v>2227</v>
      </c>
      <c r="F88" s="11" t="s">
        <v>2688</v>
      </c>
      <c r="G88" s="11" t="s">
        <v>147</v>
      </c>
      <c r="H88" s="12" t="s">
        <v>1042</v>
      </c>
      <c r="I88" s="13">
        <v>44697</v>
      </c>
      <c r="J88" s="11" t="s">
        <v>2656</v>
      </c>
      <c r="K88" s="11">
        <v>0.46</v>
      </c>
      <c r="L88" s="11">
        <v>68</v>
      </c>
      <c r="M88" s="11">
        <v>9.56</v>
      </c>
      <c r="N88" s="11">
        <v>73</v>
      </c>
      <c r="O88" s="11">
        <v>14.25</v>
      </c>
      <c r="P88" s="11">
        <v>64</v>
      </c>
      <c r="Q88" s="11">
        <v>0.41</v>
      </c>
      <c r="R88" s="11">
        <v>71</v>
      </c>
      <c r="S88" s="11">
        <v>2.76</v>
      </c>
      <c r="T88" s="11">
        <v>69</v>
      </c>
      <c r="U88" s="11">
        <v>1.59</v>
      </c>
      <c r="V88" s="11">
        <v>65</v>
      </c>
      <c r="W88" s="11">
        <v>-0.56000000000000005</v>
      </c>
      <c r="X88" s="11">
        <v>52</v>
      </c>
      <c r="Y88" s="11">
        <v>5.49</v>
      </c>
      <c r="Z88" s="11">
        <v>51</v>
      </c>
      <c r="AA88" s="11">
        <v>2.83</v>
      </c>
      <c r="AB88" s="11">
        <v>55</v>
      </c>
      <c r="AC88" s="11">
        <v>5.56</v>
      </c>
      <c r="AD88" s="11">
        <v>63</v>
      </c>
      <c r="AE88" s="40">
        <v>0.31</v>
      </c>
      <c r="AF88" s="11">
        <v>57</v>
      </c>
      <c r="AG88" s="43">
        <v>0.06</v>
      </c>
      <c r="AH88" s="11">
        <v>46</v>
      </c>
      <c r="AI88" s="47">
        <v>0.11</v>
      </c>
      <c r="AJ88" s="11">
        <v>55</v>
      </c>
      <c r="AK88" s="47">
        <v>0.03</v>
      </c>
      <c r="AL88" s="11">
        <v>41</v>
      </c>
      <c r="AM88" s="40">
        <v>0.21</v>
      </c>
      <c r="AN88" s="11">
        <v>52</v>
      </c>
      <c r="AO88" s="40">
        <v>0.4</v>
      </c>
      <c r="AP88" s="11">
        <v>59</v>
      </c>
      <c r="AQ88" s="11">
        <v>11.15</v>
      </c>
      <c r="AR88" s="11">
        <v>174.86</v>
      </c>
      <c r="AS88" s="11">
        <v>126.19</v>
      </c>
      <c r="AT88" s="11" t="s">
        <v>2641</v>
      </c>
      <c r="AU88" s="11" t="s">
        <v>2641</v>
      </c>
      <c r="AV88" s="11" t="s">
        <v>2640</v>
      </c>
      <c r="AW88" s="11">
        <v>3</v>
      </c>
      <c r="AX88" s="64" t="s">
        <v>2688</v>
      </c>
    </row>
    <row r="89" spans="1:50" x14ac:dyDescent="0.3">
      <c r="A89" s="11">
        <v>88</v>
      </c>
      <c r="B89" s="11" t="s">
        <v>619</v>
      </c>
      <c r="C89" s="11" t="s">
        <v>1171</v>
      </c>
      <c r="D89" s="11">
        <v>88</v>
      </c>
      <c r="E89" s="11" t="s">
        <v>2227</v>
      </c>
      <c r="F89" s="11" t="s">
        <v>2688</v>
      </c>
      <c r="G89" s="11" t="s">
        <v>619</v>
      </c>
      <c r="H89" s="12" t="s">
        <v>1047</v>
      </c>
      <c r="I89" s="13">
        <v>44713</v>
      </c>
      <c r="J89" s="11" t="s">
        <v>2656</v>
      </c>
      <c r="K89" s="11">
        <v>0.56000000000000005</v>
      </c>
      <c r="L89" s="11">
        <v>65</v>
      </c>
      <c r="M89" s="11">
        <v>10.01</v>
      </c>
      <c r="N89" s="11">
        <v>70</v>
      </c>
      <c r="O89" s="11">
        <v>15.27</v>
      </c>
      <c r="P89" s="11">
        <v>64</v>
      </c>
      <c r="Q89" s="11">
        <v>-0.08</v>
      </c>
      <c r="R89" s="11">
        <v>66</v>
      </c>
      <c r="S89" s="11">
        <v>1.85</v>
      </c>
      <c r="T89" s="11">
        <v>66</v>
      </c>
      <c r="U89" s="11">
        <v>0.13</v>
      </c>
      <c r="V89" s="11">
        <v>62</v>
      </c>
      <c r="W89" s="11">
        <v>-0.56000000000000005</v>
      </c>
      <c r="X89" s="11">
        <v>48</v>
      </c>
      <c r="Y89" s="11">
        <v>6.35</v>
      </c>
      <c r="Z89" s="11">
        <v>48</v>
      </c>
      <c r="AA89" s="11">
        <v>1.89</v>
      </c>
      <c r="AB89" s="11">
        <v>52</v>
      </c>
      <c r="AC89" s="11">
        <v>5.27</v>
      </c>
      <c r="AD89" s="11">
        <v>61</v>
      </c>
      <c r="AE89" s="40">
        <v>0.3</v>
      </c>
      <c r="AF89" s="11">
        <v>55</v>
      </c>
      <c r="AG89" s="43">
        <v>0.05</v>
      </c>
      <c r="AH89" s="11">
        <v>44</v>
      </c>
      <c r="AI89" s="47">
        <v>0.24</v>
      </c>
      <c r="AJ89" s="11">
        <v>52</v>
      </c>
      <c r="AK89" s="47">
        <v>0.02</v>
      </c>
      <c r="AL89" s="11">
        <v>37</v>
      </c>
      <c r="AM89" s="40">
        <v>0.28000000000000003</v>
      </c>
      <c r="AN89" s="11">
        <v>49</v>
      </c>
      <c r="AO89" s="40">
        <v>0.45</v>
      </c>
      <c r="AP89" s="11">
        <v>57</v>
      </c>
      <c r="AQ89" s="11">
        <v>10.14</v>
      </c>
      <c r="AR89" s="11">
        <v>166.98</v>
      </c>
      <c r="AS89" s="11">
        <v>125.64</v>
      </c>
      <c r="AT89" s="11" t="s">
        <v>2640</v>
      </c>
      <c r="AU89" s="11" t="s">
        <v>2640</v>
      </c>
      <c r="AV89" s="11" t="s">
        <v>2641</v>
      </c>
      <c r="AW89" s="11">
        <v>4</v>
      </c>
      <c r="AX89" s="64" t="s">
        <v>2688</v>
      </c>
    </row>
    <row r="90" spans="1:50" x14ac:dyDescent="0.3">
      <c r="A90" s="11">
        <v>89</v>
      </c>
      <c r="B90" s="11" t="s">
        <v>1009</v>
      </c>
      <c r="C90" s="11" t="s">
        <v>2098</v>
      </c>
      <c r="D90" s="11">
        <v>89</v>
      </c>
      <c r="E90" s="11" t="s">
        <v>2227</v>
      </c>
      <c r="F90" s="11" t="s">
        <v>2688</v>
      </c>
      <c r="G90" s="11" t="s">
        <v>1009</v>
      </c>
      <c r="H90" s="12" t="s">
        <v>1082</v>
      </c>
      <c r="I90" s="13">
        <v>44711</v>
      </c>
      <c r="J90" s="11" t="s">
        <v>2702</v>
      </c>
      <c r="K90" s="11">
        <v>0.28999999999999998</v>
      </c>
      <c r="L90" s="11">
        <v>70</v>
      </c>
      <c r="M90" s="11">
        <v>7.07</v>
      </c>
      <c r="N90" s="11">
        <v>72</v>
      </c>
      <c r="O90" s="11">
        <v>7.86</v>
      </c>
      <c r="P90" s="11">
        <v>68</v>
      </c>
      <c r="Q90" s="11">
        <v>0.79</v>
      </c>
      <c r="R90" s="11">
        <v>69</v>
      </c>
      <c r="S90" s="11">
        <v>2.2599999999999998</v>
      </c>
      <c r="T90" s="11">
        <v>68</v>
      </c>
      <c r="U90" s="11">
        <v>-0.46</v>
      </c>
      <c r="V90" s="11">
        <v>67</v>
      </c>
      <c r="W90" s="11">
        <v>-0.17</v>
      </c>
      <c r="X90" s="11">
        <v>61</v>
      </c>
      <c r="Y90" s="11">
        <v>1.03</v>
      </c>
      <c r="Z90" s="11">
        <v>60</v>
      </c>
      <c r="AA90" s="11">
        <v>2.2799999999999998</v>
      </c>
      <c r="AB90" s="11">
        <v>62</v>
      </c>
      <c r="AC90" s="11">
        <v>3.8</v>
      </c>
      <c r="AD90" s="11">
        <v>65</v>
      </c>
      <c r="AE90" s="40">
        <v>0.41</v>
      </c>
      <c r="AF90" s="11">
        <v>63</v>
      </c>
      <c r="AG90" s="43">
        <v>0.05</v>
      </c>
      <c r="AH90" s="11">
        <v>53</v>
      </c>
      <c r="AI90" s="47">
        <v>0.47</v>
      </c>
      <c r="AJ90" s="11">
        <v>61</v>
      </c>
      <c r="AK90" s="47">
        <v>-0.01</v>
      </c>
      <c r="AL90" s="11">
        <v>47</v>
      </c>
      <c r="AM90" s="40">
        <v>0.38</v>
      </c>
      <c r="AN90" s="11">
        <v>58</v>
      </c>
      <c r="AO90" s="40">
        <v>0.71</v>
      </c>
      <c r="AP90" s="11">
        <v>65</v>
      </c>
      <c r="AQ90" s="11">
        <v>6.61</v>
      </c>
      <c r="AR90" s="11">
        <v>183.12</v>
      </c>
      <c r="AS90" s="11">
        <v>132.59</v>
      </c>
      <c r="AT90" s="11" t="s">
        <v>2640</v>
      </c>
      <c r="AU90" s="11" t="s">
        <v>2640</v>
      </c>
      <c r="AV90" s="11" t="s">
        <v>2641</v>
      </c>
      <c r="AW90" s="11">
        <v>3</v>
      </c>
      <c r="AX90" s="64" t="s">
        <v>2688</v>
      </c>
    </row>
    <row r="91" spans="1:50" x14ac:dyDescent="0.3">
      <c r="A91" s="11">
        <v>90</v>
      </c>
      <c r="B91" s="11" t="s">
        <v>396</v>
      </c>
      <c r="C91" s="11" t="s">
        <v>1172</v>
      </c>
      <c r="D91" s="11">
        <v>90</v>
      </c>
      <c r="E91" s="11" t="s">
        <v>2227</v>
      </c>
      <c r="F91" s="11" t="s">
        <v>2688</v>
      </c>
      <c r="G91" s="11" t="s">
        <v>396</v>
      </c>
      <c r="H91" s="12" t="s">
        <v>1060</v>
      </c>
      <c r="I91" s="13">
        <v>44709</v>
      </c>
      <c r="J91" s="11" t="s">
        <v>2655</v>
      </c>
      <c r="K91" s="11">
        <v>0.52</v>
      </c>
      <c r="L91" s="11">
        <v>65</v>
      </c>
      <c r="M91" s="11">
        <v>10.37</v>
      </c>
      <c r="N91" s="11">
        <v>70</v>
      </c>
      <c r="O91" s="11">
        <v>18.39</v>
      </c>
      <c r="P91" s="11">
        <v>58</v>
      </c>
      <c r="Q91" s="11">
        <v>-0.08</v>
      </c>
      <c r="R91" s="11">
        <v>63</v>
      </c>
      <c r="S91" s="11">
        <v>1.84</v>
      </c>
      <c r="T91" s="11">
        <v>65</v>
      </c>
      <c r="U91" s="11">
        <v>1.22</v>
      </c>
      <c r="V91" s="11">
        <v>55</v>
      </c>
      <c r="W91" s="11">
        <v>-0.19</v>
      </c>
      <c r="X91" s="11">
        <v>44</v>
      </c>
      <c r="Y91" s="11">
        <v>3.56</v>
      </c>
      <c r="Z91" s="11">
        <v>44</v>
      </c>
      <c r="AA91" s="11">
        <v>2.2999999999999998</v>
      </c>
      <c r="AB91" s="11">
        <v>48</v>
      </c>
      <c r="AC91" s="11">
        <v>5.31</v>
      </c>
      <c r="AD91" s="11">
        <v>59</v>
      </c>
      <c r="AE91" s="40">
        <v>0.27</v>
      </c>
      <c r="AF91" s="11">
        <v>47</v>
      </c>
      <c r="AG91" s="43">
        <v>0.06</v>
      </c>
      <c r="AH91" s="11">
        <v>37</v>
      </c>
      <c r="AI91" s="47">
        <v>0.25</v>
      </c>
      <c r="AJ91" s="11">
        <v>46</v>
      </c>
      <c r="AK91" s="47">
        <v>0.03</v>
      </c>
      <c r="AL91" s="11">
        <v>32</v>
      </c>
      <c r="AM91" s="40">
        <v>0.31</v>
      </c>
      <c r="AN91" s="11">
        <v>43</v>
      </c>
      <c r="AO91" s="40">
        <v>0.42</v>
      </c>
      <c r="AP91" s="11">
        <v>49</v>
      </c>
      <c r="AQ91" s="11">
        <v>11.59</v>
      </c>
      <c r="AR91" s="11">
        <v>169.04</v>
      </c>
      <c r="AS91" s="11">
        <v>131.04</v>
      </c>
      <c r="AT91" s="11" t="s">
        <v>2640</v>
      </c>
      <c r="AU91" s="11" t="s">
        <v>2640</v>
      </c>
      <c r="AV91" s="11" t="s">
        <v>2640</v>
      </c>
      <c r="AW91" s="11">
        <v>3</v>
      </c>
      <c r="AX91" s="64" t="s">
        <v>2688</v>
      </c>
    </row>
    <row r="92" spans="1:50" x14ac:dyDescent="0.3">
      <c r="A92" s="11">
        <v>91</v>
      </c>
      <c r="B92" s="11" t="s">
        <v>250</v>
      </c>
      <c r="C92" s="11" t="s">
        <v>1173</v>
      </c>
      <c r="D92" s="11">
        <v>91</v>
      </c>
      <c r="E92" s="11" t="s">
        <v>2227</v>
      </c>
      <c r="F92" s="11" t="s">
        <v>2688</v>
      </c>
      <c r="G92" s="11" t="s">
        <v>250</v>
      </c>
      <c r="H92" s="12" t="s">
        <v>1042</v>
      </c>
      <c r="I92" s="13">
        <v>44703</v>
      </c>
      <c r="J92" s="11" t="s">
        <v>2657</v>
      </c>
      <c r="K92" s="11">
        <v>0.4</v>
      </c>
      <c r="L92" s="11">
        <v>70</v>
      </c>
      <c r="M92" s="11">
        <v>9.26</v>
      </c>
      <c r="N92" s="11">
        <v>72</v>
      </c>
      <c r="O92" s="11">
        <v>13.49</v>
      </c>
      <c r="P92" s="11">
        <v>65</v>
      </c>
      <c r="Q92" s="11">
        <v>0.22</v>
      </c>
      <c r="R92" s="11">
        <v>68</v>
      </c>
      <c r="S92" s="11">
        <v>2.4300000000000002</v>
      </c>
      <c r="T92" s="11">
        <v>68</v>
      </c>
      <c r="U92" s="11">
        <v>0.26</v>
      </c>
      <c r="V92" s="11">
        <v>65</v>
      </c>
      <c r="W92" s="11">
        <v>0.18</v>
      </c>
      <c r="X92" s="11">
        <v>54</v>
      </c>
      <c r="Y92" s="11">
        <v>2.27</v>
      </c>
      <c r="Z92" s="11">
        <v>53</v>
      </c>
      <c r="AA92" s="11">
        <v>2.37</v>
      </c>
      <c r="AB92" s="11">
        <v>56</v>
      </c>
      <c r="AC92" s="11">
        <v>4.8</v>
      </c>
      <c r="AD92" s="11">
        <v>62</v>
      </c>
      <c r="AE92" s="40">
        <v>0.25</v>
      </c>
      <c r="AF92" s="11">
        <v>59</v>
      </c>
      <c r="AG92" s="43">
        <v>0.02</v>
      </c>
      <c r="AH92" s="11">
        <v>47</v>
      </c>
      <c r="AI92" s="47">
        <v>0.14000000000000001</v>
      </c>
      <c r="AJ92" s="11">
        <v>56</v>
      </c>
      <c r="AK92" s="47">
        <v>0.03</v>
      </c>
      <c r="AL92" s="11">
        <v>40</v>
      </c>
      <c r="AM92" s="40">
        <v>0.19</v>
      </c>
      <c r="AN92" s="11">
        <v>53</v>
      </c>
      <c r="AO92" s="40">
        <v>0.39</v>
      </c>
      <c r="AP92" s="11">
        <v>61</v>
      </c>
      <c r="AQ92" s="11">
        <v>9.52</v>
      </c>
      <c r="AR92" s="11">
        <v>164.04</v>
      </c>
      <c r="AS92" s="11">
        <v>128.80000000000001</v>
      </c>
      <c r="AT92" s="11" t="s">
        <v>2640</v>
      </c>
      <c r="AU92" s="11" t="s">
        <v>2640</v>
      </c>
      <c r="AV92" s="11" t="s">
        <v>2640</v>
      </c>
      <c r="AW92" s="11">
        <v>4</v>
      </c>
      <c r="AX92" s="64" t="s">
        <v>2690</v>
      </c>
    </row>
    <row r="93" spans="1:50" x14ac:dyDescent="0.3">
      <c r="A93" s="11">
        <v>92</v>
      </c>
      <c r="B93" s="11" t="s">
        <v>55</v>
      </c>
      <c r="C93" s="11" t="s">
        <v>1174</v>
      </c>
      <c r="D93" s="11">
        <v>92</v>
      </c>
      <c r="E93" s="11" t="s">
        <v>2227</v>
      </c>
      <c r="F93" s="11" t="s">
        <v>2688</v>
      </c>
      <c r="G93" s="11" t="s">
        <v>55</v>
      </c>
      <c r="H93" s="12" t="s">
        <v>1042</v>
      </c>
      <c r="I93" s="13">
        <v>44685</v>
      </c>
      <c r="J93" s="11" t="s">
        <v>2656</v>
      </c>
      <c r="K93" s="11">
        <v>0.54</v>
      </c>
      <c r="L93" s="11">
        <v>68</v>
      </c>
      <c r="M93" s="11">
        <v>9.5</v>
      </c>
      <c r="N93" s="11">
        <v>72</v>
      </c>
      <c r="O93" s="11">
        <v>15.08</v>
      </c>
      <c r="P93" s="11">
        <v>64</v>
      </c>
      <c r="Q93" s="11">
        <v>0.47</v>
      </c>
      <c r="R93" s="11">
        <v>71</v>
      </c>
      <c r="S93" s="11">
        <v>2.65</v>
      </c>
      <c r="T93" s="11">
        <v>69</v>
      </c>
      <c r="U93" s="11">
        <v>-0.28999999999999998</v>
      </c>
      <c r="V93" s="11">
        <v>64</v>
      </c>
      <c r="W93" s="11">
        <v>-0.23</v>
      </c>
      <c r="X93" s="11">
        <v>51</v>
      </c>
      <c r="Y93" s="11">
        <v>4.9000000000000004</v>
      </c>
      <c r="Z93" s="11">
        <v>50</v>
      </c>
      <c r="AA93" s="11">
        <v>2.46</v>
      </c>
      <c r="AB93" s="11">
        <v>55</v>
      </c>
      <c r="AC93" s="11">
        <v>4.93</v>
      </c>
      <c r="AD93" s="11">
        <v>63</v>
      </c>
      <c r="AE93" s="40">
        <v>0.33</v>
      </c>
      <c r="AF93" s="11">
        <v>56</v>
      </c>
      <c r="AG93" s="43">
        <v>0.06</v>
      </c>
      <c r="AH93" s="11">
        <v>45</v>
      </c>
      <c r="AI93" s="47">
        <v>0.18</v>
      </c>
      <c r="AJ93" s="11">
        <v>54</v>
      </c>
      <c r="AK93" s="47">
        <v>0.02</v>
      </c>
      <c r="AL93" s="11">
        <v>38</v>
      </c>
      <c r="AM93" s="40">
        <v>0.26</v>
      </c>
      <c r="AN93" s="11">
        <v>51</v>
      </c>
      <c r="AO93" s="40">
        <v>0.45</v>
      </c>
      <c r="AP93" s="11">
        <v>58</v>
      </c>
      <c r="AQ93" s="11">
        <v>9.2100000000000009</v>
      </c>
      <c r="AR93" s="11">
        <v>166.53</v>
      </c>
      <c r="AS93" s="11">
        <v>126.3</v>
      </c>
      <c r="AT93" s="11" t="s">
        <v>2640</v>
      </c>
      <c r="AU93" s="11" t="s">
        <v>2640</v>
      </c>
      <c r="AV93" s="11" t="s">
        <v>2640</v>
      </c>
      <c r="AW93" s="11">
        <v>3</v>
      </c>
      <c r="AX93" s="64" t="s">
        <v>2688</v>
      </c>
    </row>
    <row r="94" spans="1:50" x14ac:dyDescent="0.3">
      <c r="A94" s="11">
        <v>93</v>
      </c>
      <c r="B94" s="11" t="s">
        <v>835</v>
      </c>
      <c r="C94" s="11" t="s">
        <v>1175</v>
      </c>
      <c r="D94" s="11">
        <v>93</v>
      </c>
      <c r="E94" s="11" t="s">
        <v>2227</v>
      </c>
      <c r="F94" s="11" t="s">
        <v>2688</v>
      </c>
      <c r="G94" s="11" t="s">
        <v>835</v>
      </c>
      <c r="H94" s="12" t="s">
        <v>1049</v>
      </c>
      <c r="I94" s="13">
        <v>44730</v>
      </c>
      <c r="J94" s="11" t="s">
        <v>2656</v>
      </c>
      <c r="K94" s="11">
        <v>0.54</v>
      </c>
      <c r="L94" s="11">
        <v>64</v>
      </c>
      <c r="M94" s="11">
        <v>11.38</v>
      </c>
      <c r="N94" s="11">
        <v>69</v>
      </c>
      <c r="O94" s="11">
        <v>17.850000000000001</v>
      </c>
      <c r="P94" s="11">
        <v>56</v>
      </c>
      <c r="Q94" s="11">
        <v>-0.16</v>
      </c>
      <c r="R94" s="11">
        <v>63</v>
      </c>
      <c r="S94" s="11">
        <v>2.33</v>
      </c>
      <c r="T94" s="11">
        <v>64</v>
      </c>
      <c r="U94" s="11">
        <v>1.2</v>
      </c>
      <c r="V94" s="11">
        <v>53</v>
      </c>
      <c r="W94" s="11">
        <v>-0.75</v>
      </c>
      <c r="X94" s="11">
        <v>44</v>
      </c>
      <c r="Y94" s="11">
        <v>6.65</v>
      </c>
      <c r="Z94" s="11">
        <v>44</v>
      </c>
      <c r="AA94" s="11">
        <v>2.86</v>
      </c>
      <c r="AB94" s="11">
        <v>48</v>
      </c>
      <c r="AC94" s="11">
        <v>6.33</v>
      </c>
      <c r="AD94" s="11">
        <v>57</v>
      </c>
      <c r="AE94" s="40">
        <v>0.28000000000000003</v>
      </c>
      <c r="AF94" s="11">
        <v>51</v>
      </c>
      <c r="AG94" s="43">
        <v>0.05</v>
      </c>
      <c r="AH94" s="11">
        <v>38</v>
      </c>
      <c r="AI94" s="47">
        <v>0.16</v>
      </c>
      <c r="AJ94" s="11">
        <v>47</v>
      </c>
      <c r="AK94" s="47">
        <v>0.02</v>
      </c>
      <c r="AL94" s="11">
        <v>32</v>
      </c>
      <c r="AM94" s="40">
        <v>0.23</v>
      </c>
      <c r="AN94" s="11">
        <v>44</v>
      </c>
      <c r="AO94" s="40">
        <v>0.39</v>
      </c>
      <c r="AP94" s="11">
        <v>52</v>
      </c>
      <c r="AQ94" s="11">
        <v>12.58</v>
      </c>
      <c r="AR94" s="11">
        <v>173.8</v>
      </c>
      <c r="AS94" s="11">
        <v>125.84</v>
      </c>
      <c r="AT94" s="11" t="s">
        <v>2640</v>
      </c>
      <c r="AU94" s="11" t="s">
        <v>2642</v>
      </c>
      <c r="AV94" s="11" t="s">
        <v>2640</v>
      </c>
      <c r="AW94" s="11">
        <v>2</v>
      </c>
      <c r="AX94" s="64" t="s">
        <v>2688</v>
      </c>
    </row>
    <row r="95" spans="1:50" x14ac:dyDescent="0.3">
      <c r="A95" s="11">
        <v>94</v>
      </c>
      <c r="B95" s="11" t="s">
        <v>190</v>
      </c>
      <c r="C95" s="11" t="s">
        <v>1176</v>
      </c>
      <c r="D95" s="11">
        <v>94</v>
      </c>
      <c r="E95" s="11" t="s">
        <v>2227</v>
      </c>
      <c r="F95" s="11" t="s">
        <v>2688</v>
      </c>
      <c r="G95" s="11" t="s">
        <v>190</v>
      </c>
      <c r="H95" s="12" t="s">
        <v>1058</v>
      </c>
      <c r="I95" s="13">
        <v>44700</v>
      </c>
      <c r="J95" s="11" t="s">
        <v>2655</v>
      </c>
      <c r="K95" s="11">
        <v>0.18</v>
      </c>
      <c r="L95" s="11">
        <v>68</v>
      </c>
      <c r="M95" s="11">
        <v>6.1</v>
      </c>
      <c r="N95" s="11">
        <v>71</v>
      </c>
      <c r="O95" s="11">
        <v>6.75</v>
      </c>
      <c r="P95" s="11">
        <v>62</v>
      </c>
      <c r="Q95" s="11">
        <v>1.1499999999999999</v>
      </c>
      <c r="R95" s="11">
        <v>66</v>
      </c>
      <c r="S95" s="11">
        <v>2.4500000000000002</v>
      </c>
      <c r="T95" s="11">
        <v>66</v>
      </c>
      <c r="U95" s="11">
        <v>-0.44</v>
      </c>
      <c r="V95" s="11">
        <v>59</v>
      </c>
      <c r="W95" s="11">
        <v>-0.12</v>
      </c>
      <c r="X95" s="11">
        <v>50</v>
      </c>
      <c r="Y95" s="11">
        <v>1.47</v>
      </c>
      <c r="Z95" s="11">
        <v>49</v>
      </c>
      <c r="AA95" s="11">
        <v>2.16</v>
      </c>
      <c r="AB95" s="11">
        <v>54</v>
      </c>
      <c r="AC95" s="11">
        <v>3.41</v>
      </c>
      <c r="AD95" s="11">
        <v>60</v>
      </c>
      <c r="AE95" s="40">
        <v>0.32</v>
      </c>
      <c r="AF95" s="11">
        <v>56</v>
      </c>
      <c r="AG95" s="43">
        <v>0.06</v>
      </c>
      <c r="AH95" s="11">
        <v>43</v>
      </c>
      <c r="AI95" s="47">
        <v>0.27</v>
      </c>
      <c r="AJ95" s="11">
        <v>53</v>
      </c>
      <c r="AK95" s="47">
        <v>1E-3</v>
      </c>
      <c r="AL95" s="11">
        <v>36</v>
      </c>
      <c r="AM95" s="40">
        <v>0.28000000000000003</v>
      </c>
      <c r="AN95" s="11">
        <v>49</v>
      </c>
      <c r="AO95" s="40">
        <v>0.48</v>
      </c>
      <c r="AP95" s="11">
        <v>58</v>
      </c>
      <c r="AQ95" s="11">
        <v>5.6599999999999993</v>
      </c>
      <c r="AR95" s="11">
        <v>169.37</v>
      </c>
      <c r="AS95" s="11">
        <v>125.69</v>
      </c>
      <c r="AT95" s="11" t="s">
        <v>2640</v>
      </c>
      <c r="AU95" s="11" t="s">
        <v>2640</v>
      </c>
      <c r="AV95" s="11" t="s">
        <v>2642</v>
      </c>
      <c r="AW95" s="11">
        <v>4</v>
      </c>
      <c r="AX95" s="64" t="s">
        <v>2690</v>
      </c>
    </row>
    <row r="96" spans="1:50" x14ac:dyDescent="0.3">
      <c r="A96" s="11">
        <v>95</v>
      </c>
      <c r="B96" s="11" t="s">
        <v>795</v>
      </c>
      <c r="C96" s="11" t="s">
        <v>1177</v>
      </c>
      <c r="D96" s="11">
        <v>95</v>
      </c>
      <c r="E96" s="11" t="s">
        <v>2227</v>
      </c>
      <c r="F96" s="11" t="s">
        <v>2688</v>
      </c>
      <c r="G96" s="11" t="s">
        <v>795</v>
      </c>
      <c r="H96" s="12" t="s">
        <v>1062</v>
      </c>
      <c r="I96" s="13">
        <v>44727</v>
      </c>
      <c r="J96" s="11" t="s">
        <v>2656</v>
      </c>
      <c r="K96" s="11">
        <v>0.72</v>
      </c>
      <c r="L96" s="11">
        <v>67</v>
      </c>
      <c r="M96" s="11">
        <v>11.85</v>
      </c>
      <c r="N96" s="11">
        <v>71</v>
      </c>
      <c r="O96" s="11">
        <v>16.399999999999999</v>
      </c>
      <c r="P96" s="11">
        <v>61</v>
      </c>
      <c r="Q96" s="11">
        <v>-0.1</v>
      </c>
      <c r="R96" s="11">
        <v>64</v>
      </c>
      <c r="S96" s="11">
        <v>1.62</v>
      </c>
      <c r="T96" s="11">
        <v>65</v>
      </c>
      <c r="U96" s="11">
        <v>-0.04</v>
      </c>
      <c r="V96" s="11">
        <v>60</v>
      </c>
      <c r="W96" s="11">
        <v>-0.73</v>
      </c>
      <c r="X96" s="11">
        <v>49</v>
      </c>
      <c r="Y96" s="11">
        <v>7.22</v>
      </c>
      <c r="Z96" s="11">
        <v>48</v>
      </c>
      <c r="AA96" s="11">
        <v>1.56</v>
      </c>
      <c r="AB96" s="11">
        <v>52</v>
      </c>
      <c r="AC96" s="11">
        <v>5.87</v>
      </c>
      <c r="AD96" s="11">
        <v>60</v>
      </c>
      <c r="AE96" s="40">
        <v>0.25</v>
      </c>
      <c r="AF96" s="11">
        <v>53</v>
      </c>
      <c r="AG96" s="43">
        <v>0.06</v>
      </c>
      <c r="AH96" s="11">
        <v>41</v>
      </c>
      <c r="AI96" s="47">
        <v>0.23</v>
      </c>
      <c r="AJ96" s="11">
        <v>51</v>
      </c>
      <c r="AK96" s="47">
        <v>1E-3</v>
      </c>
      <c r="AL96" s="11">
        <v>35</v>
      </c>
      <c r="AM96" s="40">
        <v>0.25</v>
      </c>
      <c r="AN96" s="11">
        <v>47</v>
      </c>
      <c r="AO96" s="40">
        <v>0.35</v>
      </c>
      <c r="AP96" s="11">
        <v>55</v>
      </c>
      <c r="AQ96" s="11">
        <v>11.81</v>
      </c>
      <c r="AR96" s="11">
        <v>166.37</v>
      </c>
      <c r="AS96" s="11">
        <v>125.18</v>
      </c>
      <c r="AT96" s="11" t="s">
        <v>2640</v>
      </c>
      <c r="AU96" s="11" t="s">
        <v>2641</v>
      </c>
      <c r="AV96" s="11" t="s">
        <v>2641</v>
      </c>
      <c r="AW96" s="11">
        <v>3</v>
      </c>
      <c r="AX96" s="64" t="s">
        <v>2688</v>
      </c>
    </row>
    <row r="97" spans="1:50" x14ac:dyDescent="0.3">
      <c r="A97" s="11">
        <v>96</v>
      </c>
      <c r="B97" s="11" t="s">
        <v>1008</v>
      </c>
      <c r="C97" s="11" t="s">
        <v>2099</v>
      </c>
      <c r="D97" s="11">
        <v>96</v>
      </c>
      <c r="E97" s="11" t="s">
        <v>2227</v>
      </c>
      <c r="F97" s="11" t="s">
        <v>2688</v>
      </c>
      <c r="G97" s="11" t="s">
        <v>1008</v>
      </c>
      <c r="H97" s="12" t="s">
        <v>1082</v>
      </c>
      <c r="I97" s="13">
        <v>44711</v>
      </c>
      <c r="J97" s="11" t="s">
        <v>2702</v>
      </c>
      <c r="K97" s="11">
        <v>0.44</v>
      </c>
      <c r="L97" s="11">
        <v>70</v>
      </c>
      <c r="M97" s="11">
        <v>7.56</v>
      </c>
      <c r="N97" s="11">
        <v>72</v>
      </c>
      <c r="O97" s="11">
        <v>10.38</v>
      </c>
      <c r="P97" s="11">
        <v>67</v>
      </c>
      <c r="Q97" s="11">
        <v>0.99</v>
      </c>
      <c r="R97" s="11">
        <v>69</v>
      </c>
      <c r="S97" s="11">
        <v>2.3199999999999998</v>
      </c>
      <c r="T97" s="11">
        <v>68</v>
      </c>
      <c r="U97" s="11">
        <v>-0.47</v>
      </c>
      <c r="V97" s="11">
        <v>67</v>
      </c>
      <c r="W97" s="11">
        <v>-0.18</v>
      </c>
      <c r="X97" s="11">
        <v>60</v>
      </c>
      <c r="Y97" s="11">
        <v>1.1000000000000001</v>
      </c>
      <c r="Z97" s="11">
        <v>60</v>
      </c>
      <c r="AA97" s="11">
        <v>2.27</v>
      </c>
      <c r="AB97" s="11">
        <v>62</v>
      </c>
      <c r="AC97" s="11">
        <v>3.26</v>
      </c>
      <c r="AD97" s="11">
        <v>65</v>
      </c>
      <c r="AE97" s="40">
        <v>0.39</v>
      </c>
      <c r="AF97" s="11">
        <v>62</v>
      </c>
      <c r="AG97" s="43">
        <v>0.05</v>
      </c>
      <c r="AH97" s="11">
        <v>53</v>
      </c>
      <c r="AI97" s="47">
        <v>0.46</v>
      </c>
      <c r="AJ97" s="11">
        <v>61</v>
      </c>
      <c r="AK97" s="47">
        <v>-0.01</v>
      </c>
      <c r="AL97" s="11">
        <v>47</v>
      </c>
      <c r="AM97" s="40">
        <v>0.38</v>
      </c>
      <c r="AN97" s="11">
        <v>58</v>
      </c>
      <c r="AO97" s="40">
        <v>0.68</v>
      </c>
      <c r="AP97" s="11">
        <v>65</v>
      </c>
      <c r="AQ97" s="11">
        <v>7.09</v>
      </c>
      <c r="AR97" s="11">
        <v>180.71</v>
      </c>
      <c r="AS97" s="11">
        <v>130.77000000000001</v>
      </c>
      <c r="AT97" s="11" t="s">
        <v>2641</v>
      </c>
      <c r="AU97" s="11" t="s">
        <v>2641</v>
      </c>
      <c r="AV97" s="11" t="s">
        <v>2640</v>
      </c>
      <c r="AW97" s="11">
        <v>3</v>
      </c>
      <c r="AX97" s="64" t="s">
        <v>2688</v>
      </c>
    </row>
    <row r="98" spans="1:50" x14ac:dyDescent="0.3">
      <c r="A98" s="11">
        <v>97</v>
      </c>
      <c r="B98" s="11" t="s">
        <v>626</v>
      </c>
      <c r="C98" s="11" t="s">
        <v>1178</v>
      </c>
      <c r="D98" s="11">
        <v>97</v>
      </c>
      <c r="E98" s="11" t="s">
        <v>2227</v>
      </c>
      <c r="F98" s="11" t="s">
        <v>2688</v>
      </c>
      <c r="G98" s="11" t="s">
        <v>626</v>
      </c>
      <c r="H98" s="12" t="s">
        <v>1048</v>
      </c>
      <c r="I98" s="13">
        <v>44714</v>
      </c>
      <c r="J98" s="11" t="s">
        <v>2656</v>
      </c>
      <c r="K98" s="11">
        <v>0.52</v>
      </c>
      <c r="L98" s="11">
        <v>67</v>
      </c>
      <c r="M98" s="11">
        <v>10.14</v>
      </c>
      <c r="N98" s="11">
        <v>70</v>
      </c>
      <c r="O98" s="11">
        <v>13.85</v>
      </c>
      <c r="P98" s="11">
        <v>62</v>
      </c>
      <c r="Q98" s="11">
        <v>-0.34</v>
      </c>
      <c r="R98" s="11">
        <v>64</v>
      </c>
      <c r="S98" s="11">
        <v>1.85</v>
      </c>
      <c r="T98" s="11">
        <v>65</v>
      </c>
      <c r="U98" s="11">
        <v>-0.3</v>
      </c>
      <c r="V98" s="11">
        <v>58</v>
      </c>
      <c r="W98" s="11">
        <v>-0.49</v>
      </c>
      <c r="X98" s="11">
        <v>51</v>
      </c>
      <c r="Y98" s="11">
        <v>4.67</v>
      </c>
      <c r="Z98" s="11">
        <v>50</v>
      </c>
      <c r="AA98" s="11">
        <v>1.95</v>
      </c>
      <c r="AB98" s="11">
        <v>53</v>
      </c>
      <c r="AC98" s="11">
        <v>5.61</v>
      </c>
      <c r="AD98" s="11">
        <v>60</v>
      </c>
      <c r="AE98" s="40">
        <v>0.35</v>
      </c>
      <c r="AF98" s="11">
        <v>53</v>
      </c>
      <c r="AG98" s="43">
        <v>0.05</v>
      </c>
      <c r="AH98" s="11">
        <v>45</v>
      </c>
      <c r="AI98" s="47">
        <v>0.34</v>
      </c>
      <c r="AJ98" s="11">
        <v>52</v>
      </c>
      <c r="AK98" s="47">
        <v>0.01</v>
      </c>
      <c r="AL98" s="11">
        <v>39</v>
      </c>
      <c r="AM98" s="40">
        <v>0.34</v>
      </c>
      <c r="AN98" s="11">
        <v>49</v>
      </c>
      <c r="AO98" s="40">
        <v>0.57999999999999996</v>
      </c>
      <c r="AP98" s="11">
        <v>55</v>
      </c>
      <c r="AQ98" s="11">
        <v>9.84</v>
      </c>
      <c r="AR98" s="11">
        <v>178.5</v>
      </c>
      <c r="AS98" s="11">
        <v>130.63999999999999</v>
      </c>
      <c r="AT98" s="11" t="s">
        <v>2640</v>
      </c>
      <c r="AU98" s="11" t="s">
        <v>2640</v>
      </c>
      <c r="AV98" s="11" t="s">
        <v>2640</v>
      </c>
      <c r="AW98" s="11">
        <v>2</v>
      </c>
      <c r="AX98" s="64" t="s">
        <v>2688</v>
      </c>
    </row>
    <row r="99" spans="1:50" x14ac:dyDescent="0.3">
      <c r="A99" s="11">
        <v>98</v>
      </c>
      <c r="B99" s="11" t="s">
        <v>456</v>
      </c>
      <c r="C99" s="11" t="s">
        <v>1179</v>
      </c>
      <c r="D99" s="11">
        <v>98</v>
      </c>
      <c r="E99" s="11" t="s">
        <v>2227</v>
      </c>
      <c r="F99" s="11" t="s">
        <v>2688</v>
      </c>
      <c r="G99" s="11" t="s">
        <v>456</v>
      </c>
      <c r="H99" s="12" t="s">
        <v>1042</v>
      </c>
      <c r="I99" s="13">
        <v>44710</v>
      </c>
      <c r="J99" s="11" t="s">
        <v>2656</v>
      </c>
      <c r="K99" s="11">
        <v>0.56999999999999995</v>
      </c>
      <c r="L99" s="11">
        <v>68</v>
      </c>
      <c r="M99" s="11">
        <v>9.86</v>
      </c>
      <c r="N99" s="11">
        <v>70</v>
      </c>
      <c r="O99" s="11">
        <v>15.66</v>
      </c>
      <c r="P99" s="11">
        <v>63</v>
      </c>
      <c r="Q99" s="11">
        <v>-0.06</v>
      </c>
      <c r="R99" s="11">
        <v>67</v>
      </c>
      <c r="S99" s="11">
        <v>1.92</v>
      </c>
      <c r="T99" s="11">
        <v>66</v>
      </c>
      <c r="U99" s="11">
        <v>1.27</v>
      </c>
      <c r="V99" s="11">
        <v>63</v>
      </c>
      <c r="W99" s="11">
        <v>-0.32</v>
      </c>
      <c r="X99" s="11">
        <v>53</v>
      </c>
      <c r="Y99" s="11">
        <v>3.4</v>
      </c>
      <c r="Z99" s="11">
        <v>52</v>
      </c>
      <c r="AA99" s="11">
        <v>2.21</v>
      </c>
      <c r="AB99" s="11">
        <v>56</v>
      </c>
      <c r="AC99" s="11">
        <v>4.59</v>
      </c>
      <c r="AD99" s="11">
        <v>61</v>
      </c>
      <c r="AE99" s="40">
        <v>0.34</v>
      </c>
      <c r="AF99" s="11">
        <v>57</v>
      </c>
      <c r="AG99" s="43">
        <v>0.05</v>
      </c>
      <c r="AH99" s="11">
        <v>47</v>
      </c>
      <c r="AI99" s="47">
        <v>0.23</v>
      </c>
      <c r="AJ99" s="11">
        <v>55</v>
      </c>
      <c r="AK99" s="47">
        <v>0.01</v>
      </c>
      <c r="AL99" s="11">
        <v>40</v>
      </c>
      <c r="AM99" s="40">
        <v>0.26</v>
      </c>
      <c r="AN99" s="11">
        <v>52</v>
      </c>
      <c r="AO99" s="40">
        <v>0.5</v>
      </c>
      <c r="AP99" s="11">
        <v>59</v>
      </c>
      <c r="AQ99" s="11">
        <v>11.129999999999999</v>
      </c>
      <c r="AR99" s="11">
        <v>167.35</v>
      </c>
      <c r="AS99" s="11">
        <v>128.86000000000001</v>
      </c>
      <c r="AT99" s="11" t="s">
        <v>2641</v>
      </c>
      <c r="AU99" s="11" t="s">
        <v>2641</v>
      </c>
      <c r="AV99" s="11" t="s">
        <v>2642</v>
      </c>
      <c r="AW99" s="11">
        <v>3</v>
      </c>
      <c r="AX99" s="64" t="s">
        <v>2688</v>
      </c>
    </row>
    <row r="100" spans="1:50" x14ac:dyDescent="0.3">
      <c r="A100" s="11">
        <v>99</v>
      </c>
      <c r="B100" s="11" t="s">
        <v>1021</v>
      </c>
      <c r="C100" s="11" t="s">
        <v>2100</v>
      </c>
      <c r="D100" s="11">
        <v>99</v>
      </c>
      <c r="E100" s="11" t="s">
        <v>2227</v>
      </c>
      <c r="F100" s="11" t="s">
        <v>2688</v>
      </c>
      <c r="G100" s="11" t="s">
        <v>1021</v>
      </c>
      <c r="H100" s="12" t="s">
        <v>1069</v>
      </c>
      <c r="I100" s="13">
        <v>44721</v>
      </c>
      <c r="J100" s="11" t="s">
        <v>2702</v>
      </c>
      <c r="K100" s="11">
        <v>0.81</v>
      </c>
      <c r="L100" s="11">
        <v>68</v>
      </c>
      <c r="M100" s="11">
        <v>11.45</v>
      </c>
      <c r="N100" s="11">
        <v>71</v>
      </c>
      <c r="O100" s="11">
        <v>18.059999999999999</v>
      </c>
      <c r="P100" s="11">
        <v>61</v>
      </c>
      <c r="Q100" s="11">
        <v>0.21</v>
      </c>
      <c r="R100" s="11">
        <v>67</v>
      </c>
      <c r="S100" s="11">
        <v>1.87</v>
      </c>
      <c r="T100" s="11">
        <v>66</v>
      </c>
      <c r="U100" s="11">
        <v>0.25</v>
      </c>
      <c r="V100" s="11">
        <v>61</v>
      </c>
      <c r="W100" s="11">
        <v>-0.4</v>
      </c>
      <c r="X100" s="11">
        <v>51</v>
      </c>
      <c r="Y100" s="11">
        <v>6.17</v>
      </c>
      <c r="Z100" s="11">
        <v>50</v>
      </c>
      <c r="AA100" s="11">
        <v>2.4900000000000002</v>
      </c>
      <c r="AB100" s="11">
        <v>53</v>
      </c>
      <c r="AC100" s="11">
        <v>5.45</v>
      </c>
      <c r="AD100" s="11">
        <v>60</v>
      </c>
      <c r="AE100" s="40">
        <v>0.27</v>
      </c>
      <c r="AF100" s="11">
        <v>56</v>
      </c>
      <c r="AG100" s="43">
        <v>0.03</v>
      </c>
      <c r="AH100" s="11">
        <v>42</v>
      </c>
      <c r="AI100" s="47">
        <v>0.28000000000000003</v>
      </c>
      <c r="AJ100" s="11">
        <v>53</v>
      </c>
      <c r="AK100" s="47">
        <v>1E-3</v>
      </c>
      <c r="AL100" s="11">
        <v>35</v>
      </c>
      <c r="AM100" s="40">
        <v>0.25</v>
      </c>
      <c r="AN100" s="11">
        <v>49</v>
      </c>
      <c r="AO100" s="40">
        <v>0.41</v>
      </c>
      <c r="AP100" s="11">
        <v>58</v>
      </c>
      <c r="AQ100" s="11">
        <v>11.7</v>
      </c>
      <c r="AR100" s="11">
        <v>169.97</v>
      </c>
      <c r="AS100" s="11">
        <v>127.1</v>
      </c>
      <c r="AT100" s="11" t="s">
        <v>2640</v>
      </c>
      <c r="AU100" s="11" t="s">
        <v>2640</v>
      </c>
      <c r="AV100" s="11" t="s">
        <v>2642</v>
      </c>
      <c r="AW100" s="11">
        <v>3</v>
      </c>
      <c r="AX100" s="64" t="s">
        <v>2688</v>
      </c>
    </row>
    <row r="101" spans="1:50" x14ac:dyDescent="0.3">
      <c r="A101" s="11">
        <v>100</v>
      </c>
      <c r="B101" s="11" t="s">
        <v>38</v>
      </c>
      <c r="C101" s="11" t="s">
        <v>1180</v>
      </c>
      <c r="D101" s="11">
        <v>100</v>
      </c>
      <c r="E101" s="11" t="s">
        <v>2227</v>
      </c>
      <c r="F101" s="11" t="s">
        <v>2688</v>
      </c>
      <c r="G101" s="11" t="s">
        <v>38</v>
      </c>
      <c r="H101" s="12" t="s">
        <v>1046</v>
      </c>
      <c r="I101" s="13">
        <v>44683</v>
      </c>
      <c r="J101" s="11" t="s">
        <v>2656</v>
      </c>
      <c r="K101" s="11">
        <v>0.52</v>
      </c>
      <c r="L101" s="11">
        <v>67</v>
      </c>
      <c r="M101" s="11">
        <v>10.08</v>
      </c>
      <c r="N101" s="11">
        <v>73</v>
      </c>
      <c r="O101" s="11">
        <v>15.9</v>
      </c>
      <c r="P101" s="11">
        <v>61</v>
      </c>
      <c r="Q101" s="11">
        <v>-0.28999999999999998</v>
      </c>
      <c r="R101" s="11">
        <v>71</v>
      </c>
      <c r="S101" s="11">
        <v>1.79</v>
      </c>
      <c r="T101" s="11">
        <v>69</v>
      </c>
      <c r="U101" s="11">
        <v>1.1499999999999999</v>
      </c>
      <c r="V101" s="11">
        <v>58</v>
      </c>
      <c r="W101" s="11">
        <v>-0.28999999999999998</v>
      </c>
      <c r="X101" s="11">
        <v>48</v>
      </c>
      <c r="Y101" s="11">
        <v>3.82</v>
      </c>
      <c r="Z101" s="11">
        <v>48</v>
      </c>
      <c r="AA101" s="11">
        <v>1.58</v>
      </c>
      <c r="AB101" s="11">
        <v>55</v>
      </c>
      <c r="AC101" s="11">
        <v>5.45</v>
      </c>
      <c r="AD101" s="11">
        <v>62</v>
      </c>
      <c r="AE101" s="40">
        <v>0.25</v>
      </c>
      <c r="AF101" s="11">
        <v>54</v>
      </c>
      <c r="AG101" s="43">
        <v>0.03</v>
      </c>
      <c r="AH101" s="11">
        <v>42</v>
      </c>
      <c r="AI101" s="47">
        <v>0.16</v>
      </c>
      <c r="AJ101" s="11">
        <v>50</v>
      </c>
      <c r="AK101" s="47">
        <v>0.02</v>
      </c>
      <c r="AL101" s="11">
        <v>35</v>
      </c>
      <c r="AM101" s="40">
        <v>0.2</v>
      </c>
      <c r="AN101" s="11">
        <v>47</v>
      </c>
      <c r="AO101" s="40">
        <v>0.37</v>
      </c>
      <c r="AP101" s="11">
        <v>55</v>
      </c>
      <c r="AQ101" s="11">
        <v>11.23</v>
      </c>
      <c r="AR101" s="11">
        <v>161.94999999999999</v>
      </c>
      <c r="AS101" s="11">
        <v>126.51</v>
      </c>
      <c r="AT101" s="11" t="s">
        <v>2640</v>
      </c>
      <c r="AU101" s="11" t="s">
        <v>2641</v>
      </c>
      <c r="AV101" s="11" t="s">
        <v>2640</v>
      </c>
      <c r="AW101" s="11">
        <v>3</v>
      </c>
      <c r="AX101" s="64" t="s">
        <v>2688</v>
      </c>
    </row>
    <row r="102" spans="1:50" x14ac:dyDescent="0.3">
      <c r="A102" s="11" t="s">
        <v>2617</v>
      </c>
      <c r="B102" s="11" t="s">
        <v>2628</v>
      </c>
      <c r="C102" s="11" t="s">
        <v>2674</v>
      </c>
      <c r="D102" s="11" t="s">
        <v>2617</v>
      </c>
      <c r="E102" s="11" t="s">
        <v>2227</v>
      </c>
      <c r="F102" s="11" t="s">
        <v>2688</v>
      </c>
      <c r="G102" s="11" t="s">
        <v>2628</v>
      </c>
      <c r="H102" s="12" t="s">
        <v>1047</v>
      </c>
      <c r="I102" s="13">
        <v>44696</v>
      </c>
      <c r="J102" s="11" t="s">
        <v>2656</v>
      </c>
      <c r="K102" s="11">
        <v>0.5</v>
      </c>
      <c r="L102" s="11">
        <v>68</v>
      </c>
      <c r="M102" s="11">
        <v>8.57</v>
      </c>
      <c r="N102" s="11">
        <v>73</v>
      </c>
      <c r="O102" s="11">
        <v>13.56</v>
      </c>
      <c r="P102" s="11">
        <v>67</v>
      </c>
      <c r="Q102" s="11">
        <v>0.32</v>
      </c>
      <c r="R102" s="11">
        <v>71</v>
      </c>
      <c r="S102" s="11">
        <v>1.5</v>
      </c>
      <c r="T102" s="11">
        <v>69</v>
      </c>
      <c r="U102" s="11">
        <v>0.79</v>
      </c>
      <c r="V102" s="11">
        <v>67</v>
      </c>
      <c r="W102" s="11">
        <v>-0.14000000000000001</v>
      </c>
      <c r="X102" s="11">
        <v>53</v>
      </c>
      <c r="Y102" s="11">
        <v>3.53</v>
      </c>
      <c r="Z102" s="11">
        <v>52</v>
      </c>
      <c r="AA102" s="11">
        <v>1.59</v>
      </c>
      <c r="AB102" s="11">
        <v>56</v>
      </c>
      <c r="AC102" s="11">
        <v>4.0999999999999996</v>
      </c>
      <c r="AD102" s="11">
        <v>64</v>
      </c>
      <c r="AE102" s="40">
        <v>0.37</v>
      </c>
      <c r="AF102" s="11">
        <v>59</v>
      </c>
      <c r="AG102" s="43">
        <v>7.0000000000000007E-2</v>
      </c>
      <c r="AH102" s="11">
        <v>47</v>
      </c>
      <c r="AI102" s="47">
        <v>0.34</v>
      </c>
      <c r="AJ102" s="11">
        <v>57</v>
      </c>
      <c r="AK102" s="47">
        <v>0.03</v>
      </c>
      <c r="AL102" s="11">
        <v>41</v>
      </c>
      <c r="AM102" s="40">
        <v>0.4</v>
      </c>
      <c r="AN102" s="11">
        <v>53</v>
      </c>
      <c r="AO102" s="40">
        <v>0.57999999999999996</v>
      </c>
      <c r="AP102" s="11">
        <v>61</v>
      </c>
      <c r="AQ102" s="11">
        <v>9.36</v>
      </c>
      <c r="AR102" s="11">
        <v>172.96</v>
      </c>
      <c r="AS102" s="11">
        <v>134.05000000000001</v>
      </c>
      <c r="AT102" s="11" t="s">
        <v>2641</v>
      </c>
      <c r="AU102" s="11" t="s">
        <v>2640</v>
      </c>
      <c r="AV102" s="11" t="s">
        <v>2640</v>
      </c>
      <c r="AW102" s="11">
        <v>4</v>
      </c>
      <c r="AX102" s="64" t="s">
        <v>2688</v>
      </c>
    </row>
    <row r="103" spans="1:50" x14ac:dyDescent="0.3">
      <c r="A103" s="11" t="s">
        <v>2618</v>
      </c>
      <c r="B103" s="11" t="s">
        <v>2629</v>
      </c>
      <c r="C103" s="11" t="s">
        <v>2675</v>
      </c>
      <c r="D103" s="11" t="s">
        <v>2618</v>
      </c>
      <c r="E103" s="11" t="s">
        <v>2227</v>
      </c>
      <c r="F103" s="11" t="s">
        <v>2688</v>
      </c>
      <c r="G103" s="11" t="s">
        <v>2629</v>
      </c>
      <c r="H103" s="12" t="s">
        <v>1047</v>
      </c>
      <c r="I103" s="13">
        <v>44699</v>
      </c>
      <c r="J103" s="11" t="s">
        <v>2656</v>
      </c>
      <c r="K103" s="11">
        <v>0.52</v>
      </c>
      <c r="L103" s="11">
        <v>69</v>
      </c>
      <c r="M103" s="11">
        <v>8.64</v>
      </c>
      <c r="N103" s="11">
        <v>72</v>
      </c>
      <c r="O103" s="11">
        <v>14.78</v>
      </c>
      <c r="P103" s="11">
        <v>67</v>
      </c>
      <c r="Q103" s="11">
        <v>0.77</v>
      </c>
      <c r="R103" s="11">
        <v>68</v>
      </c>
      <c r="S103" s="11">
        <v>1.8</v>
      </c>
      <c r="T103" s="11">
        <v>67</v>
      </c>
      <c r="U103" s="11">
        <v>0.5</v>
      </c>
      <c r="V103" s="11">
        <v>67</v>
      </c>
      <c r="W103" s="11">
        <v>0.02</v>
      </c>
      <c r="X103" s="11">
        <v>54</v>
      </c>
      <c r="Y103" s="11">
        <v>4.96</v>
      </c>
      <c r="Z103" s="11">
        <v>53</v>
      </c>
      <c r="AA103" s="11">
        <v>2.2599999999999998</v>
      </c>
      <c r="AB103" s="11">
        <v>57</v>
      </c>
      <c r="AC103" s="11">
        <v>3.5</v>
      </c>
      <c r="AD103" s="11">
        <v>63</v>
      </c>
      <c r="AE103" s="40">
        <v>0.3</v>
      </c>
      <c r="AF103" s="11">
        <v>61</v>
      </c>
      <c r="AG103" s="43">
        <v>0.03</v>
      </c>
      <c r="AH103" s="11">
        <v>50</v>
      </c>
      <c r="AI103" s="47">
        <v>0.38</v>
      </c>
      <c r="AJ103" s="11">
        <v>59</v>
      </c>
      <c r="AK103" s="47">
        <v>0.01</v>
      </c>
      <c r="AL103" s="11">
        <v>42</v>
      </c>
      <c r="AM103" s="40">
        <v>0.33</v>
      </c>
      <c r="AN103" s="11">
        <v>56</v>
      </c>
      <c r="AO103" s="40">
        <v>0.5</v>
      </c>
      <c r="AP103" s="11">
        <v>63</v>
      </c>
      <c r="AQ103" s="11">
        <v>9.14</v>
      </c>
      <c r="AR103" s="11">
        <v>166.23</v>
      </c>
      <c r="AS103" s="11">
        <v>130.27000000000001</v>
      </c>
      <c r="AT103" s="11" t="s">
        <v>2642</v>
      </c>
      <c r="AU103" s="11" t="s">
        <v>2640</v>
      </c>
      <c r="AV103" s="11" t="s">
        <v>2640</v>
      </c>
      <c r="AW103" s="11">
        <v>3</v>
      </c>
      <c r="AX103" s="64" t="s">
        <v>2690</v>
      </c>
    </row>
    <row r="104" spans="1:50" x14ac:dyDescent="0.3">
      <c r="A104" s="11" t="s">
        <v>2619</v>
      </c>
      <c r="B104" s="11" t="s">
        <v>2630</v>
      </c>
      <c r="C104" s="11" t="s">
        <v>2676</v>
      </c>
      <c r="D104" s="11" t="s">
        <v>2619</v>
      </c>
      <c r="E104" s="11" t="s">
        <v>2227</v>
      </c>
      <c r="F104" s="11" t="s">
        <v>2688</v>
      </c>
      <c r="G104" s="11" t="s">
        <v>2630</v>
      </c>
      <c r="H104" s="12" t="s">
        <v>1062</v>
      </c>
      <c r="I104" s="13">
        <v>44709</v>
      </c>
      <c r="J104" s="11" t="s">
        <v>2691</v>
      </c>
      <c r="K104" s="11">
        <v>0.15</v>
      </c>
      <c r="L104" s="11">
        <v>68</v>
      </c>
      <c r="M104" s="11">
        <v>5.66</v>
      </c>
      <c r="N104" s="11">
        <v>72</v>
      </c>
      <c r="O104" s="11">
        <v>8.76</v>
      </c>
      <c r="P104" s="11">
        <v>63</v>
      </c>
      <c r="Q104" s="11">
        <v>1.7</v>
      </c>
      <c r="R104" s="11">
        <v>66</v>
      </c>
      <c r="S104" s="11">
        <v>2.52</v>
      </c>
      <c r="T104" s="11">
        <v>66</v>
      </c>
      <c r="U104" s="11">
        <v>-0.88</v>
      </c>
      <c r="V104" s="11">
        <v>61</v>
      </c>
      <c r="W104" s="11">
        <v>-0.02</v>
      </c>
      <c r="X104" s="11">
        <v>50</v>
      </c>
      <c r="Y104" s="11">
        <v>2.46</v>
      </c>
      <c r="Z104" s="11">
        <v>49</v>
      </c>
      <c r="AA104" s="11">
        <v>2.41</v>
      </c>
      <c r="AB104" s="11">
        <v>53</v>
      </c>
      <c r="AC104" s="11">
        <v>2.83</v>
      </c>
      <c r="AD104" s="11">
        <v>61</v>
      </c>
      <c r="AE104" s="40">
        <v>0.39</v>
      </c>
      <c r="AF104" s="11">
        <v>53</v>
      </c>
      <c r="AG104" s="43">
        <v>7.0000000000000007E-2</v>
      </c>
      <c r="AH104" s="11">
        <v>42</v>
      </c>
      <c r="AI104" s="47">
        <v>0.46</v>
      </c>
      <c r="AJ104" s="11">
        <v>52</v>
      </c>
      <c r="AK104" s="47">
        <v>0.02</v>
      </c>
      <c r="AL104" s="11">
        <v>35</v>
      </c>
      <c r="AM104" s="40">
        <v>0.48</v>
      </c>
      <c r="AN104" s="11">
        <v>48</v>
      </c>
      <c r="AO104" s="40">
        <v>0.64</v>
      </c>
      <c r="AP104" s="11">
        <v>55</v>
      </c>
      <c r="AQ104" s="11">
        <v>4.78</v>
      </c>
      <c r="AR104" s="11">
        <v>175.15</v>
      </c>
      <c r="AS104" s="11">
        <v>131.97</v>
      </c>
      <c r="AT104" s="11" t="s">
        <v>2640</v>
      </c>
      <c r="AU104" s="11" t="s">
        <v>2640</v>
      </c>
      <c r="AV104" s="11" t="s">
        <v>2640</v>
      </c>
      <c r="AW104" s="11">
        <v>3</v>
      </c>
      <c r="AX104" s="64" t="s">
        <v>2690</v>
      </c>
    </row>
    <row r="105" spans="1:50" x14ac:dyDescent="0.3">
      <c r="A105" s="11" t="s">
        <v>2620</v>
      </c>
      <c r="B105" s="11" t="s">
        <v>2631</v>
      </c>
      <c r="C105" s="11" t="s">
        <v>2677</v>
      </c>
      <c r="D105" s="11" t="s">
        <v>2620</v>
      </c>
      <c r="E105" s="11" t="s">
        <v>2227</v>
      </c>
      <c r="F105" s="11" t="s">
        <v>2688</v>
      </c>
      <c r="G105" s="11" t="s">
        <v>2631</v>
      </c>
      <c r="H105" s="12" t="s">
        <v>1041</v>
      </c>
      <c r="I105" s="13">
        <v>44732</v>
      </c>
      <c r="J105" s="11" t="s">
        <v>2656</v>
      </c>
      <c r="K105" s="11">
        <v>0.62</v>
      </c>
      <c r="L105" s="11">
        <v>65</v>
      </c>
      <c r="M105" s="11">
        <v>10.11</v>
      </c>
      <c r="N105" s="11">
        <v>68</v>
      </c>
      <c r="O105" s="11">
        <v>12.17</v>
      </c>
      <c r="P105" s="11">
        <v>59</v>
      </c>
      <c r="Q105" s="11">
        <v>0.23</v>
      </c>
      <c r="R105" s="11">
        <v>61</v>
      </c>
      <c r="S105" s="11">
        <v>1.87</v>
      </c>
      <c r="T105" s="11">
        <v>62</v>
      </c>
      <c r="U105" s="11">
        <v>-0.54</v>
      </c>
      <c r="V105" s="11">
        <v>55</v>
      </c>
      <c r="W105" s="11">
        <v>-0.32</v>
      </c>
      <c r="X105" s="11">
        <v>46</v>
      </c>
      <c r="Y105" s="11">
        <v>4.28</v>
      </c>
      <c r="Z105" s="11">
        <v>46</v>
      </c>
      <c r="AA105" s="11">
        <v>2.36</v>
      </c>
      <c r="AB105" s="11">
        <v>49</v>
      </c>
      <c r="AC105" s="11">
        <v>5.45</v>
      </c>
      <c r="AD105" s="11">
        <v>57</v>
      </c>
      <c r="AE105" s="40">
        <v>0.33</v>
      </c>
      <c r="AF105" s="11">
        <v>50</v>
      </c>
      <c r="AG105" s="43">
        <v>0.05</v>
      </c>
      <c r="AH105" s="11">
        <v>40</v>
      </c>
      <c r="AI105" s="47">
        <v>0.36</v>
      </c>
      <c r="AJ105" s="11">
        <v>49</v>
      </c>
      <c r="AK105" s="47">
        <v>1E-3</v>
      </c>
      <c r="AL105" s="11">
        <v>33</v>
      </c>
      <c r="AM105" s="40">
        <v>0.33</v>
      </c>
      <c r="AN105" s="11">
        <v>46</v>
      </c>
      <c r="AO105" s="40">
        <v>0.52</v>
      </c>
      <c r="AP105" s="11">
        <v>52</v>
      </c>
      <c r="AQ105" s="11">
        <v>9.57</v>
      </c>
      <c r="AR105" s="11">
        <v>179.16</v>
      </c>
      <c r="AS105" s="11">
        <v>132.05000000000001</v>
      </c>
      <c r="AT105" s="11" t="s">
        <v>2640</v>
      </c>
      <c r="AU105" s="11" t="s">
        <v>2641</v>
      </c>
      <c r="AV105" s="11" t="s">
        <v>2640</v>
      </c>
      <c r="AW105" s="11">
        <v>4</v>
      </c>
      <c r="AX105" s="64" t="s">
        <v>2688</v>
      </c>
    </row>
    <row r="106" spans="1:50" x14ac:dyDescent="0.3">
      <c r="A106" s="11" t="s">
        <v>2621</v>
      </c>
      <c r="B106" s="11" t="s">
        <v>2632</v>
      </c>
      <c r="C106" s="11" t="s">
        <v>2680</v>
      </c>
      <c r="D106" s="11" t="s">
        <v>2621</v>
      </c>
      <c r="E106" s="11" t="s">
        <v>2227</v>
      </c>
      <c r="F106" s="11" t="s">
        <v>2688</v>
      </c>
      <c r="G106" s="11" t="s">
        <v>2632</v>
      </c>
      <c r="H106" s="12" t="s">
        <v>1042</v>
      </c>
      <c r="I106" s="13">
        <v>44709</v>
      </c>
      <c r="J106" s="11" t="s">
        <v>2702</v>
      </c>
      <c r="K106" s="11">
        <v>0.49</v>
      </c>
      <c r="L106" s="11">
        <v>70</v>
      </c>
      <c r="M106" s="11">
        <v>9.75</v>
      </c>
      <c r="N106" s="11">
        <v>73</v>
      </c>
      <c r="O106" s="11">
        <v>14</v>
      </c>
      <c r="P106" s="11">
        <v>65</v>
      </c>
      <c r="Q106" s="11">
        <v>0.72</v>
      </c>
      <c r="R106" s="11">
        <v>68</v>
      </c>
      <c r="S106" s="11">
        <v>2.23</v>
      </c>
      <c r="T106" s="11">
        <v>67</v>
      </c>
      <c r="U106" s="11">
        <v>0.88</v>
      </c>
      <c r="V106" s="11">
        <v>66</v>
      </c>
      <c r="W106" s="11">
        <v>-0.16</v>
      </c>
      <c r="X106" s="11">
        <v>54</v>
      </c>
      <c r="Y106" s="11">
        <v>4.51</v>
      </c>
      <c r="Z106" s="11">
        <v>53</v>
      </c>
      <c r="AA106" s="11">
        <v>2.4500000000000002</v>
      </c>
      <c r="AB106" s="11">
        <v>56</v>
      </c>
      <c r="AC106" s="11">
        <v>4.41</v>
      </c>
      <c r="AD106" s="11">
        <v>63</v>
      </c>
      <c r="AE106" s="40">
        <v>0.31</v>
      </c>
      <c r="AF106" s="11">
        <v>59</v>
      </c>
      <c r="AG106" s="43">
        <v>0.06</v>
      </c>
      <c r="AH106" s="11">
        <v>48</v>
      </c>
      <c r="AI106" s="47">
        <v>0.27</v>
      </c>
      <c r="AJ106" s="11">
        <v>56</v>
      </c>
      <c r="AK106" s="47">
        <v>0.03</v>
      </c>
      <c r="AL106" s="11">
        <v>41</v>
      </c>
      <c r="AM106" s="40">
        <v>0.33</v>
      </c>
      <c r="AN106" s="11">
        <v>53</v>
      </c>
      <c r="AO106" s="40">
        <v>0.49</v>
      </c>
      <c r="AP106" s="11">
        <v>61</v>
      </c>
      <c r="AQ106" s="11">
        <v>10.63</v>
      </c>
      <c r="AR106" s="11">
        <v>175.38</v>
      </c>
      <c r="AS106" s="11">
        <v>133.41</v>
      </c>
      <c r="AT106" s="11" t="s">
        <v>2640</v>
      </c>
      <c r="AU106" s="11" t="s">
        <v>2641</v>
      </c>
      <c r="AV106" s="11" t="s">
        <v>2641</v>
      </c>
      <c r="AW106" s="11">
        <v>3</v>
      </c>
      <c r="AX106" s="64" t="s">
        <v>2688</v>
      </c>
    </row>
    <row r="107" spans="1:50" x14ac:dyDescent="0.3">
      <c r="A107" s="11" t="s">
        <v>2622</v>
      </c>
      <c r="B107" s="11" t="s">
        <v>2633</v>
      </c>
      <c r="C107" s="11" t="s">
        <v>2681</v>
      </c>
      <c r="D107" s="11" t="s">
        <v>2622</v>
      </c>
      <c r="E107" s="11" t="s">
        <v>2227</v>
      </c>
      <c r="F107" s="11" t="s">
        <v>2688</v>
      </c>
      <c r="G107" s="11" t="s">
        <v>2633</v>
      </c>
      <c r="H107" s="12" t="s">
        <v>1083</v>
      </c>
      <c r="I107" s="13">
        <v>44720</v>
      </c>
      <c r="J107" s="11" t="s">
        <v>2702</v>
      </c>
      <c r="K107" s="11">
        <v>0.54</v>
      </c>
      <c r="L107" s="11">
        <v>70</v>
      </c>
      <c r="M107" s="11">
        <v>9.6199999999999992</v>
      </c>
      <c r="N107" s="11">
        <v>72</v>
      </c>
      <c r="O107" s="11">
        <v>13.09</v>
      </c>
      <c r="P107" s="11">
        <v>65</v>
      </c>
      <c r="Q107" s="11">
        <v>-0.57999999999999996</v>
      </c>
      <c r="R107" s="11">
        <v>68</v>
      </c>
      <c r="S107" s="11">
        <v>1.65</v>
      </c>
      <c r="T107" s="11">
        <v>67</v>
      </c>
      <c r="U107" s="11">
        <v>0.97</v>
      </c>
      <c r="V107" s="11">
        <v>65</v>
      </c>
      <c r="W107" s="11">
        <v>-0.45</v>
      </c>
      <c r="X107" s="11">
        <v>51</v>
      </c>
      <c r="Y107" s="11">
        <v>3.15</v>
      </c>
      <c r="Z107" s="11">
        <v>51</v>
      </c>
      <c r="AA107" s="11">
        <v>2.21</v>
      </c>
      <c r="AB107" s="11">
        <v>56</v>
      </c>
      <c r="AC107" s="11">
        <v>6.11</v>
      </c>
      <c r="AD107" s="11">
        <v>63</v>
      </c>
      <c r="AE107" s="40">
        <v>0.34</v>
      </c>
      <c r="AF107" s="11">
        <v>58</v>
      </c>
      <c r="AG107" s="43">
        <v>0.06</v>
      </c>
      <c r="AH107" s="11">
        <v>47</v>
      </c>
      <c r="AI107" s="47">
        <v>0.27</v>
      </c>
      <c r="AJ107" s="11">
        <v>56</v>
      </c>
      <c r="AK107" s="47">
        <v>0.01</v>
      </c>
      <c r="AL107" s="11">
        <v>40</v>
      </c>
      <c r="AM107" s="40">
        <v>0.31</v>
      </c>
      <c r="AN107" s="11">
        <v>53</v>
      </c>
      <c r="AO107" s="40">
        <v>0.48</v>
      </c>
      <c r="AP107" s="11">
        <v>60</v>
      </c>
      <c r="AQ107" s="11">
        <v>10.59</v>
      </c>
      <c r="AR107" s="11">
        <v>177.77</v>
      </c>
      <c r="AS107" s="11">
        <v>131.66999999999999</v>
      </c>
      <c r="AT107" s="11" t="s">
        <v>2640</v>
      </c>
      <c r="AU107" s="11" t="s">
        <v>2641</v>
      </c>
      <c r="AV107" s="11" t="s">
        <v>2641</v>
      </c>
      <c r="AW107" s="11">
        <v>3</v>
      </c>
      <c r="AX107" s="64" t="s">
        <v>2688</v>
      </c>
    </row>
    <row r="108" spans="1:50" x14ac:dyDescent="0.3">
      <c r="A108" s="11" t="s">
        <v>2623</v>
      </c>
      <c r="B108" s="11" t="s">
        <v>2634</v>
      </c>
      <c r="C108" s="11" t="s">
        <v>2678</v>
      </c>
      <c r="D108" s="11" t="s">
        <v>2623</v>
      </c>
      <c r="E108" s="11" t="s">
        <v>2227</v>
      </c>
      <c r="F108" s="11" t="s">
        <v>2688</v>
      </c>
      <c r="G108" s="11" t="s">
        <v>2634</v>
      </c>
      <c r="H108" s="12" t="s">
        <v>1042</v>
      </c>
      <c r="I108" s="13">
        <v>44747</v>
      </c>
      <c r="J108" s="11" t="s">
        <v>2657</v>
      </c>
      <c r="K108" s="11">
        <v>0.69</v>
      </c>
      <c r="L108" s="11">
        <v>71</v>
      </c>
      <c r="M108" s="11">
        <v>11.19</v>
      </c>
      <c r="N108" s="11">
        <v>73</v>
      </c>
      <c r="O108" s="11">
        <v>16.760000000000002</v>
      </c>
      <c r="P108" s="11">
        <v>66</v>
      </c>
      <c r="Q108" s="11">
        <v>-0.11</v>
      </c>
      <c r="R108" s="11">
        <v>69</v>
      </c>
      <c r="S108" s="11">
        <v>2.11</v>
      </c>
      <c r="T108" s="11">
        <v>68</v>
      </c>
      <c r="U108" s="11">
        <v>1.1399999999999999</v>
      </c>
      <c r="V108" s="11">
        <v>67</v>
      </c>
      <c r="W108" s="11">
        <v>-0.32</v>
      </c>
      <c r="X108" s="11">
        <v>53</v>
      </c>
      <c r="Y108" s="11">
        <v>5.21</v>
      </c>
      <c r="Z108" s="11">
        <v>53</v>
      </c>
      <c r="AA108" s="11">
        <v>2.37</v>
      </c>
      <c r="AB108" s="11">
        <v>57</v>
      </c>
      <c r="AC108" s="11">
        <v>5.79</v>
      </c>
      <c r="AD108" s="11">
        <v>63</v>
      </c>
      <c r="AE108" s="40">
        <v>0.28999999999999998</v>
      </c>
      <c r="AF108" s="11">
        <v>59</v>
      </c>
      <c r="AG108" s="43">
        <v>0.06</v>
      </c>
      <c r="AH108" s="11">
        <v>48</v>
      </c>
      <c r="AI108" s="47">
        <v>0.32</v>
      </c>
      <c r="AJ108" s="11">
        <v>57</v>
      </c>
      <c r="AK108" s="47">
        <v>1E-3</v>
      </c>
      <c r="AL108" s="11">
        <v>41</v>
      </c>
      <c r="AM108" s="40">
        <v>0.33</v>
      </c>
      <c r="AN108" s="11">
        <v>54</v>
      </c>
      <c r="AO108" s="40">
        <v>0.45</v>
      </c>
      <c r="AP108" s="11">
        <v>61</v>
      </c>
      <c r="AQ108" s="11">
        <v>12.33</v>
      </c>
      <c r="AR108" s="11">
        <v>178.24</v>
      </c>
      <c r="AS108" s="11">
        <v>134.34</v>
      </c>
      <c r="AT108" s="11" t="s">
        <v>2641</v>
      </c>
      <c r="AU108" s="11" t="s">
        <v>2641</v>
      </c>
      <c r="AV108" s="11" t="s">
        <v>2641</v>
      </c>
      <c r="AW108" s="11">
        <v>3</v>
      </c>
      <c r="AX108" s="64" t="s">
        <v>2688</v>
      </c>
    </row>
    <row r="109" spans="1:50" x14ac:dyDescent="0.3">
      <c r="A109" s="11" t="s">
        <v>2624</v>
      </c>
      <c r="B109" s="11" t="s">
        <v>2635</v>
      </c>
      <c r="C109" s="11" t="s">
        <v>2682</v>
      </c>
      <c r="D109" s="11" t="s">
        <v>2624</v>
      </c>
      <c r="E109" s="11" t="s">
        <v>2227</v>
      </c>
      <c r="F109" s="11" t="s">
        <v>2688</v>
      </c>
      <c r="G109" s="11" t="s">
        <v>2635</v>
      </c>
      <c r="H109" s="12" t="s">
        <v>1043</v>
      </c>
      <c r="I109" s="13">
        <v>44720</v>
      </c>
      <c r="J109" s="11" t="s">
        <v>2702</v>
      </c>
      <c r="K109" s="11">
        <v>0.3</v>
      </c>
      <c r="L109" s="11">
        <v>69</v>
      </c>
      <c r="M109" s="11">
        <v>8.98</v>
      </c>
      <c r="N109" s="11">
        <v>72</v>
      </c>
      <c r="O109" s="11">
        <v>15.86</v>
      </c>
      <c r="P109" s="11">
        <v>62</v>
      </c>
      <c r="Q109" s="11">
        <v>0.48</v>
      </c>
      <c r="R109" s="11">
        <v>67</v>
      </c>
      <c r="S109" s="11">
        <v>2.73</v>
      </c>
      <c r="T109" s="11">
        <v>66</v>
      </c>
      <c r="U109" s="11">
        <v>0.87</v>
      </c>
      <c r="V109" s="11">
        <v>59</v>
      </c>
      <c r="W109" s="11">
        <v>-0.38</v>
      </c>
      <c r="X109" s="11">
        <v>49</v>
      </c>
      <c r="Y109" s="11">
        <v>2.36</v>
      </c>
      <c r="Z109" s="11">
        <v>49</v>
      </c>
      <c r="AA109" s="11">
        <v>2.78</v>
      </c>
      <c r="AB109" s="11">
        <v>54</v>
      </c>
      <c r="AC109" s="11">
        <v>4.75</v>
      </c>
      <c r="AD109" s="11">
        <v>61</v>
      </c>
      <c r="AE109" s="40">
        <v>0.37</v>
      </c>
      <c r="AF109" s="11">
        <v>53</v>
      </c>
      <c r="AG109" s="43">
        <v>0.05</v>
      </c>
      <c r="AH109" s="11">
        <v>41</v>
      </c>
      <c r="AI109" s="47">
        <v>0.42</v>
      </c>
      <c r="AJ109" s="11">
        <v>50</v>
      </c>
      <c r="AK109" s="47">
        <v>1E-3</v>
      </c>
      <c r="AL109" s="11">
        <v>34</v>
      </c>
      <c r="AM109" s="40">
        <v>0.39</v>
      </c>
      <c r="AN109" s="11">
        <v>47</v>
      </c>
      <c r="AO109" s="40">
        <v>0.67</v>
      </c>
      <c r="AP109" s="11">
        <v>55</v>
      </c>
      <c r="AQ109" s="11">
        <v>9.85</v>
      </c>
      <c r="AR109" s="11">
        <v>187.51</v>
      </c>
      <c r="AS109" s="11">
        <v>132.47999999999999</v>
      </c>
      <c r="AT109" s="11" t="s">
        <v>2640</v>
      </c>
      <c r="AU109" s="11" t="s">
        <v>2640</v>
      </c>
      <c r="AV109" s="11" t="s">
        <v>2640</v>
      </c>
      <c r="AW109" s="11">
        <v>3</v>
      </c>
      <c r="AX109" s="64" t="s">
        <v>2688</v>
      </c>
    </row>
    <row r="110" spans="1:50" x14ac:dyDescent="0.3">
      <c r="A110" s="11" t="s">
        <v>2625</v>
      </c>
      <c r="B110" s="11" t="s">
        <v>2636</v>
      </c>
      <c r="C110" s="11" t="s">
        <v>2683</v>
      </c>
      <c r="D110" s="11" t="s">
        <v>2625</v>
      </c>
      <c r="E110" s="11" t="s">
        <v>2227</v>
      </c>
      <c r="F110" s="11" t="s">
        <v>2688</v>
      </c>
      <c r="G110" s="11" t="s">
        <v>2636</v>
      </c>
      <c r="H110" s="12" t="s">
        <v>1043</v>
      </c>
      <c r="I110" s="13">
        <v>44710</v>
      </c>
      <c r="J110" s="11" t="s">
        <v>2702</v>
      </c>
      <c r="K110" s="11">
        <v>0.2</v>
      </c>
      <c r="L110" s="11">
        <v>68</v>
      </c>
      <c r="M110" s="11">
        <v>7.65</v>
      </c>
      <c r="N110" s="11">
        <v>71</v>
      </c>
      <c r="O110" s="11">
        <v>15.57</v>
      </c>
      <c r="P110" s="11">
        <v>61</v>
      </c>
      <c r="Q110" s="11">
        <v>0.98</v>
      </c>
      <c r="R110" s="11">
        <v>66</v>
      </c>
      <c r="S110" s="11">
        <v>2.64</v>
      </c>
      <c r="T110" s="11">
        <v>66</v>
      </c>
      <c r="U110" s="11">
        <v>-0.27</v>
      </c>
      <c r="V110" s="11">
        <v>57</v>
      </c>
      <c r="W110" s="11">
        <v>-0.08</v>
      </c>
      <c r="X110" s="11">
        <v>50</v>
      </c>
      <c r="Y110" s="11">
        <v>1.47</v>
      </c>
      <c r="Z110" s="11">
        <v>50</v>
      </c>
      <c r="AA110" s="11">
        <v>2.77</v>
      </c>
      <c r="AB110" s="11">
        <v>53</v>
      </c>
      <c r="AC110" s="11">
        <v>3.65</v>
      </c>
      <c r="AD110" s="11">
        <v>60</v>
      </c>
      <c r="AE110" s="40">
        <v>0.37</v>
      </c>
      <c r="AF110" s="11">
        <v>51</v>
      </c>
      <c r="AG110" s="43">
        <v>0.06</v>
      </c>
      <c r="AH110" s="11">
        <v>41</v>
      </c>
      <c r="AI110" s="47">
        <v>0.42</v>
      </c>
      <c r="AJ110" s="11">
        <v>50</v>
      </c>
      <c r="AK110" s="47">
        <v>0.01</v>
      </c>
      <c r="AL110" s="11">
        <v>35</v>
      </c>
      <c r="AM110" s="40">
        <v>0.42</v>
      </c>
      <c r="AN110" s="11">
        <v>47</v>
      </c>
      <c r="AO110" s="40">
        <v>0.62</v>
      </c>
      <c r="AP110" s="11">
        <v>53</v>
      </c>
      <c r="AQ110" s="11">
        <v>7.3800000000000008</v>
      </c>
      <c r="AR110" s="11">
        <v>181.84</v>
      </c>
      <c r="AS110" s="11">
        <v>129.94</v>
      </c>
      <c r="AT110" s="11" t="s">
        <v>2640</v>
      </c>
      <c r="AU110" s="11" t="s">
        <v>2642</v>
      </c>
      <c r="AV110" s="11" t="s">
        <v>2640</v>
      </c>
      <c r="AW110" s="11">
        <v>3</v>
      </c>
      <c r="AX110" s="64" t="s">
        <v>2690</v>
      </c>
    </row>
    <row r="111" spans="1:50" x14ac:dyDescent="0.3">
      <c r="A111" s="11" t="s">
        <v>2626</v>
      </c>
      <c r="B111" s="11" t="s">
        <v>2637</v>
      </c>
      <c r="C111" s="11" t="s">
        <v>2679</v>
      </c>
      <c r="D111" s="11" t="s">
        <v>2626</v>
      </c>
      <c r="E111" s="11" t="s">
        <v>2227</v>
      </c>
      <c r="F111" s="11" t="s">
        <v>2688</v>
      </c>
      <c r="G111" s="11" t="s">
        <v>2637</v>
      </c>
      <c r="H111" s="12" t="s">
        <v>1042</v>
      </c>
      <c r="I111" s="13">
        <v>44732</v>
      </c>
      <c r="J111" s="11" t="s">
        <v>2655</v>
      </c>
      <c r="K111" s="11">
        <v>0.46</v>
      </c>
      <c r="L111" s="11">
        <v>67</v>
      </c>
      <c r="M111" s="11">
        <v>10.31</v>
      </c>
      <c r="N111" s="11">
        <v>70</v>
      </c>
      <c r="O111" s="11">
        <v>13.26</v>
      </c>
      <c r="P111" s="11">
        <v>61</v>
      </c>
      <c r="Q111" s="11">
        <v>0.56000000000000005</v>
      </c>
      <c r="R111" s="11">
        <v>66</v>
      </c>
      <c r="S111" s="11">
        <v>1.98</v>
      </c>
      <c r="T111" s="11">
        <v>65</v>
      </c>
      <c r="U111" s="11">
        <v>1.02</v>
      </c>
      <c r="V111" s="11">
        <v>60</v>
      </c>
      <c r="W111" s="11">
        <v>0.16</v>
      </c>
      <c r="X111" s="11">
        <v>50</v>
      </c>
      <c r="Y111" s="11">
        <v>4.57</v>
      </c>
      <c r="Z111" s="11">
        <v>50</v>
      </c>
      <c r="AA111" s="11">
        <v>2.19</v>
      </c>
      <c r="AB111" s="11">
        <v>54</v>
      </c>
      <c r="AC111" s="11">
        <v>4.5199999999999996</v>
      </c>
      <c r="AD111" s="11">
        <v>60</v>
      </c>
      <c r="AE111" s="40">
        <v>0.31</v>
      </c>
      <c r="AF111" s="11">
        <v>56</v>
      </c>
      <c r="AG111" s="43">
        <v>0.02</v>
      </c>
      <c r="AH111" s="11">
        <v>44</v>
      </c>
      <c r="AI111" s="47">
        <v>0.36</v>
      </c>
      <c r="AJ111" s="11">
        <v>52</v>
      </c>
      <c r="AK111" s="47">
        <v>1E-3</v>
      </c>
      <c r="AL111" s="11">
        <v>37</v>
      </c>
      <c r="AM111" s="40">
        <v>0.3</v>
      </c>
      <c r="AN111" s="11">
        <v>49</v>
      </c>
      <c r="AO111" s="40">
        <v>0.54</v>
      </c>
      <c r="AP111" s="11">
        <v>58</v>
      </c>
      <c r="AQ111" s="11">
        <v>11.33</v>
      </c>
      <c r="AR111" s="11">
        <v>175.5</v>
      </c>
      <c r="AS111" s="11">
        <v>137.91999999999999</v>
      </c>
      <c r="AT111" s="11" t="s">
        <v>2641</v>
      </c>
      <c r="AU111" s="11" t="s">
        <v>2640</v>
      </c>
      <c r="AV111" s="11" t="s">
        <v>2640</v>
      </c>
      <c r="AW111" s="11">
        <v>4</v>
      </c>
      <c r="AX111" s="64" t="s">
        <v>2690</v>
      </c>
    </row>
    <row r="112" spans="1:50" x14ac:dyDescent="0.3">
      <c r="A112" s="11">
        <v>101</v>
      </c>
      <c r="B112" s="11" t="s">
        <v>393</v>
      </c>
      <c r="C112" s="11" t="s">
        <v>1181</v>
      </c>
      <c r="D112" s="11">
        <v>101</v>
      </c>
      <c r="E112" s="11" t="s">
        <v>2227</v>
      </c>
      <c r="F112" s="11" t="s">
        <v>2688</v>
      </c>
      <c r="G112" s="11" t="s">
        <v>393</v>
      </c>
      <c r="H112" s="12" t="s">
        <v>1058</v>
      </c>
      <c r="I112" s="13">
        <v>44709</v>
      </c>
      <c r="J112" s="11" t="s">
        <v>2656</v>
      </c>
      <c r="K112" s="11">
        <v>0.53</v>
      </c>
      <c r="L112" s="11">
        <v>67</v>
      </c>
      <c r="M112" s="11">
        <v>8.61</v>
      </c>
      <c r="N112" s="11">
        <v>71</v>
      </c>
      <c r="O112" s="11">
        <v>14.88</v>
      </c>
      <c r="P112" s="11">
        <v>60</v>
      </c>
      <c r="Q112" s="11">
        <v>0.89</v>
      </c>
      <c r="R112" s="11">
        <v>66</v>
      </c>
      <c r="S112" s="11">
        <v>1.42</v>
      </c>
      <c r="T112" s="11">
        <v>66</v>
      </c>
      <c r="U112" s="11">
        <v>0.04</v>
      </c>
      <c r="V112" s="11">
        <v>59</v>
      </c>
      <c r="W112" s="11">
        <v>-0.41</v>
      </c>
      <c r="X112" s="11">
        <v>48</v>
      </c>
      <c r="Y112" s="11">
        <v>3.27</v>
      </c>
      <c r="Z112" s="11">
        <v>48</v>
      </c>
      <c r="AA112" s="11">
        <v>2.25</v>
      </c>
      <c r="AB112" s="11">
        <v>52</v>
      </c>
      <c r="AC112" s="11">
        <v>3.66</v>
      </c>
      <c r="AD112" s="11">
        <v>60</v>
      </c>
      <c r="AE112" s="40">
        <v>0.38</v>
      </c>
      <c r="AF112" s="11">
        <v>53</v>
      </c>
      <c r="AG112" s="43">
        <v>7.0000000000000007E-2</v>
      </c>
      <c r="AH112" s="11">
        <v>40</v>
      </c>
      <c r="AI112" s="47">
        <v>0.3</v>
      </c>
      <c r="AJ112" s="11">
        <v>50</v>
      </c>
      <c r="AK112" s="47">
        <v>0.01</v>
      </c>
      <c r="AL112" s="11">
        <v>33</v>
      </c>
      <c r="AM112" s="40">
        <v>0.34</v>
      </c>
      <c r="AN112" s="11">
        <v>46</v>
      </c>
      <c r="AO112" s="40">
        <v>0.56000000000000005</v>
      </c>
      <c r="AP112" s="11">
        <v>55</v>
      </c>
      <c r="AQ112" s="11">
        <v>8.6499999999999986</v>
      </c>
      <c r="AR112" s="11">
        <v>170.57</v>
      </c>
      <c r="AS112" s="11">
        <v>125.67</v>
      </c>
      <c r="AT112" s="11" t="s">
        <v>2641</v>
      </c>
      <c r="AU112" s="11" t="s">
        <v>2640</v>
      </c>
      <c r="AV112" s="11" t="s">
        <v>2641</v>
      </c>
      <c r="AW112" s="11">
        <v>3</v>
      </c>
      <c r="AX112" s="64" t="s">
        <v>2688</v>
      </c>
    </row>
    <row r="113" spans="1:50" x14ac:dyDescent="0.3">
      <c r="A113" s="11">
        <v>102</v>
      </c>
      <c r="B113" s="11" t="s">
        <v>705</v>
      </c>
      <c r="C113" s="11" t="s">
        <v>1182</v>
      </c>
      <c r="D113" s="11">
        <v>102</v>
      </c>
      <c r="E113" s="11" t="s">
        <v>2227</v>
      </c>
      <c r="F113" s="11" t="s">
        <v>2688</v>
      </c>
      <c r="G113" s="11" t="s">
        <v>705</v>
      </c>
      <c r="H113" s="12" t="s">
        <v>1050</v>
      </c>
      <c r="I113" s="13">
        <v>44722</v>
      </c>
      <c r="J113" s="11" t="s">
        <v>2656</v>
      </c>
      <c r="K113" s="11">
        <v>0.6</v>
      </c>
      <c r="L113" s="11">
        <v>67</v>
      </c>
      <c r="M113" s="11">
        <v>10.8</v>
      </c>
      <c r="N113" s="11">
        <v>70</v>
      </c>
      <c r="O113" s="11">
        <v>17.55</v>
      </c>
      <c r="P113" s="11">
        <v>63</v>
      </c>
      <c r="Q113" s="11">
        <v>-0.08</v>
      </c>
      <c r="R113" s="11">
        <v>64</v>
      </c>
      <c r="S113" s="11">
        <v>1.07</v>
      </c>
      <c r="T113" s="11">
        <v>64</v>
      </c>
      <c r="U113" s="11">
        <v>2.37</v>
      </c>
      <c r="V113" s="11">
        <v>58</v>
      </c>
      <c r="W113" s="11">
        <v>-0.25</v>
      </c>
      <c r="X113" s="11">
        <v>52</v>
      </c>
      <c r="Y113" s="11">
        <v>4.24</v>
      </c>
      <c r="Z113" s="11">
        <v>51</v>
      </c>
      <c r="AA113" s="11">
        <v>1.54</v>
      </c>
      <c r="AB113" s="11">
        <v>53</v>
      </c>
      <c r="AC113" s="11">
        <v>4.54</v>
      </c>
      <c r="AD113" s="11">
        <v>59</v>
      </c>
      <c r="AE113" s="40">
        <v>0.36</v>
      </c>
      <c r="AF113" s="11">
        <v>54</v>
      </c>
      <c r="AG113" s="43">
        <v>0.06</v>
      </c>
      <c r="AH113" s="11">
        <v>44</v>
      </c>
      <c r="AI113" s="47">
        <v>0.3</v>
      </c>
      <c r="AJ113" s="11">
        <v>52</v>
      </c>
      <c r="AK113" s="47">
        <v>1E-3</v>
      </c>
      <c r="AL113" s="11">
        <v>38</v>
      </c>
      <c r="AM113" s="40">
        <v>0.31</v>
      </c>
      <c r="AN113" s="11">
        <v>49</v>
      </c>
      <c r="AO113" s="40">
        <v>0.55000000000000004</v>
      </c>
      <c r="AP113" s="11">
        <v>56</v>
      </c>
      <c r="AQ113" s="11">
        <v>13.170000000000002</v>
      </c>
      <c r="AR113" s="11">
        <v>175.42</v>
      </c>
      <c r="AS113" s="11">
        <v>134.49</v>
      </c>
      <c r="AT113" s="11" t="s">
        <v>2640</v>
      </c>
      <c r="AU113" s="11" t="s">
        <v>2685</v>
      </c>
      <c r="AV113" s="11" t="s">
        <v>2643</v>
      </c>
      <c r="AW113" s="11">
        <v>2</v>
      </c>
      <c r="AX113" s="64" t="s">
        <v>2688</v>
      </c>
    </row>
    <row r="114" spans="1:50" x14ac:dyDescent="0.3">
      <c r="A114" s="11">
        <v>103</v>
      </c>
      <c r="B114" s="11" t="s">
        <v>886</v>
      </c>
      <c r="C114" s="11" t="s">
        <v>1183</v>
      </c>
      <c r="D114" s="11">
        <v>103</v>
      </c>
      <c r="E114" s="11" t="s">
        <v>2227</v>
      </c>
      <c r="F114" s="11" t="s">
        <v>2688</v>
      </c>
      <c r="G114" s="11" t="s">
        <v>886</v>
      </c>
      <c r="H114" s="12" t="s">
        <v>1042</v>
      </c>
      <c r="I114" s="13">
        <v>44732</v>
      </c>
      <c r="J114" s="11" t="s">
        <v>2655</v>
      </c>
      <c r="K114" s="11">
        <v>0.61</v>
      </c>
      <c r="L114" s="11">
        <v>68</v>
      </c>
      <c r="M114" s="11">
        <v>11.45</v>
      </c>
      <c r="N114" s="11">
        <v>70</v>
      </c>
      <c r="O114" s="11">
        <v>15.7</v>
      </c>
      <c r="P114" s="11">
        <v>62</v>
      </c>
      <c r="Q114" s="11">
        <v>0.04</v>
      </c>
      <c r="R114" s="11">
        <v>66</v>
      </c>
      <c r="S114" s="11">
        <v>2.2000000000000002</v>
      </c>
      <c r="T114" s="11">
        <v>66</v>
      </c>
      <c r="U114" s="11">
        <v>1.26</v>
      </c>
      <c r="V114" s="11">
        <v>61</v>
      </c>
      <c r="W114" s="11">
        <v>-0.08</v>
      </c>
      <c r="X114" s="11">
        <v>51</v>
      </c>
      <c r="Y114" s="11">
        <v>5.37</v>
      </c>
      <c r="Z114" s="11">
        <v>51</v>
      </c>
      <c r="AA114" s="11">
        <v>2.54</v>
      </c>
      <c r="AB114" s="11">
        <v>54</v>
      </c>
      <c r="AC114" s="11">
        <v>6.09</v>
      </c>
      <c r="AD114" s="11">
        <v>61</v>
      </c>
      <c r="AE114" s="40">
        <v>0.35</v>
      </c>
      <c r="AF114" s="11">
        <v>56</v>
      </c>
      <c r="AG114" s="43">
        <v>0.01</v>
      </c>
      <c r="AH114" s="11">
        <v>44</v>
      </c>
      <c r="AI114" s="47">
        <v>0.17</v>
      </c>
      <c r="AJ114" s="11">
        <v>53</v>
      </c>
      <c r="AK114" s="47">
        <v>0.03</v>
      </c>
      <c r="AL114" s="11">
        <v>37</v>
      </c>
      <c r="AM114" s="40">
        <v>0.18</v>
      </c>
      <c r="AN114" s="11">
        <v>50</v>
      </c>
      <c r="AO114" s="40">
        <v>0.51</v>
      </c>
      <c r="AP114" s="11">
        <v>58</v>
      </c>
      <c r="AQ114" s="11">
        <v>12.709999999999999</v>
      </c>
      <c r="AR114" s="11">
        <v>172.63</v>
      </c>
      <c r="AS114" s="11">
        <v>133.19999999999999</v>
      </c>
      <c r="AT114" s="11" t="s">
        <v>2640</v>
      </c>
      <c r="AU114" s="11" t="s">
        <v>2640</v>
      </c>
      <c r="AV114" s="11" t="s">
        <v>2640</v>
      </c>
      <c r="AW114" s="11">
        <v>3</v>
      </c>
      <c r="AX114" s="64" t="s">
        <v>2690</v>
      </c>
    </row>
    <row r="115" spans="1:50" x14ac:dyDescent="0.3">
      <c r="A115" s="11">
        <v>104</v>
      </c>
      <c r="B115" s="11" t="s">
        <v>1011</v>
      </c>
      <c r="C115" s="11" t="s">
        <v>2101</v>
      </c>
      <c r="D115" s="11">
        <v>104</v>
      </c>
      <c r="E115" s="11" t="s">
        <v>2227</v>
      </c>
      <c r="F115" s="11" t="s">
        <v>2688</v>
      </c>
      <c r="G115" s="11" t="s">
        <v>1011</v>
      </c>
      <c r="H115" s="12" t="s">
        <v>1042</v>
      </c>
      <c r="I115" s="13">
        <v>44711</v>
      </c>
      <c r="J115" s="11" t="s">
        <v>2702</v>
      </c>
      <c r="K115" s="11">
        <v>0.67</v>
      </c>
      <c r="L115" s="11">
        <v>71</v>
      </c>
      <c r="M115" s="11">
        <v>9.5</v>
      </c>
      <c r="N115" s="11">
        <v>73</v>
      </c>
      <c r="O115" s="11">
        <v>14.6</v>
      </c>
      <c r="P115" s="11">
        <v>65</v>
      </c>
      <c r="Q115" s="11">
        <v>0.22</v>
      </c>
      <c r="R115" s="11">
        <v>68</v>
      </c>
      <c r="S115" s="11">
        <v>2.65</v>
      </c>
      <c r="T115" s="11">
        <v>68</v>
      </c>
      <c r="U115" s="11">
        <v>0.74</v>
      </c>
      <c r="V115" s="11">
        <v>66</v>
      </c>
      <c r="W115" s="11">
        <v>-0.38</v>
      </c>
      <c r="X115" s="11">
        <v>54</v>
      </c>
      <c r="Y115" s="11">
        <v>4.2699999999999996</v>
      </c>
      <c r="Z115" s="11">
        <v>53</v>
      </c>
      <c r="AA115" s="11">
        <v>2.6</v>
      </c>
      <c r="AB115" s="11">
        <v>57</v>
      </c>
      <c r="AC115" s="11">
        <v>5.13</v>
      </c>
      <c r="AD115" s="11">
        <v>62</v>
      </c>
      <c r="AE115" s="40">
        <v>0.3</v>
      </c>
      <c r="AF115" s="11">
        <v>58</v>
      </c>
      <c r="AG115" s="43">
        <v>0.04</v>
      </c>
      <c r="AH115" s="11">
        <v>48</v>
      </c>
      <c r="AI115" s="47">
        <v>0.28999999999999998</v>
      </c>
      <c r="AJ115" s="11">
        <v>57</v>
      </c>
      <c r="AK115" s="47">
        <v>1E-3</v>
      </c>
      <c r="AL115" s="11">
        <v>42</v>
      </c>
      <c r="AM115" s="40">
        <v>0.26</v>
      </c>
      <c r="AN115" s="11">
        <v>54</v>
      </c>
      <c r="AO115" s="40">
        <v>0.46</v>
      </c>
      <c r="AP115" s="11">
        <v>60</v>
      </c>
      <c r="AQ115" s="11">
        <v>10.24</v>
      </c>
      <c r="AR115" s="11">
        <v>172.42</v>
      </c>
      <c r="AS115" s="11">
        <v>127.73</v>
      </c>
      <c r="AT115" s="11" t="s">
        <v>2641</v>
      </c>
      <c r="AU115" s="11" t="s">
        <v>2641</v>
      </c>
      <c r="AV115" s="11" t="s">
        <v>2642</v>
      </c>
      <c r="AW115" s="11">
        <v>3</v>
      </c>
      <c r="AX115" s="64" t="s">
        <v>2688</v>
      </c>
    </row>
    <row r="116" spans="1:50" x14ac:dyDescent="0.3">
      <c r="A116" s="11">
        <v>105</v>
      </c>
      <c r="B116" s="11" t="s">
        <v>357</v>
      </c>
      <c r="C116" s="11" t="s">
        <v>1184</v>
      </c>
      <c r="D116" s="11">
        <v>105</v>
      </c>
      <c r="E116" s="11" t="s">
        <v>2227</v>
      </c>
      <c r="F116" s="11" t="s">
        <v>2688</v>
      </c>
      <c r="G116" s="11" t="s">
        <v>357</v>
      </c>
      <c r="H116" s="12" t="s">
        <v>1043</v>
      </c>
      <c r="I116" s="13">
        <v>44708</v>
      </c>
      <c r="J116" s="11" t="s">
        <v>2656</v>
      </c>
      <c r="K116" s="11">
        <v>0.55000000000000004</v>
      </c>
      <c r="L116" s="11">
        <v>66</v>
      </c>
      <c r="M116" s="11">
        <v>9.7200000000000006</v>
      </c>
      <c r="N116" s="11">
        <v>70</v>
      </c>
      <c r="O116" s="11">
        <v>17.059999999999999</v>
      </c>
      <c r="P116" s="11">
        <v>59</v>
      </c>
      <c r="Q116" s="11">
        <v>0.57999999999999996</v>
      </c>
      <c r="R116" s="11">
        <v>65</v>
      </c>
      <c r="S116" s="11">
        <v>2.58</v>
      </c>
      <c r="T116" s="11">
        <v>66</v>
      </c>
      <c r="U116" s="11">
        <v>0.56000000000000005</v>
      </c>
      <c r="V116" s="11">
        <v>54</v>
      </c>
      <c r="W116" s="11">
        <v>-0.32</v>
      </c>
      <c r="X116" s="11">
        <v>46</v>
      </c>
      <c r="Y116" s="11">
        <v>4.5</v>
      </c>
      <c r="Z116" s="11">
        <v>46</v>
      </c>
      <c r="AA116" s="11">
        <v>2.84</v>
      </c>
      <c r="AB116" s="11">
        <v>51</v>
      </c>
      <c r="AC116" s="11">
        <v>4.57</v>
      </c>
      <c r="AD116" s="11">
        <v>60</v>
      </c>
      <c r="AE116" s="40">
        <v>0.31</v>
      </c>
      <c r="AF116" s="11">
        <v>50</v>
      </c>
      <c r="AG116" s="43">
        <v>0.04</v>
      </c>
      <c r="AH116" s="11">
        <v>42</v>
      </c>
      <c r="AI116" s="47">
        <v>0.31</v>
      </c>
      <c r="AJ116" s="11">
        <v>49</v>
      </c>
      <c r="AK116" s="47">
        <v>1E-3</v>
      </c>
      <c r="AL116" s="11">
        <v>36</v>
      </c>
      <c r="AM116" s="40">
        <v>0.27</v>
      </c>
      <c r="AN116" s="11">
        <v>46</v>
      </c>
      <c r="AO116" s="40">
        <v>0.53</v>
      </c>
      <c r="AP116" s="11">
        <v>52</v>
      </c>
      <c r="AQ116" s="11">
        <v>10.280000000000001</v>
      </c>
      <c r="AR116" s="11">
        <v>174.75</v>
      </c>
      <c r="AS116" s="11">
        <v>126.83</v>
      </c>
      <c r="AT116" s="11" t="s">
        <v>2642</v>
      </c>
      <c r="AU116" s="11" t="s">
        <v>2640</v>
      </c>
      <c r="AV116" s="11" t="s">
        <v>2642</v>
      </c>
      <c r="AW116" s="11">
        <v>3</v>
      </c>
      <c r="AX116" s="64" t="s">
        <v>2688</v>
      </c>
    </row>
    <row r="117" spans="1:50" x14ac:dyDescent="0.3">
      <c r="A117" s="11">
        <v>106</v>
      </c>
      <c r="B117" s="11" t="s">
        <v>569</v>
      </c>
      <c r="C117" s="11" t="s">
        <v>1185</v>
      </c>
      <c r="D117" s="11">
        <v>106</v>
      </c>
      <c r="E117" s="11" t="s">
        <v>2227</v>
      </c>
      <c r="F117" s="11" t="s">
        <v>2688</v>
      </c>
      <c r="G117" s="11" t="s">
        <v>569</v>
      </c>
      <c r="H117" s="12" t="s">
        <v>1060</v>
      </c>
      <c r="I117" s="13">
        <v>44712</v>
      </c>
      <c r="J117" s="11" t="s">
        <v>2655</v>
      </c>
      <c r="K117" s="11">
        <v>0.33</v>
      </c>
      <c r="L117" s="11">
        <v>60</v>
      </c>
      <c r="M117" s="11">
        <v>9.85</v>
      </c>
      <c r="N117" s="11">
        <v>63</v>
      </c>
      <c r="O117" s="11">
        <v>15.56</v>
      </c>
      <c r="P117" s="11">
        <v>52</v>
      </c>
      <c r="Q117" s="11">
        <v>-0.56999999999999995</v>
      </c>
      <c r="R117" s="11">
        <v>55</v>
      </c>
      <c r="S117" s="11">
        <v>1.85</v>
      </c>
      <c r="T117" s="11">
        <v>57</v>
      </c>
      <c r="U117" s="11">
        <v>1.06</v>
      </c>
      <c r="V117" s="11">
        <v>47</v>
      </c>
      <c r="W117" s="11">
        <v>-0.41</v>
      </c>
      <c r="X117" s="11">
        <v>40</v>
      </c>
      <c r="Y117" s="11">
        <v>3.61</v>
      </c>
      <c r="Z117" s="11">
        <v>39</v>
      </c>
      <c r="AA117" s="11">
        <v>2.71</v>
      </c>
      <c r="AB117" s="11">
        <v>42</v>
      </c>
      <c r="AC117" s="11">
        <v>5.88</v>
      </c>
      <c r="AD117" s="11">
        <v>51</v>
      </c>
      <c r="AE117" s="40">
        <v>0.2</v>
      </c>
      <c r="AF117" s="11">
        <v>41</v>
      </c>
      <c r="AG117" s="43">
        <v>0.05</v>
      </c>
      <c r="AH117" s="11">
        <v>32</v>
      </c>
      <c r="AI117" s="47">
        <v>0.15</v>
      </c>
      <c r="AJ117" s="11">
        <v>40</v>
      </c>
      <c r="AK117" s="47">
        <v>0.03</v>
      </c>
      <c r="AL117" s="11">
        <v>26</v>
      </c>
      <c r="AM117" s="40">
        <v>0.23</v>
      </c>
      <c r="AN117" s="11">
        <v>37</v>
      </c>
      <c r="AO117" s="40">
        <v>0.3</v>
      </c>
      <c r="AP117" s="11">
        <v>43</v>
      </c>
      <c r="AQ117" s="11">
        <v>10.91</v>
      </c>
      <c r="AR117" s="11">
        <v>163.62</v>
      </c>
      <c r="AS117" s="11">
        <v>125.98</v>
      </c>
      <c r="AT117" s="11" t="s">
        <v>2641</v>
      </c>
      <c r="AU117" s="11" t="s">
        <v>2641</v>
      </c>
      <c r="AV117" s="11" t="s">
        <v>2641</v>
      </c>
      <c r="AW117" s="11">
        <v>3</v>
      </c>
      <c r="AX117" s="64" t="s">
        <v>2688</v>
      </c>
    </row>
    <row r="118" spans="1:50" x14ac:dyDescent="0.3">
      <c r="A118" s="11">
        <v>107</v>
      </c>
      <c r="B118" s="11" t="s">
        <v>385</v>
      </c>
      <c r="C118" s="11" t="s">
        <v>1186</v>
      </c>
      <c r="D118" s="11">
        <v>107</v>
      </c>
      <c r="E118" s="11" t="s">
        <v>2227</v>
      </c>
      <c r="F118" s="11" t="s">
        <v>2688</v>
      </c>
      <c r="G118" s="11" t="s">
        <v>385</v>
      </c>
      <c r="H118" s="12" t="s">
        <v>1060</v>
      </c>
      <c r="I118" s="13">
        <v>44708</v>
      </c>
      <c r="J118" s="11" t="s">
        <v>2656</v>
      </c>
      <c r="K118" s="11">
        <v>0.35</v>
      </c>
      <c r="L118" s="11">
        <v>66</v>
      </c>
      <c r="M118" s="11">
        <v>8.91</v>
      </c>
      <c r="N118" s="11">
        <v>70</v>
      </c>
      <c r="O118" s="11">
        <v>13.28</v>
      </c>
      <c r="P118" s="11">
        <v>57</v>
      </c>
      <c r="Q118" s="11">
        <v>-0.35</v>
      </c>
      <c r="R118" s="11">
        <v>63</v>
      </c>
      <c r="S118" s="11">
        <v>1.7</v>
      </c>
      <c r="T118" s="11">
        <v>64</v>
      </c>
      <c r="U118" s="11">
        <v>0.35</v>
      </c>
      <c r="V118" s="11">
        <v>54</v>
      </c>
      <c r="W118" s="11">
        <v>-0.46</v>
      </c>
      <c r="X118" s="11">
        <v>46</v>
      </c>
      <c r="Y118" s="11">
        <v>5.24</v>
      </c>
      <c r="Z118" s="11">
        <v>46</v>
      </c>
      <c r="AA118" s="11">
        <v>1.84</v>
      </c>
      <c r="AB118" s="11">
        <v>49</v>
      </c>
      <c r="AC118" s="11">
        <v>4.91</v>
      </c>
      <c r="AD118" s="11">
        <v>59</v>
      </c>
      <c r="AE118" s="40">
        <v>0.26</v>
      </c>
      <c r="AF118" s="11">
        <v>48</v>
      </c>
      <c r="AG118" s="43">
        <v>0.06</v>
      </c>
      <c r="AH118" s="11">
        <v>39</v>
      </c>
      <c r="AI118" s="47">
        <v>0.21</v>
      </c>
      <c r="AJ118" s="11">
        <v>47</v>
      </c>
      <c r="AK118" s="47">
        <v>0.03</v>
      </c>
      <c r="AL118" s="11">
        <v>34</v>
      </c>
      <c r="AM118" s="40">
        <v>0.3</v>
      </c>
      <c r="AN118" s="11">
        <v>44</v>
      </c>
      <c r="AO118" s="40">
        <v>0.36</v>
      </c>
      <c r="AP118" s="11">
        <v>50</v>
      </c>
      <c r="AQ118" s="11">
        <v>9.26</v>
      </c>
      <c r="AR118" s="11">
        <v>163.62</v>
      </c>
      <c r="AS118" s="11">
        <v>125.94</v>
      </c>
      <c r="AT118" s="11" t="s">
        <v>2640</v>
      </c>
      <c r="AU118" s="11" t="s">
        <v>2640</v>
      </c>
      <c r="AV118" s="11" t="s">
        <v>2640</v>
      </c>
      <c r="AW118" s="11">
        <v>3</v>
      </c>
      <c r="AX118" s="64" t="s">
        <v>2688</v>
      </c>
    </row>
    <row r="119" spans="1:50" x14ac:dyDescent="0.3">
      <c r="A119" s="11">
        <v>108</v>
      </c>
      <c r="B119" s="11" t="s">
        <v>364</v>
      </c>
      <c r="C119" s="11" t="s">
        <v>1187</v>
      </c>
      <c r="D119" s="11">
        <v>108</v>
      </c>
      <c r="E119" s="11" t="s">
        <v>2227</v>
      </c>
      <c r="F119" s="11" t="s">
        <v>2688</v>
      </c>
      <c r="G119" s="11" t="s">
        <v>364</v>
      </c>
      <c r="H119" s="12" t="s">
        <v>1042</v>
      </c>
      <c r="I119" s="13">
        <v>44708</v>
      </c>
      <c r="J119" s="11" t="s">
        <v>2656</v>
      </c>
      <c r="K119" s="11">
        <v>0.43</v>
      </c>
      <c r="L119" s="11">
        <v>66</v>
      </c>
      <c r="M119" s="11">
        <v>8.7200000000000006</v>
      </c>
      <c r="N119" s="11">
        <v>70</v>
      </c>
      <c r="O119" s="11">
        <v>12.82</v>
      </c>
      <c r="P119" s="11">
        <v>61</v>
      </c>
      <c r="Q119" s="11">
        <v>0.01</v>
      </c>
      <c r="R119" s="11">
        <v>66</v>
      </c>
      <c r="S119" s="11">
        <v>2.2599999999999998</v>
      </c>
      <c r="T119" s="11">
        <v>66</v>
      </c>
      <c r="U119" s="11">
        <v>-0.05</v>
      </c>
      <c r="V119" s="11">
        <v>61</v>
      </c>
      <c r="W119" s="11">
        <v>-0.28000000000000003</v>
      </c>
      <c r="X119" s="11">
        <v>49</v>
      </c>
      <c r="Y119" s="11">
        <v>3.22</v>
      </c>
      <c r="Z119" s="11">
        <v>49</v>
      </c>
      <c r="AA119" s="11">
        <v>2.0499999999999998</v>
      </c>
      <c r="AB119" s="11">
        <v>52</v>
      </c>
      <c r="AC119" s="11">
        <v>4.9800000000000004</v>
      </c>
      <c r="AD119" s="11">
        <v>61</v>
      </c>
      <c r="AE119" s="40">
        <v>0.26</v>
      </c>
      <c r="AF119" s="11">
        <v>53</v>
      </c>
      <c r="AG119" s="43">
        <v>0.05</v>
      </c>
      <c r="AH119" s="11">
        <v>42</v>
      </c>
      <c r="AI119" s="47">
        <v>0.22</v>
      </c>
      <c r="AJ119" s="11">
        <v>50</v>
      </c>
      <c r="AK119" s="47">
        <v>0.01</v>
      </c>
      <c r="AL119" s="11">
        <v>37</v>
      </c>
      <c r="AM119" s="40">
        <v>0.26</v>
      </c>
      <c r="AN119" s="11">
        <v>47</v>
      </c>
      <c r="AO119" s="40">
        <v>0.4</v>
      </c>
      <c r="AP119" s="11">
        <v>55</v>
      </c>
      <c r="AQ119" s="11">
        <v>8.67</v>
      </c>
      <c r="AR119" s="11">
        <v>163.41999999999999</v>
      </c>
      <c r="AS119" s="11">
        <v>125.87</v>
      </c>
      <c r="AT119" s="11" t="s">
        <v>2640</v>
      </c>
      <c r="AU119" s="11" t="s">
        <v>2642</v>
      </c>
      <c r="AV119" s="11" t="s">
        <v>2640</v>
      </c>
      <c r="AW119" s="11">
        <v>3</v>
      </c>
      <c r="AX119" s="64" t="s">
        <v>2688</v>
      </c>
    </row>
    <row r="120" spans="1:50" x14ac:dyDescent="0.3">
      <c r="A120" s="11">
        <v>109</v>
      </c>
      <c r="B120" s="11" t="s">
        <v>314</v>
      </c>
      <c r="C120" s="11" t="s">
        <v>1188</v>
      </c>
      <c r="D120" s="11">
        <v>109</v>
      </c>
      <c r="E120" s="11" t="s">
        <v>2227</v>
      </c>
      <c r="F120" s="11" t="s">
        <v>2688</v>
      </c>
      <c r="G120" s="11" t="s">
        <v>314</v>
      </c>
      <c r="H120" s="12" t="s">
        <v>1044</v>
      </c>
      <c r="I120" s="13">
        <v>44706</v>
      </c>
      <c r="J120" s="11" t="s">
        <v>2656</v>
      </c>
      <c r="K120" s="11">
        <v>0.46</v>
      </c>
      <c r="L120" s="11">
        <v>66</v>
      </c>
      <c r="M120" s="11">
        <v>8.94</v>
      </c>
      <c r="N120" s="11">
        <v>70</v>
      </c>
      <c r="O120" s="11">
        <v>13.93</v>
      </c>
      <c r="P120" s="11">
        <v>63</v>
      </c>
      <c r="Q120" s="11">
        <v>-0.04</v>
      </c>
      <c r="R120" s="11">
        <v>67</v>
      </c>
      <c r="S120" s="11">
        <v>2.33</v>
      </c>
      <c r="T120" s="11">
        <v>67</v>
      </c>
      <c r="U120" s="11">
        <v>-0.45</v>
      </c>
      <c r="V120" s="11">
        <v>61</v>
      </c>
      <c r="W120" s="11">
        <v>0.06</v>
      </c>
      <c r="X120" s="11">
        <v>52</v>
      </c>
      <c r="Y120" s="11">
        <v>3.33</v>
      </c>
      <c r="Z120" s="11">
        <v>52</v>
      </c>
      <c r="AA120" s="11">
        <v>2.3199999999999998</v>
      </c>
      <c r="AB120" s="11">
        <v>54</v>
      </c>
      <c r="AC120" s="11">
        <v>5.07</v>
      </c>
      <c r="AD120" s="11">
        <v>62</v>
      </c>
      <c r="AE120" s="40">
        <v>0.26</v>
      </c>
      <c r="AF120" s="11">
        <v>59</v>
      </c>
      <c r="AG120" s="43">
        <v>0.02</v>
      </c>
      <c r="AH120" s="11">
        <v>45</v>
      </c>
      <c r="AI120" s="47">
        <v>0.17</v>
      </c>
      <c r="AJ120" s="11">
        <v>54</v>
      </c>
      <c r="AK120" s="47">
        <v>0.02</v>
      </c>
      <c r="AL120" s="11">
        <v>38</v>
      </c>
      <c r="AM120" s="40">
        <v>0.19</v>
      </c>
      <c r="AN120" s="11">
        <v>51</v>
      </c>
      <c r="AO120" s="40">
        <v>0.4</v>
      </c>
      <c r="AP120" s="11">
        <v>61</v>
      </c>
      <c r="AQ120" s="11">
        <v>8.49</v>
      </c>
      <c r="AR120" s="11">
        <v>162.86000000000001</v>
      </c>
      <c r="AS120" s="11">
        <v>125.29</v>
      </c>
      <c r="AT120" s="11" t="s">
        <v>2640</v>
      </c>
      <c r="AU120" s="11" t="s">
        <v>2642</v>
      </c>
      <c r="AV120" s="11" t="s">
        <v>2642</v>
      </c>
      <c r="AW120" s="11">
        <v>3</v>
      </c>
      <c r="AX120" s="64" t="s">
        <v>2690</v>
      </c>
    </row>
    <row r="121" spans="1:50" x14ac:dyDescent="0.3">
      <c r="A121" s="11">
        <v>110</v>
      </c>
      <c r="B121" s="11" t="s">
        <v>659</v>
      </c>
      <c r="C121" s="11" t="s">
        <v>1189</v>
      </c>
      <c r="D121" s="11">
        <v>110</v>
      </c>
      <c r="E121" s="11" t="s">
        <v>2227</v>
      </c>
      <c r="F121" s="11" t="s">
        <v>2688</v>
      </c>
      <c r="G121" s="11" t="s">
        <v>659</v>
      </c>
      <c r="H121" s="12" t="s">
        <v>1057</v>
      </c>
      <c r="I121" s="13">
        <v>44729</v>
      </c>
      <c r="J121" s="11" t="s">
        <v>2655</v>
      </c>
      <c r="K121" s="11">
        <v>0.56999999999999995</v>
      </c>
      <c r="L121" s="11">
        <v>65</v>
      </c>
      <c r="M121" s="11">
        <v>9.48</v>
      </c>
      <c r="N121" s="11">
        <v>69</v>
      </c>
      <c r="O121" s="11">
        <v>14.92</v>
      </c>
      <c r="P121" s="11">
        <v>61</v>
      </c>
      <c r="Q121" s="11">
        <v>0.63</v>
      </c>
      <c r="R121" s="11">
        <v>62</v>
      </c>
      <c r="S121" s="11">
        <v>2.4300000000000002</v>
      </c>
      <c r="T121" s="11">
        <v>62</v>
      </c>
      <c r="U121" s="11">
        <v>-0.17</v>
      </c>
      <c r="V121" s="11">
        <v>55</v>
      </c>
      <c r="W121" s="11">
        <v>-0.14000000000000001</v>
      </c>
      <c r="X121" s="11">
        <v>48</v>
      </c>
      <c r="Y121" s="11">
        <v>2.5299999999999998</v>
      </c>
      <c r="Z121" s="11">
        <v>47</v>
      </c>
      <c r="AA121" s="11">
        <v>2.62</v>
      </c>
      <c r="AB121" s="11">
        <v>50</v>
      </c>
      <c r="AC121" s="11">
        <v>4.7300000000000004</v>
      </c>
      <c r="AD121" s="11">
        <v>58</v>
      </c>
      <c r="AE121" s="40">
        <v>0.36</v>
      </c>
      <c r="AF121" s="11">
        <v>51</v>
      </c>
      <c r="AG121" s="43">
        <v>0.06</v>
      </c>
      <c r="AH121" s="11">
        <v>41</v>
      </c>
      <c r="AI121" s="47">
        <v>0.24</v>
      </c>
      <c r="AJ121" s="11">
        <v>50</v>
      </c>
      <c r="AK121" s="47">
        <v>0.01</v>
      </c>
      <c r="AL121" s="11">
        <v>34</v>
      </c>
      <c r="AM121" s="40">
        <v>0.28999999999999998</v>
      </c>
      <c r="AN121" s="11">
        <v>47</v>
      </c>
      <c r="AO121" s="40">
        <v>0.54</v>
      </c>
      <c r="AP121" s="11">
        <v>53</v>
      </c>
      <c r="AQ121" s="11">
        <v>9.31</v>
      </c>
      <c r="AR121" s="11">
        <v>171.1</v>
      </c>
      <c r="AS121" s="11">
        <v>129.18</v>
      </c>
      <c r="AT121" s="11" t="s">
        <v>2640</v>
      </c>
      <c r="AU121" s="11" t="s">
        <v>2640</v>
      </c>
      <c r="AV121" s="11" t="s">
        <v>2640</v>
      </c>
      <c r="AW121" s="11">
        <v>3</v>
      </c>
      <c r="AX121" s="64" t="s">
        <v>2688</v>
      </c>
    </row>
    <row r="122" spans="1:50" x14ac:dyDescent="0.3">
      <c r="A122" s="11">
        <v>111</v>
      </c>
      <c r="B122" s="11" t="s">
        <v>1026</v>
      </c>
      <c r="C122" s="11" t="s">
        <v>2102</v>
      </c>
      <c r="D122" s="11">
        <v>111</v>
      </c>
      <c r="E122" s="11" t="s">
        <v>2227</v>
      </c>
      <c r="F122" s="11" t="s">
        <v>2688</v>
      </c>
      <c r="G122" s="11" t="s">
        <v>1026</v>
      </c>
      <c r="H122" s="12" t="s">
        <v>1079</v>
      </c>
      <c r="I122" s="13">
        <v>44721</v>
      </c>
      <c r="J122" s="11" t="s">
        <v>2702</v>
      </c>
      <c r="K122" s="11">
        <v>0.56999999999999995</v>
      </c>
      <c r="L122" s="11">
        <v>69</v>
      </c>
      <c r="M122" s="11">
        <v>9.99</v>
      </c>
      <c r="N122" s="11">
        <v>72</v>
      </c>
      <c r="O122" s="11">
        <v>14.71</v>
      </c>
      <c r="P122" s="11">
        <v>66</v>
      </c>
      <c r="Q122" s="11">
        <v>-0.19</v>
      </c>
      <c r="R122" s="11">
        <v>68</v>
      </c>
      <c r="S122" s="11">
        <v>1.92</v>
      </c>
      <c r="T122" s="11">
        <v>67</v>
      </c>
      <c r="U122" s="11">
        <v>0.13</v>
      </c>
      <c r="V122" s="11">
        <v>65</v>
      </c>
      <c r="W122" s="11">
        <v>-0.57999999999999996</v>
      </c>
      <c r="X122" s="11">
        <v>53</v>
      </c>
      <c r="Y122" s="11">
        <v>3.78</v>
      </c>
      <c r="Z122" s="11">
        <v>55</v>
      </c>
      <c r="AA122" s="11">
        <v>1.78</v>
      </c>
      <c r="AB122" s="11">
        <v>58</v>
      </c>
      <c r="AC122" s="11">
        <v>5.42</v>
      </c>
      <c r="AD122" s="11">
        <v>62</v>
      </c>
      <c r="AE122" s="40">
        <v>0.35</v>
      </c>
      <c r="AF122" s="11">
        <v>60</v>
      </c>
      <c r="AG122" s="43">
        <v>0.04</v>
      </c>
      <c r="AH122" s="11">
        <v>46</v>
      </c>
      <c r="AI122" s="47">
        <v>0.28000000000000003</v>
      </c>
      <c r="AJ122" s="11">
        <v>57</v>
      </c>
      <c r="AK122" s="47">
        <v>0.02</v>
      </c>
      <c r="AL122" s="11">
        <v>41</v>
      </c>
      <c r="AM122" s="40">
        <v>0.3</v>
      </c>
      <c r="AN122" s="11">
        <v>53</v>
      </c>
      <c r="AO122" s="40">
        <v>0.59</v>
      </c>
      <c r="AP122" s="11">
        <v>62</v>
      </c>
      <c r="AQ122" s="11">
        <v>10.120000000000001</v>
      </c>
      <c r="AR122" s="11">
        <v>175.17</v>
      </c>
      <c r="AS122" s="11">
        <v>127.98</v>
      </c>
      <c r="AT122" s="11" t="s">
        <v>2640</v>
      </c>
      <c r="AU122" s="11" t="s">
        <v>2640</v>
      </c>
      <c r="AV122" s="11" t="s">
        <v>2642</v>
      </c>
      <c r="AW122" s="11">
        <v>3</v>
      </c>
      <c r="AX122" s="64" t="s">
        <v>2688</v>
      </c>
    </row>
    <row r="123" spans="1:50" x14ac:dyDescent="0.3">
      <c r="A123" s="11">
        <v>112</v>
      </c>
      <c r="B123" s="11" t="s">
        <v>543</v>
      </c>
      <c r="C123" s="11" t="s">
        <v>1190</v>
      </c>
      <c r="D123" s="11">
        <v>112</v>
      </c>
      <c r="E123" s="11" t="s">
        <v>2227</v>
      </c>
      <c r="F123" s="11" t="s">
        <v>2688</v>
      </c>
      <c r="G123" s="11" t="s">
        <v>543</v>
      </c>
      <c r="H123" s="12" t="s">
        <v>1059</v>
      </c>
      <c r="I123" s="13">
        <v>44711</v>
      </c>
      <c r="J123" s="11" t="s">
        <v>2656</v>
      </c>
      <c r="K123" s="11">
        <v>0.36</v>
      </c>
      <c r="L123" s="11">
        <v>68</v>
      </c>
      <c r="M123" s="11">
        <v>7.61</v>
      </c>
      <c r="N123" s="11">
        <v>71</v>
      </c>
      <c r="O123" s="11">
        <v>10.1</v>
      </c>
      <c r="P123" s="11">
        <v>62</v>
      </c>
      <c r="Q123" s="11">
        <v>0.51</v>
      </c>
      <c r="R123" s="11">
        <v>64</v>
      </c>
      <c r="S123" s="11">
        <v>2.1</v>
      </c>
      <c r="T123" s="11">
        <v>65</v>
      </c>
      <c r="U123" s="11">
        <v>-7.0000000000000007E-2</v>
      </c>
      <c r="V123" s="11">
        <v>55</v>
      </c>
      <c r="W123" s="11">
        <v>-0.15</v>
      </c>
      <c r="X123" s="11">
        <v>49</v>
      </c>
      <c r="Y123" s="11">
        <v>3.67</v>
      </c>
      <c r="Z123" s="11">
        <v>48</v>
      </c>
      <c r="AA123" s="11">
        <v>1.98</v>
      </c>
      <c r="AB123" s="11">
        <v>52</v>
      </c>
      <c r="AC123" s="11">
        <v>3.64</v>
      </c>
      <c r="AD123" s="11">
        <v>60</v>
      </c>
      <c r="AE123" s="40">
        <v>0.28000000000000003</v>
      </c>
      <c r="AF123" s="11">
        <v>51</v>
      </c>
      <c r="AG123" s="43">
        <v>0.06</v>
      </c>
      <c r="AH123" s="11">
        <v>42</v>
      </c>
      <c r="AI123" s="47">
        <v>0.28000000000000003</v>
      </c>
      <c r="AJ123" s="11">
        <v>50</v>
      </c>
      <c r="AK123" s="47">
        <v>1E-3</v>
      </c>
      <c r="AL123" s="11">
        <v>36</v>
      </c>
      <c r="AM123" s="40">
        <v>0.3</v>
      </c>
      <c r="AN123" s="11">
        <v>47</v>
      </c>
      <c r="AO123" s="40">
        <v>0.43</v>
      </c>
      <c r="AP123" s="11">
        <v>53</v>
      </c>
      <c r="AQ123" s="11">
        <v>7.54</v>
      </c>
      <c r="AR123" s="11">
        <v>166.96</v>
      </c>
      <c r="AS123" s="11">
        <v>127.3</v>
      </c>
      <c r="AT123" s="11" t="s">
        <v>2640</v>
      </c>
      <c r="AU123" s="11" t="s">
        <v>2641</v>
      </c>
      <c r="AV123" s="11" t="s">
        <v>2640</v>
      </c>
      <c r="AW123" s="11">
        <v>3</v>
      </c>
      <c r="AX123" s="64" t="s">
        <v>2688</v>
      </c>
    </row>
    <row r="124" spans="1:50" x14ac:dyDescent="0.3">
      <c r="A124" s="11">
        <v>113</v>
      </c>
      <c r="B124" s="11" t="s">
        <v>326</v>
      </c>
      <c r="C124" s="11" t="s">
        <v>1191</v>
      </c>
      <c r="D124" s="11">
        <v>113</v>
      </c>
      <c r="E124" s="11" t="s">
        <v>2227</v>
      </c>
      <c r="F124" s="11" t="s">
        <v>2688</v>
      </c>
      <c r="G124" s="11" t="s">
        <v>326</v>
      </c>
      <c r="H124" s="12" t="s">
        <v>1049</v>
      </c>
      <c r="I124" s="13">
        <v>44707</v>
      </c>
      <c r="J124" s="11" t="s">
        <v>2656</v>
      </c>
      <c r="K124" s="11">
        <v>0.57999999999999996</v>
      </c>
      <c r="L124" s="11">
        <v>66</v>
      </c>
      <c r="M124" s="11">
        <v>10.83</v>
      </c>
      <c r="N124" s="11">
        <v>70</v>
      </c>
      <c r="O124" s="11">
        <v>15.55</v>
      </c>
      <c r="P124" s="11">
        <v>59</v>
      </c>
      <c r="Q124" s="11">
        <v>0.49</v>
      </c>
      <c r="R124" s="11">
        <v>65</v>
      </c>
      <c r="S124" s="11">
        <v>2.08</v>
      </c>
      <c r="T124" s="11">
        <v>66</v>
      </c>
      <c r="U124" s="11">
        <v>1.03</v>
      </c>
      <c r="V124" s="11">
        <v>57</v>
      </c>
      <c r="W124" s="11">
        <v>-0.49</v>
      </c>
      <c r="X124" s="11">
        <v>50</v>
      </c>
      <c r="Y124" s="11">
        <v>7.28</v>
      </c>
      <c r="Z124" s="11">
        <v>49</v>
      </c>
      <c r="AA124" s="11">
        <v>2.61</v>
      </c>
      <c r="AB124" s="11">
        <v>52</v>
      </c>
      <c r="AC124" s="11">
        <v>5.29</v>
      </c>
      <c r="AD124" s="11">
        <v>60</v>
      </c>
      <c r="AE124" s="40">
        <v>0.28000000000000003</v>
      </c>
      <c r="AF124" s="11">
        <v>54</v>
      </c>
      <c r="AG124" s="43">
        <v>0.02</v>
      </c>
      <c r="AH124" s="11">
        <v>43</v>
      </c>
      <c r="AI124" s="47">
        <v>0.22</v>
      </c>
      <c r="AJ124" s="11">
        <v>51</v>
      </c>
      <c r="AK124" s="47">
        <v>0.01</v>
      </c>
      <c r="AL124" s="11">
        <v>37</v>
      </c>
      <c r="AM124" s="40">
        <v>0.21</v>
      </c>
      <c r="AN124" s="11">
        <v>48</v>
      </c>
      <c r="AO124" s="40">
        <v>0.4</v>
      </c>
      <c r="AP124" s="11">
        <v>56</v>
      </c>
      <c r="AQ124" s="11">
        <v>11.86</v>
      </c>
      <c r="AR124" s="11">
        <v>170.62</v>
      </c>
      <c r="AS124" s="11">
        <v>126.81</v>
      </c>
      <c r="AT124" s="11" t="s">
        <v>2640</v>
      </c>
      <c r="AU124" s="11" t="s">
        <v>2641</v>
      </c>
      <c r="AV124" s="11" t="s">
        <v>2640</v>
      </c>
      <c r="AW124" s="11">
        <v>3</v>
      </c>
      <c r="AX124" s="64" t="s">
        <v>2688</v>
      </c>
    </row>
    <row r="125" spans="1:50" x14ac:dyDescent="0.3">
      <c r="A125" s="11">
        <v>114</v>
      </c>
      <c r="B125" s="11" t="s">
        <v>629</v>
      </c>
      <c r="C125" s="11" t="s">
        <v>1192</v>
      </c>
      <c r="D125" s="11">
        <v>114</v>
      </c>
      <c r="E125" s="11" t="s">
        <v>2227</v>
      </c>
      <c r="F125" s="11" t="s">
        <v>2688</v>
      </c>
      <c r="G125" s="11" t="s">
        <v>629</v>
      </c>
      <c r="H125" s="12" t="s">
        <v>1043</v>
      </c>
      <c r="I125" s="13">
        <v>44716</v>
      </c>
      <c r="J125" s="11" t="s">
        <v>2656</v>
      </c>
      <c r="K125" s="11">
        <v>0.48</v>
      </c>
      <c r="L125" s="11">
        <v>67</v>
      </c>
      <c r="M125" s="11">
        <v>9.58</v>
      </c>
      <c r="N125" s="11">
        <v>71</v>
      </c>
      <c r="O125" s="11">
        <v>17.98</v>
      </c>
      <c r="P125" s="11">
        <v>60</v>
      </c>
      <c r="Q125" s="11">
        <v>1.22</v>
      </c>
      <c r="R125" s="11">
        <v>66</v>
      </c>
      <c r="S125" s="11">
        <v>2.98</v>
      </c>
      <c r="T125" s="11">
        <v>66</v>
      </c>
      <c r="U125" s="11">
        <v>0.08</v>
      </c>
      <c r="V125" s="11">
        <v>55</v>
      </c>
      <c r="W125" s="11">
        <v>-0.14000000000000001</v>
      </c>
      <c r="X125" s="11">
        <v>48</v>
      </c>
      <c r="Y125" s="11">
        <v>3.65</v>
      </c>
      <c r="Z125" s="11">
        <v>48</v>
      </c>
      <c r="AA125" s="11">
        <v>3.04</v>
      </c>
      <c r="AB125" s="11">
        <v>52</v>
      </c>
      <c r="AC125" s="11">
        <v>3.95</v>
      </c>
      <c r="AD125" s="11">
        <v>61</v>
      </c>
      <c r="AE125" s="40">
        <v>0.3</v>
      </c>
      <c r="AF125" s="11">
        <v>52</v>
      </c>
      <c r="AG125" s="43">
        <v>0.03</v>
      </c>
      <c r="AH125" s="11">
        <v>42</v>
      </c>
      <c r="AI125" s="47">
        <v>0.32</v>
      </c>
      <c r="AJ125" s="11">
        <v>49</v>
      </c>
      <c r="AK125" s="47">
        <v>1E-3</v>
      </c>
      <c r="AL125" s="11">
        <v>36</v>
      </c>
      <c r="AM125" s="40">
        <v>0.27</v>
      </c>
      <c r="AN125" s="11">
        <v>46</v>
      </c>
      <c r="AO125" s="40">
        <v>0.53</v>
      </c>
      <c r="AP125" s="11">
        <v>54</v>
      </c>
      <c r="AQ125" s="11">
        <v>9.66</v>
      </c>
      <c r="AR125" s="11">
        <v>174.77</v>
      </c>
      <c r="AS125" s="11">
        <v>126.11</v>
      </c>
      <c r="AT125" s="11" t="s">
        <v>2640</v>
      </c>
      <c r="AU125" s="11" t="s">
        <v>2640</v>
      </c>
      <c r="AV125" s="11" t="s">
        <v>2640</v>
      </c>
      <c r="AW125" s="11">
        <v>3</v>
      </c>
      <c r="AX125" s="64" t="s">
        <v>2688</v>
      </c>
    </row>
    <row r="126" spans="1:50" x14ac:dyDescent="0.3">
      <c r="A126" s="11">
        <v>115</v>
      </c>
      <c r="B126" s="11" t="s">
        <v>429</v>
      </c>
      <c r="C126" s="11" t="s">
        <v>1193</v>
      </c>
      <c r="D126" s="11">
        <v>115</v>
      </c>
      <c r="E126" s="11" t="s">
        <v>2227</v>
      </c>
      <c r="F126" s="11" t="s">
        <v>2688</v>
      </c>
      <c r="G126" s="11" t="s">
        <v>429</v>
      </c>
      <c r="H126" s="12" t="s">
        <v>1059</v>
      </c>
      <c r="I126" s="13">
        <v>44708</v>
      </c>
      <c r="J126" s="11" t="s">
        <v>2656</v>
      </c>
      <c r="K126" s="11">
        <v>0.31</v>
      </c>
      <c r="L126" s="11">
        <v>64</v>
      </c>
      <c r="M126" s="11">
        <v>8.07</v>
      </c>
      <c r="N126" s="11">
        <v>70</v>
      </c>
      <c r="O126" s="11">
        <v>14.08</v>
      </c>
      <c r="P126" s="11">
        <v>58</v>
      </c>
      <c r="Q126" s="11">
        <v>-0.4</v>
      </c>
      <c r="R126" s="11">
        <v>63</v>
      </c>
      <c r="S126" s="11">
        <v>1.77</v>
      </c>
      <c r="T126" s="11">
        <v>64</v>
      </c>
      <c r="U126" s="11">
        <v>0.37</v>
      </c>
      <c r="V126" s="11">
        <v>53</v>
      </c>
      <c r="W126" s="11">
        <v>-0.25</v>
      </c>
      <c r="X126" s="11">
        <v>45</v>
      </c>
      <c r="Y126" s="11">
        <v>2.52</v>
      </c>
      <c r="Z126" s="11">
        <v>45</v>
      </c>
      <c r="AA126" s="11">
        <v>1.85</v>
      </c>
      <c r="AB126" s="11">
        <v>48</v>
      </c>
      <c r="AC126" s="11">
        <v>4.66</v>
      </c>
      <c r="AD126" s="11">
        <v>59</v>
      </c>
      <c r="AE126" s="40">
        <v>0.3</v>
      </c>
      <c r="AF126" s="11">
        <v>47</v>
      </c>
      <c r="AG126" s="43">
        <v>0.06</v>
      </c>
      <c r="AH126" s="11">
        <v>38</v>
      </c>
      <c r="AI126" s="47">
        <v>0.25</v>
      </c>
      <c r="AJ126" s="11">
        <v>46</v>
      </c>
      <c r="AK126" s="47">
        <v>0.02</v>
      </c>
      <c r="AL126" s="11">
        <v>32</v>
      </c>
      <c r="AM126" s="40">
        <v>0.28999999999999998</v>
      </c>
      <c r="AN126" s="11">
        <v>43</v>
      </c>
      <c r="AO126" s="40">
        <v>0.46</v>
      </c>
      <c r="AP126" s="11">
        <v>49</v>
      </c>
      <c r="AQ126" s="11">
        <v>8.44</v>
      </c>
      <c r="AR126" s="11">
        <v>163.37</v>
      </c>
      <c r="AS126" s="11">
        <v>125.79</v>
      </c>
      <c r="AT126" s="11" t="s">
        <v>2640</v>
      </c>
      <c r="AU126" s="11" t="s">
        <v>2641</v>
      </c>
      <c r="AV126" s="11" t="s">
        <v>2640</v>
      </c>
      <c r="AW126" s="11">
        <v>2</v>
      </c>
      <c r="AX126" s="64" t="s">
        <v>2688</v>
      </c>
    </row>
    <row r="127" spans="1:50" x14ac:dyDescent="0.3">
      <c r="A127" s="11">
        <v>116</v>
      </c>
      <c r="B127" s="11" t="s">
        <v>278</v>
      </c>
      <c r="C127" s="11" t="s">
        <v>1194</v>
      </c>
      <c r="D127" s="11">
        <v>116</v>
      </c>
      <c r="E127" s="11" t="s">
        <v>2227</v>
      </c>
      <c r="F127" s="11" t="s">
        <v>2688</v>
      </c>
      <c r="G127" s="11" t="s">
        <v>278</v>
      </c>
      <c r="H127" s="12" t="s">
        <v>1043</v>
      </c>
      <c r="I127" s="13">
        <v>44705</v>
      </c>
      <c r="J127" s="11" t="s">
        <v>2656</v>
      </c>
      <c r="K127" s="11">
        <v>0.37</v>
      </c>
      <c r="L127" s="11">
        <v>66</v>
      </c>
      <c r="M127" s="11">
        <v>9.01</v>
      </c>
      <c r="N127" s="11">
        <v>70</v>
      </c>
      <c r="O127" s="11">
        <v>16.89</v>
      </c>
      <c r="P127" s="11">
        <v>59</v>
      </c>
      <c r="Q127" s="11">
        <v>0.81</v>
      </c>
      <c r="R127" s="11">
        <v>65</v>
      </c>
      <c r="S127" s="11">
        <v>2.08</v>
      </c>
      <c r="T127" s="11">
        <v>65</v>
      </c>
      <c r="U127" s="11">
        <v>0.79</v>
      </c>
      <c r="V127" s="11">
        <v>54</v>
      </c>
      <c r="W127" s="11">
        <v>0.02</v>
      </c>
      <c r="X127" s="11">
        <v>46</v>
      </c>
      <c r="Y127" s="11">
        <v>1.2</v>
      </c>
      <c r="Z127" s="11">
        <v>46</v>
      </c>
      <c r="AA127" s="11">
        <v>2.29</v>
      </c>
      <c r="AB127" s="11">
        <v>51</v>
      </c>
      <c r="AC127" s="11">
        <v>3.79</v>
      </c>
      <c r="AD127" s="11">
        <v>60</v>
      </c>
      <c r="AE127" s="40">
        <v>0.28000000000000003</v>
      </c>
      <c r="AF127" s="11">
        <v>50</v>
      </c>
      <c r="AG127" s="43">
        <v>0.03</v>
      </c>
      <c r="AH127" s="11">
        <v>41</v>
      </c>
      <c r="AI127" s="47">
        <v>0.22</v>
      </c>
      <c r="AJ127" s="11">
        <v>48</v>
      </c>
      <c r="AK127" s="47">
        <v>0.01</v>
      </c>
      <c r="AL127" s="11">
        <v>35</v>
      </c>
      <c r="AM127" s="40">
        <v>0.22</v>
      </c>
      <c r="AN127" s="11">
        <v>45</v>
      </c>
      <c r="AO127" s="40">
        <v>0.44</v>
      </c>
      <c r="AP127" s="11">
        <v>52</v>
      </c>
      <c r="AQ127" s="11">
        <v>9.8000000000000007</v>
      </c>
      <c r="AR127" s="11">
        <v>166.31</v>
      </c>
      <c r="AS127" s="11">
        <v>125.53</v>
      </c>
      <c r="AT127" s="11" t="s">
        <v>2640</v>
      </c>
      <c r="AU127" s="11" t="s">
        <v>2640</v>
      </c>
      <c r="AV127" s="11" t="s">
        <v>2642</v>
      </c>
      <c r="AW127" s="11">
        <v>3</v>
      </c>
      <c r="AX127" s="64" t="s">
        <v>2690</v>
      </c>
    </row>
    <row r="128" spans="1:50" x14ac:dyDescent="0.3">
      <c r="A128" s="11">
        <v>117</v>
      </c>
      <c r="B128" s="11" t="s">
        <v>420</v>
      </c>
      <c r="C128" s="11" t="s">
        <v>1195</v>
      </c>
      <c r="D128" s="11">
        <v>117</v>
      </c>
      <c r="E128" s="11" t="s">
        <v>2227</v>
      </c>
      <c r="F128" s="11" t="s">
        <v>2688</v>
      </c>
      <c r="G128" s="11" t="s">
        <v>420</v>
      </c>
      <c r="H128" s="12" t="s">
        <v>1060</v>
      </c>
      <c r="I128" s="13">
        <v>44708</v>
      </c>
      <c r="J128" s="11" t="s">
        <v>2656</v>
      </c>
      <c r="K128" s="11">
        <v>0.39</v>
      </c>
      <c r="L128" s="11">
        <v>65</v>
      </c>
      <c r="M128" s="11">
        <v>9.43</v>
      </c>
      <c r="N128" s="11">
        <v>70</v>
      </c>
      <c r="O128" s="11">
        <v>15.48</v>
      </c>
      <c r="P128" s="11">
        <v>57</v>
      </c>
      <c r="Q128" s="11">
        <v>-0.05</v>
      </c>
      <c r="R128" s="11">
        <v>63</v>
      </c>
      <c r="S128" s="11">
        <v>1.88</v>
      </c>
      <c r="T128" s="11">
        <v>64</v>
      </c>
      <c r="U128" s="11">
        <v>1.45</v>
      </c>
      <c r="V128" s="11">
        <v>54</v>
      </c>
      <c r="W128" s="11">
        <v>-0.14000000000000001</v>
      </c>
      <c r="X128" s="11">
        <v>44</v>
      </c>
      <c r="Y128" s="11">
        <v>4.95</v>
      </c>
      <c r="Z128" s="11">
        <v>44</v>
      </c>
      <c r="AA128" s="11">
        <v>2.33</v>
      </c>
      <c r="AB128" s="11">
        <v>47</v>
      </c>
      <c r="AC128" s="11">
        <v>5.0199999999999996</v>
      </c>
      <c r="AD128" s="11">
        <v>59</v>
      </c>
      <c r="AE128" s="40">
        <v>0.23</v>
      </c>
      <c r="AF128" s="11">
        <v>47</v>
      </c>
      <c r="AG128" s="43">
        <v>0.04</v>
      </c>
      <c r="AH128" s="11">
        <v>37</v>
      </c>
      <c r="AI128" s="47">
        <v>0.23</v>
      </c>
      <c r="AJ128" s="11">
        <v>46</v>
      </c>
      <c r="AK128" s="47">
        <v>0.01</v>
      </c>
      <c r="AL128" s="11">
        <v>31</v>
      </c>
      <c r="AM128" s="40">
        <v>0.25</v>
      </c>
      <c r="AN128" s="11">
        <v>43</v>
      </c>
      <c r="AO128" s="40">
        <v>0.35</v>
      </c>
      <c r="AP128" s="11">
        <v>49</v>
      </c>
      <c r="AQ128" s="11">
        <v>10.879999999999999</v>
      </c>
      <c r="AR128" s="11">
        <v>163.44999999999999</v>
      </c>
      <c r="AS128" s="11">
        <v>129.05000000000001</v>
      </c>
      <c r="AT128" s="11" t="s">
        <v>2640</v>
      </c>
      <c r="AU128" s="11" t="s">
        <v>2640</v>
      </c>
      <c r="AV128" s="11" t="s">
        <v>2641</v>
      </c>
      <c r="AW128" s="11">
        <v>3</v>
      </c>
      <c r="AX128" s="64" t="s">
        <v>2688</v>
      </c>
    </row>
    <row r="129" spans="1:50" x14ac:dyDescent="0.3">
      <c r="A129" s="11">
        <v>118</v>
      </c>
      <c r="B129" s="11" t="s">
        <v>368</v>
      </c>
      <c r="C129" s="11" t="s">
        <v>1196</v>
      </c>
      <c r="D129" s="11">
        <v>118</v>
      </c>
      <c r="E129" s="11" t="s">
        <v>2227</v>
      </c>
      <c r="F129" s="11" t="s">
        <v>2688</v>
      </c>
      <c r="G129" s="11" t="s">
        <v>368</v>
      </c>
      <c r="H129" s="12" t="s">
        <v>1058</v>
      </c>
      <c r="I129" s="13">
        <v>44708</v>
      </c>
      <c r="J129" s="11" t="s">
        <v>2656</v>
      </c>
      <c r="K129" s="11">
        <v>0.32</v>
      </c>
      <c r="L129" s="11">
        <v>69</v>
      </c>
      <c r="M129" s="11">
        <v>6.36</v>
      </c>
      <c r="N129" s="11">
        <v>72</v>
      </c>
      <c r="O129" s="11">
        <v>10.31</v>
      </c>
      <c r="P129" s="11">
        <v>63</v>
      </c>
      <c r="Q129" s="11">
        <v>1.17</v>
      </c>
      <c r="R129" s="11">
        <v>68</v>
      </c>
      <c r="S129" s="11">
        <v>1.99</v>
      </c>
      <c r="T129" s="11">
        <v>67</v>
      </c>
      <c r="U129" s="11">
        <v>-0.52</v>
      </c>
      <c r="V129" s="11">
        <v>62</v>
      </c>
      <c r="W129" s="11">
        <v>-7.0000000000000007E-2</v>
      </c>
      <c r="X129" s="11">
        <v>50</v>
      </c>
      <c r="Y129" s="11">
        <v>0.8</v>
      </c>
      <c r="Z129" s="11">
        <v>49</v>
      </c>
      <c r="AA129" s="11">
        <v>2.08</v>
      </c>
      <c r="AB129" s="11">
        <v>54</v>
      </c>
      <c r="AC129" s="11">
        <v>3.22</v>
      </c>
      <c r="AD129" s="11">
        <v>62</v>
      </c>
      <c r="AE129" s="40">
        <v>0.37</v>
      </c>
      <c r="AF129" s="11">
        <v>57</v>
      </c>
      <c r="AG129" s="43">
        <v>0.09</v>
      </c>
      <c r="AH129" s="11">
        <v>44</v>
      </c>
      <c r="AI129" s="47">
        <v>0.3</v>
      </c>
      <c r="AJ129" s="11">
        <v>54</v>
      </c>
      <c r="AK129" s="47">
        <v>1E-3</v>
      </c>
      <c r="AL129" s="11">
        <v>37</v>
      </c>
      <c r="AM129" s="40">
        <v>0.37</v>
      </c>
      <c r="AN129" s="11">
        <v>50</v>
      </c>
      <c r="AO129" s="40">
        <v>0.54</v>
      </c>
      <c r="AP129" s="11">
        <v>59</v>
      </c>
      <c r="AQ129" s="11">
        <v>5.84</v>
      </c>
      <c r="AR129" s="11">
        <v>168.94</v>
      </c>
      <c r="AS129" s="11">
        <v>127.44</v>
      </c>
      <c r="AT129" s="11" t="s">
        <v>2640</v>
      </c>
      <c r="AU129" s="11" t="s">
        <v>2641</v>
      </c>
      <c r="AV129" s="11" t="s">
        <v>2641</v>
      </c>
      <c r="AW129" s="11">
        <v>4</v>
      </c>
      <c r="AX129" s="64" t="s">
        <v>2690</v>
      </c>
    </row>
    <row r="130" spans="1:50" x14ac:dyDescent="0.3">
      <c r="A130" s="11">
        <v>119</v>
      </c>
      <c r="B130" s="11" t="s">
        <v>489</v>
      </c>
      <c r="C130" s="11" t="s">
        <v>1197</v>
      </c>
      <c r="D130" s="11">
        <v>119</v>
      </c>
      <c r="E130" s="11" t="s">
        <v>2227</v>
      </c>
      <c r="F130" s="11" t="s">
        <v>2688</v>
      </c>
      <c r="G130" s="11" t="s">
        <v>489</v>
      </c>
      <c r="H130" s="12" t="s">
        <v>1060</v>
      </c>
      <c r="I130" s="13">
        <v>44709</v>
      </c>
      <c r="J130" s="11" t="s">
        <v>2657</v>
      </c>
      <c r="K130" s="11">
        <v>0.38</v>
      </c>
      <c r="L130" s="11">
        <v>66</v>
      </c>
      <c r="M130" s="11">
        <v>9.6199999999999992</v>
      </c>
      <c r="N130" s="11">
        <v>70</v>
      </c>
      <c r="O130" s="11">
        <v>17.510000000000002</v>
      </c>
      <c r="P130" s="11">
        <v>60</v>
      </c>
      <c r="Q130" s="11">
        <v>-0.54</v>
      </c>
      <c r="R130" s="11">
        <v>63</v>
      </c>
      <c r="S130" s="11">
        <v>1.3</v>
      </c>
      <c r="T130" s="11">
        <v>64</v>
      </c>
      <c r="U130" s="11">
        <v>0.05</v>
      </c>
      <c r="V130" s="11">
        <v>57</v>
      </c>
      <c r="W130" s="11">
        <v>-0.17</v>
      </c>
      <c r="X130" s="11">
        <v>46</v>
      </c>
      <c r="Y130" s="11">
        <v>3.26</v>
      </c>
      <c r="Z130" s="11">
        <v>46</v>
      </c>
      <c r="AA130" s="11">
        <v>1.82</v>
      </c>
      <c r="AB130" s="11">
        <v>50</v>
      </c>
      <c r="AC130" s="11">
        <v>4.9400000000000004</v>
      </c>
      <c r="AD130" s="11">
        <v>59</v>
      </c>
      <c r="AE130" s="40">
        <v>0.25</v>
      </c>
      <c r="AF130" s="11">
        <v>49</v>
      </c>
      <c r="AG130" s="43">
        <v>0.03</v>
      </c>
      <c r="AH130" s="11">
        <v>39</v>
      </c>
      <c r="AI130" s="47">
        <v>0.26</v>
      </c>
      <c r="AJ130" s="11">
        <v>48</v>
      </c>
      <c r="AK130" s="47">
        <v>0.03</v>
      </c>
      <c r="AL130" s="11">
        <v>32</v>
      </c>
      <c r="AM130" s="40">
        <v>0.28999999999999998</v>
      </c>
      <c r="AN130" s="11">
        <v>45</v>
      </c>
      <c r="AO130" s="40">
        <v>0.43</v>
      </c>
      <c r="AP130" s="11">
        <v>51</v>
      </c>
      <c r="AQ130" s="11">
        <v>9.67</v>
      </c>
      <c r="AR130" s="11">
        <v>160.91999999999999</v>
      </c>
      <c r="AS130" s="11">
        <v>126.36</v>
      </c>
      <c r="AT130" s="11" t="s">
        <v>2640</v>
      </c>
      <c r="AU130" s="11" t="s">
        <v>2640</v>
      </c>
      <c r="AV130" s="11" t="s">
        <v>2640</v>
      </c>
      <c r="AW130" s="11">
        <v>3</v>
      </c>
      <c r="AX130" s="64" t="s">
        <v>2688</v>
      </c>
    </row>
    <row r="131" spans="1:50" x14ac:dyDescent="0.3">
      <c r="A131" s="11">
        <v>120</v>
      </c>
      <c r="B131" s="11" t="s">
        <v>332</v>
      </c>
      <c r="C131" s="11" t="s">
        <v>1198</v>
      </c>
      <c r="D131" s="11">
        <v>120</v>
      </c>
      <c r="E131" s="11" t="s">
        <v>2227</v>
      </c>
      <c r="F131" s="11" t="s">
        <v>2688</v>
      </c>
      <c r="G131" s="11" t="s">
        <v>332</v>
      </c>
      <c r="H131" s="12" t="s">
        <v>1048</v>
      </c>
      <c r="I131" s="13">
        <v>44708</v>
      </c>
      <c r="J131" s="11" t="s">
        <v>2656</v>
      </c>
      <c r="K131" s="11">
        <v>0.14000000000000001</v>
      </c>
      <c r="L131" s="11">
        <v>67</v>
      </c>
      <c r="M131" s="11">
        <v>6.07</v>
      </c>
      <c r="N131" s="11">
        <v>71</v>
      </c>
      <c r="O131" s="11">
        <v>9.24</v>
      </c>
      <c r="P131" s="11">
        <v>62</v>
      </c>
      <c r="Q131" s="11">
        <v>0.43</v>
      </c>
      <c r="R131" s="11">
        <v>64</v>
      </c>
      <c r="S131" s="11">
        <v>2.94</v>
      </c>
      <c r="T131" s="11">
        <v>64</v>
      </c>
      <c r="U131" s="11">
        <v>-0.81</v>
      </c>
      <c r="V131" s="11">
        <v>58</v>
      </c>
      <c r="W131" s="11">
        <v>-0.25</v>
      </c>
      <c r="X131" s="11">
        <v>51</v>
      </c>
      <c r="Y131" s="11">
        <v>0.32</v>
      </c>
      <c r="Z131" s="11">
        <v>50</v>
      </c>
      <c r="AA131" s="11">
        <v>2.41</v>
      </c>
      <c r="AB131" s="11">
        <v>52</v>
      </c>
      <c r="AC131" s="11">
        <v>3.85</v>
      </c>
      <c r="AD131" s="11">
        <v>59</v>
      </c>
      <c r="AE131" s="40">
        <v>0.35</v>
      </c>
      <c r="AF131" s="11">
        <v>53</v>
      </c>
      <c r="AG131" s="43">
        <v>0.08</v>
      </c>
      <c r="AH131" s="11">
        <v>43</v>
      </c>
      <c r="AI131" s="47">
        <v>0.28000000000000003</v>
      </c>
      <c r="AJ131" s="11">
        <v>51</v>
      </c>
      <c r="AK131" s="47">
        <v>0.02</v>
      </c>
      <c r="AL131" s="11">
        <v>37</v>
      </c>
      <c r="AM131" s="40">
        <v>0.36</v>
      </c>
      <c r="AN131" s="11">
        <v>48</v>
      </c>
      <c r="AO131" s="40">
        <v>0.53</v>
      </c>
      <c r="AP131" s="11">
        <v>55</v>
      </c>
      <c r="AQ131" s="11">
        <v>5.26</v>
      </c>
      <c r="AR131" s="11">
        <v>172.6</v>
      </c>
      <c r="AS131" s="11">
        <v>125.84</v>
      </c>
      <c r="AT131" s="11" t="s">
        <v>2640</v>
      </c>
      <c r="AU131" s="11" t="s">
        <v>2641</v>
      </c>
      <c r="AV131" s="11" t="s">
        <v>2640</v>
      </c>
      <c r="AW131" s="11">
        <v>3</v>
      </c>
      <c r="AX131" s="64" t="s">
        <v>2688</v>
      </c>
    </row>
    <row r="132" spans="1:50" x14ac:dyDescent="0.3">
      <c r="A132" s="11">
        <v>121</v>
      </c>
      <c r="B132" s="11" t="s">
        <v>704</v>
      </c>
      <c r="C132" s="11" t="s">
        <v>1199</v>
      </c>
      <c r="D132" s="11">
        <v>121</v>
      </c>
      <c r="E132" s="11" t="s">
        <v>2227</v>
      </c>
      <c r="F132" s="11" t="s">
        <v>2688</v>
      </c>
      <c r="G132" s="11" t="s">
        <v>704</v>
      </c>
      <c r="H132" s="12" t="s">
        <v>1056</v>
      </c>
      <c r="I132" s="13">
        <v>44722</v>
      </c>
      <c r="J132" s="11" t="s">
        <v>2656</v>
      </c>
      <c r="K132" s="11">
        <v>0.49</v>
      </c>
      <c r="L132" s="11">
        <v>68</v>
      </c>
      <c r="M132" s="11">
        <v>9.91</v>
      </c>
      <c r="N132" s="11">
        <v>72</v>
      </c>
      <c r="O132" s="11">
        <v>15</v>
      </c>
      <c r="P132" s="11">
        <v>64</v>
      </c>
      <c r="Q132" s="11">
        <v>-0.78</v>
      </c>
      <c r="R132" s="11">
        <v>65</v>
      </c>
      <c r="S132" s="11">
        <v>1.75</v>
      </c>
      <c r="T132" s="11">
        <v>65</v>
      </c>
      <c r="U132" s="11">
        <v>0.25</v>
      </c>
      <c r="V132" s="11">
        <v>60</v>
      </c>
      <c r="W132" s="11">
        <v>-0.34</v>
      </c>
      <c r="X132" s="11">
        <v>50</v>
      </c>
      <c r="Y132" s="11">
        <v>5.82</v>
      </c>
      <c r="Z132" s="11">
        <v>49</v>
      </c>
      <c r="AA132" s="11">
        <v>1.86</v>
      </c>
      <c r="AB132" s="11">
        <v>53</v>
      </c>
      <c r="AC132" s="11">
        <v>5.54</v>
      </c>
      <c r="AD132" s="11">
        <v>60</v>
      </c>
      <c r="AE132" s="40">
        <v>0.23</v>
      </c>
      <c r="AF132" s="11">
        <v>54</v>
      </c>
      <c r="AG132" s="43">
        <v>0.03</v>
      </c>
      <c r="AH132" s="11">
        <v>44</v>
      </c>
      <c r="AI132" s="47">
        <v>0.27</v>
      </c>
      <c r="AJ132" s="11">
        <v>52</v>
      </c>
      <c r="AK132" s="47">
        <v>-0.01</v>
      </c>
      <c r="AL132" s="11">
        <v>37</v>
      </c>
      <c r="AM132" s="40">
        <v>0.23</v>
      </c>
      <c r="AN132" s="11">
        <v>49</v>
      </c>
      <c r="AO132" s="40">
        <v>0.36</v>
      </c>
      <c r="AP132" s="11">
        <v>56</v>
      </c>
      <c r="AQ132" s="11">
        <v>10.16</v>
      </c>
      <c r="AR132" s="11">
        <v>160.51</v>
      </c>
      <c r="AS132" s="11">
        <v>125.58</v>
      </c>
      <c r="AT132" s="11" t="s">
        <v>2640</v>
      </c>
      <c r="AU132" s="11" t="s">
        <v>2640</v>
      </c>
      <c r="AV132" s="11" t="s">
        <v>2642</v>
      </c>
      <c r="AW132" s="11">
        <v>3</v>
      </c>
      <c r="AX132" s="64" t="s">
        <v>2688</v>
      </c>
    </row>
    <row r="133" spans="1:50" x14ac:dyDescent="0.3">
      <c r="A133" s="11">
        <v>122</v>
      </c>
      <c r="B133" s="11" t="s">
        <v>769</v>
      </c>
      <c r="C133" s="11" t="s">
        <v>1200</v>
      </c>
      <c r="D133" s="11">
        <v>122</v>
      </c>
      <c r="E133" s="11" t="s">
        <v>2227</v>
      </c>
      <c r="F133" s="11" t="s">
        <v>2688</v>
      </c>
      <c r="G133" s="11" t="s">
        <v>769</v>
      </c>
      <c r="H133" s="12" t="s">
        <v>1058</v>
      </c>
      <c r="I133" s="13">
        <v>44726</v>
      </c>
      <c r="J133" s="11" t="s">
        <v>2656</v>
      </c>
      <c r="K133" s="11">
        <v>0.54</v>
      </c>
      <c r="L133" s="11">
        <v>68</v>
      </c>
      <c r="M133" s="11">
        <v>9.6</v>
      </c>
      <c r="N133" s="11">
        <v>71</v>
      </c>
      <c r="O133" s="11">
        <v>13.58</v>
      </c>
      <c r="P133" s="11">
        <v>61</v>
      </c>
      <c r="Q133" s="11">
        <v>0.33</v>
      </c>
      <c r="R133" s="11">
        <v>66</v>
      </c>
      <c r="S133" s="11">
        <v>1.29</v>
      </c>
      <c r="T133" s="11">
        <v>66</v>
      </c>
      <c r="U133" s="11">
        <v>1E-3</v>
      </c>
      <c r="V133" s="11">
        <v>59</v>
      </c>
      <c r="W133" s="11">
        <v>-0.28999999999999998</v>
      </c>
      <c r="X133" s="11">
        <v>50</v>
      </c>
      <c r="Y133" s="11">
        <v>4.96</v>
      </c>
      <c r="Z133" s="11">
        <v>50</v>
      </c>
      <c r="AA133" s="11">
        <v>2.0299999999999998</v>
      </c>
      <c r="AB133" s="11">
        <v>54</v>
      </c>
      <c r="AC133" s="11">
        <v>4.2699999999999996</v>
      </c>
      <c r="AD133" s="11">
        <v>60</v>
      </c>
      <c r="AE133" s="40">
        <v>0.31</v>
      </c>
      <c r="AF133" s="11">
        <v>57</v>
      </c>
      <c r="AG133" s="43">
        <v>0.04</v>
      </c>
      <c r="AH133" s="11">
        <v>44</v>
      </c>
      <c r="AI133" s="47">
        <v>0.23</v>
      </c>
      <c r="AJ133" s="11">
        <v>53</v>
      </c>
      <c r="AK133" s="47">
        <v>0.01</v>
      </c>
      <c r="AL133" s="11">
        <v>37</v>
      </c>
      <c r="AM133" s="40">
        <v>0.23</v>
      </c>
      <c r="AN133" s="11">
        <v>50</v>
      </c>
      <c r="AO133" s="40">
        <v>0.49</v>
      </c>
      <c r="AP133" s="11">
        <v>59</v>
      </c>
      <c r="AQ133" s="11">
        <v>9.6009999999999991</v>
      </c>
      <c r="AR133" s="11">
        <v>165.48</v>
      </c>
      <c r="AS133" s="11">
        <v>125.53</v>
      </c>
      <c r="AT133" s="11" t="s">
        <v>2640</v>
      </c>
      <c r="AU133" s="11" t="s">
        <v>2641</v>
      </c>
      <c r="AV133" s="11" t="s">
        <v>2641</v>
      </c>
      <c r="AW133" s="11">
        <v>3</v>
      </c>
      <c r="AX133" s="64" t="s">
        <v>2688</v>
      </c>
    </row>
    <row r="134" spans="1:50" x14ac:dyDescent="0.3">
      <c r="A134" s="11">
        <v>123</v>
      </c>
      <c r="B134" s="11" t="s">
        <v>1027</v>
      </c>
      <c r="C134" s="11" t="s">
        <v>2103</v>
      </c>
      <c r="D134" s="11">
        <v>123</v>
      </c>
      <c r="E134" s="11" t="s">
        <v>2227</v>
      </c>
      <c r="F134" s="11" t="s">
        <v>2688</v>
      </c>
      <c r="G134" s="11" t="s">
        <v>1027</v>
      </c>
      <c r="H134" s="12" t="s">
        <v>1058</v>
      </c>
      <c r="I134" s="13">
        <v>44722</v>
      </c>
      <c r="J134" s="11" t="s">
        <v>2701</v>
      </c>
      <c r="K134" s="11">
        <v>0.73</v>
      </c>
      <c r="L134" s="11">
        <v>68</v>
      </c>
      <c r="M134" s="11">
        <v>12.7</v>
      </c>
      <c r="N134" s="11">
        <v>70</v>
      </c>
      <c r="O134" s="11">
        <v>19.66</v>
      </c>
      <c r="P134" s="11">
        <v>61</v>
      </c>
      <c r="Q134" s="11">
        <v>7.0000000000000007E-2</v>
      </c>
      <c r="R134" s="11">
        <v>66</v>
      </c>
      <c r="S134" s="11">
        <v>2.09</v>
      </c>
      <c r="T134" s="11">
        <v>65</v>
      </c>
      <c r="U134" s="11">
        <v>0.14000000000000001</v>
      </c>
      <c r="V134" s="11">
        <v>59</v>
      </c>
      <c r="W134" s="11">
        <v>-0.55000000000000004</v>
      </c>
      <c r="X134" s="11">
        <v>49</v>
      </c>
      <c r="Y134" s="11">
        <v>5.33</v>
      </c>
      <c r="Z134" s="11">
        <v>49</v>
      </c>
      <c r="AA134" s="11">
        <v>2.5099999999999998</v>
      </c>
      <c r="AB134" s="11">
        <v>54</v>
      </c>
      <c r="AC134" s="11">
        <v>5.77</v>
      </c>
      <c r="AD134" s="11">
        <v>60</v>
      </c>
      <c r="AE134" s="40">
        <v>0.28000000000000003</v>
      </c>
      <c r="AF134" s="11">
        <v>57</v>
      </c>
      <c r="AG134" s="43">
        <v>0.04</v>
      </c>
      <c r="AH134" s="11">
        <v>44</v>
      </c>
      <c r="AI134" s="47">
        <v>0.22</v>
      </c>
      <c r="AJ134" s="11">
        <v>53</v>
      </c>
      <c r="AK134" s="47">
        <v>-0.01</v>
      </c>
      <c r="AL134" s="11">
        <v>36</v>
      </c>
      <c r="AM134" s="40">
        <v>0.2</v>
      </c>
      <c r="AN134" s="11">
        <v>50</v>
      </c>
      <c r="AO134" s="40">
        <v>0.42</v>
      </c>
      <c r="AP134" s="11">
        <v>59</v>
      </c>
      <c r="AQ134" s="11">
        <v>12.84</v>
      </c>
      <c r="AR134" s="11">
        <v>172.15</v>
      </c>
      <c r="AS134" s="11">
        <v>125.32</v>
      </c>
      <c r="AT134" s="11" t="s">
        <v>2642</v>
      </c>
      <c r="AU134" s="11" t="s">
        <v>2640</v>
      </c>
      <c r="AV134" s="11" t="s">
        <v>2642</v>
      </c>
      <c r="AW134" s="11">
        <v>3</v>
      </c>
      <c r="AX134" s="64" t="s">
        <v>2688</v>
      </c>
    </row>
    <row r="135" spans="1:50" x14ac:dyDescent="0.3">
      <c r="A135" s="11">
        <v>124</v>
      </c>
      <c r="B135" s="11" t="s">
        <v>551</v>
      </c>
      <c r="C135" s="11" t="s">
        <v>1201</v>
      </c>
      <c r="D135" s="11">
        <v>124</v>
      </c>
      <c r="E135" s="11" t="s">
        <v>2227</v>
      </c>
      <c r="F135" s="11" t="s">
        <v>2688</v>
      </c>
      <c r="G135" s="11" t="s">
        <v>551</v>
      </c>
      <c r="H135" s="12" t="s">
        <v>1060</v>
      </c>
      <c r="I135" s="13">
        <v>44711</v>
      </c>
      <c r="J135" s="11" t="s">
        <v>2656</v>
      </c>
      <c r="K135" s="11">
        <v>0.28999999999999998</v>
      </c>
      <c r="L135" s="11">
        <v>60</v>
      </c>
      <c r="M135" s="11">
        <v>8.14</v>
      </c>
      <c r="N135" s="11">
        <v>64</v>
      </c>
      <c r="O135" s="11">
        <v>11.87</v>
      </c>
      <c r="P135" s="11">
        <v>51</v>
      </c>
      <c r="Q135" s="11">
        <v>-0.27</v>
      </c>
      <c r="R135" s="11">
        <v>55</v>
      </c>
      <c r="S135" s="11">
        <v>1.1000000000000001</v>
      </c>
      <c r="T135" s="11">
        <v>58</v>
      </c>
      <c r="U135" s="11">
        <v>1.1599999999999999</v>
      </c>
      <c r="V135" s="11">
        <v>45</v>
      </c>
      <c r="W135" s="11">
        <v>0.26</v>
      </c>
      <c r="X135" s="11">
        <v>39</v>
      </c>
      <c r="Y135" s="11">
        <v>1.22</v>
      </c>
      <c r="Z135" s="11">
        <v>38</v>
      </c>
      <c r="AA135" s="11">
        <v>1.89</v>
      </c>
      <c r="AB135" s="11">
        <v>42</v>
      </c>
      <c r="AC135" s="11">
        <v>4.0199999999999996</v>
      </c>
      <c r="AD135" s="11">
        <v>51</v>
      </c>
      <c r="AE135" s="40">
        <v>0.23</v>
      </c>
      <c r="AF135" s="11">
        <v>40</v>
      </c>
      <c r="AG135" s="43">
        <v>0.04</v>
      </c>
      <c r="AH135" s="11">
        <v>31</v>
      </c>
      <c r="AI135" s="47">
        <v>0.31</v>
      </c>
      <c r="AJ135" s="11">
        <v>39</v>
      </c>
      <c r="AK135" s="47">
        <v>0.03</v>
      </c>
      <c r="AL135" s="11">
        <v>25</v>
      </c>
      <c r="AM135" s="40">
        <v>0.33</v>
      </c>
      <c r="AN135" s="11">
        <v>36</v>
      </c>
      <c r="AO135" s="40">
        <v>0.41</v>
      </c>
      <c r="AP135" s="11">
        <v>41</v>
      </c>
      <c r="AQ135" s="11">
        <v>9.3000000000000007</v>
      </c>
      <c r="AR135" s="11">
        <v>163.99</v>
      </c>
      <c r="AS135" s="11">
        <v>134.79</v>
      </c>
      <c r="AT135" s="11" t="s">
        <v>2641</v>
      </c>
      <c r="AU135" s="11" t="s">
        <v>2641</v>
      </c>
      <c r="AV135" s="11" t="s">
        <v>2640</v>
      </c>
      <c r="AW135" s="11">
        <v>3</v>
      </c>
      <c r="AX135" s="64" t="s">
        <v>2690</v>
      </c>
    </row>
    <row r="136" spans="1:50" x14ac:dyDescent="0.3">
      <c r="A136" s="11">
        <v>125</v>
      </c>
      <c r="B136" s="11" t="s">
        <v>921</v>
      </c>
      <c r="C136" s="11" t="s">
        <v>1202</v>
      </c>
      <c r="D136" s="11">
        <v>125</v>
      </c>
      <c r="E136" s="11" t="s">
        <v>2227</v>
      </c>
      <c r="F136" s="11" t="s">
        <v>2688</v>
      </c>
      <c r="G136" s="11" t="s">
        <v>921</v>
      </c>
      <c r="H136" s="12" t="s">
        <v>1070</v>
      </c>
      <c r="I136" s="13">
        <v>44733</v>
      </c>
      <c r="J136" s="11" t="s">
        <v>2656</v>
      </c>
      <c r="K136" s="11">
        <v>0.45</v>
      </c>
      <c r="L136" s="11">
        <v>68</v>
      </c>
      <c r="M136" s="11">
        <v>8.9</v>
      </c>
      <c r="N136" s="11">
        <v>71</v>
      </c>
      <c r="O136" s="11">
        <v>12.37</v>
      </c>
      <c r="P136" s="11">
        <v>61</v>
      </c>
      <c r="Q136" s="11">
        <v>-0.11</v>
      </c>
      <c r="R136" s="11">
        <v>66</v>
      </c>
      <c r="S136" s="11">
        <v>1.95</v>
      </c>
      <c r="T136" s="11">
        <v>66</v>
      </c>
      <c r="U136" s="11">
        <v>1.38</v>
      </c>
      <c r="V136" s="11">
        <v>61</v>
      </c>
      <c r="W136" s="11">
        <v>-0.28999999999999998</v>
      </c>
      <c r="X136" s="11">
        <v>51</v>
      </c>
      <c r="Y136" s="11">
        <v>2.46</v>
      </c>
      <c r="Z136" s="11">
        <v>50</v>
      </c>
      <c r="AA136" s="11">
        <v>1.83</v>
      </c>
      <c r="AB136" s="11">
        <v>53</v>
      </c>
      <c r="AC136" s="11">
        <v>4.9400000000000004</v>
      </c>
      <c r="AD136" s="11">
        <v>60</v>
      </c>
      <c r="AE136" s="40">
        <v>0.28999999999999998</v>
      </c>
      <c r="AF136" s="11">
        <v>57</v>
      </c>
      <c r="AG136" s="43">
        <v>0.06</v>
      </c>
      <c r="AH136" s="11">
        <v>41</v>
      </c>
      <c r="AI136" s="47">
        <v>0.31</v>
      </c>
      <c r="AJ136" s="11">
        <v>52</v>
      </c>
      <c r="AK136" s="47">
        <v>1E-3</v>
      </c>
      <c r="AL136" s="11">
        <v>34</v>
      </c>
      <c r="AM136" s="40">
        <v>0.32</v>
      </c>
      <c r="AN136" s="11">
        <v>48</v>
      </c>
      <c r="AO136" s="40">
        <v>0.49</v>
      </c>
      <c r="AP136" s="11">
        <v>59</v>
      </c>
      <c r="AQ136" s="11">
        <v>10.280000000000001</v>
      </c>
      <c r="AR136" s="11">
        <v>172.46</v>
      </c>
      <c r="AS136" s="11">
        <v>132.63</v>
      </c>
      <c r="AT136" s="11" t="s">
        <v>2640</v>
      </c>
      <c r="AU136" s="11" t="s">
        <v>2640</v>
      </c>
      <c r="AV136" s="11" t="s">
        <v>2641</v>
      </c>
      <c r="AW136" s="11">
        <v>3</v>
      </c>
      <c r="AX136" s="64" t="s">
        <v>2688</v>
      </c>
    </row>
    <row r="137" spans="1:50" x14ac:dyDescent="0.3">
      <c r="A137" s="11">
        <v>126</v>
      </c>
      <c r="B137" s="11" t="s">
        <v>248</v>
      </c>
      <c r="C137" s="11" t="s">
        <v>1203</v>
      </c>
      <c r="D137" s="11">
        <v>126</v>
      </c>
      <c r="E137" s="11" t="s">
        <v>2227</v>
      </c>
      <c r="F137" s="11" t="s">
        <v>2688</v>
      </c>
      <c r="G137" s="11" t="s">
        <v>248</v>
      </c>
      <c r="H137" s="12" t="s">
        <v>1048</v>
      </c>
      <c r="I137" s="13">
        <v>44703</v>
      </c>
      <c r="J137" s="11" t="s">
        <v>2656</v>
      </c>
      <c r="K137" s="11">
        <v>0.32</v>
      </c>
      <c r="L137" s="11">
        <v>66</v>
      </c>
      <c r="M137" s="11">
        <v>7.28</v>
      </c>
      <c r="N137" s="11">
        <v>70</v>
      </c>
      <c r="O137" s="11">
        <v>11.05</v>
      </c>
      <c r="P137" s="11">
        <v>60</v>
      </c>
      <c r="Q137" s="11">
        <v>0.64</v>
      </c>
      <c r="R137" s="11">
        <v>64</v>
      </c>
      <c r="S137" s="11">
        <v>2.35</v>
      </c>
      <c r="T137" s="11">
        <v>65</v>
      </c>
      <c r="U137" s="11">
        <v>0.77</v>
      </c>
      <c r="V137" s="11">
        <v>56</v>
      </c>
      <c r="W137" s="11">
        <v>-0.08</v>
      </c>
      <c r="X137" s="11">
        <v>50</v>
      </c>
      <c r="Y137" s="11">
        <v>2.2400000000000002</v>
      </c>
      <c r="Z137" s="11">
        <v>50</v>
      </c>
      <c r="AA137" s="11">
        <v>2.4300000000000002</v>
      </c>
      <c r="AB137" s="11">
        <v>52</v>
      </c>
      <c r="AC137" s="11">
        <v>3.83</v>
      </c>
      <c r="AD137" s="11">
        <v>60</v>
      </c>
      <c r="AE137" s="40">
        <v>0.35</v>
      </c>
      <c r="AF137" s="11">
        <v>51</v>
      </c>
      <c r="AG137" s="43">
        <v>0.06</v>
      </c>
      <c r="AH137" s="11">
        <v>43</v>
      </c>
      <c r="AI137" s="47">
        <v>0.37</v>
      </c>
      <c r="AJ137" s="11">
        <v>50</v>
      </c>
      <c r="AK137" s="47">
        <v>1E-3</v>
      </c>
      <c r="AL137" s="11">
        <v>38</v>
      </c>
      <c r="AM137" s="40">
        <v>0.35</v>
      </c>
      <c r="AN137" s="11">
        <v>47</v>
      </c>
      <c r="AO137" s="40">
        <v>0.56999999999999995</v>
      </c>
      <c r="AP137" s="11">
        <v>53</v>
      </c>
      <c r="AQ137" s="11">
        <v>8.0500000000000007</v>
      </c>
      <c r="AR137" s="11">
        <v>174.89</v>
      </c>
      <c r="AS137" s="11">
        <v>131.83000000000001</v>
      </c>
      <c r="AT137" s="11" t="s">
        <v>2641</v>
      </c>
      <c r="AU137" s="11" t="s">
        <v>2641</v>
      </c>
      <c r="AV137" s="11" t="s">
        <v>2640</v>
      </c>
      <c r="AW137" s="11">
        <v>3</v>
      </c>
      <c r="AX137" s="64" t="s">
        <v>2690</v>
      </c>
    </row>
    <row r="138" spans="1:50" x14ac:dyDescent="0.3">
      <c r="A138" s="11">
        <v>127</v>
      </c>
      <c r="B138" s="11" t="s">
        <v>358</v>
      </c>
      <c r="C138" s="11" t="s">
        <v>1204</v>
      </c>
      <c r="D138" s="11">
        <v>127</v>
      </c>
      <c r="E138" s="11" t="s">
        <v>2227</v>
      </c>
      <c r="F138" s="11" t="s">
        <v>2688</v>
      </c>
      <c r="G138" s="11" t="s">
        <v>358</v>
      </c>
      <c r="H138" s="12" t="s">
        <v>1059</v>
      </c>
      <c r="I138" s="13">
        <v>44708</v>
      </c>
      <c r="J138" s="11" t="s">
        <v>2656</v>
      </c>
      <c r="K138" s="11">
        <v>0.49</v>
      </c>
      <c r="L138" s="11">
        <v>65</v>
      </c>
      <c r="M138" s="11">
        <v>9.89</v>
      </c>
      <c r="N138" s="11">
        <v>69</v>
      </c>
      <c r="O138" s="11">
        <v>14.29</v>
      </c>
      <c r="P138" s="11">
        <v>59</v>
      </c>
      <c r="Q138" s="11">
        <v>-0.12</v>
      </c>
      <c r="R138" s="11">
        <v>61</v>
      </c>
      <c r="S138" s="11">
        <v>1.5</v>
      </c>
      <c r="T138" s="11">
        <v>62</v>
      </c>
      <c r="U138" s="11">
        <v>1.4</v>
      </c>
      <c r="V138" s="11">
        <v>54</v>
      </c>
      <c r="W138" s="11">
        <v>-0.23</v>
      </c>
      <c r="X138" s="11">
        <v>43</v>
      </c>
      <c r="Y138" s="11">
        <v>4.2699999999999996</v>
      </c>
      <c r="Z138" s="11">
        <v>42</v>
      </c>
      <c r="AA138" s="11">
        <v>1.75</v>
      </c>
      <c r="AB138" s="11">
        <v>47</v>
      </c>
      <c r="AC138" s="11">
        <v>4.58</v>
      </c>
      <c r="AD138" s="11">
        <v>56</v>
      </c>
      <c r="AE138" s="40">
        <v>0.28000000000000003</v>
      </c>
      <c r="AF138" s="11">
        <v>46</v>
      </c>
      <c r="AG138" s="43">
        <v>0.05</v>
      </c>
      <c r="AH138" s="11">
        <v>35</v>
      </c>
      <c r="AI138" s="47">
        <v>0.22</v>
      </c>
      <c r="AJ138" s="11">
        <v>45</v>
      </c>
      <c r="AK138" s="47">
        <v>0.03</v>
      </c>
      <c r="AL138" s="11">
        <v>30</v>
      </c>
      <c r="AM138" s="40">
        <v>0.28000000000000003</v>
      </c>
      <c r="AN138" s="11">
        <v>41</v>
      </c>
      <c r="AO138" s="40">
        <v>0.43</v>
      </c>
      <c r="AP138" s="11">
        <v>48</v>
      </c>
      <c r="AQ138" s="11">
        <v>11.290000000000001</v>
      </c>
      <c r="AR138" s="11">
        <v>166.46</v>
      </c>
      <c r="AS138" s="11">
        <v>131.22999999999999</v>
      </c>
      <c r="AT138" s="11" t="s">
        <v>2642</v>
      </c>
      <c r="AU138" s="11" t="s">
        <v>2641</v>
      </c>
      <c r="AV138" s="11" t="s">
        <v>2640</v>
      </c>
      <c r="AW138" s="11">
        <v>3</v>
      </c>
      <c r="AX138" s="64" t="s">
        <v>2688</v>
      </c>
    </row>
    <row r="139" spans="1:50" x14ac:dyDescent="0.3">
      <c r="A139" s="11">
        <v>128</v>
      </c>
      <c r="B139" s="11" t="s">
        <v>374</v>
      </c>
      <c r="C139" s="11" t="s">
        <v>1205</v>
      </c>
      <c r="D139" s="11">
        <v>128</v>
      </c>
      <c r="E139" s="11" t="s">
        <v>2227</v>
      </c>
      <c r="F139" s="11" t="s">
        <v>2688</v>
      </c>
      <c r="G139" s="11" t="s">
        <v>374</v>
      </c>
      <c r="H139" s="12" t="s">
        <v>1048</v>
      </c>
      <c r="I139" s="13">
        <v>44708</v>
      </c>
      <c r="J139" s="11" t="s">
        <v>2656</v>
      </c>
      <c r="K139" s="11">
        <v>0.34</v>
      </c>
      <c r="L139" s="11">
        <v>67</v>
      </c>
      <c r="M139" s="11">
        <v>8.24</v>
      </c>
      <c r="N139" s="11">
        <v>71</v>
      </c>
      <c r="O139" s="11">
        <v>10.8</v>
      </c>
      <c r="P139" s="11">
        <v>62</v>
      </c>
      <c r="Q139" s="11">
        <v>0.15</v>
      </c>
      <c r="R139" s="11">
        <v>64</v>
      </c>
      <c r="S139" s="11">
        <v>1.8</v>
      </c>
      <c r="T139" s="11">
        <v>65</v>
      </c>
      <c r="U139" s="11">
        <v>0.41</v>
      </c>
      <c r="V139" s="11">
        <v>59</v>
      </c>
      <c r="W139" s="11">
        <v>-0.48</v>
      </c>
      <c r="X139" s="11">
        <v>50</v>
      </c>
      <c r="Y139" s="11">
        <v>4.4000000000000004</v>
      </c>
      <c r="Z139" s="11">
        <v>49</v>
      </c>
      <c r="AA139" s="11">
        <v>1.72</v>
      </c>
      <c r="AB139" s="11">
        <v>53</v>
      </c>
      <c r="AC139" s="11">
        <v>4.25</v>
      </c>
      <c r="AD139" s="11">
        <v>60</v>
      </c>
      <c r="AE139" s="40">
        <v>0.39</v>
      </c>
      <c r="AF139" s="11">
        <v>53</v>
      </c>
      <c r="AG139" s="43">
        <v>0.08</v>
      </c>
      <c r="AH139" s="11">
        <v>43</v>
      </c>
      <c r="AI139" s="47">
        <v>0.35</v>
      </c>
      <c r="AJ139" s="11">
        <v>51</v>
      </c>
      <c r="AK139" s="47">
        <v>0.01</v>
      </c>
      <c r="AL139" s="11">
        <v>37</v>
      </c>
      <c r="AM139" s="40">
        <v>0.37</v>
      </c>
      <c r="AN139" s="11">
        <v>48</v>
      </c>
      <c r="AO139" s="40">
        <v>0.6</v>
      </c>
      <c r="AP139" s="11">
        <v>55</v>
      </c>
      <c r="AQ139" s="11">
        <v>8.65</v>
      </c>
      <c r="AR139" s="11">
        <v>175.65</v>
      </c>
      <c r="AS139" s="11">
        <v>130.55000000000001</v>
      </c>
      <c r="AT139" s="11" t="s">
        <v>2640</v>
      </c>
      <c r="AU139" s="11" t="s">
        <v>2640</v>
      </c>
      <c r="AV139" s="11" t="s">
        <v>2640</v>
      </c>
      <c r="AW139" s="11">
        <v>3</v>
      </c>
      <c r="AX139" s="64" t="s">
        <v>2688</v>
      </c>
    </row>
    <row r="140" spans="1:50" x14ac:dyDescent="0.3">
      <c r="A140" s="11">
        <v>129</v>
      </c>
      <c r="B140" s="11" t="s">
        <v>1038</v>
      </c>
      <c r="C140" s="11" t="s">
        <v>2104</v>
      </c>
      <c r="D140" s="11">
        <v>129</v>
      </c>
      <c r="E140" s="11" t="s">
        <v>2227</v>
      </c>
      <c r="F140" s="11" t="s">
        <v>2688</v>
      </c>
      <c r="G140" s="11" t="s">
        <v>1038</v>
      </c>
      <c r="H140" s="12">
        <v>150909</v>
      </c>
      <c r="I140" s="13">
        <v>44723</v>
      </c>
      <c r="J140" s="11" t="s">
        <v>2702</v>
      </c>
      <c r="K140" s="11">
        <v>0.57999999999999996</v>
      </c>
      <c r="L140" s="11">
        <v>70</v>
      </c>
      <c r="M140" s="11">
        <v>9.73</v>
      </c>
      <c r="N140" s="11">
        <v>72</v>
      </c>
      <c r="O140" s="11">
        <v>14.49</v>
      </c>
      <c r="P140" s="11">
        <v>65</v>
      </c>
      <c r="Q140" s="11">
        <v>-0.17</v>
      </c>
      <c r="R140" s="11">
        <v>68</v>
      </c>
      <c r="S140" s="11">
        <v>1.51</v>
      </c>
      <c r="T140" s="11">
        <v>67</v>
      </c>
      <c r="U140" s="11">
        <v>1.05</v>
      </c>
      <c r="V140" s="11">
        <v>65</v>
      </c>
      <c r="W140" s="11">
        <v>-0.35</v>
      </c>
      <c r="X140" s="11">
        <v>51</v>
      </c>
      <c r="Y140" s="11">
        <v>2.4</v>
      </c>
      <c r="Z140" s="11">
        <v>51</v>
      </c>
      <c r="AA140" s="11">
        <v>2.25</v>
      </c>
      <c r="AB140" s="11">
        <v>56</v>
      </c>
      <c r="AC140" s="11">
        <v>5.31</v>
      </c>
      <c r="AD140" s="11">
        <v>63</v>
      </c>
      <c r="AE140" s="40">
        <v>0.28000000000000003</v>
      </c>
      <c r="AF140" s="11">
        <v>57</v>
      </c>
      <c r="AG140" s="43">
        <v>0.05</v>
      </c>
      <c r="AH140" s="11">
        <v>46</v>
      </c>
      <c r="AI140" s="47">
        <v>0.3</v>
      </c>
      <c r="AJ140" s="11">
        <v>56</v>
      </c>
      <c r="AK140" s="47">
        <v>1E-3</v>
      </c>
      <c r="AL140" s="11">
        <v>40</v>
      </c>
      <c r="AM140" s="40">
        <v>0.31</v>
      </c>
      <c r="AN140" s="11">
        <v>52</v>
      </c>
      <c r="AO140" s="40">
        <v>0.4</v>
      </c>
      <c r="AP140" s="11">
        <v>59</v>
      </c>
      <c r="AQ140" s="11">
        <v>10.780000000000001</v>
      </c>
      <c r="AR140" s="11">
        <v>175.1</v>
      </c>
      <c r="AS140" s="11">
        <v>130.44999999999999</v>
      </c>
      <c r="AT140" s="11" t="s">
        <v>2642</v>
      </c>
      <c r="AU140" s="11" t="s">
        <v>2641</v>
      </c>
      <c r="AV140" s="11" t="s">
        <v>2640</v>
      </c>
      <c r="AW140" s="11">
        <v>3</v>
      </c>
      <c r="AX140" s="64" t="s">
        <v>2688</v>
      </c>
    </row>
    <row r="141" spans="1:50" x14ac:dyDescent="0.3">
      <c r="A141" s="11">
        <v>130</v>
      </c>
      <c r="B141" s="11" t="s">
        <v>490</v>
      </c>
      <c r="C141" s="11" t="s">
        <v>1206</v>
      </c>
      <c r="D141" s="11">
        <v>130</v>
      </c>
      <c r="E141" s="11" t="s">
        <v>2227</v>
      </c>
      <c r="F141" s="11" t="s">
        <v>2688</v>
      </c>
      <c r="G141" s="11" t="s">
        <v>490</v>
      </c>
      <c r="H141" s="12" t="s">
        <v>1048</v>
      </c>
      <c r="I141" s="13">
        <v>44709</v>
      </c>
      <c r="J141" s="11" t="s">
        <v>2655</v>
      </c>
      <c r="K141" s="11">
        <v>0.61</v>
      </c>
      <c r="L141" s="11">
        <v>68</v>
      </c>
      <c r="M141" s="11">
        <v>8.52</v>
      </c>
      <c r="N141" s="11">
        <v>71</v>
      </c>
      <c r="O141" s="11">
        <v>12.15</v>
      </c>
      <c r="P141" s="11">
        <v>63</v>
      </c>
      <c r="Q141" s="11">
        <v>0.42</v>
      </c>
      <c r="R141" s="11">
        <v>65</v>
      </c>
      <c r="S141" s="11">
        <v>2.64</v>
      </c>
      <c r="T141" s="11">
        <v>65</v>
      </c>
      <c r="U141" s="11">
        <v>1.04</v>
      </c>
      <c r="V141" s="11">
        <v>58</v>
      </c>
      <c r="W141" s="11">
        <v>-0.2</v>
      </c>
      <c r="X141" s="11">
        <v>52</v>
      </c>
      <c r="Y141" s="11">
        <v>3.22</v>
      </c>
      <c r="Z141" s="11">
        <v>51</v>
      </c>
      <c r="AA141" s="11">
        <v>2.56</v>
      </c>
      <c r="AB141" s="11">
        <v>54</v>
      </c>
      <c r="AC141" s="11">
        <v>4.3600000000000003</v>
      </c>
      <c r="AD141" s="11">
        <v>60</v>
      </c>
      <c r="AE141" s="40">
        <v>0.33</v>
      </c>
      <c r="AF141" s="11">
        <v>54</v>
      </c>
      <c r="AG141" s="43">
        <v>0.06</v>
      </c>
      <c r="AH141" s="11">
        <v>46</v>
      </c>
      <c r="AI141" s="47">
        <v>0.26</v>
      </c>
      <c r="AJ141" s="11">
        <v>53</v>
      </c>
      <c r="AK141" s="47">
        <v>-0.01</v>
      </c>
      <c r="AL141" s="11">
        <v>40</v>
      </c>
      <c r="AM141" s="40">
        <v>0.27</v>
      </c>
      <c r="AN141" s="11">
        <v>50</v>
      </c>
      <c r="AO141" s="40">
        <v>0.49</v>
      </c>
      <c r="AP141" s="11">
        <v>56</v>
      </c>
      <c r="AQ141" s="11">
        <v>9.5599999999999987</v>
      </c>
      <c r="AR141" s="11">
        <v>173.34</v>
      </c>
      <c r="AS141" s="11">
        <v>129.87</v>
      </c>
      <c r="AT141" s="11" t="s">
        <v>2641</v>
      </c>
      <c r="AU141" s="11" t="s">
        <v>2640</v>
      </c>
      <c r="AV141" s="11" t="s">
        <v>2642</v>
      </c>
      <c r="AW141" s="11">
        <v>3</v>
      </c>
      <c r="AX141" s="64" t="s">
        <v>2688</v>
      </c>
    </row>
    <row r="142" spans="1:50" x14ac:dyDescent="0.3">
      <c r="A142" s="11">
        <v>131</v>
      </c>
      <c r="B142" s="11" t="s">
        <v>408</v>
      </c>
      <c r="C142" s="11" t="s">
        <v>1207</v>
      </c>
      <c r="D142" s="11">
        <v>131</v>
      </c>
      <c r="E142" s="11" t="s">
        <v>2227</v>
      </c>
      <c r="F142" s="11" t="s">
        <v>2688</v>
      </c>
      <c r="G142" s="11" t="s">
        <v>408</v>
      </c>
      <c r="H142" s="12" t="s">
        <v>1055</v>
      </c>
      <c r="I142" s="13">
        <v>44709</v>
      </c>
      <c r="J142" s="11" t="s">
        <v>2656</v>
      </c>
      <c r="K142" s="11">
        <v>0.56000000000000005</v>
      </c>
      <c r="L142" s="11">
        <v>64</v>
      </c>
      <c r="M142" s="11">
        <v>9.8000000000000007</v>
      </c>
      <c r="N142" s="11">
        <v>69</v>
      </c>
      <c r="O142" s="11">
        <v>14.1</v>
      </c>
      <c r="P142" s="11">
        <v>60</v>
      </c>
      <c r="Q142" s="11">
        <v>0.12</v>
      </c>
      <c r="R142" s="11">
        <v>63</v>
      </c>
      <c r="S142" s="11">
        <v>0.84</v>
      </c>
      <c r="T142" s="11">
        <v>64</v>
      </c>
      <c r="U142" s="11">
        <v>-0.46</v>
      </c>
      <c r="V142" s="11">
        <v>57</v>
      </c>
      <c r="W142" s="11">
        <v>-7.0000000000000007E-2</v>
      </c>
      <c r="X142" s="11">
        <v>46</v>
      </c>
      <c r="Y142" s="11">
        <v>3.86</v>
      </c>
      <c r="Z142" s="11">
        <v>46</v>
      </c>
      <c r="AA142" s="11">
        <v>1.49</v>
      </c>
      <c r="AB142" s="11">
        <v>50</v>
      </c>
      <c r="AC142" s="11">
        <v>3.92</v>
      </c>
      <c r="AD142" s="11">
        <v>58</v>
      </c>
      <c r="AE142" s="40">
        <v>0.24</v>
      </c>
      <c r="AF142" s="11">
        <v>49</v>
      </c>
      <c r="AG142" s="43">
        <v>0.05</v>
      </c>
      <c r="AH142" s="11">
        <v>40</v>
      </c>
      <c r="AI142" s="47">
        <v>0.32</v>
      </c>
      <c r="AJ142" s="11">
        <v>49</v>
      </c>
      <c r="AK142" s="47">
        <v>0.01</v>
      </c>
      <c r="AL142" s="11">
        <v>34</v>
      </c>
      <c r="AM142" s="40">
        <v>0.32</v>
      </c>
      <c r="AN142" s="11">
        <v>46</v>
      </c>
      <c r="AO142" s="40">
        <v>0.37</v>
      </c>
      <c r="AP142" s="11">
        <v>51</v>
      </c>
      <c r="AQ142" s="11">
        <v>9.34</v>
      </c>
      <c r="AR142" s="11">
        <v>165.4</v>
      </c>
      <c r="AS142" s="11">
        <v>128.83000000000001</v>
      </c>
      <c r="AT142" s="11" t="s">
        <v>2640</v>
      </c>
      <c r="AU142" s="11" t="s">
        <v>2641</v>
      </c>
      <c r="AV142" s="11" t="s">
        <v>2640</v>
      </c>
      <c r="AW142" s="11">
        <v>3</v>
      </c>
      <c r="AX142" s="64" t="s">
        <v>2690</v>
      </c>
    </row>
    <row r="143" spans="1:50" x14ac:dyDescent="0.3">
      <c r="A143" s="11">
        <v>132</v>
      </c>
      <c r="B143" s="11" t="s">
        <v>888</v>
      </c>
      <c r="C143" s="11" t="s">
        <v>1208</v>
      </c>
      <c r="D143" s="11">
        <v>132</v>
      </c>
      <c r="E143" s="11" t="s">
        <v>2227</v>
      </c>
      <c r="F143" s="11" t="s">
        <v>2688</v>
      </c>
      <c r="G143" s="11" t="s">
        <v>888</v>
      </c>
      <c r="H143" s="12" t="s">
        <v>1042</v>
      </c>
      <c r="I143" s="13">
        <v>44733</v>
      </c>
      <c r="J143" s="11" t="s">
        <v>2655</v>
      </c>
      <c r="K143" s="11">
        <v>0.36</v>
      </c>
      <c r="L143" s="11">
        <v>68</v>
      </c>
      <c r="M143" s="11">
        <v>9.51</v>
      </c>
      <c r="N143" s="11">
        <v>70</v>
      </c>
      <c r="O143" s="11">
        <v>12.78</v>
      </c>
      <c r="P143" s="11">
        <v>62</v>
      </c>
      <c r="Q143" s="11">
        <v>0.68</v>
      </c>
      <c r="R143" s="11">
        <v>66</v>
      </c>
      <c r="S143" s="11">
        <v>2.67</v>
      </c>
      <c r="T143" s="11">
        <v>66</v>
      </c>
      <c r="U143" s="11">
        <v>0.66</v>
      </c>
      <c r="V143" s="11">
        <v>61</v>
      </c>
      <c r="W143" s="11">
        <v>-0.08</v>
      </c>
      <c r="X143" s="11">
        <v>51</v>
      </c>
      <c r="Y143" s="11">
        <v>3.65</v>
      </c>
      <c r="Z143" s="11">
        <v>50</v>
      </c>
      <c r="AA143" s="11">
        <v>2.64</v>
      </c>
      <c r="AB143" s="11">
        <v>54</v>
      </c>
      <c r="AC143" s="11">
        <v>4.8</v>
      </c>
      <c r="AD143" s="11">
        <v>61</v>
      </c>
      <c r="AE143" s="40">
        <v>0.32</v>
      </c>
      <c r="AF143" s="11">
        <v>56</v>
      </c>
      <c r="AG143" s="43">
        <v>0.03</v>
      </c>
      <c r="AH143" s="11">
        <v>43</v>
      </c>
      <c r="AI143" s="47">
        <v>0.13</v>
      </c>
      <c r="AJ143" s="11">
        <v>52</v>
      </c>
      <c r="AK143" s="47">
        <v>0.03</v>
      </c>
      <c r="AL143" s="11">
        <v>36</v>
      </c>
      <c r="AM143" s="40">
        <v>0.19</v>
      </c>
      <c r="AN143" s="11">
        <v>49</v>
      </c>
      <c r="AO143" s="40">
        <v>0.44</v>
      </c>
      <c r="AP143" s="11">
        <v>58</v>
      </c>
      <c r="AQ143" s="11">
        <v>10.17</v>
      </c>
      <c r="AR143" s="11">
        <v>168.42</v>
      </c>
      <c r="AS143" s="11">
        <v>128.72999999999999</v>
      </c>
      <c r="AT143" s="11" t="s">
        <v>2640</v>
      </c>
      <c r="AU143" s="11" t="s">
        <v>2641</v>
      </c>
      <c r="AV143" s="11" t="s">
        <v>2640</v>
      </c>
      <c r="AW143" s="11">
        <v>3</v>
      </c>
      <c r="AX143" s="64" t="s">
        <v>2690</v>
      </c>
    </row>
    <row r="144" spans="1:50" x14ac:dyDescent="0.3">
      <c r="A144" s="11">
        <v>133</v>
      </c>
      <c r="B144" s="11" t="s">
        <v>980</v>
      </c>
      <c r="C144" s="11" t="s">
        <v>1209</v>
      </c>
      <c r="D144" s="11">
        <v>133</v>
      </c>
      <c r="E144" s="11" t="s">
        <v>2227</v>
      </c>
      <c r="F144" s="11" t="s">
        <v>2688</v>
      </c>
      <c r="G144" s="11" t="s">
        <v>980</v>
      </c>
      <c r="H144" s="12" t="s">
        <v>1045</v>
      </c>
      <c r="I144" s="13">
        <v>44741</v>
      </c>
      <c r="J144" s="11" t="s">
        <v>2655</v>
      </c>
      <c r="K144" s="11">
        <v>0.71</v>
      </c>
      <c r="L144" s="11">
        <v>65</v>
      </c>
      <c r="M144" s="11">
        <v>11.96</v>
      </c>
      <c r="N144" s="11">
        <v>69</v>
      </c>
      <c r="O144" s="11">
        <v>17.899999999999999</v>
      </c>
      <c r="P144" s="11">
        <v>57</v>
      </c>
      <c r="Q144" s="11">
        <v>-0.27</v>
      </c>
      <c r="R144" s="11">
        <v>65</v>
      </c>
      <c r="S144" s="11">
        <v>1.64</v>
      </c>
      <c r="T144" s="11">
        <v>65</v>
      </c>
      <c r="U144" s="11">
        <v>1.84</v>
      </c>
      <c r="V144" s="11">
        <v>54</v>
      </c>
      <c r="W144" s="11">
        <v>-0.37</v>
      </c>
      <c r="X144" s="11">
        <v>46</v>
      </c>
      <c r="Y144" s="11">
        <v>5.8</v>
      </c>
      <c r="Z144" s="11">
        <v>46</v>
      </c>
      <c r="AA144" s="11">
        <v>1.88</v>
      </c>
      <c r="AB144" s="11">
        <v>50</v>
      </c>
      <c r="AC144" s="11">
        <v>6.16</v>
      </c>
      <c r="AD144" s="11">
        <v>59</v>
      </c>
      <c r="AE144" s="40">
        <v>0.22</v>
      </c>
      <c r="AF144" s="11">
        <v>54</v>
      </c>
      <c r="AG144" s="43">
        <v>0.01</v>
      </c>
      <c r="AH144" s="11">
        <v>40</v>
      </c>
      <c r="AI144" s="47">
        <v>0.14000000000000001</v>
      </c>
      <c r="AJ144" s="11">
        <v>49</v>
      </c>
      <c r="AK144" s="47">
        <v>0.02</v>
      </c>
      <c r="AL144" s="11">
        <v>34</v>
      </c>
      <c r="AM144" s="40">
        <v>0.15</v>
      </c>
      <c r="AN144" s="11">
        <v>46</v>
      </c>
      <c r="AO144" s="40">
        <v>0.31</v>
      </c>
      <c r="AP144" s="11">
        <v>56</v>
      </c>
      <c r="AQ144" s="11">
        <v>13.8</v>
      </c>
      <c r="AR144" s="11">
        <v>166.6</v>
      </c>
      <c r="AS144" s="11">
        <v>127.89</v>
      </c>
      <c r="AT144" s="11" t="s">
        <v>2641</v>
      </c>
      <c r="AU144" s="11" t="s">
        <v>2641</v>
      </c>
      <c r="AV144" s="11" t="s">
        <v>2641</v>
      </c>
      <c r="AW144" s="11">
        <v>3</v>
      </c>
      <c r="AX144" s="64" t="s">
        <v>2688</v>
      </c>
    </row>
    <row r="145" spans="1:50" x14ac:dyDescent="0.3">
      <c r="A145" s="11">
        <v>134</v>
      </c>
      <c r="B145" s="11" t="s">
        <v>755</v>
      </c>
      <c r="C145" s="11" t="s">
        <v>1210</v>
      </c>
      <c r="D145" s="11">
        <v>134</v>
      </c>
      <c r="E145" s="11" t="s">
        <v>2227</v>
      </c>
      <c r="F145" s="11" t="s">
        <v>2688</v>
      </c>
      <c r="G145" s="11" t="s">
        <v>755</v>
      </c>
      <c r="H145" s="12" t="s">
        <v>1050</v>
      </c>
      <c r="I145" s="13">
        <v>44725</v>
      </c>
      <c r="J145" s="11" t="s">
        <v>2655</v>
      </c>
      <c r="K145" s="11">
        <v>0.53</v>
      </c>
      <c r="L145" s="11">
        <v>67</v>
      </c>
      <c r="M145" s="11">
        <v>9.0500000000000007</v>
      </c>
      <c r="N145" s="11">
        <v>70</v>
      </c>
      <c r="O145" s="11">
        <v>13.49</v>
      </c>
      <c r="P145" s="11">
        <v>62</v>
      </c>
      <c r="Q145" s="11">
        <v>0.47</v>
      </c>
      <c r="R145" s="11">
        <v>63</v>
      </c>
      <c r="S145" s="11">
        <v>2.16</v>
      </c>
      <c r="T145" s="11">
        <v>63</v>
      </c>
      <c r="U145" s="11">
        <v>0.69</v>
      </c>
      <c r="V145" s="11">
        <v>57</v>
      </c>
      <c r="W145" s="11">
        <v>-0.49</v>
      </c>
      <c r="X145" s="11">
        <v>52</v>
      </c>
      <c r="Y145" s="11">
        <v>3.57</v>
      </c>
      <c r="Z145" s="11">
        <v>51</v>
      </c>
      <c r="AA145" s="11">
        <v>2.37</v>
      </c>
      <c r="AB145" s="11">
        <v>54</v>
      </c>
      <c r="AC145" s="11">
        <v>3.86</v>
      </c>
      <c r="AD145" s="11">
        <v>59</v>
      </c>
      <c r="AE145" s="40">
        <v>0.35</v>
      </c>
      <c r="AF145" s="11">
        <v>53</v>
      </c>
      <c r="AG145" s="43">
        <v>0.04</v>
      </c>
      <c r="AH145" s="11">
        <v>46</v>
      </c>
      <c r="AI145" s="47">
        <v>0.3</v>
      </c>
      <c r="AJ145" s="11">
        <v>53</v>
      </c>
      <c r="AK145" s="47">
        <v>1E-3</v>
      </c>
      <c r="AL145" s="11">
        <v>41</v>
      </c>
      <c r="AM145" s="40">
        <v>0.28999999999999998</v>
      </c>
      <c r="AN145" s="11">
        <v>50</v>
      </c>
      <c r="AO145" s="40">
        <v>0.6</v>
      </c>
      <c r="AP145" s="11">
        <v>55</v>
      </c>
      <c r="AQ145" s="11">
        <v>9.74</v>
      </c>
      <c r="AR145" s="11">
        <v>176.88</v>
      </c>
      <c r="AS145" s="11">
        <v>127.25</v>
      </c>
      <c r="AT145" s="11" t="s">
        <v>2641</v>
      </c>
      <c r="AU145" s="11" t="s">
        <v>2641</v>
      </c>
      <c r="AV145" s="11" t="s">
        <v>2642</v>
      </c>
      <c r="AW145" s="11">
        <v>3</v>
      </c>
      <c r="AX145" s="64" t="s">
        <v>2688</v>
      </c>
    </row>
    <row r="146" spans="1:50" x14ac:dyDescent="0.3">
      <c r="A146" s="11">
        <v>135</v>
      </c>
      <c r="B146" s="11" t="s">
        <v>919</v>
      </c>
      <c r="C146" s="11" t="s">
        <v>1211</v>
      </c>
      <c r="D146" s="11">
        <v>135</v>
      </c>
      <c r="E146" s="11" t="s">
        <v>2227</v>
      </c>
      <c r="F146" s="11" t="s">
        <v>2688</v>
      </c>
      <c r="G146" s="11" t="s">
        <v>919</v>
      </c>
      <c r="H146" s="12" t="s">
        <v>1056</v>
      </c>
      <c r="I146" s="13">
        <v>44733</v>
      </c>
      <c r="J146" s="11" t="s">
        <v>2655</v>
      </c>
      <c r="K146" s="11">
        <v>0.39</v>
      </c>
      <c r="L146" s="11">
        <v>66</v>
      </c>
      <c r="M146" s="11">
        <v>9.1</v>
      </c>
      <c r="N146" s="11">
        <v>69</v>
      </c>
      <c r="O146" s="11">
        <v>14.19</v>
      </c>
      <c r="P146" s="11">
        <v>61</v>
      </c>
      <c r="Q146" s="11">
        <v>-0.5</v>
      </c>
      <c r="R146" s="11">
        <v>63</v>
      </c>
      <c r="S146" s="11">
        <v>1.8</v>
      </c>
      <c r="T146" s="11">
        <v>63</v>
      </c>
      <c r="U146" s="11">
        <v>0.1</v>
      </c>
      <c r="V146" s="11">
        <v>57</v>
      </c>
      <c r="W146" s="11">
        <v>-0.15</v>
      </c>
      <c r="X146" s="11">
        <v>49</v>
      </c>
      <c r="Y146" s="11">
        <v>3.88</v>
      </c>
      <c r="Z146" s="11">
        <v>49</v>
      </c>
      <c r="AA146" s="11">
        <v>1.96</v>
      </c>
      <c r="AB146" s="11">
        <v>51</v>
      </c>
      <c r="AC146" s="11">
        <v>5.23</v>
      </c>
      <c r="AD146" s="11">
        <v>58</v>
      </c>
      <c r="AE146" s="40">
        <v>0.27</v>
      </c>
      <c r="AF146" s="11">
        <v>53</v>
      </c>
      <c r="AG146" s="43">
        <v>0.03</v>
      </c>
      <c r="AH146" s="11">
        <v>42</v>
      </c>
      <c r="AI146" s="47">
        <v>0.22</v>
      </c>
      <c r="AJ146" s="11">
        <v>51</v>
      </c>
      <c r="AK146" s="47">
        <v>0.02</v>
      </c>
      <c r="AL146" s="11">
        <v>36</v>
      </c>
      <c r="AM146" s="40">
        <v>0.24</v>
      </c>
      <c r="AN146" s="11">
        <v>48</v>
      </c>
      <c r="AO146" s="40">
        <v>0.43</v>
      </c>
      <c r="AP146" s="11">
        <v>55</v>
      </c>
      <c r="AQ146" s="11">
        <v>9.1999999999999993</v>
      </c>
      <c r="AR146" s="11">
        <v>165.07</v>
      </c>
      <c r="AS146" s="11">
        <v>126.7</v>
      </c>
      <c r="AT146" s="11" t="s">
        <v>2640</v>
      </c>
      <c r="AU146" s="11" t="s">
        <v>2642</v>
      </c>
      <c r="AV146" s="11" t="s">
        <v>2640</v>
      </c>
      <c r="AW146" s="11">
        <v>3</v>
      </c>
      <c r="AX146" s="64" t="s">
        <v>2688</v>
      </c>
    </row>
    <row r="147" spans="1:50" x14ac:dyDescent="0.3">
      <c r="A147" s="11">
        <v>136</v>
      </c>
      <c r="B147" s="11" t="s">
        <v>139</v>
      </c>
      <c r="C147" s="11" t="s">
        <v>1212</v>
      </c>
      <c r="D147" s="11">
        <v>136</v>
      </c>
      <c r="E147" s="11" t="s">
        <v>2227</v>
      </c>
      <c r="F147" s="11" t="s">
        <v>2688</v>
      </c>
      <c r="G147" s="11" t="s">
        <v>139</v>
      </c>
      <c r="H147" s="12" t="s">
        <v>1042</v>
      </c>
      <c r="I147" s="13">
        <v>44695</v>
      </c>
      <c r="J147" s="11" t="s">
        <v>2655</v>
      </c>
      <c r="K147" s="11">
        <v>0.51</v>
      </c>
      <c r="L147" s="11">
        <v>67</v>
      </c>
      <c r="M147" s="11">
        <v>8.8800000000000008</v>
      </c>
      <c r="N147" s="11">
        <v>72</v>
      </c>
      <c r="O147" s="11">
        <v>14.14</v>
      </c>
      <c r="P147" s="11">
        <v>63</v>
      </c>
      <c r="Q147" s="11">
        <v>0.26</v>
      </c>
      <c r="R147" s="11">
        <v>71</v>
      </c>
      <c r="S147" s="11">
        <v>2.19</v>
      </c>
      <c r="T147" s="11">
        <v>69</v>
      </c>
      <c r="U147" s="11">
        <v>0.74</v>
      </c>
      <c r="V147" s="11">
        <v>62</v>
      </c>
      <c r="W147" s="11">
        <v>0.19</v>
      </c>
      <c r="X147" s="11">
        <v>46</v>
      </c>
      <c r="Y147" s="11">
        <v>2.75</v>
      </c>
      <c r="Z147" s="11">
        <v>46</v>
      </c>
      <c r="AA147" s="11">
        <v>2.42</v>
      </c>
      <c r="AB147" s="11">
        <v>54</v>
      </c>
      <c r="AC147" s="11">
        <v>4.72</v>
      </c>
      <c r="AD147" s="11">
        <v>62</v>
      </c>
      <c r="AE147" s="40">
        <v>0.23</v>
      </c>
      <c r="AF147" s="11">
        <v>52</v>
      </c>
      <c r="AG147" s="43">
        <v>0.04</v>
      </c>
      <c r="AH147" s="11">
        <v>41</v>
      </c>
      <c r="AI147" s="47">
        <v>0.05</v>
      </c>
      <c r="AJ147" s="11">
        <v>50</v>
      </c>
      <c r="AK147" s="47">
        <v>0.04</v>
      </c>
      <c r="AL147" s="11">
        <v>35</v>
      </c>
      <c r="AM147" s="40">
        <v>0.16</v>
      </c>
      <c r="AN147" s="11">
        <v>47</v>
      </c>
      <c r="AO147" s="40">
        <v>0.32</v>
      </c>
      <c r="AP147" s="11">
        <v>54</v>
      </c>
      <c r="AQ147" s="11">
        <v>9.620000000000001</v>
      </c>
      <c r="AR147" s="11">
        <v>157.88</v>
      </c>
      <c r="AS147" s="11">
        <v>126.62</v>
      </c>
      <c r="AT147" s="11" t="s">
        <v>2640</v>
      </c>
      <c r="AU147" s="11" t="s">
        <v>2641</v>
      </c>
      <c r="AV147" s="11" t="s">
        <v>2641</v>
      </c>
      <c r="AW147" s="11">
        <v>3</v>
      </c>
      <c r="AX147" s="64" t="s">
        <v>2690</v>
      </c>
    </row>
    <row r="148" spans="1:50" x14ac:dyDescent="0.3">
      <c r="A148" s="11">
        <v>137</v>
      </c>
      <c r="B148" s="11" t="s">
        <v>579</v>
      </c>
      <c r="C148" s="11" t="s">
        <v>1213</v>
      </c>
      <c r="D148" s="11">
        <v>137</v>
      </c>
      <c r="E148" s="11" t="s">
        <v>2227</v>
      </c>
      <c r="F148" s="11" t="s">
        <v>2688</v>
      </c>
      <c r="G148" s="11" t="s">
        <v>579</v>
      </c>
      <c r="H148" s="12" t="s">
        <v>1061</v>
      </c>
      <c r="I148" s="13">
        <v>44712</v>
      </c>
      <c r="J148" s="11" t="s">
        <v>2656</v>
      </c>
      <c r="K148" s="11">
        <v>0.74</v>
      </c>
      <c r="L148" s="11">
        <v>68</v>
      </c>
      <c r="M148" s="11">
        <v>9.85</v>
      </c>
      <c r="N148" s="11">
        <v>71</v>
      </c>
      <c r="O148" s="11">
        <v>18.399999999999999</v>
      </c>
      <c r="P148" s="11">
        <v>60</v>
      </c>
      <c r="Q148" s="11">
        <v>0.91</v>
      </c>
      <c r="R148" s="11">
        <v>64</v>
      </c>
      <c r="S148" s="11">
        <v>1.82</v>
      </c>
      <c r="T148" s="11">
        <v>65</v>
      </c>
      <c r="U148" s="11">
        <v>0.74</v>
      </c>
      <c r="V148" s="11">
        <v>57</v>
      </c>
      <c r="W148" s="11">
        <v>-0.23</v>
      </c>
      <c r="X148" s="11">
        <v>50</v>
      </c>
      <c r="Y148" s="11">
        <v>2.08</v>
      </c>
      <c r="Z148" s="11">
        <v>49</v>
      </c>
      <c r="AA148" s="11">
        <v>2.14</v>
      </c>
      <c r="AB148" s="11">
        <v>52</v>
      </c>
      <c r="AC148" s="11">
        <v>4.0999999999999996</v>
      </c>
      <c r="AD148" s="11">
        <v>60</v>
      </c>
      <c r="AE148" s="40">
        <v>0.26</v>
      </c>
      <c r="AF148" s="11">
        <v>50</v>
      </c>
      <c r="AG148" s="43">
        <v>0.04</v>
      </c>
      <c r="AH148" s="11">
        <v>38</v>
      </c>
      <c r="AI148" s="47">
        <v>0.3</v>
      </c>
      <c r="AJ148" s="11">
        <v>48</v>
      </c>
      <c r="AK148" s="47">
        <v>0.01</v>
      </c>
      <c r="AL148" s="11">
        <v>32</v>
      </c>
      <c r="AM148" s="40">
        <v>0.28999999999999998</v>
      </c>
      <c r="AN148" s="11">
        <v>44</v>
      </c>
      <c r="AO148" s="40">
        <v>0.41</v>
      </c>
      <c r="AP148" s="11">
        <v>52</v>
      </c>
      <c r="AQ148" s="11">
        <v>10.59</v>
      </c>
      <c r="AR148" s="11">
        <v>166.74</v>
      </c>
      <c r="AS148" s="11">
        <v>126.33</v>
      </c>
      <c r="AT148" s="11" t="s">
        <v>2640</v>
      </c>
      <c r="AU148" s="11" t="s">
        <v>2640</v>
      </c>
      <c r="AV148" s="11" t="s">
        <v>2642</v>
      </c>
      <c r="AW148" s="11">
        <v>4</v>
      </c>
      <c r="AX148" s="64" t="s">
        <v>2688</v>
      </c>
    </row>
    <row r="149" spans="1:50" x14ac:dyDescent="0.3">
      <c r="A149" s="11">
        <v>138</v>
      </c>
      <c r="B149" s="11" t="s">
        <v>141</v>
      </c>
      <c r="C149" s="11" t="s">
        <v>1214</v>
      </c>
      <c r="D149" s="11">
        <v>138</v>
      </c>
      <c r="E149" s="11" t="s">
        <v>2227</v>
      </c>
      <c r="F149" s="11" t="s">
        <v>2688</v>
      </c>
      <c r="G149" s="11" t="s">
        <v>141</v>
      </c>
      <c r="H149" s="12" t="s">
        <v>1047</v>
      </c>
      <c r="I149" s="13">
        <v>44696</v>
      </c>
      <c r="J149" s="11" t="s">
        <v>2656</v>
      </c>
      <c r="K149" s="11">
        <v>0.6</v>
      </c>
      <c r="L149" s="11">
        <v>67</v>
      </c>
      <c r="M149" s="11">
        <v>8.6999999999999993</v>
      </c>
      <c r="N149" s="11">
        <v>72</v>
      </c>
      <c r="O149" s="11">
        <v>14.18</v>
      </c>
      <c r="P149" s="11">
        <v>67</v>
      </c>
      <c r="Q149" s="11">
        <v>0.31</v>
      </c>
      <c r="R149" s="11">
        <v>71</v>
      </c>
      <c r="S149" s="11">
        <v>2.02</v>
      </c>
      <c r="T149" s="11">
        <v>69</v>
      </c>
      <c r="U149" s="11">
        <v>0.67</v>
      </c>
      <c r="V149" s="11">
        <v>66</v>
      </c>
      <c r="W149" s="11">
        <v>-0.47</v>
      </c>
      <c r="X149" s="11">
        <v>52</v>
      </c>
      <c r="Y149" s="11">
        <v>3.45</v>
      </c>
      <c r="Z149" s="11">
        <v>52</v>
      </c>
      <c r="AA149" s="11">
        <v>1.9</v>
      </c>
      <c r="AB149" s="11">
        <v>55</v>
      </c>
      <c r="AC149" s="11">
        <v>4.58</v>
      </c>
      <c r="AD149" s="11">
        <v>63</v>
      </c>
      <c r="AE149" s="40">
        <v>0.28999999999999998</v>
      </c>
      <c r="AF149" s="11">
        <v>58</v>
      </c>
      <c r="AG149" s="43">
        <v>0.06</v>
      </c>
      <c r="AH149" s="11">
        <v>46</v>
      </c>
      <c r="AI149" s="47">
        <v>0.22</v>
      </c>
      <c r="AJ149" s="11">
        <v>56</v>
      </c>
      <c r="AK149" s="47">
        <v>0.03</v>
      </c>
      <c r="AL149" s="11">
        <v>38</v>
      </c>
      <c r="AM149" s="40">
        <v>0.31</v>
      </c>
      <c r="AN149" s="11">
        <v>52</v>
      </c>
      <c r="AO149" s="40">
        <v>0.42</v>
      </c>
      <c r="AP149" s="11">
        <v>60</v>
      </c>
      <c r="AQ149" s="11">
        <v>9.3699999999999992</v>
      </c>
      <c r="AR149" s="11">
        <v>165</v>
      </c>
      <c r="AS149" s="11">
        <v>126.09</v>
      </c>
      <c r="AT149" s="11" t="s">
        <v>2640</v>
      </c>
      <c r="AU149" s="11" t="s">
        <v>2640</v>
      </c>
      <c r="AV149" s="11" t="s">
        <v>2640</v>
      </c>
      <c r="AW149" s="11">
        <v>3</v>
      </c>
      <c r="AX149" s="64" t="s">
        <v>2688</v>
      </c>
    </row>
    <row r="150" spans="1:50" x14ac:dyDescent="0.3">
      <c r="A150" s="11">
        <v>139</v>
      </c>
      <c r="B150" s="11" t="s">
        <v>1010</v>
      </c>
      <c r="C150" s="11" t="s">
        <v>2105</v>
      </c>
      <c r="D150" s="11">
        <v>139</v>
      </c>
      <c r="E150" s="11" t="s">
        <v>2227</v>
      </c>
      <c r="F150" s="11" t="s">
        <v>2688</v>
      </c>
      <c r="G150" s="11" t="s">
        <v>1010</v>
      </c>
      <c r="H150" s="12" t="s">
        <v>1043</v>
      </c>
      <c r="I150" s="13">
        <v>44710</v>
      </c>
      <c r="J150" s="11" t="s">
        <v>2702</v>
      </c>
      <c r="K150" s="11">
        <v>0.5</v>
      </c>
      <c r="L150" s="11">
        <v>70</v>
      </c>
      <c r="M150" s="11">
        <v>8.9499999999999993</v>
      </c>
      <c r="N150" s="11">
        <v>72</v>
      </c>
      <c r="O150" s="11">
        <v>16.59</v>
      </c>
      <c r="P150" s="11">
        <v>61</v>
      </c>
      <c r="Q150" s="11">
        <v>0.28999999999999998</v>
      </c>
      <c r="R150" s="11">
        <v>67</v>
      </c>
      <c r="S150" s="11">
        <v>2.34</v>
      </c>
      <c r="T150" s="11">
        <v>66</v>
      </c>
      <c r="U150" s="11">
        <v>0.79</v>
      </c>
      <c r="V150" s="11">
        <v>57</v>
      </c>
      <c r="W150" s="11">
        <v>-0.4</v>
      </c>
      <c r="X150" s="11">
        <v>47</v>
      </c>
      <c r="Y150" s="11">
        <v>4.09</v>
      </c>
      <c r="Z150" s="11">
        <v>47</v>
      </c>
      <c r="AA150" s="11">
        <v>2.39</v>
      </c>
      <c r="AB150" s="11">
        <v>53</v>
      </c>
      <c r="AC150" s="11">
        <v>4.5999999999999996</v>
      </c>
      <c r="AD150" s="11">
        <v>61</v>
      </c>
      <c r="AE150" s="40">
        <v>0.28999999999999998</v>
      </c>
      <c r="AF150" s="11">
        <v>52</v>
      </c>
      <c r="AG150" s="43">
        <v>0.04</v>
      </c>
      <c r="AH150" s="11">
        <v>42</v>
      </c>
      <c r="AI150" s="47">
        <v>0.36</v>
      </c>
      <c r="AJ150" s="11">
        <v>51</v>
      </c>
      <c r="AK150" s="47">
        <v>-0.01</v>
      </c>
      <c r="AL150" s="11">
        <v>35</v>
      </c>
      <c r="AM150" s="40">
        <v>0.3</v>
      </c>
      <c r="AN150" s="11">
        <v>48</v>
      </c>
      <c r="AO150" s="40">
        <v>0.49</v>
      </c>
      <c r="AP150" s="11">
        <v>54</v>
      </c>
      <c r="AQ150" s="11">
        <v>9.7399999999999984</v>
      </c>
      <c r="AR150" s="11">
        <v>171.89</v>
      </c>
      <c r="AS150" s="11">
        <v>126.02</v>
      </c>
      <c r="AT150" s="11" t="s">
        <v>2640</v>
      </c>
      <c r="AU150" s="11" t="s">
        <v>2640</v>
      </c>
      <c r="AV150" s="11" t="s">
        <v>2640</v>
      </c>
      <c r="AW150" s="11">
        <v>3</v>
      </c>
      <c r="AX150" s="64" t="s">
        <v>2688</v>
      </c>
    </row>
    <row r="151" spans="1:50" x14ac:dyDescent="0.3">
      <c r="A151" s="11">
        <v>140</v>
      </c>
      <c r="B151" s="11" t="s">
        <v>650</v>
      </c>
      <c r="C151" s="11" t="s">
        <v>1215</v>
      </c>
      <c r="D151" s="11">
        <v>140</v>
      </c>
      <c r="E151" s="11" t="s">
        <v>2227</v>
      </c>
      <c r="F151" s="11" t="s">
        <v>2688</v>
      </c>
      <c r="G151" s="11" t="s">
        <v>650</v>
      </c>
      <c r="H151" s="12" t="s">
        <v>1067</v>
      </c>
      <c r="I151" s="13">
        <v>44727</v>
      </c>
      <c r="J151" s="11" t="s">
        <v>2655</v>
      </c>
      <c r="K151" s="11">
        <v>0.33</v>
      </c>
      <c r="L151" s="11">
        <v>59</v>
      </c>
      <c r="M151" s="11">
        <v>10.89</v>
      </c>
      <c r="N151" s="11">
        <v>63</v>
      </c>
      <c r="O151" s="11">
        <v>15.04</v>
      </c>
      <c r="P151" s="11">
        <v>51</v>
      </c>
      <c r="Q151" s="11">
        <v>0.8</v>
      </c>
      <c r="R151" s="11">
        <v>54</v>
      </c>
      <c r="S151" s="11">
        <v>2.33</v>
      </c>
      <c r="T151" s="11">
        <v>56</v>
      </c>
      <c r="U151" s="11">
        <v>1.79</v>
      </c>
      <c r="V151" s="11">
        <v>46</v>
      </c>
      <c r="W151" s="11">
        <v>0.06</v>
      </c>
      <c r="X151" s="11">
        <v>38</v>
      </c>
      <c r="Y151" s="11">
        <v>3.39</v>
      </c>
      <c r="Z151" s="11">
        <v>38</v>
      </c>
      <c r="AA151" s="11">
        <v>2.93</v>
      </c>
      <c r="AB151" s="11">
        <v>41</v>
      </c>
      <c r="AC151" s="11">
        <v>5.09</v>
      </c>
      <c r="AD151" s="11">
        <v>50</v>
      </c>
      <c r="AE151" s="40">
        <v>0.27</v>
      </c>
      <c r="AF151" s="11">
        <v>41</v>
      </c>
      <c r="AG151" s="43">
        <v>0.04</v>
      </c>
      <c r="AH151" s="11">
        <v>31</v>
      </c>
      <c r="AI151" s="47">
        <v>0.21</v>
      </c>
      <c r="AJ151" s="11">
        <v>39</v>
      </c>
      <c r="AK151" s="47">
        <v>0.03</v>
      </c>
      <c r="AL151" s="11">
        <v>25</v>
      </c>
      <c r="AM151" s="40">
        <v>0.26</v>
      </c>
      <c r="AN151" s="11">
        <v>36</v>
      </c>
      <c r="AO151" s="40">
        <v>0.42</v>
      </c>
      <c r="AP151" s="11">
        <v>42</v>
      </c>
      <c r="AQ151" s="11">
        <v>12.68</v>
      </c>
      <c r="AR151" s="11">
        <v>178.52</v>
      </c>
      <c r="AS151" s="11">
        <v>136.63</v>
      </c>
      <c r="AT151" s="11" t="s">
        <v>2640</v>
      </c>
      <c r="AU151" s="11" t="s">
        <v>2640</v>
      </c>
      <c r="AV151" s="11" t="s">
        <v>2640</v>
      </c>
      <c r="AW151" s="11">
        <v>3</v>
      </c>
      <c r="AX151" s="64" t="s">
        <v>2690</v>
      </c>
    </row>
    <row r="152" spans="1:50" x14ac:dyDescent="0.3">
      <c r="A152" s="11">
        <v>141</v>
      </c>
      <c r="B152" s="11" t="s">
        <v>718</v>
      </c>
      <c r="C152" s="11" t="s">
        <v>1216</v>
      </c>
      <c r="D152" s="11">
        <v>141</v>
      </c>
      <c r="E152" s="11" t="s">
        <v>2227</v>
      </c>
      <c r="F152" s="11" t="s">
        <v>2688</v>
      </c>
      <c r="G152" s="11" t="s">
        <v>718</v>
      </c>
      <c r="H152" s="12" t="s">
        <v>1062</v>
      </c>
      <c r="I152" s="13">
        <v>44724</v>
      </c>
      <c r="J152" s="11" t="s">
        <v>2656</v>
      </c>
      <c r="K152" s="11">
        <v>0.53</v>
      </c>
      <c r="L152" s="11">
        <v>66</v>
      </c>
      <c r="M152" s="11">
        <v>9.6199999999999992</v>
      </c>
      <c r="N152" s="11">
        <v>70</v>
      </c>
      <c r="O152" s="11">
        <v>12.28</v>
      </c>
      <c r="P152" s="11">
        <v>60</v>
      </c>
      <c r="Q152" s="11">
        <v>-0.08</v>
      </c>
      <c r="R152" s="11">
        <v>63</v>
      </c>
      <c r="S152" s="11">
        <v>1.1100000000000001</v>
      </c>
      <c r="T152" s="11">
        <v>64</v>
      </c>
      <c r="U152" s="11">
        <v>-0.52</v>
      </c>
      <c r="V152" s="11">
        <v>58</v>
      </c>
      <c r="W152" s="11">
        <v>-0.48</v>
      </c>
      <c r="X152" s="11">
        <v>48</v>
      </c>
      <c r="Y152" s="11">
        <v>4.75</v>
      </c>
      <c r="Z152" s="11">
        <v>48</v>
      </c>
      <c r="AA152" s="11">
        <v>1.3</v>
      </c>
      <c r="AB152" s="11">
        <v>51</v>
      </c>
      <c r="AC152" s="11">
        <v>4.62</v>
      </c>
      <c r="AD152" s="11">
        <v>59</v>
      </c>
      <c r="AE152" s="40">
        <v>0.25</v>
      </c>
      <c r="AF152" s="11">
        <v>51</v>
      </c>
      <c r="AG152" s="43">
        <v>0.05</v>
      </c>
      <c r="AH152" s="11">
        <v>41</v>
      </c>
      <c r="AI152" s="47">
        <v>0.43</v>
      </c>
      <c r="AJ152" s="11">
        <v>49</v>
      </c>
      <c r="AK152" s="47">
        <v>-0.01</v>
      </c>
      <c r="AL152" s="11">
        <v>35</v>
      </c>
      <c r="AM152" s="40">
        <v>0.37</v>
      </c>
      <c r="AN152" s="11">
        <v>46</v>
      </c>
      <c r="AO152" s="40">
        <v>0.44</v>
      </c>
      <c r="AP152" s="11">
        <v>53</v>
      </c>
      <c r="AQ152" s="11">
        <v>9.1</v>
      </c>
      <c r="AR152" s="11">
        <v>168.77</v>
      </c>
      <c r="AS152" s="11">
        <v>129.08000000000001</v>
      </c>
      <c r="AT152" s="11" t="s">
        <v>2642</v>
      </c>
      <c r="AU152" s="11" t="s">
        <v>2640</v>
      </c>
      <c r="AV152" s="11" t="s">
        <v>2640</v>
      </c>
      <c r="AW152" s="11">
        <v>3</v>
      </c>
      <c r="AX152" s="64" t="s">
        <v>2688</v>
      </c>
    </row>
    <row r="153" spans="1:50" x14ac:dyDescent="0.3">
      <c r="A153" s="11">
        <v>142</v>
      </c>
      <c r="B153" s="11" t="s">
        <v>995</v>
      </c>
      <c r="C153" s="11" t="s">
        <v>1217</v>
      </c>
      <c r="D153" s="11">
        <v>142</v>
      </c>
      <c r="E153" s="11" t="s">
        <v>2227</v>
      </c>
      <c r="F153" s="11" t="s">
        <v>2688</v>
      </c>
      <c r="G153" s="11" t="s">
        <v>995</v>
      </c>
      <c r="H153" s="12" t="s">
        <v>1048</v>
      </c>
      <c r="I153" s="13">
        <v>44748</v>
      </c>
      <c r="J153" s="11" t="s">
        <v>2655</v>
      </c>
      <c r="K153" s="11">
        <v>0.63</v>
      </c>
      <c r="L153" s="11">
        <v>67</v>
      </c>
      <c r="M153" s="11">
        <v>9.42</v>
      </c>
      <c r="N153" s="11">
        <v>70</v>
      </c>
      <c r="O153" s="11">
        <v>12.75</v>
      </c>
      <c r="P153" s="11">
        <v>60</v>
      </c>
      <c r="Q153" s="11">
        <v>0.24</v>
      </c>
      <c r="R153" s="11">
        <v>63</v>
      </c>
      <c r="S153" s="11">
        <v>2.0299999999999998</v>
      </c>
      <c r="T153" s="11">
        <v>64</v>
      </c>
      <c r="U153" s="11">
        <v>1.02</v>
      </c>
      <c r="V153" s="11">
        <v>56</v>
      </c>
      <c r="W153" s="11">
        <v>-0.53</v>
      </c>
      <c r="X153" s="11">
        <v>48</v>
      </c>
      <c r="Y153" s="11">
        <v>5.63</v>
      </c>
      <c r="Z153" s="11">
        <v>48</v>
      </c>
      <c r="AA153" s="11">
        <v>1.96</v>
      </c>
      <c r="AB153" s="11">
        <v>51</v>
      </c>
      <c r="AC153" s="11">
        <v>4.93</v>
      </c>
      <c r="AD153" s="11">
        <v>58</v>
      </c>
      <c r="AE153" s="40">
        <v>0.31</v>
      </c>
      <c r="AF153" s="11">
        <v>52</v>
      </c>
      <c r="AG153" s="43">
        <v>0.05</v>
      </c>
      <c r="AH153" s="11">
        <v>41</v>
      </c>
      <c r="AI153" s="47">
        <v>0.24</v>
      </c>
      <c r="AJ153" s="11">
        <v>50</v>
      </c>
      <c r="AK153" s="47">
        <v>0.01</v>
      </c>
      <c r="AL153" s="11">
        <v>35</v>
      </c>
      <c r="AM153" s="40">
        <v>0.27</v>
      </c>
      <c r="AN153" s="11">
        <v>47</v>
      </c>
      <c r="AO153" s="40">
        <v>0.48</v>
      </c>
      <c r="AP153" s="11">
        <v>54</v>
      </c>
      <c r="AQ153" s="11">
        <v>10.44</v>
      </c>
      <c r="AR153" s="11">
        <v>172.14</v>
      </c>
      <c r="AS153" s="11">
        <v>128.21</v>
      </c>
      <c r="AT153" s="11" t="s">
        <v>2640</v>
      </c>
      <c r="AU153" s="11" t="s">
        <v>2642</v>
      </c>
      <c r="AV153" s="11" t="s">
        <v>2640</v>
      </c>
      <c r="AW153" s="11">
        <v>2</v>
      </c>
      <c r="AX153" s="64" t="s">
        <v>2688</v>
      </c>
    </row>
    <row r="154" spans="1:50" x14ac:dyDescent="0.3">
      <c r="A154" s="11">
        <v>143</v>
      </c>
      <c r="B154" s="11" t="s">
        <v>899</v>
      </c>
      <c r="C154" s="11" t="s">
        <v>1218</v>
      </c>
      <c r="D154" s="11">
        <v>143</v>
      </c>
      <c r="E154" s="11" t="s">
        <v>2227</v>
      </c>
      <c r="F154" s="11" t="s">
        <v>2688</v>
      </c>
      <c r="G154" s="11" t="s">
        <v>899</v>
      </c>
      <c r="H154" s="12" t="s">
        <v>1042</v>
      </c>
      <c r="I154" s="13">
        <v>44736</v>
      </c>
      <c r="J154" s="11" t="s">
        <v>2655</v>
      </c>
      <c r="K154" s="11">
        <v>0.56000000000000005</v>
      </c>
      <c r="L154" s="11">
        <v>69</v>
      </c>
      <c r="M154" s="11">
        <v>9.44</v>
      </c>
      <c r="N154" s="11">
        <v>71</v>
      </c>
      <c r="O154" s="11">
        <v>13.97</v>
      </c>
      <c r="P154" s="11">
        <v>63</v>
      </c>
      <c r="Q154" s="11">
        <v>0.35</v>
      </c>
      <c r="R154" s="11">
        <v>66</v>
      </c>
      <c r="S154" s="11">
        <v>2.27</v>
      </c>
      <c r="T154" s="11">
        <v>66</v>
      </c>
      <c r="U154" s="11">
        <v>0.85</v>
      </c>
      <c r="V154" s="11">
        <v>62</v>
      </c>
      <c r="W154" s="11">
        <v>-0.24</v>
      </c>
      <c r="X154" s="11">
        <v>51</v>
      </c>
      <c r="Y154" s="11">
        <v>3.59</v>
      </c>
      <c r="Z154" s="11">
        <v>51</v>
      </c>
      <c r="AA154" s="11">
        <v>2.21</v>
      </c>
      <c r="AB154" s="11">
        <v>54</v>
      </c>
      <c r="AC154" s="11">
        <v>4.7</v>
      </c>
      <c r="AD154" s="11">
        <v>61</v>
      </c>
      <c r="AE154" s="40">
        <v>0.28000000000000003</v>
      </c>
      <c r="AF154" s="11">
        <v>56</v>
      </c>
      <c r="AG154" s="43">
        <v>0.05</v>
      </c>
      <c r="AH154" s="11">
        <v>44</v>
      </c>
      <c r="AI154" s="47">
        <v>0.16</v>
      </c>
      <c r="AJ154" s="11">
        <v>53</v>
      </c>
      <c r="AK154" s="47">
        <v>0.02</v>
      </c>
      <c r="AL154" s="11">
        <v>37</v>
      </c>
      <c r="AM154" s="40">
        <v>0.23</v>
      </c>
      <c r="AN154" s="11">
        <v>50</v>
      </c>
      <c r="AO154" s="40">
        <v>0.42</v>
      </c>
      <c r="AP154" s="11">
        <v>58</v>
      </c>
      <c r="AQ154" s="11">
        <v>10.29</v>
      </c>
      <c r="AR154" s="11">
        <v>165.06</v>
      </c>
      <c r="AS154" s="11">
        <v>127.59</v>
      </c>
      <c r="AT154" s="11" t="s">
        <v>2641</v>
      </c>
      <c r="AU154" s="11" t="s">
        <v>2641</v>
      </c>
      <c r="AV154" s="11" t="s">
        <v>2640</v>
      </c>
      <c r="AW154" s="11">
        <v>3</v>
      </c>
      <c r="AX154" s="64" t="s">
        <v>2688</v>
      </c>
    </row>
    <row r="155" spans="1:50" x14ac:dyDescent="0.3">
      <c r="A155" s="11">
        <v>144</v>
      </c>
      <c r="B155" s="11" t="s">
        <v>102</v>
      </c>
      <c r="C155" s="11" t="s">
        <v>1219</v>
      </c>
      <c r="D155" s="11">
        <v>144</v>
      </c>
      <c r="E155" s="11" t="s">
        <v>2227</v>
      </c>
      <c r="F155" s="11" t="s">
        <v>2688</v>
      </c>
      <c r="G155" s="11" t="s">
        <v>102</v>
      </c>
      <c r="H155" s="12" t="s">
        <v>1042</v>
      </c>
      <c r="I155" s="13">
        <v>44689</v>
      </c>
      <c r="J155" s="11" t="s">
        <v>2656</v>
      </c>
      <c r="K155" s="11">
        <v>0.48</v>
      </c>
      <c r="L155" s="11">
        <v>66</v>
      </c>
      <c r="M155" s="11">
        <v>8.69</v>
      </c>
      <c r="N155" s="11">
        <v>72</v>
      </c>
      <c r="O155" s="11">
        <v>13.09</v>
      </c>
      <c r="P155" s="11">
        <v>62</v>
      </c>
      <c r="Q155" s="11">
        <v>0.37</v>
      </c>
      <c r="R155" s="11">
        <v>71</v>
      </c>
      <c r="S155" s="11">
        <v>2.17</v>
      </c>
      <c r="T155" s="11">
        <v>69</v>
      </c>
      <c r="U155" s="11">
        <v>0.7</v>
      </c>
      <c r="V155" s="11">
        <v>60</v>
      </c>
      <c r="W155" s="11">
        <v>1E-3</v>
      </c>
      <c r="X155" s="11">
        <v>47</v>
      </c>
      <c r="Y155" s="11">
        <v>3.6</v>
      </c>
      <c r="Z155" s="11">
        <v>46</v>
      </c>
      <c r="AA155" s="11">
        <v>2.2799999999999998</v>
      </c>
      <c r="AB155" s="11">
        <v>54</v>
      </c>
      <c r="AC155" s="11">
        <v>4.78</v>
      </c>
      <c r="AD155" s="11">
        <v>62</v>
      </c>
      <c r="AE155" s="40">
        <v>0.26</v>
      </c>
      <c r="AF155" s="11">
        <v>52</v>
      </c>
      <c r="AG155" s="43">
        <v>0.05</v>
      </c>
      <c r="AH155" s="11">
        <v>41</v>
      </c>
      <c r="AI155" s="47">
        <v>0.12</v>
      </c>
      <c r="AJ155" s="11">
        <v>50</v>
      </c>
      <c r="AK155" s="47">
        <v>0.02</v>
      </c>
      <c r="AL155" s="11">
        <v>34</v>
      </c>
      <c r="AM155" s="40">
        <v>0.21</v>
      </c>
      <c r="AN155" s="11">
        <v>47</v>
      </c>
      <c r="AO155" s="40">
        <v>0.36</v>
      </c>
      <c r="AP155" s="11">
        <v>54</v>
      </c>
      <c r="AQ155" s="11">
        <v>9.3899999999999988</v>
      </c>
      <c r="AR155" s="11">
        <v>159.32</v>
      </c>
      <c r="AS155" s="11">
        <v>127.45</v>
      </c>
      <c r="AT155" s="11" t="s">
        <v>2640</v>
      </c>
      <c r="AU155" s="11" t="s">
        <v>2640</v>
      </c>
      <c r="AV155" s="11" t="s">
        <v>2642</v>
      </c>
      <c r="AW155" s="11">
        <v>3</v>
      </c>
      <c r="AX155" s="64" t="s">
        <v>2690</v>
      </c>
    </row>
    <row r="156" spans="1:50" x14ac:dyDescent="0.3">
      <c r="A156" s="11">
        <v>145</v>
      </c>
      <c r="B156" s="11" t="s">
        <v>197</v>
      </c>
      <c r="C156" s="11" t="s">
        <v>1220</v>
      </c>
      <c r="D156" s="11">
        <v>145</v>
      </c>
      <c r="E156" s="11" t="s">
        <v>2227</v>
      </c>
      <c r="F156" s="11" t="s">
        <v>2688</v>
      </c>
      <c r="G156" s="11" t="s">
        <v>197</v>
      </c>
      <c r="H156" s="12" t="s">
        <v>1044</v>
      </c>
      <c r="I156" s="13">
        <v>44701</v>
      </c>
      <c r="J156" s="11" t="s">
        <v>2656</v>
      </c>
      <c r="K156" s="11">
        <v>0.62</v>
      </c>
      <c r="L156" s="11">
        <v>68</v>
      </c>
      <c r="M156" s="11">
        <v>8.5299999999999994</v>
      </c>
      <c r="N156" s="11">
        <v>71</v>
      </c>
      <c r="O156" s="11">
        <v>15.45</v>
      </c>
      <c r="P156" s="11">
        <v>64</v>
      </c>
      <c r="Q156" s="11">
        <v>-0.51</v>
      </c>
      <c r="R156" s="11">
        <v>68</v>
      </c>
      <c r="S156" s="11">
        <v>1.53</v>
      </c>
      <c r="T156" s="11">
        <v>67</v>
      </c>
      <c r="U156" s="11">
        <v>-0.43</v>
      </c>
      <c r="V156" s="11">
        <v>64</v>
      </c>
      <c r="W156" s="11">
        <v>0.02</v>
      </c>
      <c r="X156" s="11">
        <v>52</v>
      </c>
      <c r="Y156" s="11">
        <v>2.19</v>
      </c>
      <c r="Z156" s="11">
        <v>52</v>
      </c>
      <c r="AA156" s="11">
        <v>1.88</v>
      </c>
      <c r="AB156" s="11">
        <v>55</v>
      </c>
      <c r="AC156" s="11">
        <v>4.82</v>
      </c>
      <c r="AD156" s="11">
        <v>62</v>
      </c>
      <c r="AE156" s="40">
        <v>0.28999999999999998</v>
      </c>
      <c r="AF156" s="11">
        <v>59</v>
      </c>
      <c r="AG156" s="43">
        <v>0.01</v>
      </c>
      <c r="AH156" s="11">
        <v>45</v>
      </c>
      <c r="AI156" s="47">
        <v>0.28000000000000003</v>
      </c>
      <c r="AJ156" s="11">
        <v>55</v>
      </c>
      <c r="AK156" s="47">
        <v>0.01</v>
      </c>
      <c r="AL156" s="11">
        <v>38</v>
      </c>
      <c r="AM156" s="40">
        <v>0.25</v>
      </c>
      <c r="AN156" s="11">
        <v>51</v>
      </c>
      <c r="AO156" s="40">
        <v>0.47</v>
      </c>
      <c r="AP156" s="11">
        <v>61</v>
      </c>
      <c r="AQ156" s="11">
        <v>8.1</v>
      </c>
      <c r="AR156" s="11">
        <v>158.86000000000001</v>
      </c>
      <c r="AS156" s="11">
        <v>125.15</v>
      </c>
      <c r="AT156" s="11" t="s">
        <v>2640</v>
      </c>
      <c r="AU156" s="11" t="s">
        <v>2642</v>
      </c>
      <c r="AV156" s="11" t="s">
        <v>2642</v>
      </c>
      <c r="AW156" s="11">
        <v>3</v>
      </c>
      <c r="AX156" s="64" t="s">
        <v>2690</v>
      </c>
    </row>
    <row r="157" spans="1:50" x14ac:dyDescent="0.3">
      <c r="A157" s="11">
        <v>146</v>
      </c>
      <c r="B157" s="11" t="s">
        <v>759</v>
      </c>
      <c r="C157" s="11" t="s">
        <v>1221</v>
      </c>
      <c r="D157" s="11">
        <v>146</v>
      </c>
      <c r="E157" s="11" t="s">
        <v>2227</v>
      </c>
      <c r="F157" s="11" t="s">
        <v>2688</v>
      </c>
      <c r="G157" s="11" t="s">
        <v>759</v>
      </c>
      <c r="H157" s="12" t="s">
        <v>1050</v>
      </c>
      <c r="I157" s="13">
        <v>44726</v>
      </c>
      <c r="J157" s="11" t="s">
        <v>2657</v>
      </c>
      <c r="K157" s="11">
        <v>0.85</v>
      </c>
      <c r="L157" s="11">
        <v>66</v>
      </c>
      <c r="M157" s="11">
        <v>10.210000000000001</v>
      </c>
      <c r="N157" s="11">
        <v>70</v>
      </c>
      <c r="O157" s="11">
        <v>14</v>
      </c>
      <c r="P157" s="11">
        <v>61</v>
      </c>
      <c r="Q157" s="11">
        <v>0.14000000000000001</v>
      </c>
      <c r="R157" s="11">
        <v>63</v>
      </c>
      <c r="S157" s="11">
        <v>1.34</v>
      </c>
      <c r="T157" s="11">
        <v>63</v>
      </c>
      <c r="U157" s="11">
        <v>0.45</v>
      </c>
      <c r="V157" s="11">
        <v>58</v>
      </c>
      <c r="W157" s="11">
        <v>-0.38</v>
      </c>
      <c r="X157" s="11">
        <v>51</v>
      </c>
      <c r="Y157" s="11">
        <v>3.5</v>
      </c>
      <c r="Z157" s="11">
        <v>50</v>
      </c>
      <c r="AA157" s="11">
        <v>1.91</v>
      </c>
      <c r="AB157" s="11">
        <v>52</v>
      </c>
      <c r="AC157" s="11">
        <v>4.9800000000000004</v>
      </c>
      <c r="AD157" s="11">
        <v>59</v>
      </c>
      <c r="AE157" s="40">
        <v>0.33</v>
      </c>
      <c r="AF157" s="11">
        <v>53</v>
      </c>
      <c r="AG157" s="43">
        <v>0.06</v>
      </c>
      <c r="AH157" s="11">
        <v>44</v>
      </c>
      <c r="AI157" s="47">
        <v>0.24</v>
      </c>
      <c r="AJ157" s="11">
        <v>52</v>
      </c>
      <c r="AK157" s="47">
        <v>1E-3</v>
      </c>
      <c r="AL157" s="11">
        <v>38</v>
      </c>
      <c r="AM157" s="40">
        <v>0.27</v>
      </c>
      <c r="AN157" s="11">
        <v>49</v>
      </c>
      <c r="AO157" s="40">
        <v>0.5</v>
      </c>
      <c r="AP157" s="11">
        <v>55</v>
      </c>
      <c r="AQ157" s="11">
        <v>10.66</v>
      </c>
      <c r="AR157" s="11">
        <v>174.39</v>
      </c>
      <c r="AS157" s="11">
        <v>129.06</v>
      </c>
      <c r="AT157" s="11" t="s">
        <v>2640</v>
      </c>
      <c r="AU157" s="11" t="s">
        <v>2642</v>
      </c>
      <c r="AV157" s="11" t="s">
        <v>2642</v>
      </c>
      <c r="AW157" s="11">
        <v>3</v>
      </c>
      <c r="AX157" s="64" t="s">
        <v>2688</v>
      </c>
    </row>
    <row r="158" spans="1:50" x14ac:dyDescent="0.3">
      <c r="A158" s="11">
        <v>147</v>
      </c>
      <c r="B158" s="11" t="s">
        <v>478</v>
      </c>
      <c r="C158" s="11" t="s">
        <v>1222</v>
      </c>
      <c r="D158" s="11">
        <v>147</v>
      </c>
      <c r="E158" s="11" t="s">
        <v>2227</v>
      </c>
      <c r="F158" s="11" t="s">
        <v>2688</v>
      </c>
      <c r="G158" s="11" t="s">
        <v>478</v>
      </c>
      <c r="H158" s="12" t="s">
        <v>1054</v>
      </c>
      <c r="I158" s="13">
        <v>44709</v>
      </c>
      <c r="J158" s="11" t="s">
        <v>2656</v>
      </c>
      <c r="K158" s="11">
        <v>0.48</v>
      </c>
      <c r="L158" s="11">
        <v>70</v>
      </c>
      <c r="M158" s="11">
        <v>9.6999999999999993</v>
      </c>
      <c r="N158" s="11">
        <v>72</v>
      </c>
      <c r="O158" s="11">
        <v>15.06</v>
      </c>
      <c r="P158" s="11">
        <v>64</v>
      </c>
      <c r="Q158" s="11">
        <v>0.11</v>
      </c>
      <c r="R158" s="11">
        <v>69</v>
      </c>
      <c r="S158" s="11">
        <v>1.25</v>
      </c>
      <c r="T158" s="11">
        <v>68</v>
      </c>
      <c r="U158" s="11">
        <v>1.44</v>
      </c>
      <c r="V158" s="11">
        <v>63</v>
      </c>
      <c r="W158" s="11">
        <v>0.09</v>
      </c>
      <c r="X158" s="11">
        <v>54</v>
      </c>
      <c r="Y158" s="11">
        <v>3.61</v>
      </c>
      <c r="Z158" s="11">
        <v>53</v>
      </c>
      <c r="AA158" s="11">
        <v>1.74</v>
      </c>
      <c r="AB158" s="11">
        <v>57</v>
      </c>
      <c r="AC158" s="11">
        <v>4.7</v>
      </c>
      <c r="AD158" s="11">
        <v>63</v>
      </c>
      <c r="AE158" s="40">
        <v>0.23</v>
      </c>
      <c r="AF158" s="11">
        <v>62</v>
      </c>
      <c r="AG158" s="43">
        <v>0.03</v>
      </c>
      <c r="AH158" s="11">
        <v>48</v>
      </c>
      <c r="AI158" s="47">
        <v>0.15</v>
      </c>
      <c r="AJ158" s="11">
        <v>58</v>
      </c>
      <c r="AK158" s="47">
        <v>0.01</v>
      </c>
      <c r="AL158" s="11">
        <v>41</v>
      </c>
      <c r="AM158" s="40">
        <v>0.17</v>
      </c>
      <c r="AN158" s="11">
        <v>54</v>
      </c>
      <c r="AO158" s="40">
        <v>0.3</v>
      </c>
      <c r="AP158" s="11">
        <v>64</v>
      </c>
      <c r="AQ158" s="11">
        <v>11.139999999999999</v>
      </c>
      <c r="AR158" s="11">
        <v>154.82</v>
      </c>
      <c r="AS158" s="11">
        <v>127.98</v>
      </c>
      <c r="AT158" s="11" t="s">
        <v>2641</v>
      </c>
      <c r="AU158" s="11" t="s">
        <v>2641</v>
      </c>
      <c r="AV158" s="11" t="s">
        <v>2641</v>
      </c>
      <c r="AW158" s="11">
        <v>4</v>
      </c>
      <c r="AX158" s="64" t="s">
        <v>2690</v>
      </c>
    </row>
    <row r="159" spans="1:50" x14ac:dyDescent="0.3">
      <c r="A159" s="11">
        <v>148</v>
      </c>
      <c r="B159" s="11" t="s">
        <v>737</v>
      </c>
      <c r="C159" s="11" t="s">
        <v>1223</v>
      </c>
      <c r="D159" s="11">
        <v>148</v>
      </c>
      <c r="E159" s="11" t="s">
        <v>2227</v>
      </c>
      <c r="F159" s="11" t="s">
        <v>2688</v>
      </c>
      <c r="G159" s="11" t="s">
        <v>737</v>
      </c>
      <c r="H159" s="12" t="s">
        <v>1058</v>
      </c>
      <c r="I159" s="13">
        <v>44725</v>
      </c>
      <c r="J159" s="11" t="s">
        <v>2656</v>
      </c>
      <c r="K159" s="11">
        <v>0.33</v>
      </c>
      <c r="L159" s="11">
        <v>65</v>
      </c>
      <c r="M159" s="11">
        <v>6.86</v>
      </c>
      <c r="N159" s="11">
        <v>69</v>
      </c>
      <c r="O159" s="11">
        <v>8.14</v>
      </c>
      <c r="P159" s="11">
        <v>59</v>
      </c>
      <c r="Q159" s="11">
        <v>1.1000000000000001</v>
      </c>
      <c r="R159" s="11">
        <v>65</v>
      </c>
      <c r="S159" s="11">
        <v>2.36</v>
      </c>
      <c r="T159" s="11">
        <v>65</v>
      </c>
      <c r="U159" s="11">
        <v>0.28000000000000003</v>
      </c>
      <c r="V159" s="11">
        <v>55</v>
      </c>
      <c r="W159" s="11">
        <v>-0.13</v>
      </c>
      <c r="X159" s="11">
        <v>45</v>
      </c>
      <c r="Y159" s="11">
        <v>2.0499999999999998</v>
      </c>
      <c r="Z159" s="11">
        <v>45</v>
      </c>
      <c r="AA159" s="11">
        <v>2.19</v>
      </c>
      <c r="AB159" s="11">
        <v>50</v>
      </c>
      <c r="AC159" s="11">
        <v>3.39</v>
      </c>
      <c r="AD159" s="11">
        <v>59</v>
      </c>
      <c r="AE159" s="40">
        <v>0.33</v>
      </c>
      <c r="AF159" s="11">
        <v>52</v>
      </c>
      <c r="AG159" s="43">
        <v>0.03</v>
      </c>
      <c r="AH159" s="11">
        <v>39</v>
      </c>
      <c r="AI159" s="47">
        <v>0.23</v>
      </c>
      <c r="AJ159" s="11">
        <v>48</v>
      </c>
      <c r="AK159" s="47">
        <v>0.02</v>
      </c>
      <c r="AL159" s="11">
        <v>32</v>
      </c>
      <c r="AM159" s="40">
        <v>0.26</v>
      </c>
      <c r="AN159" s="11">
        <v>45</v>
      </c>
      <c r="AO159" s="40">
        <v>0.52</v>
      </c>
      <c r="AP159" s="11">
        <v>54</v>
      </c>
      <c r="AQ159" s="11">
        <v>7.1400000000000006</v>
      </c>
      <c r="AR159" s="11">
        <v>168.92</v>
      </c>
      <c r="AS159" s="11">
        <v>127.18</v>
      </c>
      <c r="AT159" s="11" t="s">
        <v>2640</v>
      </c>
      <c r="AU159" s="11" t="s">
        <v>2641</v>
      </c>
      <c r="AV159" s="11" t="s">
        <v>2641</v>
      </c>
      <c r="AW159" s="11">
        <v>4</v>
      </c>
      <c r="AX159" s="64" t="s">
        <v>2688</v>
      </c>
    </row>
    <row r="160" spans="1:50" x14ac:dyDescent="0.3">
      <c r="A160" s="11">
        <v>149</v>
      </c>
      <c r="B160" s="11" t="s">
        <v>199</v>
      </c>
      <c r="C160" s="11" t="s">
        <v>1224</v>
      </c>
      <c r="D160" s="11">
        <v>149</v>
      </c>
      <c r="E160" s="11" t="s">
        <v>2227</v>
      </c>
      <c r="F160" s="11" t="s">
        <v>2688</v>
      </c>
      <c r="G160" s="11" t="s">
        <v>199</v>
      </c>
      <c r="H160" s="12" t="s">
        <v>1055</v>
      </c>
      <c r="I160" s="13">
        <v>44701</v>
      </c>
      <c r="J160" s="11" t="s">
        <v>2656</v>
      </c>
      <c r="K160" s="11">
        <v>0.74</v>
      </c>
      <c r="L160" s="11">
        <v>64</v>
      </c>
      <c r="M160" s="11">
        <v>9.9600000000000009</v>
      </c>
      <c r="N160" s="11">
        <v>69</v>
      </c>
      <c r="O160" s="11">
        <v>17.739999999999998</v>
      </c>
      <c r="P160" s="11">
        <v>60</v>
      </c>
      <c r="Q160" s="11">
        <v>-0.74</v>
      </c>
      <c r="R160" s="11">
        <v>63</v>
      </c>
      <c r="S160" s="11">
        <v>2.14</v>
      </c>
      <c r="T160" s="11">
        <v>63</v>
      </c>
      <c r="U160" s="11">
        <v>1.1100000000000001</v>
      </c>
      <c r="V160" s="11">
        <v>58</v>
      </c>
      <c r="W160" s="11">
        <v>-0.79</v>
      </c>
      <c r="X160" s="11">
        <v>47</v>
      </c>
      <c r="Y160" s="11">
        <v>5.34</v>
      </c>
      <c r="Z160" s="11">
        <v>47</v>
      </c>
      <c r="AA160" s="11">
        <v>2.13</v>
      </c>
      <c r="AB160" s="11">
        <v>51</v>
      </c>
      <c r="AC160" s="11">
        <v>5.96</v>
      </c>
      <c r="AD160" s="11">
        <v>59</v>
      </c>
      <c r="AE160" s="40">
        <v>0.24</v>
      </c>
      <c r="AF160" s="11">
        <v>51</v>
      </c>
      <c r="AG160" s="43">
        <v>0.06</v>
      </c>
      <c r="AH160" s="11">
        <v>43</v>
      </c>
      <c r="AI160" s="47">
        <v>0.3</v>
      </c>
      <c r="AJ160" s="11">
        <v>51</v>
      </c>
      <c r="AK160" s="47">
        <v>0.01</v>
      </c>
      <c r="AL160" s="11">
        <v>37</v>
      </c>
      <c r="AM160" s="40">
        <v>0.33</v>
      </c>
      <c r="AN160" s="11">
        <v>48</v>
      </c>
      <c r="AO160" s="40">
        <v>0.41</v>
      </c>
      <c r="AP160" s="11">
        <v>53</v>
      </c>
      <c r="AQ160" s="11">
        <v>11.07</v>
      </c>
      <c r="AR160" s="11">
        <v>169.39</v>
      </c>
      <c r="AS160" s="11">
        <v>125.95</v>
      </c>
      <c r="AT160" s="11" t="s">
        <v>2640</v>
      </c>
      <c r="AU160" s="11" t="s">
        <v>2640</v>
      </c>
      <c r="AV160" s="11" t="s">
        <v>2640</v>
      </c>
      <c r="AW160" s="11">
        <v>3</v>
      </c>
      <c r="AX160" s="64" t="s">
        <v>2688</v>
      </c>
    </row>
    <row r="161" spans="1:50" x14ac:dyDescent="0.3">
      <c r="A161" s="11">
        <v>150</v>
      </c>
      <c r="B161" s="11" t="s">
        <v>43</v>
      </c>
      <c r="C161" s="11" t="s">
        <v>1225</v>
      </c>
      <c r="D161" s="11">
        <v>150</v>
      </c>
      <c r="E161" s="11" t="s">
        <v>2227</v>
      </c>
      <c r="F161" s="11" t="s">
        <v>2688</v>
      </c>
      <c r="G161" s="11" t="s">
        <v>43</v>
      </c>
      <c r="H161" s="12" t="s">
        <v>1044</v>
      </c>
      <c r="I161" s="13">
        <v>44684</v>
      </c>
      <c r="J161" s="11" t="s">
        <v>2656</v>
      </c>
      <c r="K161" s="11">
        <v>0.62</v>
      </c>
      <c r="L161" s="11">
        <v>67</v>
      </c>
      <c r="M161" s="11">
        <v>10.47</v>
      </c>
      <c r="N161" s="11">
        <v>72</v>
      </c>
      <c r="O161" s="11">
        <v>16.43</v>
      </c>
      <c r="P161" s="11">
        <v>64</v>
      </c>
      <c r="Q161" s="11">
        <v>-0.21</v>
      </c>
      <c r="R161" s="11">
        <v>72</v>
      </c>
      <c r="S161" s="11">
        <v>1.61</v>
      </c>
      <c r="T161" s="11">
        <v>70</v>
      </c>
      <c r="U161" s="11">
        <v>0.59</v>
      </c>
      <c r="V161" s="11">
        <v>62</v>
      </c>
      <c r="W161" s="11">
        <v>-0.28999999999999998</v>
      </c>
      <c r="X161" s="11">
        <v>52</v>
      </c>
      <c r="Y161" s="11">
        <v>5.62</v>
      </c>
      <c r="Z161" s="11">
        <v>51</v>
      </c>
      <c r="AA161" s="11">
        <v>1.49</v>
      </c>
      <c r="AB161" s="11">
        <v>57</v>
      </c>
      <c r="AC161" s="11">
        <v>5.09</v>
      </c>
      <c r="AD161" s="11">
        <v>64</v>
      </c>
      <c r="AE161" s="40">
        <v>0.28000000000000003</v>
      </c>
      <c r="AF161" s="11">
        <v>59</v>
      </c>
      <c r="AG161" s="43">
        <v>0.02</v>
      </c>
      <c r="AH161" s="11">
        <v>47</v>
      </c>
      <c r="AI161" s="47">
        <v>0.19</v>
      </c>
      <c r="AJ161" s="11">
        <v>55</v>
      </c>
      <c r="AK161" s="47">
        <v>0.02</v>
      </c>
      <c r="AL161" s="11">
        <v>40</v>
      </c>
      <c r="AM161" s="40">
        <v>0.2</v>
      </c>
      <c r="AN161" s="11">
        <v>52</v>
      </c>
      <c r="AO161" s="40">
        <v>0.44</v>
      </c>
      <c r="AP161" s="11">
        <v>61</v>
      </c>
      <c r="AQ161" s="11">
        <v>11.06</v>
      </c>
      <c r="AR161" s="11">
        <v>157.78</v>
      </c>
      <c r="AS161" s="11">
        <v>125.83</v>
      </c>
      <c r="AT161" s="11" t="s">
        <v>2640</v>
      </c>
      <c r="AU161" s="11" t="s">
        <v>2641</v>
      </c>
      <c r="AV161" s="11" t="s">
        <v>2640</v>
      </c>
      <c r="AW161" s="11">
        <v>3</v>
      </c>
      <c r="AX161" s="64" t="s">
        <v>2688</v>
      </c>
    </row>
    <row r="162" spans="1:50" x14ac:dyDescent="0.3">
      <c r="A162" s="11">
        <v>151</v>
      </c>
      <c r="B162" s="11" t="s">
        <v>876</v>
      </c>
      <c r="C162" s="11" t="s">
        <v>1226</v>
      </c>
      <c r="D162" s="11">
        <v>151</v>
      </c>
      <c r="E162" s="11" t="s">
        <v>2227</v>
      </c>
      <c r="F162" s="11" t="s">
        <v>2688</v>
      </c>
      <c r="G162" s="11" t="s">
        <v>876</v>
      </c>
      <c r="H162" s="12" t="s">
        <v>1077</v>
      </c>
      <c r="I162" s="13">
        <v>44738</v>
      </c>
      <c r="J162" s="11" t="s">
        <v>2655</v>
      </c>
      <c r="K162" s="11">
        <v>0.71</v>
      </c>
      <c r="L162" s="11">
        <v>63</v>
      </c>
      <c r="M162" s="11">
        <v>10.83</v>
      </c>
      <c r="N162" s="11">
        <v>66</v>
      </c>
      <c r="O162" s="11">
        <v>15.55</v>
      </c>
      <c r="P162" s="11">
        <v>54</v>
      </c>
      <c r="Q162" s="11">
        <v>-0.05</v>
      </c>
      <c r="R162" s="11">
        <v>59</v>
      </c>
      <c r="S162" s="11">
        <v>1.89</v>
      </c>
      <c r="T162" s="11">
        <v>59</v>
      </c>
      <c r="U162" s="11">
        <v>-0.37</v>
      </c>
      <c r="V162" s="11">
        <v>48</v>
      </c>
      <c r="W162" s="11">
        <v>-0.44</v>
      </c>
      <c r="X162" s="11">
        <v>41</v>
      </c>
      <c r="Y162" s="11">
        <v>5.66</v>
      </c>
      <c r="Z162" s="11">
        <v>41</v>
      </c>
      <c r="AA162" s="11">
        <v>2.1800000000000002</v>
      </c>
      <c r="AB162" s="11">
        <v>44</v>
      </c>
      <c r="AC162" s="11">
        <v>5.34</v>
      </c>
      <c r="AD162" s="11">
        <v>55</v>
      </c>
      <c r="AE162" s="40">
        <v>0.28999999999999998</v>
      </c>
      <c r="AF162" s="11">
        <v>45</v>
      </c>
      <c r="AG162" s="43">
        <v>0.04</v>
      </c>
      <c r="AH162" s="11">
        <v>35</v>
      </c>
      <c r="AI162" s="47">
        <v>0.25</v>
      </c>
      <c r="AJ162" s="11">
        <v>43</v>
      </c>
      <c r="AK162" s="47">
        <v>1E-3</v>
      </c>
      <c r="AL162" s="11">
        <v>30</v>
      </c>
      <c r="AM162" s="40">
        <v>0.23</v>
      </c>
      <c r="AN162" s="11">
        <v>40</v>
      </c>
      <c r="AO162" s="40">
        <v>0.43</v>
      </c>
      <c r="AP162" s="11">
        <v>47</v>
      </c>
      <c r="AQ162" s="11">
        <v>10.46</v>
      </c>
      <c r="AR162" s="11">
        <v>168.34</v>
      </c>
      <c r="AS162" s="11">
        <v>125.23</v>
      </c>
      <c r="AT162" s="11" t="s">
        <v>2642</v>
      </c>
      <c r="AU162" s="11" t="s">
        <v>2642</v>
      </c>
      <c r="AV162" s="11" t="s">
        <v>2640</v>
      </c>
      <c r="AW162" s="11">
        <v>3</v>
      </c>
      <c r="AX162" s="64" t="s">
        <v>2688</v>
      </c>
    </row>
    <row r="163" spans="1:50" x14ac:dyDescent="0.3">
      <c r="A163" s="11">
        <v>152</v>
      </c>
      <c r="B163" s="11" t="s">
        <v>672</v>
      </c>
      <c r="C163" s="11" t="s">
        <v>1227</v>
      </c>
      <c r="D163" s="11">
        <v>152</v>
      </c>
      <c r="E163" s="11" t="s">
        <v>2227</v>
      </c>
      <c r="F163" s="11" t="s">
        <v>2688</v>
      </c>
      <c r="G163" s="11" t="s">
        <v>672</v>
      </c>
      <c r="H163" s="12" t="s">
        <v>1063</v>
      </c>
      <c r="I163" s="13">
        <v>44715</v>
      </c>
      <c r="J163" s="11" t="s">
        <v>2656</v>
      </c>
      <c r="K163" s="11">
        <v>0.64</v>
      </c>
      <c r="L163" s="11">
        <v>63</v>
      </c>
      <c r="M163" s="11">
        <v>10.54</v>
      </c>
      <c r="N163" s="11">
        <v>69</v>
      </c>
      <c r="O163" s="11">
        <v>16.809999999999999</v>
      </c>
      <c r="P163" s="11">
        <v>57</v>
      </c>
      <c r="Q163" s="11">
        <v>-0.38</v>
      </c>
      <c r="R163" s="11">
        <v>62</v>
      </c>
      <c r="S163" s="11">
        <v>1.26</v>
      </c>
      <c r="T163" s="11">
        <v>63</v>
      </c>
      <c r="U163" s="11">
        <v>1.19</v>
      </c>
      <c r="V163" s="11">
        <v>54</v>
      </c>
      <c r="W163" s="11">
        <v>-0.18</v>
      </c>
      <c r="X163" s="11">
        <v>46</v>
      </c>
      <c r="Y163" s="11">
        <v>4.3600000000000003</v>
      </c>
      <c r="Z163" s="11">
        <v>46</v>
      </c>
      <c r="AA163" s="11">
        <v>1.71</v>
      </c>
      <c r="AB163" s="11">
        <v>48</v>
      </c>
      <c r="AC163" s="11">
        <v>5.15</v>
      </c>
      <c r="AD163" s="11">
        <v>58</v>
      </c>
      <c r="AE163" s="40">
        <v>0.27</v>
      </c>
      <c r="AF163" s="11">
        <v>49</v>
      </c>
      <c r="AG163" s="43">
        <v>0.03</v>
      </c>
      <c r="AH163" s="11">
        <v>39</v>
      </c>
      <c r="AI163" s="47">
        <v>0.27</v>
      </c>
      <c r="AJ163" s="11">
        <v>47</v>
      </c>
      <c r="AK163" s="47">
        <v>0.02</v>
      </c>
      <c r="AL163" s="11">
        <v>33</v>
      </c>
      <c r="AM163" s="40">
        <v>0.27</v>
      </c>
      <c r="AN163" s="11">
        <v>44</v>
      </c>
      <c r="AO163" s="40">
        <v>0.47</v>
      </c>
      <c r="AP163" s="11">
        <v>51</v>
      </c>
      <c r="AQ163" s="11">
        <v>11.729999999999999</v>
      </c>
      <c r="AR163" s="11">
        <v>163.09</v>
      </c>
      <c r="AS163" s="11">
        <v>131.05000000000001</v>
      </c>
      <c r="AT163" s="11" t="s">
        <v>2640</v>
      </c>
      <c r="AU163" s="11" t="s">
        <v>2641</v>
      </c>
      <c r="AV163" s="11" t="s">
        <v>2641</v>
      </c>
      <c r="AW163" s="11">
        <v>3</v>
      </c>
      <c r="AX163" s="64" t="s">
        <v>2688</v>
      </c>
    </row>
    <row r="164" spans="1:50" x14ac:dyDescent="0.3">
      <c r="A164" s="11">
        <v>153</v>
      </c>
      <c r="B164" s="11" t="s">
        <v>249</v>
      </c>
      <c r="C164" s="11" t="s">
        <v>1228</v>
      </c>
      <c r="D164" s="11">
        <v>153</v>
      </c>
      <c r="E164" s="11" t="s">
        <v>2227</v>
      </c>
      <c r="F164" s="11" t="s">
        <v>2688</v>
      </c>
      <c r="G164" s="11" t="s">
        <v>249</v>
      </c>
      <c r="H164" s="12" t="s">
        <v>1042</v>
      </c>
      <c r="I164" s="13">
        <v>44703</v>
      </c>
      <c r="J164" s="11" t="s">
        <v>2656</v>
      </c>
      <c r="K164" s="11">
        <v>0.55000000000000004</v>
      </c>
      <c r="L164" s="11">
        <v>68</v>
      </c>
      <c r="M164" s="11">
        <v>9.18</v>
      </c>
      <c r="N164" s="11">
        <v>71</v>
      </c>
      <c r="O164" s="11">
        <v>12.28</v>
      </c>
      <c r="P164" s="11">
        <v>64</v>
      </c>
      <c r="Q164" s="11">
        <v>0.18</v>
      </c>
      <c r="R164" s="11">
        <v>68</v>
      </c>
      <c r="S164" s="11">
        <v>2.4300000000000002</v>
      </c>
      <c r="T164" s="11">
        <v>66</v>
      </c>
      <c r="U164" s="11">
        <v>0.82</v>
      </c>
      <c r="V164" s="11">
        <v>64</v>
      </c>
      <c r="W164" s="11">
        <v>-0.2</v>
      </c>
      <c r="X164" s="11">
        <v>52</v>
      </c>
      <c r="Y164" s="11">
        <v>2.58</v>
      </c>
      <c r="Z164" s="11">
        <v>51</v>
      </c>
      <c r="AA164" s="11">
        <v>2.39</v>
      </c>
      <c r="AB164" s="11">
        <v>55</v>
      </c>
      <c r="AC164" s="11">
        <v>5.1100000000000003</v>
      </c>
      <c r="AD164" s="11">
        <v>61</v>
      </c>
      <c r="AE164" s="40">
        <v>0.3</v>
      </c>
      <c r="AF164" s="11">
        <v>56</v>
      </c>
      <c r="AG164" s="43">
        <v>0.05</v>
      </c>
      <c r="AH164" s="11">
        <v>44</v>
      </c>
      <c r="AI164" s="47">
        <v>0.18</v>
      </c>
      <c r="AJ164" s="11">
        <v>53</v>
      </c>
      <c r="AK164" s="47">
        <v>0.03</v>
      </c>
      <c r="AL164" s="11">
        <v>38</v>
      </c>
      <c r="AM164" s="40">
        <v>0.26</v>
      </c>
      <c r="AN164" s="11">
        <v>50</v>
      </c>
      <c r="AO164" s="40">
        <v>0.44</v>
      </c>
      <c r="AP164" s="11">
        <v>58</v>
      </c>
      <c r="AQ164" s="11">
        <v>10</v>
      </c>
      <c r="AR164" s="11">
        <v>174.06</v>
      </c>
      <c r="AS164" s="11">
        <v>130.57</v>
      </c>
      <c r="AT164" s="11" t="s">
        <v>2640</v>
      </c>
      <c r="AU164" s="11" t="s">
        <v>2642</v>
      </c>
      <c r="AV164" s="11" t="s">
        <v>2642</v>
      </c>
      <c r="AW164" s="11">
        <v>3</v>
      </c>
      <c r="AX164" s="64" t="s">
        <v>2688</v>
      </c>
    </row>
    <row r="165" spans="1:50" x14ac:dyDescent="0.3">
      <c r="A165" s="11">
        <v>154</v>
      </c>
      <c r="B165" s="11" t="s">
        <v>175</v>
      </c>
      <c r="C165" s="11" t="s">
        <v>1229</v>
      </c>
      <c r="D165" s="11">
        <v>154</v>
      </c>
      <c r="E165" s="11" t="s">
        <v>2227</v>
      </c>
      <c r="F165" s="11" t="s">
        <v>2688</v>
      </c>
      <c r="G165" s="11" t="s">
        <v>175</v>
      </c>
      <c r="H165" s="12" t="s">
        <v>1051</v>
      </c>
      <c r="I165" s="13">
        <v>44699</v>
      </c>
      <c r="J165" s="11" t="s">
        <v>2656</v>
      </c>
      <c r="K165" s="11">
        <v>0.51</v>
      </c>
      <c r="L165" s="11">
        <v>65</v>
      </c>
      <c r="M165" s="11">
        <v>9.58</v>
      </c>
      <c r="N165" s="11">
        <v>70</v>
      </c>
      <c r="O165" s="11">
        <v>15.47</v>
      </c>
      <c r="P165" s="11">
        <v>57</v>
      </c>
      <c r="Q165" s="11">
        <v>-0.39</v>
      </c>
      <c r="R165" s="11">
        <v>63</v>
      </c>
      <c r="S165" s="11">
        <v>1.53</v>
      </c>
      <c r="T165" s="11">
        <v>64</v>
      </c>
      <c r="U165" s="11">
        <v>0.06</v>
      </c>
      <c r="V165" s="11">
        <v>55</v>
      </c>
      <c r="W165" s="11">
        <v>-0.31</v>
      </c>
      <c r="X165" s="11">
        <v>45</v>
      </c>
      <c r="Y165" s="11">
        <v>4.4000000000000004</v>
      </c>
      <c r="Z165" s="11">
        <v>45</v>
      </c>
      <c r="AA165" s="11">
        <v>1.96</v>
      </c>
      <c r="AB165" s="11">
        <v>49</v>
      </c>
      <c r="AC165" s="11">
        <v>5.4</v>
      </c>
      <c r="AD165" s="11">
        <v>59</v>
      </c>
      <c r="AE165" s="40">
        <v>0.3</v>
      </c>
      <c r="AF165" s="11">
        <v>49</v>
      </c>
      <c r="AG165" s="43">
        <v>0.03</v>
      </c>
      <c r="AH165" s="11">
        <v>39</v>
      </c>
      <c r="AI165" s="47">
        <v>0.24</v>
      </c>
      <c r="AJ165" s="11">
        <v>47</v>
      </c>
      <c r="AK165" s="47">
        <v>0.03</v>
      </c>
      <c r="AL165" s="11">
        <v>34</v>
      </c>
      <c r="AM165" s="40">
        <v>0.27</v>
      </c>
      <c r="AN165" s="11">
        <v>44</v>
      </c>
      <c r="AO165" s="40">
        <v>0.47</v>
      </c>
      <c r="AP165" s="11">
        <v>51</v>
      </c>
      <c r="AQ165" s="11">
        <v>9.64</v>
      </c>
      <c r="AR165" s="11">
        <v>165.42</v>
      </c>
      <c r="AS165" s="11">
        <v>126.61</v>
      </c>
      <c r="AT165" s="11" t="s">
        <v>2642</v>
      </c>
      <c r="AU165" s="11" t="s">
        <v>2640</v>
      </c>
      <c r="AV165" s="11" t="s">
        <v>2640</v>
      </c>
      <c r="AW165" s="11">
        <v>3</v>
      </c>
      <c r="AX165" s="64" t="s">
        <v>2688</v>
      </c>
    </row>
    <row r="166" spans="1:50" x14ac:dyDescent="0.3">
      <c r="A166" s="11">
        <v>155</v>
      </c>
      <c r="B166" s="11" t="s">
        <v>695</v>
      </c>
      <c r="C166" s="11" t="s">
        <v>1230</v>
      </c>
      <c r="D166" s="11">
        <v>155</v>
      </c>
      <c r="E166" s="11" t="s">
        <v>2227</v>
      </c>
      <c r="F166" s="11" t="s">
        <v>2688</v>
      </c>
      <c r="G166" s="11" t="s">
        <v>695</v>
      </c>
      <c r="H166" s="12" t="s">
        <v>1044</v>
      </c>
      <c r="I166" s="13">
        <v>44720</v>
      </c>
      <c r="J166" s="11" t="s">
        <v>2656</v>
      </c>
      <c r="K166" s="11">
        <v>0.5</v>
      </c>
      <c r="L166" s="11">
        <v>68</v>
      </c>
      <c r="M166" s="11">
        <v>8.73</v>
      </c>
      <c r="N166" s="11">
        <v>71</v>
      </c>
      <c r="O166" s="11">
        <v>14.15</v>
      </c>
      <c r="P166" s="11">
        <v>64</v>
      </c>
      <c r="Q166" s="11">
        <v>-0.33</v>
      </c>
      <c r="R166" s="11">
        <v>67</v>
      </c>
      <c r="S166" s="11">
        <v>1.86</v>
      </c>
      <c r="T166" s="11">
        <v>67</v>
      </c>
      <c r="U166" s="11">
        <v>-0.96</v>
      </c>
      <c r="V166" s="11">
        <v>64</v>
      </c>
      <c r="W166" s="11">
        <v>0.12</v>
      </c>
      <c r="X166" s="11">
        <v>54</v>
      </c>
      <c r="Y166" s="11">
        <v>2.13</v>
      </c>
      <c r="Z166" s="11">
        <v>53</v>
      </c>
      <c r="AA166" s="11">
        <v>2.2000000000000002</v>
      </c>
      <c r="AB166" s="11">
        <v>56</v>
      </c>
      <c r="AC166" s="11">
        <v>5.16</v>
      </c>
      <c r="AD166" s="11">
        <v>62</v>
      </c>
      <c r="AE166" s="40">
        <v>0.32</v>
      </c>
      <c r="AF166" s="11">
        <v>60</v>
      </c>
      <c r="AG166" s="43">
        <v>0.03</v>
      </c>
      <c r="AH166" s="11">
        <v>47</v>
      </c>
      <c r="AI166" s="47">
        <v>0.19</v>
      </c>
      <c r="AJ166" s="11">
        <v>56</v>
      </c>
      <c r="AK166" s="47">
        <v>0.02</v>
      </c>
      <c r="AL166" s="11">
        <v>40</v>
      </c>
      <c r="AM166" s="40">
        <v>0.22</v>
      </c>
      <c r="AN166" s="11">
        <v>53</v>
      </c>
      <c r="AO166" s="40">
        <v>0.47</v>
      </c>
      <c r="AP166" s="11">
        <v>62</v>
      </c>
      <c r="AQ166" s="11">
        <v>7.7700000000000005</v>
      </c>
      <c r="AR166" s="11">
        <v>160.38999999999999</v>
      </c>
      <c r="AS166" s="11">
        <v>125.76</v>
      </c>
      <c r="AT166" s="11" t="s">
        <v>2640</v>
      </c>
      <c r="AU166" s="11" t="s">
        <v>2641</v>
      </c>
      <c r="AV166" s="11" t="s">
        <v>2640</v>
      </c>
      <c r="AW166" s="11">
        <v>3</v>
      </c>
      <c r="AX166" s="64" t="s">
        <v>2690</v>
      </c>
    </row>
    <row r="167" spans="1:50" x14ac:dyDescent="0.3">
      <c r="A167" s="11">
        <v>156</v>
      </c>
      <c r="B167" s="11" t="s">
        <v>698</v>
      </c>
      <c r="C167" s="11" t="s">
        <v>1231</v>
      </c>
      <c r="D167" s="11">
        <v>156</v>
      </c>
      <c r="E167" s="11" t="s">
        <v>2227</v>
      </c>
      <c r="F167" s="11" t="s">
        <v>2688</v>
      </c>
      <c r="G167" s="11" t="s">
        <v>698</v>
      </c>
      <c r="H167" s="12" t="s">
        <v>1051</v>
      </c>
      <c r="I167" s="13">
        <v>44721</v>
      </c>
      <c r="J167" s="11" t="s">
        <v>2655</v>
      </c>
      <c r="K167" s="11">
        <v>0.33</v>
      </c>
      <c r="L167" s="11">
        <v>66</v>
      </c>
      <c r="M167" s="11">
        <v>7.99</v>
      </c>
      <c r="N167" s="11">
        <v>70</v>
      </c>
      <c r="O167" s="11">
        <v>12.27</v>
      </c>
      <c r="P167" s="11">
        <v>61</v>
      </c>
      <c r="Q167" s="11">
        <v>1.05</v>
      </c>
      <c r="R167" s="11">
        <v>64</v>
      </c>
      <c r="S167" s="11">
        <v>2.2799999999999998</v>
      </c>
      <c r="T167" s="11">
        <v>65</v>
      </c>
      <c r="U167" s="11">
        <v>0.17</v>
      </c>
      <c r="V167" s="11">
        <v>57</v>
      </c>
      <c r="W167" s="11">
        <v>0.04</v>
      </c>
      <c r="X167" s="11">
        <v>48</v>
      </c>
      <c r="Y167" s="11">
        <v>2.46</v>
      </c>
      <c r="Z167" s="11">
        <v>48</v>
      </c>
      <c r="AA167" s="11">
        <v>2.4</v>
      </c>
      <c r="AB167" s="11">
        <v>51</v>
      </c>
      <c r="AC167" s="11">
        <v>3.71</v>
      </c>
      <c r="AD167" s="11">
        <v>59</v>
      </c>
      <c r="AE167" s="40">
        <v>0.32</v>
      </c>
      <c r="AF167" s="11">
        <v>51</v>
      </c>
      <c r="AG167" s="43">
        <v>0.03</v>
      </c>
      <c r="AH167" s="11">
        <v>40</v>
      </c>
      <c r="AI167" s="47">
        <v>0.17</v>
      </c>
      <c r="AJ167" s="11">
        <v>49</v>
      </c>
      <c r="AK167" s="47">
        <v>0.02</v>
      </c>
      <c r="AL167" s="11">
        <v>34</v>
      </c>
      <c r="AM167" s="40">
        <v>0.2</v>
      </c>
      <c r="AN167" s="11">
        <v>46</v>
      </c>
      <c r="AO167" s="40">
        <v>0.45</v>
      </c>
      <c r="AP167" s="11">
        <v>53</v>
      </c>
      <c r="AQ167" s="11">
        <v>8.16</v>
      </c>
      <c r="AR167" s="11">
        <v>162.34</v>
      </c>
      <c r="AS167" s="11">
        <v>125.11</v>
      </c>
      <c r="AT167" s="11" t="s">
        <v>2642</v>
      </c>
      <c r="AU167" s="11" t="s">
        <v>2640</v>
      </c>
      <c r="AV167" s="11" t="s">
        <v>2642</v>
      </c>
      <c r="AW167" s="11">
        <v>3</v>
      </c>
      <c r="AX167" s="64" t="s">
        <v>2690</v>
      </c>
    </row>
    <row r="168" spans="1:50" x14ac:dyDescent="0.3">
      <c r="A168" s="11">
        <v>157</v>
      </c>
      <c r="B168" s="11" t="s">
        <v>791</v>
      </c>
      <c r="C168" s="11" t="s">
        <v>1232</v>
      </c>
      <c r="D168" s="11">
        <v>157</v>
      </c>
      <c r="E168" s="11" t="s">
        <v>2227</v>
      </c>
      <c r="F168" s="11" t="s">
        <v>2688</v>
      </c>
      <c r="G168" s="11" t="s">
        <v>791</v>
      </c>
      <c r="H168" s="12" t="s">
        <v>1070</v>
      </c>
      <c r="I168" s="13">
        <v>44727</v>
      </c>
      <c r="J168" s="11" t="s">
        <v>2657</v>
      </c>
      <c r="K168" s="11">
        <v>0.6</v>
      </c>
      <c r="L168" s="11">
        <v>69</v>
      </c>
      <c r="M168" s="11">
        <v>10.59</v>
      </c>
      <c r="N168" s="11">
        <v>72</v>
      </c>
      <c r="O168" s="11">
        <v>14.72</v>
      </c>
      <c r="P168" s="11">
        <v>64</v>
      </c>
      <c r="Q168" s="11">
        <v>-0.31</v>
      </c>
      <c r="R168" s="11">
        <v>69</v>
      </c>
      <c r="S168" s="11">
        <v>1.74</v>
      </c>
      <c r="T168" s="11">
        <v>68</v>
      </c>
      <c r="U168" s="11">
        <v>0.67</v>
      </c>
      <c r="V168" s="11">
        <v>62</v>
      </c>
      <c r="W168" s="11">
        <v>-0.49</v>
      </c>
      <c r="X168" s="11">
        <v>55</v>
      </c>
      <c r="Y168" s="11">
        <v>4.28</v>
      </c>
      <c r="Z168" s="11">
        <v>53</v>
      </c>
      <c r="AA168" s="11">
        <v>1.95</v>
      </c>
      <c r="AB168" s="11">
        <v>56</v>
      </c>
      <c r="AC168" s="11">
        <v>5.61</v>
      </c>
      <c r="AD168" s="11">
        <v>62</v>
      </c>
      <c r="AE168" s="40">
        <v>0.28000000000000003</v>
      </c>
      <c r="AF168" s="11">
        <v>60</v>
      </c>
      <c r="AG168" s="43">
        <v>0.05</v>
      </c>
      <c r="AH168" s="11">
        <v>43</v>
      </c>
      <c r="AI168" s="47">
        <v>0.4</v>
      </c>
      <c r="AJ168" s="11">
        <v>54</v>
      </c>
      <c r="AK168" s="47">
        <v>1E-3</v>
      </c>
      <c r="AL168" s="11">
        <v>35</v>
      </c>
      <c r="AM168" s="40">
        <v>0.37</v>
      </c>
      <c r="AN168" s="11">
        <v>50</v>
      </c>
      <c r="AO168" s="40">
        <v>0.48</v>
      </c>
      <c r="AP168" s="11">
        <v>61</v>
      </c>
      <c r="AQ168" s="11">
        <v>11.26</v>
      </c>
      <c r="AR168" s="11">
        <v>179.1</v>
      </c>
      <c r="AS168" s="11">
        <v>133.41</v>
      </c>
      <c r="AT168" s="11" t="s">
        <v>2641</v>
      </c>
      <c r="AU168" s="11" t="s">
        <v>2641</v>
      </c>
      <c r="AV168" s="11" t="s">
        <v>2641</v>
      </c>
      <c r="AW168" s="11">
        <v>3</v>
      </c>
      <c r="AX168" s="64" t="s">
        <v>2688</v>
      </c>
    </row>
    <row r="169" spans="1:50" x14ac:dyDescent="0.3">
      <c r="A169" s="11">
        <v>158</v>
      </c>
      <c r="B169" s="11" t="s">
        <v>435</v>
      </c>
      <c r="C169" s="11" t="s">
        <v>1233</v>
      </c>
      <c r="D169" s="11">
        <v>158</v>
      </c>
      <c r="E169" s="11" t="s">
        <v>2227</v>
      </c>
      <c r="F169" s="11" t="s">
        <v>2688</v>
      </c>
      <c r="G169" s="11" t="s">
        <v>435</v>
      </c>
      <c r="H169" s="12" t="s">
        <v>1059</v>
      </c>
      <c r="I169" s="13">
        <v>44708</v>
      </c>
      <c r="J169" s="11" t="s">
        <v>2656</v>
      </c>
      <c r="K169" s="11">
        <v>0.37</v>
      </c>
      <c r="L169" s="11">
        <v>67</v>
      </c>
      <c r="M169" s="11">
        <v>7.98</v>
      </c>
      <c r="N169" s="11">
        <v>71</v>
      </c>
      <c r="O169" s="11">
        <v>11.73</v>
      </c>
      <c r="P169" s="11">
        <v>61</v>
      </c>
      <c r="Q169" s="11">
        <v>0.21</v>
      </c>
      <c r="R169" s="11">
        <v>63</v>
      </c>
      <c r="S169" s="11">
        <v>2.0499999999999998</v>
      </c>
      <c r="T169" s="11">
        <v>65</v>
      </c>
      <c r="U169" s="11">
        <v>0.12</v>
      </c>
      <c r="V169" s="11">
        <v>57</v>
      </c>
      <c r="W169" s="11">
        <v>0.05</v>
      </c>
      <c r="X169" s="11">
        <v>51</v>
      </c>
      <c r="Y169" s="11">
        <v>1.1299999999999999</v>
      </c>
      <c r="Z169" s="11">
        <v>50</v>
      </c>
      <c r="AA169" s="11">
        <v>1.94</v>
      </c>
      <c r="AB169" s="11">
        <v>52</v>
      </c>
      <c r="AC169" s="11">
        <v>4.2300000000000004</v>
      </c>
      <c r="AD169" s="11">
        <v>60</v>
      </c>
      <c r="AE169" s="40">
        <v>0.33</v>
      </c>
      <c r="AF169" s="11">
        <v>50</v>
      </c>
      <c r="AG169" s="43">
        <v>0.05</v>
      </c>
      <c r="AH169" s="11">
        <v>39</v>
      </c>
      <c r="AI169" s="47">
        <v>0.33</v>
      </c>
      <c r="AJ169" s="11">
        <v>48</v>
      </c>
      <c r="AK169" s="47">
        <v>0.01</v>
      </c>
      <c r="AL169" s="11">
        <v>32</v>
      </c>
      <c r="AM169" s="40">
        <v>0.34</v>
      </c>
      <c r="AN169" s="11">
        <v>45</v>
      </c>
      <c r="AO169" s="40">
        <v>0.53</v>
      </c>
      <c r="AP169" s="11">
        <v>52</v>
      </c>
      <c r="AQ169" s="11">
        <v>8.1</v>
      </c>
      <c r="AR169" s="11">
        <v>171.09</v>
      </c>
      <c r="AS169" s="11">
        <v>132.22</v>
      </c>
      <c r="AT169" s="11" t="s">
        <v>2640</v>
      </c>
      <c r="AU169" s="11" t="s">
        <v>2640</v>
      </c>
      <c r="AV169" s="11" t="s">
        <v>2642</v>
      </c>
      <c r="AW169" s="11">
        <v>3</v>
      </c>
      <c r="AX169" s="64" t="s">
        <v>2690</v>
      </c>
    </row>
    <row r="170" spans="1:50" x14ac:dyDescent="0.3">
      <c r="A170" s="11">
        <v>159</v>
      </c>
      <c r="B170" s="11" t="s">
        <v>1036</v>
      </c>
      <c r="C170" s="11" t="s">
        <v>2106</v>
      </c>
      <c r="D170" s="11">
        <v>159</v>
      </c>
      <c r="E170" s="11" t="s">
        <v>2227</v>
      </c>
      <c r="F170" s="11" t="s">
        <v>2688</v>
      </c>
      <c r="G170" s="11" t="s">
        <v>1036</v>
      </c>
      <c r="H170" s="12" t="s">
        <v>1043</v>
      </c>
      <c r="I170" s="13">
        <v>44721</v>
      </c>
      <c r="J170" s="11" t="s">
        <v>2702</v>
      </c>
      <c r="K170" s="11">
        <v>0.66</v>
      </c>
      <c r="L170" s="11">
        <v>70</v>
      </c>
      <c r="M170" s="11">
        <v>10.02</v>
      </c>
      <c r="N170" s="11">
        <v>72</v>
      </c>
      <c r="O170" s="11">
        <v>15.25</v>
      </c>
      <c r="P170" s="11">
        <v>63</v>
      </c>
      <c r="Q170" s="11">
        <v>0.03</v>
      </c>
      <c r="R170" s="11">
        <v>68</v>
      </c>
      <c r="S170" s="11">
        <v>2.2599999999999998</v>
      </c>
      <c r="T170" s="11">
        <v>67</v>
      </c>
      <c r="U170" s="11">
        <v>-0.17</v>
      </c>
      <c r="V170" s="11">
        <v>59</v>
      </c>
      <c r="W170" s="11">
        <v>-0.66</v>
      </c>
      <c r="X170" s="11">
        <v>51</v>
      </c>
      <c r="Y170" s="11">
        <v>4.95</v>
      </c>
      <c r="Z170" s="11">
        <v>51</v>
      </c>
      <c r="AA170" s="11">
        <v>2.2200000000000002</v>
      </c>
      <c r="AB170" s="11">
        <v>56</v>
      </c>
      <c r="AC170" s="11">
        <v>5.03</v>
      </c>
      <c r="AD170" s="11">
        <v>61</v>
      </c>
      <c r="AE170" s="40">
        <v>0.36</v>
      </c>
      <c r="AF170" s="11">
        <v>55</v>
      </c>
      <c r="AG170" s="43">
        <v>0.05</v>
      </c>
      <c r="AH170" s="11">
        <v>45</v>
      </c>
      <c r="AI170" s="47">
        <v>0.51</v>
      </c>
      <c r="AJ170" s="11">
        <v>53</v>
      </c>
      <c r="AK170" s="47">
        <v>-0.02</v>
      </c>
      <c r="AL170" s="11">
        <v>39</v>
      </c>
      <c r="AM170" s="40">
        <v>0.39</v>
      </c>
      <c r="AN170" s="11">
        <v>50</v>
      </c>
      <c r="AO170" s="40">
        <v>0.69</v>
      </c>
      <c r="AP170" s="11">
        <v>57</v>
      </c>
      <c r="AQ170" s="11">
        <v>9.85</v>
      </c>
      <c r="AR170" s="11">
        <v>184.63</v>
      </c>
      <c r="AS170" s="11">
        <v>130.38</v>
      </c>
      <c r="AT170" s="11" t="s">
        <v>2642</v>
      </c>
      <c r="AU170" s="11" t="s">
        <v>2640</v>
      </c>
      <c r="AV170" s="11" t="s">
        <v>2640</v>
      </c>
      <c r="AW170" s="11">
        <v>3</v>
      </c>
      <c r="AX170" s="64" t="s">
        <v>2688</v>
      </c>
    </row>
    <row r="171" spans="1:50" x14ac:dyDescent="0.3">
      <c r="A171" s="11">
        <v>160</v>
      </c>
      <c r="B171" s="11" t="s">
        <v>215</v>
      </c>
      <c r="C171" s="11" t="s">
        <v>1234</v>
      </c>
      <c r="D171" s="11">
        <v>160</v>
      </c>
      <c r="E171" s="11" t="s">
        <v>2227</v>
      </c>
      <c r="F171" s="11" t="s">
        <v>2688</v>
      </c>
      <c r="G171" s="11" t="s">
        <v>215</v>
      </c>
      <c r="H171" s="12" t="s">
        <v>1052</v>
      </c>
      <c r="I171" s="13">
        <v>44702</v>
      </c>
      <c r="J171" s="11" t="s">
        <v>2656</v>
      </c>
      <c r="K171" s="11">
        <v>0.51</v>
      </c>
      <c r="L171" s="11">
        <v>66</v>
      </c>
      <c r="M171" s="11">
        <v>9.52</v>
      </c>
      <c r="N171" s="11">
        <v>70</v>
      </c>
      <c r="O171" s="11">
        <v>14.14</v>
      </c>
      <c r="P171" s="11">
        <v>58</v>
      </c>
      <c r="Q171" s="11">
        <v>0.97</v>
      </c>
      <c r="R171" s="11">
        <v>64</v>
      </c>
      <c r="S171" s="11">
        <v>1.92</v>
      </c>
      <c r="T171" s="11">
        <v>63</v>
      </c>
      <c r="U171" s="11">
        <v>0.42</v>
      </c>
      <c r="V171" s="11">
        <v>58</v>
      </c>
      <c r="W171" s="11">
        <v>-0.04</v>
      </c>
      <c r="X171" s="11">
        <v>51</v>
      </c>
      <c r="Y171" s="11">
        <v>3.45</v>
      </c>
      <c r="Z171" s="11">
        <v>50</v>
      </c>
      <c r="AA171" s="11">
        <v>2.48</v>
      </c>
      <c r="AB171" s="11">
        <v>53</v>
      </c>
      <c r="AC171" s="11">
        <v>3.95</v>
      </c>
      <c r="AD171" s="11">
        <v>59</v>
      </c>
      <c r="AE171" s="40">
        <v>0.27</v>
      </c>
      <c r="AF171" s="11">
        <v>56</v>
      </c>
      <c r="AG171" s="43">
        <v>0.02</v>
      </c>
      <c r="AH171" s="11">
        <v>45</v>
      </c>
      <c r="AI171" s="47">
        <v>0.28000000000000003</v>
      </c>
      <c r="AJ171" s="11">
        <v>53</v>
      </c>
      <c r="AK171" s="47">
        <v>1E-3</v>
      </c>
      <c r="AL171" s="11">
        <v>39</v>
      </c>
      <c r="AM171" s="40">
        <v>0.23</v>
      </c>
      <c r="AN171" s="11">
        <v>50</v>
      </c>
      <c r="AO171" s="40">
        <v>0.48</v>
      </c>
      <c r="AP171" s="11">
        <v>58</v>
      </c>
      <c r="AQ171" s="11">
        <v>9.94</v>
      </c>
      <c r="AR171" s="11">
        <v>167.69</v>
      </c>
      <c r="AS171" s="11">
        <v>128.25</v>
      </c>
      <c r="AT171" s="11" t="s">
        <v>2641</v>
      </c>
      <c r="AU171" s="11" t="s">
        <v>2641</v>
      </c>
      <c r="AV171" s="11" t="s">
        <v>2640</v>
      </c>
      <c r="AW171" s="11">
        <v>3</v>
      </c>
      <c r="AX171" s="64" t="s">
        <v>2690</v>
      </c>
    </row>
    <row r="172" spans="1:50" x14ac:dyDescent="0.3">
      <c r="A172" s="11">
        <v>161</v>
      </c>
      <c r="B172" s="11" t="s">
        <v>760</v>
      </c>
      <c r="C172" s="11" t="s">
        <v>1235</v>
      </c>
      <c r="D172" s="11">
        <v>161</v>
      </c>
      <c r="E172" s="11" t="s">
        <v>2227</v>
      </c>
      <c r="F172" s="11" t="s">
        <v>2688</v>
      </c>
      <c r="G172" s="11" t="s">
        <v>760</v>
      </c>
      <c r="H172" s="12" t="s">
        <v>1050</v>
      </c>
      <c r="I172" s="13">
        <v>44726</v>
      </c>
      <c r="J172" s="11" t="s">
        <v>2656</v>
      </c>
      <c r="K172" s="11">
        <v>0.53</v>
      </c>
      <c r="L172" s="11">
        <v>67</v>
      </c>
      <c r="M172" s="11">
        <v>7.65</v>
      </c>
      <c r="N172" s="11">
        <v>70</v>
      </c>
      <c r="O172" s="11">
        <v>11.8</v>
      </c>
      <c r="P172" s="11">
        <v>61</v>
      </c>
      <c r="Q172" s="11">
        <v>0.77</v>
      </c>
      <c r="R172" s="11">
        <v>64</v>
      </c>
      <c r="S172" s="11">
        <v>2.15</v>
      </c>
      <c r="T172" s="11">
        <v>64</v>
      </c>
      <c r="U172" s="11">
        <v>0.59</v>
      </c>
      <c r="V172" s="11">
        <v>59</v>
      </c>
      <c r="W172" s="11">
        <v>-0.41</v>
      </c>
      <c r="X172" s="11">
        <v>52</v>
      </c>
      <c r="Y172" s="11">
        <v>2.46</v>
      </c>
      <c r="Z172" s="11">
        <v>51</v>
      </c>
      <c r="AA172" s="11">
        <v>2.2000000000000002</v>
      </c>
      <c r="AB172" s="11">
        <v>53</v>
      </c>
      <c r="AC172" s="11">
        <v>4.0599999999999996</v>
      </c>
      <c r="AD172" s="11">
        <v>59</v>
      </c>
      <c r="AE172" s="40">
        <v>0.35</v>
      </c>
      <c r="AF172" s="11">
        <v>53</v>
      </c>
      <c r="AG172" s="43">
        <v>0.05</v>
      </c>
      <c r="AH172" s="11">
        <v>43</v>
      </c>
      <c r="AI172" s="47">
        <v>0.31</v>
      </c>
      <c r="AJ172" s="11">
        <v>52</v>
      </c>
      <c r="AK172" s="47">
        <v>0.01</v>
      </c>
      <c r="AL172" s="11">
        <v>38</v>
      </c>
      <c r="AM172" s="40">
        <v>0.32</v>
      </c>
      <c r="AN172" s="11">
        <v>49</v>
      </c>
      <c r="AO172" s="40">
        <v>0.56999999999999995</v>
      </c>
      <c r="AP172" s="11">
        <v>55</v>
      </c>
      <c r="AQ172" s="11">
        <v>8.24</v>
      </c>
      <c r="AR172" s="11">
        <v>173.47</v>
      </c>
      <c r="AS172" s="11">
        <v>127.27</v>
      </c>
      <c r="AT172" s="11" t="s">
        <v>2640</v>
      </c>
      <c r="AU172" s="11" t="s">
        <v>2640</v>
      </c>
      <c r="AV172" s="11" t="s">
        <v>2640</v>
      </c>
      <c r="AW172" s="11">
        <v>2</v>
      </c>
      <c r="AX172" s="64" t="s">
        <v>2688</v>
      </c>
    </row>
    <row r="173" spans="1:50" x14ac:dyDescent="0.3">
      <c r="A173" s="11">
        <v>162</v>
      </c>
      <c r="B173" s="11" t="s">
        <v>407</v>
      </c>
      <c r="C173" s="11" t="s">
        <v>1236</v>
      </c>
      <c r="D173" s="11">
        <v>162</v>
      </c>
      <c r="E173" s="11" t="s">
        <v>2227</v>
      </c>
      <c r="F173" s="11" t="s">
        <v>2688</v>
      </c>
      <c r="G173" s="11" t="s">
        <v>407</v>
      </c>
      <c r="H173" s="12" t="s">
        <v>1063</v>
      </c>
      <c r="I173" s="13">
        <v>44709</v>
      </c>
      <c r="J173" s="11" t="s">
        <v>2655</v>
      </c>
      <c r="K173" s="11">
        <v>0.38</v>
      </c>
      <c r="L173" s="11">
        <v>63</v>
      </c>
      <c r="M173" s="11">
        <v>9.02</v>
      </c>
      <c r="N173" s="11">
        <v>69</v>
      </c>
      <c r="O173" s="11">
        <v>15.53</v>
      </c>
      <c r="P173" s="11">
        <v>58</v>
      </c>
      <c r="Q173" s="11">
        <v>-0.14000000000000001</v>
      </c>
      <c r="R173" s="11">
        <v>62</v>
      </c>
      <c r="S173" s="11">
        <v>1.56</v>
      </c>
      <c r="T173" s="11">
        <v>63</v>
      </c>
      <c r="U173" s="11">
        <v>0.35</v>
      </c>
      <c r="V173" s="11">
        <v>52</v>
      </c>
      <c r="W173" s="11">
        <v>-0.26</v>
      </c>
      <c r="X173" s="11">
        <v>43</v>
      </c>
      <c r="Y173" s="11">
        <v>1.93</v>
      </c>
      <c r="Z173" s="11">
        <v>42</v>
      </c>
      <c r="AA173" s="11">
        <v>1.78</v>
      </c>
      <c r="AB173" s="11">
        <v>46</v>
      </c>
      <c r="AC173" s="11">
        <v>4.51</v>
      </c>
      <c r="AD173" s="11">
        <v>58</v>
      </c>
      <c r="AE173" s="40">
        <v>0.32</v>
      </c>
      <c r="AF173" s="11">
        <v>46</v>
      </c>
      <c r="AG173" s="43">
        <v>0.05</v>
      </c>
      <c r="AH173" s="11">
        <v>36</v>
      </c>
      <c r="AI173" s="47">
        <v>0.23</v>
      </c>
      <c r="AJ173" s="11">
        <v>45</v>
      </c>
      <c r="AK173" s="47">
        <v>0.03</v>
      </c>
      <c r="AL173" s="11">
        <v>31</v>
      </c>
      <c r="AM173" s="40">
        <v>0.28000000000000003</v>
      </c>
      <c r="AN173" s="11">
        <v>42</v>
      </c>
      <c r="AO173" s="40">
        <v>0.5</v>
      </c>
      <c r="AP173" s="11">
        <v>48</v>
      </c>
      <c r="AQ173" s="11">
        <v>9.3699999999999992</v>
      </c>
      <c r="AR173" s="11">
        <v>161.5</v>
      </c>
      <c r="AS173" s="11">
        <v>126.24</v>
      </c>
      <c r="AT173" s="11" t="s">
        <v>2640</v>
      </c>
      <c r="AU173" s="11" t="s">
        <v>2641</v>
      </c>
      <c r="AV173" s="11" t="s">
        <v>2641</v>
      </c>
      <c r="AW173" s="11">
        <v>3</v>
      </c>
      <c r="AX173" s="64" t="s">
        <v>2688</v>
      </c>
    </row>
    <row r="174" spans="1:50" x14ac:dyDescent="0.3">
      <c r="A174" s="11">
        <v>163</v>
      </c>
      <c r="B174" s="11" t="s">
        <v>850</v>
      </c>
      <c r="C174" s="11" t="s">
        <v>1237</v>
      </c>
      <c r="D174" s="11">
        <v>163</v>
      </c>
      <c r="E174" s="11" t="s">
        <v>2227</v>
      </c>
      <c r="F174" s="11" t="s">
        <v>2688</v>
      </c>
      <c r="G174" s="11" t="s">
        <v>850</v>
      </c>
      <c r="H174" s="12" t="s">
        <v>1041</v>
      </c>
      <c r="I174" s="13">
        <v>44732</v>
      </c>
      <c r="J174" s="11" t="s">
        <v>2655</v>
      </c>
      <c r="K174" s="11">
        <v>0.24</v>
      </c>
      <c r="L174" s="11">
        <v>63</v>
      </c>
      <c r="M174" s="11">
        <v>8.6300000000000008</v>
      </c>
      <c r="N174" s="11">
        <v>69</v>
      </c>
      <c r="O174" s="11">
        <v>13.99</v>
      </c>
      <c r="P174" s="11">
        <v>56</v>
      </c>
      <c r="Q174" s="11">
        <v>0.71</v>
      </c>
      <c r="R174" s="11">
        <v>62</v>
      </c>
      <c r="S174" s="11">
        <v>2.2400000000000002</v>
      </c>
      <c r="T174" s="11">
        <v>62</v>
      </c>
      <c r="U174" s="11">
        <v>-0.52</v>
      </c>
      <c r="V174" s="11">
        <v>51</v>
      </c>
      <c r="W174" s="11">
        <v>-0.41</v>
      </c>
      <c r="X174" s="11">
        <v>42</v>
      </c>
      <c r="Y174" s="11">
        <v>3.18</v>
      </c>
      <c r="Z174" s="11">
        <v>43</v>
      </c>
      <c r="AA174" s="11">
        <v>2.29</v>
      </c>
      <c r="AB174" s="11">
        <v>47</v>
      </c>
      <c r="AC174" s="11">
        <v>4.4800000000000004</v>
      </c>
      <c r="AD174" s="11">
        <v>58</v>
      </c>
      <c r="AE174" s="40">
        <v>0.36</v>
      </c>
      <c r="AF174" s="11">
        <v>46</v>
      </c>
      <c r="AG174" s="43">
        <v>0.09</v>
      </c>
      <c r="AH174" s="11">
        <v>36</v>
      </c>
      <c r="AI174" s="47">
        <v>0.25</v>
      </c>
      <c r="AJ174" s="11">
        <v>44</v>
      </c>
      <c r="AK174" s="47">
        <v>0.01</v>
      </c>
      <c r="AL174" s="11">
        <v>30</v>
      </c>
      <c r="AM174" s="40">
        <v>0.33</v>
      </c>
      <c r="AN174" s="11">
        <v>41</v>
      </c>
      <c r="AO174" s="40">
        <v>0.53</v>
      </c>
      <c r="AP174" s="11">
        <v>48</v>
      </c>
      <c r="AQ174" s="11">
        <v>8.1100000000000012</v>
      </c>
      <c r="AR174" s="11">
        <v>167.21</v>
      </c>
      <c r="AS174" s="11">
        <v>125.78</v>
      </c>
      <c r="AT174" s="11" t="s">
        <v>2640</v>
      </c>
      <c r="AU174" s="11" t="s">
        <v>2640</v>
      </c>
      <c r="AV174" s="11" t="s">
        <v>2640</v>
      </c>
      <c r="AW174" s="11">
        <v>4</v>
      </c>
      <c r="AX174" s="64" t="s">
        <v>2688</v>
      </c>
    </row>
    <row r="175" spans="1:50" x14ac:dyDescent="0.3">
      <c r="A175" s="11">
        <v>164</v>
      </c>
      <c r="B175" s="11" t="s">
        <v>500</v>
      </c>
      <c r="C175" s="11" t="s">
        <v>1238</v>
      </c>
      <c r="D175" s="11">
        <v>164</v>
      </c>
      <c r="E175" s="11" t="s">
        <v>2227</v>
      </c>
      <c r="F175" s="11" t="s">
        <v>2688</v>
      </c>
      <c r="G175" s="11" t="s">
        <v>500</v>
      </c>
      <c r="H175" s="12" t="s">
        <v>1062</v>
      </c>
      <c r="I175" s="13">
        <v>44710</v>
      </c>
      <c r="J175" s="11" t="s">
        <v>2656</v>
      </c>
      <c r="K175" s="11">
        <v>0.54</v>
      </c>
      <c r="L175" s="11">
        <v>64</v>
      </c>
      <c r="M175" s="11">
        <v>9.06</v>
      </c>
      <c r="N175" s="11">
        <v>70</v>
      </c>
      <c r="O175" s="11">
        <v>14.61</v>
      </c>
      <c r="P175" s="11">
        <v>59</v>
      </c>
      <c r="Q175" s="11">
        <v>0.02</v>
      </c>
      <c r="R175" s="11">
        <v>63</v>
      </c>
      <c r="S175" s="11">
        <v>1.55</v>
      </c>
      <c r="T175" s="11">
        <v>64</v>
      </c>
      <c r="U175" s="11">
        <v>0.42</v>
      </c>
      <c r="V175" s="11">
        <v>55</v>
      </c>
      <c r="W175" s="11">
        <v>-0.55000000000000004</v>
      </c>
      <c r="X175" s="11">
        <v>48</v>
      </c>
      <c r="Y175" s="11">
        <v>6.11</v>
      </c>
      <c r="Z175" s="11">
        <v>48</v>
      </c>
      <c r="AA175" s="11">
        <v>1.66</v>
      </c>
      <c r="AB175" s="11">
        <v>50</v>
      </c>
      <c r="AC175" s="11">
        <v>4.6900000000000004</v>
      </c>
      <c r="AD175" s="11">
        <v>60</v>
      </c>
      <c r="AE175" s="40">
        <v>0.28999999999999998</v>
      </c>
      <c r="AF175" s="11">
        <v>51</v>
      </c>
      <c r="AG175" s="43">
        <v>0.06</v>
      </c>
      <c r="AH175" s="11">
        <v>43</v>
      </c>
      <c r="AI175" s="47">
        <v>0.34</v>
      </c>
      <c r="AJ175" s="11">
        <v>50</v>
      </c>
      <c r="AK175" s="47">
        <v>-0.01</v>
      </c>
      <c r="AL175" s="11">
        <v>38</v>
      </c>
      <c r="AM175" s="40">
        <v>0.3</v>
      </c>
      <c r="AN175" s="11">
        <v>47</v>
      </c>
      <c r="AO175" s="40">
        <v>0.47</v>
      </c>
      <c r="AP175" s="11">
        <v>53</v>
      </c>
      <c r="AQ175" s="11">
        <v>9.48</v>
      </c>
      <c r="AR175" s="11">
        <v>164.69</v>
      </c>
      <c r="AS175" s="11">
        <v>125.06</v>
      </c>
      <c r="AT175" s="11" t="s">
        <v>2640</v>
      </c>
      <c r="AU175" s="11" t="s">
        <v>2640</v>
      </c>
      <c r="AV175" s="11" t="s">
        <v>2641</v>
      </c>
      <c r="AW175" s="11">
        <v>3</v>
      </c>
      <c r="AX175" s="64" t="s">
        <v>2688</v>
      </c>
    </row>
    <row r="176" spans="1:50" x14ac:dyDescent="0.3">
      <c r="A176" s="11">
        <v>165</v>
      </c>
      <c r="B176" s="11" t="s">
        <v>792</v>
      </c>
      <c r="C176" s="11" t="s">
        <v>1239</v>
      </c>
      <c r="D176" s="11">
        <v>165</v>
      </c>
      <c r="E176" s="11" t="s">
        <v>2227</v>
      </c>
      <c r="F176" s="11" t="s">
        <v>2688</v>
      </c>
      <c r="G176" s="11" t="s">
        <v>792</v>
      </c>
      <c r="H176" s="12" t="s">
        <v>1052</v>
      </c>
      <c r="I176" s="13">
        <v>44727</v>
      </c>
      <c r="J176" s="11" t="s">
        <v>2656</v>
      </c>
      <c r="K176" s="11">
        <v>0.61</v>
      </c>
      <c r="L176" s="11">
        <v>68</v>
      </c>
      <c r="M176" s="11">
        <v>8.86</v>
      </c>
      <c r="N176" s="11">
        <v>71</v>
      </c>
      <c r="O176" s="11">
        <v>15.3</v>
      </c>
      <c r="P176" s="11">
        <v>63</v>
      </c>
      <c r="Q176" s="11">
        <v>-0.26</v>
      </c>
      <c r="R176" s="11">
        <v>67</v>
      </c>
      <c r="S176" s="11">
        <v>0.64</v>
      </c>
      <c r="T176" s="11">
        <v>66</v>
      </c>
      <c r="U176" s="11">
        <v>1.01</v>
      </c>
      <c r="V176" s="11">
        <v>62</v>
      </c>
      <c r="W176" s="11">
        <v>-0.4</v>
      </c>
      <c r="X176" s="11">
        <v>53</v>
      </c>
      <c r="Y176" s="11">
        <v>4.76</v>
      </c>
      <c r="Z176" s="11">
        <v>52</v>
      </c>
      <c r="AA176" s="11">
        <v>1.18</v>
      </c>
      <c r="AB176" s="11">
        <v>55</v>
      </c>
      <c r="AC176" s="11">
        <v>4.1100000000000003</v>
      </c>
      <c r="AD176" s="11">
        <v>61</v>
      </c>
      <c r="AE176" s="40">
        <v>0.32</v>
      </c>
      <c r="AF176" s="11">
        <v>59</v>
      </c>
      <c r="AG176" s="43">
        <v>0.05</v>
      </c>
      <c r="AH176" s="11">
        <v>45</v>
      </c>
      <c r="AI176" s="47">
        <v>0.46</v>
      </c>
      <c r="AJ176" s="11">
        <v>55</v>
      </c>
      <c r="AK176" s="47">
        <v>-0.01</v>
      </c>
      <c r="AL176" s="11">
        <v>40</v>
      </c>
      <c r="AM176" s="40">
        <v>0.4</v>
      </c>
      <c r="AN176" s="11">
        <v>51</v>
      </c>
      <c r="AO176" s="40">
        <v>0.56999999999999995</v>
      </c>
      <c r="AP176" s="11">
        <v>61</v>
      </c>
      <c r="AQ176" s="11">
        <v>9.8699999999999992</v>
      </c>
      <c r="AR176" s="11">
        <v>170.02</v>
      </c>
      <c r="AS176" s="11">
        <v>130.68</v>
      </c>
      <c r="AT176" s="11" t="s">
        <v>2640</v>
      </c>
      <c r="AU176" s="11" t="s">
        <v>2640</v>
      </c>
      <c r="AV176" s="11" t="s">
        <v>2640</v>
      </c>
      <c r="AW176" s="11">
        <v>3</v>
      </c>
      <c r="AX176" s="64" t="s">
        <v>2688</v>
      </c>
    </row>
    <row r="177" spans="1:50" x14ac:dyDescent="0.3">
      <c r="A177" s="11">
        <v>166</v>
      </c>
      <c r="B177" s="11" t="s">
        <v>183</v>
      </c>
      <c r="C177" s="11" t="s">
        <v>1240</v>
      </c>
      <c r="D177" s="11">
        <v>166</v>
      </c>
      <c r="E177" s="11" t="s">
        <v>2227</v>
      </c>
      <c r="F177" s="11" t="s">
        <v>2688</v>
      </c>
      <c r="G177" s="11" t="s">
        <v>183</v>
      </c>
      <c r="H177" s="12" t="s">
        <v>1050</v>
      </c>
      <c r="I177" s="13">
        <v>44700</v>
      </c>
      <c r="J177" s="11" t="s">
        <v>2656</v>
      </c>
      <c r="K177" s="11">
        <v>0.37</v>
      </c>
      <c r="L177" s="11">
        <v>66</v>
      </c>
      <c r="M177" s="11">
        <v>7.84</v>
      </c>
      <c r="N177" s="11">
        <v>70</v>
      </c>
      <c r="O177" s="11">
        <v>9.94</v>
      </c>
      <c r="P177" s="11">
        <v>62</v>
      </c>
      <c r="Q177" s="11">
        <v>-0.06</v>
      </c>
      <c r="R177" s="11">
        <v>64</v>
      </c>
      <c r="S177" s="11">
        <v>1.99</v>
      </c>
      <c r="T177" s="11">
        <v>64</v>
      </c>
      <c r="U177" s="11">
        <v>-0.3</v>
      </c>
      <c r="V177" s="11">
        <v>58</v>
      </c>
      <c r="W177" s="11">
        <v>-0.32</v>
      </c>
      <c r="X177" s="11">
        <v>49</v>
      </c>
      <c r="Y177" s="11">
        <v>4.92</v>
      </c>
      <c r="Z177" s="11">
        <v>49</v>
      </c>
      <c r="AA177" s="11">
        <v>1.31</v>
      </c>
      <c r="AB177" s="11">
        <v>53</v>
      </c>
      <c r="AC177" s="11">
        <v>4.43</v>
      </c>
      <c r="AD177" s="11">
        <v>59</v>
      </c>
      <c r="AE177" s="40">
        <v>0.36</v>
      </c>
      <c r="AF177" s="11">
        <v>52</v>
      </c>
      <c r="AG177" s="43">
        <v>7.0000000000000007E-2</v>
      </c>
      <c r="AH177" s="11">
        <v>44</v>
      </c>
      <c r="AI177" s="47">
        <v>0.3</v>
      </c>
      <c r="AJ177" s="11">
        <v>52</v>
      </c>
      <c r="AK177" s="47">
        <v>1E-3</v>
      </c>
      <c r="AL177" s="11">
        <v>39</v>
      </c>
      <c r="AM177" s="40">
        <v>0.33</v>
      </c>
      <c r="AN177" s="11">
        <v>49</v>
      </c>
      <c r="AO177" s="40">
        <v>0.54</v>
      </c>
      <c r="AP177" s="11">
        <v>54</v>
      </c>
      <c r="AQ177" s="11">
        <v>7.54</v>
      </c>
      <c r="AR177" s="11">
        <v>166.36</v>
      </c>
      <c r="AS177" s="11">
        <v>128.57</v>
      </c>
      <c r="AT177" s="11" t="s">
        <v>2640</v>
      </c>
      <c r="AU177" s="11" t="s">
        <v>2640</v>
      </c>
      <c r="AV177" s="11" t="s">
        <v>2642</v>
      </c>
      <c r="AW177" s="11">
        <v>4</v>
      </c>
      <c r="AX177" s="64" t="s">
        <v>2688</v>
      </c>
    </row>
    <row r="178" spans="1:50" x14ac:dyDescent="0.3">
      <c r="A178" s="11">
        <v>167</v>
      </c>
      <c r="B178" s="11" t="s">
        <v>699</v>
      </c>
      <c r="C178" s="11" t="s">
        <v>1241</v>
      </c>
      <c r="D178" s="11">
        <v>167</v>
      </c>
      <c r="E178" s="11" t="s">
        <v>2227</v>
      </c>
      <c r="F178" s="11" t="s">
        <v>2688</v>
      </c>
      <c r="G178" s="11" t="s">
        <v>699</v>
      </c>
      <c r="H178" s="12" t="s">
        <v>1050</v>
      </c>
      <c r="I178" s="13">
        <v>44721</v>
      </c>
      <c r="J178" s="11" t="s">
        <v>2656</v>
      </c>
      <c r="K178" s="11">
        <v>0.63</v>
      </c>
      <c r="L178" s="11">
        <v>68</v>
      </c>
      <c r="M178" s="11">
        <v>10.98</v>
      </c>
      <c r="N178" s="11">
        <v>71</v>
      </c>
      <c r="O178" s="11">
        <v>16.23</v>
      </c>
      <c r="P178" s="11">
        <v>62</v>
      </c>
      <c r="Q178" s="11">
        <v>-0.69</v>
      </c>
      <c r="R178" s="11">
        <v>64</v>
      </c>
      <c r="S178" s="11">
        <v>1.28</v>
      </c>
      <c r="T178" s="11">
        <v>64</v>
      </c>
      <c r="U178" s="11">
        <v>0.23</v>
      </c>
      <c r="V178" s="11">
        <v>60</v>
      </c>
      <c r="W178" s="11">
        <v>-0.62</v>
      </c>
      <c r="X178" s="11">
        <v>53</v>
      </c>
      <c r="Y178" s="11">
        <v>5.48</v>
      </c>
      <c r="Z178" s="11">
        <v>52</v>
      </c>
      <c r="AA178" s="11">
        <v>1.67</v>
      </c>
      <c r="AB178" s="11">
        <v>54</v>
      </c>
      <c r="AC178" s="11">
        <v>5.92</v>
      </c>
      <c r="AD178" s="11">
        <v>59</v>
      </c>
      <c r="AE178" s="40">
        <v>0.31</v>
      </c>
      <c r="AF178" s="11">
        <v>55</v>
      </c>
      <c r="AG178" s="43">
        <v>0.06</v>
      </c>
      <c r="AH178" s="11">
        <v>46</v>
      </c>
      <c r="AI178" s="47">
        <v>0.28999999999999998</v>
      </c>
      <c r="AJ178" s="11">
        <v>53</v>
      </c>
      <c r="AK178" s="47">
        <v>1E-3</v>
      </c>
      <c r="AL178" s="11">
        <v>40</v>
      </c>
      <c r="AM178" s="40">
        <v>0.28999999999999998</v>
      </c>
      <c r="AN178" s="11">
        <v>50</v>
      </c>
      <c r="AO178" s="40">
        <v>0.48</v>
      </c>
      <c r="AP178" s="11">
        <v>57</v>
      </c>
      <c r="AQ178" s="11">
        <v>11.21</v>
      </c>
      <c r="AR178" s="11">
        <v>172.6</v>
      </c>
      <c r="AS178" s="11">
        <v>127.64</v>
      </c>
      <c r="AT178" s="11" t="s">
        <v>2640</v>
      </c>
      <c r="AU178" s="11" t="s">
        <v>2640</v>
      </c>
      <c r="AV178" s="11" t="s">
        <v>2640</v>
      </c>
      <c r="AW178" s="11">
        <v>2</v>
      </c>
      <c r="AX178" s="64" t="s">
        <v>2688</v>
      </c>
    </row>
    <row r="179" spans="1:50" x14ac:dyDescent="0.3">
      <c r="A179" s="11">
        <v>168</v>
      </c>
      <c r="B179" s="11" t="s">
        <v>731</v>
      </c>
      <c r="C179" s="11" t="s">
        <v>1242</v>
      </c>
      <c r="D179" s="11">
        <v>168</v>
      </c>
      <c r="E179" s="11" t="s">
        <v>2227</v>
      </c>
      <c r="F179" s="11" t="s">
        <v>2688</v>
      </c>
      <c r="G179" s="11" t="s">
        <v>731</v>
      </c>
      <c r="H179" s="12" t="s">
        <v>1074</v>
      </c>
      <c r="I179" s="13">
        <v>44724</v>
      </c>
      <c r="J179" s="11" t="s">
        <v>2655</v>
      </c>
      <c r="K179" s="11">
        <v>0.46</v>
      </c>
      <c r="L179" s="11">
        <v>63</v>
      </c>
      <c r="M179" s="11">
        <v>9.5399999999999991</v>
      </c>
      <c r="N179" s="11">
        <v>67</v>
      </c>
      <c r="O179" s="11">
        <v>16.079999999999998</v>
      </c>
      <c r="P179" s="11">
        <v>55</v>
      </c>
      <c r="Q179" s="11">
        <v>-0.39</v>
      </c>
      <c r="R179" s="11">
        <v>60</v>
      </c>
      <c r="S179" s="11">
        <v>1.26</v>
      </c>
      <c r="T179" s="11">
        <v>61</v>
      </c>
      <c r="U179" s="11">
        <v>0.06</v>
      </c>
      <c r="V179" s="11">
        <v>49</v>
      </c>
      <c r="W179" s="11">
        <v>-0.35</v>
      </c>
      <c r="X179" s="11">
        <v>43</v>
      </c>
      <c r="Y179" s="11">
        <v>3.57</v>
      </c>
      <c r="Z179" s="11">
        <v>42</v>
      </c>
      <c r="AA179" s="11">
        <v>1.82</v>
      </c>
      <c r="AB179" s="11">
        <v>46</v>
      </c>
      <c r="AC179" s="11">
        <v>5.18</v>
      </c>
      <c r="AD179" s="11">
        <v>56</v>
      </c>
      <c r="AE179" s="40">
        <v>0.34</v>
      </c>
      <c r="AF179" s="11">
        <v>46</v>
      </c>
      <c r="AG179" s="43">
        <v>0.06</v>
      </c>
      <c r="AH179" s="11">
        <v>36</v>
      </c>
      <c r="AI179" s="47">
        <v>0.21</v>
      </c>
      <c r="AJ179" s="11">
        <v>44</v>
      </c>
      <c r="AK179" s="47">
        <v>0.04</v>
      </c>
      <c r="AL179" s="11">
        <v>31</v>
      </c>
      <c r="AM179" s="40">
        <v>0.3</v>
      </c>
      <c r="AN179" s="11">
        <v>41</v>
      </c>
      <c r="AO179" s="40">
        <v>0.54</v>
      </c>
      <c r="AP179" s="11">
        <v>48</v>
      </c>
      <c r="AQ179" s="11">
        <v>9.6</v>
      </c>
      <c r="AR179" s="11">
        <v>166.14</v>
      </c>
      <c r="AS179" s="11">
        <v>127.06</v>
      </c>
      <c r="AT179" s="11" t="s">
        <v>2640</v>
      </c>
      <c r="AU179" s="11" t="s">
        <v>2642</v>
      </c>
      <c r="AV179" s="11" t="s">
        <v>2640</v>
      </c>
      <c r="AW179" s="11">
        <v>4</v>
      </c>
      <c r="AX179" s="64" t="s">
        <v>2688</v>
      </c>
    </row>
    <row r="180" spans="1:50" x14ac:dyDescent="0.3">
      <c r="A180" s="11">
        <v>169</v>
      </c>
      <c r="B180" s="11" t="s">
        <v>710</v>
      </c>
      <c r="C180" s="11" t="s">
        <v>1243</v>
      </c>
      <c r="D180" s="11">
        <v>169</v>
      </c>
      <c r="E180" s="11" t="s">
        <v>2227</v>
      </c>
      <c r="F180" s="11" t="s">
        <v>2688</v>
      </c>
      <c r="G180" s="11" t="s">
        <v>710</v>
      </c>
      <c r="H180" s="12" t="s">
        <v>1072</v>
      </c>
      <c r="I180" s="13">
        <v>44723</v>
      </c>
      <c r="J180" s="11" t="s">
        <v>2656</v>
      </c>
      <c r="K180" s="11">
        <v>0.5</v>
      </c>
      <c r="L180" s="11">
        <v>68</v>
      </c>
      <c r="M180" s="11">
        <v>8.51</v>
      </c>
      <c r="N180" s="11">
        <v>71</v>
      </c>
      <c r="O180" s="11">
        <v>15.4</v>
      </c>
      <c r="P180" s="11">
        <v>69</v>
      </c>
      <c r="Q180" s="11">
        <v>1.1200000000000001</v>
      </c>
      <c r="R180" s="11">
        <v>69</v>
      </c>
      <c r="S180" s="11">
        <v>1.88</v>
      </c>
      <c r="T180" s="11">
        <v>68</v>
      </c>
      <c r="U180" s="11">
        <v>0.48</v>
      </c>
      <c r="V180" s="11">
        <v>68</v>
      </c>
      <c r="W180" s="11">
        <v>0.2</v>
      </c>
      <c r="X180" s="11">
        <v>60</v>
      </c>
      <c r="Y180" s="11">
        <v>3.08</v>
      </c>
      <c r="Z180" s="11">
        <v>59</v>
      </c>
      <c r="AA180" s="11">
        <v>2.23</v>
      </c>
      <c r="AB180" s="11">
        <v>61</v>
      </c>
      <c r="AC180" s="11">
        <v>3.09</v>
      </c>
      <c r="AD180" s="11">
        <v>64</v>
      </c>
      <c r="AE180" s="40">
        <v>0.25</v>
      </c>
      <c r="AF180" s="11">
        <v>63</v>
      </c>
      <c r="AG180" s="43">
        <v>0.02</v>
      </c>
      <c r="AH180" s="11">
        <v>54</v>
      </c>
      <c r="AI180" s="47">
        <v>0.23</v>
      </c>
      <c r="AJ180" s="11">
        <v>61</v>
      </c>
      <c r="AK180" s="47">
        <v>0.02</v>
      </c>
      <c r="AL180" s="11">
        <v>48</v>
      </c>
      <c r="AM180" s="40">
        <v>0.23</v>
      </c>
      <c r="AN180" s="11">
        <v>58</v>
      </c>
      <c r="AO180" s="40">
        <v>0.4</v>
      </c>
      <c r="AP180" s="11">
        <v>65</v>
      </c>
      <c r="AQ180" s="11">
        <v>8.99</v>
      </c>
      <c r="AR180" s="11">
        <v>156.97</v>
      </c>
      <c r="AS180" s="11">
        <v>126.02</v>
      </c>
      <c r="AT180" s="11" t="s">
        <v>2640</v>
      </c>
      <c r="AU180" s="11" t="s">
        <v>2641</v>
      </c>
      <c r="AV180" s="11" t="s">
        <v>2640</v>
      </c>
      <c r="AW180" s="11">
        <v>3</v>
      </c>
      <c r="AX180" s="64" t="s">
        <v>2690</v>
      </c>
    </row>
    <row r="181" spans="1:50" x14ac:dyDescent="0.3">
      <c r="A181" s="11">
        <v>170</v>
      </c>
      <c r="B181" s="11" t="s">
        <v>240</v>
      </c>
      <c r="C181" s="11" t="s">
        <v>1244</v>
      </c>
      <c r="D181" s="11">
        <v>170</v>
      </c>
      <c r="E181" s="11" t="s">
        <v>2227</v>
      </c>
      <c r="F181" s="11" t="s">
        <v>2688</v>
      </c>
      <c r="G181" s="11" t="s">
        <v>240</v>
      </c>
      <c r="H181" s="12" t="s">
        <v>1048</v>
      </c>
      <c r="I181" s="13">
        <v>44702</v>
      </c>
      <c r="J181" s="11" t="s">
        <v>2655</v>
      </c>
      <c r="K181" s="11">
        <v>0.4</v>
      </c>
      <c r="L181" s="11">
        <v>65</v>
      </c>
      <c r="M181" s="11">
        <v>7.38</v>
      </c>
      <c r="N181" s="11">
        <v>70</v>
      </c>
      <c r="O181" s="11">
        <v>9.57</v>
      </c>
      <c r="P181" s="11">
        <v>58</v>
      </c>
      <c r="Q181" s="11">
        <v>1E-3</v>
      </c>
      <c r="R181" s="11">
        <v>63</v>
      </c>
      <c r="S181" s="11">
        <v>1.74</v>
      </c>
      <c r="T181" s="11">
        <v>65</v>
      </c>
      <c r="U181" s="11">
        <v>-0.17</v>
      </c>
      <c r="V181" s="11">
        <v>55</v>
      </c>
      <c r="W181" s="11">
        <v>-0.32</v>
      </c>
      <c r="X181" s="11">
        <v>49</v>
      </c>
      <c r="Y181" s="11">
        <v>2.73</v>
      </c>
      <c r="Z181" s="11">
        <v>49</v>
      </c>
      <c r="AA181" s="11">
        <v>1.64</v>
      </c>
      <c r="AB181" s="11">
        <v>51</v>
      </c>
      <c r="AC181" s="11">
        <v>4.1900000000000004</v>
      </c>
      <c r="AD181" s="11">
        <v>59</v>
      </c>
      <c r="AE181" s="40">
        <v>0.33</v>
      </c>
      <c r="AF181" s="11">
        <v>51</v>
      </c>
      <c r="AG181" s="43">
        <v>0.05</v>
      </c>
      <c r="AH181" s="11">
        <v>42</v>
      </c>
      <c r="AI181" s="47">
        <v>0.26</v>
      </c>
      <c r="AJ181" s="11">
        <v>50</v>
      </c>
      <c r="AK181" s="47">
        <v>0.01</v>
      </c>
      <c r="AL181" s="11">
        <v>37</v>
      </c>
      <c r="AM181" s="40">
        <v>0.28000000000000003</v>
      </c>
      <c r="AN181" s="11">
        <v>47</v>
      </c>
      <c r="AO181" s="40">
        <v>0.51</v>
      </c>
      <c r="AP181" s="11">
        <v>53</v>
      </c>
      <c r="AQ181" s="11">
        <v>7.21</v>
      </c>
      <c r="AR181" s="11">
        <v>165.53</v>
      </c>
      <c r="AS181" s="11">
        <v>125.51</v>
      </c>
      <c r="AT181" s="11" t="s">
        <v>2642</v>
      </c>
      <c r="AU181" s="11" t="s">
        <v>2642</v>
      </c>
      <c r="AV181" s="11" t="s">
        <v>2640</v>
      </c>
      <c r="AW181" s="11">
        <v>4</v>
      </c>
      <c r="AX181" s="64" t="s">
        <v>2688</v>
      </c>
    </row>
    <row r="182" spans="1:50" x14ac:dyDescent="0.3">
      <c r="A182" s="11">
        <v>171</v>
      </c>
      <c r="B182" s="11" t="s">
        <v>184</v>
      </c>
      <c r="C182" s="11" t="s">
        <v>1245</v>
      </c>
      <c r="D182" s="11">
        <v>171</v>
      </c>
      <c r="E182" s="11" t="s">
        <v>2227</v>
      </c>
      <c r="F182" s="11" t="s">
        <v>2688</v>
      </c>
      <c r="G182" s="11" t="s">
        <v>184</v>
      </c>
      <c r="H182" s="12" t="s">
        <v>1052</v>
      </c>
      <c r="I182" s="13">
        <v>44700</v>
      </c>
      <c r="J182" s="11" t="s">
        <v>2656</v>
      </c>
      <c r="K182" s="11">
        <v>0.37</v>
      </c>
      <c r="L182" s="11">
        <v>67</v>
      </c>
      <c r="M182" s="11">
        <v>7.22</v>
      </c>
      <c r="N182" s="11">
        <v>71</v>
      </c>
      <c r="O182" s="11">
        <v>11.82</v>
      </c>
      <c r="P182" s="11">
        <v>62</v>
      </c>
      <c r="Q182" s="11">
        <v>0.32</v>
      </c>
      <c r="R182" s="11">
        <v>67</v>
      </c>
      <c r="S182" s="11">
        <v>1.97</v>
      </c>
      <c r="T182" s="11">
        <v>66</v>
      </c>
      <c r="U182" s="11">
        <v>0.44</v>
      </c>
      <c r="V182" s="11">
        <v>61</v>
      </c>
      <c r="W182" s="11">
        <v>-0.23</v>
      </c>
      <c r="X182" s="11">
        <v>50</v>
      </c>
      <c r="Y182" s="11">
        <v>3.14</v>
      </c>
      <c r="Z182" s="11">
        <v>50</v>
      </c>
      <c r="AA182" s="11">
        <v>1.81</v>
      </c>
      <c r="AB182" s="11">
        <v>54</v>
      </c>
      <c r="AC182" s="11">
        <v>4.0599999999999996</v>
      </c>
      <c r="AD182" s="11">
        <v>60</v>
      </c>
      <c r="AE182" s="40">
        <v>0.26</v>
      </c>
      <c r="AF182" s="11">
        <v>58</v>
      </c>
      <c r="AG182" s="43">
        <v>0.05</v>
      </c>
      <c r="AH182" s="11">
        <v>44</v>
      </c>
      <c r="AI182" s="47">
        <v>0.32</v>
      </c>
      <c r="AJ182" s="11">
        <v>54</v>
      </c>
      <c r="AK182" s="47">
        <v>-0.01</v>
      </c>
      <c r="AL182" s="11">
        <v>37</v>
      </c>
      <c r="AM182" s="40">
        <v>0.28999999999999998</v>
      </c>
      <c r="AN182" s="11">
        <v>50</v>
      </c>
      <c r="AO182" s="40">
        <v>0.44</v>
      </c>
      <c r="AP182" s="11">
        <v>60</v>
      </c>
      <c r="AQ182" s="11">
        <v>7.66</v>
      </c>
      <c r="AR182" s="11">
        <v>164.88</v>
      </c>
      <c r="AS182" s="11">
        <v>125.42</v>
      </c>
      <c r="AT182" s="11" t="s">
        <v>2640</v>
      </c>
      <c r="AU182" s="11" t="s">
        <v>2641</v>
      </c>
      <c r="AV182" s="11" t="s">
        <v>2640</v>
      </c>
      <c r="AW182" s="11">
        <v>3</v>
      </c>
      <c r="AX182" s="64" t="s">
        <v>2688</v>
      </c>
    </row>
    <row r="183" spans="1:50" x14ac:dyDescent="0.3">
      <c r="A183" s="11">
        <v>172</v>
      </c>
      <c r="B183" s="11" t="s">
        <v>613</v>
      </c>
      <c r="C183" s="11" t="s">
        <v>1246</v>
      </c>
      <c r="D183" s="11">
        <v>172</v>
      </c>
      <c r="E183" s="11" t="s">
        <v>2227</v>
      </c>
      <c r="F183" s="11" t="s">
        <v>2688</v>
      </c>
      <c r="G183" s="11" t="s">
        <v>613</v>
      </c>
      <c r="H183" s="12" t="s">
        <v>1061</v>
      </c>
      <c r="I183" s="13">
        <v>44715</v>
      </c>
      <c r="J183" s="11" t="s">
        <v>2655</v>
      </c>
      <c r="K183" s="11">
        <v>0.7</v>
      </c>
      <c r="L183" s="11">
        <v>64</v>
      </c>
      <c r="M183" s="11">
        <v>10.76</v>
      </c>
      <c r="N183" s="11">
        <v>69</v>
      </c>
      <c r="O183" s="11">
        <v>19.18</v>
      </c>
      <c r="P183" s="11">
        <v>57</v>
      </c>
      <c r="Q183" s="11">
        <v>0.56000000000000005</v>
      </c>
      <c r="R183" s="11">
        <v>62</v>
      </c>
      <c r="S183" s="11">
        <v>2.15</v>
      </c>
      <c r="T183" s="11">
        <v>64</v>
      </c>
      <c r="U183" s="11">
        <v>2.34</v>
      </c>
      <c r="V183" s="11">
        <v>51</v>
      </c>
      <c r="W183" s="11">
        <v>-0.46</v>
      </c>
      <c r="X183" s="11">
        <v>45</v>
      </c>
      <c r="Y183" s="11">
        <v>4.9800000000000004</v>
      </c>
      <c r="Z183" s="11">
        <v>44</v>
      </c>
      <c r="AA183" s="11">
        <v>2.38</v>
      </c>
      <c r="AB183" s="11">
        <v>48</v>
      </c>
      <c r="AC183" s="11">
        <v>4.82</v>
      </c>
      <c r="AD183" s="11">
        <v>58</v>
      </c>
      <c r="AE183" s="40">
        <v>0.23</v>
      </c>
      <c r="AF183" s="11">
        <v>47</v>
      </c>
      <c r="AG183" s="43">
        <v>0.03</v>
      </c>
      <c r="AH183" s="11">
        <v>36</v>
      </c>
      <c r="AI183" s="47">
        <v>0.16</v>
      </c>
      <c r="AJ183" s="11">
        <v>45</v>
      </c>
      <c r="AK183" s="47">
        <v>0.01</v>
      </c>
      <c r="AL183" s="11">
        <v>30</v>
      </c>
      <c r="AM183" s="40">
        <v>0.19</v>
      </c>
      <c r="AN183" s="11">
        <v>42</v>
      </c>
      <c r="AO183" s="40">
        <v>0.32</v>
      </c>
      <c r="AP183" s="11">
        <v>49</v>
      </c>
      <c r="AQ183" s="11">
        <v>13.1</v>
      </c>
      <c r="AR183" s="11">
        <v>165.18</v>
      </c>
      <c r="AS183" s="11">
        <v>125.04</v>
      </c>
      <c r="AT183" s="11" t="s">
        <v>2640</v>
      </c>
      <c r="AU183" s="11" t="s">
        <v>2640</v>
      </c>
      <c r="AV183" s="11" t="s">
        <v>2640</v>
      </c>
      <c r="AW183" s="11">
        <v>3</v>
      </c>
      <c r="AX183" s="64" t="s">
        <v>2688</v>
      </c>
    </row>
    <row r="184" spans="1:50" x14ac:dyDescent="0.3">
      <c r="A184" s="11">
        <v>173</v>
      </c>
      <c r="B184" s="11" t="s">
        <v>540</v>
      </c>
      <c r="C184" s="11" t="s">
        <v>1247</v>
      </c>
      <c r="D184" s="11">
        <v>173</v>
      </c>
      <c r="E184" s="11" t="s">
        <v>2227</v>
      </c>
      <c r="F184" s="11" t="s">
        <v>2688</v>
      </c>
      <c r="G184" s="11" t="s">
        <v>540</v>
      </c>
      <c r="H184" s="12" t="s">
        <v>1062</v>
      </c>
      <c r="I184" s="13">
        <v>44711</v>
      </c>
      <c r="J184" s="11" t="s">
        <v>2656</v>
      </c>
      <c r="K184" s="11">
        <v>0.37</v>
      </c>
      <c r="L184" s="11">
        <v>66</v>
      </c>
      <c r="M184" s="11">
        <v>7.94</v>
      </c>
      <c r="N184" s="11">
        <v>70</v>
      </c>
      <c r="O184" s="11">
        <v>8.6300000000000008</v>
      </c>
      <c r="P184" s="11">
        <v>61</v>
      </c>
      <c r="Q184" s="11">
        <v>0.99</v>
      </c>
      <c r="R184" s="11">
        <v>63</v>
      </c>
      <c r="S184" s="11">
        <v>1.72</v>
      </c>
      <c r="T184" s="11">
        <v>64</v>
      </c>
      <c r="U184" s="11">
        <v>-0.37</v>
      </c>
      <c r="V184" s="11">
        <v>58</v>
      </c>
      <c r="W184" s="11">
        <v>-0.2</v>
      </c>
      <c r="X184" s="11">
        <v>47</v>
      </c>
      <c r="Y184" s="11">
        <v>4.6399999999999997</v>
      </c>
      <c r="Z184" s="11">
        <v>47</v>
      </c>
      <c r="AA184" s="11">
        <v>1.74</v>
      </c>
      <c r="AB184" s="11">
        <v>50</v>
      </c>
      <c r="AC184" s="11">
        <v>3.99</v>
      </c>
      <c r="AD184" s="11">
        <v>59</v>
      </c>
      <c r="AE184" s="40">
        <v>0.33</v>
      </c>
      <c r="AF184" s="11">
        <v>50</v>
      </c>
      <c r="AG184" s="43">
        <v>0.06</v>
      </c>
      <c r="AH184" s="11">
        <v>40</v>
      </c>
      <c r="AI184" s="47">
        <v>0.3</v>
      </c>
      <c r="AJ184" s="11">
        <v>49</v>
      </c>
      <c r="AK184" s="47">
        <v>0.01</v>
      </c>
      <c r="AL184" s="11">
        <v>33</v>
      </c>
      <c r="AM184" s="40">
        <v>0.33</v>
      </c>
      <c r="AN184" s="11">
        <v>46</v>
      </c>
      <c r="AO184" s="40">
        <v>0.54</v>
      </c>
      <c r="AP184" s="11">
        <v>52</v>
      </c>
      <c r="AQ184" s="11">
        <v>7.57</v>
      </c>
      <c r="AR184" s="11">
        <v>170.38</v>
      </c>
      <c r="AS184" s="11">
        <v>130.31</v>
      </c>
      <c r="AT184" s="11" t="s">
        <v>2640</v>
      </c>
      <c r="AU184" s="11" t="s">
        <v>2640</v>
      </c>
      <c r="AV184" s="11" t="s">
        <v>2640</v>
      </c>
      <c r="AW184" s="11">
        <v>3</v>
      </c>
      <c r="AX184" s="64" t="s">
        <v>2688</v>
      </c>
    </row>
    <row r="185" spans="1:50" x14ac:dyDescent="0.3">
      <c r="A185" s="11">
        <v>174</v>
      </c>
      <c r="B185" s="11" t="s">
        <v>544</v>
      </c>
      <c r="C185" s="11" t="s">
        <v>1248</v>
      </c>
      <c r="D185" s="11">
        <v>174</v>
      </c>
      <c r="E185" s="11" t="s">
        <v>2227</v>
      </c>
      <c r="F185" s="11" t="s">
        <v>2688</v>
      </c>
      <c r="G185" s="11" t="s">
        <v>544</v>
      </c>
      <c r="H185" s="12" t="s">
        <v>1051</v>
      </c>
      <c r="I185" s="13">
        <v>44711</v>
      </c>
      <c r="J185" s="11" t="s">
        <v>2656</v>
      </c>
      <c r="K185" s="11">
        <v>0.56999999999999995</v>
      </c>
      <c r="L185" s="11">
        <v>65</v>
      </c>
      <c r="M185" s="11">
        <v>10.18</v>
      </c>
      <c r="N185" s="11">
        <v>70</v>
      </c>
      <c r="O185" s="11">
        <v>16.62</v>
      </c>
      <c r="P185" s="11">
        <v>59</v>
      </c>
      <c r="Q185" s="11">
        <v>-0.22</v>
      </c>
      <c r="R185" s="11">
        <v>64</v>
      </c>
      <c r="S185" s="11">
        <v>2.1</v>
      </c>
      <c r="T185" s="11">
        <v>65</v>
      </c>
      <c r="U185" s="11">
        <v>1.23</v>
      </c>
      <c r="V185" s="11">
        <v>55</v>
      </c>
      <c r="W185" s="11">
        <v>-0.42</v>
      </c>
      <c r="X185" s="11">
        <v>47</v>
      </c>
      <c r="Y185" s="11">
        <v>5.9</v>
      </c>
      <c r="Z185" s="11">
        <v>47</v>
      </c>
      <c r="AA185" s="11">
        <v>2.6</v>
      </c>
      <c r="AB185" s="11">
        <v>51</v>
      </c>
      <c r="AC185" s="11">
        <v>5.61</v>
      </c>
      <c r="AD185" s="11">
        <v>60</v>
      </c>
      <c r="AE185" s="40">
        <v>0.28999999999999998</v>
      </c>
      <c r="AF185" s="11">
        <v>51</v>
      </c>
      <c r="AG185" s="43">
        <v>0.03</v>
      </c>
      <c r="AH185" s="11">
        <v>42</v>
      </c>
      <c r="AI185" s="47">
        <v>0.2</v>
      </c>
      <c r="AJ185" s="11">
        <v>49</v>
      </c>
      <c r="AK185" s="47">
        <v>0.03</v>
      </c>
      <c r="AL185" s="11">
        <v>36</v>
      </c>
      <c r="AM185" s="40">
        <v>0.24</v>
      </c>
      <c r="AN185" s="11">
        <v>46</v>
      </c>
      <c r="AO185" s="40">
        <v>0.44</v>
      </c>
      <c r="AP185" s="11">
        <v>53</v>
      </c>
      <c r="AQ185" s="11">
        <v>11.41</v>
      </c>
      <c r="AR185" s="11">
        <v>169.04</v>
      </c>
      <c r="AS185" s="11">
        <v>127.53</v>
      </c>
      <c r="AT185" s="11" t="s">
        <v>2640</v>
      </c>
      <c r="AU185" s="11" t="s">
        <v>2641</v>
      </c>
      <c r="AV185" s="11" t="s">
        <v>2641</v>
      </c>
      <c r="AW185" s="11">
        <v>3</v>
      </c>
      <c r="AX185" s="64" t="s">
        <v>2688</v>
      </c>
    </row>
    <row r="186" spans="1:50" x14ac:dyDescent="0.3">
      <c r="A186" s="11">
        <v>175</v>
      </c>
      <c r="B186" s="11" t="s">
        <v>304</v>
      </c>
      <c r="C186" s="11" t="s">
        <v>1249</v>
      </c>
      <c r="D186" s="11">
        <v>175</v>
      </c>
      <c r="E186" s="11" t="s">
        <v>2227</v>
      </c>
      <c r="F186" s="11" t="s">
        <v>2688</v>
      </c>
      <c r="G186" s="11" t="s">
        <v>304</v>
      </c>
      <c r="H186" s="12" t="s">
        <v>1051</v>
      </c>
      <c r="I186" s="13">
        <v>44705</v>
      </c>
      <c r="J186" s="11" t="s">
        <v>2656</v>
      </c>
      <c r="K186" s="11">
        <v>0.45</v>
      </c>
      <c r="L186" s="11">
        <v>65</v>
      </c>
      <c r="M186" s="11">
        <v>9.2899999999999991</v>
      </c>
      <c r="N186" s="11">
        <v>70</v>
      </c>
      <c r="O186" s="11">
        <v>14.18</v>
      </c>
      <c r="P186" s="11">
        <v>56</v>
      </c>
      <c r="Q186" s="11">
        <v>-0.36</v>
      </c>
      <c r="R186" s="11">
        <v>64</v>
      </c>
      <c r="S186" s="11">
        <v>1.77</v>
      </c>
      <c r="T186" s="11">
        <v>65</v>
      </c>
      <c r="U186" s="11">
        <v>0.3</v>
      </c>
      <c r="V186" s="11">
        <v>55</v>
      </c>
      <c r="W186" s="11">
        <v>-0.33</v>
      </c>
      <c r="X186" s="11">
        <v>47</v>
      </c>
      <c r="Y186" s="11">
        <v>5.42</v>
      </c>
      <c r="Z186" s="11">
        <v>47</v>
      </c>
      <c r="AA186" s="11">
        <v>1.91</v>
      </c>
      <c r="AB186" s="11">
        <v>50</v>
      </c>
      <c r="AC186" s="11">
        <v>5.14</v>
      </c>
      <c r="AD186" s="11">
        <v>60</v>
      </c>
      <c r="AE186" s="40">
        <v>0.28000000000000003</v>
      </c>
      <c r="AF186" s="11">
        <v>50</v>
      </c>
      <c r="AG186" s="43">
        <v>0.03</v>
      </c>
      <c r="AH186" s="11">
        <v>41</v>
      </c>
      <c r="AI186" s="47">
        <v>0.24</v>
      </c>
      <c r="AJ186" s="11">
        <v>48</v>
      </c>
      <c r="AK186" s="47">
        <v>0.02</v>
      </c>
      <c r="AL186" s="11">
        <v>35</v>
      </c>
      <c r="AM186" s="40">
        <v>0.27</v>
      </c>
      <c r="AN186" s="11">
        <v>45</v>
      </c>
      <c r="AO186" s="40">
        <v>0.42</v>
      </c>
      <c r="AP186" s="11">
        <v>52</v>
      </c>
      <c r="AQ186" s="11">
        <v>9.59</v>
      </c>
      <c r="AR186" s="11">
        <v>165.5</v>
      </c>
      <c r="AS186" s="11">
        <v>126.79</v>
      </c>
      <c r="AT186" s="11" t="s">
        <v>2640</v>
      </c>
      <c r="AU186" s="11" t="s">
        <v>2640</v>
      </c>
      <c r="AV186" s="11" t="s">
        <v>2642</v>
      </c>
      <c r="AW186" s="11">
        <v>3</v>
      </c>
      <c r="AX186" s="64" t="s">
        <v>2688</v>
      </c>
    </row>
    <row r="187" spans="1:50" x14ac:dyDescent="0.3">
      <c r="A187" s="11">
        <v>176</v>
      </c>
      <c r="B187" s="11" t="s">
        <v>739</v>
      </c>
      <c r="C187" s="11" t="s">
        <v>1250</v>
      </c>
      <c r="D187" s="11">
        <v>176</v>
      </c>
      <c r="E187" s="11" t="s">
        <v>2227</v>
      </c>
      <c r="F187" s="11" t="s">
        <v>2688</v>
      </c>
      <c r="G187" s="11" t="s">
        <v>739</v>
      </c>
      <c r="H187" s="12" t="s">
        <v>1058</v>
      </c>
      <c r="I187" s="13">
        <v>44725</v>
      </c>
      <c r="J187" s="11" t="s">
        <v>2656</v>
      </c>
      <c r="K187" s="11">
        <v>0.46</v>
      </c>
      <c r="L187" s="11">
        <v>62</v>
      </c>
      <c r="M187" s="11">
        <v>7.57</v>
      </c>
      <c r="N187" s="11">
        <v>65</v>
      </c>
      <c r="O187" s="11">
        <v>10.83</v>
      </c>
      <c r="P187" s="11">
        <v>54</v>
      </c>
      <c r="Q187" s="11">
        <v>0.27</v>
      </c>
      <c r="R187" s="11">
        <v>59</v>
      </c>
      <c r="S187" s="11">
        <v>1.38</v>
      </c>
      <c r="T187" s="11">
        <v>59</v>
      </c>
      <c r="U187" s="11">
        <v>-0.56999999999999995</v>
      </c>
      <c r="V187" s="11">
        <v>50</v>
      </c>
      <c r="W187" s="11">
        <v>-0.3</v>
      </c>
      <c r="X187" s="11">
        <v>42</v>
      </c>
      <c r="Y187" s="11">
        <v>2.2999999999999998</v>
      </c>
      <c r="Z187" s="11">
        <v>41</v>
      </c>
      <c r="AA187" s="11">
        <v>1.86</v>
      </c>
      <c r="AB187" s="11">
        <v>46</v>
      </c>
      <c r="AC187" s="11">
        <v>4.05</v>
      </c>
      <c r="AD187" s="11">
        <v>53</v>
      </c>
      <c r="AE187" s="40">
        <v>0.28000000000000003</v>
      </c>
      <c r="AF187" s="11">
        <v>48</v>
      </c>
      <c r="AG187" s="43">
        <v>0.06</v>
      </c>
      <c r="AH187" s="11">
        <v>35</v>
      </c>
      <c r="AI187" s="47">
        <v>0.32</v>
      </c>
      <c r="AJ187" s="11">
        <v>44</v>
      </c>
      <c r="AK187" s="47">
        <v>0.02</v>
      </c>
      <c r="AL187" s="11">
        <v>28</v>
      </c>
      <c r="AM187" s="40">
        <v>0.35</v>
      </c>
      <c r="AN187" s="11">
        <v>41</v>
      </c>
      <c r="AO187" s="40">
        <v>0.47</v>
      </c>
      <c r="AP187" s="11">
        <v>49</v>
      </c>
      <c r="AQ187" s="11">
        <v>7</v>
      </c>
      <c r="AR187" s="11">
        <v>164.25</v>
      </c>
      <c r="AS187" s="11">
        <v>126.42</v>
      </c>
      <c r="AT187" s="11" t="s">
        <v>2640</v>
      </c>
      <c r="AU187" s="11" t="s">
        <v>2641</v>
      </c>
      <c r="AV187" s="11" t="s">
        <v>2640</v>
      </c>
      <c r="AW187" s="11">
        <v>3</v>
      </c>
      <c r="AX187" s="64" t="s">
        <v>2688</v>
      </c>
    </row>
    <row r="188" spans="1:50" x14ac:dyDescent="0.3">
      <c r="A188" s="11">
        <v>177</v>
      </c>
      <c r="B188" s="11" t="s">
        <v>516</v>
      </c>
      <c r="C188" s="11" t="s">
        <v>1251</v>
      </c>
      <c r="D188" s="11">
        <v>177</v>
      </c>
      <c r="E188" s="11" t="s">
        <v>2227</v>
      </c>
      <c r="F188" s="11" t="s">
        <v>2688</v>
      </c>
      <c r="G188" s="11" t="s">
        <v>516</v>
      </c>
      <c r="H188" s="12" t="s">
        <v>1060</v>
      </c>
      <c r="I188" s="13">
        <v>44711</v>
      </c>
      <c r="J188" s="11" t="s">
        <v>2655</v>
      </c>
      <c r="K188" s="11">
        <v>0.33</v>
      </c>
      <c r="L188" s="11">
        <v>65</v>
      </c>
      <c r="M188" s="11">
        <v>7.99</v>
      </c>
      <c r="N188" s="11">
        <v>70</v>
      </c>
      <c r="O188" s="11">
        <v>13.34</v>
      </c>
      <c r="P188" s="11">
        <v>58</v>
      </c>
      <c r="Q188" s="11">
        <v>0.13</v>
      </c>
      <c r="R188" s="11">
        <v>63</v>
      </c>
      <c r="S188" s="11">
        <v>2.63</v>
      </c>
      <c r="T188" s="11">
        <v>65</v>
      </c>
      <c r="U188" s="11">
        <v>0.96</v>
      </c>
      <c r="V188" s="11">
        <v>53</v>
      </c>
      <c r="W188" s="11">
        <v>-0.27</v>
      </c>
      <c r="X188" s="11">
        <v>46</v>
      </c>
      <c r="Y188" s="11">
        <v>2.88</v>
      </c>
      <c r="Z188" s="11">
        <v>45</v>
      </c>
      <c r="AA188" s="11">
        <v>2.59</v>
      </c>
      <c r="AB188" s="11">
        <v>48</v>
      </c>
      <c r="AC188" s="11">
        <v>4.9800000000000004</v>
      </c>
      <c r="AD188" s="11">
        <v>59</v>
      </c>
      <c r="AE188" s="40">
        <v>0.27</v>
      </c>
      <c r="AF188" s="11">
        <v>48</v>
      </c>
      <c r="AG188" s="43">
        <v>7.0000000000000007E-2</v>
      </c>
      <c r="AH188" s="11">
        <v>37</v>
      </c>
      <c r="AI188" s="47">
        <v>0.15</v>
      </c>
      <c r="AJ188" s="11">
        <v>46</v>
      </c>
      <c r="AK188" s="47">
        <v>0.03</v>
      </c>
      <c r="AL188" s="11">
        <v>31</v>
      </c>
      <c r="AM188" s="40">
        <v>0.26</v>
      </c>
      <c r="AN188" s="11">
        <v>43</v>
      </c>
      <c r="AO188" s="40">
        <v>0.38</v>
      </c>
      <c r="AP188" s="11">
        <v>50</v>
      </c>
      <c r="AQ188" s="11">
        <v>8.9499999999999993</v>
      </c>
      <c r="AR188" s="11">
        <v>166.82</v>
      </c>
      <c r="AS188" s="11">
        <v>126.2</v>
      </c>
      <c r="AT188" s="11" t="s">
        <v>2640</v>
      </c>
      <c r="AU188" s="11" t="s">
        <v>2641</v>
      </c>
      <c r="AV188" s="11" t="s">
        <v>2640</v>
      </c>
      <c r="AW188" s="11">
        <v>3</v>
      </c>
      <c r="AX188" s="64" t="s">
        <v>2688</v>
      </c>
    </row>
    <row r="189" spans="1:50" x14ac:dyDescent="0.3">
      <c r="A189" s="11">
        <v>178</v>
      </c>
      <c r="B189" s="11" t="s">
        <v>582</v>
      </c>
      <c r="C189" s="11" t="s">
        <v>1252</v>
      </c>
      <c r="D189" s="11">
        <v>178</v>
      </c>
      <c r="E189" s="11" t="s">
        <v>2227</v>
      </c>
      <c r="F189" s="11" t="s">
        <v>2688</v>
      </c>
      <c r="G189" s="11" t="s">
        <v>582</v>
      </c>
      <c r="H189" s="12" t="s">
        <v>1056</v>
      </c>
      <c r="I189" s="13">
        <v>44713</v>
      </c>
      <c r="J189" s="11" t="s">
        <v>2656</v>
      </c>
      <c r="K189" s="11">
        <v>0.4</v>
      </c>
      <c r="L189" s="11">
        <v>65</v>
      </c>
      <c r="M189" s="11">
        <v>8.34</v>
      </c>
      <c r="N189" s="11">
        <v>70</v>
      </c>
      <c r="O189" s="11">
        <v>14.94</v>
      </c>
      <c r="P189" s="11">
        <v>61</v>
      </c>
      <c r="Q189" s="11">
        <v>0.26</v>
      </c>
      <c r="R189" s="11">
        <v>63</v>
      </c>
      <c r="S189" s="11">
        <v>1.61</v>
      </c>
      <c r="T189" s="11">
        <v>64</v>
      </c>
      <c r="U189" s="11">
        <v>0.41</v>
      </c>
      <c r="V189" s="11">
        <v>57</v>
      </c>
      <c r="W189" s="11">
        <v>0.02</v>
      </c>
      <c r="X189" s="11">
        <v>47</v>
      </c>
      <c r="Y189" s="11">
        <v>4.5599999999999996</v>
      </c>
      <c r="Z189" s="11">
        <v>46</v>
      </c>
      <c r="AA189" s="11">
        <v>2.15</v>
      </c>
      <c r="AB189" s="11">
        <v>50</v>
      </c>
      <c r="AC189" s="11">
        <v>4.0599999999999996</v>
      </c>
      <c r="AD189" s="11">
        <v>59</v>
      </c>
      <c r="AE189" s="40">
        <v>0.3</v>
      </c>
      <c r="AF189" s="11">
        <v>51</v>
      </c>
      <c r="AG189" s="43">
        <v>0.03</v>
      </c>
      <c r="AH189" s="11">
        <v>41</v>
      </c>
      <c r="AI189" s="47">
        <v>0.2</v>
      </c>
      <c r="AJ189" s="11">
        <v>50</v>
      </c>
      <c r="AK189" s="47">
        <v>0.03</v>
      </c>
      <c r="AL189" s="11">
        <v>34</v>
      </c>
      <c r="AM189" s="40">
        <v>0.25</v>
      </c>
      <c r="AN189" s="11">
        <v>47</v>
      </c>
      <c r="AO189" s="40">
        <v>0.44</v>
      </c>
      <c r="AP189" s="11">
        <v>53</v>
      </c>
      <c r="AQ189" s="11">
        <v>8.75</v>
      </c>
      <c r="AR189" s="11">
        <v>159.24</v>
      </c>
      <c r="AS189" s="11">
        <v>126.03</v>
      </c>
      <c r="AT189" s="11" t="s">
        <v>2640</v>
      </c>
      <c r="AU189" s="11" t="s">
        <v>2640</v>
      </c>
      <c r="AV189" s="11" t="s">
        <v>2642</v>
      </c>
      <c r="AW189" s="11">
        <v>3</v>
      </c>
      <c r="AX189" s="64" t="s">
        <v>2690</v>
      </c>
    </row>
    <row r="190" spans="1:50" x14ac:dyDescent="0.3">
      <c r="A190" s="11">
        <v>179</v>
      </c>
      <c r="B190" s="11" t="s">
        <v>426</v>
      </c>
      <c r="C190" s="11" t="s">
        <v>1253</v>
      </c>
      <c r="D190" s="11">
        <v>179</v>
      </c>
      <c r="E190" s="11" t="s">
        <v>2227</v>
      </c>
      <c r="F190" s="11" t="s">
        <v>2688</v>
      </c>
      <c r="G190" s="11" t="s">
        <v>426</v>
      </c>
      <c r="H190" s="12" t="s">
        <v>1048</v>
      </c>
      <c r="I190" s="13">
        <v>44708</v>
      </c>
      <c r="J190" s="11" t="s">
        <v>2656</v>
      </c>
      <c r="K190" s="11">
        <v>0.26</v>
      </c>
      <c r="L190" s="11">
        <v>66</v>
      </c>
      <c r="M190" s="11">
        <v>6.77</v>
      </c>
      <c r="N190" s="11">
        <v>70</v>
      </c>
      <c r="O190" s="11">
        <v>10.52</v>
      </c>
      <c r="P190" s="11">
        <v>60</v>
      </c>
      <c r="Q190" s="11">
        <v>0.25</v>
      </c>
      <c r="R190" s="11">
        <v>64</v>
      </c>
      <c r="S190" s="11">
        <v>1.55</v>
      </c>
      <c r="T190" s="11">
        <v>65</v>
      </c>
      <c r="U190" s="11">
        <v>7.0000000000000007E-2</v>
      </c>
      <c r="V190" s="11">
        <v>56</v>
      </c>
      <c r="W190" s="11">
        <v>-0.2</v>
      </c>
      <c r="X190" s="11">
        <v>49</v>
      </c>
      <c r="Y190" s="11">
        <v>1.59</v>
      </c>
      <c r="Z190" s="11">
        <v>49</v>
      </c>
      <c r="AA190" s="11">
        <v>1.46</v>
      </c>
      <c r="AB190" s="11">
        <v>51</v>
      </c>
      <c r="AC190" s="11">
        <v>3.57</v>
      </c>
      <c r="AD190" s="11">
        <v>60</v>
      </c>
      <c r="AE190" s="40">
        <v>0.33</v>
      </c>
      <c r="AF190" s="11">
        <v>51</v>
      </c>
      <c r="AG190" s="43">
        <v>0.05</v>
      </c>
      <c r="AH190" s="11">
        <v>43</v>
      </c>
      <c r="AI190" s="47">
        <v>0.31</v>
      </c>
      <c r="AJ190" s="11">
        <v>50</v>
      </c>
      <c r="AK190" s="47">
        <v>0.01</v>
      </c>
      <c r="AL190" s="11">
        <v>37</v>
      </c>
      <c r="AM190" s="40">
        <v>0.31</v>
      </c>
      <c r="AN190" s="11">
        <v>47</v>
      </c>
      <c r="AO190" s="40">
        <v>0.52</v>
      </c>
      <c r="AP190" s="11">
        <v>53</v>
      </c>
      <c r="AQ190" s="11">
        <v>6.84</v>
      </c>
      <c r="AR190" s="11">
        <v>163.80000000000001</v>
      </c>
      <c r="AS190" s="11">
        <v>125.71</v>
      </c>
      <c r="AT190" s="11" t="s">
        <v>2640</v>
      </c>
      <c r="AU190" s="11" t="s">
        <v>2640</v>
      </c>
      <c r="AV190" s="11" t="s">
        <v>2641</v>
      </c>
      <c r="AW190" s="11">
        <v>3</v>
      </c>
      <c r="AX190" s="64" t="s">
        <v>2688</v>
      </c>
    </row>
    <row r="191" spans="1:50" x14ac:dyDescent="0.3">
      <c r="A191" s="11">
        <v>180</v>
      </c>
      <c r="B191" s="11" t="s">
        <v>581</v>
      </c>
      <c r="C191" s="11" t="s">
        <v>1254</v>
      </c>
      <c r="D191" s="11">
        <v>180</v>
      </c>
      <c r="E191" s="11" t="s">
        <v>2227</v>
      </c>
      <c r="F191" s="11" t="s">
        <v>2688</v>
      </c>
      <c r="G191" s="11" t="s">
        <v>581</v>
      </c>
      <c r="H191" s="12" t="s">
        <v>1058</v>
      </c>
      <c r="I191" s="13">
        <v>44713</v>
      </c>
      <c r="J191" s="11" t="s">
        <v>2656</v>
      </c>
      <c r="K191" s="11">
        <v>0.9</v>
      </c>
      <c r="L191" s="11">
        <v>66</v>
      </c>
      <c r="M191" s="11">
        <v>11.19</v>
      </c>
      <c r="N191" s="11">
        <v>70</v>
      </c>
      <c r="O191" s="11">
        <v>16.71</v>
      </c>
      <c r="P191" s="11">
        <v>61</v>
      </c>
      <c r="Q191" s="11">
        <v>0.18</v>
      </c>
      <c r="R191" s="11">
        <v>65</v>
      </c>
      <c r="S191" s="11">
        <v>1.04</v>
      </c>
      <c r="T191" s="11">
        <v>65</v>
      </c>
      <c r="U191" s="11">
        <v>-0.14000000000000001</v>
      </c>
      <c r="V191" s="11">
        <v>58</v>
      </c>
      <c r="W191" s="11">
        <v>-0.12</v>
      </c>
      <c r="X191" s="11">
        <v>47</v>
      </c>
      <c r="Y191" s="11">
        <v>3.63</v>
      </c>
      <c r="Z191" s="11">
        <v>47</v>
      </c>
      <c r="AA191" s="11">
        <v>1.68</v>
      </c>
      <c r="AB191" s="11">
        <v>52</v>
      </c>
      <c r="AC191" s="11">
        <v>4.72</v>
      </c>
      <c r="AD191" s="11">
        <v>60</v>
      </c>
      <c r="AE191" s="40">
        <v>0.28999999999999998</v>
      </c>
      <c r="AF191" s="11">
        <v>55</v>
      </c>
      <c r="AG191" s="43">
        <v>0.04</v>
      </c>
      <c r="AH191" s="11">
        <v>42</v>
      </c>
      <c r="AI191" s="47">
        <v>0.2</v>
      </c>
      <c r="AJ191" s="11">
        <v>51</v>
      </c>
      <c r="AK191" s="47">
        <v>0.02</v>
      </c>
      <c r="AL191" s="11">
        <v>34</v>
      </c>
      <c r="AM191" s="40">
        <v>0.25</v>
      </c>
      <c r="AN191" s="11">
        <v>48</v>
      </c>
      <c r="AO191" s="40">
        <v>0.43</v>
      </c>
      <c r="AP191" s="11">
        <v>56</v>
      </c>
      <c r="AQ191" s="11">
        <v>11.049999999999999</v>
      </c>
      <c r="AR191" s="11">
        <v>166.11</v>
      </c>
      <c r="AS191" s="11">
        <v>128.57</v>
      </c>
      <c r="AT191" s="11" t="s">
        <v>2640</v>
      </c>
      <c r="AU191" s="11" t="s">
        <v>2640</v>
      </c>
      <c r="AV191" s="11" t="s">
        <v>2640</v>
      </c>
      <c r="AW191" s="11">
        <v>3</v>
      </c>
      <c r="AX191" s="64" t="s">
        <v>2690</v>
      </c>
    </row>
    <row r="192" spans="1:50" x14ac:dyDescent="0.3">
      <c r="A192" s="11">
        <v>181</v>
      </c>
      <c r="B192" s="11" t="s">
        <v>485</v>
      </c>
      <c r="C192" s="11" t="s">
        <v>1255</v>
      </c>
      <c r="D192" s="11">
        <v>181</v>
      </c>
      <c r="E192" s="11" t="s">
        <v>2227</v>
      </c>
      <c r="F192" s="11" t="s">
        <v>2688</v>
      </c>
      <c r="G192" s="11" t="s">
        <v>485</v>
      </c>
      <c r="H192" s="12" t="s">
        <v>1059</v>
      </c>
      <c r="I192" s="13">
        <v>44709</v>
      </c>
      <c r="J192" s="11" t="s">
        <v>2656</v>
      </c>
      <c r="K192" s="11">
        <v>0.3</v>
      </c>
      <c r="L192" s="11">
        <v>67</v>
      </c>
      <c r="M192" s="11">
        <v>8.27</v>
      </c>
      <c r="N192" s="11">
        <v>70</v>
      </c>
      <c r="O192" s="11">
        <v>12.43</v>
      </c>
      <c r="P192" s="11">
        <v>60</v>
      </c>
      <c r="Q192" s="11">
        <v>0.52</v>
      </c>
      <c r="R192" s="11">
        <v>64</v>
      </c>
      <c r="S192" s="11">
        <v>2.48</v>
      </c>
      <c r="T192" s="11">
        <v>65</v>
      </c>
      <c r="U192" s="11">
        <v>0.44</v>
      </c>
      <c r="V192" s="11">
        <v>56</v>
      </c>
      <c r="W192" s="11">
        <v>-0.2</v>
      </c>
      <c r="X192" s="11">
        <v>46</v>
      </c>
      <c r="Y192" s="11">
        <v>3.75</v>
      </c>
      <c r="Z192" s="11">
        <v>46</v>
      </c>
      <c r="AA192" s="11">
        <v>2.17</v>
      </c>
      <c r="AB192" s="11">
        <v>50</v>
      </c>
      <c r="AC192" s="11">
        <v>4.1900000000000004</v>
      </c>
      <c r="AD192" s="11">
        <v>59</v>
      </c>
      <c r="AE192" s="40">
        <v>0.25</v>
      </c>
      <c r="AF192" s="11">
        <v>50</v>
      </c>
      <c r="AG192" s="43">
        <v>0.04</v>
      </c>
      <c r="AH192" s="11">
        <v>39</v>
      </c>
      <c r="AI192" s="47">
        <v>0.28999999999999998</v>
      </c>
      <c r="AJ192" s="11">
        <v>49</v>
      </c>
      <c r="AK192" s="47">
        <v>0.01</v>
      </c>
      <c r="AL192" s="11">
        <v>33</v>
      </c>
      <c r="AM192" s="40">
        <v>0.28000000000000003</v>
      </c>
      <c r="AN192" s="11">
        <v>45</v>
      </c>
      <c r="AO192" s="40">
        <v>0.42</v>
      </c>
      <c r="AP192" s="11">
        <v>52</v>
      </c>
      <c r="AQ192" s="11">
        <v>8.7099999999999991</v>
      </c>
      <c r="AR192" s="11">
        <v>168.03</v>
      </c>
      <c r="AS192" s="11">
        <v>127.36</v>
      </c>
      <c r="AT192" s="11" t="s">
        <v>2641</v>
      </c>
      <c r="AU192" s="11" t="s">
        <v>2641</v>
      </c>
      <c r="AV192" s="11" t="s">
        <v>2640</v>
      </c>
      <c r="AW192" s="11">
        <v>3</v>
      </c>
      <c r="AX192" s="64" t="s">
        <v>2688</v>
      </c>
    </row>
    <row r="193" spans="1:50" x14ac:dyDescent="0.3">
      <c r="A193" s="11">
        <v>182</v>
      </c>
      <c r="B193" s="11" t="s">
        <v>752</v>
      </c>
      <c r="C193" s="11" t="s">
        <v>1256</v>
      </c>
      <c r="D193" s="11">
        <v>182</v>
      </c>
      <c r="E193" s="11" t="s">
        <v>2227</v>
      </c>
      <c r="F193" s="11" t="s">
        <v>2688</v>
      </c>
      <c r="G193" s="11" t="s">
        <v>752</v>
      </c>
      <c r="H193" s="12" t="s">
        <v>1070</v>
      </c>
      <c r="I193" s="13">
        <v>44725</v>
      </c>
      <c r="J193" s="11" t="s">
        <v>2655</v>
      </c>
      <c r="K193" s="11">
        <v>0.16</v>
      </c>
      <c r="L193" s="11">
        <v>69</v>
      </c>
      <c r="M193" s="11">
        <v>7.55</v>
      </c>
      <c r="N193" s="11">
        <v>71</v>
      </c>
      <c r="O193" s="11">
        <v>9.39</v>
      </c>
      <c r="P193" s="11">
        <v>61</v>
      </c>
      <c r="Q193" s="11">
        <v>0.15</v>
      </c>
      <c r="R193" s="11">
        <v>68</v>
      </c>
      <c r="S193" s="11">
        <v>1.97</v>
      </c>
      <c r="T193" s="11">
        <v>67</v>
      </c>
      <c r="U193" s="11">
        <v>0.41</v>
      </c>
      <c r="V193" s="11">
        <v>60</v>
      </c>
      <c r="W193" s="11">
        <v>-0.39</v>
      </c>
      <c r="X193" s="11">
        <v>54</v>
      </c>
      <c r="Y193" s="11">
        <v>3.2</v>
      </c>
      <c r="Z193" s="11">
        <v>52</v>
      </c>
      <c r="AA193" s="11">
        <v>1.65</v>
      </c>
      <c r="AB193" s="11">
        <v>55</v>
      </c>
      <c r="AC193" s="11">
        <v>4.2300000000000004</v>
      </c>
      <c r="AD193" s="11">
        <v>61</v>
      </c>
      <c r="AE193" s="40">
        <v>0.27</v>
      </c>
      <c r="AF193" s="11">
        <v>60</v>
      </c>
      <c r="AG193" s="43">
        <v>0.06</v>
      </c>
      <c r="AH193" s="11">
        <v>45</v>
      </c>
      <c r="AI193" s="47">
        <v>0.28999999999999998</v>
      </c>
      <c r="AJ193" s="11">
        <v>55</v>
      </c>
      <c r="AK193" s="47">
        <v>0.01</v>
      </c>
      <c r="AL193" s="11">
        <v>39</v>
      </c>
      <c r="AM193" s="40">
        <v>0.31</v>
      </c>
      <c r="AN193" s="11">
        <v>51</v>
      </c>
      <c r="AO193" s="40">
        <v>0.42</v>
      </c>
      <c r="AP193" s="11">
        <v>62</v>
      </c>
      <c r="AQ193" s="11">
        <v>7.96</v>
      </c>
      <c r="AR193" s="11">
        <v>167.19</v>
      </c>
      <c r="AS193" s="11">
        <v>127.24</v>
      </c>
      <c r="AT193" s="11" t="s">
        <v>2640</v>
      </c>
      <c r="AU193" s="11" t="s">
        <v>2642</v>
      </c>
      <c r="AV193" s="11" t="s">
        <v>2642</v>
      </c>
      <c r="AW193" s="11">
        <v>3</v>
      </c>
      <c r="AX193" s="64" t="s">
        <v>2688</v>
      </c>
    </row>
    <row r="194" spans="1:50" x14ac:dyDescent="0.3">
      <c r="A194" s="11">
        <v>183</v>
      </c>
      <c r="B194" s="11" t="s">
        <v>780</v>
      </c>
      <c r="C194" s="11" t="s">
        <v>1257</v>
      </c>
      <c r="D194" s="11">
        <v>183</v>
      </c>
      <c r="E194" s="11" t="s">
        <v>2227</v>
      </c>
      <c r="F194" s="11" t="s">
        <v>2688</v>
      </c>
      <c r="G194" s="11" t="s">
        <v>780</v>
      </c>
      <c r="H194" s="12" t="s">
        <v>1058</v>
      </c>
      <c r="I194" s="13">
        <v>44727</v>
      </c>
      <c r="J194" s="11" t="s">
        <v>2656</v>
      </c>
      <c r="K194" s="11">
        <v>0.46</v>
      </c>
      <c r="L194" s="11">
        <v>65</v>
      </c>
      <c r="M194" s="11">
        <v>8.83</v>
      </c>
      <c r="N194" s="11">
        <v>70</v>
      </c>
      <c r="O194" s="11">
        <v>11.02</v>
      </c>
      <c r="P194" s="11">
        <v>59</v>
      </c>
      <c r="Q194" s="11">
        <v>0.71</v>
      </c>
      <c r="R194" s="11">
        <v>65</v>
      </c>
      <c r="S194" s="11">
        <v>1.88</v>
      </c>
      <c r="T194" s="11">
        <v>65</v>
      </c>
      <c r="U194" s="11">
        <v>-0.18</v>
      </c>
      <c r="V194" s="11">
        <v>55</v>
      </c>
      <c r="W194" s="11">
        <v>-0.26</v>
      </c>
      <c r="X194" s="11">
        <v>46</v>
      </c>
      <c r="Y194" s="11">
        <v>5.13</v>
      </c>
      <c r="Z194" s="11">
        <v>46</v>
      </c>
      <c r="AA194" s="11">
        <v>1.72</v>
      </c>
      <c r="AB194" s="11">
        <v>51</v>
      </c>
      <c r="AC194" s="11">
        <v>4.3</v>
      </c>
      <c r="AD194" s="11">
        <v>60</v>
      </c>
      <c r="AE194" s="40">
        <v>0.35</v>
      </c>
      <c r="AF194" s="11">
        <v>54</v>
      </c>
      <c r="AG194" s="43">
        <v>0.05</v>
      </c>
      <c r="AH194" s="11">
        <v>40</v>
      </c>
      <c r="AI194" s="47">
        <v>0.22</v>
      </c>
      <c r="AJ194" s="11">
        <v>50</v>
      </c>
      <c r="AK194" s="47">
        <v>0.01</v>
      </c>
      <c r="AL194" s="11">
        <v>33</v>
      </c>
      <c r="AM194" s="40">
        <v>0.25</v>
      </c>
      <c r="AN194" s="11">
        <v>46</v>
      </c>
      <c r="AO194" s="40">
        <v>0.51</v>
      </c>
      <c r="AP194" s="11">
        <v>56</v>
      </c>
      <c r="AQ194" s="11">
        <v>8.65</v>
      </c>
      <c r="AR194" s="11">
        <v>168.78</v>
      </c>
      <c r="AS194" s="11">
        <v>127.09</v>
      </c>
      <c r="AT194" s="11" t="s">
        <v>2640</v>
      </c>
      <c r="AU194" s="11" t="s">
        <v>2640</v>
      </c>
      <c r="AV194" s="11" t="s">
        <v>2640</v>
      </c>
      <c r="AW194" s="11">
        <v>3</v>
      </c>
      <c r="AX194" s="64" t="s">
        <v>2688</v>
      </c>
    </row>
    <row r="195" spans="1:50" x14ac:dyDescent="0.3">
      <c r="A195" s="11">
        <v>184</v>
      </c>
      <c r="B195" s="11" t="s">
        <v>542</v>
      </c>
      <c r="C195" s="11" t="s">
        <v>1258</v>
      </c>
      <c r="D195" s="11">
        <v>184</v>
      </c>
      <c r="E195" s="11" t="s">
        <v>2227</v>
      </c>
      <c r="F195" s="11" t="s">
        <v>2688</v>
      </c>
      <c r="G195" s="11" t="s">
        <v>542</v>
      </c>
      <c r="H195" s="12" t="s">
        <v>1051</v>
      </c>
      <c r="I195" s="13">
        <v>44711</v>
      </c>
      <c r="J195" s="11" t="s">
        <v>2656</v>
      </c>
      <c r="K195" s="11">
        <v>0.49</v>
      </c>
      <c r="L195" s="11">
        <v>66</v>
      </c>
      <c r="M195" s="11">
        <v>8.42</v>
      </c>
      <c r="N195" s="11">
        <v>70</v>
      </c>
      <c r="O195" s="11">
        <v>10.74</v>
      </c>
      <c r="P195" s="11">
        <v>60</v>
      </c>
      <c r="Q195" s="11">
        <v>0.55000000000000004</v>
      </c>
      <c r="R195" s="11">
        <v>64</v>
      </c>
      <c r="S195" s="11">
        <v>2.17</v>
      </c>
      <c r="T195" s="11">
        <v>65</v>
      </c>
      <c r="U195" s="11">
        <v>-0.36</v>
      </c>
      <c r="V195" s="11">
        <v>57</v>
      </c>
      <c r="W195" s="11">
        <v>-0.32</v>
      </c>
      <c r="X195" s="11">
        <v>47</v>
      </c>
      <c r="Y195" s="11">
        <v>4.24</v>
      </c>
      <c r="Z195" s="11">
        <v>46</v>
      </c>
      <c r="AA195" s="11">
        <v>2.27</v>
      </c>
      <c r="AB195" s="11">
        <v>50</v>
      </c>
      <c r="AC195" s="11">
        <v>4.8099999999999996</v>
      </c>
      <c r="AD195" s="11">
        <v>59</v>
      </c>
      <c r="AE195" s="40">
        <v>0.31</v>
      </c>
      <c r="AF195" s="11">
        <v>50</v>
      </c>
      <c r="AG195" s="43">
        <v>0.03</v>
      </c>
      <c r="AH195" s="11">
        <v>39</v>
      </c>
      <c r="AI195" s="47">
        <v>0.23</v>
      </c>
      <c r="AJ195" s="11">
        <v>48</v>
      </c>
      <c r="AK195" s="47">
        <v>0.02</v>
      </c>
      <c r="AL195" s="11">
        <v>33</v>
      </c>
      <c r="AM195" s="40">
        <v>0.24</v>
      </c>
      <c r="AN195" s="11">
        <v>45</v>
      </c>
      <c r="AO195" s="40">
        <v>0.49</v>
      </c>
      <c r="AP195" s="11">
        <v>52</v>
      </c>
      <c r="AQ195" s="11">
        <v>8.06</v>
      </c>
      <c r="AR195" s="11">
        <v>166.55</v>
      </c>
      <c r="AS195" s="11">
        <v>125.5</v>
      </c>
      <c r="AT195" s="11" t="s">
        <v>2641</v>
      </c>
      <c r="AU195" s="11" t="s">
        <v>2641</v>
      </c>
      <c r="AV195" s="11" t="s">
        <v>2640</v>
      </c>
      <c r="AW195" s="11">
        <v>3</v>
      </c>
      <c r="AX195" s="64" t="s">
        <v>2688</v>
      </c>
    </row>
    <row r="196" spans="1:50" x14ac:dyDescent="0.3">
      <c r="A196" s="11">
        <v>185</v>
      </c>
      <c r="B196" s="11" t="s">
        <v>355</v>
      </c>
      <c r="C196" s="11" t="s">
        <v>1259</v>
      </c>
      <c r="D196" s="11">
        <v>185</v>
      </c>
      <c r="E196" s="11" t="s">
        <v>2227</v>
      </c>
      <c r="F196" s="11" t="s">
        <v>2688</v>
      </c>
      <c r="G196" s="11" t="s">
        <v>355</v>
      </c>
      <c r="H196" s="12" t="s">
        <v>1062</v>
      </c>
      <c r="I196" s="13">
        <v>44708</v>
      </c>
      <c r="J196" s="11" t="s">
        <v>2656</v>
      </c>
      <c r="K196" s="11">
        <v>0.36</v>
      </c>
      <c r="L196" s="11">
        <v>64</v>
      </c>
      <c r="M196" s="11">
        <v>8.25</v>
      </c>
      <c r="N196" s="11">
        <v>70</v>
      </c>
      <c r="O196" s="11">
        <v>14.06</v>
      </c>
      <c r="P196" s="11">
        <v>59</v>
      </c>
      <c r="Q196" s="11">
        <v>0.34</v>
      </c>
      <c r="R196" s="11">
        <v>63</v>
      </c>
      <c r="S196" s="11">
        <v>1.34</v>
      </c>
      <c r="T196" s="11">
        <v>64</v>
      </c>
      <c r="U196" s="11">
        <v>0.15</v>
      </c>
      <c r="V196" s="11">
        <v>56</v>
      </c>
      <c r="W196" s="11">
        <v>-0.45</v>
      </c>
      <c r="X196" s="11">
        <v>47</v>
      </c>
      <c r="Y196" s="11">
        <v>4.87</v>
      </c>
      <c r="Z196" s="11">
        <v>46</v>
      </c>
      <c r="AA196" s="11">
        <v>1.67</v>
      </c>
      <c r="AB196" s="11">
        <v>49</v>
      </c>
      <c r="AC196" s="11">
        <v>3.91</v>
      </c>
      <c r="AD196" s="11">
        <v>59</v>
      </c>
      <c r="AE196" s="40">
        <v>0.33</v>
      </c>
      <c r="AF196" s="11">
        <v>48</v>
      </c>
      <c r="AG196" s="43">
        <v>7.0000000000000007E-2</v>
      </c>
      <c r="AH196" s="11">
        <v>38</v>
      </c>
      <c r="AI196" s="47">
        <v>0.33</v>
      </c>
      <c r="AJ196" s="11">
        <v>46</v>
      </c>
      <c r="AK196" s="47">
        <v>1E-3</v>
      </c>
      <c r="AL196" s="11">
        <v>33</v>
      </c>
      <c r="AM196" s="40">
        <v>0.35</v>
      </c>
      <c r="AN196" s="11">
        <v>43</v>
      </c>
      <c r="AO196" s="40">
        <v>0.5</v>
      </c>
      <c r="AP196" s="11">
        <v>50</v>
      </c>
      <c r="AQ196" s="11">
        <v>8.4</v>
      </c>
      <c r="AR196" s="11">
        <v>165.36</v>
      </c>
      <c r="AS196" s="11">
        <v>125.5</v>
      </c>
      <c r="AT196" s="11" t="s">
        <v>2640</v>
      </c>
      <c r="AU196" s="11" t="s">
        <v>2640</v>
      </c>
      <c r="AV196" s="11" t="s">
        <v>2641</v>
      </c>
      <c r="AW196" s="11">
        <v>3</v>
      </c>
      <c r="AX196" s="64" t="s">
        <v>2688</v>
      </c>
    </row>
    <row r="197" spans="1:50" x14ac:dyDescent="0.3">
      <c r="A197" s="11">
        <v>186</v>
      </c>
      <c r="B197" s="11" t="s">
        <v>318</v>
      </c>
      <c r="C197" s="11" t="s">
        <v>1260</v>
      </c>
      <c r="D197" s="11">
        <v>186</v>
      </c>
      <c r="E197" s="11" t="s">
        <v>2227</v>
      </c>
      <c r="F197" s="11" t="s">
        <v>2688</v>
      </c>
      <c r="G197" s="11" t="s">
        <v>318</v>
      </c>
      <c r="H197" s="12" t="s">
        <v>1042</v>
      </c>
      <c r="I197" s="13">
        <v>44706</v>
      </c>
      <c r="J197" s="11" t="s">
        <v>2656</v>
      </c>
      <c r="K197" s="11">
        <v>0.43</v>
      </c>
      <c r="L197" s="11">
        <v>67</v>
      </c>
      <c r="M197" s="11">
        <v>8.81</v>
      </c>
      <c r="N197" s="11">
        <v>70</v>
      </c>
      <c r="O197" s="11">
        <v>13.19</v>
      </c>
      <c r="P197" s="11">
        <v>61</v>
      </c>
      <c r="Q197" s="11">
        <v>0.11</v>
      </c>
      <c r="R197" s="11">
        <v>67</v>
      </c>
      <c r="S197" s="11">
        <v>1.95</v>
      </c>
      <c r="T197" s="11">
        <v>67</v>
      </c>
      <c r="U197" s="11">
        <v>0.49</v>
      </c>
      <c r="V197" s="11">
        <v>61</v>
      </c>
      <c r="W197" s="11">
        <v>-0.11</v>
      </c>
      <c r="X197" s="11">
        <v>52</v>
      </c>
      <c r="Y197" s="11">
        <v>4.0599999999999996</v>
      </c>
      <c r="Z197" s="11">
        <v>51</v>
      </c>
      <c r="AA197" s="11">
        <v>1.87</v>
      </c>
      <c r="AB197" s="11">
        <v>54</v>
      </c>
      <c r="AC197" s="11">
        <v>4.6399999999999997</v>
      </c>
      <c r="AD197" s="11">
        <v>61</v>
      </c>
      <c r="AE197" s="40">
        <v>0.23</v>
      </c>
      <c r="AF197" s="11">
        <v>57</v>
      </c>
      <c r="AG197" s="43">
        <v>0.03</v>
      </c>
      <c r="AH197" s="11">
        <v>47</v>
      </c>
      <c r="AI197" s="47">
        <v>0.17</v>
      </c>
      <c r="AJ197" s="11">
        <v>54</v>
      </c>
      <c r="AK197" s="47">
        <v>0.03</v>
      </c>
      <c r="AL197" s="11">
        <v>41</v>
      </c>
      <c r="AM197" s="40">
        <v>0.2</v>
      </c>
      <c r="AN197" s="11">
        <v>51</v>
      </c>
      <c r="AO197" s="40">
        <v>0.37</v>
      </c>
      <c r="AP197" s="11">
        <v>59</v>
      </c>
      <c r="AQ197" s="11">
        <v>9.3000000000000007</v>
      </c>
      <c r="AR197" s="11">
        <v>159.61000000000001</v>
      </c>
      <c r="AS197" s="11">
        <v>125.5</v>
      </c>
      <c r="AT197" s="11" t="s">
        <v>2642</v>
      </c>
      <c r="AU197" s="11" t="s">
        <v>2640</v>
      </c>
      <c r="AV197" s="11" t="s">
        <v>2642</v>
      </c>
      <c r="AW197" s="11">
        <v>3</v>
      </c>
      <c r="AX197" s="64" t="s">
        <v>2690</v>
      </c>
    </row>
    <row r="198" spans="1:50" x14ac:dyDescent="0.3">
      <c r="A198" s="11">
        <v>187</v>
      </c>
      <c r="B198" s="11" t="s">
        <v>918</v>
      </c>
      <c r="C198" s="11" t="s">
        <v>1261</v>
      </c>
      <c r="D198" s="11">
        <v>187</v>
      </c>
      <c r="E198" s="11" t="s">
        <v>2227</v>
      </c>
      <c r="F198" s="11" t="s">
        <v>2688</v>
      </c>
      <c r="G198" s="11" t="s">
        <v>918</v>
      </c>
      <c r="H198" s="12" t="s">
        <v>1070</v>
      </c>
      <c r="I198" s="13">
        <v>44733</v>
      </c>
      <c r="J198" s="11" t="s">
        <v>2656</v>
      </c>
      <c r="K198" s="11">
        <v>0.43</v>
      </c>
      <c r="L198" s="11">
        <v>62</v>
      </c>
      <c r="M198" s="11">
        <v>9.86</v>
      </c>
      <c r="N198" s="11">
        <v>65</v>
      </c>
      <c r="O198" s="11">
        <v>12.06</v>
      </c>
      <c r="P198" s="11">
        <v>53</v>
      </c>
      <c r="Q198" s="11">
        <v>-0.22</v>
      </c>
      <c r="R198" s="11">
        <v>60</v>
      </c>
      <c r="S198" s="11">
        <v>1.64</v>
      </c>
      <c r="T198" s="11">
        <v>60</v>
      </c>
      <c r="U198" s="11">
        <v>0.43</v>
      </c>
      <c r="V198" s="11">
        <v>52</v>
      </c>
      <c r="W198" s="11">
        <v>-0.17</v>
      </c>
      <c r="X198" s="11">
        <v>46</v>
      </c>
      <c r="Y198" s="11">
        <v>3.15</v>
      </c>
      <c r="Z198" s="11">
        <v>44</v>
      </c>
      <c r="AA198" s="11">
        <v>2.11</v>
      </c>
      <c r="AB198" s="11">
        <v>47</v>
      </c>
      <c r="AC198" s="11">
        <v>5.16</v>
      </c>
      <c r="AD198" s="11">
        <v>53</v>
      </c>
      <c r="AE198" s="40">
        <v>0.24</v>
      </c>
      <c r="AF198" s="11">
        <v>51</v>
      </c>
      <c r="AG198" s="43">
        <v>0.05</v>
      </c>
      <c r="AH198" s="11">
        <v>35</v>
      </c>
      <c r="AI198" s="47">
        <v>0.3</v>
      </c>
      <c r="AJ198" s="11">
        <v>46</v>
      </c>
      <c r="AK198" s="47">
        <v>0.02</v>
      </c>
      <c r="AL198" s="11">
        <v>28</v>
      </c>
      <c r="AM198" s="40">
        <v>0.32</v>
      </c>
      <c r="AN198" s="11">
        <v>42</v>
      </c>
      <c r="AO198" s="40">
        <v>0.42</v>
      </c>
      <c r="AP198" s="11">
        <v>52</v>
      </c>
      <c r="AQ198" s="11">
        <v>10.29</v>
      </c>
      <c r="AR198" s="11">
        <v>172.54</v>
      </c>
      <c r="AS198" s="11">
        <v>133.6</v>
      </c>
      <c r="AT198" s="11" t="s">
        <v>2641</v>
      </c>
      <c r="AU198" s="11" t="s">
        <v>2640</v>
      </c>
      <c r="AV198" s="11" t="s">
        <v>2641</v>
      </c>
      <c r="AW198" s="11">
        <v>3</v>
      </c>
      <c r="AX198" s="64" t="s">
        <v>2688</v>
      </c>
    </row>
    <row r="199" spans="1:50" x14ac:dyDescent="0.3">
      <c r="A199" s="11">
        <v>188</v>
      </c>
      <c r="B199" s="11" t="s">
        <v>223</v>
      </c>
      <c r="C199" s="11" t="s">
        <v>1262</v>
      </c>
      <c r="D199" s="11">
        <v>188</v>
      </c>
      <c r="E199" s="11" t="s">
        <v>2227</v>
      </c>
      <c r="F199" s="11" t="s">
        <v>2688</v>
      </c>
      <c r="G199" s="11" t="s">
        <v>223</v>
      </c>
      <c r="H199" s="12" t="s">
        <v>1055</v>
      </c>
      <c r="I199" s="13">
        <v>44701</v>
      </c>
      <c r="J199" s="11" t="s">
        <v>2656</v>
      </c>
      <c r="K199" s="11">
        <v>0.52</v>
      </c>
      <c r="L199" s="11">
        <v>64</v>
      </c>
      <c r="M199" s="11">
        <v>8.0500000000000007</v>
      </c>
      <c r="N199" s="11">
        <v>69</v>
      </c>
      <c r="O199" s="11">
        <v>12.26</v>
      </c>
      <c r="P199" s="11">
        <v>61</v>
      </c>
      <c r="Q199" s="11">
        <v>0.28000000000000003</v>
      </c>
      <c r="R199" s="11">
        <v>63</v>
      </c>
      <c r="S199" s="11">
        <v>2</v>
      </c>
      <c r="T199" s="11">
        <v>63</v>
      </c>
      <c r="U199" s="11">
        <v>-0.64</v>
      </c>
      <c r="V199" s="11">
        <v>58</v>
      </c>
      <c r="W199" s="11">
        <v>-0.28999999999999998</v>
      </c>
      <c r="X199" s="11">
        <v>46</v>
      </c>
      <c r="Y199" s="11">
        <v>3.1</v>
      </c>
      <c r="Z199" s="11">
        <v>46</v>
      </c>
      <c r="AA199" s="11">
        <v>1.95</v>
      </c>
      <c r="AB199" s="11">
        <v>50</v>
      </c>
      <c r="AC199" s="11">
        <v>4.71</v>
      </c>
      <c r="AD199" s="11">
        <v>58</v>
      </c>
      <c r="AE199" s="40">
        <v>0.38</v>
      </c>
      <c r="AF199" s="11">
        <v>51</v>
      </c>
      <c r="AG199" s="43">
        <v>0.08</v>
      </c>
      <c r="AH199" s="11">
        <v>40</v>
      </c>
      <c r="AI199" s="47">
        <v>0.31</v>
      </c>
      <c r="AJ199" s="11">
        <v>50</v>
      </c>
      <c r="AK199" s="47">
        <v>1E-3</v>
      </c>
      <c r="AL199" s="11">
        <v>35</v>
      </c>
      <c r="AM199" s="40">
        <v>0.35</v>
      </c>
      <c r="AN199" s="11">
        <v>46</v>
      </c>
      <c r="AO199" s="40">
        <v>0.56000000000000005</v>
      </c>
      <c r="AP199" s="11">
        <v>53</v>
      </c>
      <c r="AQ199" s="11">
        <v>7.410000000000001</v>
      </c>
      <c r="AR199" s="11">
        <v>169.33</v>
      </c>
      <c r="AS199" s="11">
        <v>127.98</v>
      </c>
      <c r="AT199" s="11" t="s">
        <v>2640</v>
      </c>
      <c r="AU199" s="11" t="s">
        <v>2640</v>
      </c>
      <c r="AV199" s="11" t="s">
        <v>2640</v>
      </c>
      <c r="AW199" s="11">
        <v>3</v>
      </c>
      <c r="AX199" s="64" t="s">
        <v>2688</v>
      </c>
    </row>
    <row r="200" spans="1:50" x14ac:dyDescent="0.3">
      <c r="A200" s="11">
        <v>189</v>
      </c>
      <c r="B200" s="11" t="s">
        <v>411</v>
      </c>
      <c r="C200" s="11" t="s">
        <v>1263</v>
      </c>
      <c r="D200" s="11">
        <v>189</v>
      </c>
      <c r="E200" s="11" t="s">
        <v>2227</v>
      </c>
      <c r="F200" s="11" t="s">
        <v>2688</v>
      </c>
      <c r="G200" s="11" t="s">
        <v>411</v>
      </c>
      <c r="H200" s="12" t="s">
        <v>1060</v>
      </c>
      <c r="I200" s="13">
        <v>44709</v>
      </c>
      <c r="J200" s="11" t="s">
        <v>2656</v>
      </c>
      <c r="K200" s="11">
        <v>0.3</v>
      </c>
      <c r="L200" s="11">
        <v>65</v>
      </c>
      <c r="M200" s="11">
        <v>8.9499999999999993</v>
      </c>
      <c r="N200" s="11">
        <v>69</v>
      </c>
      <c r="O200" s="11">
        <v>16.2</v>
      </c>
      <c r="P200" s="11">
        <v>57</v>
      </c>
      <c r="Q200" s="11">
        <v>-0.71</v>
      </c>
      <c r="R200" s="11">
        <v>63</v>
      </c>
      <c r="S200" s="11">
        <v>1.6</v>
      </c>
      <c r="T200" s="11">
        <v>64</v>
      </c>
      <c r="U200" s="11">
        <v>1.08</v>
      </c>
      <c r="V200" s="11">
        <v>54</v>
      </c>
      <c r="W200" s="11">
        <v>-0.21</v>
      </c>
      <c r="X200" s="11">
        <v>45</v>
      </c>
      <c r="Y200" s="11">
        <v>3.89</v>
      </c>
      <c r="Z200" s="11">
        <v>44</v>
      </c>
      <c r="AA200" s="11">
        <v>2.11</v>
      </c>
      <c r="AB200" s="11">
        <v>48</v>
      </c>
      <c r="AC200" s="11">
        <v>5.37</v>
      </c>
      <c r="AD200" s="11">
        <v>59</v>
      </c>
      <c r="AE200" s="40">
        <v>0.23</v>
      </c>
      <c r="AF200" s="11">
        <v>47</v>
      </c>
      <c r="AG200" s="43">
        <v>0.04</v>
      </c>
      <c r="AH200" s="11">
        <v>38</v>
      </c>
      <c r="AI200" s="47">
        <v>0.24</v>
      </c>
      <c r="AJ200" s="11">
        <v>47</v>
      </c>
      <c r="AK200" s="47">
        <v>0.02</v>
      </c>
      <c r="AL200" s="11">
        <v>32</v>
      </c>
      <c r="AM200" s="40">
        <v>0.27</v>
      </c>
      <c r="AN200" s="11">
        <v>44</v>
      </c>
      <c r="AO200" s="40">
        <v>0.36</v>
      </c>
      <c r="AP200" s="11">
        <v>49</v>
      </c>
      <c r="AQ200" s="11">
        <v>10.029999999999999</v>
      </c>
      <c r="AR200" s="11">
        <v>160.54</v>
      </c>
      <c r="AS200" s="11">
        <v>127</v>
      </c>
      <c r="AT200" s="11" t="s">
        <v>2640</v>
      </c>
      <c r="AU200" s="11" t="s">
        <v>2641</v>
      </c>
      <c r="AV200" s="11" t="s">
        <v>2640</v>
      </c>
      <c r="AW200" s="11">
        <v>3</v>
      </c>
      <c r="AX200" s="64" t="s">
        <v>2688</v>
      </c>
    </row>
    <row r="201" spans="1:50" x14ac:dyDescent="0.3">
      <c r="A201" s="11">
        <v>190</v>
      </c>
      <c r="B201" s="11" t="s">
        <v>9</v>
      </c>
      <c r="C201" s="11" t="s">
        <v>1264</v>
      </c>
      <c r="D201" s="11">
        <v>190</v>
      </c>
      <c r="E201" s="11" t="s">
        <v>2227</v>
      </c>
      <c r="F201" s="11" t="s">
        <v>2688</v>
      </c>
      <c r="G201" s="11" t="s">
        <v>9</v>
      </c>
      <c r="H201" s="12" t="s">
        <v>1054</v>
      </c>
      <c r="I201" s="13">
        <v>44700</v>
      </c>
      <c r="J201" s="11" t="s">
        <v>2656</v>
      </c>
      <c r="K201" s="11">
        <v>0.34</v>
      </c>
      <c r="L201" s="11">
        <v>62</v>
      </c>
      <c r="M201" s="11">
        <v>9.1199999999999992</v>
      </c>
      <c r="N201" s="11">
        <v>65</v>
      </c>
      <c r="O201" s="11">
        <v>14.13</v>
      </c>
      <c r="P201" s="11">
        <v>53</v>
      </c>
      <c r="Q201" s="11">
        <v>-0.08</v>
      </c>
      <c r="R201" s="11">
        <v>60</v>
      </c>
      <c r="S201" s="11">
        <v>1.25</v>
      </c>
      <c r="T201" s="11">
        <v>60</v>
      </c>
      <c r="U201" s="11">
        <v>0.57999999999999996</v>
      </c>
      <c r="V201" s="11">
        <v>52</v>
      </c>
      <c r="W201" s="11">
        <v>-0.12</v>
      </c>
      <c r="X201" s="11">
        <v>44</v>
      </c>
      <c r="Y201" s="11">
        <v>3.03</v>
      </c>
      <c r="Z201" s="11">
        <v>43</v>
      </c>
      <c r="AA201" s="11">
        <v>1.97</v>
      </c>
      <c r="AB201" s="11">
        <v>47</v>
      </c>
      <c r="AC201" s="11">
        <v>4.53</v>
      </c>
      <c r="AD201" s="11">
        <v>53</v>
      </c>
      <c r="AE201" s="40">
        <v>0.27</v>
      </c>
      <c r="AF201" s="11">
        <v>51</v>
      </c>
      <c r="AG201" s="43">
        <v>0.05</v>
      </c>
      <c r="AH201" s="11">
        <v>36</v>
      </c>
      <c r="AI201" s="47">
        <v>0.17</v>
      </c>
      <c r="AJ201" s="11">
        <v>46</v>
      </c>
      <c r="AK201" s="47">
        <v>0.03</v>
      </c>
      <c r="AL201" s="11">
        <v>30</v>
      </c>
      <c r="AM201" s="40">
        <v>0.24</v>
      </c>
      <c r="AN201" s="11">
        <v>42</v>
      </c>
      <c r="AO201" s="40">
        <v>0.38</v>
      </c>
      <c r="AP201" s="11">
        <v>52</v>
      </c>
      <c r="AQ201" s="11">
        <v>9.6999999999999993</v>
      </c>
      <c r="AR201" s="11">
        <v>159.59</v>
      </c>
      <c r="AS201" s="11">
        <v>126.77</v>
      </c>
      <c r="AT201" s="11" t="s">
        <v>2640</v>
      </c>
      <c r="AU201" s="11" t="s">
        <v>2640</v>
      </c>
      <c r="AV201" s="11" t="s">
        <v>2642</v>
      </c>
      <c r="AW201" s="11">
        <v>2</v>
      </c>
      <c r="AX201" s="64" t="s">
        <v>2690</v>
      </c>
    </row>
    <row r="202" spans="1:50" x14ac:dyDescent="0.3">
      <c r="A202" s="11">
        <v>191</v>
      </c>
      <c r="B202" s="11" t="s">
        <v>214</v>
      </c>
      <c r="C202" s="11" t="s">
        <v>1265</v>
      </c>
      <c r="D202" s="11">
        <v>191</v>
      </c>
      <c r="E202" s="11" t="s">
        <v>2227</v>
      </c>
      <c r="F202" s="11" t="s">
        <v>2688</v>
      </c>
      <c r="G202" s="11" t="s">
        <v>214</v>
      </c>
      <c r="H202" s="12" t="s">
        <v>1043</v>
      </c>
      <c r="I202" s="13">
        <v>44702</v>
      </c>
      <c r="J202" s="11" t="s">
        <v>2656</v>
      </c>
      <c r="K202" s="11">
        <v>0.28000000000000003</v>
      </c>
      <c r="L202" s="11">
        <v>66</v>
      </c>
      <c r="M202" s="11">
        <v>7.86</v>
      </c>
      <c r="N202" s="11">
        <v>70</v>
      </c>
      <c r="O202" s="11">
        <v>15.71</v>
      </c>
      <c r="P202" s="11">
        <v>58</v>
      </c>
      <c r="Q202" s="11">
        <v>0.64</v>
      </c>
      <c r="R202" s="11">
        <v>65</v>
      </c>
      <c r="S202" s="11">
        <v>2.4700000000000002</v>
      </c>
      <c r="T202" s="11">
        <v>65</v>
      </c>
      <c r="U202" s="11">
        <v>0.31</v>
      </c>
      <c r="V202" s="11">
        <v>52</v>
      </c>
      <c r="W202" s="11">
        <v>-0.32</v>
      </c>
      <c r="X202" s="11">
        <v>43</v>
      </c>
      <c r="Y202" s="11">
        <v>1.68</v>
      </c>
      <c r="Z202" s="11">
        <v>43</v>
      </c>
      <c r="AA202" s="11">
        <v>2.37</v>
      </c>
      <c r="AB202" s="11">
        <v>49</v>
      </c>
      <c r="AC202" s="11">
        <v>3.71</v>
      </c>
      <c r="AD202" s="11">
        <v>59</v>
      </c>
      <c r="AE202" s="40">
        <v>0.28000000000000003</v>
      </c>
      <c r="AF202" s="11">
        <v>46</v>
      </c>
      <c r="AG202" s="43">
        <v>0.06</v>
      </c>
      <c r="AH202" s="11">
        <v>37</v>
      </c>
      <c r="AI202" s="47">
        <v>0.38</v>
      </c>
      <c r="AJ202" s="11">
        <v>45</v>
      </c>
      <c r="AK202" s="47">
        <v>1E-3</v>
      </c>
      <c r="AL202" s="11">
        <v>33</v>
      </c>
      <c r="AM202" s="40">
        <v>0.36</v>
      </c>
      <c r="AN202" s="11">
        <v>42</v>
      </c>
      <c r="AO202" s="40">
        <v>0.5</v>
      </c>
      <c r="AP202" s="11">
        <v>48</v>
      </c>
      <c r="AQ202" s="11">
        <v>8.17</v>
      </c>
      <c r="AR202" s="11">
        <v>173.55</v>
      </c>
      <c r="AS202" s="11">
        <v>125.75</v>
      </c>
      <c r="AT202" s="11" t="s">
        <v>2640</v>
      </c>
      <c r="AU202" s="11" t="s">
        <v>2640</v>
      </c>
      <c r="AV202" s="11" t="s">
        <v>2640</v>
      </c>
      <c r="AW202" s="11">
        <v>3</v>
      </c>
      <c r="AX202" s="64" t="s">
        <v>2688</v>
      </c>
    </row>
    <row r="203" spans="1:50" x14ac:dyDescent="0.3">
      <c r="A203" s="11">
        <v>192</v>
      </c>
      <c r="B203" s="11" t="s">
        <v>856</v>
      </c>
      <c r="C203" s="11" t="s">
        <v>1266</v>
      </c>
      <c r="D203" s="11">
        <v>192</v>
      </c>
      <c r="E203" s="11" t="s">
        <v>2227</v>
      </c>
      <c r="F203" s="11" t="s">
        <v>2688</v>
      </c>
      <c r="G203" s="11" t="s">
        <v>856</v>
      </c>
      <c r="H203" s="12" t="s">
        <v>1042</v>
      </c>
      <c r="I203" s="13">
        <v>44732</v>
      </c>
      <c r="J203" s="11" t="s">
        <v>2656</v>
      </c>
      <c r="K203" s="11">
        <v>0.6</v>
      </c>
      <c r="L203" s="11">
        <v>71</v>
      </c>
      <c r="M203" s="11">
        <v>10.72</v>
      </c>
      <c r="N203" s="11">
        <v>73</v>
      </c>
      <c r="O203" s="11">
        <v>16.39</v>
      </c>
      <c r="P203" s="11">
        <v>66</v>
      </c>
      <c r="Q203" s="11">
        <v>0.95</v>
      </c>
      <c r="R203" s="11">
        <v>70</v>
      </c>
      <c r="S203" s="11">
        <v>2.89</v>
      </c>
      <c r="T203" s="11">
        <v>69</v>
      </c>
      <c r="U203" s="11">
        <v>0.72</v>
      </c>
      <c r="V203" s="11">
        <v>65</v>
      </c>
      <c r="W203" s="11">
        <v>7.0000000000000007E-2</v>
      </c>
      <c r="X203" s="11">
        <v>57</v>
      </c>
      <c r="Y203" s="11">
        <v>4.8099999999999996</v>
      </c>
      <c r="Z203" s="11">
        <v>56</v>
      </c>
      <c r="AA203" s="11">
        <v>3</v>
      </c>
      <c r="AB203" s="11">
        <v>58</v>
      </c>
      <c r="AC203" s="11">
        <v>4.6399999999999997</v>
      </c>
      <c r="AD203" s="11">
        <v>63</v>
      </c>
      <c r="AE203" s="40">
        <v>0.32</v>
      </c>
      <c r="AF203" s="11">
        <v>61</v>
      </c>
      <c r="AG203" s="43">
        <v>0.03</v>
      </c>
      <c r="AH203" s="11">
        <v>50</v>
      </c>
      <c r="AI203" s="47">
        <v>0.23</v>
      </c>
      <c r="AJ203" s="11">
        <v>59</v>
      </c>
      <c r="AK203" s="47">
        <v>0.02</v>
      </c>
      <c r="AL203" s="11">
        <v>44</v>
      </c>
      <c r="AM203" s="40">
        <v>0.23</v>
      </c>
      <c r="AN203" s="11">
        <v>56</v>
      </c>
      <c r="AO203" s="40">
        <v>0.48</v>
      </c>
      <c r="AP203" s="11">
        <v>63</v>
      </c>
      <c r="AQ203" s="11">
        <v>11.440000000000001</v>
      </c>
      <c r="AR203" s="11">
        <v>175.26</v>
      </c>
      <c r="AS203" s="11">
        <v>132.02000000000001</v>
      </c>
      <c r="AT203" s="11" t="s">
        <v>2642</v>
      </c>
      <c r="AU203" s="11" t="s">
        <v>2640</v>
      </c>
      <c r="AV203" s="11" t="s">
        <v>2640</v>
      </c>
      <c r="AW203" s="11">
        <v>4</v>
      </c>
      <c r="AX203" s="64" t="s">
        <v>2690</v>
      </c>
    </row>
    <row r="204" spans="1:50" x14ac:dyDescent="0.3">
      <c r="A204" s="11">
        <v>193</v>
      </c>
      <c r="B204" s="11" t="s">
        <v>46</v>
      </c>
      <c r="C204" s="11" t="s">
        <v>1267</v>
      </c>
      <c r="D204" s="11">
        <v>193</v>
      </c>
      <c r="E204" s="11" t="s">
        <v>2227</v>
      </c>
      <c r="F204" s="11" t="s">
        <v>2688</v>
      </c>
      <c r="G204" s="11" t="s">
        <v>46</v>
      </c>
      <c r="H204" s="12" t="s">
        <v>1047</v>
      </c>
      <c r="I204" s="13">
        <v>44684</v>
      </c>
      <c r="J204" s="11" t="s">
        <v>2656</v>
      </c>
      <c r="K204" s="11">
        <v>0.43</v>
      </c>
      <c r="L204" s="11">
        <v>67</v>
      </c>
      <c r="M204" s="11">
        <v>8.98</v>
      </c>
      <c r="N204" s="11">
        <v>72</v>
      </c>
      <c r="O204" s="11">
        <v>11.8</v>
      </c>
      <c r="P204" s="11">
        <v>66</v>
      </c>
      <c r="Q204" s="11">
        <v>0.96</v>
      </c>
      <c r="R204" s="11">
        <v>71</v>
      </c>
      <c r="S204" s="11">
        <v>2.2799999999999998</v>
      </c>
      <c r="T204" s="11">
        <v>69</v>
      </c>
      <c r="U204" s="11">
        <v>0.49</v>
      </c>
      <c r="V204" s="11">
        <v>66</v>
      </c>
      <c r="W204" s="11">
        <v>-0.15</v>
      </c>
      <c r="X204" s="11">
        <v>51</v>
      </c>
      <c r="Y204" s="11">
        <v>2.4900000000000002</v>
      </c>
      <c r="Z204" s="11">
        <v>51</v>
      </c>
      <c r="AA204" s="11">
        <v>2.16</v>
      </c>
      <c r="AB204" s="11">
        <v>55</v>
      </c>
      <c r="AC204" s="11">
        <v>4.32</v>
      </c>
      <c r="AD204" s="11">
        <v>63</v>
      </c>
      <c r="AE204" s="40">
        <v>0.28999999999999998</v>
      </c>
      <c r="AF204" s="11">
        <v>59</v>
      </c>
      <c r="AG204" s="43">
        <v>0.05</v>
      </c>
      <c r="AH204" s="11">
        <v>47</v>
      </c>
      <c r="AI204" s="47">
        <v>0.26</v>
      </c>
      <c r="AJ204" s="11">
        <v>56</v>
      </c>
      <c r="AK204" s="47">
        <v>0.03</v>
      </c>
      <c r="AL204" s="11">
        <v>39</v>
      </c>
      <c r="AM204" s="40">
        <v>0.31</v>
      </c>
      <c r="AN204" s="11">
        <v>53</v>
      </c>
      <c r="AO204" s="40">
        <v>0.47</v>
      </c>
      <c r="AP204" s="11">
        <v>61</v>
      </c>
      <c r="AQ204" s="11">
        <v>9.4700000000000006</v>
      </c>
      <c r="AR204" s="11">
        <v>175.41</v>
      </c>
      <c r="AS204" s="11">
        <v>131.69</v>
      </c>
      <c r="AT204" s="11" t="s">
        <v>2640</v>
      </c>
      <c r="AU204" s="11" t="s">
        <v>2642</v>
      </c>
      <c r="AV204" s="11" t="s">
        <v>2640</v>
      </c>
      <c r="AW204" s="11">
        <v>4</v>
      </c>
      <c r="AX204" s="64" t="s">
        <v>2688</v>
      </c>
    </row>
    <row r="205" spans="1:50" x14ac:dyDescent="0.3">
      <c r="A205" s="11">
        <v>194</v>
      </c>
      <c r="B205" s="11" t="s">
        <v>722</v>
      </c>
      <c r="C205" s="11" t="s">
        <v>1268</v>
      </c>
      <c r="D205" s="11">
        <v>194</v>
      </c>
      <c r="E205" s="11" t="s">
        <v>2227</v>
      </c>
      <c r="F205" s="11" t="s">
        <v>2688</v>
      </c>
      <c r="G205" s="11" t="s">
        <v>722</v>
      </c>
      <c r="H205" s="12" t="s">
        <v>1073</v>
      </c>
      <c r="I205" s="13">
        <v>44724</v>
      </c>
      <c r="J205" s="11" t="s">
        <v>2656</v>
      </c>
      <c r="K205" s="11">
        <v>0.49</v>
      </c>
      <c r="L205" s="11">
        <v>66</v>
      </c>
      <c r="M205" s="11">
        <v>10.09</v>
      </c>
      <c r="N205" s="11">
        <v>69</v>
      </c>
      <c r="O205" s="11">
        <v>15.34</v>
      </c>
      <c r="P205" s="11">
        <v>61</v>
      </c>
      <c r="Q205" s="11">
        <v>0.42</v>
      </c>
      <c r="R205" s="11">
        <v>65</v>
      </c>
      <c r="S205" s="11">
        <v>2.8</v>
      </c>
      <c r="T205" s="11">
        <v>65</v>
      </c>
      <c r="U205" s="11">
        <v>1.93</v>
      </c>
      <c r="V205" s="11">
        <v>58</v>
      </c>
      <c r="W205" s="11">
        <v>-0.59</v>
      </c>
      <c r="X205" s="11">
        <v>50</v>
      </c>
      <c r="Y205" s="11">
        <v>5.14</v>
      </c>
      <c r="Z205" s="11">
        <v>49</v>
      </c>
      <c r="AA205" s="11">
        <v>2.4</v>
      </c>
      <c r="AB205" s="11">
        <v>53</v>
      </c>
      <c r="AC205" s="11">
        <v>5.0999999999999996</v>
      </c>
      <c r="AD205" s="11">
        <v>59</v>
      </c>
      <c r="AE205" s="40">
        <v>0.3</v>
      </c>
      <c r="AF205" s="11">
        <v>56</v>
      </c>
      <c r="AG205" s="43">
        <v>0.05</v>
      </c>
      <c r="AH205" s="11">
        <v>44</v>
      </c>
      <c r="AI205" s="47">
        <v>0.23</v>
      </c>
      <c r="AJ205" s="11">
        <v>53</v>
      </c>
      <c r="AK205" s="47">
        <v>0.01</v>
      </c>
      <c r="AL205" s="11">
        <v>37</v>
      </c>
      <c r="AM205" s="40">
        <v>0.26</v>
      </c>
      <c r="AN205" s="11">
        <v>50</v>
      </c>
      <c r="AO205" s="40">
        <v>0.47</v>
      </c>
      <c r="AP205" s="11">
        <v>58</v>
      </c>
      <c r="AQ205" s="11">
        <v>12.02</v>
      </c>
      <c r="AR205" s="11">
        <v>179.04</v>
      </c>
      <c r="AS205" s="11">
        <v>129.08000000000001</v>
      </c>
      <c r="AT205" s="11" t="s">
        <v>2640</v>
      </c>
      <c r="AU205" s="11" t="s">
        <v>2642</v>
      </c>
      <c r="AV205" s="11" t="s">
        <v>2640</v>
      </c>
      <c r="AW205" s="11">
        <v>3</v>
      </c>
      <c r="AX205" s="64" t="s">
        <v>2688</v>
      </c>
    </row>
    <row r="206" spans="1:50" x14ac:dyDescent="0.3">
      <c r="A206" s="11">
        <v>195</v>
      </c>
      <c r="B206" s="11" t="s">
        <v>885</v>
      </c>
      <c r="C206" s="11" t="s">
        <v>1269</v>
      </c>
      <c r="D206" s="11">
        <v>195</v>
      </c>
      <c r="E206" s="11" t="s">
        <v>2227</v>
      </c>
      <c r="F206" s="11" t="s">
        <v>2688</v>
      </c>
      <c r="G206" s="11" t="s">
        <v>885</v>
      </c>
      <c r="H206" s="12" t="s">
        <v>1042</v>
      </c>
      <c r="I206" s="13">
        <v>44732</v>
      </c>
      <c r="J206" s="11" t="s">
        <v>2655</v>
      </c>
      <c r="K206" s="11">
        <v>0.39</v>
      </c>
      <c r="L206" s="11">
        <v>68</v>
      </c>
      <c r="M206" s="11">
        <v>9.7200000000000006</v>
      </c>
      <c r="N206" s="11">
        <v>70</v>
      </c>
      <c r="O206" s="11">
        <v>16.47</v>
      </c>
      <c r="P206" s="11">
        <v>62</v>
      </c>
      <c r="Q206" s="11">
        <v>0.71</v>
      </c>
      <c r="R206" s="11">
        <v>67</v>
      </c>
      <c r="S206" s="11">
        <v>2.72</v>
      </c>
      <c r="T206" s="11">
        <v>66</v>
      </c>
      <c r="U206" s="11">
        <v>0.79</v>
      </c>
      <c r="V206" s="11">
        <v>61</v>
      </c>
      <c r="W206" s="11">
        <v>0.06</v>
      </c>
      <c r="X206" s="11">
        <v>51</v>
      </c>
      <c r="Y206" s="11">
        <v>2.66</v>
      </c>
      <c r="Z206" s="11">
        <v>50</v>
      </c>
      <c r="AA206" s="11">
        <v>2.91</v>
      </c>
      <c r="AB206" s="11">
        <v>54</v>
      </c>
      <c r="AC206" s="11">
        <v>4.38</v>
      </c>
      <c r="AD206" s="11">
        <v>61</v>
      </c>
      <c r="AE206" s="40">
        <v>0.32</v>
      </c>
      <c r="AF206" s="11">
        <v>57</v>
      </c>
      <c r="AG206" s="43">
        <v>0.01</v>
      </c>
      <c r="AH206" s="11">
        <v>44</v>
      </c>
      <c r="AI206" s="47">
        <v>0.22</v>
      </c>
      <c r="AJ206" s="11">
        <v>53</v>
      </c>
      <c r="AK206" s="47">
        <v>0.02</v>
      </c>
      <c r="AL206" s="11">
        <v>37</v>
      </c>
      <c r="AM206" s="40">
        <v>0.21</v>
      </c>
      <c r="AN206" s="11">
        <v>50</v>
      </c>
      <c r="AO206" s="40">
        <v>0.53</v>
      </c>
      <c r="AP206" s="11">
        <v>59</v>
      </c>
      <c r="AQ206" s="11">
        <v>10.510000000000002</v>
      </c>
      <c r="AR206" s="11">
        <v>170.81</v>
      </c>
      <c r="AS206" s="11">
        <v>129.06</v>
      </c>
      <c r="AT206" s="11" t="s">
        <v>2640</v>
      </c>
      <c r="AU206" s="11" t="s">
        <v>2641</v>
      </c>
      <c r="AV206" s="11" t="s">
        <v>2640</v>
      </c>
      <c r="AW206" s="11">
        <v>3</v>
      </c>
      <c r="AX206" s="64" t="s">
        <v>2690</v>
      </c>
    </row>
    <row r="207" spans="1:50" x14ac:dyDescent="0.3">
      <c r="A207" s="11">
        <v>196</v>
      </c>
      <c r="B207" s="11" t="s">
        <v>365</v>
      </c>
      <c r="C207" s="11" t="s">
        <v>1270</v>
      </c>
      <c r="D207" s="11">
        <v>196</v>
      </c>
      <c r="E207" s="11" t="s">
        <v>2227</v>
      </c>
      <c r="F207" s="11" t="s">
        <v>2688</v>
      </c>
      <c r="G207" s="11" t="s">
        <v>365</v>
      </c>
      <c r="H207" s="12" t="s">
        <v>1063</v>
      </c>
      <c r="I207" s="13">
        <v>44708</v>
      </c>
      <c r="J207" s="11" t="s">
        <v>2656</v>
      </c>
      <c r="K207" s="11">
        <v>0.41</v>
      </c>
      <c r="L207" s="11">
        <v>65</v>
      </c>
      <c r="M207" s="11">
        <v>8.5500000000000007</v>
      </c>
      <c r="N207" s="11">
        <v>70</v>
      </c>
      <c r="O207" s="11">
        <v>12.62</v>
      </c>
      <c r="P207" s="11">
        <v>62</v>
      </c>
      <c r="Q207" s="11">
        <v>-0.33</v>
      </c>
      <c r="R207" s="11">
        <v>64</v>
      </c>
      <c r="S207" s="11">
        <v>1.83</v>
      </c>
      <c r="T207" s="11">
        <v>64</v>
      </c>
      <c r="U207" s="11">
        <v>0.54</v>
      </c>
      <c r="V207" s="11">
        <v>57</v>
      </c>
      <c r="W207" s="11">
        <v>-0.26</v>
      </c>
      <c r="X207" s="11">
        <v>49</v>
      </c>
      <c r="Y207" s="11">
        <v>2.35</v>
      </c>
      <c r="Z207" s="11">
        <v>49</v>
      </c>
      <c r="AA207" s="11">
        <v>1.68</v>
      </c>
      <c r="AB207" s="11">
        <v>52</v>
      </c>
      <c r="AC207" s="11">
        <v>4.76</v>
      </c>
      <c r="AD207" s="11">
        <v>59</v>
      </c>
      <c r="AE207" s="40">
        <v>0.28999999999999998</v>
      </c>
      <c r="AF207" s="11">
        <v>51</v>
      </c>
      <c r="AG207" s="43">
        <v>0.03</v>
      </c>
      <c r="AH207" s="11">
        <v>41</v>
      </c>
      <c r="AI207" s="47">
        <v>0.32</v>
      </c>
      <c r="AJ207" s="11">
        <v>50</v>
      </c>
      <c r="AK207" s="47">
        <v>1E-3</v>
      </c>
      <c r="AL207" s="11">
        <v>35</v>
      </c>
      <c r="AM207" s="40">
        <v>0.28000000000000003</v>
      </c>
      <c r="AN207" s="11">
        <v>47</v>
      </c>
      <c r="AO207" s="40">
        <v>0.49</v>
      </c>
      <c r="AP207" s="11">
        <v>53</v>
      </c>
      <c r="AQ207" s="11">
        <v>9.09</v>
      </c>
      <c r="AR207" s="11">
        <v>165.05</v>
      </c>
      <c r="AS207" s="11">
        <v>128.26</v>
      </c>
      <c r="AT207" s="11" t="s">
        <v>2640</v>
      </c>
      <c r="AU207" s="11" t="s">
        <v>2640</v>
      </c>
      <c r="AV207" s="11" t="s">
        <v>2642</v>
      </c>
      <c r="AW207" s="11">
        <v>3</v>
      </c>
      <c r="AX207" s="64" t="s">
        <v>2688</v>
      </c>
    </row>
    <row r="208" spans="1:50" x14ac:dyDescent="0.3">
      <c r="A208" s="11">
        <v>197</v>
      </c>
      <c r="B208" s="11" t="s">
        <v>337</v>
      </c>
      <c r="C208" s="11" t="s">
        <v>1271</v>
      </c>
      <c r="D208" s="11">
        <v>197</v>
      </c>
      <c r="E208" s="11" t="s">
        <v>2227</v>
      </c>
      <c r="F208" s="11" t="s">
        <v>2688</v>
      </c>
      <c r="G208" s="11" t="s">
        <v>337</v>
      </c>
      <c r="H208" s="12" t="s">
        <v>1042</v>
      </c>
      <c r="I208" s="13">
        <v>44708</v>
      </c>
      <c r="J208" s="11" t="s">
        <v>2656</v>
      </c>
      <c r="K208" s="11">
        <v>0.66</v>
      </c>
      <c r="L208" s="11">
        <v>67</v>
      </c>
      <c r="M208" s="11">
        <v>11.28</v>
      </c>
      <c r="N208" s="11">
        <v>71</v>
      </c>
      <c r="O208" s="11">
        <v>15.14</v>
      </c>
      <c r="P208" s="11">
        <v>61</v>
      </c>
      <c r="Q208" s="11">
        <v>-0.46</v>
      </c>
      <c r="R208" s="11">
        <v>67</v>
      </c>
      <c r="S208" s="11">
        <v>2.2599999999999998</v>
      </c>
      <c r="T208" s="11">
        <v>67</v>
      </c>
      <c r="U208" s="11">
        <v>0.53</v>
      </c>
      <c r="V208" s="11">
        <v>61</v>
      </c>
      <c r="W208" s="11">
        <v>-0.32</v>
      </c>
      <c r="X208" s="11">
        <v>50</v>
      </c>
      <c r="Y208" s="11">
        <v>6.83</v>
      </c>
      <c r="Z208" s="11">
        <v>49</v>
      </c>
      <c r="AA208" s="11">
        <v>2.56</v>
      </c>
      <c r="AB208" s="11">
        <v>53</v>
      </c>
      <c r="AC208" s="11">
        <v>6.54</v>
      </c>
      <c r="AD208" s="11">
        <v>61</v>
      </c>
      <c r="AE208" s="40">
        <v>0.23</v>
      </c>
      <c r="AF208" s="11">
        <v>55</v>
      </c>
      <c r="AG208" s="43">
        <v>0.04</v>
      </c>
      <c r="AH208" s="11">
        <v>45</v>
      </c>
      <c r="AI208" s="47">
        <v>0.15</v>
      </c>
      <c r="AJ208" s="11">
        <v>53</v>
      </c>
      <c r="AK208" s="47">
        <v>1E-3</v>
      </c>
      <c r="AL208" s="11">
        <v>38</v>
      </c>
      <c r="AM208" s="40">
        <v>0.17</v>
      </c>
      <c r="AN208" s="11">
        <v>50</v>
      </c>
      <c r="AO208" s="40">
        <v>0.34</v>
      </c>
      <c r="AP208" s="11">
        <v>57</v>
      </c>
      <c r="AQ208" s="11">
        <v>11.809999999999999</v>
      </c>
      <c r="AR208" s="11">
        <v>166.72</v>
      </c>
      <c r="AS208" s="11">
        <v>127.96</v>
      </c>
      <c r="AT208" s="11" t="s">
        <v>2640</v>
      </c>
      <c r="AU208" s="11" t="s">
        <v>2641</v>
      </c>
      <c r="AV208" s="11" t="s">
        <v>2640</v>
      </c>
      <c r="AW208" s="11">
        <v>3</v>
      </c>
      <c r="AX208" s="64" t="s">
        <v>2688</v>
      </c>
    </row>
    <row r="209" spans="1:50" x14ac:dyDescent="0.3">
      <c r="A209" s="11">
        <v>198</v>
      </c>
      <c r="B209" s="11" t="s">
        <v>754</v>
      </c>
      <c r="C209" s="11" t="s">
        <v>1272</v>
      </c>
      <c r="D209" s="11">
        <v>198</v>
      </c>
      <c r="E209" s="11" t="s">
        <v>2227</v>
      </c>
      <c r="F209" s="11" t="s">
        <v>2688</v>
      </c>
      <c r="G209" s="11" t="s">
        <v>754</v>
      </c>
      <c r="H209" s="12" t="s">
        <v>1058</v>
      </c>
      <c r="I209" s="13">
        <v>44725</v>
      </c>
      <c r="J209" s="11" t="s">
        <v>2655</v>
      </c>
      <c r="K209" s="11">
        <v>0.49</v>
      </c>
      <c r="L209" s="11">
        <v>68</v>
      </c>
      <c r="M209" s="11">
        <v>8.06</v>
      </c>
      <c r="N209" s="11">
        <v>71</v>
      </c>
      <c r="O209" s="11">
        <v>9.7799999999999994</v>
      </c>
      <c r="P209" s="11">
        <v>63</v>
      </c>
      <c r="Q209" s="11">
        <v>0.05</v>
      </c>
      <c r="R209" s="11">
        <v>67</v>
      </c>
      <c r="S209" s="11">
        <v>2.0699999999999998</v>
      </c>
      <c r="T209" s="11">
        <v>67</v>
      </c>
      <c r="U209" s="11">
        <v>-0.45</v>
      </c>
      <c r="V209" s="11">
        <v>60</v>
      </c>
      <c r="W209" s="11">
        <v>-0.28000000000000003</v>
      </c>
      <c r="X209" s="11">
        <v>49</v>
      </c>
      <c r="Y209" s="11">
        <v>2.86</v>
      </c>
      <c r="Z209" s="11">
        <v>49</v>
      </c>
      <c r="AA209" s="11">
        <v>1.92</v>
      </c>
      <c r="AB209" s="11">
        <v>53</v>
      </c>
      <c r="AC209" s="11">
        <v>4.97</v>
      </c>
      <c r="AD209" s="11">
        <v>61</v>
      </c>
      <c r="AE209" s="40">
        <v>0.3</v>
      </c>
      <c r="AF209" s="11">
        <v>56</v>
      </c>
      <c r="AG209" s="43">
        <v>0.06</v>
      </c>
      <c r="AH209" s="11">
        <v>41</v>
      </c>
      <c r="AI209" s="47">
        <v>0.21</v>
      </c>
      <c r="AJ209" s="11">
        <v>52</v>
      </c>
      <c r="AK209" s="47">
        <v>0.02</v>
      </c>
      <c r="AL209" s="11">
        <v>34</v>
      </c>
      <c r="AM209" s="40">
        <v>0.28999999999999998</v>
      </c>
      <c r="AN209" s="11">
        <v>48</v>
      </c>
      <c r="AO209" s="40">
        <v>0.45</v>
      </c>
      <c r="AP209" s="11">
        <v>58</v>
      </c>
      <c r="AQ209" s="11">
        <v>7.61</v>
      </c>
      <c r="AR209" s="11">
        <v>170.18</v>
      </c>
      <c r="AS209" s="11">
        <v>127.48</v>
      </c>
      <c r="AT209" s="11" t="s">
        <v>2642</v>
      </c>
      <c r="AU209" s="11" t="s">
        <v>2640</v>
      </c>
      <c r="AV209" s="11" t="s">
        <v>2640</v>
      </c>
      <c r="AW209" s="11">
        <v>3</v>
      </c>
      <c r="AX209" s="64" t="s">
        <v>2688</v>
      </c>
    </row>
    <row r="210" spans="1:50" x14ac:dyDescent="0.3">
      <c r="A210" s="11">
        <v>199</v>
      </c>
      <c r="B210" s="11" t="s">
        <v>442</v>
      </c>
      <c r="C210" s="11" t="s">
        <v>1273</v>
      </c>
      <c r="D210" s="11">
        <v>199</v>
      </c>
      <c r="E210" s="11" t="s">
        <v>2227</v>
      </c>
      <c r="F210" s="11" t="s">
        <v>2688</v>
      </c>
      <c r="G210" s="11" t="s">
        <v>442</v>
      </c>
      <c r="H210" s="12" t="s">
        <v>1048</v>
      </c>
      <c r="I210" s="13">
        <v>44709</v>
      </c>
      <c r="J210" s="11" t="s">
        <v>2656</v>
      </c>
      <c r="K210" s="11">
        <v>0.35</v>
      </c>
      <c r="L210" s="11">
        <v>68</v>
      </c>
      <c r="M210" s="11">
        <v>7.65</v>
      </c>
      <c r="N210" s="11">
        <v>71</v>
      </c>
      <c r="O210" s="11">
        <v>11.82</v>
      </c>
      <c r="P210" s="11">
        <v>62</v>
      </c>
      <c r="Q210" s="11">
        <v>0.43</v>
      </c>
      <c r="R210" s="11">
        <v>66</v>
      </c>
      <c r="S210" s="11">
        <v>1.67</v>
      </c>
      <c r="T210" s="11">
        <v>66</v>
      </c>
      <c r="U210" s="11">
        <v>-0.79</v>
      </c>
      <c r="V210" s="11">
        <v>59</v>
      </c>
      <c r="W210" s="11">
        <v>-0.08</v>
      </c>
      <c r="X210" s="11">
        <v>54</v>
      </c>
      <c r="Y210" s="11">
        <v>0.67</v>
      </c>
      <c r="Z210" s="11">
        <v>53</v>
      </c>
      <c r="AA210" s="11">
        <v>2.1</v>
      </c>
      <c r="AB210" s="11">
        <v>56</v>
      </c>
      <c r="AC210" s="11">
        <v>3.95</v>
      </c>
      <c r="AD210" s="11">
        <v>60</v>
      </c>
      <c r="AE210" s="40">
        <v>0.31</v>
      </c>
      <c r="AF210" s="11">
        <v>55</v>
      </c>
      <c r="AG210" s="43">
        <v>0.06</v>
      </c>
      <c r="AH210" s="11">
        <v>46</v>
      </c>
      <c r="AI210" s="47">
        <v>0.31</v>
      </c>
      <c r="AJ210" s="11">
        <v>54</v>
      </c>
      <c r="AK210" s="47">
        <v>1E-3</v>
      </c>
      <c r="AL210" s="11">
        <v>41</v>
      </c>
      <c r="AM210" s="40">
        <v>0.31</v>
      </c>
      <c r="AN210" s="11">
        <v>51</v>
      </c>
      <c r="AO210" s="40">
        <v>0.5</v>
      </c>
      <c r="AP210" s="11">
        <v>57</v>
      </c>
      <c r="AQ210" s="11">
        <v>6.86</v>
      </c>
      <c r="AR210" s="11">
        <v>167.09</v>
      </c>
      <c r="AS210" s="11">
        <v>126.2</v>
      </c>
      <c r="AT210" s="11" t="s">
        <v>2642</v>
      </c>
      <c r="AU210" s="11" t="s">
        <v>2642</v>
      </c>
      <c r="AV210" s="11" t="s">
        <v>2640</v>
      </c>
      <c r="AW210" s="11">
        <v>3</v>
      </c>
      <c r="AX210" s="64" t="s">
        <v>2690</v>
      </c>
    </row>
    <row r="211" spans="1:50" x14ac:dyDescent="0.3">
      <c r="A211" s="11">
        <v>200</v>
      </c>
      <c r="B211" s="11" t="s">
        <v>708</v>
      </c>
      <c r="C211" s="11" t="s">
        <v>1274</v>
      </c>
      <c r="D211" s="11">
        <v>200</v>
      </c>
      <c r="E211" s="11" t="s">
        <v>2227</v>
      </c>
      <c r="F211" s="11" t="s">
        <v>2688</v>
      </c>
      <c r="G211" s="11" t="s">
        <v>708</v>
      </c>
      <c r="H211" s="12" t="s">
        <v>1062</v>
      </c>
      <c r="I211" s="13">
        <v>44722</v>
      </c>
      <c r="J211" s="11" t="s">
        <v>2656</v>
      </c>
      <c r="K211" s="11">
        <v>0.47</v>
      </c>
      <c r="L211" s="11">
        <v>67</v>
      </c>
      <c r="M211" s="11">
        <v>8.91</v>
      </c>
      <c r="N211" s="11">
        <v>70</v>
      </c>
      <c r="O211" s="11">
        <v>12.63</v>
      </c>
      <c r="P211" s="11">
        <v>62</v>
      </c>
      <c r="Q211" s="11">
        <v>0.47</v>
      </c>
      <c r="R211" s="11">
        <v>64</v>
      </c>
      <c r="S211" s="11">
        <v>2.57</v>
      </c>
      <c r="T211" s="11">
        <v>64</v>
      </c>
      <c r="U211" s="11">
        <v>-0.64</v>
      </c>
      <c r="V211" s="11">
        <v>58</v>
      </c>
      <c r="W211" s="11">
        <v>-0.68</v>
      </c>
      <c r="X211" s="11">
        <v>48</v>
      </c>
      <c r="Y211" s="11">
        <v>3.72</v>
      </c>
      <c r="Z211" s="11">
        <v>48</v>
      </c>
      <c r="AA211" s="11">
        <v>2.72</v>
      </c>
      <c r="AB211" s="11">
        <v>52</v>
      </c>
      <c r="AC211" s="11">
        <v>5.44</v>
      </c>
      <c r="AD211" s="11">
        <v>59</v>
      </c>
      <c r="AE211" s="40">
        <v>0.28999999999999998</v>
      </c>
      <c r="AF211" s="11">
        <v>53</v>
      </c>
      <c r="AG211" s="43">
        <v>0.06</v>
      </c>
      <c r="AH211" s="11">
        <v>43</v>
      </c>
      <c r="AI211" s="47">
        <v>0.31</v>
      </c>
      <c r="AJ211" s="11">
        <v>51</v>
      </c>
      <c r="AK211" s="47">
        <v>0.01</v>
      </c>
      <c r="AL211" s="11">
        <v>37</v>
      </c>
      <c r="AM211" s="40">
        <v>0.34</v>
      </c>
      <c r="AN211" s="11">
        <v>48</v>
      </c>
      <c r="AO211" s="40">
        <v>0.47</v>
      </c>
      <c r="AP211" s="11">
        <v>55</v>
      </c>
      <c r="AQ211" s="11">
        <v>8.27</v>
      </c>
      <c r="AR211" s="11">
        <v>176.38</v>
      </c>
      <c r="AS211" s="11">
        <v>125.56</v>
      </c>
      <c r="AT211" s="11" t="s">
        <v>2642</v>
      </c>
      <c r="AU211" s="11" t="s">
        <v>2641</v>
      </c>
      <c r="AV211" s="11" t="s">
        <v>2642</v>
      </c>
      <c r="AW211" s="11">
        <v>2</v>
      </c>
      <c r="AX211" s="64" t="s">
        <v>2688</v>
      </c>
    </row>
    <row r="212" spans="1:50" s="1" customFormat="1" x14ac:dyDescent="0.3">
      <c r="A212" s="14" t="s">
        <v>2126</v>
      </c>
      <c r="B212" s="14" t="s">
        <v>136</v>
      </c>
      <c r="C212" s="14" t="s">
        <v>1275</v>
      </c>
      <c r="D212" s="14" t="s">
        <v>2126</v>
      </c>
      <c r="E212" s="14" t="s">
        <v>2228</v>
      </c>
      <c r="F212" s="14" t="s">
        <v>2688</v>
      </c>
      <c r="G212" s="14" t="s">
        <v>136</v>
      </c>
      <c r="H212" s="15" t="s">
        <v>1042</v>
      </c>
      <c r="I212" s="16">
        <v>44694</v>
      </c>
      <c r="J212" s="14" t="s">
        <v>2656</v>
      </c>
      <c r="K212" s="14">
        <v>0.62</v>
      </c>
      <c r="L212" s="14">
        <v>66</v>
      </c>
      <c r="M212" s="14">
        <v>10.130000000000001</v>
      </c>
      <c r="N212" s="14">
        <v>72</v>
      </c>
      <c r="O212" s="14">
        <v>15.48</v>
      </c>
      <c r="P212" s="14">
        <v>62</v>
      </c>
      <c r="Q212" s="14">
        <v>-0.05</v>
      </c>
      <c r="R212" s="14">
        <v>71</v>
      </c>
      <c r="S212" s="14">
        <v>1.77</v>
      </c>
      <c r="T212" s="14">
        <v>69</v>
      </c>
      <c r="U212" s="14">
        <v>1.31</v>
      </c>
      <c r="V212" s="14">
        <v>61</v>
      </c>
      <c r="W212" s="14">
        <v>-0.35</v>
      </c>
      <c r="X212" s="14">
        <v>49</v>
      </c>
      <c r="Y212" s="14">
        <v>5.9</v>
      </c>
      <c r="Z212" s="14">
        <v>48</v>
      </c>
      <c r="AA212" s="14">
        <v>1.82</v>
      </c>
      <c r="AB212" s="14">
        <v>55</v>
      </c>
      <c r="AC212" s="14">
        <v>5.03</v>
      </c>
      <c r="AD212" s="14">
        <v>62</v>
      </c>
      <c r="AE212" s="41">
        <v>0.27</v>
      </c>
      <c r="AF212" s="14">
        <v>54</v>
      </c>
      <c r="AG212" s="44">
        <v>0.05</v>
      </c>
      <c r="AH212" s="14">
        <v>44</v>
      </c>
      <c r="AI212" s="48">
        <v>0.16</v>
      </c>
      <c r="AJ212" s="14">
        <v>52</v>
      </c>
      <c r="AK212" s="48">
        <v>0.02</v>
      </c>
      <c r="AL212" s="14">
        <v>39</v>
      </c>
      <c r="AM212" s="41">
        <v>0.21</v>
      </c>
      <c r="AN212" s="14">
        <v>49</v>
      </c>
      <c r="AO212" s="41">
        <v>0.39</v>
      </c>
      <c r="AP212" s="14">
        <v>56</v>
      </c>
      <c r="AQ212" s="14">
        <v>11.440000000000001</v>
      </c>
      <c r="AR212" s="14">
        <v>163</v>
      </c>
      <c r="AS212" s="14">
        <v>126.84</v>
      </c>
      <c r="AT212" s="14" t="s">
        <v>2640</v>
      </c>
      <c r="AU212" s="14" t="s">
        <v>2640</v>
      </c>
      <c r="AV212" s="14" t="s">
        <v>2642</v>
      </c>
      <c r="AW212" s="14">
        <v>3</v>
      </c>
      <c r="AX212" s="65" t="s">
        <v>2688</v>
      </c>
    </row>
    <row r="213" spans="1:50" s="1" customFormat="1" x14ac:dyDescent="0.3">
      <c r="A213" s="14" t="s">
        <v>2127</v>
      </c>
      <c r="B213" s="14" t="s">
        <v>135</v>
      </c>
      <c r="C213" s="14" t="s">
        <v>1276</v>
      </c>
      <c r="D213" s="14" t="s">
        <v>2127</v>
      </c>
      <c r="E213" s="14" t="s">
        <v>2228</v>
      </c>
      <c r="F213" s="14" t="s">
        <v>2688</v>
      </c>
      <c r="G213" s="14" t="s">
        <v>135</v>
      </c>
      <c r="H213" s="15" t="s">
        <v>1042</v>
      </c>
      <c r="I213" s="16">
        <v>44694</v>
      </c>
      <c r="J213" s="14" t="s">
        <v>2656</v>
      </c>
      <c r="K213" s="14">
        <v>0.57999999999999996</v>
      </c>
      <c r="L213" s="14">
        <v>66</v>
      </c>
      <c r="M213" s="14">
        <v>9.8699999999999992</v>
      </c>
      <c r="N213" s="14">
        <v>72</v>
      </c>
      <c r="O213" s="14">
        <v>15.28</v>
      </c>
      <c r="P213" s="14">
        <v>62</v>
      </c>
      <c r="Q213" s="14">
        <v>0.23</v>
      </c>
      <c r="R213" s="14">
        <v>71</v>
      </c>
      <c r="S213" s="14">
        <v>1.96</v>
      </c>
      <c r="T213" s="14">
        <v>69</v>
      </c>
      <c r="U213" s="14">
        <v>1.32</v>
      </c>
      <c r="V213" s="14">
        <v>61</v>
      </c>
      <c r="W213" s="14">
        <v>-0.3</v>
      </c>
      <c r="X213" s="14">
        <v>49</v>
      </c>
      <c r="Y213" s="14">
        <v>5.5</v>
      </c>
      <c r="Z213" s="14">
        <v>48</v>
      </c>
      <c r="AA213" s="14">
        <v>1.96</v>
      </c>
      <c r="AB213" s="14">
        <v>55</v>
      </c>
      <c r="AC213" s="14">
        <v>4.8099999999999996</v>
      </c>
      <c r="AD213" s="14">
        <v>62</v>
      </c>
      <c r="AE213" s="41">
        <v>0.28000000000000003</v>
      </c>
      <c r="AF213" s="14">
        <v>54</v>
      </c>
      <c r="AG213" s="44">
        <v>0.05</v>
      </c>
      <c r="AH213" s="14">
        <v>44</v>
      </c>
      <c r="AI213" s="48">
        <v>0.16</v>
      </c>
      <c r="AJ213" s="14">
        <v>52</v>
      </c>
      <c r="AK213" s="48">
        <v>0.02</v>
      </c>
      <c r="AL213" s="14">
        <v>39</v>
      </c>
      <c r="AM213" s="41">
        <v>0.21</v>
      </c>
      <c r="AN213" s="14">
        <v>49</v>
      </c>
      <c r="AO213" s="41">
        <v>0.39</v>
      </c>
      <c r="AP213" s="14">
        <v>56</v>
      </c>
      <c r="AQ213" s="14">
        <v>11.19</v>
      </c>
      <c r="AR213" s="14">
        <v>163.95</v>
      </c>
      <c r="AS213" s="14">
        <v>126.83</v>
      </c>
      <c r="AT213" s="14" t="s">
        <v>2640</v>
      </c>
      <c r="AU213" s="14" t="s">
        <v>2640</v>
      </c>
      <c r="AV213" s="14" t="s">
        <v>2642</v>
      </c>
      <c r="AW213" s="14">
        <v>3</v>
      </c>
      <c r="AX213" s="65" t="s">
        <v>2688</v>
      </c>
    </row>
    <row r="214" spans="1:50" x14ac:dyDescent="0.3">
      <c r="A214" s="11" t="s">
        <v>2128</v>
      </c>
      <c r="B214" s="11" t="s">
        <v>29</v>
      </c>
      <c r="C214" s="11" t="s">
        <v>1277</v>
      </c>
      <c r="D214" s="11" t="s">
        <v>2128</v>
      </c>
      <c r="E214" s="11" t="s">
        <v>2228</v>
      </c>
      <c r="F214" s="11" t="s">
        <v>2688</v>
      </c>
      <c r="G214" s="11" t="s">
        <v>29</v>
      </c>
      <c r="H214" s="12" t="s">
        <v>1044</v>
      </c>
      <c r="I214" s="13">
        <v>44682</v>
      </c>
      <c r="J214" s="11" t="s">
        <v>2656</v>
      </c>
      <c r="K214" s="11">
        <v>0.6</v>
      </c>
      <c r="L214" s="11">
        <v>67</v>
      </c>
      <c r="M214" s="11">
        <v>10.02</v>
      </c>
      <c r="N214" s="11">
        <v>72</v>
      </c>
      <c r="O214" s="11">
        <v>17.149999999999999</v>
      </c>
      <c r="P214" s="11">
        <v>63</v>
      </c>
      <c r="Q214" s="11">
        <v>-0.41</v>
      </c>
      <c r="R214" s="11">
        <v>72</v>
      </c>
      <c r="S214" s="11">
        <v>1.41</v>
      </c>
      <c r="T214" s="11">
        <v>70</v>
      </c>
      <c r="U214" s="11">
        <v>-0.13</v>
      </c>
      <c r="V214" s="11">
        <v>62</v>
      </c>
      <c r="W214" s="11">
        <v>-0.25</v>
      </c>
      <c r="X214" s="11">
        <v>54</v>
      </c>
      <c r="Y214" s="11">
        <v>4.3</v>
      </c>
      <c r="Z214" s="11">
        <v>53</v>
      </c>
      <c r="AA214" s="11">
        <v>1.9</v>
      </c>
      <c r="AB214" s="11">
        <v>56</v>
      </c>
      <c r="AC214" s="11">
        <v>5.14</v>
      </c>
      <c r="AD214" s="11">
        <v>63</v>
      </c>
      <c r="AE214" s="40">
        <v>0.35</v>
      </c>
      <c r="AF214" s="11">
        <v>59</v>
      </c>
      <c r="AG214" s="43">
        <v>0.02</v>
      </c>
      <c r="AH214" s="11">
        <v>46</v>
      </c>
      <c r="AI214" s="47">
        <v>0.23</v>
      </c>
      <c r="AJ214" s="11">
        <v>55</v>
      </c>
      <c r="AK214" s="47">
        <v>0.03</v>
      </c>
      <c r="AL214" s="11">
        <v>40</v>
      </c>
      <c r="AM214" s="40">
        <v>0.24</v>
      </c>
      <c r="AN214" s="11">
        <v>52</v>
      </c>
      <c r="AO214" s="40">
        <v>0.55000000000000004</v>
      </c>
      <c r="AP214" s="11">
        <v>61</v>
      </c>
      <c r="AQ214" s="11">
        <v>9.8899999999999988</v>
      </c>
      <c r="AR214" s="11">
        <v>165.23</v>
      </c>
      <c r="AS214" s="11">
        <v>125.53</v>
      </c>
      <c r="AT214" s="11" t="s">
        <v>2640</v>
      </c>
      <c r="AU214" s="11" t="s">
        <v>2641</v>
      </c>
      <c r="AV214" s="11" t="s">
        <v>2640</v>
      </c>
      <c r="AW214" s="11">
        <v>3</v>
      </c>
      <c r="AX214" s="64" t="s">
        <v>2688</v>
      </c>
    </row>
    <row r="215" spans="1:50" x14ac:dyDescent="0.3">
      <c r="A215" s="11" t="s">
        <v>2129</v>
      </c>
      <c r="B215" s="11" t="s">
        <v>28</v>
      </c>
      <c r="C215" s="11" t="s">
        <v>1278</v>
      </c>
      <c r="D215" s="11" t="s">
        <v>2129</v>
      </c>
      <c r="E215" s="11" t="s">
        <v>2228</v>
      </c>
      <c r="F215" s="11" t="s">
        <v>2688</v>
      </c>
      <c r="G215" s="11" t="s">
        <v>28</v>
      </c>
      <c r="H215" s="12" t="s">
        <v>1044</v>
      </c>
      <c r="I215" s="13">
        <v>44682</v>
      </c>
      <c r="J215" s="11" t="s">
        <v>2656</v>
      </c>
      <c r="K215" s="11">
        <v>0.56000000000000005</v>
      </c>
      <c r="L215" s="11">
        <v>67</v>
      </c>
      <c r="M215" s="11">
        <v>9.16</v>
      </c>
      <c r="N215" s="11">
        <v>72</v>
      </c>
      <c r="O215" s="11">
        <v>15.61</v>
      </c>
      <c r="P215" s="11">
        <v>63</v>
      </c>
      <c r="Q215" s="11">
        <v>-0.04</v>
      </c>
      <c r="R215" s="11">
        <v>72</v>
      </c>
      <c r="S215" s="11">
        <v>1.38</v>
      </c>
      <c r="T215" s="11">
        <v>70</v>
      </c>
      <c r="U215" s="11">
        <v>-0.13</v>
      </c>
      <c r="V215" s="11">
        <v>62</v>
      </c>
      <c r="W215" s="11">
        <v>-0.13</v>
      </c>
      <c r="X215" s="11">
        <v>54</v>
      </c>
      <c r="Y215" s="11">
        <v>3.84</v>
      </c>
      <c r="Z215" s="11">
        <v>53</v>
      </c>
      <c r="AA215" s="11">
        <v>1.7</v>
      </c>
      <c r="AB215" s="11">
        <v>56</v>
      </c>
      <c r="AC215" s="11">
        <v>4.43</v>
      </c>
      <c r="AD215" s="11">
        <v>63</v>
      </c>
      <c r="AE215" s="40">
        <v>0.35</v>
      </c>
      <c r="AF215" s="11">
        <v>59</v>
      </c>
      <c r="AG215" s="43">
        <v>0.02</v>
      </c>
      <c r="AH215" s="11">
        <v>46</v>
      </c>
      <c r="AI215" s="47">
        <v>0.23</v>
      </c>
      <c r="AJ215" s="11">
        <v>55</v>
      </c>
      <c r="AK215" s="47">
        <v>0.03</v>
      </c>
      <c r="AL215" s="11">
        <v>40</v>
      </c>
      <c r="AM215" s="40">
        <v>0.24</v>
      </c>
      <c r="AN215" s="11">
        <v>52</v>
      </c>
      <c r="AO215" s="40">
        <v>0.54</v>
      </c>
      <c r="AP215" s="11">
        <v>61</v>
      </c>
      <c r="AQ215" s="11">
        <v>9.0299999999999994</v>
      </c>
      <c r="AR215" s="11">
        <v>161.80000000000001</v>
      </c>
      <c r="AS215" s="11">
        <v>125.27</v>
      </c>
      <c r="AT215" s="11" t="s">
        <v>2640</v>
      </c>
      <c r="AU215" s="11" t="s">
        <v>2641</v>
      </c>
      <c r="AV215" s="11" t="s">
        <v>2641</v>
      </c>
      <c r="AW215" s="11">
        <v>3</v>
      </c>
      <c r="AX215" s="64" t="s">
        <v>2688</v>
      </c>
    </row>
    <row r="216" spans="1:50" s="1" customFormat="1" x14ac:dyDescent="0.3">
      <c r="A216" s="14" t="s">
        <v>2130</v>
      </c>
      <c r="B216" s="14" t="s">
        <v>80</v>
      </c>
      <c r="C216" s="14" t="s">
        <v>1279</v>
      </c>
      <c r="D216" s="14" t="s">
        <v>2130</v>
      </c>
      <c r="E216" s="14" t="s">
        <v>2228</v>
      </c>
      <c r="F216" s="14" t="s">
        <v>2688</v>
      </c>
      <c r="G216" s="14" t="s">
        <v>80</v>
      </c>
      <c r="H216" s="15" t="s">
        <v>1042</v>
      </c>
      <c r="I216" s="16">
        <v>44686</v>
      </c>
      <c r="J216" s="14" t="s">
        <v>2656</v>
      </c>
      <c r="K216" s="14">
        <v>0.6</v>
      </c>
      <c r="L216" s="14">
        <v>68</v>
      </c>
      <c r="M216" s="14">
        <v>9.61</v>
      </c>
      <c r="N216" s="14">
        <v>72</v>
      </c>
      <c r="O216" s="14">
        <v>14.98</v>
      </c>
      <c r="P216" s="14">
        <v>64</v>
      </c>
      <c r="Q216" s="14">
        <v>0.32</v>
      </c>
      <c r="R216" s="14">
        <v>70</v>
      </c>
      <c r="S216" s="14">
        <v>2.12</v>
      </c>
      <c r="T216" s="14">
        <v>68</v>
      </c>
      <c r="U216" s="14">
        <v>0.54</v>
      </c>
      <c r="V216" s="14">
        <v>64</v>
      </c>
      <c r="W216" s="14">
        <v>-0.2</v>
      </c>
      <c r="X216" s="14">
        <v>52</v>
      </c>
      <c r="Y216" s="14">
        <v>3.95</v>
      </c>
      <c r="Z216" s="14">
        <v>51</v>
      </c>
      <c r="AA216" s="14">
        <v>2.4</v>
      </c>
      <c r="AB216" s="14">
        <v>55</v>
      </c>
      <c r="AC216" s="14">
        <v>4.74</v>
      </c>
      <c r="AD216" s="14">
        <v>62</v>
      </c>
      <c r="AE216" s="41">
        <v>0.28999999999999998</v>
      </c>
      <c r="AF216" s="14">
        <v>57</v>
      </c>
      <c r="AG216" s="44">
        <v>0.05</v>
      </c>
      <c r="AH216" s="14">
        <v>47</v>
      </c>
      <c r="AI216" s="48">
        <v>0.25</v>
      </c>
      <c r="AJ216" s="14">
        <v>55</v>
      </c>
      <c r="AK216" s="48">
        <v>0.01</v>
      </c>
      <c r="AL216" s="14">
        <v>41</v>
      </c>
      <c r="AM216" s="41">
        <v>0.27</v>
      </c>
      <c r="AN216" s="14">
        <v>52</v>
      </c>
      <c r="AO216" s="41">
        <v>0.45</v>
      </c>
      <c r="AP216" s="14">
        <v>59</v>
      </c>
      <c r="AQ216" s="14">
        <v>10.149999999999999</v>
      </c>
      <c r="AR216" s="14">
        <v>170.87</v>
      </c>
      <c r="AS216" s="14">
        <v>128.69999999999999</v>
      </c>
      <c r="AT216" s="14" t="s">
        <v>2640</v>
      </c>
      <c r="AU216" s="14" t="s">
        <v>2641</v>
      </c>
      <c r="AV216" s="14" t="s">
        <v>2641</v>
      </c>
      <c r="AW216" s="14">
        <v>3</v>
      </c>
      <c r="AX216" s="65" t="s">
        <v>2688</v>
      </c>
    </row>
    <row r="217" spans="1:50" s="1" customFormat="1" x14ac:dyDescent="0.3">
      <c r="A217" s="14" t="s">
        <v>2131</v>
      </c>
      <c r="B217" s="14" t="s">
        <v>79</v>
      </c>
      <c r="C217" s="14" t="s">
        <v>1280</v>
      </c>
      <c r="D217" s="14" t="s">
        <v>2131</v>
      </c>
      <c r="E217" s="14" t="s">
        <v>2228</v>
      </c>
      <c r="F217" s="14" t="s">
        <v>2688</v>
      </c>
      <c r="G217" s="14" t="s">
        <v>79</v>
      </c>
      <c r="H217" s="15" t="s">
        <v>1042</v>
      </c>
      <c r="I217" s="16">
        <v>44686</v>
      </c>
      <c r="J217" s="14" t="s">
        <v>2656</v>
      </c>
      <c r="K217" s="14">
        <v>0.3</v>
      </c>
      <c r="L217" s="14">
        <v>68</v>
      </c>
      <c r="M217" s="14">
        <v>7.61</v>
      </c>
      <c r="N217" s="14">
        <v>72</v>
      </c>
      <c r="O217" s="14">
        <v>13.05</v>
      </c>
      <c r="P217" s="14">
        <v>64</v>
      </c>
      <c r="Q217" s="14">
        <v>0.16</v>
      </c>
      <c r="R217" s="14">
        <v>70</v>
      </c>
      <c r="S217" s="14">
        <v>2.12</v>
      </c>
      <c r="T217" s="14">
        <v>68</v>
      </c>
      <c r="U217" s="14">
        <v>0.99</v>
      </c>
      <c r="V217" s="14">
        <v>64</v>
      </c>
      <c r="W217" s="14">
        <v>-0.21</v>
      </c>
      <c r="X217" s="14">
        <v>51</v>
      </c>
      <c r="Y217" s="14">
        <v>3.3</v>
      </c>
      <c r="Z217" s="14">
        <v>51</v>
      </c>
      <c r="AA217" s="14">
        <v>2.0099999999999998</v>
      </c>
      <c r="AB217" s="14">
        <v>55</v>
      </c>
      <c r="AC217" s="14">
        <v>4.29</v>
      </c>
      <c r="AD217" s="14">
        <v>62</v>
      </c>
      <c r="AE217" s="41">
        <v>0.31</v>
      </c>
      <c r="AF217" s="14">
        <v>57</v>
      </c>
      <c r="AG217" s="44">
        <v>0.06</v>
      </c>
      <c r="AH217" s="14">
        <v>47</v>
      </c>
      <c r="AI217" s="48">
        <v>0.17</v>
      </c>
      <c r="AJ217" s="14">
        <v>55</v>
      </c>
      <c r="AK217" s="48">
        <v>0.03</v>
      </c>
      <c r="AL217" s="14">
        <v>41</v>
      </c>
      <c r="AM217" s="41">
        <v>0.25</v>
      </c>
      <c r="AN217" s="14">
        <v>52</v>
      </c>
      <c r="AO217" s="41">
        <v>0.45</v>
      </c>
      <c r="AP217" s="14">
        <v>59</v>
      </c>
      <c r="AQ217" s="14">
        <v>8.6</v>
      </c>
      <c r="AR217" s="14">
        <v>161.37</v>
      </c>
      <c r="AS217" s="14">
        <v>125.48</v>
      </c>
      <c r="AT217" s="14" t="s">
        <v>2641</v>
      </c>
      <c r="AU217" s="14" t="s">
        <v>2641</v>
      </c>
      <c r="AV217" s="14" t="s">
        <v>2640</v>
      </c>
      <c r="AW217" s="14">
        <v>3</v>
      </c>
      <c r="AX217" s="65" t="s">
        <v>2688</v>
      </c>
    </row>
    <row r="218" spans="1:50" x14ac:dyDescent="0.3">
      <c r="A218" s="11" t="s">
        <v>2132</v>
      </c>
      <c r="B218" s="11" t="s">
        <v>387</v>
      </c>
      <c r="C218" s="11" t="s">
        <v>1281</v>
      </c>
      <c r="D218" s="11" t="s">
        <v>2132</v>
      </c>
      <c r="E218" s="11" t="s">
        <v>2228</v>
      </c>
      <c r="F218" s="11" t="s">
        <v>2688</v>
      </c>
      <c r="G218" s="11" t="s">
        <v>387</v>
      </c>
      <c r="H218" s="12" t="s">
        <v>1063</v>
      </c>
      <c r="I218" s="13">
        <v>44708</v>
      </c>
      <c r="J218" s="11" t="s">
        <v>2656</v>
      </c>
      <c r="K218" s="11">
        <v>0.67</v>
      </c>
      <c r="L218" s="11">
        <v>62</v>
      </c>
      <c r="M218" s="11">
        <v>11.18</v>
      </c>
      <c r="N218" s="11">
        <v>69</v>
      </c>
      <c r="O218" s="11">
        <v>18.79</v>
      </c>
      <c r="P218" s="11">
        <v>57</v>
      </c>
      <c r="Q218" s="11">
        <v>-0.97</v>
      </c>
      <c r="R218" s="11">
        <v>62</v>
      </c>
      <c r="S218" s="11">
        <v>1.75</v>
      </c>
      <c r="T218" s="11">
        <v>63</v>
      </c>
      <c r="U218" s="11">
        <v>1.08</v>
      </c>
      <c r="V218" s="11">
        <v>53</v>
      </c>
      <c r="W218" s="11">
        <v>-0.6</v>
      </c>
      <c r="X218" s="11">
        <v>43</v>
      </c>
      <c r="Y218" s="11">
        <v>4.34</v>
      </c>
      <c r="Z218" s="11">
        <v>43</v>
      </c>
      <c r="AA218" s="11">
        <v>1.97</v>
      </c>
      <c r="AB218" s="11">
        <v>47</v>
      </c>
      <c r="AC218" s="11">
        <v>6.21</v>
      </c>
      <c r="AD218" s="11">
        <v>58</v>
      </c>
      <c r="AE218" s="40">
        <v>0.25</v>
      </c>
      <c r="AF218" s="11">
        <v>46</v>
      </c>
      <c r="AG218" s="43">
        <v>0.04</v>
      </c>
      <c r="AH218" s="11">
        <v>36</v>
      </c>
      <c r="AI218" s="47">
        <v>0.26</v>
      </c>
      <c r="AJ218" s="11">
        <v>45</v>
      </c>
      <c r="AK218" s="47">
        <v>1E-3</v>
      </c>
      <c r="AL218" s="11">
        <v>31</v>
      </c>
      <c r="AM218" s="40">
        <v>0.25</v>
      </c>
      <c r="AN218" s="11">
        <v>42</v>
      </c>
      <c r="AO218" s="40">
        <v>0.38</v>
      </c>
      <c r="AP218" s="11">
        <v>48</v>
      </c>
      <c r="AQ218" s="11">
        <v>12.26</v>
      </c>
      <c r="AR218" s="11">
        <v>167</v>
      </c>
      <c r="AS218" s="11">
        <v>126.2</v>
      </c>
      <c r="AT218" s="11" t="s">
        <v>2641</v>
      </c>
      <c r="AU218" s="11" t="s">
        <v>2641</v>
      </c>
      <c r="AV218" s="11" t="s">
        <v>2640</v>
      </c>
      <c r="AW218" s="11">
        <v>4</v>
      </c>
      <c r="AX218" s="64" t="s">
        <v>2688</v>
      </c>
    </row>
    <row r="219" spans="1:50" x14ac:dyDescent="0.3">
      <c r="A219" s="11" t="s">
        <v>2133</v>
      </c>
      <c r="B219" s="11" t="s">
        <v>386</v>
      </c>
      <c r="C219" s="11" t="s">
        <v>1282</v>
      </c>
      <c r="D219" s="11" t="s">
        <v>2133</v>
      </c>
      <c r="E219" s="11" t="s">
        <v>2228</v>
      </c>
      <c r="F219" s="11" t="s">
        <v>2688</v>
      </c>
      <c r="G219" s="11" t="s">
        <v>386</v>
      </c>
      <c r="H219" s="12" t="s">
        <v>1063</v>
      </c>
      <c r="I219" s="13">
        <v>44708</v>
      </c>
      <c r="J219" s="11" t="s">
        <v>2656</v>
      </c>
      <c r="K219" s="11">
        <v>0.71</v>
      </c>
      <c r="L219" s="11">
        <v>62</v>
      </c>
      <c r="M219" s="11">
        <v>11.15</v>
      </c>
      <c r="N219" s="11">
        <v>69</v>
      </c>
      <c r="O219" s="11">
        <v>18.79</v>
      </c>
      <c r="P219" s="11">
        <v>57</v>
      </c>
      <c r="Q219" s="11">
        <v>-1.1299999999999999</v>
      </c>
      <c r="R219" s="11">
        <v>62</v>
      </c>
      <c r="S219" s="11">
        <v>1.56</v>
      </c>
      <c r="T219" s="11">
        <v>63</v>
      </c>
      <c r="U219" s="11">
        <v>1.08</v>
      </c>
      <c r="V219" s="11">
        <v>53</v>
      </c>
      <c r="W219" s="11">
        <v>-0.61</v>
      </c>
      <c r="X219" s="11">
        <v>43</v>
      </c>
      <c r="Y219" s="11">
        <v>4.37</v>
      </c>
      <c r="Z219" s="11">
        <v>43</v>
      </c>
      <c r="AA219" s="11">
        <v>1.85</v>
      </c>
      <c r="AB219" s="11">
        <v>47</v>
      </c>
      <c r="AC219" s="11">
        <v>6.25</v>
      </c>
      <c r="AD219" s="11">
        <v>58</v>
      </c>
      <c r="AE219" s="40">
        <v>0.25</v>
      </c>
      <c r="AF219" s="11">
        <v>46</v>
      </c>
      <c r="AG219" s="43">
        <v>0.04</v>
      </c>
      <c r="AH219" s="11">
        <v>36</v>
      </c>
      <c r="AI219" s="47">
        <v>0.26</v>
      </c>
      <c r="AJ219" s="11">
        <v>45</v>
      </c>
      <c r="AK219" s="47">
        <v>1E-3</v>
      </c>
      <c r="AL219" s="11">
        <v>31</v>
      </c>
      <c r="AM219" s="40">
        <v>0.25</v>
      </c>
      <c r="AN219" s="11">
        <v>42</v>
      </c>
      <c r="AO219" s="40">
        <v>0.38</v>
      </c>
      <c r="AP219" s="11">
        <v>48</v>
      </c>
      <c r="AQ219" s="11">
        <v>12.23</v>
      </c>
      <c r="AR219" s="11">
        <v>165.73</v>
      </c>
      <c r="AS219" s="11">
        <v>125.98</v>
      </c>
      <c r="AT219" s="11" t="s">
        <v>2640</v>
      </c>
      <c r="AU219" s="11" t="s">
        <v>2640</v>
      </c>
      <c r="AV219" s="11" t="s">
        <v>2640</v>
      </c>
      <c r="AW219" s="11">
        <v>3</v>
      </c>
      <c r="AX219" s="64" t="s">
        <v>2688</v>
      </c>
    </row>
    <row r="220" spans="1:50" s="1" customFormat="1" x14ac:dyDescent="0.3">
      <c r="A220" s="14" t="s">
        <v>2134</v>
      </c>
      <c r="B220" s="14" t="s">
        <v>431</v>
      </c>
      <c r="C220" s="14" t="s">
        <v>1283</v>
      </c>
      <c r="D220" s="14" t="s">
        <v>2134</v>
      </c>
      <c r="E220" s="14" t="s">
        <v>2228</v>
      </c>
      <c r="F220" s="14" t="s">
        <v>2688</v>
      </c>
      <c r="G220" s="14" t="s">
        <v>431</v>
      </c>
      <c r="H220" s="15" t="s">
        <v>1051</v>
      </c>
      <c r="I220" s="16">
        <v>44708</v>
      </c>
      <c r="J220" s="14" t="s">
        <v>2656</v>
      </c>
      <c r="K220" s="14">
        <v>0.6</v>
      </c>
      <c r="L220" s="14">
        <v>64</v>
      </c>
      <c r="M220" s="14">
        <v>10.79</v>
      </c>
      <c r="N220" s="14">
        <v>70</v>
      </c>
      <c r="O220" s="14">
        <v>18.29</v>
      </c>
      <c r="P220" s="14">
        <v>59</v>
      </c>
      <c r="Q220" s="14">
        <v>-0.35</v>
      </c>
      <c r="R220" s="14">
        <v>64</v>
      </c>
      <c r="S220" s="14">
        <v>1.6</v>
      </c>
      <c r="T220" s="14">
        <v>65</v>
      </c>
      <c r="U220" s="14">
        <v>-0.24</v>
      </c>
      <c r="V220" s="14">
        <v>55</v>
      </c>
      <c r="W220" s="14">
        <v>-0.42</v>
      </c>
      <c r="X220" s="14">
        <v>45</v>
      </c>
      <c r="Y220" s="14">
        <v>5.2</v>
      </c>
      <c r="Z220" s="14">
        <v>44</v>
      </c>
      <c r="AA220" s="14">
        <v>2.1800000000000002</v>
      </c>
      <c r="AB220" s="14">
        <v>49</v>
      </c>
      <c r="AC220" s="14">
        <v>5.47</v>
      </c>
      <c r="AD220" s="14">
        <v>59</v>
      </c>
      <c r="AE220" s="41">
        <v>0.28999999999999998</v>
      </c>
      <c r="AF220" s="14">
        <v>49</v>
      </c>
      <c r="AG220" s="44">
        <v>0.04</v>
      </c>
      <c r="AH220" s="14">
        <v>39</v>
      </c>
      <c r="AI220" s="48">
        <v>0.25</v>
      </c>
      <c r="AJ220" s="14">
        <v>47</v>
      </c>
      <c r="AK220" s="48">
        <v>0.03</v>
      </c>
      <c r="AL220" s="14">
        <v>33</v>
      </c>
      <c r="AM220" s="41">
        <v>0.28999999999999998</v>
      </c>
      <c r="AN220" s="14">
        <v>44</v>
      </c>
      <c r="AO220" s="41">
        <v>0.45</v>
      </c>
      <c r="AP220" s="14">
        <v>51</v>
      </c>
      <c r="AQ220" s="14">
        <v>10.549999999999999</v>
      </c>
      <c r="AR220" s="14">
        <v>164.36</v>
      </c>
      <c r="AS220" s="14">
        <v>126.01</v>
      </c>
      <c r="AT220" s="14" t="s">
        <v>2640</v>
      </c>
      <c r="AU220" s="14" t="s">
        <v>2640</v>
      </c>
      <c r="AV220" s="14" t="s">
        <v>2640</v>
      </c>
      <c r="AW220" s="14">
        <v>4</v>
      </c>
      <c r="AX220" s="65" t="s">
        <v>2688</v>
      </c>
    </row>
    <row r="221" spans="1:50" s="1" customFormat="1" x14ac:dyDescent="0.3">
      <c r="A221" s="14" t="s">
        <v>2135</v>
      </c>
      <c r="B221" s="14" t="s">
        <v>432</v>
      </c>
      <c r="C221" s="14" t="s">
        <v>1284</v>
      </c>
      <c r="D221" s="14" t="s">
        <v>2135</v>
      </c>
      <c r="E221" s="14" t="s">
        <v>2228</v>
      </c>
      <c r="F221" s="14" t="s">
        <v>2688</v>
      </c>
      <c r="G221" s="14" t="s">
        <v>432</v>
      </c>
      <c r="H221" s="15" t="s">
        <v>1051</v>
      </c>
      <c r="I221" s="16">
        <v>44708</v>
      </c>
      <c r="J221" s="14" t="s">
        <v>2656</v>
      </c>
      <c r="K221" s="14">
        <v>0.53</v>
      </c>
      <c r="L221" s="14">
        <v>64</v>
      </c>
      <c r="M221" s="14">
        <v>9.98</v>
      </c>
      <c r="N221" s="14">
        <v>70</v>
      </c>
      <c r="O221" s="14">
        <v>17.21</v>
      </c>
      <c r="P221" s="14">
        <v>59</v>
      </c>
      <c r="Q221" s="14">
        <v>-0.12</v>
      </c>
      <c r="R221" s="14">
        <v>64</v>
      </c>
      <c r="S221" s="14">
        <v>1.67</v>
      </c>
      <c r="T221" s="14">
        <v>65</v>
      </c>
      <c r="U221" s="14">
        <v>-0.24</v>
      </c>
      <c r="V221" s="14">
        <v>55</v>
      </c>
      <c r="W221" s="14">
        <v>-0.34</v>
      </c>
      <c r="X221" s="14">
        <v>45</v>
      </c>
      <c r="Y221" s="14">
        <v>4.54</v>
      </c>
      <c r="Z221" s="14">
        <v>44</v>
      </c>
      <c r="AA221" s="14">
        <v>2.16</v>
      </c>
      <c r="AB221" s="14">
        <v>49</v>
      </c>
      <c r="AC221" s="14">
        <v>5</v>
      </c>
      <c r="AD221" s="14">
        <v>59</v>
      </c>
      <c r="AE221" s="41">
        <v>0.28999999999999998</v>
      </c>
      <c r="AF221" s="14">
        <v>49</v>
      </c>
      <c r="AG221" s="44">
        <v>0.04</v>
      </c>
      <c r="AH221" s="14">
        <v>39</v>
      </c>
      <c r="AI221" s="48">
        <v>0.25</v>
      </c>
      <c r="AJ221" s="14">
        <v>47</v>
      </c>
      <c r="AK221" s="48">
        <v>0.03</v>
      </c>
      <c r="AL221" s="14">
        <v>33</v>
      </c>
      <c r="AM221" s="41">
        <v>0.28999999999999998</v>
      </c>
      <c r="AN221" s="14">
        <v>44</v>
      </c>
      <c r="AO221" s="41">
        <v>0.45</v>
      </c>
      <c r="AP221" s="14">
        <v>51</v>
      </c>
      <c r="AQ221" s="14">
        <v>9.74</v>
      </c>
      <c r="AR221" s="14">
        <v>162.72999999999999</v>
      </c>
      <c r="AS221" s="14">
        <v>125.46</v>
      </c>
      <c r="AT221" s="14" t="s">
        <v>2640</v>
      </c>
      <c r="AU221" s="14" t="s">
        <v>2641</v>
      </c>
      <c r="AV221" s="14" t="s">
        <v>2640</v>
      </c>
      <c r="AW221" s="14">
        <v>2</v>
      </c>
      <c r="AX221" s="65" t="s">
        <v>2688</v>
      </c>
    </row>
    <row r="222" spans="1:50" x14ac:dyDescent="0.3">
      <c r="A222" s="11" t="s">
        <v>2136</v>
      </c>
      <c r="B222" s="11" t="s">
        <v>513</v>
      </c>
      <c r="C222" s="11" t="s">
        <v>1285</v>
      </c>
      <c r="D222" s="11" t="s">
        <v>2136</v>
      </c>
      <c r="E222" s="11" t="s">
        <v>2228</v>
      </c>
      <c r="F222" s="11" t="s">
        <v>2688</v>
      </c>
      <c r="G222" s="11" t="s">
        <v>513</v>
      </c>
      <c r="H222" s="12" t="s">
        <v>1063</v>
      </c>
      <c r="I222" s="13">
        <v>44711</v>
      </c>
      <c r="J222" s="11" t="s">
        <v>2656</v>
      </c>
      <c r="K222" s="11">
        <v>0.74</v>
      </c>
      <c r="L222" s="11">
        <v>62</v>
      </c>
      <c r="M222" s="11">
        <v>12.19</v>
      </c>
      <c r="N222" s="11">
        <v>69</v>
      </c>
      <c r="O222" s="11">
        <v>16.25</v>
      </c>
      <c r="P222" s="11">
        <v>57</v>
      </c>
      <c r="Q222" s="11">
        <v>-1.3</v>
      </c>
      <c r="R222" s="11">
        <v>62</v>
      </c>
      <c r="S222" s="11">
        <v>0.95</v>
      </c>
      <c r="T222" s="11">
        <v>63</v>
      </c>
      <c r="U222" s="11">
        <v>-0.02</v>
      </c>
      <c r="V222" s="11">
        <v>52</v>
      </c>
      <c r="W222" s="11">
        <v>-0.4</v>
      </c>
      <c r="X222" s="11">
        <v>43</v>
      </c>
      <c r="Y222" s="11">
        <v>6.79</v>
      </c>
      <c r="Z222" s="11">
        <v>43</v>
      </c>
      <c r="AA222" s="11">
        <v>1.4</v>
      </c>
      <c r="AB222" s="11">
        <v>47</v>
      </c>
      <c r="AC222" s="11">
        <v>6.52</v>
      </c>
      <c r="AD222" s="11">
        <v>58</v>
      </c>
      <c r="AE222" s="40">
        <v>0.26</v>
      </c>
      <c r="AF222" s="11">
        <v>46</v>
      </c>
      <c r="AG222" s="43">
        <v>0.02</v>
      </c>
      <c r="AH222" s="11">
        <v>37</v>
      </c>
      <c r="AI222" s="47">
        <v>0.27</v>
      </c>
      <c r="AJ222" s="11">
        <v>45</v>
      </c>
      <c r="AK222" s="47">
        <v>0.01</v>
      </c>
      <c r="AL222" s="11">
        <v>31</v>
      </c>
      <c r="AM222" s="40">
        <v>0.24</v>
      </c>
      <c r="AN222" s="11">
        <v>42</v>
      </c>
      <c r="AO222" s="40">
        <v>0.45</v>
      </c>
      <c r="AP222" s="11">
        <v>48</v>
      </c>
      <c r="AQ222" s="11">
        <v>12.17</v>
      </c>
      <c r="AR222" s="11">
        <v>162.28</v>
      </c>
      <c r="AS222" s="11">
        <v>130.11000000000001</v>
      </c>
      <c r="AT222" s="11" t="s">
        <v>2640</v>
      </c>
      <c r="AU222" s="11" t="s">
        <v>2640</v>
      </c>
      <c r="AV222" s="11" t="s">
        <v>2640</v>
      </c>
      <c r="AW222" s="11">
        <v>3</v>
      </c>
      <c r="AX222" s="64" t="s">
        <v>2688</v>
      </c>
    </row>
    <row r="223" spans="1:50" x14ac:dyDescent="0.3">
      <c r="A223" s="11" t="s">
        <v>2137</v>
      </c>
      <c r="B223" s="11" t="s">
        <v>512</v>
      </c>
      <c r="C223" s="11" t="s">
        <v>1286</v>
      </c>
      <c r="D223" s="11" t="s">
        <v>2137</v>
      </c>
      <c r="E223" s="11" t="s">
        <v>2228</v>
      </c>
      <c r="F223" s="11" t="s">
        <v>2688</v>
      </c>
      <c r="G223" s="11" t="s">
        <v>512</v>
      </c>
      <c r="H223" s="12" t="s">
        <v>1063</v>
      </c>
      <c r="I223" s="13">
        <v>44711</v>
      </c>
      <c r="J223" s="11" t="s">
        <v>2656</v>
      </c>
      <c r="K223" s="11">
        <v>0.81</v>
      </c>
      <c r="L223" s="11">
        <v>62</v>
      </c>
      <c r="M223" s="11">
        <v>12.3</v>
      </c>
      <c r="N223" s="11">
        <v>69</v>
      </c>
      <c r="O223" s="11">
        <v>16.41</v>
      </c>
      <c r="P223" s="11">
        <v>57</v>
      </c>
      <c r="Q223" s="11">
        <v>-1.35</v>
      </c>
      <c r="R223" s="11">
        <v>62</v>
      </c>
      <c r="S223" s="11">
        <v>0.8</v>
      </c>
      <c r="T223" s="11">
        <v>63</v>
      </c>
      <c r="U223" s="11">
        <v>-0.03</v>
      </c>
      <c r="V223" s="11">
        <v>52</v>
      </c>
      <c r="W223" s="11">
        <v>-0.4</v>
      </c>
      <c r="X223" s="11">
        <v>43</v>
      </c>
      <c r="Y223" s="11">
        <v>6.75</v>
      </c>
      <c r="Z223" s="11">
        <v>43</v>
      </c>
      <c r="AA223" s="11">
        <v>1.33</v>
      </c>
      <c r="AB223" s="11">
        <v>47</v>
      </c>
      <c r="AC223" s="11">
        <v>6.49</v>
      </c>
      <c r="AD223" s="11">
        <v>58</v>
      </c>
      <c r="AE223" s="40">
        <v>0.26</v>
      </c>
      <c r="AF223" s="11">
        <v>46</v>
      </c>
      <c r="AG223" s="43">
        <v>0.02</v>
      </c>
      <c r="AH223" s="11">
        <v>37</v>
      </c>
      <c r="AI223" s="47">
        <v>0.27</v>
      </c>
      <c r="AJ223" s="11">
        <v>45</v>
      </c>
      <c r="AK223" s="47">
        <v>0.01</v>
      </c>
      <c r="AL223" s="11">
        <v>31</v>
      </c>
      <c r="AM223" s="40">
        <v>0.24</v>
      </c>
      <c r="AN223" s="11">
        <v>42</v>
      </c>
      <c r="AO223" s="40">
        <v>0.45</v>
      </c>
      <c r="AP223" s="11">
        <v>48</v>
      </c>
      <c r="AQ223" s="11">
        <v>12.270000000000001</v>
      </c>
      <c r="AR223" s="11">
        <v>161.72</v>
      </c>
      <c r="AS223" s="11">
        <v>130.1</v>
      </c>
      <c r="AT223" s="11" t="s">
        <v>2642</v>
      </c>
      <c r="AU223" s="11" t="s">
        <v>2641</v>
      </c>
      <c r="AV223" s="11" t="s">
        <v>2640</v>
      </c>
      <c r="AW223" s="11">
        <v>3</v>
      </c>
      <c r="AX223" s="64" t="s">
        <v>2688</v>
      </c>
    </row>
    <row r="224" spans="1:50" s="1" customFormat="1" x14ac:dyDescent="0.3">
      <c r="A224" s="14" t="s">
        <v>2138</v>
      </c>
      <c r="B224" s="14" t="s">
        <v>331</v>
      </c>
      <c r="C224" s="14" t="s">
        <v>1287</v>
      </c>
      <c r="D224" s="14" t="s">
        <v>2138</v>
      </c>
      <c r="E224" s="14" t="s">
        <v>2228</v>
      </c>
      <c r="F224" s="14" t="s">
        <v>2688</v>
      </c>
      <c r="G224" s="14" t="s">
        <v>331</v>
      </c>
      <c r="H224" s="15" t="s">
        <v>1048</v>
      </c>
      <c r="I224" s="16">
        <v>44708</v>
      </c>
      <c r="J224" s="14" t="s">
        <v>2656</v>
      </c>
      <c r="K224" s="14">
        <v>0.2</v>
      </c>
      <c r="L224" s="14">
        <v>67</v>
      </c>
      <c r="M224" s="14">
        <v>6.1</v>
      </c>
      <c r="N224" s="14">
        <v>70</v>
      </c>
      <c r="O224" s="14">
        <v>9.32</v>
      </c>
      <c r="P224" s="14">
        <v>60</v>
      </c>
      <c r="Q224" s="14">
        <v>1.1200000000000001</v>
      </c>
      <c r="R224" s="14">
        <v>64</v>
      </c>
      <c r="S224" s="14">
        <v>2.23</v>
      </c>
      <c r="T224" s="14">
        <v>64</v>
      </c>
      <c r="U224" s="14">
        <v>-0.78</v>
      </c>
      <c r="V224" s="14">
        <v>57</v>
      </c>
      <c r="W224" s="14">
        <v>0.06</v>
      </c>
      <c r="X224" s="14">
        <v>49</v>
      </c>
      <c r="Y224" s="14">
        <v>1.6</v>
      </c>
      <c r="Z224" s="14">
        <v>48</v>
      </c>
      <c r="AA224" s="14">
        <v>2.1</v>
      </c>
      <c r="AB224" s="14">
        <v>52</v>
      </c>
      <c r="AC224" s="14">
        <v>2.96</v>
      </c>
      <c r="AD224" s="14">
        <v>59</v>
      </c>
      <c r="AE224" s="41">
        <v>0.32</v>
      </c>
      <c r="AF224" s="14">
        <v>52</v>
      </c>
      <c r="AG224" s="44">
        <v>7.0000000000000007E-2</v>
      </c>
      <c r="AH224" s="14">
        <v>43</v>
      </c>
      <c r="AI224" s="48">
        <v>0.32</v>
      </c>
      <c r="AJ224" s="14">
        <v>51</v>
      </c>
      <c r="AK224" s="48">
        <v>-0.01</v>
      </c>
      <c r="AL224" s="14">
        <v>36</v>
      </c>
      <c r="AM224" s="41">
        <v>0.33</v>
      </c>
      <c r="AN224" s="14">
        <v>48</v>
      </c>
      <c r="AO224" s="41">
        <v>0.49</v>
      </c>
      <c r="AP224" s="14">
        <v>54</v>
      </c>
      <c r="AQ224" s="14">
        <v>5.3199999999999994</v>
      </c>
      <c r="AR224" s="14">
        <v>163.30000000000001</v>
      </c>
      <c r="AS224" s="14">
        <v>126.22</v>
      </c>
      <c r="AT224" s="14" t="s">
        <v>2640</v>
      </c>
      <c r="AU224" s="14" t="s">
        <v>2641</v>
      </c>
      <c r="AV224" s="14" t="s">
        <v>2640</v>
      </c>
      <c r="AW224" s="14">
        <v>4</v>
      </c>
      <c r="AX224" s="65" t="s">
        <v>2690</v>
      </c>
    </row>
    <row r="225" spans="1:50" s="1" customFormat="1" x14ac:dyDescent="0.3">
      <c r="A225" s="14" t="s">
        <v>2139</v>
      </c>
      <c r="B225" s="14" t="s">
        <v>330</v>
      </c>
      <c r="C225" s="14" t="s">
        <v>1288</v>
      </c>
      <c r="D225" s="14" t="s">
        <v>2139</v>
      </c>
      <c r="E225" s="14" t="s">
        <v>2228</v>
      </c>
      <c r="F225" s="14" t="s">
        <v>2688</v>
      </c>
      <c r="G225" s="14" t="s">
        <v>330</v>
      </c>
      <c r="H225" s="15" t="s">
        <v>1048</v>
      </c>
      <c r="I225" s="16">
        <v>44708</v>
      </c>
      <c r="J225" s="14" t="s">
        <v>2656</v>
      </c>
      <c r="K225" s="14">
        <v>0.27</v>
      </c>
      <c r="L225" s="14">
        <v>66</v>
      </c>
      <c r="M225" s="14">
        <v>6.86</v>
      </c>
      <c r="N225" s="14">
        <v>69</v>
      </c>
      <c r="O225" s="14">
        <v>10.91</v>
      </c>
      <c r="P225" s="14">
        <v>59</v>
      </c>
      <c r="Q225" s="14">
        <v>0.91</v>
      </c>
      <c r="R225" s="14">
        <v>63</v>
      </c>
      <c r="S225" s="14">
        <v>2.29</v>
      </c>
      <c r="T225" s="14">
        <v>64</v>
      </c>
      <c r="U225" s="14">
        <v>0.11</v>
      </c>
      <c r="V225" s="14">
        <v>57</v>
      </c>
      <c r="W225" s="14">
        <v>-7.0000000000000007E-2</v>
      </c>
      <c r="X225" s="14">
        <v>48</v>
      </c>
      <c r="Y225" s="14">
        <v>2.0099999999999998</v>
      </c>
      <c r="Z225" s="14">
        <v>48</v>
      </c>
      <c r="AA225" s="14">
        <v>2.4300000000000002</v>
      </c>
      <c r="AB225" s="14">
        <v>51</v>
      </c>
      <c r="AC225" s="14">
        <v>3.43</v>
      </c>
      <c r="AD225" s="14">
        <v>59</v>
      </c>
      <c r="AE225" s="41">
        <v>0.32</v>
      </c>
      <c r="AF225" s="14">
        <v>51</v>
      </c>
      <c r="AG225" s="44">
        <v>7.0000000000000007E-2</v>
      </c>
      <c r="AH225" s="14">
        <v>42</v>
      </c>
      <c r="AI225" s="48">
        <v>0.27</v>
      </c>
      <c r="AJ225" s="14">
        <v>50</v>
      </c>
      <c r="AK225" s="48">
        <v>1E-3</v>
      </c>
      <c r="AL225" s="14">
        <v>36</v>
      </c>
      <c r="AM225" s="41">
        <v>0.28000000000000003</v>
      </c>
      <c r="AN225" s="14">
        <v>47</v>
      </c>
      <c r="AO225" s="41">
        <v>0.48</v>
      </c>
      <c r="AP225" s="14">
        <v>53</v>
      </c>
      <c r="AQ225" s="14">
        <v>6.9700000000000006</v>
      </c>
      <c r="AR225" s="14">
        <v>164.13</v>
      </c>
      <c r="AS225" s="14">
        <v>125.68</v>
      </c>
      <c r="AT225" s="14" t="s">
        <v>2640</v>
      </c>
      <c r="AU225" s="14" t="s">
        <v>2642</v>
      </c>
      <c r="AV225" s="14" t="s">
        <v>2641</v>
      </c>
      <c r="AW225" s="14">
        <v>3</v>
      </c>
      <c r="AX225" s="65" t="s">
        <v>2690</v>
      </c>
    </row>
    <row r="226" spans="1:50" x14ac:dyDescent="0.3">
      <c r="A226" s="11" t="s">
        <v>2140</v>
      </c>
      <c r="B226" s="11" t="s">
        <v>347</v>
      </c>
      <c r="C226" s="11" t="s">
        <v>1289</v>
      </c>
      <c r="D226" s="11" t="s">
        <v>2140</v>
      </c>
      <c r="E226" s="11" t="s">
        <v>2228</v>
      </c>
      <c r="F226" s="11" t="s">
        <v>2688</v>
      </c>
      <c r="G226" s="11" t="s">
        <v>347</v>
      </c>
      <c r="H226" s="12" t="s">
        <v>1060</v>
      </c>
      <c r="I226" s="13">
        <v>44708</v>
      </c>
      <c r="J226" s="11" t="s">
        <v>2656</v>
      </c>
      <c r="K226" s="11">
        <v>0.28999999999999998</v>
      </c>
      <c r="L226" s="11">
        <v>67</v>
      </c>
      <c r="M226" s="11">
        <v>9.27</v>
      </c>
      <c r="N226" s="11">
        <v>70</v>
      </c>
      <c r="O226" s="11">
        <v>14.12</v>
      </c>
      <c r="P226" s="11">
        <v>60</v>
      </c>
      <c r="Q226" s="11">
        <v>-0.08</v>
      </c>
      <c r="R226" s="11">
        <v>63</v>
      </c>
      <c r="S226" s="11">
        <v>2.74</v>
      </c>
      <c r="T226" s="11">
        <v>64</v>
      </c>
      <c r="U226" s="11">
        <v>-0.64</v>
      </c>
      <c r="V226" s="11">
        <v>56</v>
      </c>
      <c r="W226" s="11">
        <v>-0.51</v>
      </c>
      <c r="X226" s="11">
        <v>49</v>
      </c>
      <c r="Y226" s="11">
        <v>4.3099999999999996</v>
      </c>
      <c r="Z226" s="11">
        <v>48</v>
      </c>
      <c r="AA226" s="11">
        <v>2.59</v>
      </c>
      <c r="AB226" s="11">
        <v>52</v>
      </c>
      <c r="AC226" s="11">
        <v>5.54</v>
      </c>
      <c r="AD226" s="11">
        <v>59</v>
      </c>
      <c r="AE226" s="40">
        <v>0.32</v>
      </c>
      <c r="AF226" s="11">
        <v>51</v>
      </c>
      <c r="AG226" s="43">
        <v>0.05</v>
      </c>
      <c r="AH226" s="11">
        <v>41</v>
      </c>
      <c r="AI226" s="47">
        <v>0.3</v>
      </c>
      <c r="AJ226" s="11">
        <v>50</v>
      </c>
      <c r="AK226" s="47">
        <v>0.02</v>
      </c>
      <c r="AL226" s="11">
        <v>36</v>
      </c>
      <c r="AM226" s="40">
        <v>0.34</v>
      </c>
      <c r="AN226" s="11">
        <v>47</v>
      </c>
      <c r="AO226" s="40">
        <v>0.54</v>
      </c>
      <c r="AP226" s="11">
        <v>53</v>
      </c>
      <c r="AQ226" s="11">
        <v>8.629999999999999</v>
      </c>
      <c r="AR226" s="11">
        <v>177.29</v>
      </c>
      <c r="AS226" s="11">
        <v>127.61</v>
      </c>
      <c r="AT226" s="11" t="s">
        <v>2640</v>
      </c>
      <c r="AU226" s="11" t="s">
        <v>2640</v>
      </c>
      <c r="AV226" s="11" t="s">
        <v>2640</v>
      </c>
      <c r="AW226" s="11">
        <v>3</v>
      </c>
      <c r="AX226" s="64" t="s">
        <v>2688</v>
      </c>
    </row>
    <row r="227" spans="1:50" x14ac:dyDescent="0.3">
      <c r="A227" s="11" t="s">
        <v>2141</v>
      </c>
      <c r="B227" s="11" t="s">
        <v>348</v>
      </c>
      <c r="C227" s="11" t="s">
        <v>1290</v>
      </c>
      <c r="D227" s="11" t="s">
        <v>2141</v>
      </c>
      <c r="E227" s="11" t="s">
        <v>2228</v>
      </c>
      <c r="F227" s="11" t="s">
        <v>2688</v>
      </c>
      <c r="G227" s="11" t="s">
        <v>348</v>
      </c>
      <c r="H227" s="12" t="s">
        <v>1060</v>
      </c>
      <c r="I227" s="13">
        <v>44708</v>
      </c>
      <c r="J227" s="11" t="s">
        <v>2656</v>
      </c>
      <c r="K227" s="11">
        <v>0.16</v>
      </c>
      <c r="L227" s="11">
        <v>68</v>
      </c>
      <c r="M227" s="11">
        <v>7.76</v>
      </c>
      <c r="N227" s="11">
        <v>70</v>
      </c>
      <c r="O227" s="11">
        <v>13.19</v>
      </c>
      <c r="P227" s="11">
        <v>60</v>
      </c>
      <c r="Q227" s="11">
        <v>0.64</v>
      </c>
      <c r="R227" s="11">
        <v>63</v>
      </c>
      <c r="S227" s="11">
        <v>2.5</v>
      </c>
      <c r="T227" s="11">
        <v>64</v>
      </c>
      <c r="U227" s="11">
        <v>0.01</v>
      </c>
      <c r="V227" s="11">
        <v>56</v>
      </c>
      <c r="W227" s="11">
        <v>-0.25</v>
      </c>
      <c r="X227" s="11">
        <v>49</v>
      </c>
      <c r="Y227" s="11">
        <v>2.58</v>
      </c>
      <c r="Z227" s="11">
        <v>48</v>
      </c>
      <c r="AA227" s="11">
        <v>2.5</v>
      </c>
      <c r="AB227" s="11">
        <v>52</v>
      </c>
      <c r="AC227" s="11">
        <v>4.13</v>
      </c>
      <c r="AD227" s="11">
        <v>59</v>
      </c>
      <c r="AE227" s="40">
        <v>0.27</v>
      </c>
      <c r="AF227" s="11">
        <v>51</v>
      </c>
      <c r="AG227" s="43">
        <v>0.05</v>
      </c>
      <c r="AH227" s="11">
        <v>41</v>
      </c>
      <c r="AI227" s="47">
        <v>0.32</v>
      </c>
      <c r="AJ227" s="11">
        <v>50</v>
      </c>
      <c r="AK227" s="47">
        <v>0.01</v>
      </c>
      <c r="AL227" s="11">
        <v>36</v>
      </c>
      <c r="AM227" s="40">
        <v>0.33</v>
      </c>
      <c r="AN227" s="11">
        <v>47</v>
      </c>
      <c r="AO227" s="40">
        <v>0.46</v>
      </c>
      <c r="AP227" s="11">
        <v>53</v>
      </c>
      <c r="AQ227" s="11">
        <v>7.77</v>
      </c>
      <c r="AR227" s="11">
        <v>169.88</v>
      </c>
      <c r="AS227" s="11">
        <v>126.48</v>
      </c>
      <c r="AT227" s="11" t="s">
        <v>2640</v>
      </c>
      <c r="AU227" s="11" t="s">
        <v>2642</v>
      </c>
      <c r="AV227" s="11" t="s">
        <v>2640</v>
      </c>
      <c r="AW227" s="11">
        <v>3</v>
      </c>
      <c r="AX227" s="64" t="s">
        <v>2688</v>
      </c>
    </row>
    <row r="228" spans="1:50" s="1" customFormat="1" x14ac:dyDescent="0.3">
      <c r="A228" s="14" t="s">
        <v>2142</v>
      </c>
      <c r="B228" s="14" t="s">
        <v>416</v>
      </c>
      <c r="C228" s="14" t="s">
        <v>1291</v>
      </c>
      <c r="D228" s="14" t="s">
        <v>2142</v>
      </c>
      <c r="E228" s="14" t="s">
        <v>2228</v>
      </c>
      <c r="F228" s="14" t="s">
        <v>2688</v>
      </c>
      <c r="G228" s="14" t="s">
        <v>416</v>
      </c>
      <c r="H228" s="15" t="s">
        <v>1048</v>
      </c>
      <c r="I228" s="16">
        <v>44708</v>
      </c>
      <c r="J228" s="14" t="s">
        <v>2656</v>
      </c>
      <c r="K228" s="14">
        <v>0.47</v>
      </c>
      <c r="L228" s="14">
        <v>67</v>
      </c>
      <c r="M228" s="14">
        <v>8.76</v>
      </c>
      <c r="N228" s="14">
        <v>70</v>
      </c>
      <c r="O228" s="14">
        <v>11.17</v>
      </c>
      <c r="P228" s="14">
        <v>62</v>
      </c>
      <c r="Q228" s="14">
        <v>-0.18</v>
      </c>
      <c r="R228" s="14">
        <v>64</v>
      </c>
      <c r="S228" s="14">
        <v>2</v>
      </c>
      <c r="T228" s="14">
        <v>65</v>
      </c>
      <c r="U228" s="14">
        <v>0.49</v>
      </c>
      <c r="V228" s="14">
        <v>58</v>
      </c>
      <c r="W228" s="14">
        <v>-0.43</v>
      </c>
      <c r="X228" s="14">
        <v>49</v>
      </c>
      <c r="Y228" s="14">
        <v>4.47</v>
      </c>
      <c r="Z228" s="14">
        <v>49</v>
      </c>
      <c r="AA228" s="14">
        <v>1.99</v>
      </c>
      <c r="AB228" s="14">
        <v>52</v>
      </c>
      <c r="AC228" s="14">
        <v>5.08</v>
      </c>
      <c r="AD228" s="14">
        <v>60</v>
      </c>
      <c r="AE228" s="41">
        <v>0.32</v>
      </c>
      <c r="AF228" s="14">
        <v>52</v>
      </c>
      <c r="AG228" s="44">
        <v>7.0000000000000007E-2</v>
      </c>
      <c r="AH228" s="14">
        <v>43</v>
      </c>
      <c r="AI228" s="48">
        <v>0.32</v>
      </c>
      <c r="AJ228" s="14">
        <v>51</v>
      </c>
      <c r="AK228" s="48">
        <v>-0.01</v>
      </c>
      <c r="AL228" s="14">
        <v>37</v>
      </c>
      <c r="AM228" s="41">
        <v>0.32</v>
      </c>
      <c r="AN228" s="14">
        <v>48</v>
      </c>
      <c r="AO228" s="41">
        <v>0.48</v>
      </c>
      <c r="AP228" s="14">
        <v>54</v>
      </c>
      <c r="AQ228" s="14">
        <v>9.25</v>
      </c>
      <c r="AR228" s="14">
        <v>174.58</v>
      </c>
      <c r="AS228" s="14">
        <v>130.01</v>
      </c>
      <c r="AT228" s="14" t="s">
        <v>2640</v>
      </c>
      <c r="AU228" s="14" t="s">
        <v>2641</v>
      </c>
      <c r="AV228" s="14" t="s">
        <v>2641</v>
      </c>
      <c r="AW228" s="14">
        <v>3</v>
      </c>
      <c r="AX228" s="65" t="s">
        <v>2688</v>
      </c>
    </row>
    <row r="229" spans="1:50" s="1" customFormat="1" x14ac:dyDescent="0.3">
      <c r="A229" s="14" t="s">
        <v>2143</v>
      </c>
      <c r="B229" s="14" t="s">
        <v>417</v>
      </c>
      <c r="C229" s="14" t="s">
        <v>1292</v>
      </c>
      <c r="D229" s="14" t="s">
        <v>2143</v>
      </c>
      <c r="E229" s="14" t="s">
        <v>2228</v>
      </c>
      <c r="F229" s="14" t="s">
        <v>2688</v>
      </c>
      <c r="G229" s="14" t="s">
        <v>417</v>
      </c>
      <c r="H229" s="15" t="s">
        <v>1048</v>
      </c>
      <c r="I229" s="16">
        <v>44708</v>
      </c>
      <c r="J229" s="14" t="s">
        <v>2656</v>
      </c>
      <c r="K229" s="14">
        <v>0.44</v>
      </c>
      <c r="L229" s="14">
        <v>67</v>
      </c>
      <c r="M229" s="14">
        <v>9.42</v>
      </c>
      <c r="N229" s="14">
        <v>70</v>
      </c>
      <c r="O229" s="14">
        <v>13.78</v>
      </c>
      <c r="P229" s="14">
        <v>62</v>
      </c>
      <c r="Q229" s="14">
        <v>0.22</v>
      </c>
      <c r="R229" s="14">
        <v>64</v>
      </c>
      <c r="S229" s="14">
        <v>2.29</v>
      </c>
      <c r="T229" s="14">
        <v>65</v>
      </c>
      <c r="U229" s="14">
        <v>0.74</v>
      </c>
      <c r="V229" s="14">
        <v>58</v>
      </c>
      <c r="W229" s="14">
        <v>-0.38</v>
      </c>
      <c r="X229" s="14">
        <v>50</v>
      </c>
      <c r="Y229" s="14">
        <v>4.43</v>
      </c>
      <c r="Z229" s="14">
        <v>49</v>
      </c>
      <c r="AA229" s="14">
        <v>2.7</v>
      </c>
      <c r="AB229" s="14">
        <v>52</v>
      </c>
      <c r="AC229" s="14">
        <v>5.28</v>
      </c>
      <c r="AD229" s="14">
        <v>60</v>
      </c>
      <c r="AE229" s="41">
        <v>0.34</v>
      </c>
      <c r="AF229" s="14">
        <v>52</v>
      </c>
      <c r="AG229" s="44">
        <v>0.06</v>
      </c>
      <c r="AH229" s="14">
        <v>43</v>
      </c>
      <c r="AI229" s="48">
        <v>0.26</v>
      </c>
      <c r="AJ229" s="14">
        <v>51</v>
      </c>
      <c r="AK229" s="48">
        <v>1E-3</v>
      </c>
      <c r="AL229" s="14">
        <v>37</v>
      </c>
      <c r="AM229" s="41">
        <v>0.28000000000000003</v>
      </c>
      <c r="AN229" s="14">
        <v>48</v>
      </c>
      <c r="AO229" s="41">
        <v>0.5</v>
      </c>
      <c r="AP229" s="14">
        <v>54</v>
      </c>
      <c r="AQ229" s="14">
        <v>10.16</v>
      </c>
      <c r="AR229" s="14">
        <v>175.96</v>
      </c>
      <c r="AS229" s="14">
        <v>129.32</v>
      </c>
      <c r="AT229" s="14" t="s">
        <v>2640</v>
      </c>
      <c r="AU229" s="14" t="s">
        <v>2640</v>
      </c>
      <c r="AV229" s="14" t="s">
        <v>2640</v>
      </c>
      <c r="AW229" s="14">
        <v>2</v>
      </c>
      <c r="AX229" s="65" t="s">
        <v>2688</v>
      </c>
    </row>
    <row r="230" spans="1:50" x14ac:dyDescent="0.3">
      <c r="A230" s="11" t="s">
        <v>2144</v>
      </c>
      <c r="B230" s="11" t="s">
        <v>45</v>
      </c>
      <c r="C230" s="11" t="s">
        <v>1293</v>
      </c>
      <c r="D230" s="11" t="s">
        <v>2144</v>
      </c>
      <c r="E230" s="11" t="s">
        <v>2228</v>
      </c>
      <c r="F230" s="11" t="s">
        <v>2688</v>
      </c>
      <c r="G230" s="11" t="s">
        <v>45</v>
      </c>
      <c r="H230" s="12" t="s">
        <v>1044</v>
      </c>
      <c r="I230" s="13">
        <v>44684</v>
      </c>
      <c r="J230" s="11" t="s">
        <v>2656</v>
      </c>
      <c r="K230" s="11">
        <v>0.55000000000000004</v>
      </c>
      <c r="L230" s="11">
        <v>67</v>
      </c>
      <c r="M230" s="11">
        <v>8.77</v>
      </c>
      <c r="N230" s="11">
        <v>72</v>
      </c>
      <c r="O230" s="11">
        <v>14.15</v>
      </c>
      <c r="P230" s="11">
        <v>63</v>
      </c>
      <c r="Q230" s="11">
        <v>0.32</v>
      </c>
      <c r="R230" s="11">
        <v>71</v>
      </c>
      <c r="S230" s="11">
        <v>1.32</v>
      </c>
      <c r="T230" s="11">
        <v>69</v>
      </c>
      <c r="U230" s="11">
        <v>0.36</v>
      </c>
      <c r="V230" s="11">
        <v>63</v>
      </c>
      <c r="W230" s="11">
        <v>0.21</v>
      </c>
      <c r="X230" s="11">
        <v>52</v>
      </c>
      <c r="Y230" s="11">
        <v>3.61</v>
      </c>
      <c r="Z230" s="11">
        <v>51</v>
      </c>
      <c r="AA230" s="11">
        <v>1.9</v>
      </c>
      <c r="AB230" s="11">
        <v>56</v>
      </c>
      <c r="AC230" s="11">
        <v>3.96</v>
      </c>
      <c r="AD230" s="11">
        <v>63</v>
      </c>
      <c r="AE230" s="40">
        <v>0.28999999999999998</v>
      </c>
      <c r="AF230" s="11">
        <v>59</v>
      </c>
      <c r="AG230" s="43">
        <v>0.01</v>
      </c>
      <c r="AH230" s="11">
        <v>46</v>
      </c>
      <c r="AI230" s="47">
        <v>0.17</v>
      </c>
      <c r="AJ230" s="11">
        <v>55</v>
      </c>
      <c r="AK230" s="47">
        <v>0.02</v>
      </c>
      <c r="AL230" s="11">
        <v>40</v>
      </c>
      <c r="AM230" s="40">
        <v>0.17</v>
      </c>
      <c r="AN230" s="11">
        <v>52</v>
      </c>
      <c r="AO230" s="40">
        <v>0.44</v>
      </c>
      <c r="AP230" s="11">
        <v>61</v>
      </c>
      <c r="AQ230" s="11">
        <v>9.129999999999999</v>
      </c>
      <c r="AR230" s="11">
        <v>155.47999999999999</v>
      </c>
      <c r="AS230" s="11">
        <v>125.92</v>
      </c>
      <c r="AT230" s="11" t="s">
        <v>2640</v>
      </c>
      <c r="AU230" s="11" t="s">
        <v>2640</v>
      </c>
      <c r="AV230" s="11" t="s">
        <v>2642</v>
      </c>
      <c r="AW230" s="11">
        <v>3</v>
      </c>
      <c r="AX230" s="64" t="s">
        <v>2690</v>
      </c>
    </row>
    <row r="231" spans="1:50" x14ac:dyDescent="0.3">
      <c r="A231" s="11" t="s">
        <v>2145</v>
      </c>
      <c r="B231" s="11" t="s">
        <v>44</v>
      </c>
      <c r="C231" s="11" t="s">
        <v>1294</v>
      </c>
      <c r="D231" s="11" t="s">
        <v>2145</v>
      </c>
      <c r="E231" s="11" t="s">
        <v>2228</v>
      </c>
      <c r="F231" s="11" t="s">
        <v>2688</v>
      </c>
      <c r="G231" s="11" t="s">
        <v>44</v>
      </c>
      <c r="H231" s="12" t="s">
        <v>1044</v>
      </c>
      <c r="I231" s="13">
        <v>44684</v>
      </c>
      <c r="J231" s="11" t="s">
        <v>2656</v>
      </c>
      <c r="K231" s="11">
        <v>0.51</v>
      </c>
      <c r="L231" s="11">
        <v>67</v>
      </c>
      <c r="M231" s="11">
        <v>7.87</v>
      </c>
      <c r="N231" s="11">
        <v>72</v>
      </c>
      <c r="O231" s="11">
        <v>12.77</v>
      </c>
      <c r="P231" s="11">
        <v>63</v>
      </c>
      <c r="Q231" s="11">
        <v>0.56999999999999995</v>
      </c>
      <c r="R231" s="11">
        <v>71</v>
      </c>
      <c r="S231" s="11">
        <v>1.34</v>
      </c>
      <c r="T231" s="11">
        <v>69</v>
      </c>
      <c r="U231" s="11">
        <v>0.35</v>
      </c>
      <c r="V231" s="11">
        <v>63</v>
      </c>
      <c r="W231" s="11">
        <v>0.3</v>
      </c>
      <c r="X231" s="11">
        <v>52</v>
      </c>
      <c r="Y231" s="11">
        <v>3</v>
      </c>
      <c r="Z231" s="11">
        <v>51</v>
      </c>
      <c r="AA231" s="11">
        <v>1.79</v>
      </c>
      <c r="AB231" s="11">
        <v>56</v>
      </c>
      <c r="AC231" s="11">
        <v>3.43</v>
      </c>
      <c r="AD231" s="11">
        <v>63</v>
      </c>
      <c r="AE231" s="40">
        <v>0.28999999999999998</v>
      </c>
      <c r="AF231" s="11">
        <v>59</v>
      </c>
      <c r="AG231" s="43">
        <v>0.01</v>
      </c>
      <c r="AH231" s="11">
        <v>46</v>
      </c>
      <c r="AI231" s="47">
        <v>0.17</v>
      </c>
      <c r="AJ231" s="11">
        <v>55</v>
      </c>
      <c r="AK231" s="47">
        <v>0.02</v>
      </c>
      <c r="AL231" s="11">
        <v>40</v>
      </c>
      <c r="AM231" s="40">
        <v>0.18</v>
      </c>
      <c r="AN231" s="11">
        <v>52</v>
      </c>
      <c r="AO231" s="40">
        <v>0.43</v>
      </c>
      <c r="AP231" s="11">
        <v>61</v>
      </c>
      <c r="AQ231" s="11">
        <v>8.2200000000000006</v>
      </c>
      <c r="AR231" s="11">
        <v>152.96</v>
      </c>
      <c r="AS231" s="11">
        <v>125.72</v>
      </c>
      <c r="AT231" s="11" t="s">
        <v>2640</v>
      </c>
      <c r="AU231" s="11" t="s">
        <v>2640</v>
      </c>
      <c r="AV231" s="11" t="s">
        <v>2640</v>
      </c>
      <c r="AW231" s="11">
        <v>3</v>
      </c>
      <c r="AX231" s="64" t="s">
        <v>2690</v>
      </c>
    </row>
    <row r="232" spans="1:50" s="1" customFormat="1" x14ac:dyDescent="0.3">
      <c r="A232" s="14" t="s">
        <v>2146</v>
      </c>
      <c r="B232" s="14" t="s">
        <v>17</v>
      </c>
      <c r="C232" s="14" t="s">
        <v>1295</v>
      </c>
      <c r="D232" s="14" t="s">
        <v>2146</v>
      </c>
      <c r="E232" s="14" t="s">
        <v>2228</v>
      </c>
      <c r="F232" s="14" t="s">
        <v>2688</v>
      </c>
      <c r="G232" s="14" t="s">
        <v>17</v>
      </c>
      <c r="H232" s="15" t="s">
        <v>1042</v>
      </c>
      <c r="I232" s="16">
        <v>44679</v>
      </c>
      <c r="J232" s="14" t="s">
        <v>2656</v>
      </c>
      <c r="K232" s="14">
        <v>0.53</v>
      </c>
      <c r="L232" s="14">
        <v>66</v>
      </c>
      <c r="M232" s="14">
        <v>9.8000000000000007</v>
      </c>
      <c r="N232" s="14">
        <v>71</v>
      </c>
      <c r="O232" s="14">
        <v>15.17</v>
      </c>
      <c r="P232" s="14">
        <v>62</v>
      </c>
      <c r="Q232" s="14">
        <v>0.51</v>
      </c>
      <c r="R232" s="14">
        <v>70</v>
      </c>
      <c r="S232" s="14">
        <v>2.31</v>
      </c>
      <c r="T232" s="14">
        <v>68</v>
      </c>
      <c r="U232" s="14">
        <v>0.31</v>
      </c>
      <c r="V232" s="14">
        <v>61</v>
      </c>
      <c r="W232" s="14">
        <v>0.06</v>
      </c>
      <c r="X232" s="14">
        <v>47</v>
      </c>
      <c r="Y232" s="14">
        <v>3.78</v>
      </c>
      <c r="Z232" s="14">
        <v>47</v>
      </c>
      <c r="AA232" s="14">
        <v>2.48</v>
      </c>
      <c r="AB232" s="14">
        <v>54</v>
      </c>
      <c r="AC232" s="14">
        <v>4.62</v>
      </c>
      <c r="AD232" s="14">
        <v>62</v>
      </c>
      <c r="AE232" s="41">
        <v>0.26</v>
      </c>
      <c r="AF232" s="14">
        <v>53</v>
      </c>
      <c r="AG232" s="44">
        <v>0.05</v>
      </c>
      <c r="AH232" s="14">
        <v>43</v>
      </c>
      <c r="AI232" s="48">
        <v>0.12</v>
      </c>
      <c r="AJ232" s="14">
        <v>51</v>
      </c>
      <c r="AK232" s="48">
        <v>0.02</v>
      </c>
      <c r="AL232" s="14">
        <v>37</v>
      </c>
      <c r="AM232" s="41">
        <v>0.21</v>
      </c>
      <c r="AN232" s="14">
        <v>48</v>
      </c>
      <c r="AO232" s="41">
        <v>0.35</v>
      </c>
      <c r="AP232" s="14">
        <v>55</v>
      </c>
      <c r="AQ232" s="14">
        <v>10.110000000000001</v>
      </c>
      <c r="AR232" s="14">
        <v>163.11000000000001</v>
      </c>
      <c r="AS232" s="14">
        <v>127.8</v>
      </c>
      <c r="AT232" s="14" t="s">
        <v>2640</v>
      </c>
      <c r="AU232" s="14" t="s">
        <v>2640</v>
      </c>
      <c r="AV232" s="14" t="s">
        <v>2640</v>
      </c>
      <c r="AW232" s="14">
        <v>2</v>
      </c>
      <c r="AX232" s="65" t="s">
        <v>2690</v>
      </c>
    </row>
    <row r="233" spans="1:50" s="1" customFormat="1" x14ac:dyDescent="0.3">
      <c r="A233" s="14" t="s">
        <v>2147</v>
      </c>
      <c r="B233" s="14" t="s">
        <v>16</v>
      </c>
      <c r="C233" s="14" t="s">
        <v>1296</v>
      </c>
      <c r="D233" s="14" t="s">
        <v>2147</v>
      </c>
      <c r="E233" s="14" t="s">
        <v>2228</v>
      </c>
      <c r="F233" s="14" t="s">
        <v>2688</v>
      </c>
      <c r="G233" s="14" t="s">
        <v>16</v>
      </c>
      <c r="H233" s="15" t="s">
        <v>1042</v>
      </c>
      <c r="I233" s="16">
        <v>44679</v>
      </c>
      <c r="J233" s="14" t="s">
        <v>2656</v>
      </c>
      <c r="K233" s="14">
        <v>0.46</v>
      </c>
      <c r="L233" s="14">
        <v>66</v>
      </c>
      <c r="M233" s="14">
        <v>8.93</v>
      </c>
      <c r="N233" s="14">
        <v>71</v>
      </c>
      <c r="O233" s="14">
        <v>14.01</v>
      </c>
      <c r="P233" s="14">
        <v>62</v>
      </c>
      <c r="Q233" s="14">
        <v>0.49</v>
      </c>
      <c r="R233" s="14">
        <v>70</v>
      </c>
      <c r="S233" s="14">
        <v>2.1800000000000002</v>
      </c>
      <c r="T233" s="14">
        <v>68</v>
      </c>
      <c r="U233" s="14">
        <v>0.31</v>
      </c>
      <c r="V233" s="14">
        <v>61</v>
      </c>
      <c r="W233" s="14">
        <v>0.11</v>
      </c>
      <c r="X233" s="14">
        <v>47</v>
      </c>
      <c r="Y233" s="14">
        <v>3.35</v>
      </c>
      <c r="Z233" s="14">
        <v>47</v>
      </c>
      <c r="AA233" s="14">
        <v>2.3199999999999998</v>
      </c>
      <c r="AB233" s="14">
        <v>54</v>
      </c>
      <c r="AC233" s="14">
        <v>4.3</v>
      </c>
      <c r="AD233" s="14">
        <v>62</v>
      </c>
      <c r="AE233" s="41">
        <v>0.25</v>
      </c>
      <c r="AF233" s="14">
        <v>53</v>
      </c>
      <c r="AG233" s="44">
        <v>0.05</v>
      </c>
      <c r="AH233" s="14">
        <v>43</v>
      </c>
      <c r="AI233" s="48">
        <v>0.13</v>
      </c>
      <c r="AJ233" s="14">
        <v>51</v>
      </c>
      <c r="AK233" s="48">
        <v>0.02</v>
      </c>
      <c r="AL233" s="14">
        <v>37</v>
      </c>
      <c r="AM233" s="41">
        <v>0.21</v>
      </c>
      <c r="AN233" s="14">
        <v>48</v>
      </c>
      <c r="AO233" s="41">
        <v>0.34</v>
      </c>
      <c r="AP233" s="14">
        <v>55</v>
      </c>
      <c r="AQ233" s="14">
        <v>9.24</v>
      </c>
      <c r="AR233" s="14">
        <v>159.74</v>
      </c>
      <c r="AS233" s="14">
        <v>126.85</v>
      </c>
      <c r="AT233" s="14" t="s">
        <v>2640</v>
      </c>
      <c r="AU233" s="14" t="s">
        <v>2640</v>
      </c>
      <c r="AV233" s="14" t="s">
        <v>2640</v>
      </c>
      <c r="AW233" s="14">
        <v>2</v>
      </c>
      <c r="AX233" s="65" t="s">
        <v>2690</v>
      </c>
    </row>
    <row r="234" spans="1:50" x14ac:dyDescent="0.3">
      <c r="A234" s="11" t="s">
        <v>2148</v>
      </c>
      <c r="B234" s="11" t="s">
        <v>66</v>
      </c>
      <c r="C234" s="11" t="s">
        <v>1297</v>
      </c>
      <c r="D234" s="11" t="s">
        <v>2148</v>
      </c>
      <c r="E234" s="11" t="s">
        <v>2228</v>
      </c>
      <c r="F234" s="11" t="s">
        <v>2688</v>
      </c>
      <c r="G234" s="11" t="s">
        <v>66</v>
      </c>
      <c r="H234" s="12" t="s">
        <v>1042</v>
      </c>
      <c r="I234" s="13">
        <v>44685</v>
      </c>
      <c r="J234" s="11" t="s">
        <v>2656</v>
      </c>
      <c r="K234" s="11">
        <v>0.3</v>
      </c>
      <c r="L234" s="11">
        <v>66</v>
      </c>
      <c r="M234" s="11">
        <v>8.08</v>
      </c>
      <c r="N234" s="11">
        <v>72</v>
      </c>
      <c r="O234" s="11">
        <v>10.65</v>
      </c>
      <c r="P234" s="11">
        <v>62</v>
      </c>
      <c r="Q234" s="11">
        <v>0.48</v>
      </c>
      <c r="R234" s="11">
        <v>71</v>
      </c>
      <c r="S234" s="11">
        <v>2.2799999999999998</v>
      </c>
      <c r="T234" s="11">
        <v>69</v>
      </c>
      <c r="U234" s="11">
        <v>0.12</v>
      </c>
      <c r="V234" s="11">
        <v>62</v>
      </c>
      <c r="W234" s="11">
        <v>-0.09</v>
      </c>
      <c r="X234" s="11">
        <v>48</v>
      </c>
      <c r="Y234" s="11">
        <v>3.89</v>
      </c>
      <c r="Z234" s="11">
        <v>48</v>
      </c>
      <c r="AA234" s="11">
        <v>2.04</v>
      </c>
      <c r="AB234" s="11">
        <v>54</v>
      </c>
      <c r="AC234" s="11">
        <v>4.1500000000000004</v>
      </c>
      <c r="AD234" s="11">
        <v>62</v>
      </c>
      <c r="AE234" s="40">
        <v>0.27</v>
      </c>
      <c r="AF234" s="11">
        <v>53</v>
      </c>
      <c r="AG234" s="43">
        <v>0.06</v>
      </c>
      <c r="AH234" s="11">
        <v>44</v>
      </c>
      <c r="AI234" s="47">
        <v>0.18</v>
      </c>
      <c r="AJ234" s="11">
        <v>51</v>
      </c>
      <c r="AK234" s="47">
        <v>0.02</v>
      </c>
      <c r="AL234" s="11">
        <v>38</v>
      </c>
      <c r="AM234" s="40">
        <v>0.25</v>
      </c>
      <c r="AN234" s="11">
        <v>48</v>
      </c>
      <c r="AO234" s="40">
        <v>0.37</v>
      </c>
      <c r="AP234" s="11">
        <v>55</v>
      </c>
      <c r="AQ234" s="11">
        <v>8.1999999999999993</v>
      </c>
      <c r="AR234" s="11">
        <v>162.02000000000001</v>
      </c>
      <c r="AS234" s="11">
        <v>127.01</v>
      </c>
      <c r="AT234" s="11" t="s">
        <v>2640</v>
      </c>
      <c r="AU234" s="11" t="s">
        <v>2641</v>
      </c>
      <c r="AV234" s="11" t="s">
        <v>2640</v>
      </c>
      <c r="AW234" s="11">
        <v>3</v>
      </c>
      <c r="AX234" s="64" t="s">
        <v>2690</v>
      </c>
    </row>
    <row r="235" spans="1:50" x14ac:dyDescent="0.3">
      <c r="A235" s="11" t="s">
        <v>2149</v>
      </c>
      <c r="B235" s="11" t="s">
        <v>67</v>
      </c>
      <c r="C235" s="11" t="s">
        <v>1298</v>
      </c>
      <c r="D235" s="11" t="s">
        <v>2149</v>
      </c>
      <c r="E235" s="11" t="s">
        <v>2228</v>
      </c>
      <c r="F235" s="11" t="s">
        <v>2688</v>
      </c>
      <c r="G235" s="11" t="s">
        <v>67</v>
      </c>
      <c r="H235" s="12" t="s">
        <v>1042</v>
      </c>
      <c r="I235" s="13">
        <v>44685</v>
      </c>
      <c r="J235" s="11" t="s">
        <v>2656</v>
      </c>
      <c r="K235" s="11">
        <v>0.28999999999999998</v>
      </c>
      <c r="L235" s="11">
        <v>66</v>
      </c>
      <c r="M235" s="11">
        <v>7.82</v>
      </c>
      <c r="N235" s="11">
        <v>72</v>
      </c>
      <c r="O235" s="11">
        <v>10.25</v>
      </c>
      <c r="P235" s="11">
        <v>62</v>
      </c>
      <c r="Q235" s="11">
        <v>0.56000000000000005</v>
      </c>
      <c r="R235" s="11">
        <v>71</v>
      </c>
      <c r="S235" s="11">
        <v>2.4</v>
      </c>
      <c r="T235" s="11">
        <v>69</v>
      </c>
      <c r="U235" s="11">
        <v>0.12</v>
      </c>
      <c r="V235" s="11">
        <v>62</v>
      </c>
      <c r="W235" s="11">
        <v>-0.08</v>
      </c>
      <c r="X235" s="11">
        <v>48</v>
      </c>
      <c r="Y235" s="11">
        <v>3.65</v>
      </c>
      <c r="Z235" s="11">
        <v>48</v>
      </c>
      <c r="AA235" s="11">
        <v>2.09</v>
      </c>
      <c r="AB235" s="11">
        <v>54</v>
      </c>
      <c r="AC235" s="11">
        <v>4.07</v>
      </c>
      <c r="AD235" s="11">
        <v>62</v>
      </c>
      <c r="AE235" s="40">
        <v>0.27</v>
      </c>
      <c r="AF235" s="11">
        <v>53</v>
      </c>
      <c r="AG235" s="43">
        <v>0.06</v>
      </c>
      <c r="AH235" s="11">
        <v>44</v>
      </c>
      <c r="AI235" s="47">
        <v>0.18</v>
      </c>
      <c r="AJ235" s="11">
        <v>51</v>
      </c>
      <c r="AK235" s="47">
        <v>0.02</v>
      </c>
      <c r="AL235" s="11">
        <v>38</v>
      </c>
      <c r="AM235" s="40">
        <v>0.25</v>
      </c>
      <c r="AN235" s="11">
        <v>48</v>
      </c>
      <c r="AO235" s="40">
        <v>0.37</v>
      </c>
      <c r="AP235" s="11">
        <v>55</v>
      </c>
      <c r="AQ235" s="11">
        <v>7.94</v>
      </c>
      <c r="AR235" s="11">
        <v>162.13999999999999</v>
      </c>
      <c r="AS235" s="11">
        <v>126.84</v>
      </c>
      <c r="AT235" s="11" t="s">
        <v>2640</v>
      </c>
      <c r="AU235" s="11" t="s">
        <v>2641</v>
      </c>
      <c r="AV235" s="11" t="s">
        <v>2641</v>
      </c>
      <c r="AW235" s="11">
        <v>3</v>
      </c>
      <c r="AX235" s="64" t="s">
        <v>2690</v>
      </c>
    </row>
    <row r="236" spans="1:50" s="1" customFormat="1" x14ac:dyDescent="0.3">
      <c r="A236" s="14" t="s">
        <v>2150</v>
      </c>
      <c r="B236" s="14" t="s">
        <v>593</v>
      </c>
      <c r="C236" s="14" t="s">
        <v>1299</v>
      </c>
      <c r="D236" s="14" t="s">
        <v>2150</v>
      </c>
      <c r="E236" s="14" t="s">
        <v>2228</v>
      </c>
      <c r="F236" s="14" t="s">
        <v>2688</v>
      </c>
      <c r="G236" s="14" t="s">
        <v>593</v>
      </c>
      <c r="H236" s="15" t="s">
        <v>1060</v>
      </c>
      <c r="I236" s="16">
        <v>44713</v>
      </c>
      <c r="J236" s="14" t="s">
        <v>2657</v>
      </c>
      <c r="K236" s="14">
        <v>0.6</v>
      </c>
      <c r="L236" s="14">
        <v>67</v>
      </c>
      <c r="M236" s="14">
        <v>10.42</v>
      </c>
      <c r="N236" s="14">
        <v>71</v>
      </c>
      <c r="O236" s="14">
        <v>17.600000000000001</v>
      </c>
      <c r="P236" s="14">
        <v>61</v>
      </c>
      <c r="Q236" s="14">
        <v>-0.63</v>
      </c>
      <c r="R236" s="14">
        <v>63</v>
      </c>
      <c r="S236" s="14">
        <v>1.17</v>
      </c>
      <c r="T236" s="14">
        <v>65</v>
      </c>
      <c r="U236" s="14">
        <v>1.06</v>
      </c>
      <c r="V236" s="14">
        <v>58</v>
      </c>
      <c r="W236" s="14">
        <v>-0.41</v>
      </c>
      <c r="X236" s="14">
        <v>47</v>
      </c>
      <c r="Y236" s="14">
        <v>5.87</v>
      </c>
      <c r="Z236" s="14">
        <v>46</v>
      </c>
      <c r="AA236" s="14">
        <v>1.92</v>
      </c>
      <c r="AB236" s="14">
        <v>50</v>
      </c>
      <c r="AC236" s="14">
        <v>5.47</v>
      </c>
      <c r="AD236" s="14">
        <v>59</v>
      </c>
      <c r="AE236" s="41">
        <v>0.25</v>
      </c>
      <c r="AF236" s="14">
        <v>51</v>
      </c>
      <c r="AG236" s="44">
        <v>0.05</v>
      </c>
      <c r="AH236" s="14">
        <v>41</v>
      </c>
      <c r="AI236" s="48">
        <v>0.34</v>
      </c>
      <c r="AJ236" s="14">
        <v>50</v>
      </c>
      <c r="AK236" s="48">
        <v>0.01</v>
      </c>
      <c r="AL236" s="14">
        <v>34</v>
      </c>
      <c r="AM236" s="41">
        <v>0.34</v>
      </c>
      <c r="AN236" s="14">
        <v>47</v>
      </c>
      <c r="AO236" s="41">
        <v>0.45</v>
      </c>
      <c r="AP236" s="14">
        <v>53</v>
      </c>
      <c r="AQ236" s="14">
        <v>11.48</v>
      </c>
      <c r="AR236" s="14">
        <v>168.17</v>
      </c>
      <c r="AS236" s="14">
        <v>130.51</v>
      </c>
      <c r="AT236" s="14" t="s">
        <v>2640</v>
      </c>
      <c r="AU236" s="14" t="s">
        <v>2640</v>
      </c>
      <c r="AV236" s="14" t="s">
        <v>2642</v>
      </c>
      <c r="AW236" s="14">
        <v>2</v>
      </c>
      <c r="AX236" s="65" t="s">
        <v>2688</v>
      </c>
    </row>
    <row r="237" spans="1:50" s="1" customFormat="1" x14ac:dyDescent="0.3">
      <c r="A237" s="14" t="s">
        <v>2151</v>
      </c>
      <c r="B237" s="14" t="s">
        <v>594</v>
      </c>
      <c r="C237" s="14" t="s">
        <v>1300</v>
      </c>
      <c r="D237" s="14" t="s">
        <v>2151</v>
      </c>
      <c r="E237" s="14" t="s">
        <v>2228</v>
      </c>
      <c r="F237" s="14" t="s">
        <v>2688</v>
      </c>
      <c r="G237" s="14" t="s">
        <v>594</v>
      </c>
      <c r="H237" s="15" t="s">
        <v>1060</v>
      </c>
      <c r="I237" s="16">
        <v>44713</v>
      </c>
      <c r="J237" s="14" t="s">
        <v>2657</v>
      </c>
      <c r="K237" s="14">
        <v>0.53</v>
      </c>
      <c r="L237" s="14">
        <v>65</v>
      </c>
      <c r="M237" s="14">
        <v>9.23</v>
      </c>
      <c r="N237" s="14">
        <v>69</v>
      </c>
      <c r="O237" s="14">
        <v>14.85</v>
      </c>
      <c r="P237" s="14">
        <v>57</v>
      </c>
      <c r="Q237" s="14">
        <v>-0.35</v>
      </c>
      <c r="R237" s="14">
        <v>62</v>
      </c>
      <c r="S237" s="14">
        <v>1.84</v>
      </c>
      <c r="T237" s="14">
        <v>63</v>
      </c>
      <c r="U237" s="14">
        <v>1.2</v>
      </c>
      <c r="V237" s="14">
        <v>53</v>
      </c>
      <c r="W237" s="14">
        <v>-0.39</v>
      </c>
      <c r="X237" s="14">
        <v>43</v>
      </c>
      <c r="Y237" s="14">
        <v>5.03</v>
      </c>
      <c r="Z237" s="14">
        <v>43</v>
      </c>
      <c r="AA237" s="14">
        <v>2.15</v>
      </c>
      <c r="AB237" s="14">
        <v>47</v>
      </c>
      <c r="AC237" s="14">
        <v>5.28</v>
      </c>
      <c r="AD237" s="14">
        <v>58</v>
      </c>
      <c r="AE237" s="41">
        <v>0.27</v>
      </c>
      <c r="AF237" s="14">
        <v>46</v>
      </c>
      <c r="AG237" s="44">
        <v>0.05</v>
      </c>
      <c r="AH237" s="14">
        <v>37</v>
      </c>
      <c r="AI237" s="48">
        <v>0.28000000000000003</v>
      </c>
      <c r="AJ237" s="14">
        <v>45</v>
      </c>
      <c r="AK237" s="48">
        <v>0.02</v>
      </c>
      <c r="AL237" s="14">
        <v>31</v>
      </c>
      <c r="AM237" s="41">
        <v>0.31</v>
      </c>
      <c r="AN237" s="14">
        <v>42</v>
      </c>
      <c r="AO237" s="41">
        <v>0.44</v>
      </c>
      <c r="AP237" s="14">
        <v>47</v>
      </c>
      <c r="AQ237" s="14">
        <v>10.43</v>
      </c>
      <c r="AR237" s="14">
        <v>168.14</v>
      </c>
      <c r="AS237" s="14">
        <v>129.44999999999999</v>
      </c>
      <c r="AT237" s="14" t="s">
        <v>2640</v>
      </c>
      <c r="AU237" s="14" t="s">
        <v>2640</v>
      </c>
      <c r="AV237" s="14" t="s">
        <v>2642</v>
      </c>
      <c r="AW237" s="14">
        <v>3</v>
      </c>
      <c r="AX237" s="65" t="s">
        <v>2688</v>
      </c>
    </row>
    <row r="238" spans="1:50" x14ac:dyDescent="0.3">
      <c r="A238" s="11" t="s">
        <v>2152</v>
      </c>
      <c r="B238" s="11" t="s">
        <v>717</v>
      </c>
      <c r="C238" s="11" t="s">
        <v>1301</v>
      </c>
      <c r="D238" s="11" t="s">
        <v>2152</v>
      </c>
      <c r="E238" s="11" t="s">
        <v>2228</v>
      </c>
      <c r="F238" s="11" t="s">
        <v>2688</v>
      </c>
      <c r="G238" s="11" t="s">
        <v>717</v>
      </c>
      <c r="H238" s="12" t="s">
        <v>1058</v>
      </c>
      <c r="I238" s="13">
        <v>44724</v>
      </c>
      <c r="J238" s="11" t="s">
        <v>2656</v>
      </c>
      <c r="K238" s="11">
        <v>0.53</v>
      </c>
      <c r="L238" s="11">
        <v>67</v>
      </c>
      <c r="M238" s="11">
        <v>9.51</v>
      </c>
      <c r="N238" s="11">
        <v>70</v>
      </c>
      <c r="O238" s="11">
        <v>12.08</v>
      </c>
      <c r="P238" s="11">
        <v>61</v>
      </c>
      <c r="Q238" s="11">
        <v>-0.2</v>
      </c>
      <c r="R238" s="11">
        <v>65</v>
      </c>
      <c r="S238" s="11">
        <v>0.85</v>
      </c>
      <c r="T238" s="11">
        <v>65</v>
      </c>
      <c r="U238" s="11">
        <v>0.03</v>
      </c>
      <c r="V238" s="11">
        <v>58</v>
      </c>
      <c r="W238" s="11">
        <v>-0.33</v>
      </c>
      <c r="X238" s="11">
        <v>49</v>
      </c>
      <c r="Y238" s="11">
        <v>4.1100000000000003</v>
      </c>
      <c r="Z238" s="11">
        <v>48</v>
      </c>
      <c r="AA238" s="11">
        <v>1.42</v>
      </c>
      <c r="AB238" s="11">
        <v>52</v>
      </c>
      <c r="AC238" s="11">
        <v>4.9400000000000004</v>
      </c>
      <c r="AD238" s="11">
        <v>59</v>
      </c>
      <c r="AE238" s="40">
        <v>0.35</v>
      </c>
      <c r="AF238" s="11">
        <v>55</v>
      </c>
      <c r="AG238" s="43">
        <v>0.05</v>
      </c>
      <c r="AH238" s="11">
        <v>42</v>
      </c>
      <c r="AI238" s="47">
        <v>0.27</v>
      </c>
      <c r="AJ238" s="11">
        <v>52</v>
      </c>
      <c r="AK238" s="47">
        <v>0.02</v>
      </c>
      <c r="AL238" s="11">
        <v>35</v>
      </c>
      <c r="AM238" s="40">
        <v>0.3</v>
      </c>
      <c r="AN238" s="11">
        <v>48</v>
      </c>
      <c r="AO238" s="40">
        <v>0.54</v>
      </c>
      <c r="AP238" s="11">
        <v>57</v>
      </c>
      <c r="AQ238" s="11">
        <v>9.5399999999999991</v>
      </c>
      <c r="AR238" s="11">
        <v>167.44</v>
      </c>
      <c r="AS238" s="11">
        <v>129.88</v>
      </c>
      <c r="AT238" s="11" t="s">
        <v>2640</v>
      </c>
      <c r="AU238" s="11" t="s">
        <v>2640</v>
      </c>
      <c r="AV238" s="11" t="s">
        <v>2640</v>
      </c>
      <c r="AW238" s="11">
        <v>2</v>
      </c>
      <c r="AX238" s="64" t="s">
        <v>2688</v>
      </c>
    </row>
    <row r="239" spans="1:50" x14ac:dyDescent="0.3">
      <c r="A239" s="11" t="s">
        <v>2153</v>
      </c>
      <c r="B239" s="11" t="s">
        <v>716</v>
      </c>
      <c r="C239" s="11" t="s">
        <v>1302</v>
      </c>
      <c r="D239" s="11" t="s">
        <v>2153</v>
      </c>
      <c r="E239" s="11" t="s">
        <v>2228</v>
      </c>
      <c r="F239" s="11" t="s">
        <v>2688</v>
      </c>
      <c r="G239" s="11" t="s">
        <v>716</v>
      </c>
      <c r="H239" s="12" t="s">
        <v>1058</v>
      </c>
      <c r="I239" s="13">
        <v>44724</v>
      </c>
      <c r="J239" s="11" t="s">
        <v>2656</v>
      </c>
      <c r="K239" s="11">
        <v>0.47</v>
      </c>
      <c r="L239" s="11">
        <v>67</v>
      </c>
      <c r="M239" s="11">
        <v>9.44</v>
      </c>
      <c r="N239" s="11">
        <v>70</v>
      </c>
      <c r="O239" s="11">
        <v>13.32</v>
      </c>
      <c r="P239" s="11">
        <v>61</v>
      </c>
      <c r="Q239" s="11">
        <v>-0.22</v>
      </c>
      <c r="R239" s="11">
        <v>66</v>
      </c>
      <c r="S239" s="11">
        <v>1.49</v>
      </c>
      <c r="T239" s="11">
        <v>65</v>
      </c>
      <c r="U239" s="11">
        <v>-0.51</v>
      </c>
      <c r="V239" s="11">
        <v>58</v>
      </c>
      <c r="W239" s="11">
        <v>-0.3</v>
      </c>
      <c r="X239" s="11">
        <v>50</v>
      </c>
      <c r="Y239" s="11">
        <v>4.09</v>
      </c>
      <c r="Z239" s="11">
        <v>49</v>
      </c>
      <c r="AA239" s="11">
        <v>1.63</v>
      </c>
      <c r="AB239" s="11">
        <v>53</v>
      </c>
      <c r="AC239" s="11">
        <v>5.21</v>
      </c>
      <c r="AD239" s="11">
        <v>59</v>
      </c>
      <c r="AE239" s="40">
        <v>0.28999999999999998</v>
      </c>
      <c r="AF239" s="11">
        <v>56</v>
      </c>
      <c r="AG239" s="43">
        <v>0.05</v>
      </c>
      <c r="AH239" s="11">
        <v>43</v>
      </c>
      <c r="AI239" s="47">
        <v>0.18</v>
      </c>
      <c r="AJ239" s="11">
        <v>53</v>
      </c>
      <c r="AK239" s="47">
        <v>0.02</v>
      </c>
      <c r="AL239" s="11">
        <v>36</v>
      </c>
      <c r="AM239" s="40">
        <v>0.23</v>
      </c>
      <c r="AN239" s="11">
        <v>49</v>
      </c>
      <c r="AO239" s="40">
        <v>0.41</v>
      </c>
      <c r="AP239" s="11">
        <v>58</v>
      </c>
      <c r="AQ239" s="11">
        <v>8.93</v>
      </c>
      <c r="AR239" s="11">
        <v>162.76</v>
      </c>
      <c r="AS239" s="11">
        <v>124.56</v>
      </c>
      <c r="AT239" s="11" t="s">
        <v>2640</v>
      </c>
      <c r="AU239" s="11" t="s">
        <v>2641</v>
      </c>
      <c r="AV239" s="11" t="s">
        <v>2641</v>
      </c>
      <c r="AW239" s="11">
        <v>3</v>
      </c>
      <c r="AX239" s="64" t="s">
        <v>2688</v>
      </c>
    </row>
    <row r="240" spans="1:50" s="1" customFormat="1" x14ac:dyDescent="0.3">
      <c r="A240" s="14" t="s">
        <v>2154</v>
      </c>
      <c r="B240" s="14" t="s">
        <v>521</v>
      </c>
      <c r="C240" s="14" t="s">
        <v>1303</v>
      </c>
      <c r="D240" s="14" t="s">
        <v>2154</v>
      </c>
      <c r="E240" s="14" t="s">
        <v>2228</v>
      </c>
      <c r="F240" s="14" t="s">
        <v>2688</v>
      </c>
      <c r="G240" s="14" t="s">
        <v>521</v>
      </c>
      <c r="H240" s="15" t="s">
        <v>1048</v>
      </c>
      <c r="I240" s="16">
        <v>44711</v>
      </c>
      <c r="J240" s="14" t="s">
        <v>2656</v>
      </c>
      <c r="K240" s="14">
        <v>0.47</v>
      </c>
      <c r="L240" s="14">
        <v>66</v>
      </c>
      <c r="M240" s="14">
        <v>8</v>
      </c>
      <c r="N240" s="14">
        <v>70</v>
      </c>
      <c r="O240" s="14">
        <v>12.63</v>
      </c>
      <c r="P240" s="14">
        <v>57</v>
      </c>
      <c r="Q240" s="14">
        <v>0.72</v>
      </c>
      <c r="R240" s="14">
        <v>63</v>
      </c>
      <c r="S240" s="14">
        <v>2.36</v>
      </c>
      <c r="T240" s="14">
        <v>65</v>
      </c>
      <c r="U240" s="14">
        <v>1.1000000000000001</v>
      </c>
      <c r="V240" s="14">
        <v>55</v>
      </c>
      <c r="W240" s="14">
        <v>-0.35</v>
      </c>
      <c r="X240" s="14">
        <v>49</v>
      </c>
      <c r="Y240" s="14">
        <v>2.77</v>
      </c>
      <c r="Z240" s="14">
        <v>48</v>
      </c>
      <c r="AA240" s="14">
        <v>2.2400000000000002</v>
      </c>
      <c r="AB240" s="14">
        <v>50</v>
      </c>
      <c r="AC240" s="14">
        <v>3.66</v>
      </c>
      <c r="AD240" s="14">
        <v>60</v>
      </c>
      <c r="AE240" s="41">
        <v>0.28999999999999998</v>
      </c>
      <c r="AF240" s="14">
        <v>48</v>
      </c>
      <c r="AG240" s="44">
        <v>0.05</v>
      </c>
      <c r="AH240" s="14">
        <v>40</v>
      </c>
      <c r="AI240" s="48">
        <v>0.34</v>
      </c>
      <c r="AJ240" s="14">
        <v>48</v>
      </c>
      <c r="AK240" s="48">
        <v>1E-3</v>
      </c>
      <c r="AL240" s="14">
        <v>34</v>
      </c>
      <c r="AM240" s="41">
        <v>0.32</v>
      </c>
      <c r="AN240" s="14">
        <v>45</v>
      </c>
      <c r="AO240" s="41">
        <v>0.47</v>
      </c>
      <c r="AP240" s="14">
        <v>50</v>
      </c>
      <c r="AQ240" s="14">
        <v>9.1</v>
      </c>
      <c r="AR240" s="14">
        <v>173.79</v>
      </c>
      <c r="AS240" s="14">
        <v>127.99</v>
      </c>
      <c r="AT240" s="14" t="s">
        <v>2640</v>
      </c>
      <c r="AU240" s="14" t="s">
        <v>2640</v>
      </c>
      <c r="AV240" s="14" t="s">
        <v>2640</v>
      </c>
      <c r="AW240" s="14">
        <v>3</v>
      </c>
      <c r="AX240" s="65" t="s">
        <v>2688</v>
      </c>
    </row>
    <row r="241" spans="1:50" s="1" customFormat="1" x14ac:dyDescent="0.3">
      <c r="A241" s="14" t="s">
        <v>2155</v>
      </c>
      <c r="B241" s="14" t="s">
        <v>520</v>
      </c>
      <c r="C241" s="14" t="s">
        <v>1304</v>
      </c>
      <c r="D241" s="14" t="s">
        <v>2155</v>
      </c>
      <c r="E241" s="14" t="s">
        <v>2228</v>
      </c>
      <c r="F241" s="14" t="s">
        <v>2688</v>
      </c>
      <c r="G241" s="14" t="s">
        <v>520</v>
      </c>
      <c r="H241" s="15" t="s">
        <v>1048</v>
      </c>
      <c r="I241" s="16">
        <v>44711</v>
      </c>
      <c r="J241" s="14" t="s">
        <v>2656</v>
      </c>
      <c r="K241" s="14">
        <v>0.48</v>
      </c>
      <c r="L241" s="14">
        <v>66</v>
      </c>
      <c r="M241" s="14">
        <v>7.1</v>
      </c>
      <c r="N241" s="14">
        <v>70</v>
      </c>
      <c r="O241" s="14">
        <v>11.36</v>
      </c>
      <c r="P241" s="14">
        <v>57</v>
      </c>
      <c r="Q241" s="14">
        <v>0.52</v>
      </c>
      <c r="R241" s="14">
        <v>63</v>
      </c>
      <c r="S241" s="14">
        <v>2.3199999999999998</v>
      </c>
      <c r="T241" s="14">
        <v>65</v>
      </c>
      <c r="U241" s="14">
        <v>1.0900000000000001</v>
      </c>
      <c r="V241" s="14">
        <v>55</v>
      </c>
      <c r="W241" s="14">
        <v>-0.38</v>
      </c>
      <c r="X241" s="14">
        <v>49</v>
      </c>
      <c r="Y241" s="14">
        <v>2.2999999999999998</v>
      </c>
      <c r="Z241" s="14">
        <v>48</v>
      </c>
      <c r="AA241" s="14">
        <v>2.13</v>
      </c>
      <c r="AB241" s="14">
        <v>50</v>
      </c>
      <c r="AC241" s="14">
        <v>3.67</v>
      </c>
      <c r="AD241" s="14">
        <v>60</v>
      </c>
      <c r="AE241" s="41">
        <v>0.28999999999999998</v>
      </c>
      <c r="AF241" s="14">
        <v>48</v>
      </c>
      <c r="AG241" s="44">
        <v>0.05</v>
      </c>
      <c r="AH241" s="14">
        <v>40</v>
      </c>
      <c r="AI241" s="48">
        <v>0.34</v>
      </c>
      <c r="AJ241" s="14">
        <v>48</v>
      </c>
      <c r="AK241" s="48">
        <v>1E-3</v>
      </c>
      <c r="AL241" s="14">
        <v>34</v>
      </c>
      <c r="AM241" s="41">
        <v>0.32</v>
      </c>
      <c r="AN241" s="14">
        <v>45</v>
      </c>
      <c r="AO241" s="41">
        <v>0.47</v>
      </c>
      <c r="AP241" s="14">
        <v>50</v>
      </c>
      <c r="AQ241" s="14">
        <v>8.19</v>
      </c>
      <c r="AR241" s="14">
        <v>171.42</v>
      </c>
      <c r="AS241" s="14">
        <v>126.7</v>
      </c>
      <c r="AT241" s="14" t="s">
        <v>2640</v>
      </c>
      <c r="AU241" s="14" t="s">
        <v>2640</v>
      </c>
      <c r="AV241" s="14" t="s">
        <v>2640</v>
      </c>
      <c r="AW241" s="14">
        <v>3</v>
      </c>
      <c r="AX241" s="65" t="s">
        <v>2688</v>
      </c>
    </row>
    <row r="242" spans="1:50" x14ac:dyDescent="0.3">
      <c r="A242" s="11" t="s">
        <v>2156</v>
      </c>
      <c r="B242" s="11" t="s">
        <v>533</v>
      </c>
      <c r="C242" s="11" t="s">
        <v>1305</v>
      </c>
      <c r="D242" s="11" t="s">
        <v>2156</v>
      </c>
      <c r="E242" s="11" t="s">
        <v>2228</v>
      </c>
      <c r="F242" s="11" t="s">
        <v>2688</v>
      </c>
      <c r="G242" s="11" t="s">
        <v>533</v>
      </c>
      <c r="H242" s="12" t="s">
        <v>1062</v>
      </c>
      <c r="I242" s="13">
        <v>44712</v>
      </c>
      <c r="J242" s="11" t="s">
        <v>2656</v>
      </c>
      <c r="K242" s="11">
        <v>0.71</v>
      </c>
      <c r="L242" s="11">
        <v>64</v>
      </c>
      <c r="M242" s="11">
        <v>10.11</v>
      </c>
      <c r="N242" s="11">
        <v>69</v>
      </c>
      <c r="O242" s="11">
        <v>15.49</v>
      </c>
      <c r="P242" s="11">
        <v>58</v>
      </c>
      <c r="Q242" s="11">
        <v>0.16</v>
      </c>
      <c r="R242" s="11">
        <v>63</v>
      </c>
      <c r="S242" s="11">
        <v>2.06</v>
      </c>
      <c r="T242" s="11">
        <v>64</v>
      </c>
      <c r="U242" s="11">
        <v>-0.03</v>
      </c>
      <c r="V242" s="11">
        <v>56</v>
      </c>
      <c r="W242" s="11">
        <v>-0.41</v>
      </c>
      <c r="X242" s="11">
        <v>47</v>
      </c>
      <c r="Y242" s="11">
        <v>4.45</v>
      </c>
      <c r="Z242" s="11">
        <v>47</v>
      </c>
      <c r="AA242" s="11">
        <v>2.2999999999999998</v>
      </c>
      <c r="AB242" s="11">
        <v>50</v>
      </c>
      <c r="AC242" s="11">
        <v>5.55</v>
      </c>
      <c r="AD242" s="11">
        <v>59</v>
      </c>
      <c r="AE242" s="40">
        <v>0.28999999999999998</v>
      </c>
      <c r="AF242" s="11">
        <v>49</v>
      </c>
      <c r="AG242" s="43">
        <v>0.04</v>
      </c>
      <c r="AH242" s="11">
        <v>38</v>
      </c>
      <c r="AI242" s="47">
        <v>0.31</v>
      </c>
      <c r="AJ242" s="11">
        <v>46</v>
      </c>
      <c r="AK242" s="47">
        <v>0.01</v>
      </c>
      <c r="AL242" s="11">
        <v>31</v>
      </c>
      <c r="AM242" s="40">
        <v>0.31</v>
      </c>
      <c r="AN242" s="11">
        <v>43</v>
      </c>
      <c r="AO242" s="40">
        <v>0.45</v>
      </c>
      <c r="AP242" s="11">
        <v>50</v>
      </c>
      <c r="AQ242" s="11">
        <v>10.08</v>
      </c>
      <c r="AR242" s="11">
        <v>172.5</v>
      </c>
      <c r="AS242" s="11">
        <v>128.43</v>
      </c>
      <c r="AT242" s="11" t="s">
        <v>2642</v>
      </c>
      <c r="AU242" s="11" t="s">
        <v>2640</v>
      </c>
      <c r="AV242" s="11" t="s">
        <v>2640</v>
      </c>
      <c r="AW242" s="11">
        <v>3</v>
      </c>
      <c r="AX242" s="64" t="s">
        <v>2688</v>
      </c>
    </row>
    <row r="243" spans="1:50" x14ac:dyDescent="0.3">
      <c r="A243" s="11" t="s">
        <v>2157</v>
      </c>
      <c r="B243" s="11" t="s">
        <v>534</v>
      </c>
      <c r="C243" s="11" t="s">
        <v>1306</v>
      </c>
      <c r="D243" s="11" t="s">
        <v>2157</v>
      </c>
      <c r="E243" s="11" t="s">
        <v>2228</v>
      </c>
      <c r="F243" s="11" t="s">
        <v>2688</v>
      </c>
      <c r="G243" s="11" t="s">
        <v>534</v>
      </c>
      <c r="H243" s="12" t="s">
        <v>1062</v>
      </c>
      <c r="I243" s="13">
        <v>44712</v>
      </c>
      <c r="J243" s="11" t="s">
        <v>2656</v>
      </c>
      <c r="K243" s="11">
        <v>0.62</v>
      </c>
      <c r="L243" s="11">
        <v>64</v>
      </c>
      <c r="M243" s="11">
        <v>9.6</v>
      </c>
      <c r="N243" s="11">
        <v>69</v>
      </c>
      <c r="O243" s="11">
        <v>14.82</v>
      </c>
      <c r="P243" s="11">
        <v>58</v>
      </c>
      <c r="Q243" s="11">
        <v>0.23</v>
      </c>
      <c r="R243" s="11">
        <v>63</v>
      </c>
      <c r="S243" s="11">
        <v>2.13</v>
      </c>
      <c r="T243" s="11">
        <v>64</v>
      </c>
      <c r="U243" s="11">
        <v>-0.02</v>
      </c>
      <c r="V243" s="11">
        <v>56</v>
      </c>
      <c r="W243" s="11">
        <v>-0.38</v>
      </c>
      <c r="X243" s="11">
        <v>47</v>
      </c>
      <c r="Y243" s="11">
        <v>4.2</v>
      </c>
      <c r="Z243" s="11">
        <v>47</v>
      </c>
      <c r="AA243" s="11">
        <v>2.2999999999999998</v>
      </c>
      <c r="AB243" s="11">
        <v>50</v>
      </c>
      <c r="AC243" s="11">
        <v>5.39</v>
      </c>
      <c r="AD243" s="11">
        <v>59</v>
      </c>
      <c r="AE243" s="40">
        <v>0.28999999999999998</v>
      </c>
      <c r="AF243" s="11">
        <v>49</v>
      </c>
      <c r="AG243" s="43">
        <v>0.04</v>
      </c>
      <c r="AH243" s="11">
        <v>38</v>
      </c>
      <c r="AI243" s="47">
        <v>0.31</v>
      </c>
      <c r="AJ243" s="11">
        <v>46</v>
      </c>
      <c r="AK243" s="47">
        <v>0.01</v>
      </c>
      <c r="AL243" s="11">
        <v>31</v>
      </c>
      <c r="AM243" s="40">
        <v>0.31</v>
      </c>
      <c r="AN243" s="11">
        <v>43</v>
      </c>
      <c r="AO243" s="40">
        <v>0.45</v>
      </c>
      <c r="AP243" s="11">
        <v>50</v>
      </c>
      <c r="AQ243" s="11">
        <v>9.58</v>
      </c>
      <c r="AR243" s="11">
        <v>171.54</v>
      </c>
      <c r="AS243" s="11">
        <v>128.04</v>
      </c>
      <c r="AT243" s="11" t="s">
        <v>2641</v>
      </c>
      <c r="AU243" s="11" t="s">
        <v>2640</v>
      </c>
      <c r="AV243" s="11" t="s">
        <v>2642</v>
      </c>
      <c r="AW243" s="11">
        <v>3</v>
      </c>
      <c r="AX243" s="64" t="s">
        <v>2688</v>
      </c>
    </row>
    <row r="244" spans="1:50" s="1" customFormat="1" x14ac:dyDescent="0.3">
      <c r="A244" s="14" t="s">
        <v>2158</v>
      </c>
      <c r="B244" s="14" t="s">
        <v>530</v>
      </c>
      <c r="C244" s="14" t="s">
        <v>1307</v>
      </c>
      <c r="D244" s="14" t="s">
        <v>2158</v>
      </c>
      <c r="E244" s="14" t="s">
        <v>2228</v>
      </c>
      <c r="F244" s="14" t="s">
        <v>2688</v>
      </c>
      <c r="G244" s="14" t="s">
        <v>530</v>
      </c>
      <c r="H244" s="15" t="s">
        <v>1060</v>
      </c>
      <c r="I244" s="16">
        <v>44711</v>
      </c>
      <c r="J244" s="14" t="s">
        <v>2656</v>
      </c>
      <c r="K244" s="14">
        <v>0.5</v>
      </c>
      <c r="L244" s="14">
        <v>68</v>
      </c>
      <c r="M244" s="14">
        <v>8.69</v>
      </c>
      <c r="N244" s="14">
        <v>71</v>
      </c>
      <c r="O244" s="14">
        <v>13.67</v>
      </c>
      <c r="P244" s="14">
        <v>62</v>
      </c>
      <c r="Q244" s="14">
        <v>-0.17</v>
      </c>
      <c r="R244" s="14">
        <v>65</v>
      </c>
      <c r="S244" s="14">
        <v>1.49</v>
      </c>
      <c r="T244" s="14">
        <v>66</v>
      </c>
      <c r="U244" s="14">
        <v>2.54</v>
      </c>
      <c r="V244" s="14">
        <v>59</v>
      </c>
      <c r="W244" s="14">
        <v>-0.05</v>
      </c>
      <c r="X244" s="14">
        <v>47</v>
      </c>
      <c r="Y244" s="14">
        <v>3.94</v>
      </c>
      <c r="Z244" s="14">
        <v>47</v>
      </c>
      <c r="AA244" s="14">
        <v>1.9</v>
      </c>
      <c r="AB244" s="14">
        <v>51</v>
      </c>
      <c r="AC244" s="14">
        <v>4.57</v>
      </c>
      <c r="AD244" s="14">
        <v>60</v>
      </c>
      <c r="AE244" s="41">
        <v>0.22</v>
      </c>
      <c r="AF244" s="14">
        <v>51</v>
      </c>
      <c r="AG244" s="44">
        <v>0.03</v>
      </c>
      <c r="AH244" s="14">
        <v>40</v>
      </c>
      <c r="AI244" s="48">
        <v>0.22</v>
      </c>
      <c r="AJ244" s="14">
        <v>50</v>
      </c>
      <c r="AK244" s="48">
        <v>0.03</v>
      </c>
      <c r="AL244" s="14">
        <v>33</v>
      </c>
      <c r="AM244" s="41">
        <v>0.26</v>
      </c>
      <c r="AN244" s="14">
        <v>46</v>
      </c>
      <c r="AO244" s="41">
        <v>0.33</v>
      </c>
      <c r="AP244" s="14">
        <v>53</v>
      </c>
      <c r="AQ244" s="14">
        <v>11.23</v>
      </c>
      <c r="AR244" s="14">
        <v>161.83000000000001</v>
      </c>
      <c r="AS244" s="14">
        <v>131.76</v>
      </c>
      <c r="AT244" s="14" t="s">
        <v>2640</v>
      </c>
      <c r="AU244" s="14" t="s">
        <v>2640</v>
      </c>
      <c r="AV244" s="14" t="s">
        <v>2640</v>
      </c>
      <c r="AW244" s="14">
        <v>3</v>
      </c>
      <c r="AX244" s="65" t="s">
        <v>2690</v>
      </c>
    </row>
    <row r="245" spans="1:50" s="1" customFormat="1" x14ac:dyDescent="0.3">
      <c r="A245" s="14" t="s">
        <v>2159</v>
      </c>
      <c r="B245" s="14" t="s">
        <v>531</v>
      </c>
      <c r="C245" s="14" t="s">
        <v>1308</v>
      </c>
      <c r="D245" s="14" t="s">
        <v>2159</v>
      </c>
      <c r="E245" s="14" t="s">
        <v>2228</v>
      </c>
      <c r="F245" s="14" t="s">
        <v>2688</v>
      </c>
      <c r="G245" s="14" t="s">
        <v>531</v>
      </c>
      <c r="H245" s="15" t="s">
        <v>1060</v>
      </c>
      <c r="I245" s="16">
        <v>44711</v>
      </c>
      <c r="J245" s="14" t="s">
        <v>2656</v>
      </c>
      <c r="K245" s="14">
        <v>0.4</v>
      </c>
      <c r="L245" s="14">
        <v>66</v>
      </c>
      <c r="M245" s="14">
        <v>8.1199999999999992</v>
      </c>
      <c r="N245" s="14">
        <v>71</v>
      </c>
      <c r="O245" s="14">
        <v>13.38</v>
      </c>
      <c r="P245" s="14">
        <v>58</v>
      </c>
      <c r="Q245" s="14">
        <v>0.13</v>
      </c>
      <c r="R245" s="14">
        <v>64</v>
      </c>
      <c r="S245" s="14">
        <v>1.7</v>
      </c>
      <c r="T245" s="14">
        <v>65</v>
      </c>
      <c r="U245" s="14">
        <v>2.11</v>
      </c>
      <c r="V245" s="14">
        <v>56</v>
      </c>
      <c r="W245" s="14">
        <v>-0.04</v>
      </c>
      <c r="X245" s="14">
        <v>45</v>
      </c>
      <c r="Y245" s="14">
        <v>3.62</v>
      </c>
      <c r="Z245" s="14">
        <v>44</v>
      </c>
      <c r="AA245" s="14">
        <v>2.09</v>
      </c>
      <c r="AB245" s="14">
        <v>48</v>
      </c>
      <c r="AC245" s="14">
        <v>4.22</v>
      </c>
      <c r="AD245" s="14">
        <v>60</v>
      </c>
      <c r="AE245" s="41">
        <v>0.25</v>
      </c>
      <c r="AF245" s="14">
        <v>48</v>
      </c>
      <c r="AG245" s="44">
        <v>0.04</v>
      </c>
      <c r="AH245" s="14">
        <v>38</v>
      </c>
      <c r="AI245" s="48">
        <v>0.27</v>
      </c>
      <c r="AJ245" s="14">
        <v>46</v>
      </c>
      <c r="AK245" s="48">
        <v>0.02</v>
      </c>
      <c r="AL245" s="14">
        <v>32</v>
      </c>
      <c r="AM245" s="41">
        <v>0.28999999999999998</v>
      </c>
      <c r="AN245" s="14">
        <v>43</v>
      </c>
      <c r="AO245" s="41">
        <v>0.39</v>
      </c>
      <c r="AP245" s="14">
        <v>50</v>
      </c>
      <c r="AQ245" s="14">
        <v>10.229999999999999</v>
      </c>
      <c r="AR245" s="14">
        <v>165.07</v>
      </c>
      <c r="AS245" s="14">
        <v>131.35</v>
      </c>
      <c r="AT245" s="14" t="s">
        <v>2642</v>
      </c>
      <c r="AU245" s="14" t="s">
        <v>2640</v>
      </c>
      <c r="AV245" s="14" t="s">
        <v>2642</v>
      </c>
      <c r="AW245" s="14">
        <v>3</v>
      </c>
      <c r="AX245" s="65" t="s">
        <v>2690</v>
      </c>
    </row>
    <row r="246" spans="1:50" x14ac:dyDescent="0.3">
      <c r="A246" s="11" t="s">
        <v>2160</v>
      </c>
      <c r="B246" s="11" t="s">
        <v>514</v>
      </c>
      <c r="C246" s="11" t="s">
        <v>1309</v>
      </c>
      <c r="D246" s="11" t="s">
        <v>2160</v>
      </c>
      <c r="E246" s="11" t="s">
        <v>2228</v>
      </c>
      <c r="F246" s="11" t="s">
        <v>2688</v>
      </c>
      <c r="G246" s="11" t="s">
        <v>514</v>
      </c>
      <c r="H246" s="12" t="s">
        <v>1059</v>
      </c>
      <c r="I246" s="13">
        <v>44711</v>
      </c>
      <c r="J246" s="11" t="s">
        <v>2656</v>
      </c>
      <c r="K246" s="11">
        <v>0.23</v>
      </c>
      <c r="L246" s="11">
        <v>65</v>
      </c>
      <c r="M246" s="11">
        <v>7.92</v>
      </c>
      <c r="N246" s="11">
        <v>70</v>
      </c>
      <c r="O246" s="11">
        <v>11.43</v>
      </c>
      <c r="P246" s="11">
        <v>58</v>
      </c>
      <c r="Q246" s="11">
        <v>0.04</v>
      </c>
      <c r="R246" s="11">
        <v>64</v>
      </c>
      <c r="S246" s="11">
        <v>2.36</v>
      </c>
      <c r="T246" s="11">
        <v>65</v>
      </c>
      <c r="U246" s="11">
        <v>0.21</v>
      </c>
      <c r="V246" s="11">
        <v>52</v>
      </c>
      <c r="W246" s="11">
        <v>-0.45</v>
      </c>
      <c r="X246" s="11">
        <v>46</v>
      </c>
      <c r="Y246" s="11">
        <v>3.91</v>
      </c>
      <c r="Z246" s="11">
        <v>45</v>
      </c>
      <c r="AA246" s="11">
        <v>2.11</v>
      </c>
      <c r="AB246" s="11">
        <v>49</v>
      </c>
      <c r="AC246" s="11">
        <v>4.54</v>
      </c>
      <c r="AD246" s="11">
        <v>60</v>
      </c>
      <c r="AE246" s="40">
        <v>0.28000000000000003</v>
      </c>
      <c r="AF246" s="11">
        <v>48</v>
      </c>
      <c r="AG246" s="43">
        <v>0.05</v>
      </c>
      <c r="AH246" s="11">
        <v>40</v>
      </c>
      <c r="AI246" s="47">
        <v>0.3</v>
      </c>
      <c r="AJ246" s="11">
        <v>47</v>
      </c>
      <c r="AK246" s="47">
        <v>0.01</v>
      </c>
      <c r="AL246" s="11">
        <v>35</v>
      </c>
      <c r="AM246" s="40">
        <v>0.32</v>
      </c>
      <c r="AN246" s="11">
        <v>44</v>
      </c>
      <c r="AO246" s="40">
        <v>0.44</v>
      </c>
      <c r="AP246" s="11">
        <v>50</v>
      </c>
      <c r="AQ246" s="11">
        <v>8.1300000000000008</v>
      </c>
      <c r="AR246" s="11">
        <v>170.58</v>
      </c>
      <c r="AS246" s="11">
        <v>126.45</v>
      </c>
      <c r="AT246" s="11" t="s">
        <v>2642</v>
      </c>
      <c r="AU246" s="11" t="s">
        <v>2640</v>
      </c>
      <c r="AV246" s="11" t="s">
        <v>2640</v>
      </c>
      <c r="AW246" s="11">
        <v>3</v>
      </c>
      <c r="AX246" s="64" t="s">
        <v>2688</v>
      </c>
    </row>
    <row r="247" spans="1:50" x14ac:dyDescent="0.3">
      <c r="A247" s="11" t="s">
        <v>2161</v>
      </c>
      <c r="B247" s="11" t="s">
        <v>515</v>
      </c>
      <c r="C247" s="11" t="s">
        <v>1310</v>
      </c>
      <c r="D247" s="11" t="s">
        <v>2161</v>
      </c>
      <c r="E247" s="11" t="s">
        <v>2228</v>
      </c>
      <c r="F247" s="11" t="s">
        <v>2688</v>
      </c>
      <c r="G247" s="11" t="s">
        <v>515</v>
      </c>
      <c r="H247" s="12" t="s">
        <v>1059</v>
      </c>
      <c r="I247" s="13">
        <v>44711</v>
      </c>
      <c r="J247" s="11" t="s">
        <v>2656</v>
      </c>
      <c r="K247" s="11">
        <v>0.25</v>
      </c>
      <c r="L247" s="11">
        <v>68</v>
      </c>
      <c r="M247" s="11">
        <v>7.27</v>
      </c>
      <c r="N247" s="11">
        <v>71</v>
      </c>
      <c r="O247" s="11">
        <v>10.24</v>
      </c>
      <c r="P247" s="11">
        <v>63</v>
      </c>
      <c r="Q247" s="11">
        <v>0.05</v>
      </c>
      <c r="R247" s="11">
        <v>65</v>
      </c>
      <c r="S247" s="11">
        <v>2.44</v>
      </c>
      <c r="T247" s="11">
        <v>66</v>
      </c>
      <c r="U247" s="11">
        <v>-0.14000000000000001</v>
      </c>
      <c r="V247" s="11">
        <v>58</v>
      </c>
      <c r="W247" s="11">
        <v>-0.48</v>
      </c>
      <c r="X247" s="11">
        <v>50</v>
      </c>
      <c r="Y247" s="11">
        <v>3.46</v>
      </c>
      <c r="Z247" s="11">
        <v>50</v>
      </c>
      <c r="AA247" s="11">
        <v>2.21</v>
      </c>
      <c r="AB247" s="11">
        <v>53</v>
      </c>
      <c r="AC247" s="11">
        <v>4.5599999999999996</v>
      </c>
      <c r="AD247" s="11">
        <v>60</v>
      </c>
      <c r="AE247" s="40">
        <v>0.28000000000000003</v>
      </c>
      <c r="AF247" s="11">
        <v>53</v>
      </c>
      <c r="AG247" s="43">
        <v>0.06</v>
      </c>
      <c r="AH247" s="11">
        <v>45</v>
      </c>
      <c r="AI247" s="47">
        <v>0.34</v>
      </c>
      <c r="AJ247" s="11">
        <v>52</v>
      </c>
      <c r="AK247" s="47">
        <v>0.01</v>
      </c>
      <c r="AL247" s="11">
        <v>39</v>
      </c>
      <c r="AM247" s="40">
        <v>0.35</v>
      </c>
      <c r="AN247" s="11">
        <v>49</v>
      </c>
      <c r="AO247" s="40">
        <v>0.46</v>
      </c>
      <c r="AP247" s="11">
        <v>55</v>
      </c>
      <c r="AQ247" s="11">
        <v>7.13</v>
      </c>
      <c r="AR247" s="11">
        <v>171.36</v>
      </c>
      <c r="AS247" s="11">
        <v>126.34</v>
      </c>
      <c r="AT247" s="11" t="s">
        <v>2640</v>
      </c>
      <c r="AU247" s="11" t="s">
        <v>2640</v>
      </c>
      <c r="AV247" s="11" t="s">
        <v>2640</v>
      </c>
      <c r="AW247" s="11">
        <v>3</v>
      </c>
      <c r="AX247" s="64" t="s">
        <v>2688</v>
      </c>
    </row>
    <row r="248" spans="1:50" s="1" customFormat="1" x14ac:dyDescent="0.3">
      <c r="A248" s="14" t="s">
        <v>2162</v>
      </c>
      <c r="B248" s="14" t="s">
        <v>119</v>
      </c>
      <c r="C248" s="14" t="s">
        <v>1311</v>
      </c>
      <c r="D248" s="14" t="s">
        <v>2162</v>
      </c>
      <c r="E248" s="14" t="s">
        <v>2228</v>
      </c>
      <c r="F248" s="14" t="s">
        <v>2688</v>
      </c>
      <c r="G248" s="14" t="s">
        <v>119</v>
      </c>
      <c r="H248" s="15" t="s">
        <v>1046</v>
      </c>
      <c r="I248" s="16">
        <v>44691</v>
      </c>
      <c r="J248" s="14" t="s">
        <v>2656</v>
      </c>
      <c r="K248" s="14">
        <v>0.53</v>
      </c>
      <c r="L248" s="14">
        <v>67</v>
      </c>
      <c r="M248" s="14">
        <v>11.49</v>
      </c>
      <c r="N248" s="14">
        <v>72</v>
      </c>
      <c r="O248" s="14">
        <v>16.559999999999999</v>
      </c>
      <c r="P248" s="14">
        <v>61</v>
      </c>
      <c r="Q248" s="14">
        <v>0.14000000000000001</v>
      </c>
      <c r="R248" s="14">
        <v>71</v>
      </c>
      <c r="S248" s="14">
        <v>1.42</v>
      </c>
      <c r="T248" s="14">
        <v>69</v>
      </c>
      <c r="U248" s="14">
        <v>0.36</v>
      </c>
      <c r="V248" s="14">
        <v>59</v>
      </c>
      <c r="W248" s="14">
        <v>-0.51</v>
      </c>
      <c r="X248" s="14">
        <v>50</v>
      </c>
      <c r="Y248" s="14">
        <v>6.3</v>
      </c>
      <c r="Z248" s="14">
        <v>50</v>
      </c>
      <c r="AA248" s="14">
        <v>1.66</v>
      </c>
      <c r="AB248" s="14">
        <v>55</v>
      </c>
      <c r="AC248" s="14">
        <v>5.61</v>
      </c>
      <c r="AD248" s="14">
        <v>62</v>
      </c>
      <c r="AE248" s="41">
        <v>0.27</v>
      </c>
      <c r="AF248" s="14">
        <v>55</v>
      </c>
      <c r="AG248" s="44">
        <v>0.04</v>
      </c>
      <c r="AH248" s="14">
        <v>44</v>
      </c>
      <c r="AI248" s="48">
        <v>0.15</v>
      </c>
      <c r="AJ248" s="14">
        <v>52</v>
      </c>
      <c r="AK248" s="48">
        <v>0.02</v>
      </c>
      <c r="AL248" s="14">
        <v>37</v>
      </c>
      <c r="AM248" s="41">
        <v>0.21</v>
      </c>
      <c r="AN248" s="14">
        <v>49</v>
      </c>
      <c r="AO248" s="41">
        <v>0.39</v>
      </c>
      <c r="AP248" s="14">
        <v>57</v>
      </c>
      <c r="AQ248" s="14">
        <v>11.85</v>
      </c>
      <c r="AR248" s="14">
        <v>162.83000000000001</v>
      </c>
      <c r="AS248" s="14">
        <v>125.69</v>
      </c>
      <c r="AT248" s="14" t="s">
        <v>2640</v>
      </c>
      <c r="AU248" s="14" t="s">
        <v>2641</v>
      </c>
      <c r="AV248" s="14" t="s">
        <v>2640</v>
      </c>
      <c r="AW248" s="14">
        <v>3</v>
      </c>
      <c r="AX248" s="65" t="s">
        <v>2688</v>
      </c>
    </row>
    <row r="249" spans="1:50" s="1" customFormat="1" x14ac:dyDescent="0.3">
      <c r="A249" s="14" t="s">
        <v>2163</v>
      </c>
      <c r="B249" s="14" t="s">
        <v>118</v>
      </c>
      <c r="C249" s="14" t="s">
        <v>1312</v>
      </c>
      <c r="D249" s="14" t="s">
        <v>2163</v>
      </c>
      <c r="E249" s="14" t="s">
        <v>2228</v>
      </c>
      <c r="F249" s="14" t="s">
        <v>2688</v>
      </c>
      <c r="G249" s="14" t="s">
        <v>118</v>
      </c>
      <c r="H249" s="15" t="s">
        <v>1046</v>
      </c>
      <c r="I249" s="16">
        <v>44691</v>
      </c>
      <c r="J249" s="14" t="s">
        <v>2656</v>
      </c>
      <c r="K249" s="14">
        <v>0.54</v>
      </c>
      <c r="L249" s="14">
        <v>67</v>
      </c>
      <c r="M249" s="14">
        <v>11.53</v>
      </c>
      <c r="N249" s="14">
        <v>72</v>
      </c>
      <c r="O249" s="14">
        <v>16.7</v>
      </c>
      <c r="P249" s="14">
        <v>60</v>
      </c>
      <c r="Q249" s="14">
        <v>0.2</v>
      </c>
      <c r="R249" s="14">
        <v>69</v>
      </c>
      <c r="S249" s="14">
        <v>1.34</v>
      </c>
      <c r="T249" s="14">
        <v>67</v>
      </c>
      <c r="U249" s="14">
        <v>0.36</v>
      </c>
      <c r="V249" s="14">
        <v>59</v>
      </c>
      <c r="W249" s="14">
        <v>-0.49</v>
      </c>
      <c r="X249" s="14">
        <v>50</v>
      </c>
      <c r="Y249" s="14">
        <v>6.3</v>
      </c>
      <c r="Z249" s="14">
        <v>50</v>
      </c>
      <c r="AA249" s="14">
        <v>1.63</v>
      </c>
      <c r="AB249" s="14">
        <v>54</v>
      </c>
      <c r="AC249" s="14">
        <v>5.51</v>
      </c>
      <c r="AD249" s="14">
        <v>61</v>
      </c>
      <c r="AE249" s="41">
        <v>0.27</v>
      </c>
      <c r="AF249" s="14">
        <v>55</v>
      </c>
      <c r="AG249" s="44">
        <v>0.04</v>
      </c>
      <c r="AH249" s="14">
        <v>44</v>
      </c>
      <c r="AI249" s="48">
        <v>0.15</v>
      </c>
      <c r="AJ249" s="14">
        <v>52</v>
      </c>
      <c r="AK249" s="48">
        <v>0.02</v>
      </c>
      <c r="AL249" s="14">
        <v>37</v>
      </c>
      <c r="AM249" s="41">
        <v>0.21</v>
      </c>
      <c r="AN249" s="14">
        <v>49</v>
      </c>
      <c r="AO249" s="41">
        <v>0.38</v>
      </c>
      <c r="AP249" s="14">
        <v>57</v>
      </c>
      <c r="AQ249" s="14">
        <v>11.889999999999999</v>
      </c>
      <c r="AR249" s="14">
        <v>162.4</v>
      </c>
      <c r="AS249" s="14">
        <v>125.64</v>
      </c>
      <c r="AT249" s="14" t="s">
        <v>2640</v>
      </c>
      <c r="AU249" s="14" t="s">
        <v>2640</v>
      </c>
      <c r="AV249" s="14" t="s">
        <v>2640</v>
      </c>
      <c r="AW249" s="14">
        <v>3</v>
      </c>
      <c r="AX249" s="65" t="s">
        <v>2688</v>
      </c>
    </row>
    <row r="250" spans="1:50" x14ac:dyDescent="0.3">
      <c r="A250" s="11" t="s">
        <v>2164</v>
      </c>
      <c r="B250" s="11" t="s">
        <v>125</v>
      </c>
      <c r="C250" s="11" t="s">
        <v>1313</v>
      </c>
      <c r="D250" s="11" t="s">
        <v>2164</v>
      </c>
      <c r="E250" s="11" t="s">
        <v>2228</v>
      </c>
      <c r="F250" s="11" t="s">
        <v>2688</v>
      </c>
      <c r="G250" s="11" t="s">
        <v>125</v>
      </c>
      <c r="H250" s="12" t="s">
        <v>1047</v>
      </c>
      <c r="I250" s="13">
        <v>44693</v>
      </c>
      <c r="J250" s="11" t="s">
        <v>2656</v>
      </c>
      <c r="K250" s="11">
        <v>0.6</v>
      </c>
      <c r="L250" s="11">
        <v>68</v>
      </c>
      <c r="M250" s="11">
        <v>9.73</v>
      </c>
      <c r="N250" s="11">
        <v>73</v>
      </c>
      <c r="O250" s="11">
        <v>15.21</v>
      </c>
      <c r="P250" s="11">
        <v>68</v>
      </c>
      <c r="Q250" s="11">
        <v>0.36</v>
      </c>
      <c r="R250" s="11">
        <v>72</v>
      </c>
      <c r="S250" s="11">
        <v>1.88</v>
      </c>
      <c r="T250" s="11">
        <v>70</v>
      </c>
      <c r="U250" s="11">
        <v>0.45</v>
      </c>
      <c r="V250" s="11">
        <v>67</v>
      </c>
      <c r="W250" s="11">
        <v>-0.19</v>
      </c>
      <c r="X250" s="11">
        <v>53</v>
      </c>
      <c r="Y250" s="11">
        <v>5.23</v>
      </c>
      <c r="Z250" s="11">
        <v>52</v>
      </c>
      <c r="AA250" s="11">
        <v>1.84</v>
      </c>
      <c r="AB250" s="11">
        <v>56</v>
      </c>
      <c r="AC250" s="11">
        <v>4.74</v>
      </c>
      <c r="AD250" s="11">
        <v>64</v>
      </c>
      <c r="AE250" s="40">
        <v>0.3</v>
      </c>
      <c r="AF250" s="11">
        <v>60</v>
      </c>
      <c r="AG250" s="43">
        <v>0.04</v>
      </c>
      <c r="AH250" s="11">
        <v>48</v>
      </c>
      <c r="AI250" s="47">
        <v>0.34</v>
      </c>
      <c r="AJ250" s="11">
        <v>58</v>
      </c>
      <c r="AK250" s="47">
        <v>1E-3</v>
      </c>
      <c r="AL250" s="11">
        <v>41</v>
      </c>
      <c r="AM250" s="40">
        <v>0.31</v>
      </c>
      <c r="AN250" s="11">
        <v>54</v>
      </c>
      <c r="AO250" s="40">
        <v>0.47</v>
      </c>
      <c r="AP250" s="11">
        <v>62</v>
      </c>
      <c r="AQ250" s="11">
        <v>10.18</v>
      </c>
      <c r="AR250" s="11">
        <v>167.25</v>
      </c>
      <c r="AS250" s="11">
        <v>130.34</v>
      </c>
      <c r="AT250" s="11" t="s">
        <v>2640</v>
      </c>
      <c r="AU250" s="11" t="s">
        <v>2642</v>
      </c>
      <c r="AV250" s="11" t="s">
        <v>2642</v>
      </c>
      <c r="AW250" s="11">
        <v>3</v>
      </c>
      <c r="AX250" s="64" t="s">
        <v>2688</v>
      </c>
    </row>
    <row r="251" spans="1:50" x14ac:dyDescent="0.3">
      <c r="A251" s="11" t="s">
        <v>2165</v>
      </c>
      <c r="B251" s="11" t="s">
        <v>126</v>
      </c>
      <c r="C251" s="11" t="s">
        <v>1314</v>
      </c>
      <c r="D251" s="11" t="s">
        <v>2165</v>
      </c>
      <c r="E251" s="11" t="s">
        <v>2228</v>
      </c>
      <c r="F251" s="11" t="s">
        <v>2688</v>
      </c>
      <c r="G251" s="11" t="s">
        <v>126</v>
      </c>
      <c r="H251" s="12" t="s">
        <v>1047</v>
      </c>
      <c r="I251" s="13">
        <v>44693</v>
      </c>
      <c r="J251" s="11" t="s">
        <v>2656</v>
      </c>
      <c r="K251" s="11">
        <v>0.51</v>
      </c>
      <c r="L251" s="11">
        <v>67</v>
      </c>
      <c r="M251" s="11">
        <v>8.3000000000000007</v>
      </c>
      <c r="N251" s="11">
        <v>72</v>
      </c>
      <c r="O251" s="11">
        <v>13.34</v>
      </c>
      <c r="P251" s="11">
        <v>65</v>
      </c>
      <c r="Q251" s="11">
        <v>0.46</v>
      </c>
      <c r="R251" s="11">
        <v>71</v>
      </c>
      <c r="S251" s="11">
        <v>2.37</v>
      </c>
      <c r="T251" s="11">
        <v>69</v>
      </c>
      <c r="U251" s="11">
        <v>0.62</v>
      </c>
      <c r="V251" s="11">
        <v>64</v>
      </c>
      <c r="W251" s="11">
        <v>-0.2</v>
      </c>
      <c r="X251" s="11">
        <v>49</v>
      </c>
      <c r="Y251" s="11">
        <v>3.54</v>
      </c>
      <c r="Z251" s="11">
        <v>49</v>
      </c>
      <c r="AA251" s="11">
        <v>2.1</v>
      </c>
      <c r="AB251" s="11">
        <v>56</v>
      </c>
      <c r="AC251" s="11">
        <v>4.3899999999999997</v>
      </c>
      <c r="AD251" s="11">
        <v>63</v>
      </c>
      <c r="AE251" s="40">
        <v>0.28000000000000003</v>
      </c>
      <c r="AF251" s="11">
        <v>57</v>
      </c>
      <c r="AG251" s="43">
        <v>0.04</v>
      </c>
      <c r="AH251" s="11">
        <v>46</v>
      </c>
      <c r="AI251" s="47">
        <v>0.26</v>
      </c>
      <c r="AJ251" s="11">
        <v>54</v>
      </c>
      <c r="AK251" s="47">
        <v>0.01</v>
      </c>
      <c r="AL251" s="11">
        <v>38</v>
      </c>
      <c r="AM251" s="40">
        <v>0.27</v>
      </c>
      <c r="AN251" s="11">
        <v>51</v>
      </c>
      <c r="AO251" s="40">
        <v>0.41</v>
      </c>
      <c r="AP251" s="11">
        <v>59</v>
      </c>
      <c r="AQ251" s="11">
        <v>8.92</v>
      </c>
      <c r="AR251" s="11">
        <v>165.74</v>
      </c>
      <c r="AS251" s="11">
        <v>126.76</v>
      </c>
      <c r="AT251" s="11" t="s">
        <v>2640</v>
      </c>
      <c r="AU251" s="11" t="s">
        <v>2640</v>
      </c>
      <c r="AV251" s="11" t="s">
        <v>2640</v>
      </c>
      <c r="AW251" s="11">
        <v>4</v>
      </c>
      <c r="AX251" s="64" t="s">
        <v>2688</v>
      </c>
    </row>
    <row r="252" spans="1:50" s="1" customFormat="1" x14ac:dyDescent="0.3">
      <c r="A252" s="14" t="s">
        <v>2166</v>
      </c>
      <c r="B252" s="14" t="s">
        <v>505</v>
      </c>
      <c r="C252" s="14" t="s">
        <v>1315</v>
      </c>
      <c r="D252" s="14" t="s">
        <v>2166</v>
      </c>
      <c r="E252" s="14" t="s">
        <v>2228</v>
      </c>
      <c r="F252" s="14" t="s">
        <v>2688</v>
      </c>
      <c r="G252" s="14" t="s">
        <v>505</v>
      </c>
      <c r="H252" s="15" t="s">
        <v>1062</v>
      </c>
      <c r="I252" s="16">
        <v>44710</v>
      </c>
      <c r="J252" s="14" t="s">
        <v>2656</v>
      </c>
      <c r="K252" s="14">
        <v>0.56999999999999995</v>
      </c>
      <c r="L252" s="14">
        <v>68</v>
      </c>
      <c r="M252" s="14">
        <v>7.34</v>
      </c>
      <c r="N252" s="14">
        <v>72</v>
      </c>
      <c r="O252" s="14">
        <v>11.44</v>
      </c>
      <c r="P252" s="14">
        <v>62</v>
      </c>
      <c r="Q252" s="14">
        <v>0.32</v>
      </c>
      <c r="R252" s="14">
        <v>66</v>
      </c>
      <c r="S252" s="14">
        <v>1.79</v>
      </c>
      <c r="T252" s="14">
        <v>66</v>
      </c>
      <c r="U252" s="14">
        <v>0.04</v>
      </c>
      <c r="V252" s="14">
        <v>60</v>
      </c>
      <c r="W252" s="14">
        <v>-0.12</v>
      </c>
      <c r="X252" s="14">
        <v>49</v>
      </c>
      <c r="Y252" s="14">
        <v>3.71</v>
      </c>
      <c r="Z252" s="14">
        <v>49</v>
      </c>
      <c r="AA252" s="14">
        <v>1.88</v>
      </c>
      <c r="AB252" s="14">
        <v>53</v>
      </c>
      <c r="AC252" s="14">
        <v>4</v>
      </c>
      <c r="AD252" s="14">
        <v>61</v>
      </c>
      <c r="AE252" s="41">
        <v>0.27</v>
      </c>
      <c r="AF252" s="14">
        <v>53</v>
      </c>
      <c r="AG252" s="44">
        <v>0.05</v>
      </c>
      <c r="AH252" s="14">
        <v>42</v>
      </c>
      <c r="AI252" s="48">
        <v>0.35</v>
      </c>
      <c r="AJ252" s="14">
        <v>51</v>
      </c>
      <c r="AK252" s="48">
        <v>1E-3</v>
      </c>
      <c r="AL252" s="14">
        <v>35</v>
      </c>
      <c r="AM252" s="41">
        <v>0.32</v>
      </c>
      <c r="AN252" s="14">
        <v>48</v>
      </c>
      <c r="AO252" s="41">
        <v>0.43</v>
      </c>
      <c r="AP252" s="14">
        <v>55</v>
      </c>
      <c r="AQ252" s="14">
        <v>7.38</v>
      </c>
      <c r="AR252" s="14">
        <v>163.08000000000001</v>
      </c>
      <c r="AS252" s="14">
        <v>127.19</v>
      </c>
      <c r="AT252" s="14" t="s">
        <v>2640</v>
      </c>
      <c r="AU252" s="14" t="s">
        <v>2642</v>
      </c>
      <c r="AV252" s="14" t="s">
        <v>2641</v>
      </c>
      <c r="AW252" s="14">
        <v>3</v>
      </c>
      <c r="AX252" s="65" t="s">
        <v>2690</v>
      </c>
    </row>
    <row r="253" spans="1:50" s="1" customFormat="1" x14ac:dyDescent="0.3">
      <c r="A253" s="14" t="s">
        <v>2167</v>
      </c>
      <c r="B253" s="14" t="s">
        <v>504</v>
      </c>
      <c r="C253" s="14" t="s">
        <v>1316</v>
      </c>
      <c r="D253" s="14" t="s">
        <v>2167</v>
      </c>
      <c r="E253" s="14" t="s">
        <v>2228</v>
      </c>
      <c r="F253" s="14" t="s">
        <v>2688</v>
      </c>
      <c r="G253" s="14" t="s">
        <v>504</v>
      </c>
      <c r="H253" s="15" t="s">
        <v>1062</v>
      </c>
      <c r="I253" s="16">
        <v>44710</v>
      </c>
      <c r="J253" s="14" t="s">
        <v>2656</v>
      </c>
      <c r="K253" s="14">
        <v>0.57999999999999996</v>
      </c>
      <c r="L253" s="14">
        <v>67</v>
      </c>
      <c r="M253" s="14">
        <v>7.79</v>
      </c>
      <c r="N253" s="14">
        <v>71</v>
      </c>
      <c r="O253" s="14">
        <v>11.19</v>
      </c>
      <c r="P253" s="14">
        <v>62</v>
      </c>
      <c r="Q253" s="14">
        <v>0.46</v>
      </c>
      <c r="R253" s="14">
        <v>65</v>
      </c>
      <c r="S253" s="14">
        <v>2.38</v>
      </c>
      <c r="T253" s="14">
        <v>65</v>
      </c>
      <c r="U253" s="14">
        <v>-0.62</v>
      </c>
      <c r="V253" s="14">
        <v>59</v>
      </c>
      <c r="W253" s="14">
        <v>-0.36</v>
      </c>
      <c r="X253" s="14">
        <v>49</v>
      </c>
      <c r="Y253" s="14">
        <v>5.0999999999999996</v>
      </c>
      <c r="Z253" s="14">
        <v>49</v>
      </c>
      <c r="AA253" s="14">
        <v>2.2000000000000002</v>
      </c>
      <c r="AB253" s="14">
        <v>52</v>
      </c>
      <c r="AC253" s="14">
        <v>4.87</v>
      </c>
      <c r="AD253" s="14">
        <v>60</v>
      </c>
      <c r="AE253" s="41">
        <v>0.26</v>
      </c>
      <c r="AF253" s="14">
        <v>53</v>
      </c>
      <c r="AG253" s="44">
        <v>0.05</v>
      </c>
      <c r="AH253" s="14">
        <v>42</v>
      </c>
      <c r="AI253" s="48">
        <v>0.3</v>
      </c>
      <c r="AJ253" s="14">
        <v>52</v>
      </c>
      <c r="AK253" s="48">
        <v>1E-3</v>
      </c>
      <c r="AL253" s="14">
        <v>35</v>
      </c>
      <c r="AM253" s="41">
        <v>0.3</v>
      </c>
      <c r="AN253" s="14">
        <v>48</v>
      </c>
      <c r="AO253" s="41">
        <v>0.41</v>
      </c>
      <c r="AP253" s="14">
        <v>55</v>
      </c>
      <c r="AQ253" s="14">
        <v>7.17</v>
      </c>
      <c r="AR253" s="14">
        <v>164.79</v>
      </c>
      <c r="AS253" s="14">
        <v>124.72</v>
      </c>
      <c r="AT253" s="14" t="s">
        <v>2640</v>
      </c>
      <c r="AU253" s="14" t="s">
        <v>2640</v>
      </c>
      <c r="AV253" s="14" t="s">
        <v>2640</v>
      </c>
      <c r="AW253" s="14">
        <v>3</v>
      </c>
      <c r="AX253" s="65" t="s">
        <v>2688</v>
      </c>
    </row>
    <row r="254" spans="1:50" x14ac:dyDescent="0.3">
      <c r="A254" s="11" t="s">
        <v>2168</v>
      </c>
      <c r="B254" s="11" t="s">
        <v>506</v>
      </c>
      <c r="C254" s="11" t="s">
        <v>1317</v>
      </c>
      <c r="D254" s="11" t="s">
        <v>2168</v>
      </c>
      <c r="E254" s="11" t="s">
        <v>2228</v>
      </c>
      <c r="F254" s="11" t="s">
        <v>2688</v>
      </c>
      <c r="G254" s="11" t="s">
        <v>506</v>
      </c>
      <c r="H254" s="12" t="s">
        <v>1043</v>
      </c>
      <c r="I254" s="13">
        <v>44710</v>
      </c>
      <c r="J254" s="11" t="s">
        <v>2656</v>
      </c>
      <c r="K254" s="11">
        <v>0.63</v>
      </c>
      <c r="L254" s="11">
        <v>66</v>
      </c>
      <c r="M254" s="11">
        <v>9.83</v>
      </c>
      <c r="N254" s="11">
        <v>70</v>
      </c>
      <c r="O254" s="11">
        <v>19.04</v>
      </c>
      <c r="P254" s="11">
        <v>60</v>
      </c>
      <c r="Q254" s="11">
        <v>-0.55000000000000004</v>
      </c>
      <c r="R254" s="11">
        <v>66</v>
      </c>
      <c r="S254" s="11">
        <v>1.78</v>
      </c>
      <c r="T254" s="11">
        <v>66</v>
      </c>
      <c r="U254" s="11">
        <v>1.2</v>
      </c>
      <c r="V254" s="11">
        <v>55</v>
      </c>
      <c r="W254" s="11">
        <v>-0.59</v>
      </c>
      <c r="X254" s="11">
        <v>46</v>
      </c>
      <c r="Y254" s="11">
        <v>3.89</v>
      </c>
      <c r="Z254" s="11">
        <v>46</v>
      </c>
      <c r="AA254" s="11">
        <v>2.27</v>
      </c>
      <c r="AB254" s="11">
        <v>51</v>
      </c>
      <c r="AC254" s="11">
        <v>5.69</v>
      </c>
      <c r="AD254" s="11">
        <v>60</v>
      </c>
      <c r="AE254" s="40">
        <v>0.27</v>
      </c>
      <c r="AF254" s="11">
        <v>50</v>
      </c>
      <c r="AG254" s="43">
        <v>0.04</v>
      </c>
      <c r="AH254" s="11">
        <v>38</v>
      </c>
      <c r="AI254" s="47">
        <v>0.31</v>
      </c>
      <c r="AJ254" s="11">
        <v>47</v>
      </c>
      <c r="AK254" s="47">
        <v>1E-3</v>
      </c>
      <c r="AL254" s="11">
        <v>32</v>
      </c>
      <c r="AM254" s="40">
        <v>0.28000000000000003</v>
      </c>
      <c r="AN254" s="11">
        <v>44</v>
      </c>
      <c r="AO254" s="40">
        <v>0.47</v>
      </c>
      <c r="AP254" s="11">
        <v>52</v>
      </c>
      <c r="AQ254" s="11">
        <v>11.03</v>
      </c>
      <c r="AR254" s="11">
        <v>169.6</v>
      </c>
      <c r="AS254" s="11">
        <v>124.83</v>
      </c>
      <c r="AT254" s="11" t="s">
        <v>2640</v>
      </c>
      <c r="AU254" s="11" t="s">
        <v>2640</v>
      </c>
      <c r="AV254" s="11" t="s">
        <v>2640</v>
      </c>
      <c r="AW254" s="11">
        <v>3</v>
      </c>
      <c r="AX254" s="64" t="s">
        <v>2688</v>
      </c>
    </row>
    <row r="255" spans="1:50" x14ac:dyDescent="0.3">
      <c r="A255" s="11" t="s">
        <v>2169</v>
      </c>
      <c r="B255" s="11" t="s">
        <v>507</v>
      </c>
      <c r="C255" s="11" t="s">
        <v>1318</v>
      </c>
      <c r="D255" s="11" t="s">
        <v>2169</v>
      </c>
      <c r="E255" s="11" t="s">
        <v>2228</v>
      </c>
      <c r="F255" s="11" t="s">
        <v>2688</v>
      </c>
      <c r="G255" s="11" t="s">
        <v>507</v>
      </c>
      <c r="H255" s="12" t="s">
        <v>1043</v>
      </c>
      <c r="I255" s="13">
        <v>44710</v>
      </c>
      <c r="J255" s="11" t="s">
        <v>2656</v>
      </c>
      <c r="K255" s="11">
        <v>0.59</v>
      </c>
      <c r="L255" s="11">
        <v>66</v>
      </c>
      <c r="M255" s="11">
        <v>9.51</v>
      </c>
      <c r="N255" s="11">
        <v>70</v>
      </c>
      <c r="O255" s="11">
        <v>18.54</v>
      </c>
      <c r="P255" s="11">
        <v>60</v>
      </c>
      <c r="Q255" s="11">
        <v>-0.43</v>
      </c>
      <c r="R255" s="11">
        <v>66</v>
      </c>
      <c r="S255" s="11">
        <v>1.99</v>
      </c>
      <c r="T255" s="11">
        <v>66</v>
      </c>
      <c r="U255" s="11">
        <v>1.2</v>
      </c>
      <c r="V255" s="11">
        <v>55</v>
      </c>
      <c r="W255" s="11">
        <v>-0.59</v>
      </c>
      <c r="X255" s="11">
        <v>46</v>
      </c>
      <c r="Y255" s="11">
        <v>3.64</v>
      </c>
      <c r="Z255" s="11">
        <v>46</v>
      </c>
      <c r="AA255" s="11">
        <v>2.37</v>
      </c>
      <c r="AB255" s="11">
        <v>51</v>
      </c>
      <c r="AC255" s="11">
        <v>5.62</v>
      </c>
      <c r="AD255" s="11">
        <v>60</v>
      </c>
      <c r="AE255" s="40">
        <v>0.27</v>
      </c>
      <c r="AF255" s="11">
        <v>50</v>
      </c>
      <c r="AG255" s="43">
        <v>0.04</v>
      </c>
      <c r="AH255" s="11">
        <v>38</v>
      </c>
      <c r="AI255" s="47">
        <v>0.31</v>
      </c>
      <c r="AJ255" s="11">
        <v>47</v>
      </c>
      <c r="AK255" s="47">
        <v>1E-3</v>
      </c>
      <c r="AL255" s="11">
        <v>32</v>
      </c>
      <c r="AM255" s="40">
        <v>0.28000000000000003</v>
      </c>
      <c r="AN255" s="11">
        <v>44</v>
      </c>
      <c r="AO255" s="40">
        <v>0.47</v>
      </c>
      <c r="AP255" s="11">
        <v>52</v>
      </c>
      <c r="AQ255" s="11">
        <v>10.709999999999999</v>
      </c>
      <c r="AR255" s="11">
        <v>170.19</v>
      </c>
      <c r="AS255" s="11">
        <v>124.56</v>
      </c>
      <c r="AT255" s="11" t="s">
        <v>2642</v>
      </c>
      <c r="AU255" s="11" t="s">
        <v>2640</v>
      </c>
      <c r="AV255" s="11" t="s">
        <v>2642</v>
      </c>
      <c r="AW255" s="11">
        <v>3</v>
      </c>
      <c r="AX255" s="64" t="s">
        <v>2688</v>
      </c>
    </row>
    <row r="256" spans="1:50" s="1" customFormat="1" x14ac:dyDescent="0.3">
      <c r="A256" s="14" t="s">
        <v>2170</v>
      </c>
      <c r="B256" s="14" t="s">
        <v>290</v>
      </c>
      <c r="C256" s="14" t="s">
        <v>1319</v>
      </c>
      <c r="D256" s="14" t="s">
        <v>2170</v>
      </c>
      <c r="E256" s="14" t="s">
        <v>2228</v>
      </c>
      <c r="F256" s="14" t="s">
        <v>2688</v>
      </c>
      <c r="G256" s="14" t="s">
        <v>290</v>
      </c>
      <c r="H256" s="15" t="s">
        <v>1059</v>
      </c>
      <c r="I256" s="16">
        <v>44707</v>
      </c>
      <c r="J256" s="14" t="s">
        <v>2656</v>
      </c>
      <c r="K256" s="14">
        <v>0.33</v>
      </c>
      <c r="L256" s="14">
        <v>67</v>
      </c>
      <c r="M256" s="14">
        <v>7.89</v>
      </c>
      <c r="N256" s="14">
        <v>71</v>
      </c>
      <c r="O256" s="14">
        <v>10.64</v>
      </c>
      <c r="P256" s="14">
        <v>61</v>
      </c>
      <c r="Q256" s="14">
        <v>-0.06</v>
      </c>
      <c r="R256" s="14">
        <v>64</v>
      </c>
      <c r="S256" s="14">
        <v>1.7</v>
      </c>
      <c r="T256" s="14">
        <v>65</v>
      </c>
      <c r="U256" s="14">
        <v>0.96</v>
      </c>
      <c r="V256" s="14">
        <v>57</v>
      </c>
      <c r="W256" s="14">
        <v>-0.04</v>
      </c>
      <c r="X256" s="14">
        <v>49</v>
      </c>
      <c r="Y256" s="14">
        <v>3.27</v>
      </c>
      <c r="Z256" s="14">
        <v>48</v>
      </c>
      <c r="AA256" s="14">
        <v>1.5</v>
      </c>
      <c r="AB256" s="14">
        <v>51</v>
      </c>
      <c r="AC256" s="14">
        <v>3.94</v>
      </c>
      <c r="AD256" s="14">
        <v>60</v>
      </c>
      <c r="AE256" s="41">
        <v>0.28000000000000003</v>
      </c>
      <c r="AF256" s="14">
        <v>51</v>
      </c>
      <c r="AG256" s="44">
        <v>0.06</v>
      </c>
      <c r="AH256" s="14">
        <v>40</v>
      </c>
      <c r="AI256" s="48">
        <v>0.3</v>
      </c>
      <c r="AJ256" s="14">
        <v>49</v>
      </c>
      <c r="AK256" s="48">
        <v>0.01</v>
      </c>
      <c r="AL256" s="14">
        <v>34</v>
      </c>
      <c r="AM256" s="41">
        <v>0.33</v>
      </c>
      <c r="AN256" s="14">
        <v>46</v>
      </c>
      <c r="AO256" s="41">
        <v>0.44</v>
      </c>
      <c r="AP256" s="14">
        <v>53</v>
      </c>
      <c r="AQ256" s="14">
        <v>8.85</v>
      </c>
      <c r="AR256" s="14">
        <v>170.54</v>
      </c>
      <c r="AS256" s="14">
        <v>132.24</v>
      </c>
      <c r="AT256" s="14" t="s">
        <v>2640</v>
      </c>
      <c r="AU256" s="14" t="s">
        <v>2640</v>
      </c>
      <c r="AV256" s="14" t="s">
        <v>2642</v>
      </c>
      <c r="AW256" s="14">
        <v>4</v>
      </c>
      <c r="AX256" s="65" t="s">
        <v>2690</v>
      </c>
    </row>
    <row r="257" spans="1:50" s="1" customFormat="1" x14ac:dyDescent="0.3">
      <c r="A257" s="14" t="s">
        <v>2171</v>
      </c>
      <c r="B257" s="14" t="s">
        <v>291</v>
      </c>
      <c r="C257" s="14" t="s">
        <v>1320</v>
      </c>
      <c r="D257" s="14" t="s">
        <v>2171</v>
      </c>
      <c r="E257" s="14" t="s">
        <v>2228</v>
      </c>
      <c r="F257" s="14" t="s">
        <v>2688</v>
      </c>
      <c r="G257" s="14" t="s">
        <v>291</v>
      </c>
      <c r="H257" s="15" t="s">
        <v>1059</v>
      </c>
      <c r="I257" s="16">
        <v>44707</v>
      </c>
      <c r="J257" s="14" t="s">
        <v>2656</v>
      </c>
      <c r="K257" s="14">
        <v>0.31</v>
      </c>
      <c r="L257" s="14">
        <v>67</v>
      </c>
      <c r="M257" s="14">
        <v>8.58</v>
      </c>
      <c r="N257" s="14">
        <v>71</v>
      </c>
      <c r="O257" s="14">
        <v>12.37</v>
      </c>
      <c r="P257" s="14">
        <v>61</v>
      </c>
      <c r="Q257" s="14">
        <v>0.08</v>
      </c>
      <c r="R257" s="14">
        <v>64</v>
      </c>
      <c r="S257" s="14">
        <v>2.19</v>
      </c>
      <c r="T257" s="14">
        <v>65</v>
      </c>
      <c r="U257" s="14">
        <v>-0.46</v>
      </c>
      <c r="V257" s="14">
        <v>57</v>
      </c>
      <c r="W257" s="14">
        <v>-0.21</v>
      </c>
      <c r="X257" s="14">
        <v>49</v>
      </c>
      <c r="Y257" s="14">
        <v>4.59</v>
      </c>
      <c r="Z257" s="14">
        <v>48</v>
      </c>
      <c r="AA257" s="14">
        <v>1.92</v>
      </c>
      <c r="AB257" s="14">
        <v>52</v>
      </c>
      <c r="AC257" s="14">
        <v>4.38</v>
      </c>
      <c r="AD257" s="14">
        <v>59</v>
      </c>
      <c r="AE257" s="41">
        <v>0.26</v>
      </c>
      <c r="AF257" s="14">
        <v>51</v>
      </c>
      <c r="AG257" s="44">
        <v>0.06</v>
      </c>
      <c r="AH257" s="14">
        <v>40</v>
      </c>
      <c r="AI257" s="48">
        <v>0.34</v>
      </c>
      <c r="AJ257" s="14">
        <v>49</v>
      </c>
      <c r="AK257" s="48">
        <v>0.01</v>
      </c>
      <c r="AL257" s="14">
        <v>34</v>
      </c>
      <c r="AM257" s="41">
        <v>0.35</v>
      </c>
      <c r="AN257" s="14">
        <v>46</v>
      </c>
      <c r="AO257" s="41">
        <v>0.43</v>
      </c>
      <c r="AP257" s="14">
        <v>53</v>
      </c>
      <c r="AQ257" s="14">
        <v>8.1199999999999992</v>
      </c>
      <c r="AR257" s="14">
        <v>172.52</v>
      </c>
      <c r="AS257" s="14">
        <v>128.97</v>
      </c>
      <c r="AT257" s="14" t="s">
        <v>2641</v>
      </c>
      <c r="AU257" s="14" t="s">
        <v>2641</v>
      </c>
      <c r="AV257" s="14" t="s">
        <v>2641</v>
      </c>
      <c r="AW257" s="14">
        <v>3</v>
      </c>
      <c r="AX257" s="65" t="s">
        <v>2688</v>
      </c>
    </row>
    <row r="258" spans="1:50" x14ac:dyDescent="0.3">
      <c r="A258" s="11" t="s">
        <v>2172</v>
      </c>
      <c r="B258" s="11" t="s">
        <v>793</v>
      </c>
      <c r="C258" s="11" t="s">
        <v>1321</v>
      </c>
      <c r="D258" s="11" t="s">
        <v>2172</v>
      </c>
      <c r="E258" s="11" t="s">
        <v>2228</v>
      </c>
      <c r="F258" s="11" t="s">
        <v>2688</v>
      </c>
      <c r="G258" s="11" t="s">
        <v>793</v>
      </c>
      <c r="H258" s="12" t="s">
        <v>1063</v>
      </c>
      <c r="I258" s="13">
        <v>44727</v>
      </c>
      <c r="J258" s="11" t="s">
        <v>2656</v>
      </c>
      <c r="K258" s="11">
        <v>0.61</v>
      </c>
      <c r="L258" s="11">
        <v>63</v>
      </c>
      <c r="M258" s="11">
        <v>10.130000000000001</v>
      </c>
      <c r="N258" s="11">
        <v>69</v>
      </c>
      <c r="O258" s="11">
        <v>18.010000000000002</v>
      </c>
      <c r="P258" s="11">
        <v>60</v>
      </c>
      <c r="Q258" s="11">
        <v>-0.39</v>
      </c>
      <c r="R258" s="11">
        <v>63</v>
      </c>
      <c r="S258" s="11">
        <v>1.85</v>
      </c>
      <c r="T258" s="11">
        <v>64</v>
      </c>
      <c r="U258" s="11">
        <v>1.03</v>
      </c>
      <c r="V258" s="11">
        <v>55</v>
      </c>
      <c r="W258" s="11">
        <v>-0.38</v>
      </c>
      <c r="X258" s="11">
        <v>47</v>
      </c>
      <c r="Y258" s="11">
        <v>2.54</v>
      </c>
      <c r="Z258" s="11">
        <v>46</v>
      </c>
      <c r="AA258" s="11">
        <v>1.91</v>
      </c>
      <c r="AB258" s="11">
        <v>49</v>
      </c>
      <c r="AC258" s="11">
        <v>5.35</v>
      </c>
      <c r="AD258" s="11">
        <v>58</v>
      </c>
      <c r="AE258" s="40">
        <v>0.26</v>
      </c>
      <c r="AF258" s="11">
        <v>49</v>
      </c>
      <c r="AG258" s="43">
        <v>0.04</v>
      </c>
      <c r="AH258" s="11">
        <v>38</v>
      </c>
      <c r="AI258" s="47">
        <v>0.24</v>
      </c>
      <c r="AJ258" s="11">
        <v>47</v>
      </c>
      <c r="AK258" s="47">
        <v>0.01</v>
      </c>
      <c r="AL258" s="11">
        <v>32</v>
      </c>
      <c r="AM258" s="40">
        <v>0.27</v>
      </c>
      <c r="AN258" s="11">
        <v>44</v>
      </c>
      <c r="AO258" s="40">
        <v>0.42</v>
      </c>
      <c r="AP258" s="11">
        <v>50</v>
      </c>
      <c r="AQ258" s="11">
        <v>11.16</v>
      </c>
      <c r="AR258" s="11">
        <v>162.87</v>
      </c>
      <c r="AS258" s="11">
        <v>126.93</v>
      </c>
      <c r="AT258" s="11" t="s">
        <v>2640</v>
      </c>
      <c r="AU258" s="11" t="s">
        <v>2640</v>
      </c>
      <c r="AV258" s="11" t="s">
        <v>2641</v>
      </c>
      <c r="AW258" s="11">
        <v>2</v>
      </c>
      <c r="AX258" s="64" t="s">
        <v>2688</v>
      </c>
    </row>
    <row r="259" spans="1:50" x14ac:dyDescent="0.3">
      <c r="A259" s="11" t="s">
        <v>2173</v>
      </c>
      <c r="B259" s="11" t="s">
        <v>794</v>
      </c>
      <c r="C259" s="11" t="s">
        <v>1322</v>
      </c>
      <c r="D259" s="11" t="s">
        <v>2173</v>
      </c>
      <c r="E259" s="11" t="s">
        <v>2228</v>
      </c>
      <c r="F259" s="11" t="s">
        <v>2688</v>
      </c>
      <c r="G259" s="11" t="s">
        <v>794</v>
      </c>
      <c r="H259" s="12" t="s">
        <v>1063</v>
      </c>
      <c r="I259" s="13">
        <v>44727</v>
      </c>
      <c r="J259" s="11" t="s">
        <v>2656</v>
      </c>
      <c r="K259" s="11">
        <v>0.55000000000000004</v>
      </c>
      <c r="L259" s="11">
        <v>63</v>
      </c>
      <c r="M259" s="11">
        <v>9.5500000000000007</v>
      </c>
      <c r="N259" s="11">
        <v>69</v>
      </c>
      <c r="O259" s="11">
        <v>16.98</v>
      </c>
      <c r="P259" s="11">
        <v>61</v>
      </c>
      <c r="Q259" s="11">
        <v>-0.11</v>
      </c>
      <c r="R259" s="11">
        <v>63</v>
      </c>
      <c r="S259" s="11">
        <v>1.76</v>
      </c>
      <c r="T259" s="11">
        <v>63</v>
      </c>
      <c r="U259" s="11">
        <v>0.52</v>
      </c>
      <c r="V259" s="11">
        <v>55</v>
      </c>
      <c r="W259" s="11">
        <v>-0.23</v>
      </c>
      <c r="X259" s="11">
        <v>47</v>
      </c>
      <c r="Y259" s="11">
        <v>2.2999999999999998</v>
      </c>
      <c r="Z259" s="11">
        <v>46</v>
      </c>
      <c r="AA259" s="11">
        <v>1.95</v>
      </c>
      <c r="AB259" s="11">
        <v>50</v>
      </c>
      <c r="AC259" s="11">
        <v>4.72</v>
      </c>
      <c r="AD259" s="11">
        <v>58</v>
      </c>
      <c r="AE259" s="40">
        <v>0.3</v>
      </c>
      <c r="AF259" s="11">
        <v>49</v>
      </c>
      <c r="AG259" s="43">
        <v>0.05</v>
      </c>
      <c r="AH259" s="11">
        <v>38</v>
      </c>
      <c r="AI259" s="47">
        <v>0.21</v>
      </c>
      <c r="AJ259" s="11">
        <v>48</v>
      </c>
      <c r="AK259" s="47">
        <v>0.02</v>
      </c>
      <c r="AL259" s="11">
        <v>32</v>
      </c>
      <c r="AM259" s="40">
        <v>0.27</v>
      </c>
      <c r="AN259" s="11">
        <v>44</v>
      </c>
      <c r="AO259" s="40">
        <v>0.43</v>
      </c>
      <c r="AP259" s="11">
        <v>50</v>
      </c>
      <c r="AQ259" s="11">
        <v>10.07</v>
      </c>
      <c r="AR259" s="11">
        <v>163.08000000000001</v>
      </c>
      <c r="AS259" s="11">
        <v>126.26</v>
      </c>
      <c r="AT259" s="11" t="s">
        <v>2640</v>
      </c>
      <c r="AU259" s="11" t="s">
        <v>2640</v>
      </c>
      <c r="AV259" s="11" t="s">
        <v>2640</v>
      </c>
      <c r="AW259" s="11">
        <v>3</v>
      </c>
      <c r="AX259" s="64" t="s">
        <v>2688</v>
      </c>
    </row>
    <row r="260" spans="1:50" s="1" customFormat="1" x14ac:dyDescent="0.3">
      <c r="A260" s="14" t="s">
        <v>2174</v>
      </c>
      <c r="B260" s="14" t="s">
        <v>276</v>
      </c>
      <c r="C260" s="14" t="s">
        <v>1323</v>
      </c>
      <c r="D260" s="14" t="s">
        <v>2174</v>
      </c>
      <c r="E260" s="14" t="s">
        <v>2228</v>
      </c>
      <c r="F260" s="14" t="s">
        <v>2688</v>
      </c>
      <c r="G260" s="14" t="s">
        <v>276</v>
      </c>
      <c r="H260" s="15" t="s">
        <v>1042</v>
      </c>
      <c r="I260" s="16">
        <v>44705</v>
      </c>
      <c r="J260" s="14" t="s">
        <v>2656</v>
      </c>
      <c r="K260" s="14">
        <v>0.37</v>
      </c>
      <c r="L260" s="14">
        <v>66</v>
      </c>
      <c r="M260" s="14">
        <v>8.91</v>
      </c>
      <c r="N260" s="14">
        <v>70</v>
      </c>
      <c r="O260" s="14">
        <v>14.9</v>
      </c>
      <c r="P260" s="14">
        <v>62</v>
      </c>
      <c r="Q260" s="14">
        <v>0.16</v>
      </c>
      <c r="R260" s="14">
        <v>66</v>
      </c>
      <c r="S260" s="14">
        <v>1.96</v>
      </c>
      <c r="T260" s="14">
        <v>66</v>
      </c>
      <c r="U260" s="14">
        <v>0.21</v>
      </c>
      <c r="V260" s="14">
        <v>62</v>
      </c>
      <c r="W260" s="14">
        <v>-0.14000000000000001</v>
      </c>
      <c r="X260" s="14">
        <v>49</v>
      </c>
      <c r="Y260" s="14">
        <v>3.5</v>
      </c>
      <c r="Z260" s="14">
        <v>49</v>
      </c>
      <c r="AA260" s="14">
        <v>1.87</v>
      </c>
      <c r="AB260" s="14">
        <v>53</v>
      </c>
      <c r="AC260" s="14">
        <v>4.5</v>
      </c>
      <c r="AD260" s="14">
        <v>61</v>
      </c>
      <c r="AE260" s="41">
        <v>0.3</v>
      </c>
      <c r="AF260" s="14">
        <v>55</v>
      </c>
      <c r="AG260" s="44">
        <v>0.05</v>
      </c>
      <c r="AH260" s="14">
        <v>43</v>
      </c>
      <c r="AI260" s="48">
        <v>0.23</v>
      </c>
      <c r="AJ260" s="14">
        <v>52</v>
      </c>
      <c r="AK260" s="48">
        <v>0.02</v>
      </c>
      <c r="AL260" s="14">
        <v>37</v>
      </c>
      <c r="AM260" s="41">
        <v>0.26</v>
      </c>
      <c r="AN260" s="14">
        <v>49</v>
      </c>
      <c r="AO260" s="41">
        <v>0.42</v>
      </c>
      <c r="AP260" s="14">
        <v>57</v>
      </c>
      <c r="AQ260" s="14">
        <v>9.120000000000001</v>
      </c>
      <c r="AR260" s="14">
        <v>163.09</v>
      </c>
      <c r="AS260" s="14">
        <v>126.13</v>
      </c>
      <c r="AT260" s="14" t="s">
        <v>2642</v>
      </c>
      <c r="AU260" s="14" t="s">
        <v>2640</v>
      </c>
      <c r="AV260" s="14" t="s">
        <v>2642</v>
      </c>
      <c r="AW260" s="14">
        <v>3</v>
      </c>
      <c r="AX260" s="65" t="s">
        <v>2688</v>
      </c>
    </row>
    <row r="261" spans="1:50" s="1" customFormat="1" x14ac:dyDescent="0.3">
      <c r="A261" s="14" t="s">
        <v>2175</v>
      </c>
      <c r="B261" s="14" t="s">
        <v>277</v>
      </c>
      <c r="C261" s="14" t="s">
        <v>1324</v>
      </c>
      <c r="D261" s="14" t="s">
        <v>2175</v>
      </c>
      <c r="E261" s="14" t="s">
        <v>2228</v>
      </c>
      <c r="F261" s="14" t="s">
        <v>2688</v>
      </c>
      <c r="G261" s="14" t="s">
        <v>277</v>
      </c>
      <c r="H261" s="15" t="s">
        <v>1042</v>
      </c>
      <c r="I261" s="16">
        <v>44705</v>
      </c>
      <c r="J261" s="14" t="s">
        <v>2656</v>
      </c>
      <c r="K261" s="14">
        <v>0.31</v>
      </c>
      <c r="L261" s="14">
        <v>66</v>
      </c>
      <c r="M261" s="14">
        <v>8.77</v>
      </c>
      <c r="N261" s="14">
        <v>70</v>
      </c>
      <c r="O261" s="14">
        <v>14.68</v>
      </c>
      <c r="P261" s="14">
        <v>62</v>
      </c>
      <c r="Q261" s="14">
        <v>0.22</v>
      </c>
      <c r="R261" s="14">
        <v>66</v>
      </c>
      <c r="S261" s="14">
        <v>2.11</v>
      </c>
      <c r="T261" s="14">
        <v>66</v>
      </c>
      <c r="U261" s="14">
        <v>0.21</v>
      </c>
      <c r="V261" s="14">
        <v>62</v>
      </c>
      <c r="W261" s="14">
        <v>-0.14000000000000001</v>
      </c>
      <c r="X261" s="14">
        <v>49</v>
      </c>
      <c r="Y261" s="14">
        <v>3.48</v>
      </c>
      <c r="Z261" s="14">
        <v>49</v>
      </c>
      <c r="AA261" s="14">
        <v>1.95</v>
      </c>
      <c r="AB261" s="14">
        <v>53</v>
      </c>
      <c r="AC261" s="14">
        <v>4.5199999999999996</v>
      </c>
      <c r="AD261" s="14">
        <v>61</v>
      </c>
      <c r="AE261" s="41">
        <v>0.3</v>
      </c>
      <c r="AF261" s="14">
        <v>55</v>
      </c>
      <c r="AG261" s="44">
        <v>0.05</v>
      </c>
      <c r="AH261" s="14">
        <v>43</v>
      </c>
      <c r="AI261" s="48">
        <v>0.23</v>
      </c>
      <c r="AJ261" s="14">
        <v>52</v>
      </c>
      <c r="AK261" s="48">
        <v>0.02</v>
      </c>
      <c r="AL261" s="14">
        <v>37</v>
      </c>
      <c r="AM261" s="41">
        <v>0.26</v>
      </c>
      <c r="AN261" s="14">
        <v>49</v>
      </c>
      <c r="AO261" s="41">
        <v>0.42</v>
      </c>
      <c r="AP261" s="14">
        <v>57</v>
      </c>
      <c r="AQ261" s="14">
        <v>8.98</v>
      </c>
      <c r="AR261" s="14">
        <v>163.61000000000001</v>
      </c>
      <c r="AS261" s="14">
        <v>126.09</v>
      </c>
      <c r="AT261" s="14" t="s">
        <v>2640</v>
      </c>
      <c r="AU261" s="14" t="s">
        <v>2688</v>
      </c>
      <c r="AV261" s="14" t="s">
        <v>2685</v>
      </c>
      <c r="AW261" s="14">
        <v>2</v>
      </c>
      <c r="AX261" s="65" t="s">
        <v>2688</v>
      </c>
    </row>
    <row r="262" spans="1:50" x14ac:dyDescent="0.3">
      <c r="A262" s="11">
        <v>251</v>
      </c>
      <c r="B262" s="11" t="s">
        <v>19</v>
      </c>
      <c r="C262" s="11" t="s">
        <v>1325</v>
      </c>
      <c r="D262" s="11">
        <v>251</v>
      </c>
      <c r="E262" s="11" t="s">
        <v>2227</v>
      </c>
      <c r="F262" s="11" t="s">
        <v>2688</v>
      </c>
      <c r="G262" s="11" t="s">
        <v>19</v>
      </c>
      <c r="H262" s="12" t="s">
        <v>1044</v>
      </c>
      <c r="I262" s="13">
        <v>44680</v>
      </c>
      <c r="J262" s="11" t="s">
        <v>2656</v>
      </c>
      <c r="K262" s="11">
        <v>0.53</v>
      </c>
      <c r="L262" s="11">
        <v>67</v>
      </c>
      <c r="M262" s="11">
        <v>9.84</v>
      </c>
      <c r="N262" s="11">
        <v>72</v>
      </c>
      <c r="O262" s="11">
        <v>15.47</v>
      </c>
      <c r="P262" s="11">
        <v>64</v>
      </c>
      <c r="Q262" s="11">
        <v>-0.28999999999999998</v>
      </c>
      <c r="R262" s="11">
        <v>72</v>
      </c>
      <c r="S262" s="11">
        <v>1.51</v>
      </c>
      <c r="T262" s="11">
        <v>70</v>
      </c>
      <c r="U262" s="11">
        <v>0.69</v>
      </c>
      <c r="V262" s="11">
        <v>62</v>
      </c>
      <c r="W262" s="11">
        <v>-0.22</v>
      </c>
      <c r="X262" s="11">
        <v>51</v>
      </c>
      <c r="Y262" s="11">
        <v>5.36</v>
      </c>
      <c r="Z262" s="11">
        <v>51</v>
      </c>
      <c r="AA262" s="11">
        <v>1.92</v>
      </c>
      <c r="AB262" s="11">
        <v>57</v>
      </c>
      <c r="AC262" s="11">
        <v>5.22</v>
      </c>
      <c r="AD262" s="11">
        <v>64</v>
      </c>
      <c r="AE262" s="40">
        <v>0.28000000000000003</v>
      </c>
      <c r="AF262" s="11">
        <v>60</v>
      </c>
      <c r="AG262" s="43">
        <v>0.02</v>
      </c>
      <c r="AH262" s="11">
        <v>47</v>
      </c>
      <c r="AI262" s="47">
        <v>0.2</v>
      </c>
      <c r="AJ262" s="11">
        <v>55</v>
      </c>
      <c r="AK262" s="47">
        <v>0.01</v>
      </c>
      <c r="AL262" s="11">
        <v>40</v>
      </c>
      <c r="AM262" s="40">
        <v>0.2</v>
      </c>
      <c r="AN262" s="11">
        <v>52</v>
      </c>
      <c r="AO262" s="40">
        <v>0.43</v>
      </c>
      <c r="AP262" s="11">
        <v>62</v>
      </c>
      <c r="AQ262" s="11">
        <v>10.53</v>
      </c>
      <c r="AR262" s="11">
        <v>162.91</v>
      </c>
      <c r="AS262" s="11">
        <v>126.13</v>
      </c>
      <c r="AT262" s="11" t="s">
        <v>2640</v>
      </c>
      <c r="AU262" s="11" t="s">
        <v>2640</v>
      </c>
      <c r="AV262" s="11" t="s">
        <v>2640</v>
      </c>
      <c r="AW262" s="11">
        <v>2</v>
      </c>
      <c r="AX262" s="64" t="s">
        <v>2688</v>
      </c>
    </row>
    <row r="263" spans="1:50" x14ac:dyDescent="0.3">
      <c r="A263" s="11">
        <v>252</v>
      </c>
      <c r="B263" s="11" t="s">
        <v>76</v>
      </c>
      <c r="C263" s="11" t="s">
        <v>1326</v>
      </c>
      <c r="D263" s="11">
        <v>252</v>
      </c>
      <c r="E263" s="11" t="s">
        <v>2227</v>
      </c>
      <c r="F263" s="11" t="s">
        <v>2688</v>
      </c>
      <c r="G263" s="11" t="s">
        <v>76</v>
      </c>
      <c r="H263" s="12" t="s">
        <v>1043</v>
      </c>
      <c r="I263" s="13">
        <v>44686</v>
      </c>
      <c r="J263" s="11" t="s">
        <v>2655</v>
      </c>
      <c r="K263" s="11">
        <v>0.7</v>
      </c>
      <c r="L263" s="11">
        <v>65</v>
      </c>
      <c r="M263" s="11">
        <v>11.1</v>
      </c>
      <c r="N263" s="11">
        <v>71</v>
      </c>
      <c r="O263" s="11">
        <v>18.43</v>
      </c>
      <c r="P263" s="11">
        <v>57</v>
      </c>
      <c r="Q263" s="11">
        <v>-0.66</v>
      </c>
      <c r="R263" s="11">
        <v>65</v>
      </c>
      <c r="S263" s="11">
        <v>1.9</v>
      </c>
      <c r="T263" s="11">
        <v>64</v>
      </c>
      <c r="U263" s="11">
        <v>1.54</v>
      </c>
      <c r="V263" s="11">
        <v>52</v>
      </c>
      <c r="W263" s="11">
        <v>-0.71</v>
      </c>
      <c r="X263" s="11">
        <v>42</v>
      </c>
      <c r="Y263" s="11">
        <v>5.42</v>
      </c>
      <c r="Z263" s="11">
        <v>42</v>
      </c>
      <c r="AA263" s="11">
        <v>2.1</v>
      </c>
      <c r="AB263" s="11">
        <v>50</v>
      </c>
      <c r="AC263" s="11">
        <v>5.96</v>
      </c>
      <c r="AD263" s="11">
        <v>58</v>
      </c>
      <c r="AE263" s="40">
        <v>0.28000000000000003</v>
      </c>
      <c r="AF263" s="11">
        <v>48</v>
      </c>
      <c r="AG263" s="43">
        <v>0.05</v>
      </c>
      <c r="AH263" s="11">
        <v>38</v>
      </c>
      <c r="AI263" s="47">
        <v>0.2</v>
      </c>
      <c r="AJ263" s="11">
        <v>46</v>
      </c>
      <c r="AK263" s="47">
        <v>1E-3</v>
      </c>
      <c r="AL263" s="11">
        <v>32</v>
      </c>
      <c r="AM263" s="40">
        <v>0.24</v>
      </c>
      <c r="AN263" s="11">
        <v>43</v>
      </c>
      <c r="AO263" s="40">
        <v>0.43</v>
      </c>
      <c r="AP263" s="11">
        <v>49</v>
      </c>
      <c r="AQ263" s="11">
        <v>12.64</v>
      </c>
      <c r="AR263" s="11">
        <v>170.98</v>
      </c>
      <c r="AS263" s="11">
        <v>126.05</v>
      </c>
      <c r="AT263" s="11" t="s">
        <v>2640</v>
      </c>
      <c r="AU263" s="11" t="s">
        <v>2642</v>
      </c>
      <c r="AV263" s="11" t="s">
        <v>2640</v>
      </c>
      <c r="AW263" s="11">
        <v>3</v>
      </c>
      <c r="AX263" s="64" t="s">
        <v>2688</v>
      </c>
    </row>
    <row r="264" spans="1:50" x14ac:dyDescent="0.3">
      <c r="A264" s="11">
        <v>253</v>
      </c>
      <c r="B264" s="11" t="s">
        <v>52</v>
      </c>
      <c r="C264" s="11" t="s">
        <v>1327</v>
      </c>
      <c r="D264" s="11">
        <v>253</v>
      </c>
      <c r="E264" s="11" t="s">
        <v>2227</v>
      </c>
      <c r="F264" s="11" t="s">
        <v>2688</v>
      </c>
      <c r="G264" s="11" t="s">
        <v>52</v>
      </c>
      <c r="H264" s="12" t="s">
        <v>1042</v>
      </c>
      <c r="I264" s="13">
        <v>44685</v>
      </c>
      <c r="J264" s="11" t="s">
        <v>2656</v>
      </c>
      <c r="K264" s="11">
        <v>0.56000000000000005</v>
      </c>
      <c r="L264" s="11">
        <v>68</v>
      </c>
      <c r="M264" s="11">
        <v>9.35</v>
      </c>
      <c r="N264" s="11">
        <v>72</v>
      </c>
      <c r="O264" s="11">
        <v>13.49</v>
      </c>
      <c r="P264" s="11">
        <v>63</v>
      </c>
      <c r="Q264" s="11">
        <v>0.08</v>
      </c>
      <c r="R264" s="11">
        <v>71</v>
      </c>
      <c r="S264" s="11">
        <v>1.74</v>
      </c>
      <c r="T264" s="11">
        <v>69</v>
      </c>
      <c r="U264" s="11">
        <v>1.36</v>
      </c>
      <c r="V264" s="11">
        <v>63</v>
      </c>
      <c r="W264" s="11">
        <v>-0.16</v>
      </c>
      <c r="X264" s="11">
        <v>52</v>
      </c>
      <c r="Y264" s="11">
        <v>4.92</v>
      </c>
      <c r="Z264" s="11">
        <v>51</v>
      </c>
      <c r="AA264" s="11">
        <v>1.79</v>
      </c>
      <c r="AB264" s="11">
        <v>55</v>
      </c>
      <c r="AC264" s="11">
        <v>4.3099999999999996</v>
      </c>
      <c r="AD264" s="11">
        <v>62</v>
      </c>
      <c r="AE264" s="40">
        <v>0.21</v>
      </c>
      <c r="AF264" s="11">
        <v>56</v>
      </c>
      <c r="AG264" s="43">
        <v>0.04</v>
      </c>
      <c r="AH264" s="11">
        <v>46</v>
      </c>
      <c r="AI264" s="47">
        <v>0.13</v>
      </c>
      <c r="AJ264" s="11">
        <v>55</v>
      </c>
      <c r="AK264" s="47">
        <v>0.01</v>
      </c>
      <c r="AL264" s="11">
        <v>41</v>
      </c>
      <c r="AM264" s="40">
        <v>0.18</v>
      </c>
      <c r="AN264" s="11">
        <v>52</v>
      </c>
      <c r="AO264" s="40">
        <v>0.28999999999999998</v>
      </c>
      <c r="AP264" s="11">
        <v>58</v>
      </c>
      <c r="AQ264" s="11">
        <v>10.709999999999999</v>
      </c>
      <c r="AR264" s="11">
        <v>154.78</v>
      </c>
      <c r="AS264" s="11">
        <v>125.97</v>
      </c>
      <c r="AT264" s="11" t="s">
        <v>2641</v>
      </c>
      <c r="AU264" s="11" t="s">
        <v>2641</v>
      </c>
      <c r="AV264" s="11" t="s">
        <v>2642</v>
      </c>
      <c r="AW264" s="11">
        <v>3</v>
      </c>
      <c r="AX264" s="64" t="s">
        <v>2688</v>
      </c>
    </row>
    <row r="265" spans="1:50" x14ac:dyDescent="0.3">
      <c r="A265" s="11">
        <v>254</v>
      </c>
      <c r="B265" s="11" t="s">
        <v>111</v>
      </c>
      <c r="C265" s="11" t="s">
        <v>1328</v>
      </c>
      <c r="D265" s="11">
        <v>254</v>
      </c>
      <c r="E265" s="11" t="s">
        <v>2227</v>
      </c>
      <c r="F265" s="11" t="s">
        <v>2688</v>
      </c>
      <c r="G265" s="11" t="s">
        <v>111</v>
      </c>
      <c r="H265" s="12" t="s">
        <v>1044</v>
      </c>
      <c r="I265" s="13">
        <v>44689</v>
      </c>
      <c r="J265" s="11" t="s">
        <v>2656</v>
      </c>
      <c r="K265" s="11">
        <v>0.55000000000000004</v>
      </c>
      <c r="L265" s="11">
        <v>67</v>
      </c>
      <c r="M265" s="11">
        <v>9.31</v>
      </c>
      <c r="N265" s="11">
        <v>72</v>
      </c>
      <c r="O265" s="11">
        <v>14.73</v>
      </c>
      <c r="P265" s="11">
        <v>63</v>
      </c>
      <c r="Q265" s="11">
        <v>-0.41</v>
      </c>
      <c r="R265" s="11">
        <v>71</v>
      </c>
      <c r="S265" s="11">
        <v>1.68</v>
      </c>
      <c r="T265" s="11">
        <v>69</v>
      </c>
      <c r="U265" s="11">
        <v>-0.1</v>
      </c>
      <c r="V265" s="11">
        <v>63</v>
      </c>
      <c r="W265" s="11">
        <v>-0.19</v>
      </c>
      <c r="X265" s="11">
        <v>51</v>
      </c>
      <c r="Y265" s="11">
        <v>3.95</v>
      </c>
      <c r="Z265" s="11">
        <v>51</v>
      </c>
      <c r="AA265" s="11">
        <v>1.73</v>
      </c>
      <c r="AB265" s="11">
        <v>56</v>
      </c>
      <c r="AC265" s="11">
        <v>5.0999999999999996</v>
      </c>
      <c r="AD265" s="11">
        <v>63</v>
      </c>
      <c r="AE265" s="40">
        <v>0.28999999999999998</v>
      </c>
      <c r="AF265" s="11">
        <v>58</v>
      </c>
      <c r="AG265" s="43">
        <v>0.03</v>
      </c>
      <c r="AH265" s="11">
        <v>45</v>
      </c>
      <c r="AI265" s="47">
        <v>0.2</v>
      </c>
      <c r="AJ265" s="11">
        <v>54</v>
      </c>
      <c r="AK265" s="47">
        <v>0.03</v>
      </c>
      <c r="AL265" s="11">
        <v>39</v>
      </c>
      <c r="AM265" s="40">
        <v>0.23</v>
      </c>
      <c r="AN265" s="11">
        <v>51</v>
      </c>
      <c r="AO265" s="40">
        <v>0.45</v>
      </c>
      <c r="AP265" s="11">
        <v>60</v>
      </c>
      <c r="AQ265" s="11">
        <v>9.2100000000000009</v>
      </c>
      <c r="AR265" s="11">
        <v>160.32</v>
      </c>
      <c r="AS265" s="11">
        <v>125.46</v>
      </c>
      <c r="AT265" s="11" t="s">
        <v>2640</v>
      </c>
      <c r="AU265" s="11" t="s">
        <v>2640</v>
      </c>
      <c r="AV265" s="11" t="s">
        <v>2642</v>
      </c>
      <c r="AW265" s="11">
        <v>3</v>
      </c>
      <c r="AX265" s="64" t="s">
        <v>2688</v>
      </c>
    </row>
    <row r="266" spans="1:50" x14ac:dyDescent="0.3">
      <c r="A266" s="11">
        <v>255</v>
      </c>
      <c r="B266" s="11" t="s">
        <v>1007</v>
      </c>
      <c r="C266" s="11" t="s">
        <v>2107</v>
      </c>
      <c r="D266" s="11">
        <v>255</v>
      </c>
      <c r="E266" s="11" t="s">
        <v>2227</v>
      </c>
      <c r="F266" s="11" t="s">
        <v>2688</v>
      </c>
      <c r="G266" s="11" t="s">
        <v>1007</v>
      </c>
      <c r="H266" s="12" t="s">
        <v>1042</v>
      </c>
      <c r="I266" s="13">
        <v>44710</v>
      </c>
      <c r="J266" s="11" t="s">
        <v>2702</v>
      </c>
      <c r="K266" s="11">
        <v>0.64</v>
      </c>
      <c r="L266" s="11">
        <v>70</v>
      </c>
      <c r="M266" s="11">
        <v>9.67</v>
      </c>
      <c r="N266" s="11">
        <v>73</v>
      </c>
      <c r="O266" s="11">
        <v>12.66</v>
      </c>
      <c r="P266" s="11">
        <v>66</v>
      </c>
      <c r="Q266" s="11">
        <v>0.94</v>
      </c>
      <c r="R266" s="11">
        <v>69</v>
      </c>
      <c r="S266" s="11">
        <v>2.11</v>
      </c>
      <c r="T266" s="11">
        <v>68</v>
      </c>
      <c r="U266" s="11">
        <v>0.39</v>
      </c>
      <c r="V266" s="11">
        <v>67</v>
      </c>
      <c r="W266" s="11">
        <v>-0.12</v>
      </c>
      <c r="X266" s="11">
        <v>54</v>
      </c>
      <c r="Y266" s="11">
        <v>4.01</v>
      </c>
      <c r="Z266" s="11">
        <v>54</v>
      </c>
      <c r="AA266" s="11">
        <v>2.29</v>
      </c>
      <c r="AB266" s="11">
        <v>57</v>
      </c>
      <c r="AC266" s="11">
        <v>4.2</v>
      </c>
      <c r="AD266" s="11">
        <v>62</v>
      </c>
      <c r="AE266" s="40">
        <v>0.28999999999999998</v>
      </c>
      <c r="AF266" s="11">
        <v>59</v>
      </c>
      <c r="AG266" s="43">
        <v>0.05</v>
      </c>
      <c r="AH266" s="11">
        <v>48</v>
      </c>
      <c r="AI266" s="47">
        <v>0.24</v>
      </c>
      <c r="AJ266" s="11">
        <v>56</v>
      </c>
      <c r="AK266" s="47">
        <v>0.02</v>
      </c>
      <c r="AL266" s="11">
        <v>42</v>
      </c>
      <c r="AM266" s="40">
        <v>0.28999999999999998</v>
      </c>
      <c r="AN266" s="11">
        <v>53</v>
      </c>
      <c r="AO266" s="40">
        <v>0.45</v>
      </c>
      <c r="AP266" s="11">
        <v>61</v>
      </c>
      <c r="AQ266" s="11">
        <v>10.06</v>
      </c>
      <c r="AR266" s="11">
        <v>173.85</v>
      </c>
      <c r="AS266" s="11">
        <v>131.41999999999999</v>
      </c>
      <c r="AT266" s="11" t="s">
        <v>2640</v>
      </c>
      <c r="AU266" s="11" t="s">
        <v>2640</v>
      </c>
      <c r="AV266" s="11" t="s">
        <v>2640</v>
      </c>
      <c r="AW266" s="11">
        <v>3</v>
      </c>
      <c r="AX266" s="64" t="s">
        <v>2690</v>
      </c>
    </row>
    <row r="267" spans="1:50" x14ac:dyDescent="0.3">
      <c r="A267" s="11">
        <v>256</v>
      </c>
      <c r="B267" s="11" t="s">
        <v>50</v>
      </c>
      <c r="C267" s="11" t="s">
        <v>1329</v>
      </c>
      <c r="D267" s="11">
        <v>256</v>
      </c>
      <c r="E267" s="11" t="s">
        <v>2227</v>
      </c>
      <c r="F267" s="11" t="s">
        <v>2688</v>
      </c>
      <c r="G267" s="11" t="s">
        <v>50</v>
      </c>
      <c r="H267" s="12" t="s">
        <v>1042</v>
      </c>
      <c r="I267" s="13">
        <v>44684</v>
      </c>
      <c r="J267" s="11" t="s">
        <v>2656</v>
      </c>
      <c r="K267" s="11">
        <v>0.64</v>
      </c>
      <c r="L267" s="11">
        <v>67</v>
      </c>
      <c r="M267" s="11">
        <v>10.37</v>
      </c>
      <c r="N267" s="11">
        <v>72</v>
      </c>
      <c r="O267" s="11">
        <v>15.15</v>
      </c>
      <c r="P267" s="11">
        <v>64</v>
      </c>
      <c r="Q267" s="11">
        <v>-0.28000000000000003</v>
      </c>
      <c r="R267" s="11">
        <v>70</v>
      </c>
      <c r="S267" s="11">
        <v>2.0499999999999998</v>
      </c>
      <c r="T267" s="11">
        <v>68</v>
      </c>
      <c r="U267" s="11">
        <v>0.09</v>
      </c>
      <c r="V267" s="11">
        <v>63</v>
      </c>
      <c r="W267" s="11">
        <v>-0.05</v>
      </c>
      <c r="X267" s="11">
        <v>52</v>
      </c>
      <c r="Y267" s="11">
        <v>5.77</v>
      </c>
      <c r="Z267" s="11">
        <v>51</v>
      </c>
      <c r="AA267" s="11">
        <v>1.97</v>
      </c>
      <c r="AB267" s="11">
        <v>55</v>
      </c>
      <c r="AC267" s="11">
        <v>5.6</v>
      </c>
      <c r="AD267" s="11">
        <v>62</v>
      </c>
      <c r="AE267" s="40">
        <v>0.34</v>
      </c>
      <c r="AF267" s="11">
        <v>56</v>
      </c>
      <c r="AG267" s="43">
        <v>0.06</v>
      </c>
      <c r="AH267" s="11">
        <v>45</v>
      </c>
      <c r="AI267" s="47">
        <v>0.22</v>
      </c>
      <c r="AJ267" s="11">
        <v>54</v>
      </c>
      <c r="AK267" s="47">
        <v>0.02</v>
      </c>
      <c r="AL267" s="11">
        <v>38</v>
      </c>
      <c r="AM267" s="40">
        <v>0.28999999999999998</v>
      </c>
      <c r="AN267" s="11">
        <v>51</v>
      </c>
      <c r="AO267" s="40">
        <v>0.48</v>
      </c>
      <c r="AP267" s="11">
        <v>58</v>
      </c>
      <c r="AQ267" s="11">
        <v>10.459999999999999</v>
      </c>
      <c r="AR267" s="11">
        <v>169.69</v>
      </c>
      <c r="AS267" s="11">
        <v>132.62</v>
      </c>
      <c r="AT267" s="11" t="s">
        <v>2640</v>
      </c>
      <c r="AU267" s="11" t="s">
        <v>2641</v>
      </c>
      <c r="AV267" s="11" t="s">
        <v>2640</v>
      </c>
      <c r="AW267" s="11">
        <v>3</v>
      </c>
      <c r="AX267" s="64" t="s">
        <v>2690</v>
      </c>
    </row>
    <row r="268" spans="1:50" x14ac:dyDescent="0.3">
      <c r="A268" s="11">
        <v>257</v>
      </c>
      <c r="B268" s="11" t="s">
        <v>621</v>
      </c>
      <c r="C268" s="11" t="s">
        <v>1330</v>
      </c>
      <c r="D268" s="11">
        <v>257</v>
      </c>
      <c r="E268" s="11" t="s">
        <v>2227</v>
      </c>
      <c r="F268" s="11" t="s">
        <v>2688</v>
      </c>
      <c r="G268" s="11" t="s">
        <v>621</v>
      </c>
      <c r="H268" s="12" t="s">
        <v>1060</v>
      </c>
      <c r="I268" s="13">
        <v>44713</v>
      </c>
      <c r="J268" s="11" t="s">
        <v>2655</v>
      </c>
      <c r="K268" s="11">
        <v>0.51</v>
      </c>
      <c r="L268" s="11">
        <v>65</v>
      </c>
      <c r="M268" s="11">
        <v>10.27</v>
      </c>
      <c r="N268" s="11">
        <v>69</v>
      </c>
      <c r="O268" s="11">
        <v>18.05</v>
      </c>
      <c r="P268" s="11">
        <v>56</v>
      </c>
      <c r="Q268" s="11">
        <v>0.27</v>
      </c>
      <c r="R268" s="11">
        <v>63</v>
      </c>
      <c r="S268" s="11">
        <v>1.87</v>
      </c>
      <c r="T268" s="11">
        <v>64</v>
      </c>
      <c r="U268" s="11">
        <v>0.56999999999999995</v>
      </c>
      <c r="V268" s="11">
        <v>52</v>
      </c>
      <c r="W268" s="11">
        <v>-0.12</v>
      </c>
      <c r="X268" s="11">
        <v>48</v>
      </c>
      <c r="Y268" s="11">
        <v>4.55</v>
      </c>
      <c r="Z268" s="11">
        <v>47</v>
      </c>
      <c r="AA268" s="11">
        <v>2.44</v>
      </c>
      <c r="AB268" s="11">
        <v>50</v>
      </c>
      <c r="AC268" s="11">
        <v>4.72</v>
      </c>
      <c r="AD268" s="11">
        <v>59</v>
      </c>
      <c r="AE268" s="40">
        <v>0.25</v>
      </c>
      <c r="AF268" s="11">
        <v>49</v>
      </c>
      <c r="AG268" s="43">
        <v>0.04</v>
      </c>
      <c r="AH268" s="11">
        <v>41</v>
      </c>
      <c r="AI268" s="47">
        <v>0.24</v>
      </c>
      <c r="AJ268" s="11">
        <v>48</v>
      </c>
      <c r="AK268" s="47">
        <v>0.02</v>
      </c>
      <c r="AL268" s="11">
        <v>35</v>
      </c>
      <c r="AM268" s="40">
        <v>0.28000000000000003</v>
      </c>
      <c r="AN268" s="11">
        <v>45</v>
      </c>
      <c r="AO268" s="40">
        <v>0.38</v>
      </c>
      <c r="AP268" s="11">
        <v>51</v>
      </c>
      <c r="AQ268" s="11">
        <v>10.84</v>
      </c>
      <c r="AR268" s="11">
        <v>164.66</v>
      </c>
      <c r="AS268" s="11">
        <v>128.25</v>
      </c>
      <c r="AT268" s="11" t="s">
        <v>2640</v>
      </c>
      <c r="AU268" s="11" t="s">
        <v>2642</v>
      </c>
      <c r="AV268" s="11" t="s">
        <v>2642</v>
      </c>
      <c r="AW268" s="11">
        <v>3</v>
      </c>
      <c r="AX268" s="64" t="s">
        <v>2690</v>
      </c>
    </row>
    <row r="269" spans="1:50" x14ac:dyDescent="0.3">
      <c r="A269" s="11">
        <v>258</v>
      </c>
      <c r="B269" s="11" t="s">
        <v>641</v>
      </c>
      <c r="C269" s="11" t="s">
        <v>1331</v>
      </c>
      <c r="D269" s="11">
        <v>258</v>
      </c>
      <c r="E269" s="11" t="s">
        <v>2227</v>
      </c>
      <c r="F269" s="11" t="s">
        <v>2688</v>
      </c>
      <c r="G269" s="11" t="s">
        <v>641</v>
      </c>
      <c r="H269" s="12" t="s">
        <v>1048</v>
      </c>
      <c r="I269" s="13">
        <v>44717</v>
      </c>
      <c r="J269" s="11" t="s">
        <v>2655</v>
      </c>
      <c r="K269" s="11">
        <v>0.28999999999999998</v>
      </c>
      <c r="L269" s="11">
        <v>65</v>
      </c>
      <c r="M269" s="11">
        <v>7.21</v>
      </c>
      <c r="N269" s="11">
        <v>69</v>
      </c>
      <c r="O269" s="11">
        <v>10.65</v>
      </c>
      <c r="P269" s="11">
        <v>59</v>
      </c>
      <c r="Q269" s="11">
        <v>0.48</v>
      </c>
      <c r="R269" s="11">
        <v>63</v>
      </c>
      <c r="S269" s="11">
        <v>1.9</v>
      </c>
      <c r="T269" s="11">
        <v>64</v>
      </c>
      <c r="U269" s="11">
        <v>0.48</v>
      </c>
      <c r="V269" s="11">
        <v>54</v>
      </c>
      <c r="W269" s="11">
        <v>-0.24</v>
      </c>
      <c r="X269" s="11">
        <v>49</v>
      </c>
      <c r="Y269" s="11">
        <v>2.91</v>
      </c>
      <c r="Z269" s="11">
        <v>48</v>
      </c>
      <c r="AA269" s="11">
        <v>1.78</v>
      </c>
      <c r="AB269" s="11">
        <v>50</v>
      </c>
      <c r="AC269" s="11">
        <v>3.86</v>
      </c>
      <c r="AD269" s="11">
        <v>59</v>
      </c>
      <c r="AE269" s="40">
        <v>0.33</v>
      </c>
      <c r="AF269" s="11">
        <v>50</v>
      </c>
      <c r="AG269" s="43">
        <v>0.06</v>
      </c>
      <c r="AH269" s="11">
        <v>41</v>
      </c>
      <c r="AI269" s="47">
        <v>0.26</v>
      </c>
      <c r="AJ269" s="11">
        <v>48</v>
      </c>
      <c r="AK269" s="47">
        <v>1E-3</v>
      </c>
      <c r="AL269" s="11">
        <v>35</v>
      </c>
      <c r="AM269" s="40">
        <v>0.28999999999999998</v>
      </c>
      <c r="AN269" s="11">
        <v>45</v>
      </c>
      <c r="AO269" s="40">
        <v>0.5</v>
      </c>
      <c r="AP269" s="11">
        <v>52</v>
      </c>
      <c r="AQ269" s="11">
        <v>7.6899999999999995</v>
      </c>
      <c r="AR269" s="11">
        <v>165.85</v>
      </c>
      <c r="AS269" s="11">
        <v>126.57</v>
      </c>
      <c r="AT269" s="11" t="s">
        <v>2640</v>
      </c>
      <c r="AU269" s="11" t="s">
        <v>2640</v>
      </c>
      <c r="AV269" s="11" t="s">
        <v>2640</v>
      </c>
      <c r="AW269" s="11">
        <v>3</v>
      </c>
      <c r="AX269" s="64" t="s">
        <v>2688</v>
      </c>
    </row>
    <row r="270" spans="1:50" x14ac:dyDescent="0.3">
      <c r="A270" s="11">
        <v>259</v>
      </c>
      <c r="B270" s="11" t="s">
        <v>227</v>
      </c>
      <c r="C270" s="11" t="s">
        <v>1332</v>
      </c>
      <c r="D270" s="11">
        <v>259</v>
      </c>
      <c r="E270" s="11" t="s">
        <v>2227</v>
      </c>
      <c r="F270" s="11" t="s">
        <v>2688</v>
      </c>
      <c r="G270" s="11" t="s">
        <v>227</v>
      </c>
      <c r="H270" s="12" t="s">
        <v>1044</v>
      </c>
      <c r="I270" s="13">
        <v>44701</v>
      </c>
      <c r="J270" s="11" t="s">
        <v>2656</v>
      </c>
      <c r="K270" s="11">
        <v>0.46</v>
      </c>
      <c r="L270" s="11">
        <v>63</v>
      </c>
      <c r="M270" s="11">
        <v>10.73</v>
      </c>
      <c r="N270" s="11">
        <v>66</v>
      </c>
      <c r="O270" s="11">
        <v>17.04</v>
      </c>
      <c r="P270" s="11">
        <v>58</v>
      </c>
      <c r="Q270" s="11">
        <v>-0.74</v>
      </c>
      <c r="R270" s="11">
        <v>62</v>
      </c>
      <c r="S270" s="11">
        <v>1.31</v>
      </c>
      <c r="T270" s="11">
        <v>61</v>
      </c>
      <c r="U270" s="11">
        <v>0.66</v>
      </c>
      <c r="V270" s="11">
        <v>56</v>
      </c>
      <c r="W270" s="11">
        <v>-0.02</v>
      </c>
      <c r="X270" s="11">
        <v>47</v>
      </c>
      <c r="Y270" s="11">
        <v>4.6100000000000003</v>
      </c>
      <c r="Z270" s="11">
        <v>47</v>
      </c>
      <c r="AA270" s="11">
        <v>2.31</v>
      </c>
      <c r="AB270" s="11">
        <v>49</v>
      </c>
      <c r="AC270" s="11">
        <v>5.63</v>
      </c>
      <c r="AD270" s="11">
        <v>55</v>
      </c>
      <c r="AE270" s="40">
        <v>0.28999999999999998</v>
      </c>
      <c r="AF270" s="11">
        <v>54</v>
      </c>
      <c r="AG270" s="43">
        <v>0.02</v>
      </c>
      <c r="AH270" s="11">
        <v>41</v>
      </c>
      <c r="AI270" s="47">
        <v>0.23</v>
      </c>
      <c r="AJ270" s="11">
        <v>50</v>
      </c>
      <c r="AK270" s="47">
        <v>0.02</v>
      </c>
      <c r="AL270" s="11">
        <v>34</v>
      </c>
      <c r="AM270" s="40">
        <v>0.23</v>
      </c>
      <c r="AN270" s="11">
        <v>47</v>
      </c>
      <c r="AO270" s="40">
        <v>0.46</v>
      </c>
      <c r="AP270" s="11">
        <v>56</v>
      </c>
      <c r="AQ270" s="11">
        <v>11.39</v>
      </c>
      <c r="AR270" s="11">
        <v>164.03</v>
      </c>
      <c r="AS270" s="11">
        <v>130.53</v>
      </c>
      <c r="AT270" s="11" t="s">
        <v>2640</v>
      </c>
      <c r="AU270" s="11" t="s">
        <v>2640</v>
      </c>
      <c r="AV270" s="11" t="s">
        <v>2642</v>
      </c>
      <c r="AW270" s="11">
        <v>3</v>
      </c>
      <c r="AX270" s="64" t="s">
        <v>2690</v>
      </c>
    </row>
    <row r="271" spans="1:50" x14ac:dyDescent="0.3">
      <c r="A271" s="11">
        <v>260</v>
      </c>
      <c r="B271" s="11" t="s">
        <v>382</v>
      </c>
      <c r="C271" s="11" t="s">
        <v>1333</v>
      </c>
      <c r="D271" s="11">
        <v>260</v>
      </c>
      <c r="E271" s="11" t="s">
        <v>2227</v>
      </c>
      <c r="F271" s="11" t="s">
        <v>2688</v>
      </c>
      <c r="G271" s="11" t="s">
        <v>382</v>
      </c>
      <c r="H271" s="12" t="s">
        <v>1051</v>
      </c>
      <c r="I271" s="13">
        <v>44708</v>
      </c>
      <c r="J271" s="11" t="s">
        <v>2656</v>
      </c>
      <c r="K271" s="11">
        <v>0.44</v>
      </c>
      <c r="L271" s="11">
        <v>65</v>
      </c>
      <c r="M271" s="11">
        <v>10.14</v>
      </c>
      <c r="N271" s="11">
        <v>70</v>
      </c>
      <c r="O271" s="11">
        <v>16.53</v>
      </c>
      <c r="P271" s="11">
        <v>59</v>
      </c>
      <c r="Q271" s="11">
        <v>0.04</v>
      </c>
      <c r="R271" s="11">
        <v>63</v>
      </c>
      <c r="S271" s="11">
        <v>2.0499999999999998</v>
      </c>
      <c r="T271" s="11">
        <v>65</v>
      </c>
      <c r="U271" s="11">
        <v>1.1000000000000001</v>
      </c>
      <c r="V271" s="11">
        <v>54</v>
      </c>
      <c r="W271" s="11">
        <v>-0.42</v>
      </c>
      <c r="X271" s="11">
        <v>47</v>
      </c>
      <c r="Y271" s="11">
        <v>5.97</v>
      </c>
      <c r="Z271" s="11">
        <v>46</v>
      </c>
      <c r="AA271" s="11">
        <v>2.2000000000000002</v>
      </c>
      <c r="AB271" s="11">
        <v>50</v>
      </c>
      <c r="AC271" s="11">
        <v>5.28</v>
      </c>
      <c r="AD271" s="11">
        <v>59</v>
      </c>
      <c r="AE271" s="40">
        <v>0.3</v>
      </c>
      <c r="AF271" s="11">
        <v>51</v>
      </c>
      <c r="AG271" s="43">
        <v>0.03</v>
      </c>
      <c r="AH271" s="11">
        <v>42</v>
      </c>
      <c r="AI271" s="47">
        <v>0.21</v>
      </c>
      <c r="AJ271" s="11">
        <v>49</v>
      </c>
      <c r="AK271" s="47">
        <v>0.03</v>
      </c>
      <c r="AL271" s="11">
        <v>36</v>
      </c>
      <c r="AM271" s="40">
        <v>0.25</v>
      </c>
      <c r="AN271" s="11">
        <v>46</v>
      </c>
      <c r="AO271" s="40">
        <v>0.45</v>
      </c>
      <c r="AP271" s="11">
        <v>53</v>
      </c>
      <c r="AQ271" s="11">
        <v>11.24</v>
      </c>
      <c r="AR271" s="11">
        <v>166.91</v>
      </c>
      <c r="AS271" s="11">
        <v>127.35</v>
      </c>
      <c r="AT271" s="11" t="s">
        <v>2640</v>
      </c>
      <c r="AU271" s="11" t="s">
        <v>2640</v>
      </c>
      <c r="AV271" s="11" t="s">
        <v>2640</v>
      </c>
      <c r="AW271" s="11">
        <v>3</v>
      </c>
      <c r="AX271" s="64" t="s">
        <v>2688</v>
      </c>
    </row>
    <row r="272" spans="1:50" x14ac:dyDescent="0.3">
      <c r="A272" s="11">
        <v>261</v>
      </c>
      <c r="B272" s="11" t="s">
        <v>369</v>
      </c>
      <c r="C272" s="11" t="s">
        <v>1334</v>
      </c>
      <c r="D272" s="11">
        <v>261</v>
      </c>
      <c r="E272" s="11" t="s">
        <v>2227</v>
      </c>
      <c r="F272" s="11" t="s">
        <v>2688</v>
      </c>
      <c r="G272" s="11" t="s">
        <v>369</v>
      </c>
      <c r="H272" s="12" t="s">
        <v>1060</v>
      </c>
      <c r="I272" s="13">
        <v>44708</v>
      </c>
      <c r="J272" s="11" t="s">
        <v>2656</v>
      </c>
      <c r="K272" s="11">
        <v>0.32</v>
      </c>
      <c r="L272" s="11">
        <v>67</v>
      </c>
      <c r="M272" s="11">
        <v>8.5399999999999991</v>
      </c>
      <c r="N272" s="11">
        <v>70</v>
      </c>
      <c r="O272" s="11">
        <v>15.97</v>
      </c>
      <c r="P272" s="11">
        <v>59</v>
      </c>
      <c r="Q272" s="11">
        <v>0.04</v>
      </c>
      <c r="R272" s="11">
        <v>63</v>
      </c>
      <c r="S272" s="11">
        <v>1.93</v>
      </c>
      <c r="T272" s="11">
        <v>64</v>
      </c>
      <c r="U272" s="11">
        <v>0.38</v>
      </c>
      <c r="V272" s="11">
        <v>57</v>
      </c>
      <c r="W272" s="11">
        <v>-0.01</v>
      </c>
      <c r="X272" s="11">
        <v>47</v>
      </c>
      <c r="Y272" s="11">
        <v>1.72</v>
      </c>
      <c r="Z272" s="11">
        <v>46</v>
      </c>
      <c r="AA272" s="11">
        <v>1.85</v>
      </c>
      <c r="AB272" s="11">
        <v>50</v>
      </c>
      <c r="AC272" s="11">
        <v>4.0599999999999996</v>
      </c>
      <c r="AD272" s="11">
        <v>59</v>
      </c>
      <c r="AE272" s="40">
        <v>0.31</v>
      </c>
      <c r="AF272" s="11">
        <v>49</v>
      </c>
      <c r="AG272" s="43">
        <v>0.05</v>
      </c>
      <c r="AH272" s="11">
        <v>40</v>
      </c>
      <c r="AI272" s="47">
        <v>0.33</v>
      </c>
      <c r="AJ272" s="11">
        <v>49</v>
      </c>
      <c r="AK272" s="47">
        <v>0.02</v>
      </c>
      <c r="AL272" s="11">
        <v>34</v>
      </c>
      <c r="AM272" s="40">
        <v>0.36</v>
      </c>
      <c r="AN272" s="11">
        <v>46</v>
      </c>
      <c r="AO272" s="40">
        <v>0.52</v>
      </c>
      <c r="AP272" s="11">
        <v>51</v>
      </c>
      <c r="AQ272" s="11">
        <v>8.92</v>
      </c>
      <c r="AR272" s="11">
        <v>166.09</v>
      </c>
      <c r="AS272" s="11">
        <v>130.53</v>
      </c>
      <c r="AT272" s="11" t="s">
        <v>2640</v>
      </c>
      <c r="AU272" s="11" t="s">
        <v>2640</v>
      </c>
      <c r="AV272" s="11" t="s">
        <v>2641</v>
      </c>
      <c r="AW272" s="11">
        <v>4</v>
      </c>
      <c r="AX272" s="64" t="s">
        <v>2690</v>
      </c>
    </row>
    <row r="273" spans="1:50" x14ac:dyDescent="0.3">
      <c r="A273" s="11">
        <v>262</v>
      </c>
      <c r="B273" s="11" t="s">
        <v>589</v>
      </c>
      <c r="C273" s="11" t="s">
        <v>1335</v>
      </c>
      <c r="D273" s="11">
        <v>262</v>
      </c>
      <c r="E273" s="11" t="s">
        <v>2227</v>
      </c>
      <c r="F273" s="11" t="s">
        <v>2688</v>
      </c>
      <c r="G273" s="11" t="s">
        <v>589</v>
      </c>
      <c r="H273" s="12" t="s">
        <v>1042</v>
      </c>
      <c r="I273" s="13">
        <v>44713</v>
      </c>
      <c r="J273" s="11" t="s">
        <v>2656</v>
      </c>
      <c r="K273" s="11">
        <v>0.46</v>
      </c>
      <c r="L273" s="11">
        <v>67</v>
      </c>
      <c r="M273" s="11">
        <v>9.2100000000000009</v>
      </c>
      <c r="N273" s="11">
        <v>70</v>
      </c>
      <c r="O273" s="11">
        <v>15.25</v>
      </c>
      <c r="P273" s="11">
        <v>62</v>
      </c>
      <c r="Q273" s="11">
        <v>0.02</v>
      </c>
      <c r="R273" s="11">
        <v>67</v>
      </c>
      <c r="S273" s="11">
        <v>1.78</v>
      </c>
      <c r="T273" s="11">
        <v>67</v>
      </c>
      <c r="U273" s="11">
        <v>0.76</v>
      </c>
      <c r="V273" s="11">
        <v>61</v>
      </c>
      <c r="W273" s="11">
        <v>-0.2</v>
      </c>
      <c r="X273" s="11">
        <v>52</v>
      </c>
      <c r="Y273" s="11">
        <v>5.2</v>
      </c>
      <c r="Z273" s="11">
        <v>51</v>
      </c>
      <c r="AA273" s="11">
        <v>1.87</v>
      </c>
      <c r="AB273" s="11">
        <v>54</v>
      </c>
      <c r="AC273" s="11">
        <v>4.4800000000000004</v>
      </c>
      <c r="AD273" s="11">
        <v>62</v>
      </c>
      <c r="AE273" s="40">
        <v>0.31</v>
      </c>
      <c r="AF273" s="11">
        <v>56</v>
      </c>
      <c r="AG273" s="43">
        <v>0.05</v>
      </c>
      <c r="AH273" s="11">
        <v>47</v>
      </c>
      <c r="AI273" s="47">
        <v>0.25</v>
      </c>
      <c r="AJ273" s="11">
        <v>54</v>
      </c>
      <c r="AK273" s="47">
        <v>0.01</v>
      </c>
      <c r="AL273" s="11">
        <v>41</v>
      </c>
      <c r="AM273" s="40">
        <v>0.27</v>
      </c>
      <c r="AN273" s="11">
        <v>51</v>
      </c>
      <c r="AO273" s="40">
        <v>0.46</v>
      </c>
      <c r="AP273" s="11">
        <v>58</v>
      </c>
      <c r="AQ273" s="11">
        <v>9.9700000000000006</v>
      </c>
      <c r="AR273" s="11">
        <v>164.26</v>
      </c>
      <c r="AS273" s="11">
        <v>127.74</v>
      </c>
      <c r="AT273" s="11" t="s">
        <v>2640</v>
      </c>
      <c r="AU273" s="11" t="s">
        <v>2640</v>
      </c>
      <c r="AV273" s="11" t="s">
        <v>2641</v>
      </c>
      <c r="AW273" s="11">
        <v>2</v>
      </c>
      <c r="AX273" s="64" t="s">
        <v>2688</v>
      </c>
    </row>
    <row r="274" spans="1:50" x14ac:dyDescent="0.3">
      <c r="A274" s="11">
        <v>263</v>
      </c>
      <c r="B274" s="11" t="s">
        <v>254</v>
      </c>
      <c r="C274" s="11" t="s">
        <v>1336</v>
      </c>
      <c r="D274" s="11">
        <v>263</v>
      </c>
      <c r="E274" s="11" t="s">
        <v>2227</v>
      </c>
      <c r="F274" s="11" t="s">
        <v>2688</v>
      </c>
      <c r="G274" s="11" t="s">
        <v>254</v>
      </c>
      <c r="H274" s="12" t="s">
        <v>1047</v>
      </c>
      <c r="I274" s="13">
        <v>44703</v>
      </c>
      <c r="J274" s="11" t="s">
        <v>2656</v>
      </c>
      <c r="K274" s="11">
        <v>0.42</v>
      </c>
      <c r="L274" s="11">
        <v>67</v>
      </c>
      <c r="M274" s="11">
        <v>9.7799999999999994</v>
      </c>
      <c r="N274" s="11">
        <v>70</v>
      </c>
      <c r="O274" s="11">
        <v>15.99</v>
      </c>
      <c r="P274" s="11">
        <v>66</v>
      </c>
      <c r="Q274" s="11">
        <v>0.47</v>
      </c>
      <c r="R274" s="11">
        <v>66</v>
      </c>
      <c r="S274" s="11">
        <v>2.59</v>
      </c>
      <c r="T274" s="11">
        <v>65</v>
      </c>
      <c r="U274" s="11">
        <v>0.62</v>
      </c>
      <c r="V274" s="11">
        <v>64</v>
      </c>
      <c r="W274" s="11">
        <v>-0.25</v>
      </c>
      <c r="X274" s="11">
        <v>51</v>
      </c>
      <c r="Y274" s="11">
        <v>5.67</v>
      </c>
      <c r="Z274" s="11">
        <v>51</v>
      </c>
      <c r="AA274" s="11">
        <v>2.67</v>
      </c>
      <c r="AB274" s="11">
        <v>54</v>
      </c>
      <c r="AC274" s="11">
        <v>4.62</v>
      </c>
      <c r="AD274" s="11">
        <v>60</v>
      </c>
      <c r="AE274" s="40">
        <v>0.28000000000000003</v>
      </c>
      <c r="AF274" s="11">
        <v>58</v>
      </c>
      <c r="AG274" s="43">
        <v>0.05</v>
      </c>
      <c r="AH274" s="11">
        <v>47</v>
      </c>
      <c r="AI274" s="47">
        <v>0.18</v>
      </c>
      <c r="AJ274" s="11">
        <v>56</v>
      </c>
      <c r="AK274" s="47">
        <v>0.02</v>
      </c>
      <c r="AL274" s="11">
        <v>40</v>
      </c>
      <c r="AM274" s="40">
        <v>0.25</v>
      </c>
      <c r="AN274" s="11">
        <v>53</v>
      </c>
      <c r="AO274" s="40">
        <v>0.38</v>
      </c>
      <c r="AP274" s="11">
        <v>60</v>
      </c>
      <c r="AQ274" s="11">
        <v>10.399999999999999</v>
      </c>
      <c r="AR274" s="11">
        <v>169.03</v>
      </c>
      <c r="AS274" s="11">
        <v>126.68</v>
      </c>
      <c r="AT274" s="11" t="s">
        <v>2640</v>
      </c>
      <c r="AU274" s="11" t="s">
        <v>2641</v>
      </c>
      <c r="AV274" s="11" t="s">
        <v>2640</v>
      </c>
      <c r="AW274" s="11">
        <v>3</v>
      </c>
      <c r="AX274" s="64" t="s">
        <v>2688</v>
      </c>
    </row>
    <row r="275" spans="1:50" x14ac:dyDescent="0.3">
      <c r="A275" s="11">
        <v>264</v>
      </c>
      <c r="B275" s="11" t="s">
        <v>1024</v>
      </c>
      <c r="C275" s="11" t="s">
        <v>2108</v>
      </c>
      <c r="D275" s="11">
        <v>264</v>
      </c>
      <c r="E275" s="11" t="s">
        <v>2227</v>
      </c>
      <c r="F275" s="11" t="s">
        <v>2688</v>
      </c>
      <c r="G275" s="11" t="s">
        <v>1024</v>
      </c>
      <c r="H275" s="12" t="s">
        <v>1069</v>
      </c>
      <c r="I275" s="13">
        <v>44721</v>
      </c>
      <c r="J275" s="11" t="s">
        <v>2702</v>
      </c>
      <c r="K275" s="11">
        <v>0.92</v>
      </c>
      <c r="L275" s="11">
        <v>69</v>
      </c>
      <c r="M275" s="11">
        <v>11.34</v>
      </c>
      <c r="N275" s="11">
        <v>72</v>
      </c>
      <c r="O275" s="11">
        <v>18.77</v>
      </c>
      <c r="P275" s="11">
        <v>61</v>
      </c>
      <c r="Q275" s="11">
        <v>0.03</v>
      </c>
      <c r="R275" s="11">
        <v>67</v>
      </c>
      <c r="S275" s="11">
        <v>1.72</v>
      </c>
      <c r="T275" s="11">
        <v>67</v>
      </c>
      <c r="U275" s="11">
        <v>-0.42</v>
      </c>
      <c r="V275" s="11">
        <v>61</v>
      </c>
      <c r="W275" s="11">
        <v>-0.25</v>
      </c>
      <c r="X275" s="11">
        <v>52</v>
      </c>
      <c r="Y275" s="11">
        <v>5.75</v>
      </c>
      <c r="Z275" s="11">
        <v>51</v>
      </c>
      <c r="AA275" s="11">
        <v>2.14</v>
      </c>
      <c r="AB275" s="11">
        <v>54</v>
      </c>
      <c r="AC275" s="11">
        <v>5.29</v>
      </c>
      <c r="AD275" s="11">
        <v>61</v>
      </c>
      <c r="AE275" s="40">
        <v>0.27</v>
      </c>
      <c r="AF275" s="11">
        <v>57</v>
      </c>
      <c r="AG275" s="43">
        <v>0.03</v>
      </c>
      <c r="AH275" s="11">
        <v>42</v>
      </c>
      <c r="AI275" s="47">
        <v>0.3</v>
      </c>
      <c r="AJ275" s="11">
        <v>53</v>
      </c>
      <c r="AK275" s="47">
        <v>0.01</v>
      </c>
      <c r="AL275" s="11">
        <v>34</v>
      </c>
      <c r="AM275" s="40">
        <v>0.28000000000000003</v>
      </c>
      <c r="AN275" s="11">
        <v>49</v>
      </c>
      <c r="AO275" s="40">
        <v>0.42</v>
      </c>
      <c r="AP275" s="11">
        <v>59</v>
      </c>
      <c r="AQ275" s="11">
        <v>10.92</v>
      </c>
      <c r="AR275" s="11">
        <v>167.28</v>
      </c>
      <c r="AS275" s="11">
        <v>127.37</v>
      </c>
      <c r="AT275" s="11" t="s">
        <v>2641</v>
      </c>
      <c r="AU275" s="11" t="s">
        <v>2642</v>
      </c>
      <c r="AV275" s="11" t="s">
        <v>2640</v>
      </c>
      <c r="AW275" s="11">
        <v>3</v>
      </c>
      <c r="AX275" s="64" t="s">
        <v>2688</v>
      </c>
    </row>
    <row r="276" spans="1:50" x14ac:dyDescent="0.3">
      <c r="A276" s="11">
        <v>265</v>
      </c>
      <c r="B276" s="11" t="s">
        <v>686</v>
      </c>
      <c r="C276" s="11" t="s">
        <v>1337</v>
      </c>
      <c r="D276" s="11">
        <v>265</v>
      </c>
      <c r="E276" s="11" t="s">
        <v>2227</v>
      </c>
      <c r="F276" s="11" t="s">
        <v>2688</v>
      </c>
      <c r="G276" s="11" t="s">
        <v>686</v>
      </c>
      <c r="H276" s="12" t="s">
        <v>1061</v>
      </c>
      <c r="I276" s="13">
        <v>44719</v>
      </c>
      <c r="J276" s="11" t="s">
        <v>2656</v>
      </c>
      <c r="K276" s="11">
        <v>0.71</v>
      </c>
      <c r="L276" s="11">
        <v>64</v>
      </c>
      <c r="M276" s="11">
        <v>9.5399999999999991</v>
      </c>
      <c r="N276" s="11">
        <v>69</v>
      </c>
      <c r="O276" s="11">
        <v>18.11</v>
      </c>
      <c r="P276" s="11">
        <v>56</v>
      </c>
      <c r="Q276" s="11">
        <v>0.32</v>
      </c>
      <c r="R276" s="11">
        <v>62</v>
      </c>
      <c r="S276" s="11">
        <v>1.96</v>
      </c>
      <c r="T276" s="11">
        <v>63</v>
      </c>
      <c r="U276" s="11">
        <v>0.72</v>
      </c>
      <c r="V276" s="11">
        <v>50</v>
      </c>
      <c r="W276" s="11">
        <v>-0.24</v>
      </c>
      <c r="X276" s="11">
        <v>42</v>
      </c>
      <c r="Y276" s="11">
        <v>2.04</v>
      </c>
      <c r="Z276" s="11">
        <v>41</v>
      </c>
      <c r="AA276" s="11">
        <v>2.0099999999999998</v>
      </c>
      <c r="AB276" s="11">
        <v>46</v>
      </c>
      <c r="AC276" s="11">
        <v>4.32</v>
      </c>
      <c r="AD276" s="11">
        <v>58</v>
      </c>
      <c r="AE276" s="40">
        <v>0.27</v>
      </c>
      <c r="AF276" s="11">
        <v>43</v>
      </c>
      <c r="AG276" s="43">
        <v>0.05</v>
      </c>
      <c r="AH276" s="11">
        <v>33</v>
      </c>
      <c r="AI276" s="47">
        <v>0.23</v>
      </c>
      <c r="AJ276" s="11">
        <v>41</v>
      </c>
      <c r="AK276" s="47">
        <v>0.02</v>
      </c>
      <c r="AL276" s="11">
        <v>27</v>
      </c>
      <c r="AM276" s="40">
        <v>0.28000000000000003</v>
      </c>
      <c r="AN276" s="11">
        <v>38</v>
      </c>
      <c r="AO276" s="40">
        <v>0.41</v>
      </c>
      <c r="AP276" s="11">
        <v>44</v>
      </c>
      <c r="AQ276" s="11">
        <v>10.26</v>
      </c>
      <c r="AR276" s="11">
        <v>163.28</v>
      </c>
      <c r="AS276" s="11">
        <v>125.62</v>
      </c>
      <c r="AT276" s="11" t="s">
        <v>2640</v>
      </c>
      <c r="AU276" s="11" t="s">
        <v>2641</v>
      </c>
      <c r="AV276" s="11" t="s">
        <v>2640</v>
      </c>
      <c r="AW276" s="11">
        <v>2</v>
      </c>
      <c r="AX276" s="64" t="s">
        <v>2688</v>
      </c>
    </row>
    <row r="277" spans="1:50" x14ac:dyDescent="0.3">
      <c r="A277" s="11">
        <v>266</v>
      </c>
      <c r="B277" s="11" t="s">
        <v>631</v>
      </c>
      <c r="C277" s="11" t="s">
        <v>1338</v>
      </c>
      <c r="D277" s="11">
        <v>266</v>
      </c>
      <c r="E277" s="11" t="s">
        <v>2227</v>
      </c>
      <c r="F277" s="11" t="s">
        <v>2688</v>
      </c>
      <c r="G277" s="11" t="s">
        <v>631</v>
      </c>
      <c r="H277" s="12" t="s">
        <v>1044</v>
      </c>
      <c r="I277" s="13">
        <v>44716</v>
      </c>
      <c r="J277" s="11" t="s">
        <v>2655</v>
      </c>
      <c r="K277" s="11">
        <v>0.53</v>
      </c>
      <c r="L277" s="11">
        <v>67</v>
      </c>
      <c r="M277" s="11">
        <v>9.0299999999999994</v>
      </c>
      <c r="N277" s="11">
        <v>71</v>
      </c>
      <c r="O277" s="11">
        <v>14.31</v>
      </c>
      <c r="P277" s="11">
        <v>63</v>
      </c>
      <c r="Q277" s="11">
        <v>0.3</v>
      </c>
      <c r="R277" s="11">
        <v>67</v>
      </c>
      <c r="S277" s="11">
        <v>1.54</v>
      </c>
      <c r="T277" s="11">
        <v>68</v>
      </c>
      <c r="U277" s="11">
        <v>0.12</v>
      </c>
      <c r="V277" s="11">
        <v>62</v>
      </c>
      <c r="W277" s="11">
        <v>-0.02</v>
      </c>
      <c r="X277" s="11">
        <v>53</v>
      </c>
      <c r="Y277" s="11">
        <v>4.33</v>
      </c>
      <c r="Z277" s="11">
        <v>53</v>
      </c>
      <c r="AA277" s="11">
        <v>1.67</v>
      </c>
      <c r="AB277" s="11">
        <v>55</v>
      </c>
      <c r="AC277" s="11">
        <v>4.1399999999999997</v>
      </c>
      <c r="AD277" s="11">
        <v>63</v>
      </c>
      <c r="AE277" s="40">
        <v>0.28999999999999998</v>
      </c>
      <c r="AF277" s="11">
        <v>60</v>
      </c>
      <c r="AG277" s="43">
        <v>0.01</v>
      </c>
      <c r="AH277" s="11">
        <v>48</v>
      </c>
      <c r="AI277" s="47">
        <v>0.22</v>
      </c>
      <c r="AJ277" s="11">
        <v>56</v>
      </c>
      <c r="AK277" s="47">
        <v>0.02</v>
      </c>
      <c r="AL277" s="11">
        <v>42</v>
      </c>
      <c r="AM277" s="40">
        <v>0.21</v>
      </c>
      <c r="AN277" s="11">
        <v>53</v>
      </c>
      <c r="AO277" s="40">
        <v>0.45</v>
      </c>
      <c r="AP277" s="11">
        <v>62</v>
      </c>
      <c r="AQ277" s="11">
        <v>9.1499999999999986</v>
      </c>
      <c r="AR277" s="11">
        <v>159.12</v>
      </c>
      <c r="AS277" s="11">
        <v>125.52</v>
      </c>
      <c r="AT277" s="11" t="s">
        <v>2642</v>
      </c>
      <c r="AU277" s="11" t="s">
        <v>2642</v>
      </c>
      <c r="AV277" s="11" t="s">
        <v>2642</v>
      </c>
      <c r="AW277" s="11">
        <v>3</v>
      </c>
      <c r="AX277" s="64" t="s">
        <v>2690</v>
      </c>
    </row>
    <row r="278" spans="1:50" x14ac:dyDescent="0.3">
      <c r="A278" s="11">
        <v>267</v>
      </c>
      <c r="B278" s="11" t="s">
        <v>162</v>
      </c>
      <c r="C278" s="11" t="s">
        <v>1339</v>
      </c>
      <c r="D278" s="11">
        <v>267</v>
      </c>
      <c r="E278" s="11" t="s">
        <v>2227</v>
      </c>
      <c r="F278" s="11" t="s">
        <v>2688</v>
      </c>
      <c r="G278" s="11" t="s">
        <v>162</v>
      </c>
      <c r="H278" s="12" t="s">
        <v>1044</v>
      </c>
      <c r="I278" s="13">
        <v>44699</v>
      </c>
      <c r="J278" s="11" t="s">
        <v>2656</v>
      </c>
      <c r="K278" s="11">
        <v>0.42</v>
      </c>
      <c r="L278" s="11">
        <v>69</v>
      </c>
      <c r="M278" s="11">
        <v>9.74</v>
      </c>
      <c r="N278" s="11">
        <v>72</v>
      </c>
      <c r="O278" s="11">
        <v>17.53</v>
      </c>
      <c r="P278" s="11">
        <v>66</v>
      </c>
      <c r="Q278" s="11">
        <v>0.17</v>
      </c>
      <c r="R278" s="11">
        <v>68</v>
      </c>
      <c r="S278" s="11">
        <v>1.58</v>
      </c>
      <c r="T278" s="11">
        <v>68</v>
      </c>
      <c r="U278" s="11">
        <v>-0.31</v>
      </c>
      <c r="V278" s="11">
        <v>65</v>
      </c>
      <c r="W278" s="11">
        <v>0.01</v>
      </c>
      <c r="X278" s="11">
        <v>53</v>
      </c>
      <c r="Y278" s="11">
        <v>5.85</v>
      </c>
      <c r="Z278" s="11">
        <v>52</v>
      </c>
      <c r="AA278" s="11">
        <v>2.09</v>
      </c>
      <c r="AB278" s="11">
        <v>56</v>
      </c>
      <c r="AC278" s="11">
        <v>4.79</v>
      </c>
      <c r="AD278" s="11">
        <v>63</v>
      </c>
      <c r="AE278" s="40">
        <v>0.33</v>
      </c>
      <c r="AF278" s="11">
        <v>61</v>
      </c>
      <c r="AG278" s="43">
        <v>0.02</v>
      </c>
      <c r="AH278" s="11">
        <v>47</v>
      </c>
      <c r="AI278" s="47">
        <v>0.21</v>
      </c>
      <c r="AJ278" s="11">
        <v>56</v>
      </c>
      <c r="AK278" s="47">
        <v>0.02</v>
      </c>
      <c r="AL278" s="11">
        <v>40</v>
      </c>
      <c r="AM278" s="40">
        <v>0.22</v>
      </c>
      <c r="AN278" s="11">
        <v>53</v>
      </c>
      <c r="AO278" s="40">
        <v>0.47</v>
      </c>
      <c r="AP278" s="11">
        <v>63</v>
      </c>
      <c r="AQ278" s="11">
        <v>9.43</v>
      </c>
      <c r="AR278" s="11">
        <v>157.57</v>
      </c>
      <c r="AS278" s="11">
        <v>125.1</v>
      </c>
      <c r="AT278" s="11" t="s">
        <v>2640</v>
      </c>
      <c r="AU278" s="11" t="s">
        <v>2640</v>
      </c>
      <c r="AV278" s="11" t="s">
        <v>2642</v>
      </c>
      <c r="AW278" s="11">
        <v>3</v>
      </c>
      <c r="AX278" s="64" t="s">
        <v>2690</v>
      </c>
    </row>
    <row r="279" spans="1:50" x14ac:dyDescent="0.3">
      <c r="A279" s="11">
        <v>268</v>
      </c>
      <c r="B279" s="11" t="s">
        <v>545</v>
      </c>
      <c r="C279" s="11" t="s">
        <v>1340</v>
      </c>
      <c r="D279" s="11">
        <v>268</v>
      </c>
      <c r="E279" s="11" t="s">
        <v>2227</v>
      </c>
      <c r="F279" s="11" t="s">
        <v>2688</v>
      </c>
      <c r="G279" s="11" t="s">
        <v>545</v>
      </c>
      <c r="H279" s="12" t="s">
        <v>1043</v>
      </c>
      <c r="I279" s="13">
        <v>44711</v>
      </c>
      <c r="J279" s="11" t="s">
        <v>2656</v>
      </c>
      <c r="K279" s="11">
        <v>0.52</v>
      </c>
      <c r="L279" s="11">
        <v>66</v>
      </c>
      <c r="M279" s="11">
        <v>9.33</v>
      </c>
      <c r="N279" s="11">
        <v>70</v>
      </c>
      <c r="O279" s="11">
        <v>17.829999999999998</v>
      </c>
      <c r="P279" s="11">
        <v>58</v>
      </c>
      <c r="Q279" s="11">
        <v>1.47</v>
      </c>
      <c r="R279" s="11">
        <v>65</v>
      </c>
      <c r="S279" s="11">
        <v>2.86</v>
      </c>
      <c r="T279" s="11">
        <v>65</v>
      </c>
      <c r="U279" s="11">
        <v>0.79</v>
      </c>
      <c r="V279" s="11">
        <v>52</v>
      </c>
      <c r="W279" s="11">
        <v>-0.13</v>
      </c>
      <c r="X279" s="11">
        <v>47</v>
      </c>
      <c r="Y279" s="11">
        <v>3.21</v>
      </c>
      <c r="Z279" s="11">
        <v>47</v>
      </c>
      <c r="AA279" s="11">
        <v>3.11</v>
      </c>
      <c r="AB279" s="11">
        <v>51</v>
      </c>
      <c r="AC279" s="11">
        <v>3.44</v>
      </c>
      <c r="AD279" s="11">
        <v>60</v>
      </c>
      <c r="AE279" s="40">
        <v>0.28000000000000003</v>
      </c>
      <c r="AF279" s="11">
        <v>50</v>
      </c>
      <c r="AG279" s="43">
        <v>0.03</v>
      </c>
      <c r="AH279" s="11">
        <v>42</v>
      </c>
      <c r="AI279" s="47">
        <v>0.28000000000000003</v>
      </c>
      <c r="AJ279" s="11">
        <v>49</v>
      </c>
      <c r="AK279" s="47">
        <v>1E-3</v>
      </c>
      <c r="AL279" s="11">
        <v>36</v>
      </c>
      <c r="AM279" s="40">
        <v>0.24</v>
      </c>
      <c r="AN279" s="11">
        <v>46</v>
      </c>
      <c r="AO279" s="40">
        <v>0.47</v>
      </c>
      <c r="AP279" s="11">
        <v>52</v>
      </c>
      <c r="AQ279" s="11">
        <v>10.120000000000001</v>
      </c>
      <c r="AR279" s="11">
        <v>171.29</v>
      </c>
      <c r="AS279" s="11">
        <v>125.07</v>
      </c>
      <c r="AT279" s="11" t="s">
        <v>2640</v>
      </c>
      <c r="AU279" s="11" t="s">
        <v>2641</v>
      </c>
      <c r="AV279" s="11" t="s">
        <v>2640</v>
      </c>
      <c r="AW279" s="11">
        <v>3</v>
      </c>
      <c r="AX279" s="64" t="s">
        <v>2688</v>
      </c>
    </row>
    <row r="280" spans="1:50" x14ac:dyDescent="0.3">
      <c r="A280" s="11">
        <v>269</v>
      </c>
      <c r="B280" s="11" t="s">
        <v>477</v>
      </c>
      <c r="C280" s="11" t="s">
        <v>1341</v>
      </c>
      <c r="D280" s="11">
        <v>269</v>
      </c>
      <c r="E280" s="11" t="s">
        <v>2227</v>
      </c>
      <c r="F280" s="11" t="s">
        <v>2688</v>
      </c>
      <c r="G280" s="11" t="s">
        <v>477</v>
      </c>
      <c r="H280" s="12" t="s">
        <v>1055</v>
      </c>
      <c r="I280" s="13">
        <v>44709</v>
      </c>
      <c r="J280" s="11" t="s">
        <v>2656</v>
      </c>
      <c r="K280" s="11">
        <v>0.55000000000000004</v>
      </c>
      <c r="L280" s="11">
        <v>67</v>
      </c>
      <c r="M280" s="11">
        <v>10.44</v>
      </c>
      <c r="N280" s="11">
        <v>71</v>
      </c>
      <c r="O280" s="11">
        <v>16.71</v>
      </c>
      <c r="P280" s="11">
        <v>62</v>
      </c>
      <c r="Q280" s="11">
        <v>0.52</v>
      </c>
      <c r="R280" s="11">
        <v>65</v>
      </c>
      <c r="S280" s="11">
        <v>2.23</v>
      </c>
      <c r="T280" s="11">
        <v>65</v>
      </c>
      <c r="U280" s="11">
        <v>0.97</v>
      </c>
      <c r="V280" s="11">
        <v>60</v>
      </c>
      <c r="W280" s="11">
        <v>-0.22</v>
      </c>
      <c r="X280" s="11">
        <v>51</v>
      </c>
      <c r="Y280" s="11">
        <v>3.72</v>
      </c>
      <c r="Z280" s="11">
        <v>51</v>
      </c>
      <c r="AA280" s="11">
        <v>2.73</v>
      </c>
      <c r="AB280" s="11">
        <v>54</v>
      </c>
      <c r="AC280" s="11">
        <v>5.08</v>
      </c>
      <c r="AD280" s="11">
        <v>61</v>
      </c>
      <c r="AE280" s="40">
        <v>0.25</v>
      </c>
      <c r="AF280" s="11">
        <v>55</v>
      </c>
      <c r="AG280" s="43">
        <v>0.04</v>
      </c>
      <c r="AH280" s="11">
        <v>45</v>
      </c>
      <c r="AI280" s="47">
        <v>0.25</v>
      </c>
      <c r="AJ280" s="11">
        <v>54</v>
      </c>
      <c r="AK280" s="47">
        <v>1E-3</v>
      </c>
      <c r="AL280" s="11">
        <v>39</v>
      </c>
      <c r="AM280" s="40">
        <v>0.24</v>
      </c>
      <c r="AN280" s="11">
        <v>51</v>
      </c>
      <c r="AO280" s="40">
        <v>0.37</v>
      </c>
      <c r="AP280" s="11">
        <v>57</v>
      </c>
      <c r="AQ280" s="11">
        <v>11.41</v>
      </c>
      <c r="AR280" s="11">
        <v>167.1</v>
      </c>
      <c r="AS280" s="11">
        <v>128.41999999999999</v>
      </c>
      <c r="AT280" s="11" t="s">
        <v>2642</v>
      </c>
      <c r="AU280" s="11" t="s">
        <v>2640</v>
      </c>
      <c r="AV280" s="11" t="s">
        <v>2640</v>
      </c>
      <c r="AW280" s="11">
        <v>3</v>
      </c>
      <c r="AX280" s="64" t="s">
        <v>2688</v>
      </c>
    </row>
    <row r="281" spans="1:50" x14ac:dyDescent="0.3">
      <c r="A281" s="11">
        <v>270</v>
      </c>
      <c r="B281" s="11" t="s">
        <v>445</v>
      </c>
      <c r="C281" s="11" t="s">
        <v>1342</v>
      </c>
      <c r="D281" s="11">
        <v>270</v>
      </c>
      <c r="E281" s="11" t="s">
        <v>2227</v>
      </c>
      <c r="F281" s="11" t="s">
        <v>2688</v>
      </c>
      <c r="G281" s="11" t="s">
        <v>445</v>
      </c>
      <c r="H281" s="12" t="s">
        <v>1043</v>
      </c>
      <c r="I281" s="13">
        <v>44709</v>
      </c>
      <c r="J281" s="11" t="s">
        <v>2655</v>
      </c>
      <c r="K281" s="11">
        <v>0.32</v>
      </c>
      <c r="L281" s="11">
        <v>66</v>
      </c>
      <c r="M281" s="11">
        <v>9.61</v>
      </c>
      <c r="N281" s="11">
        <v>70</v>
      </c>
      <c r="O281" s="11">
        <v>16.78</v>
      </c>
      <c r="P281" s="11">
        <v>58</v>
      </c>
      <c r="Q281" s="11">
        <v>0.56000000000000005</v>
      </c>
      <c r="R281" s="11">
        <v>65</v>
      </c>
      <c r="S281" s="11">
        <v>2.87</v>
      </c>
      <c r="T281" s="11">
        <v>65</v>
      </c>
      <c r="U281" s="11">
        <v>0.31</v>
      </c>
      <c r="V281" s="11">
        <v>53</v>
      </c>
      <c r="W281" s="11">
        <v>-0.23</v>
      </c>
      <c r="X281" s="11">
        <v>47</v>
      </c>
      <c r="Y281" s="11">
        <v>4.1399999999999997</v>
      </c>
      <c r="Z281" s="11">
        <v>47</v>
      </c>
      <c r="AA281" s="11">
        <v>3.03</v>
      </c>
      <c r="AB281" s="11">
        <v>51</v>
      </c>
      <c r="AC281" s="11">
        <v>4.6500000000000004</v>
      </c>
      <c r="AD281" s="11">
        <v>60</v>
      </c>
      <c r="AE281" s="40">
        <v>0.3</v>
      </c>
      <c r="AF281" s="11">
        <v>50</v>
      </c>
      <c r="AG281" s="43">
        <v>0.03</v>
      </c>
      <c r="AH281" s="11">
        <v>42</v>
      </c>
      <c r="AI281" s="47">
        <v>0.24</v>
      </c>
      <c r="AJ281" s="11">
        <v>49</v>
      </c>
      <c r="AK281" s="47">
        <v>1E-3</v>
      </c>
      <c r="AL281" s="11">
        <v>36</v>
      </c>
      <c r="AM281" s="40">
        <v>0.23</v>
      </c>
      <c r="AN281" s="11">
        <v>46</v>
      </c>
      <c r="AO281" s="40">
        <v>0.49</v>
      </c>
      <c r="AP281" s="11">
        <v>52</v>
      </c>
      <c r="AQ281" s="11">
        <v>9.92</v>
      </c>
      <c r="AR281" s="11">
        <v>173.1</v>
      </c>
      <c r="AS281" s="11">
        <v>125.45</v>
      </c>
      <c r="AT281" s="11" t="s">
        <v>2642</v>
      </c>
      <c r="AU281" s="11" t="s">
        <v>2640</v>
      </c>
      <c r="AV281" s="11" t="s">
        <v>2642</v>
      </c>
      <c r="AW281" s="11">
        <v>3</v>
      </c>
      <c r="AX281" s="64" t="s">
        <v>2688</v>
      </c>
    </row>
    <row r="282" spans="1:50" x14ac:dyDescent="0.3">
      <c r="A282" s="11">
        <v>271</v>
      </c>
      <c r="B282" s="11" t="s">
        <v>256</v>
      </c>
      <c r="C282" s="11" t="s">
        <v>1343</v>
      </c>
      <c r="D282" s="11">
        <v>271</v>
      </c>
      <c r="E282" s="11" t="s">
        <v>2227</v>
      </c>
      <c r="F282" s="11" t="s">
        <v>2688</v>
      </c>
      <c r="G282" s="11" t="s">
        <v>256</v>
      </c>
      <c r="H282" s="12" t="s">
        <v>1055</v>
      </c>
      <c r="I282" s="13">
        <v>44703</v>
      </c>
      <c r="J282" s="11" t="s">
        <v>2656</v>
      </c>
      <c r="K282" s="11">
        <v>0.49</v>
      </c>
      <c r="L282" s="11">
        <v>66</v>
      </c>
      <c r="M282" s="11">
        <v>10.32</v>
      </c>
      <c r="N282" s="11">
        <v>70</v>
      </c>
      <c r="O282" s="11">
        <v>18.260000000000002</v>
      </c>
      <c r="P282" s="11">
        <v>62</v>
      </c>
      <c r="Q282" s="11">
        <v>-0.06</v>
      </c>
      <c r="R282" s="11">
        <v>64</v>
      </c>
      <c r="S282" s="11">
        <v>2.14</v>
      </c>
      <c r="T282" s="11">
        <v>64</v>
      </c>
      <c r="U282" s="11">
        <v>0.68</v>
      </c>
      <c r="V282" s="11">
        <v>58</v>
      </c>
      <c r="W282" s="11">
        <v>-0.66</v>
      </c>
      <c r="X282" s="11">
        <v>50</v>
      </c>
      <c r="Y282" s="11">
        <v>6.83</v>
      </c>
      <c r="Z282" s="11">
        <v>49</v>
      </c>
      <c r="AA282" s="11">
        <v>2.08</v>
      </c>
      <c r="AB282" s="11">
        <v>52</v>
      </c>
      <c r="AC282" s="11">
        <v>5.21</v>
      </c>
      <c r="AD282" s="11">
        <v>59</v>
      </c>
      <c r="AE282" s="40">
        <v>0.28000000000000003</v>
      </c>
      <c r="AF282" s="11">
        <v>53</v>
      </c>
      <c r="AG282" s="43">
        <v>7.0000000000000007E-2</v>
      </c>
      <c r="AH282" s="11">
        <v>45</v>
      </c>
      <c r="AI282" s="47">
        <v>0.33</v>
      </c>
      <c r="AJ282" s="11">
        <v>53</v>
      </c>
      <c r="AK282" s="47">
        <v>-0.01</v>
      </c>
      <c r="AL282" s="11">
        <v>39</v>
      </c>
      <c r="AM282" s="40">
        <v>0.31</v>
      </c>
      <c r="AN282" s="11">
        <v>50</v>
      </c>
      <c r="AO282" s="40">
        <v>0.45</v>
      </c>
      <c r="AP282" s="11">
        <v>55</v>
      </c>
      <c r="AQ282" s="11">
        <v>11</v>
      </c>
      <c r="AR282" s="11">
        <v>167.04</v>
      </c>
      <c r="AS282" s="11">
        <v>125.44</v>
      </c>
      <c r="AT282" s="11" t="s">
        <v>2642</v>
      </c>
      <c r="AU282" s="11" t="s">
        <v>2640</v>
      </c>
      <c r="AV282" s="11" t="s">
        <v>2642</v>
      </c>
      <c r="AW282" s="11">
        <v>3</v>
      </c>
      <c r="AX282" s="64" t="s">
        <v>2688</v>
      </c>
    </row>
    <row r="283" spans="1:50" x14ac:dyDescent="0.3">
      <c r="A283" s="11">
        <v>272</v>
      </c>
      <c r="B283" s="11" t="s">
        <v>1017</v>
      </c>
      <c r="C283" s="11" t="s">
        <v>2109</v>
      </c>
      <c r="D283" s="11">
        <v>272</v>
      </c>
      <c r="E283" s="11" t="s">
        <v>2227</v>
      </c>
      <c r="F283" s="11" t="s">
        <v>2688</v>
      </c>
      <c r="G283" s="11" t="s">
        <v>1017</v>
      </c>
      <c r="H283" s="12" t="s">
        <v>1083</v>
      </c>
      <c r="I283" s="13">
        <v>44720</v>
      </c>
      <c r="J283" s="11" t="s">
        <v>2702</v>
      </c>
      <c r="K283" s="11">
        <v>0.54</v>
      </c>
      <c r="L283" s="11">
        <v>70</v>
      </c>
      <c r="M283" s="11">
        <v>9.74</v>
      </c>
      <c r="N283" s="11">
        <v>72</v>
      </c>
      <c r="O283" s="11">
        <v>14.14</v>
      </c>
      <c r="P283" s="11">
        <v>65</v>
      </c>
      <c r="Q283" s="11">
        <v>-0.43</v>
      </c>
      <c r="R283" s="11">
        <v>68</v>
      </c>
      <c r="S283" s="11">
        <v>1.51</v>
      </c>
      <c r="T283" s="11">
        <v>67</v>
      </c>
      <c r="U283" s="11">
        <v>1.5</v>
      </c>
      <c r="V283" s="11">
        <v>65</v>
      </c>
      <c r="W283" s="11">
        <v>-0.4</v>
      </c>
      <c r="X283" s="11">
        <v>51</v>
      </c>
      <c r="Y283" s="11">
        <v>2.87</v>
      </c>
      <c r="Z283" s="11">
        <v>51</v>
      </c>
      <c r="AA283" s="11">
        <v>2.25</v>
      </c>
      <c r="AB283" s="11">
        <v>56</v>
      </c>
      <c r="AC283" s="11">
        <v>5.74</v>
      </c>
      <c r="AD283" s="11">
        <v>63</v>
      </c>
      <c r="AE283" s="40">
        <v>0.33</v>
      </c>
      <c r="AF283" s="11">
        <v>57</v>
      </c>
      <c r="AG283" s="43">
        <v>7.0000000000000007E-2</v>
      </c>
      <c r="AH283" s="11">
        <v>46</v>
      </c>
      <c r="AI283" s="47">
        <v>0.28000000000000003</v>
      </c>
      <c r="AJ283" s="11">
        <v>56</v>
      </c>
      <c r="AK283" s="47">
        <v>0.01</v>
      </c>
      <c r="AL283" s="11">
        <v>40</v>
      </c>
      <c r="AM283" s="40">
        <v>0.31</v>
      </c>
      <c r="AN283" s="11">
        <v>52</v>
      </c>
      <c r="AO283" s="40">
        <v>0.48</v>
      </c>
      <c r="AP283" s="11">
        <v>59</v>
      </c>
      <c r="AQ283" s="11">
        <v>11.24</v>
      </c>
      <c r="AR283" s="11">
        <v>179.38</v>
      </c>
      <c r="AS283" s="11">
        <v>132.32</v>
      </c>
      <c r="AT283" s="11" t="s">
        <v>2640</v>
      </c>
      <c r="AU283" s="11" t="s">
        <v>2640</v>
      </c>
      <c r="AV283" s="11" t="s">
        <v>2641</v>
      </c>
      <c r="AW283" s="11">
        <v>3</v>
      </c>
      <c r="AX283" s="64" t="s">
        <v>2688</v>
      </c>
    </row>
    <row r="284" spans="1:50" x14ac:dyDescent="0.3">
      <c r="A284" s="11">
        <v>273</v>
      </c>
      <c r="B284" s="11" t="s">
        <v>597</v>
      </c>
      <c r="C284" s="11" t="s">
        <v>1344</v>
      </c>
      <c r="D284" s="11">
        <v>273</v>
      </c>
      <c r="E284" s="11" t="s">
        <v>2227</v>
      </c>
      <c r="F284" s="11" t="s">
        <v>2688</v>
      </c>
      <c r="G284" s="11" t="s">
        <v>597</v>
      </c>
      <c r="H284" s="12" t="s">
        <v>1047</v>
      </c>
      <c r="I284" s="13">
        <v>44714</v>
      </c>
      <c r="J284" s="11" t="s">
        <v>2655</v>
      </c>
      <c r="K284" s="11">
        <v>0.49</v>
      </c>
      <c r="L284" s="11">
        <v>70</v>
      </c>
      <c r="M284" s="11">
        <v>9.33</v>
      </c>
      <c r="N284" s="11">
        <v>73</v>
      </c>
      <c r="O284" s="11">
        <v>12.35</v>
      </c>
      <c r="P284" s="11">
        <v>68</v>
      </c>
      <c r="Q284" s="11">
        <v>0.13</v>
      </c>
      <c r="R284" s="11">
        <v>69</v>
      </c>
      <c r="S284" s="11">
        <v>2.41</v>
      </c>
      <c r="T284" s="11">
        <v>68</v>
      </c>
      <c r="U284" s="11">
        <v>-0.05</v>
      </c>
      <c r="V284" s="11">
        <v>67</v>
      </c>
      <c r="W284" s="11">
        <v>-0.28000000000000003</v>
      </c>
      <c r="X284" s="11">
        <v>54</v>
      </c>
      <c r="Y284" s="11">
        <v>6.03</v>
      </c>
      <c r="Z284" s="11">
        <v>53</v>
      </c>
      <c r="AA284" s="11">
        <v>2.25</v>
      </c>
      <c r="AB284" s="11">
        <v>57</v>
      </c>
      <c r="AC284" s="11">
        <v>5.16</v>
      </c>
      <c r="AD284" s="11">
        <v>63</v>
      </c>
      <c r="AE284" s="40">
        <v>0.28999999999999998</v>
      </c>
      <c r="AF284" s="11">
        <v>61</v>
      </c>
      <c r="AG284" s="43">
        <v>0.05</v>
      </c>
      <c r="AH284" s="11">
        <v>49</v>
      </c>
      <c r="AI284" s="47">
        <v>0.25</v>
      </c>
      <c r="AJ284" s="11">
        <v>59</v>
      </c>
      <c r="AK284" s="47">
        <v>0.01</v>
      </c>
      <c r="AL284" s="11">
        <v>41</v>
      </c>
      <c r="AM284" s="40">
        <v>0.27</v>
      </c>
      <c r="AN284" s="11">
        <v>55</v>
      </c>
      <c r="AO284" s="40">
        <v>0.44</v>
      </c>
      <c r="AP284" s="11">
        <v>63</v>
      </c>
      <c r="AQ284" s="11">
        <v>9.2799999999999994</v>
      </c>
      <c r="AR284" s="11">
        <v>170.05</v>
      </c>
      <c r="AS284" s="11">
        <v>128.57</v>
      </c>
      <c r="AT284" s="11" t="s">
        <v>2641</v>
      </c>
      <c r="AU284" s="11" t="s">
        <v>2641</v>
      </c>
      <c r="AV284" s="11" t="s">
        <v>2641</v>
      </c>
      <c r="AW284" s="11">
        <v>3</v>
      </c>
      <c r="AX284" s="64" t="s">
        <v>2688</v>
      </c>
    </row>
    <row r="285" spans="1:50" x14ac:dyDescent="0.3">
      <c r="A285" s="11">
        <v>274</v>
      </c>
      <c r="B285" s="11" t="s">
        <v>84</v>
      </c>
      <c r="C285" s="11" t="s">
        <v>1345</v>
      </c>
      <c r="D285" s="11">
        <v>274</v>
      </c>
      <c r="E285" s="11" t="s">
        <v>2227</v>
      </c>
      <c r="F285" s="11" t="s">
        <v>2688</v>
      </c>
      <c r="G285" s="11" t="s">
        <v>84</v>
      </c>
      <c r="H285" s="12" t="s">
        <v>1042</v>
      </c>
      <c r="I285" s="13">
        <v>44687</v>
      </c>
      <c r="J285" s="11" t="s">
        <v>2656</v>
      </c>
      <c r="K285" s="11">
        <v>0.47</v>
      </c>
      <c r="L285" s="11">
        <v>69</v>
      </c>
      <c r="M285" s="11">
        <v>8.2799999999999994</v>
      </c>
      <c r="N285" s="11">
        <v>73</v>
      </c>
      <c r="O285" s="11">
        <v>12.45</v>
      </c>
      <c r="P285" s="11">
        <v>64</v>
      </c>
      <c r="Q285" s="11">
        <v>0.09</v>
      </c>
      <c r="R285" s="11">
        <v>71</v>
      </c>
      <c r="S285" s="11">
        <v>1.84</v>
      </c>
      <c r="T285" s="11">
        <v>69</v>
      </c>
      <c r="U285" s="11">
        <v>0.39</v>
      </c>
      <c r="V285" s="11">
        <v>64</v>
      </c>
      <c r="W285" s="11">
        <v>-0.13</v>
      </c>
      <c r="X285" s="11">
        <v>53</v>
      </c>
      <c r="Y285" s="11">
        <v>4.3899999999999997</v>
      </c>
      <c r="Z285" s="11">
        <v>53</v>
      </c>
      <c r="AA285" s="11">
        <v>1.57</v>
      </c>
      <c r="AB285" s="11">
        <v>56</v>
      </c>
      <c r="AC285" s="11">
        <v>4.49</v>
      </c>
      <c r="AD285" s="11">
        <v>63</v>
      </c>
      <c r="AE285" s="40">
        <v>0.23</v>
      </c>
      <c r="AF285" s="11">
        <v>58</v>
      </c>
      <c r="AG285" s="43">
        <v>0.05</v>
      </c>
      <c r="AH285" s="11">
        <v>47</v>
      </c>
      <c r="AI285" s="47">
        <v>0.22</v>
      </c>
      <c r="AJ285" s="11">
        <v>56</v>
      </c>
      <c r="AK285" s="47">
        <v>0.01</v>
      </c>
      <c r="AL285" s="11">
        <v>42</v>
      </c>
      <c r="AM285" s="40">
        <v>0.25</v>
      </c>
      <c r="AN285" s="11">
        <v>53</v>
      </c>
      <c r="AO285" s="40">
        <v>0.33</v>
      </c>
      <c r="AP285" s="11">
        <v>60</v>
      </c>
      <c r="AQ285" s="11">
        <v>8.67</v>
      </c>
      <c r="AR285" s="11">
        <v>157.88</v>
      </c>
      <c r="AS285" s="11">
        <v>126</v>
      </c>
      <c r="AT285" s="11" t="s">
        <v>2640</v>
      </c>
      <c r="AU285" s="11" t="s">
        <v>2641</v>
      </c>
      <c r="AV285" s="11" t="s">
        <v>2640</v>
      </c>
      <c r="AW285" s="11">
        <v>3</v>
      </c>
      <c r="AX285" s="64" t="s">
        <v>2688</v>
      </c>
    </row>
    <row r="286" spans="1:50" x14ac:dyDescent="0.3">
      <c r="A286" s="11">
        <v>275</v>
      </c>
      <c r="B286" s="11" t="s">
        <v>1015</v>
      </c>
      <c r="C286" s="11" t="s">
        <v>2110</v>
      </c>
      <c r="D286" s="11">
        <v>275</v>
      </c>
      <c r="E286" s="11" t="s">
        <v>2227</v>
      </c>
      <c r="F286" s="11" t="s">
        <v>2688</v>
      </c>
      <c r="G286" s="11" t="s">
        <v>1015</v>
      </c>
      <c r="H286" s="12" t="s">
        <v>1079</v>
      </c>
      <c r="I286" s="13">
        <v>44720</v>
      </c>
      <c r="J286" s="11" t="s">
        <v>2702</v>
      </c>
      <c r="K286" s="11">
        <v>0.45</v>
      </c>
      <c r="L286" s="11">
        <v>68</v>
      </c>
      <c r="M286" s="11">
        <v>9.64</v>
      </c>
      <c r="N286" s="11">
        <v>71</v>
      </c>
      <c r="O286" s="11">
        <v>14.09</v>
      </c>
      <c r="P286" s="11">
        <v>64</v>
      </c>
      <c r="Q286" s="11">
        <v>1E-3</v>
      </c>
      <c r="R286" s="11">
        <v>67</v>
      </c>
      <c r="S286" s="11">
        <v>1.94</v>
      </c>
      <c r="T286" s="11">
        <v>66</v>
      </c>
      <c r="U286" s="11">
        <v>1.3</v>
      </c>
      <c r="V286" s="11">
        <v>64</v>
      </c>
      <c r="W286" s="11">
        <v>-0.38</v>
      </c>
      <c r="X286" s="11">
        <v>52</v>
      </c>
      <c r="Y286" s="11">
        <v>4.88</v>
      </c>
      <c r="Z286" s="11">
        <v>53</v>
      </c>
      <c r="AA286" s="11">
        <v>2.4</v>
      </c>
      <c r="AB286" s="11">
        <v>57</v>
      </c>
      <c r="AC286" s="11">
        <v>5.57</v>
      </c>
      <c r="AD286" s="11">
        <v>62</v>
      </c>
      <c r="AE286" s="40">
        <v>0.31</v>
      </c>
      <c r="AF286" s="11">
        <v>60</v>
      </c>
      <c r="AG286" s="43">
        <v>0.03</v>
      </c>
      <c r="AH286" s="11">
        <v>45</v>
      </c>
      <c r="AI286" s="47">
        <v>0.22</v>
      </c>
      <c r="AJ286" s="11">
        <v>55</v>
      </c>
      <c r="AK286" s="47">
        <v>0.01</v>
      </c>
      <c r="AL286" s="11">
        <v>39</v>
      </c>
      <c r="AM286" s="40">
        <v>0.22</v>
      </c>
      <c r="AN286" s="11">
        <v>51</v>
      </c>
      <c r="AO286" s="40">
        <v>0.5</v>
      </c>
      <c r="AP286" s="11">
        <v>62</v>
      </c>
      <c r="AQ286" s="11">
        <v>10.940000000000001</v>
      </c>
      <c r="AR286" s="11">
        <v>167.33</v>
      </c>
      <c r="AS286" s="11">
        <v>128.47</v>
      </c>
      <c r="AT286" s="11" t="s">
        <v>2640</v>
      </c>
      <c r="AU286" s="11" t="s">
        <v>2640</v>
      </c>
      <c r="AV286" s="11" t="s">
        <v>2640</v>
      </c>
      <c r="AW286" s="11">
        <v>3</v>
      </c>
      <c r="AX286" s="64" t="s">
        <v>2688</v>
      </c>
    </row>
    <row r="287" spans="1:50" x14ac:dyDescent="0.3">
      <c r="A287" s="11">
        <v>276</v>
      </c>
      <c r="B287" s="11" t="s">
        <v>436</v>
      </c>
      <c r="C287" s="11" t="s">
        <v>1346</v>
      </c>
      <c r="D287" s="11">
        <v>276</v>
      </c>
      <c r="E287" s="11" t="s">
        <v>2227</v>
      </c>
      <c r="F287" s="11" t="s">
        <v>2688</v>
      </c>
      <c r="G287" s="11" t="s">
        <v>436</v>
      </c>
      <c r="H287" s="12" t="s">
        <v>1059</v>
      </c>
      <c r="I287" s="13">
        <v>44708</v>
      </c>
      <c r="J287" s="11" t="s">
        <v>2656</v>
      </c>
      <c r="K287" s="11">
        <v>0.44</v>
      </c>
      <c r="L287" s="11">
        <v>67</v>
      </c>
      <c r="M287" s="11">
        <v>9.6</v>
      </c>
      <c r="N287" s="11">
        <v>70</v>
      </c>
      <c r="O287" s="11">
        <v>12.09</v>
      </c>
      <c r="P287" s="11">
        <v>60</v>
      </c>
      <c r="Q287" s="11">
        <v>0.48</v>
      </c>
      <c r="R287" s="11">
        <v>63</v>
      </c>
      <c r="S287" s="11">
        <v>2.1</v>
      </c>
      <c r="T287" s="11">
        <v>65</v>
      </c>
      <c r="U287" s="11">
        <v>-0.31</v>
      </c>
      <c r="V287" s="11">
        <v>56</v>
      </c>
      <c r="W287" s="11">
        <v>-0.12</v>
      </c>
      <c r="X287" s="11">
        <v>47</v>
      </c>
      <c r="Y287" s="11">
        <v>4.28</v>
      </c>
      <c r="Z287" s="11">
        <v>46</v>
      </c>
      <c r="AA287" s="11">
        <v>1.92</v>
      </c>
      <c r="AB287" s="11">
        <v>50</v>
      </c>
      <c r="AC287" s="11">
        <v>4.5599999999999996</v>
      </c>
      <c r="AD287" s="11">
        <v>59</v>
      </c>
      <c r="AE287" s="40">
        <v>0.27</v>
      </c>
      <c r="AF287" s="11">
        <v>49</v>
      </c>
      <c r="AG287" s="43">
        <v>0.04</v>
      </c>
      <c r="AH287" s="11">
        <v>39</v>
      </c>
      <c r="AI287" s="47">
        <v>0.2</v>
      </c>
      <c r="AJ287" s="11">
        <v>48</v>
      </c>
      <c r="AK287" s="47">
        <v>0.02</v>
      </c>
      <c r="AL287" s="11">
        <v>33</v>
      </c>
      <c r="AM287" s="40">
        <v>0.24</v>
      </c>
      <c r="AN287" s="11">
        <v>45</v>
      </c>
      <c r="AO287" s="40">
        <v>0.41</v>
      </c>
      <c r="AP287" s="11">
        <v>51</v>
      </c>
      <c r="AQ287" s="11">
        <v>9.2899999999999991</v>
      </c>
      <c r="AR287" s="11">
        <v>168.65</v>
      </c>
      <c r="AS287" s="11">
        <v>128.19</v>
      </c>
      <c r="AT287" s="11" t="s">
        <v>2640</v>
      </c>
      <c r="AU287" s="11" t="s">
        <v>2641</v>
      </c>
      <c r="AV287" s="11" t="s">
        <v>2641</v>
      </c>
      <c r="AW287" s="11">
        <v>3</v>
      </c>
      <c r="AX287" s="64" t="s">
        <v>2690</v>
      </c>
    </row>
    <row r="288" spans="1:50" x14ac:dyDescent="0.3">
      <c r="A288" s="11">
        <v>277</v>
      </c>
      <c r="B288" s="11" t="s">
        <v>302</v>
      </c>
      <c r="C288" s="11" t="s">
        <v>1347</v>
      </c>
      <c r="D288" s="11">
        <v>277</v>
      </c>
      <c r="E288" s="11" t="s">
        <v>2227</v>
      </c>
      <c r="F288" s="11" t="s">
        <v>2688</v>
      </c>
      <c r="G288" s="11" t="s">
        <v>302</v>
      </c>
      <c r="H288" s="12" t="s">
        <v>1048</v>
      </c>
      <c r="I288" s="13">
        <v>44708</v>
      </c>
      <c r="J288" s="11" t="s">
        <v>2656</v>
      </c>
      <c r="K288" s="11">
        <v>0.39</v>
      </c>
      <c r="L288" s="11">
        <v>66</v>
      </c>
      <c r="M288" s="11">
        <v>8.09</v>
      </c>
      <c r="N288" s="11">
        <v>70</v>
      </c>
      <c r="O288" s="11">
        <v>10.79</v>
      </c>
      <c r="P288" s="11">
        <v>59</v>
      </c>
      <c r="Q288" s="11">
        <v>1.02</v>
      </c>
      <c r="R288" s="11">
        <v>64</v>
      </c>
      <c r="S288" s="11">
        <v>2.31</v>
      </c>
      <c r="T288" s="11">
        <v>65</v>
      </c>
      <c r="U288" s="11">
        <v>1.1499999999999999</v>
      </c>
      <c r="V288" s="11">
        <v>57</v>
      </c>
      <c r="W288" s="11">
        <v>-0.1</v>
      </c>
      <c r="X288" s="11">
        <v>49</v>
      </c>
      <c r="Y288" s="11">
        <v>3.51</v>
      </c>
      <c r="Z288" s="11">
        <v>49</v>
      </c>
      <c r="AA288" s="11">
        <v>2.4300000000000002</v>
      </c>
      <c r="AB288" s="11">
        <v>51</v>
      </c>
      <c r="AC288" s="11">
        <v>3.56</v>
      </c>
      <c r="AD288" s="11">
        <v>60</v>
      </c>
      <c r="AE288" s="40">
        <v>0.34</v>
      </c>
      <c r="AF288" s="11">
        <v>51</v>
      </c>
      <c r="AG288" s="43">
        <v>0.05</v>
      </c>
      <c r="AH288" s="11">
        <v>43</v>
      </c>
      <c r="AI288" s="47">
        <v>0.27</v>
      </c>
      <c r="AJ288" s="11">
        <v>50</v>
      </c>
      <c r="AK288" s="47">
        <v>1E-3</v>
      </c>
      <c r="AL288" s="11">
        <v>37</v>
      </c>
      <c r="AM288" s="40">
        <v>0.28000000000000003</v>
      </c>
      <c r="AN288" s="11">
        <v>47</v>
      </c>
      <c r="AO288" s="40">
        <v>0.52</v>
      </c>
      <c r="AP288" s="11">
        <v>53</v>
      </c>
      <c r="AQ288" s="11">
        <v>9.24</v>
      </c>
      <c r="AR288" s="11">
        <v>172.54</v>
      </c>
      <c r="AS288" s="11">
        <v>130.94</v>
      </c>
      <c r="AT288" s="11" t="s">
        <v>2640</v>
      </c>
      <c r="AU288" s="11" t="s">
        <v>2642</v>
      </c>
      <c r="AV288" s="11" t="s">
        <v>2640</v>
      </c>
      <c r="AW288" s="11">
        <v>3</v>
      </c>
      <c r="AX288" s="64" t="s">
        <v>2690</v>
      </c>
    </row>
    <row r="289" spans="1:50" x14ac:dyDescent="0.3">
      <c r="A289" s="11">
        <v>278</v>
      </c>
      <c r="B289" s="11" t="s">
        <v>614</v>
      </c>
      <c r="C289" s="11" t="s">
        <v>1348</v>
      </c>
      <c r="D289" s="11">
        <v>278</v>
      </c>
      <c r="E289" s="11" t="s">
        <v>2227</v>
      </c>
      <c r="F289" s="11" t="s">
        <v>2688</v>
      </c>
      <c r="G289" s="11" t="s">
        <v>614</v>
      </c>
      <c r="H289" s="12" t="s">
        <v>1042</v>
      </c>
      <c r="I289" s="13">
        <v>44713</v>
      </c>
      <c r="J289" s="11" t="s">
        <v>2656</v>
      </c>
      <c r="K289" s="11">
        <v>0.5</v>
      </c>
      <c r="L289" s="11">
        <v>58</v>
      </c>
      <c r="M289" s="11">
        <v>8.41</v>
      </c>
      <c r="N289" s="11">
        <v>63</v>
      </c>
      <c r="O289" s="11">
        <v>11.76</v>
      </c>
      <c r="P289" s="11">
        <v>49</v>
      </c>
      <c r="Q289" s="11">
        <v>0.16</v>
      </c>
      <c r="R289" s="11">
        <v>58</v>
      </c>
      <c r="S289" s="11">
        <v>1.93</v>
      </c>
      <c r="T289" s="11">
        <v>59</v>
      </c>
      <c r="U289" s="11">
        <v>0.55000000000000004</v>
      </c>
      <c r="V289" s="11">
        <v>49</v>
      </c>
      <c r="W289" s="11">
        <v>0.12</v>
      </c>
      <c r="X289" s="11">
        <v>39</v>
      </c>
      <c r="Y289" s="11">
        <v>1.84</v>
      </c>
      <c r="Z289" s="11">
        <v>39</v>
      </c>
      <c r="AA289" s="11">
        <v>2.37</v>
      </c>
      <c r="AB289" s="11">
        <v>43</v>
      </c>
      <c r="AC289" s="11">
        <v>4.32</v>
      </c>
      <c r="AD289" s="11">
        <v>53</v>
      </c>
      <c r="AE289" s="40">
        <v>0.18</v>
      </c>
      <c r="AF289" s="11">
        <v>44</v>
      </c>
      <c r="AG289" s="43">
        <v>0.03</v>
      </c>
      <c r="AH289" s="11">
        <v>34</v>
      </c>
      <c r="AI289" s="47">
        <v>0.1</v>
      </c>
      <c r="AJ289" s="11">
        <v>40</v>
      </c>
      <c r="AK289" s="47">
        <v>0.03</v>
      </c>
      <c r="AL289" s="11">
        <v>28</v>
      </c>
      <c r="AM289" s="40">
        <v>0.17</v>
      </c>
      <c r="AN289" s="11">
        <v>38</v>
      </c>
      <c r="AO289" s="40">
        <v>0.26</v>
      </c>
      <c r="AP289" s="11">
        <v>45</v>
      </c>
      <c r="AQ289" s="11">
        <v>8.9600000000000009</v>
      </c>
      <c r="AR289" s="11">
        <v>156.03</v>
      </c>
      <c r="AS289" s="11">
        <v>125.76</v>
      </c>
      <c r="AT289" s="11" t="s">
        <v>2640</v>
      </c>
      <c r="AU289" s="11" t="s">
        <v>2641</v>
      </c>
      <c r="AV289" s="11" t="s">
        <v>2642</v>
      </c>
      <c r="AW289" s="11">
        <v>3</v>
      </c>
      <c r="AX289" s="64" t="s">
        <v>2690</v>
      </c>
    </row>
    <row r="290" spans="1:50" x14ac:dyDescent="0.3">
      <c r="A290" s="11">
        <v>279</v>
      </c>
      <c r="B290" s="11" t="s">
        <v>684</v>
      </c>
      <c r="C290" s="11" t="s">
        <v>1349</v>
      </c>
      <c r="D290" s="11">
        <v>279</v>
      </c>
      <c r="E290" s="11" t="s">
        <v>2227</v>
      </c>
      <c r="F290" s="11" t="s">
        <v>2688</v>
      </c>
      <c r="G290" s="11" t="s">
        <v>684</v>
      </c>
      <c r="H290" s="12" t="s">
        <v>1058</v>
      </c>
      <c r="I290" s="13">
        <v>44719</v>
      </c>
      <c r="J290" s="11" t="s">
        <v>2655</v>
      </c>
      <c r="K290" s="11">
        <v>0.48</v>
      </c>
      <c r="L290" s="11">
        <v>67</v>
      </c>
      <c r="M290" s="11">
        <v>7.96</v>
      </c>
      <c r="N290" s="11">
        <v>70</v>
      </c>
      <c r="O290" s="11">
        <v>12.53</v>
      </c>
      <c r="P290" s="11">
        <v>60</v>
      </c>
      <c r="Q290" s="11">
        <v>0.46</v>
      </c>
      <c r="R290" s="11">
        <v>66</v>
      </c>
      <c r="S290" s="11">
        <v>1.44</v>
      </c>
      <c r="T290" s="11">
        <v>66</v>
      </c>
      <c r="U290" s="11">
        <v>1.1499999999999999</v>
      </c>
      <c r="V290" s="11">
        <v>58</v>
      </c>
      <c r="W290" s="11">
        <v>-0.24</v>
      </c>
      <c r="X290" s="11">
        <v>47</v>
      </c>
      <c r="Y290" s="11">
        <v>2.87</v>
      </c>
      <c r="Z290" s="11">
        <v>47</v>
      </c>
      <c r="AA290" s="11">
        <v>2.2000000000000002</v>
      </c>
      <c r="AB290" s="11">
        <v>52</v>
      </c>
      <c r="AC290" s="11">
        <v>4.21</v>
      </c>
      <c r="AD290" s="11">
        <v>60</v>
      </c>
      <c r="AE290" s="40">
        <v>0.33</v>
      </c>
      <c r="AF290" s="11">
        <v>54</v>
      </c>
      <c r="AG290" s="43">
        <v>0.06</v>
      </c>
      <c r="AH290" s="11">
        <v>41</v>
      </c>
      <c r="AI290" s="47">
        <v>0.24</v>
      </c>
      <c r="AJ290" s="11">
        <v>50</v>
      </c>
      <c r="AK290" s="47">
        <v>0.02</v>
      </c>
      <c r="AL290" s="11">
        <v>34</v>
      </c>
      <c r="AM290" s="40">
        <v>0.3</v>
      </c>
      <c r="AN290" s="11">
        <v>47</v>
      </c>
      <c r="AO290" s="40">
        <v>0.52</v>
      </c>
      <c r="AP290" s="11">
        <v>55</v>
      </c>
      <c r="AQ290" s="11">
        <v>9.11</v>
      </c>
      <c r="AR290" s="11">
        <v>167.46</v>
      </c>
      <c r="AS290" s="11">
        <v>128.88</v>
      </c>
      <c r="AT290" s="11" t="s">
        <v>2640</v>
      </c>
      <c r="AU290" s="11" t="s">
        <v>2641</v>
      </c>
      <c r="AV290" s="11" t="s">
        <v>2640</v>
      </c>
      <c r="AW290" s="11">
        <v>2</v>
      </c>
      <c r="AX290" s="64" t="s">
        <v>2688</v>
      </c>
    </row>
    <row r="291" spans="1:50" x14ac:dyDescent="0.3">
      <c r="A291" s="11">
        <v>280</v>
      </c>
      <c r="B291" s="11" t="s">
        <v>790</v>
      </c>
      <c r="C291" s="11" t="s">
        <v>1350</v>
      </c>
      <c r="D291" s="11">
        <v>280</v>
      </c>
      <c r="E291" s="11" t="s">
        <v>2227</v>
      </c>
      <c r="F291" s="11" t="s">
        <v>2688</v>
      </c>
      <c r="G291" s="11" t="s">
        <v>790</v>
      </c>
      <c r="H291" s="12" t="s">
        <v>1057</v>
      </c>
      <c r="I291" s="13">
        <v>44727</v>
      </c>
      <c r="J291" s="11" t="s">
        <v>2656</v>
      </c>
      <c r="K291" s="11">
        <v>0.77</v>
      </c>
      <c r="L291" s="11">
        <v>65</v>
      </c>
      <c r="M291" s="11">
        <v>12.21</v>
      </c>
      <c r="N291" s="11">
        <v>69</v>
      </c>
      <c r="O291" s="11">
        <v>15.49</v>
      </c>
      <c r="P291" s="11">
        <v>60</v>
      </c>
      <c r="Q291" s="11">
        <v>7.0000000000000007E-2</v>
      </c>
      <c r="R291" s="11">
        <v>62</v>
      </c>
      <c r="S291" s="11">
        <v>1.18</v>
      </c>
      <c r="T291" s="11">
        <v>62</v>
      </c>
      <c r="U291" s="11">
        <v>-0.09</v>
      </c>
      <c r="V291" s="11">
        <v>57</v>
      </c>
      <c r="W291" s="11">
        <v>-0.55000000000000004</v>
      </c>
      <c r="X291" s="11">
        <v>49</v>
      </c>
      <c r="Y291" s="11">
        <v>6.78</v>
      </c>
      <c r="Z291" s="11">
        <v>49</v>
      </c>
      <c r="AA291" s="11">
        <v>1.8</v>
      </c>
      <c r="AB291" s="11">
        <v>51</v>
      </c>
      <c r="AC291" s="11">
        <v>5.61</v>
      </c>
      <c r="AD291" s="11">
        <v>58</v>
      </c>
      <c r="AE291" s="40">
        <v>0.28999999999999998</v>
      </c>
      <c r="AF291" s="11">
        <v>53</v>
      </c>
      <c r="AG291" s="43">
        <v>0.05</v>
      </c>
      <c r="AH291" s="11">
        <v>43</v>
      </c>
      <c r="AI291" s="47">
        <v>0.23</v>
      </c>
      <c r="AJ291" s="11">
        <v>51</v>
      </c>
      <c r="AK291" s="47">
        <v>0.01</v>
      </c>
      <c r="AL291" s="11">
        <v>37</v>
      </c>
      <c r="AM291" s="40">
        <v>0.25</v>
      </c>
      <c r="AN291" s="11">
        <v>48</v>
      </c>
      <c r="AO291" s="40">
        <v>0.45</v>
      </c>
      <c r="AP291" s="11">
        <v>55</v>
      </c>
      <c r="AQ291" s="11">
        <v>12.120000000000001</v>
      </c>
      <c r="AR291" s="11">
        <v>170.85</v>
      </c>
      <c r="AS291" s="11">
        <v>128.72</v>
      </c>
      <c r="AT291" s="11" t="s">
        <v>2640</v>
      </c>
      <c r="AU291" s="11" t="s">
        <v>2640</v>
      </c>
      <c r="AV291" s="11" t="s">
        <v>2640</v>
      </c>
      <c r="AW291" s="11">
        <v>3</v>
      </c>
      <c r="AX291" s="64" t="s">
        <v>2688</v>
      </c>
    </row>
    <row r="292" spans="1:50" x14ac:dyDescent="0.3">
      <c r="A292" s="11">
        <v>281</v>
      </c>
      <c r="B292" s="11" t="s">
        <v>744</v>
      </c>
      <c r="C292" s="11" t="s">
        <v>1351</v>
      </c>
      <c r="D292" s="11">
        <v>281</v>
      </c>
      <c r="E292" s="11" t="s">
        <v>2227</v>
      </c>
      <c r="F292" s="11" t="s">
        <v>2688</v>
      </c>
      <c r="G292" s="11" t="s">
        <v>744</v>
      </c>
      <c r="H292" s="12" t="s">
        <v>1055</v>
      </c>
      <c r="I292" s="13">
        <v>44725</v>
      </c>
      <c r="J292" s="11" t="s">
        <v>2656</v>
      </c>
      <c r="K292" s="11">
        <v>0.54</v>
      </c>
      <c r="L292" s="11">
        <v>67</v>
      </c>
      <c r="M292" s="11">
        <v>9.23</v>
      </c>
      <c r="N292" s="11">
        <v>70</v>
      </c>
      <c r="O292" s="11">
        <v>12.28</v>
      </c>
      <c r="P292" s="11">
        <v>63</v>
      </c>
      <c r="Q292" s="11">
        <v>-0.24</v>
      </c>
      <c r="R292" s="11">
        <v>65</v>
      </c>
      <c r="S292" s="11">
        <v>1.1200000000000001</v>
      </c>
      <c r="T292" s="11">
        <v>64</v>
      </c>
      <c r="U292" s="11">
        <v>0.08</v>
      </c>
      <c r="V292" s="11">
        <v>59</v>
      </c>
      <c r="W292" s="11">
        <v>-0.65</v>
      </c>
      <c r="X292" s="11">
        <v>52</v>
      </c>
      <c r="Y292" s="11">
        <v>6.35</v>
      </c>
      <c r="Z292" s="11">
        <v>51</v>
      </c>
      <c r="AA292" s="11">
        <v>1.29</v>
      </c>
      <c r="AB292" s="11">
        <v>54</v>
      </c>
      <c r="AC292" s="11">
        <v>4.8099999999999996</v>
      </c>
      <c r="AD292" s="11">
        <v>60</v>
      </c>
      <c r="AE292" s="40">
        <v>0.32</v>
      </c>
      <c r="AF292" s="11">
        <v>55</v>
      </c>
      <c r="AG292" s="43">
        <v>0.06</v>
      </c>
      <c r="AH292" s="11">
        <v>47</v>
      </c>
      <c r="AI292" s="47">
        <v>0.41</v>
      </c>
      <c r="AJ292" s="11">
        <v>54</v>
      </c>
      <c r="AK292" s="47">
        <v>-0.01</v>
      </c>
      <c r="AL292" s="11">
        <v>42</v>
      </c>
      <c r="AM292" s="40">
        <v>0.36</v>
      </c>
      <c r="AN292" s="11">
        <v>51</v>
      </c>
      <c r="AO292" s="40">
        <v>0.53</v>
      </c>
      <c r="AP292" s="11">
        <v>57</v>
      </c>
      <c r="AQ292" s="11">
        <v>9.31</v>
      </c>
      <c r="AR292" s="11">
        <v>169.11</v>
      </c>
      <c r="AS292" s="11">
        <v>128.37</v>
      </c>
      <c r="AT292" s="11" t="s">
        <v>2640</v>
      </c>
      <c r="AU292" s="11" t="s">
        <v>2640</v>
      </c>
      <c r="AV292" s="11" t="s">
        <v>2641</v>
      </c>
      <c r="AW292" s="11">
        <v>3</v>
      </c>
      <c r="AX292" s="64" t="s">
        <v>2688</v>
      </c>
    </row>
    <row r="293" spans="1:50" x14ac:dyDescent="0.3">
      <c r="A293" s="11">
        <v>282</v>
      </c>
      <c r="B293" s="11" t="s">
        <v>1037</v>
      </c>
      <c r="C293" s="11" t="s">
        <v>2111</v>
      </c>
      <c r="D293" s="11">
        <v>282</v>
      </c>
      <c r="E293" s="11" t="s">
        <v>2227</v>
      </c>
      <c r="F293" s="11" t="s">
        <v>2688</v>
      </c>
      <c r="G293" s="11" t="s">
        <v>1037</v>
      </c>
      <c r="H293" s="12" t="s">
        <v>1043</v>
      </c>
      <c r="I293" s="13">
        <v>44726</v>
      </c>
      <c r="J293" s="11" t="s">
        <v>2702</v>
      </c>
      <c r="K293" s="11">
        <v>0.56999999999999995</v>
      </c>
      <c r="L293" s="11">
        <v>69</v>
      </c>
      <c r="M293" s="11">
        <v>8.7799999999999994</v>
      </c>
      <c r="N293" s="11">
        <v>72</v>
      </c>
      <c r="O293" s="11">
        <v>16.73</v>
      </c>
      <c r="P293" s="11">
        <v>62</v>
      </c>
      <c r="Q293" s="11">
        <v>0.47</v>
      </c>
      <c r="R293" s="11">
        <v>67</v>
      </c>
      <c r="S293" s="11">
        <v>2.64</v>
      </c>
      <c r="T293" s="11">
        <v>66</v>
      </c>
      <c r="U293" s="11">
        <v>1.92</v>
      </c>
      <c r="V293" s="11">
        <v>58</v>
      </c>
      <c r="W293" s="11">
        <v>-0.49</v>
      </c>
      <c r="X293" s="11">
        <v>48</v>
      </c>
      <c r="Y293" s="11">
        <v>3.7</v>
      </c>
      <c r="Z293" s="11">
        <v>48</v>
      </c>
      <c r="AA293" s="11">
        <v>2.57</v>
      </c>
      <c r="AB293" s="11">
        <v>54</v>
      </c>
      <c r="AC293" s="11">
        <v>4.2300000000000004</v>
      </c>
      <c r="AD293" s="11">
        <v>61</v>
      </c>
      <c r="AE293" s="40">
        <v>0.31</v>
      </c>
      <c r="AF293" s="11">
        <v>53</v>
      </c>
      <c r="AG293" s="43">
        <v>0.06</v>
      </c>
      <c r="AH293" s="11">
        <v>43</v>
      </c>
      <c r="AI293" s="47">
        <v>0.33</v>
      </c>
      <c r="AJ293" s="11">
        <v>51</v>
      </c>
      <c r="AK293" s="47">
        <v>-0.01</v>
      </c>
      <c r="AL293" s="11">
        <v>37</v>
      </c>
      <c r="AM293" s="40">
        <v>0.31</v>
      </c>
      <c r="AN293" s="11">
        <v>48</v>
      </c>
      <c r="AO293" s="40">
        <v>0.49</v>
      </c>
      <c r="AP293" s="11">
        <v>55</v>
      </c>
      <c r="AQ293" s="11">
        <v>10.7</v>
      </c>
      <c r="AR293" s="11">
        <v>177.7</v>
      </c>
      <c r="AS293" s="11">
        <v>127.3</v>
      </c>
      <c r="AT293" s="11" t="s">
        <v>2640</v>
      </c>
      <c r="AU293" s="11" t="s">
        <v>2641</v>
      </c>
      <c r="AV293" s="11" t="s">
        <v>2642</v>
      </c>
      <c r="AW293" s="11">
        <v>3</v>
      </c>
      <c r="AX293" s="64" t="s">
        <v>2688</v>
      </c>
    </row>
    <row r="294" spans="1:50" x14ac:dyDescent="0.3">
      <c r="A294" s="11">
        <v>283</v>
      </c>
      <c r="B294" s="11" t="s">
        <v>362</v>
      </c>
      <c r="C294" s="11" t="s">
        <v>1352</v>
      </c>
      <c r="D294" s="11">
        <v>283</v>
      </c>
      <c r="E294" s="11" t="s">
        <v>2227</v>
      </c>
      <c r="F294" s="11" t="s">
        <v>2688</v>
      </c>
      <c r="G294" s="11" t="s">
        <v>362</v>
      </c>
      <c r="H294" s="12" t="s">
        <v>1042</v>
      </c>
      <c r="I294" s="13">
        <v>44708</v>
      </c>
      <c r="J294" s="11" t="s">
        <v>2656</v>
      </c>
      <c r="K294" s="11">
        <v>0.37</v>
      </c>
      <c r="L294" s="11">
        <v>66</v>
      </c>
      <c r="M294" s="11">
        <v>8.25</v>
      </c>
      <c r="N294" s="11">
        <v>70</v>
      </c>
      <c r="O294" s="11">
        <v>13.84</v>
      </c>
      <c r="P294" s="11">
        <v>62</v>
      </c>
      <c r="Q294" s="11">
        <v>0.2</v>
      </c>
      <c r="R294" s="11">
        <v>66</v>
      </c>
      <c r="S294" s="11">
        <v>2.09</v>
      </c>
      <c r="T294" s="11">
        <v>66</v>
      </c>
      <c r="U294" s="11">
        <v>0.85</v>
      </c>
      <c r="V294" s="11">
        <v>61</v>
      </c>
      <c r="W294" s="11">
        <v>-0.33</v>
      </c>
      <c r="X294" s="11">
        <v>52</v>
      </c>
      <c r="Y294" s="11">
        <v>4.58</v>
      </c>
      <c r="Z294" s="11">
        <v>52</v>
      </c>
      <c r="AA294" s="11">
        <v>2.12</v>
      </c>
      <c r="AB294" s="11">
        <v>55</v>
      </c>
      <c r="AC294" s="11">
        <v>4.5599999999999996</v>
      </c>
      <c r="AD294" s="11">
        <v>61</v>
      </c>
      <c r="AE294" s="40">
        <v>0.3</v>
      </c>
      <c r="AF294" s="11">
        <v>57</v>
      </c>
      <c r="AG294" s="43">
        <v>0.06</v>
      </c>
      <c r="AH294" s="11">
        <v>47</v>
      </c>
      <c r="AI294" s="47">
        <v>0.26</v>
      </c>
      <c r="AJ294" s="11">
        <v>54</v>
      </c>
      <c r="AK294" s="47">
        <v>0.02</v>
      </c>
      <c r="AL294" s="11">
        <v>42</v>
      </c>
      <c r="AM294" s="40">
        <v>0.3</v>
      </c>
      <c r="AN294" s="11">
        <v>51</v>
      </c>
      <c r="AO294" s="40">
        <v>0.44</v>
      </c>
      <c r="AP294" s="11">
        <v>59</v>
      </c>
      <c r="AQ294" s="11">
        <v>9.1</v>
      </c>
      <c r="AR294" s="11">
        <v>167.32</v>
      </c>
      <c r="AS294" s="11">
        <v>126.94</v>
      </c>
      <c r="AT294" s="11" t="s">
        <v>2640</v>
      </c>
      <c r="AU294" s="11" t="s">
        <v>2641</v>
      </c>
      <c r="AV294" s="11" t="s">
        <v>2640</v>
      </c>
      <c r="AW294" s="11">
        <v>4</v>
      </c>
      <c r="AX294" s="64" t="s">
        <v>2688</v>
      </c>
    </row>
    <row r="295" spans="1:50" x14ac:dyDescent="0.3">
      <c r="A295" s="11">
        <v>284</v>
      </c>
      <c r="B295" s="11" t="s">
        <v>232</v>
      </c>
      <c r="C295" s="11" t="s">
        <v>1353</v>
      </c>
      <c r="D295" s="11">
        <v>284</v>
      </c>
      <c r="E295" s="11" t="s">
        <v>2227</v>
      </c>
      <c r="F295" s="11" t="s">
        <v>2688</v>
      </c>
      <c r="G295" s="11" t="s">
        <v>232</v>
      </c>
      <c r="H295" s="12" t="s">
        <v>1054</v>
      </c>
      <c r="I295" s="13">
        <v>44701</v>
      </c>
      <c r="J295" s="11" t="s">
        <v>2656</v>
      </c>
      <c r="K295" s="11">
        <v>0.69</v>
      </c>
      <c r="L295" s="11">
        <v>68</v>
      </c>
      <c r="M295" s="11">
        <v>9.08</v>
      </c>
      <c r="N295" s="11">
        <v>71</v>
      </c>
      <c r="O295" s="11">
        <v>14.56</v>
      </c>
      <c r="P295" s="11">
        <v>63</v>
      </c>
      <c r="Q295" s="11">
        <v>-0.86</v>
      </c>
      <c r="R295" s="11">
        <v>67</v>
      </c>
      <c r="S295" s="11">
        <v>0.49</v>
      </c>
      <c r="T295" s="11">
        <v>66</v>
      </c>
      <c r="U295" s="11">
        <v>0.84</v>
      </c>
      <c r="V295" s="11">
        <v>62</v>
      </c>
      <c r="W295" s="11">
        <v>-0.31</v>
      </c>
      <c r="X295" s="11">
        <v>52</v>
      </c>
      <c r="Y295" s="11">
        <v>6.17</v>
      </c>
      <c r="Z295" s="11">
        <v>52</v>
      </c>
      <c r="AA295" s="11">
        <v>0.31</v>
      </c>
      <c r="AB295" s="11">
        <v>55</v>
      </c>
      <c r="AC295" s="11">
        <v>4.95</v>
      </c>
      <c r="AD295" s="11">
        <v>60</v>
      </c>
      <c r="AE295" s="40">
        <v>0.3</v>
      </c>
      <c r="AF295" s="11">
        <v>59</v>
      </c>
      <c r="AG295" s="43">
        <v>0.05</v>
      </c>
      <c r="AH295" s="11">
        <v>46</v>
      </c>
      <c r="AI295" s="47">
        <v>0.23</v>
      </c>
      <c r="AJ295" s="11">
        <v>55</v>
      </c>
      <c r="AK295" s="47">
        <v>0.02</v>
      </c>
      <c r="AL295" s="11">
        <v>39</v>
      </c>
      <c r="AM295" s="40">
        <v>0.27</v>
      </c>
      <c r="AN295" s="11">
        <v>52</v>
      </c>
      <c r="AO295" s="40">
        <v>0.46</v>
      </c>
      <c r="AP295" s="11">
        <v>61</v>
      </c>
      <c r="AQ295" s="11">
        <v>9.92</v>
      </c>
      <c r="AR295" s="11">
        <v>151.82</v>
      </c>
      <c r="AS295" s="11">
        <v>126.91</v>
      </c>
      <c r="AT295" s="11" t="s">
        <v>2640</v>
      </c>
      <c r="AU295" s="11" t="s">
        <v>2641</v>
      </c>
      <c r="AV295" s="11" t="s">
        <v>2640</v>
      </c>
      <c r="AW295" s="11">
        <v>3</v>
      </c>
      <c r="AX295" s="64" t="s">
        <v>2688</v>
      </c>
    </row>
    <row r="296" spans="1:50" x14ac:dyDescent="0.3">
      <c r="A296" s="11">
        <v>285</v>
      </c>
      <c r="B296" s="11" t="s">
        <v>756</v>
      </c>
      <c r="C296" s="11" t="s">
        <v>1354</v>
      </c>
      <c r="D296" s="11">
        <v>285</v>
      </c>
      <c r="E296" s="11" t="s">
        <v>2227</v>
      </c>
      <c r="F296" s="11" t="s">
        <v>2688</v>
      </c>
      <c r="G296" s="11" t="s">
        <v>756</v>
      </c>
      <c r="H296" s="12" t="s">
        <v>1050</v>
      </c>
      <c r="I296" s="13">
        <v>44725</v>
      </c>
      <c r="J296" s="11" t="s">
        <v>2655</v>
      </c>
      <c r="K296" s="11">
        <v>0.22</v>
      </c>
      <c r="L296" s="11">
        <v>66</v>
      </c>
      <c r="M296" s="11">
        <v>6.09</v>
      </c>
      <c r="N296" s="11">
        <v>70</v>
      </c>
      <c r="O296" s="11">
        <v>8.5</v>
      </c>
      <c r="P296" s="11">
        <v>61</v>
      </c>
      <c r="Q296" s="11">
        <v>0.59</v>
      </c>
      <c r="R296" s="11">
        <v>63</v>
      </c>
      <c r="S296" s="11">
        <v>2.11</v>
      </c>
      <c r="T296" s="11">
        <v>63</v>
      </c>
      <c r="U296" s="11">
        <v>0.42</v>
      </c>
      <c r="V296" s="11">
        <v>58</v>
      </c>
      <c r="W296" s="11">
        <v>-0.28000000000000003</v>
      </c>
      <c r="X296" s="11">
        <v>50</v>
      </c>
      <c r="Y296" s="11">
        <v>1.89</v>
      </c>
      <c r="Z296" s="11">
        <v>49</v>
      </c>
      <c r="AA296" s="11">
        <v>1.78</v>
      </c>
      <c r="AB296" s="11">
        <v>52</v>
      </c>
      <c r="AC296" s="11">
        <v>3.6</v>
      </c>
      <c r="AD296" s="11">
        <v>57</v>
      </c>
      <c r="AE296" s="40">
        <v>0.39</v>
      </c>
      <c r="AF296" s="11">
        <v>52</v>
      </c>
      <c r="AG296" s="43">
        <v>0.06</v>
      </c>
      <c r="AH296" s="11">
        <v>42</v>
      </c>
      <c r="AI296" s="47">
        <v>0.24</v>
      </c>
      <c r="AJ296" s="11">
        <v>51</v>
      </c>
      <c r="AK296" s="47">
        <v>0.01</v>
      </c>
      <c r="AL296" s="11">
        <v>37</v>
      </c>
      <c r="AM296" s="40">
        <v>0.28000000000000003</v>
      </c>
      <c r="AN296" s="11">
        <v>48</v>
      </c>
      <c r="AO296" s="40">
        <v>0.6</v>
      </c>
      <c r="AP296" s="11">
        <v>54</v>
      </c>
      <c r="AQ296" s="11">
        <v>6.51</v>
      </c>
      <c r="AR296" s="11">
        <v>169.31</v>
      </c>
      <c r="AS296" s="11">
        <v>125.55</v>
      </c>
      <c r="AT296" s="11" t="s">
        <v>2642</v>
      </c>
      <c r="AU296" s="11" t="s">
        <v>2640</v>
      </c>
      <c r="AV296" s="11" t="s">
        <v>2640</v>
      </c>
      <c r="AW296" s="11">
        <v>4</v>
      </c>
      <c r="AX296" s="64" t="s">
        <v>2688</v>
      </c>
    </row>
    <row r="297" spans="1:50" x14ac:dyDescent="0.3">
      <c r="A297" s="11">
        <v>286</v>
      </c>
      <c r="B297" s="11" t="s">
        <v>729</v>
      </c>
      <c r="C297" s="11" t="s">
        <v>1355</v>
      </c>
      <c r="D297" s="11">
        <v>286</v>
      </c>
      <c r="E297" s="11" t="s">
        <v>2227</v>
      </c>
      <c r="F297" s="11" t="s">
        <v>2688</v>
      </c>
      <c r="G297" s="11" t="s">
        <v>729</v>
      </c>
      <c r="H297" s="12" t="s">
        <v>1050</v>
      </c>
      <c r="I297" s="13">
        <v>44724</v>
      </c>
      <c r="J297" s="11" t="s">
        <v>2655</v>
      </c>
      <c r="K297" s="11">
        <v>0.55000000000000004</v>
      </c>
      <c r="L297" s="11">
        <v>67</v>
      </c>
      <c r="M297" s="11">
        <v>9.6300000000000008</v>
      </c>
      <c r="N297" s="11">
        <v>70</v>
      </c>
      <c r="O297" s="11">
        <v>11.54</v>
      </c>
      <c r="P297" s="11">
        <v>62</v>
      </c>
      <c r="Q297" s="11">
        <v>-0.65</v>
      </c>
      <c r="R297" s="11">
        <v>64</v>
      </c>
      <c r="S297" s="11">
        <v>1.1200000000000001</v>
      </c>
      <c r="T297" s="11">
        <v>64</v>
      </c>
      <c r="U297" s="11">
        <v>-0.4</v>
      </c>
      <c r="V297" s="11">
        <v>58</v>
      </c>
      <c r="W297" s="11">
        <v>-0.48</v>
      </c>
      <c r="X297" s="11">
        <v>51</v>
      </c>
      <c r="Y297" s="11">
        <v>5.37</v>
      </c>
      <c r="Z297" s="11">
        <v>51</v>
      </c>
      <c r="AA297" s="11">
        <v>1.04</v>
      </c>
      <c r="AB297" s="11">
        <v>53</v>
      </c>
      <c r="AC297" s="11">
        <v>5.16</v>
      </c>
      <c r="AD297" s="11">
        <v>59</v>
      </c>
      <c r="AE297" s="40">
        <v>0.24</v>
      </c>
      <c r="AF297" s="11">
        <v>54</v>
      </c>
      <c r="AG297" s="43">
        <v>0.05</v>
      </c>
      <c r="AH297" s="11">
        <v>45</v>
      </c>
      <c r="AI297" s="47">
        <v>0.33</v>
      </c>
      <c r="AJ297" s="11">
        <v>53</v>
      </c>
      <c r="AK297" s="47">
        <v>-0.02</v>
      </c>
      <c r="AL297" s="11">
        <v>39</v>
      </c>
      <c r="AM297" s="40">
        <v>0.27</v>
      </c>
      <c r="AN297" s="11">
        <v>50</v>
      </c>
      <c r="AO297" s="40">
        <v>0.42</v>
      </c>
      <c r="AP297" s="11">
        <v>56</v>
      </c>
      <c r="AQ297" s="11">
        <v>9.23</v>
      </c>
      <c r="AR297" s="11">
        <v>168.66</v>
      </c>
      <c r="AS297" s="11">
        <v>126.3</v>
      </c>
      <c r="AT297" s="11" t="s">
        <v>2642</v>
      </c>
      <c r="AU297" s="11" t="s">
        <v>2640</v>
      </c>
      <c r="AV297" s="11" t="s">
        <v>2642</v>
      </c>
      <c r="AW297" s="11">
        <v>2</v>
      </c>
      <c r="AX297" s="64" t="s">
        <v>2688</v>
      </c>
    </row>
    <row r="298" spans="1:50" x14ac:dyDescent="0.3">
      <c r="A298" s="11">
        <v>287</v>
      </c>
      <c r="B298" s="11" t="s">
        <v>437</v>
      </c>
      <c r="C298" s="11" t="s">
        <v>1356</v>
      </c>
      <c r="D298" s="11">
        <v>287</v>
      </c>
      <c r="E298" s="11" t="s">
        <v>2227</v>
      </c>
      <c r="F298" s="11" t="s">
        <v>2688</v>
      </c>
      <c r="G298" s="11" t="s">
        <v>437</v>
      </c>
      <c r="H298" s="12" t="s">
        <v>1042</v>
      </c>
      <c r="I298" s="13">
        <v>44709</v>
      </c>
      <c r="J298" s="11" t="s">
        <v>2656</v>
      </c>
      <c r="K298" s="11">
        <v>0.52</v>
      </c>
      <c r="L298" s="11">
        <v>67</v>
      </c>
      <c r="M298" s="11">
        <v>8.82</v>
      </c>
      <c r="N298" s="11">
        <v>71</v>
      </c>
      <c r="O298" s="11">
        <v>13.03</v>
      </c>
      <c r="P298" s="11">
        <v>63</v>
      </c>
      <c r="Q298" s="11">
        <v>0.33</v>
      </c>
      <c r="R298" s="11">
        <v>67</v>
      </c>
      <c r="S298" s="11">
        <v>2.82</v>
      </c>
      <c r="T298" s="11">
        <v>67</v>
      </c>
      <c r="U298" s="11">
        <v>0.09</v>
      </c>
      <c r="V298" s="11">
        <v>62</v>
      </c>
      <c r="W298" s="11">
        <v>-0.41</v>
      </c>
      <c r="X298" s="11">
        <v>52</v>
      </c>
      <c r="Y298" s="11">
        <v>3.52</v>
      </c>
      <c r="Z298" s="11">
        <v>51</v>
      </c>
      <c r="AA298" s="11">
        <v>2.58</v>
      </c>
      <c r="AB298" s="11">
        <v>54</v>
      </c>
      <c r="AC298" s="11">
        <v>5.27</v>
      </c>
      <c r="AD298" s="11">
        <v>62</v>
      </c>
      <c r="AE298" s="40">
        <v>0.32</v>
      </c>
      <c r="AF298" s="11">
        <v>56</v>
      </c>
      <c r="AG298" s="43">
        <v>0.06</v>
      </c>
      <c r="AH298" s="11">
        <v>45</v>
      </c>
      <c r="AI298" s="47">
        <v>0.15</v>
      </c>
      <c r="AJ298" s="11">
        <v>53</v>
      </c>
      <c r="AK298" s="47">
        <v>0.03</v>
      </c>
      <c r="AL298" s="11">
        <v>38</v>
      </c>
      <c r="AM298" s="40">
        <v>0.25</v>
      </c>
      <c r="AN298" s="11">
        <v>50</v>
      </c>
      <c r="AO298" s="40">
        <v>0.44</v>
      </c>
      <c r="AP298" s="11">
        <v>58</v>
      </c>
      <c r="AQ298" s="11">
        <v>8.91</v>
      </c>
      <c r="AR298" s="11">
        <v>169.27</v>
      </c>
      <c r="AS298" s="11">
        <v>125.42</v>
      </c>
      <c r="AT298" s="11" t="s">
        <v>2640</v>
      </c>
      <c r="AU298" s="11" t="s">
        <v>2641</v>
      </c>
      <c r="AV298" s="11" t="s">
        <v>2641</v>
      </c>
      <c r="AW298" s="11">
        <v>4</v>
      </c>
      <c r="AX298" s="64" t="s">
        <v>2688</v>
      </c>
    </row>
    <row r="299" spans="1:50" x14ac:dyDescent="0.3">
      <c r="A299" s="11">
        <v>288</v>
      </c>
      <c r="B299" s="11" t="s">
        <v>912</v>
      </c>
      <c r="C299" s="11" t="s">
        <v>1357</v>
      </c>
      <c r="D299" s="11">
        <v>288</v>
      </c>
      <c r="E299" s="11" t="s">
        <v>2227</v>
      </c>
      <c r="F299" s="11" t="s">
        <v>2688</v>
      </c>
      <c r="G299" s="11" t="s">
        <v>912</v>
      </c>
      <c r="H299" s="12" t="s">
        <v>1088</v>
      </c>
      <c r="I299" s="13">
        <v>44756</v>
      </c>
      <c r="J299" s="11" t="s">
        <v>2655</v>
      </c>
      <c r="K299" s="11">
        <v>0.5</v>
      </c>
      <c r="L299" s="11">
        <v>52</v>
      </c>
      <c r="M299" s="11">
        <v>10.95</v>
      </c>
      <c r="N299" s="11">
        <v>57</v>
      </c>
      <c r="O299" s="11">
        <v>17.43</v>
      </c>
      <c r="P299" s="11">
        <v>51</v>
      </c>
      <c r="Q299" s="11">
        <v>-1.54</v>
      </c>
      <c r="R299" s="11">
        <v>51</v>
      </c>
      <c r="S299" s="11">
        <v>0.54</v>
      </c>
      <c r="T299" s="11">
        <v>49</v>
      </c>
      <c r="U299" s="11">
        <v>0.08</v>
      </c>
      <c r="V299" s="11">
        <v>48</v>
      </c>
      <c r="W299" s="11">
        <v>-0.44</v>
      </c>
      <c r="X299" s="11">
        <v>37</v>
      </c>
      <c r="Y299" s="11">
        <v>5.12</v>
      </c>
      <c r="Z299" s="11">
        <v>36</v>
      </c>
      <c r="AA299" s="11">
        <v>1.19</v>
      </c>
      <c r="AB299" s="11">
        <v>39</v>
      </c>
      <c r="AC299" s="11">
        <v>6.15</v>
      </c>
      <c r="AD299" s="11">
        <v>43</v>
      </c>
      <c r="AE299" s="40">
        <v>0.24</v>
      </c>
      <c r="AF299" s="11">
        <v>41</v>
      </c>
      <c r="AG299" s="43">
        <v>0.03</v>
      </c>
      <c r="AH299" s="11">
        <v>32</v>
      </c>
      <c r="AI299" s="47">
        <v>0.2</v>
      </c>
      <c r="AJ299" s="11">
        <v>40</v>
      </c>
      <c r="AK299" s="47">
        <v>0.02</v>
      </c>
      <c r="AL299" s="11">
        <v>26</v>
      </c>
      <c r="AM299" s="40">
        <v>0.24</v>
      </c>
      <c r="AN299" s="11">
        <v>37</v>
      </c>
      <c r="AO299" s="40">
        <v>0.39</v>
      </c>
      <c r="AP299" s="11">
        <v>42</v>
      </c>
      <c r="AQ299" s="11">
        <v>11.03</v>
      </c>
      <c r="AR299" s="11">
        <v>155.75</v>
      </c>
      <c r="AS299" s="11">
        <v>125.2</v>
      </c>
      <c r="AT299" s="11" t="s">
        <v>2641</v>
      </c>
      <c r="AU299" s="11" t="s">
        <v>2640</v>
      </c>
      <c r="AV299" s="11" t="s">
        <v>2640</v>
      </c>
      <c r="AW299" s="11">
        <v>2</v>
      </c>
      <c r="AX299" s="64" t="s">
        <v>2688</v>
      </c>
    </row>
    <row r="300" spans="1:50" x14ac:dyDescent="0.3">
      <c r="A300" s="11">
        <v>289</v>
      </c>
      <c r="B300" s="11" t="s">
        <v>891</v>
      </c>
      <c r="C300" s="11" t="s">
        <v>1358</v>
      </c>
      <c r="D300" s="11">
        <v>289</v>
      </c>
      <c r="E300" s="11" t="s">
        <v>2227</v>
      </c>
      <c r="F300" s="11" t="s">
        <v>2688</v>
      </c>
      <c r="G300" s="11" t="s">
        <v>891</v>
      </c>
      <c r="H300" s="12" t="s">
        <v>1042</v>
      </c>
      <c r="I300" s="13">
        <v>44734</v>
      </c>
      <c r="J300" s="11" t="s">
        <v>2655</v>
      </c>
      <c r="K300" s="11">
        <v>0.54</v>
      </c>
      <c r="L300" s="11">
        <v>69</v>
      </c>
      <c r="M300" s="11">
        <v>10.1</v>
      </c>
      <c r="N300" s="11">
        <v>71</v>
      </c>
      <c r="O300" s="11">
        <v>15.4</v>
      </c>
      <c r="P300" s="11">
        <v>63</v>
      </c>
      <c r="Q300" s="11">
        <v>0.43</v>
      </c>
      <c r="R300" s="11">
        <v>67</v>
      </c>
      <c r="S300" s="11">
        <v>1.62</v>
      </c>
      <c r="T300" s="11">
        <v>66</v>
      </c>
      <c r="U300" s="11">
        <v>1.26</v>
      </c>
      <c r="V300" s="11">
        <v>63</v>
      </c>
      <c r="W300" s="11">
        <v>0.15</v>
      </c>
      <c r="X300" s="11">
        <v>52</v>
      </c>
      <c r="Y300" s="11">
        <v>3.04</v>
      </c>
      <c r="Z300" s="11">
        <v>52</v>
      </c>
      <c r="AA300" s="11">
        <v>2.21</v>
      </c>
      <c r="AB300" s="11">
        <v>55</v>
      </c>
      <c r="AC300" s="11">
        <v>4.17</v>
      </c>
      <c r="AD300" s="11">
        <v>61</v>
      </c>
      <c r="AE300" s="40">
        <v>0.31</v>
      </c>
      <c r="AF300" s="11">
        <v>57</v>
      </c>
      <c r="AG300" s="43">
        <v>0.05</v>
      </c>
      <c r="AH300" s="11">
        <v>46</v>
      </c>
      <c r="AI300" s="47">
        <v>0.25</v>
      </c>
      <c r="AJ300" s="11">
        <v>54</v>
      </c>
      <c r="AK300" s="47">
        <v>0.03</v>
      </c>
      <c r="AL300" s="11">
        <v>39</v>
      </c>
      <c r="AM300" s="40">
        <v>0.32</v>
      </c>
      <c r="AN300" s="11">
        <v>51</v>
      </c>
      <c r="AO300" s="40">
        <v>0.48</v>
      </c>
      <c r="AP300" s="11">
        <v>59</v>
      </c>
      <c r="AQ300" s="11">
        <v>11.36</v>
      </c>
      <c r="AR300" s="11">
        <v>173.52</v>
      </c>
      <c r="AS300" s="11">
        <v>135.97</v>
      </c>
      <c r="AT300" s="11" t="s">
        <v>2640</v>
      </c>
      <c r="AU300" s="11" t="s">
        <v>2640</v>
      </c>
      <c r="AV300" s="11" t="s">
        <v>2640</v>
      </c>
      <c r="AW300" s="11">
        <v>3</v>
      </c>
      <c r="AX300" s="64" t="s">
        <v>2690</v>
      </c>
    </row>
    <row r="301" spans="1:50" x14ac:dyDescent="0.3">
      <c r="A301" s="11">
        <v>290</v>
      </c>
      <c r="B301" s="11" t="s">
        <v>473</v>
      </c>
      <c r="C301" s="11" t="s">
        <v>1359</v>
      </c>
      <c r="D301" s="11">
        <v>290</v>
      </c>
      <c r="E301" s="11" t="s">
        <v>2227</v>
      </c>
      <c r="F301" s="11" t="s">
        <v>2688</v>
      </c>
      <c r="G301" s="11" t="s">
        <v>473</v>
      </c>
      <c r="H301" s="12" t="s">
        <v>1048</v>
      </c>
      <c r="I301" s="13">
        <v>44709</v>
      </c>
      <c r="J301" s="11" t="s">
        <v>2656</v>
      </c>
      <c r="K301" s="11">
        <v>0.56000000000000005</v>
      </c>
      <c r="L301" s="11">
        <v>67</v>
      </c>
      <c r="M301" s="11">
        <v>9.7100000000000009</v>
      </c>
      <c r="N301" s="11">
        <v>71</v>
      </c>
      <c r="O301" s="11">
        <v>14.2</v>
      </c>
      <c r="P301" s="11">
        <v>58</v>
      </c>
      <c r="Q301" s="11">
        <v>-0.24</v>
      </c>
      <c r="R301" s="11">
        <v>64</v>
      </c>
      <c r="S301" s="11">
        <v>1.69</v>
      </c>
      <c r="T301" s="11">
        <v>65</v>
      </c>
      <c r="U301" s="11">
        <v>0.06</v>
      </c>
      <c r="V301" s="11">
        <v>54</v>
      </c>
      <c r="W301" s="11">
        <v>-0.33</v>
      </c>
      <c r="X301" s="11">
        <v>48</v>
      </c>
      <c r="Y301" s="11">
        <v>3.44</v>
      </c>
      <c r="Z301" s="11">
        <v>48</v>
      </c>
      <c r="AA301" s="11">
        <v>1.83</v>
      </c>
      <c r="AB301" s="11">
        <v>51</v>
      </c>
      <c r="AC301" s="11">
        <v>4.9800000000000004</v>
      </c>
      <c r="AD301" s="11">
        <v>61</v>
      </c>
      <c r="AE301" s="40">
        <v>0.34</v>
      </c>
      <c r="AF301" s="11">
        <v>49</v>
      </c>
      <c r="AG301" s="43">
        <v>0.06</v>
      </c>
      <c r="AH301" s="11">
        <v>41</v>
      </c>
      <c r="AI301" s="47">
        <v>0.34</v>
      </c>
      <c r="AJ301" s="11">
        <v>48</v>
      </c>
      <c r="AK301" s="47">
        <v>-0.01</v>
      </c>
      <c r="AL301" s="11">
        <v>36</v>
      </c>
      <c r="AM301" s="40">
        <v>0.31</v>
      </c>
      <c r="AN301" s="11">
        <v>45</v>
      </c>
      <c r="AO301" s="40">
        <v>0.53</v>
      </c>
      <c r="AP301" s="11">
        <v>51</v>
      </c>
      <c r="AQ301" s="11">
        <v>9.7700000000000014</v>
      </c>
      <c r="AR301" s="11">
        <v>168.6</v>
      </c>
      <c r="AS301" s="11">
        <v>129.47999999999999</v>
      </c>
      <c r="AT301" s="11" t="s">
        <v>2642</v>
      </c>
      <c r="AU301" s="11" t="s">
        <v>2640</v>
      </c>
      <c r="AV301" s="11" t="s">
        <v>2642</v>
      </c>
      <c r="AW301" s="11">
        <v>3</v>
      </c>
      <c r="AX301" s="64" t="s">
        <v>2688</v>
      </c>
    </row>
    <row r="302" spans="1:50" x14ac:dyDescent="0.3">
      <c r="A302" s="11">
        <v>291</v>
      </c>
      <c r="B302" s="11" t="s">
        <v>535</v>
      </c>
      <c r="C302" s="11" t="s">
        <v>1360</v>
      </c>
      <c r="D302" s="11">
        <v>291</v>
      </c>
      <c r="E302" s="11" t="s">
        <v>2227</v>
      </c>
      <c r="F302" s="11" t="s">
        <v>2688</v>
      </c>
      <c r="G302" s="11" t="s">
        <v>535</v>
      </c>
      <c r="H302" s="12" t="s">
        <v>1056</v>
      </c>
      <c r="I302" s="13">
        <v>44712</v>
      </c>
      <c r="J302" s="11" t="s">
        <v>2656</v>
      </c>
      <c r="K302" s="11">
        <v>0.44</v>
      </c>
      <c r="L302" s="11">
        <v>67</v>
      </c>
      <c r="M302" s="11">
        <v>8.2799999999999994</v>
      </c>
      <c r="N302" s="11">
        <v>71</v>
      </c>
      <c r="O302" s="11">
        <v>14.87</v>
      </c>
      <c r="P302" s="11">
        <v>61</v>
      </c>
      <c r="Q302" s="11">
        <v>0.66</v>
      </c>
      <c r="R302" s="11">
        <v>64</v>
      </c>
      <c r="S302" s="11">
        <v>1.73</v>
      </c>
      <c r="T302" s="11">
        <v>64</v>
      </c>
      <c r="U302" s="11">
        <v>1.27</v>
      </c>
      <c r="V302" s="11">
        <v>59</v>
      </c>
      <c r="W302" s="11">
        <v>0.05</v>
      </c>
      <c r="X302" s="11">
        <v>49</v>
      </c>
      <c r="Y302" s="11">
        <v>3.9</v>
      </c>
      <c r="Z302" s="11">
        <v>48</v>
      </c>
      <c r="AA302" s="11">
        <v>2.2599999999999998</v>
      </c>
      <c r="AB302" s="11">
        <v>51</v>
      </c>
      <c r="AC302" s="11">
        <v>3.93</v>
      </c>
      <c r="AD302" s="11">
        <v>60</v>
      </c>
      <c r="AE302" s="40">
        <v>0.31</v>
      </c>
      <c r="AF302" s="11">
        <v>52</v>
      </c>
      <c r="AG302" s="43">
        <v>0.05</v>
      </c>
      <c r="AH302" s="11">
        <v>42</v>
      </c>
      <c r="AI302" s="47">
        <v>0.21</v>
      </c>
      <c r="AJ302" s="11">
        <v>52</v>
      </c>
      <c r="AK302" s="47">
        <v>0.03</v>
      </c>
      <c r="AL302" s="11">
        <v>35</v>
      </c>
      <c r="AM302" s="40">
        <v>0.28000000000000003</v>
      </c>
      <c r="AN302" s="11">
        <v>48</v>
      </c>
      <c r="AO302" s="40">
        <v>0.44</v>
      </c>
      <c r="AP302" s="11">
        <v>54</v>
      </c>
      <c r="AQ302" s="11">
        <v>9.5499999999999989</v>
      </c>
      <c r="AR302" s="11">
        <v>162.36000000000001</v>
      </c>
      <c r="AS302" s="11">
        <v>129.29</v>
      </c>
      <c r="AT302" s="11" t="s">
        <v>2640</v>
      </c>
      <c r="AU302" s="11" t="s">
        <v>2640</v>
      </c>
      <c r="AV302" s="11" t="s">
        <v>2642</v>
      </c>
      <c r="AW302" s="11">
        <v>3</v>
      </c>
      <c r="AX302" s="64" t="s">
        <v>2690</v>
      </c>
    </row>
    <row r="303" spans="1:50" x14ac:dyDescent="0.3">
      <c r="A303" s="11">
        <v>292</v>
      </c>
      <c r="B303" s="11" t="s">
        <v>173</v>
      </c>
      <c r="C303" s="11" t="s">
        <v>1361</v>
      </c>
      <c r="D303" s="11">
        <v>292</v>
      </c>
      <c r="E303" s="11" t="s">
        <v>2227</v>
      </c>
      <c r="F303" s="11" t="s">
        <v>2688</v>
      </c>
      <c r="G303" s="11" t="s">
        <v>173</v>
      </c>
      <c r="H303" s="12" t="s">
        <v>1057</v>
      </c>
      <c r="I303" s="13">
        <v>44699</v>
      </c>
      <c r="J303" s="11" t="s">
        <v>2656</v>
      </c>
      <c r="K303" s="11">
        <v>0.43</v>
      </c>
      <c r="L303" s="11">
        <v>65</v>
      </c>
      <c r="M303" s="11">
        <v>9.94</v>
      </c>
      <c r="N303" s="11">
        <v>69</v>
      </c>
      <c r="O303" s="11">
        <v>14.93</v>
      </c>
      <c r="P303" s="11">
        <v>59</v>
      </c>
      <c r="Q303" s="11">
        <v>-0.35</v>
      </c>
      <c r="R303" s="11">
        <v>62</v>
      </c>
      <c r="S303" s="11">
        <v>1.49</v>
      </c>
      <c r="T303" s="11">
        <v>61</v>
      </c>
      <c r="U303" s="11">
        <v>-0.87</v>
      </c>
      <c r="V303" s="11">
        <v>57</v>
      </c>
      <c r="W303" s="11">
        <v>-0.09</v>
      </c>
      <c r="X303" s="11">
        <v>49</v>
      </c>
      <c r="Y303" s="11">
        <v>2.96</v>
      </c>
      <c r="Z303" s="11">
        <v>48</v>
      </c>
      <c r="AA303" s="11">
        <v>1.73</v>
      </c>
      <c r="AB303" s="11">
        <v>51</v>
      </c>
      <c r="AC303" s="11">
        <v>4.82</v>
      </c>
      <c r="AD303" s="11">
        <v>56</v>
      </c>
      <c r="AE303" s="40">
        <v>0.25</v>
      </c>
      <c r="AF303" s="11">
        <v>50</v>
      </c>
      <c r="AG303" s="43">
        <v>0.05</v>
      </c>
      <c r="AH303" s="11">
        <v>42</v>
      </c>
      <c r="AI303" s="47">
        <v>0.28000000000000003</v>
      </c>
      <c r="AJ303" s="11">
        <v>50</v>
      </c>
      <c r="AK303" s="47">
        <v>1E-3</v>
      </c>
      <c r="AL303" s="11">
        <v>36</v>
      </c>
      <c r="AM303" s="40">
        <v>0.28000000000000003</v>
      </c>
      <c r="AN303" s="11">
        <v>47</v>
      </c>
      <c r="AO303" s="40">
        <v>0.39</v>
      </c>
      <c r="AP303" s="11">
        <v>52</v>
      </c>
      <c r="AQ303" s="11">
        <v>9.07</v>
      </c>
      <c r="AR303" s="11">
        <v>163.32</v>
      </c>
      <c r="AS303" s="11">
        <v>127.15</v>
      </c>
      <c r="AT303" s="11" t="s">
        <v>2641</v>
      </c>
      <c r="AU303" s="11" t="s">
        <v>2641</v>
      </c>
      <c r="AV303" s="11" t="s">
        <v>2640</v>
      </c>
      <c r="AW303" s="11">
        <v>3</v>
      </c>
      <c r="AX303" s="64" t="s">
        <v>2690</v>
      </c>
    </row>
    <row r="304" spans="1:50" x14ac:dyDescent="0.3">
      <c r="A304" s="11">
        <v>293</v>
      </c>
      <c r="B304" s="11" t="s">
        <v>923</v>
      </c>
      <c r="C304" s="11" t="s">
        <v>1362</v>
      </c>
      <c r="D304" s="11">
        <v>293</v>
      </c>
      <c r="E304" s="11" t="s">
        <v>2227</v>
      </c>
      <c r="F304" s="11" t="s">
        <v>2688</v>
      </c>
      <c r="G304" s="11" t="s">
        <v>923</v>
      </c>
      <c r="H304" s="12" t="s">
        <v>1067</v>
      </c>
      <c r="I304" s="13">
        <v>44734</v>
      </c>
      <c r="J304" s="11" t="s">
        <v>2655</v>
      </c>
      <c r="K304" s="11">
        <v>0.56999999999999995</v>
      </c>
      <c r="L304" s="11">
        <v>63</v>
      </c>
      <c r="M304" s="11">
        <v>9.9499999999999993</v>
      </c>
      <c r="N304" s="11">
        <v>68</v>
      </c>
      <c r="O304" s="11">
        <v>14.72</v>
      </c>
      <c r="P304" s="11">
        <v>55</v>
      </c>
      <c r="Q304" s="11">
        <v>-0.48</v>
      </c>
      <c r="R304" s="11">
        <v>61</v>
      </c>
      <c r="S304" s="11">
        <v>1.57</v>
      </c>
      <c r="T304" s="11">
        <v>62</v>
      </c>
      <c r="U304" s="11">
        <v>1.35</v>
      </c>
      <c r="V304" s="11">
        <v>50</v>
      </c>
      <c r="W304" s="11">
        <v>-0.37</v>
      </c>
      <c r="X304" s="11">
        <v>42</v>
      </c>
      <c r="Y304" s="11">
        <v>4.62</v>
      </c>
      <c r="Z304" s="11">
        <v>42</v>
      </c>
      <c r="AA304" s="11">
        <v>1.73</v>
      </c>
      <c r="AB304" s="11">
        <v>46</v>
      </c>
      <c r="AC304" s="11">
        <v>5.4</v>
      </c>
      <c r="AD304" s="11">
        <v>57</v>
      </c>
      <c r="AE304" s="40">
        <v>0.26</v>
      </c>
      <c r="AF304" s="11">
        <v>46</v>
      </c>
      <c r="AG304" s="43">
        <v>0.03</v>
      </c>
      <c r="AH304" s="11">
        <v>36</v>
      </c>
      <c r="AI304" s="47">
        <v>0.18</v>
      </c>
      <c r="AJ304" s="11">
        <v>44</v>
      </c>
      <c r="AK304" s="47">
        <v>0.01</v>
      </c>
      <c r="AL304" s="11">
        <v>30</v>
      </c>
      <c r="AM304" s="40">
        <v>0.21</v>
      </c>
      <c r="AN304" s="11">
        <v>41</v>
      </c>
      <c r="AO304" s="40">
        <v>0.38</v>
      </c>
      <c r="AP304" s="11">
        <v>48</v>
      </c>
      <c r="AQ304" s="11">
        <v>11.299999999999999</v>
      </c>
      <c r="AR304" s="11">
        <v>164.24</v>
      </c>
      <c r="AS304" s="11">
        <v>127.13</v>
      </c>
      <c r="AT304" s="11" t="s">
        <v>2640</v>
      </c>
      <c r="AU304" s="11" t="s">
        <v>2640</v>
      </c>
      <c r="AV304" s="11" t="s">
        <v>2642</v>
      </c>
      <c r="AW304" s="11">
        <v>3</v>
      </c>
      <c r="AX304" s="64" t="s">
        <v>2688</v>
      </c>
    </row>
    <row r="305" spans="1:50" x14ac:dyDescent="0.3">
      <c r="A305" s="11">
        <v>294</v>
      </c>
      <c r="B305" s="11" t="s">
        <v>181</v>
      </c>
      <c r="C305" s="11" t="s">
        <v>1363</v>
      </c>
      <c r="D305" s="11">
        <v>294</v>
      </c>
      <c r="E305" s="11" t="s">
        <v>2227</v>
      </c>
      <c r="F305" s="11" t="s">
        <v>2688</v>
      </c>
      <c r="G305" s="11" t="s">
        <v>181</v>
      </c>
      <c r="H305" s="12" t="s">
        <v>1055</v>
      </c>
      <c r="I305" s="13">
        <v>44699</v>
      </c>
      <c r="J305" s="11" t="s">
        <v>2656</v>
      </c>
      <c r="K305" s="11">
        <v>0.42</v>
      </c>
      <c r="L305" s="11">
        <v>64</v>
      </c>
      <c r="M305" s="11">
        <v>9.32</v>
      </c>
      <c r="N305" s="11">
        <v>69</v>
      </c>
      <c r="O305" s="11">
        <v>14.45</v>
      </c>
      <c r="P305" s="11">
        <v>62</v>
      </c>
      <c r="Q305" s="11">
        <v>0.26</v>
      </c>
      <c r="R305" s="11">
        <v>63</v>
      </c>
      <c r="S305" s="11">
        <v>2.08</v>
      </c>
      <c r="T305" s="11">
        <v>63</v>
      </c>
      <c r="U305" s="11">
        <v>0.38</v>
      </c>
      <c r="V305" s="11">
        <v>58</v>
      </c>
      <c r="W305" s="11">
        <v>-0.4</v>
      </c>
      <c r="X305" s="11">
        <v>48</v>
      </c>
      <c r="Y305" s="11">
        <v>6.31</v>
      </c>
      <c r="Z305" s="11">
        <v>47</v>
      </c>
      <c r="AA305" s="11">
        <v>1.83</v>
      </c>
      <c r="AB305" s="11">
        <v>50</v>
      </c>
      <c r="AC305" s="11">
        <v>4.83</v>
      </c>
      <c r="AD305" s="11">
        <v>58</v>
      </c>
      <c r="AE305" s="40">
        <v>0.28999999999999998</v>
      </c>
      <c r="AF305" s="11">
        <v>52</v>
      </c>
      <c r="AG305" s="43">
        <v>0.04</v>
      </c>
      <c r="AH305" s="11">
        <v>41</v>
      </c>
      <c r="AI305" s="47">
        <v>0.28000000000000003</v>
      </c>
      <c r="AJ305" s="11">
        <v>50</v>
      </c>
      <c r="AK305" s="47">
        <v>1E-3</v>
      </c>
      <c r="AL305" s="11">
        <v>34</v>
      </c>
      <c r="AM305" s="40">
        <v>0.28000000000000003</v>
      </c>
      <c r="AN305" s="11">
        <v>47</v>
      </c>
      <c r="AO305" s="40">
        <v>0.45</v>
      </c>
      <c r="AP305" s="11">
        <v>54</v>
      </c>
      <c r="AQ305" s="11">
        <v>9.7000000000000011</v>
      </c>
      <c r="AR305" s="11">
        <v>164.02</v>
      </c>
      <c r="AS305" s="11">
        <v>126.61</v>
      </c>
      <c r="AT305" s="11" t="s">
        <v>2641</v>
      </c>
      <c r="AU305" s="11" t="s">
        <v>2641</v>
      </c>
      <c r="AV305" s="11" t="s">
        <v>2642</v>
      </c>
      <c r="AW305" s="11">
        <v>3</v>
      </c>
      <c r="AX305" s="64" t="s">
        <v>2688</v>
      </c>
    </row>
    <row r="306" spans="1:50" x14ac:dyDescent="0.3">
      <c r="A306" s="11">
        <v>295</v>
      </c>
      <c r="B306" s="11" t="s">
        <v>728</v>
      </c>
      <c r="C306" s="11" t="s">
        <v>1364</v>
      </c>
      <c r="D306" s="11">
        <v>295</v>
      </c>
      <c r="E306" s="11" t="s">
        <v>2227</v>
      </c>
      <c r="F306" s="11" t="s">
        <v>2688</v>
      </c>
      <c r="G306" s="11" t="s">
        <v>728</v>
      </c>
      <c r="H306" s="12" t="s">
        <v>1057</v>
      </c>
      <c r="I306" s="13">
        <v>44724</v>
      </c>
      <c r="J306" s="11" t="s">
        <v>2655</v>
      </c>
      <c r="K306" s="11">
        <v>0.45</v>
      </c>
      <c r="L306" s="11">
        <v>65</v>
      </c>
      <c r="M306" s="11">
        <v>9.43</v>
      </c>
      <c r="N306" s="11">
        <v>69</v>
      </c>
      <c r="O306" s="11">
        <v>11.56</v>
      </c>
      <c r="P306" s="11">
        <v>62</v>
      </c>
      <c r="Q306" s="11">
        <v>-0.53</v>
      </c>
      <c r="R306" s="11">
        <v>63</v>
      </c>
      <c r="S306" s="11">
        <v>2.4900000000000002</v>
      </c>
      <c r="T306" s="11">
        <v>63</v>
      </c>
      <c r="U306" s="11">
        <v>-0.35</v>
      </c>
      <c r="V306" s="11">
        <v>57</v>
      </c>
      <c r="W306" s="11">
        <v>-0.62</v>
      </c>
      <c r="X306" s="11">
        <v>49</v>
      </c>
      <c r="Y306" s="11">
        <v>5.59</v>
      </c>
      <c r="Z306" s="11">
        <v>48</v>
      </c>
      <c r="AA306" s="11">
        <v>2.15</v>
      </c>
      <c r="AB306" s="11">
        <v>51</v>
      </c>
      <c r="AC306" s="11">
        <v>6.05</v>
      </c>
      <c r="AD306" s="11">
        <v>59</v>
      </c>
      <c r="AE306" s="40">
        <v>0.26</v>
      </c>
      <c r="AF306" s="11">
        <v>52</v>
      </c>
      <c r="AG306" s="43">
        <v>0.06</v>
      </c>
      <c r="AH306" s="11">
        <v>43</v>
      </c>
      <c r="AI306" s="47">
        <v>0.2</v>
      </c>
      <c r="AJ306" s="11">
        <v>51</v>
      </c>
      <c r="AK306" s="47">
        <v>1E-3</v>
      </c>
      <c r="AL306" s="11">
        <v>36</v>
      </c>
      <c r="AM306" s="40">
        <v>0.25</v>
      </c>
      <c r="AN306" s="11">
        <v>48</v>
      </c>
      <c r="AO306" s="40">
        <v>0.38</v>
      </c>
      <c r="AP306" s="11">
        <v>54</v>
      </c>
      <c r="AQ306" s="11">
        <v>9.08</v>
      </c>
      <c r="AR306" s="11">
        <v>168.91</v>
      </c>
      <c r="AS306" s="11">
        <v>125</v>
      </c>
      <c r="AT306" s="11" t="s">
        <v>2642</v>
      </c>
      <c r="AU306" s="11" t="s">
        <v>2640</v>
      </c>
      <c r="AV306" s="11" t="s">
        <v>2640</v>
      </c>
      <c r="AW306" s="11">
        <v>3</v>
      </c>
      <c r="AX306" s="64" t="s">
        <v>2688</v>
      </c>
    </row>
    <row r="307" spans="1:50" x14ac:dyDescent="0.3">
      <c r="A307" s="11">
        <v>296</v>
      </c>
      <c r="B307" s="11" t="s">
        <v>546</v>
      </c>
      <c r="C307" s="11" t="s">
        <v>1365</v>
      </c>
      <c r="D307" s="11">
        <v>296</v>
      </c>
      <c r="E307" s="11" t="s">
        <v>2227</v>
      </c>
      <c r="F307" s="11" t="s">
        <v>2688</v>
      </c>
      <c r="G307" s="11" t="s">
        <v>546</v>
      </c>
      <c r="H307" s="12" t="s">
        <v>1042</v>
      </c>
      <c r="I307" s="13">
        <v>44711</v>
      </c>
      <c r="J307" s="11" t="s">
        <v>2656</v>
      </c>
      <c r="K307" s="11">
        <v>0.46</v>
      </c>
      <c r="L307" s="11">
        <v>68</v>
      </c>
      <c r="M307" s="11">
        <v>7.81</v>
      </c>
      <c r="N307" s="11">
        <v>70</v>
      </c>
      <c r="O307" s="11">
        <v>13.59</v>
      </c>
      <c r="P307" s="11">
        <v>64</v>
      </c>
      <c r="Q307" s="11">
        <v>0.09</v>
      </c>
      <c r="R307" s="11">
        <v>67</v>
      </c>
      <c r="S307" s="11">
        <v>2.15</v>
      </c>
      <c r="T307" s="11">
        <v>66</v>
      </c>
      <c r="U307" s="11">
        <v>1.1200000000000001</v>
      </c>
      <c r="V307" s="11">
        <v>62</v>
      </c>
      <c r="W307" s="11">
        <v>-0.11</v>
      </c>
      <c r="X307" s="11">
        <v>53</v>
      </c>
      <c r="Y307" s="11">
        <v>1.67</v>
      </c>
      <c r="Z307" s="11">
        <v>53</v>
      </c>
      <c r="AA307" s="11">
        <v>2.4900000000000002</v>
      </c>
      <c r="AB307" s="11">
        <v>56</v>
      </c>
      <c r="AC307" s="11">
        <v>3.98</v>
      </c>
      <c r="AD307" s="11">
        <v>61</v>
      </c>
      <c r="AE307" s="40">
        <v>0.28999999999999998</v>
      </c>
      <c r="AF307" s="11">
        <v>57</v>
      </c>
      <c r="AG307" s="43">
        <v>0.06</v>
      </c>
      <c r="AH307" s="11">
        <v>47</v>
      </c>
      <c r="AI307" s="47">
        <v>0.24</v>
      </c>
      <c r="AJ307" s="11">
        <v>55</v>
      </c>
      <c r="AK307" s="47">
        <v>0.02</v>
      </c>
      <c r="AL307" s="11">
        <v>41</v>
      </c>
      <c r="AM307" s="40">
        <v>0.28999999999999998</v>
      </c>
      <c r="AN307" s="11">
        <v>52</v>
      </c>
      <c r="AO307" s="40">
        <v>0.45</v>
      </c>
      <c r="AP307" s="11">
        <v>59</v>
      </c>
      <c r="AQ307" s="11">
        <v>8.93</v>
      </c>
      <c r="AR307" s="11">
        <v>165.93</v>
      </c>
      <c r="AS307" s="11">
        <v>128.09</v>
      </c>
      <c r="AT307" s="11" t="s">
        <v>2641</v>
      </c>
      <c r="AU307" s="11" t="s">
        <v>2640</v>
      </c>
      <c r="AV307" s="11" t="s">
        <v>2641</v>
      </c>
      <c r="AW307" s="11">
        <v>4</v>
      </c>
      <c r="AX307" s="64" t="s">
        <v>2690</v>
      </c>
    </row>
    <row r="308" spans="1:50" x14ac:dyDescent="0.3">
      <c r="A308" s="11">
        <v>297</v>
      </c>
      <c r="B308" s="11" t="s">
        <v>192</v>
      </c>
      <c r="C308" s="11" t="s">
        <v>1366</v>
      </c>
      <c r="D308" s="11">
        <v>297</v>
      </c>
      <c r="E308" s="11" t="s">
        <v>2227</v>
      </c>
      <c r="F308" s="11" t="s">
        <v>2688</v>
      </c>
      <c r="G308" s="11" t="s">
        <v>192</v>
      </c>
      <c r="H308" s="12" t="s">
        <v>1054</v>
      </c>
      <c r="I308" s="13">
        <v>44700</v>
      </c>
      <c r="J308" s="11" t="s">
        <v>2656</v>
      </c>
      <c r="K308" s="11">
        <v>0.46</v>
      </c>
      <c r="L308" s="11">
        <v>67</v>
      </c>
      <c r="M308" s="11">
        <v>8.0500000000000007</v>
      </c>
      <c r="N308" s="11">
        <v>70</v>
      </c>
      <c r="O308" s="11">
        <v>11.06</v>
      </c>
      <c r="P308" s="11">
        <v>61</v>
      </c>
      <c r="Q308" s="11">
        <v>0.28999999999999998</v>
      </c>
      <c r="R308" s="11">
        <v>66</v>
      </c>
      <c r="S308" s="11">
        <v>0.95</v>
      </c>
      <c r="T308" s="11">
        <v>65</v>
      </c>
      <c r="U308" s="11">
        <v>1.36</v>
      </c>
      <c r="V308" s="11">
        <v>61</v>
      </c>
      <c r="W308" s="11">
        <v>-0.17</v>
      </c>
      <c r="X308" s="11">
        <v>48</v>
      </c>
      <c r="Y308" s="11">
        <v>3.48</v>
      </c>
      <c r="Z308" s="11">
        <v>47</v>
      </c>
      <c r="AA308" s="11">
        <v>1.44</v>
      </c>
      <c r="AB308" s="11">
        <v>52</v>
      </c>
      <c r="AC308" s="11">
        <v>3.71</v>
      </c>
      <c r="AD308" s="11">
        <v>58</v>
      </c>
      <c r="AE308" s="40">
        <v>0.26</v>
      </c>
      <c r="AF308" s="11">
        <v>55</v>
      </c>
      <c r="AG308" s="43">
        <v>0.03</v>
      </c>
      <c r="AH308" s="11">
        <v>41</v>
      </c>
      <c r="AI308" s="47">
        <v>0.23</v>
      </c>
      <c r="AJ308" s="11">
        <v>52</v>
      </c>
      <c r="AK308" s="47">
        <v>0.02</v>
      </c>
      <c r="AL308" s="11">
        <v>34</v>
      </c>
      <c r="AM308" s="40">
        <v>0.25</v>
      </c>
      <c r="AN308" s="11">
        <v>48</v>
      </c>
      <c r="AO308" s="40">
        <v>0.41</v>
      </c>
      <c r="AP308" s="11">
        <v>57</v>
      </c>
      <c r="AQ308" s="11">
        <v>9.41</v>
      </c>
      <c r="AR308" s="11">
        <v>159.38</v>
      </c>
      <c r="AS308" s="11">
        <v>127.76</v>
      </c>
      <c r="AT308" s="11" t="s">
        <v>2640</v>
      </c>
      <c r="AU308" s="11" t="s">
        <v>2641</v>
      </c>
      <c r="AV308" s="11" t="s">
        <v>2642</v>
      </c>
      <c r="AW308" s="11">
        <v>4</v>
      </c>
      <c r="AX308" s="64" t="s">
        <v>2688</v>
      </c>
    </row>
    <row r="309" spans="1:50" x14ac:dyDescent="0.3">
      <c r="A309" s="11">
        <v>298</v>
      </c>
      <c r="B309" s="11" t="s">
        <v>1028</v>
      </c>
      <c r="C309" s="11" t="s">
        <v>2112</v>
      </c>
      <c r="D309" s="11">
        <v>298</v>
      </c>
      <c r="E309" s="11" t="s">
        <v>2227</v>
      </c>
      <c r="F309" s="11" t="s">
        <v>2688</v>
      </c>
      <c r="G309" s="11" t="s">
        <v>1028</v>
      </c>
      <c r="H309" s="12" t="s">
        <v>1043</v>
      </c>
      <c r="I309" s="13">
        <v>44722</v>
      </c>
      <c r="J309" s="11" t="s">
        <v>2701</v>
      </c>
      <c r="K309" s="11">
        <v>0.79</v>
      </c>
      <c r="L309" s="11">
        <v>69</v>
      </c>
      <c r="M309" s="11">
        <v>11.63</v>
      </c>
      <c r="N309" s="11">
        <v>72</v>
      </c>
      <c r="O309" s="11">
        <v>19.93</v>
      </c>
      <c r="P309" s="11">
        <v>62</v>
      </c>
      <c r="Q309" s="11">
        <v>-0.57999999999999996</v>
      </c>
      <c r="R309" s="11">
        <v>67</v>
      </c>
      <c r="S309" s="11">
        <v>2.79</v>
      </c>
      <c r="T309" s="11">
        <v>67</v>
      </c>
      <c r="U309" s="11">
        <v>1.45</v>
      </c>
      <c r="V309" s="11">
        <v>58</v>
      </c>
      <c r="W309" s="11">
        <v>-0.78</v>
      </c>
      <c r="X309" s="11">
        <v>49</v>
      </c>
      <c r="Y309" s="11">
        <v>4.13</v>
      </c>
      <c r="Z309" s="11">
        <v>48</v>
      </c>
      <c r="AA309" s="11">
        <v>2.54</v>
      </c>
      <c r="AB309" s="11">
        <v>54</v>
      </c>
      <c r="AC309" s="11">
        <v>6.74</v>
      </c>
      <c r="AD309" s="11">
        <v>61</v>
      </c>
      <c r="AE309" s="40">
        <v>0.24</v>
      </c>
      <c r="AF309" s="11">
        <v>51</v>
      </c>
      <c r="AG309" s="43">
        <v>0.04</v>
      </c>
      <c r="AH309" s="11">
        <v>40</v>
      </c>
      <c r="AI309" s="47">
        <v>0.33</v>
      </c>
      <c r="AJ309" s="11">
        <v>49</v>
      </c>
      <c r="AK309" s="47">
        <v>-0.01</v>
      </c>
      <c r="AL309" s="11">
        <v>35</v>
      </c>
      <c r="AM309" s="40">
        <v>0.26</v>
      </c>
      <c r="AN309" s="11">
        <v>46</v>
      </c>
      <c r="AO309" s="40">
        <v>0.44</v>
      </c>
      <c r="AP309" s="11">
        <v>53</v>
      </c>
      <c r="AQ309" s="11">
        <v>13.08</v>
      </c>
      <c r="AR309" s="11">
        <v>180.32</v>
      </c>
      <c r="AS309" s="11">
        <v>127.24</v>
      </c>
      <c r="AT309" s="11" t="s">
        <v>2640</v>
      </c>
      <c r="AU309" s="11" t="s">
        <v>2640</v>
      </c>
      <c r="AV309" s="11" t="s">
        <v>2640</v>
      </c>
      <c r="AW309" s="11">
        <v>3</v>
      </c>
      <c r="AX309" s="64" t="s">
        <v>2688</v>
      </c>
    </row>
    <row r="310" spans="1:50" x14ac:dyDescent="0.3">
      <c r="A310" s="11">
        <v>299</v>
      </c>
      <c r="B310" s="11" t="s">
        <v>981</v>
      </c>
      <c r="C310" s="11" t="s">
        <v>1367</v>
      </c>
      <c r="D310" s="11">
        <v>299</v>
      </c>
      <c r="E310" s="11" t="s">
        <v>2227</v>
      </c>
      <c r="F310" s="11" t="s">
        <v>2688</v>
      </c>
      <c r="G310" s="11" t="s">
        <v>981</v>
      </c>
      <c r="H310" s="12" t="s">
        <v>1077</v>
      </c>
      <c r="I310" s="13">
        <v>44741</v>
      </c>
      <c r="J310" s="11" t="s">
        <v>2655</v>
      </c>
      <c r="K310" s="11">
        <v>0.73</v>
      </c>
      <c r="L310" s="11">
        <v>63</v>
      </c>
      <c r="M310" s="11">
        <v>9.2799999999999994</v>
      </c>
      <c r="N310" s="11">
        <v>66</v>
      </c>
      <c r="O310" s="11">
        <v>12.33</v>
      </c>
      <c r="P310" s="11">
        <v>54</v>
      </c>
      <c r="Q310" s="11">
        <v>-0.3</v>
      </c>
      <c r="R310" s="11">
        <v>59</v>
      </c>
      <c r="S310" s="11">
        <v>1.74</v>
      </c>
      <c r="T310" s="11">
        <v>59</v>
      </c>
      <c r="U310" s="11">
        <v>0.28999999999999998</v>
      </c>
      <c r="V310" s="11">
        <v>48</v>
      </c>
      <c r="W310" s="11">
        <v>-0.66</v>
      </c>
      <c r="X310" s="11">
        <v>42</v>
      </c>
      <c r="Y310" s="11">
        <v>4.2</v>
      </c>
      <c r="Z310" s="11">
        <v>43</v>
      </c>
      <c r="AA310" s="11">
        <v>1.98</v>
      </c>
      <c r="AB310" s="11">
        <v>45</v>
      </c>
      <c r="AC310" s="11">
        <v>5.34</v>
      </c>
      <c r="AD310" s="11">
        <v>55</v>
      </c>
      <c r="AE310" s="40">
        <v>0.35</v>
      </c>
      <c r="AF310" s="11">
        <v>46</v>
      </c>
      <c r="AG310" s="43">
        <v>7.0000000000000007E-2</v>
      </c>
      <c r="AH310" s="11">
        <v>37</v>
      </c>
      <c r="AI310" s="47">
        <v>0.2</v>
      </c>
      <c r="AJ310" s="11">
        <v>44</v>
      </c>
      <c r="AK310" s="47">
        <v>0.02</v>
      </c>
      <c r="AL310" s="11">
        <v>32</v>
      </c>
      <c r="AM310" s="40">
        <v>0.28999999999999998</v>
      </c>
      <c r="AN310" s="11">
        <v>41</v>
      </c>
      <c r="AO310" s="40">
        <v>0.52</v>
      </c>
      <c r="AP310" s="11">
        <v>48</v>
      </c>
      <c r="AQ310" s="11">
        <v>9.5699999999999985</v>
      </c>
      <c r="AR310" s="11">
        <v>173.48</v>
      </c>
      <c r="AS310" s="11">
        <v>126.73</v>
      </c>
      <c r="AT310" s="11" t="s">
        <v>2640</v>
      </c>
      <c r="AU310" s="11" t="s">
        <v>2640</v>
      </c>
      <c r="AV310" s="11" t="s">
        <v>2642</v>
      </c>
      <c r="AW310" s="11">
        <v>3</v>
      </c>
      <c r="AX310" s="64" t="s">
        <v>2688</v>
      </c>
    </row>
    <row r="311" spans="1:50" x14ac:dyDescent="0.3">
      <c r="A311" s="11">
        <v>300</v>
      </c>
      <c r="B311" s="11" t="s">
        <v>267</v>
      </c>
      <c r="C311" s="11" t="s">
        <v>1368</v>
      </c>
      <c r="D311" s="11">
        <v>300</v>
      </c>
      <c r="E311" s="11" t="s">
        <v>2227</v>
      </c>
      <c r="F311" s="11" t="s">
        <v>2688</v>
      </c>
      <c r="G311" s="11" t="s">
        <v>267</v>
      </c>
      <c r="H311" s="12" t="s">
        <v>1058</v>
      </c>
      <c r="I311" s="13">
        <v>44704</v>
      </c>
      <c r="J311" s="11" t="s">
        <v>2656</v>
      </c>
      <c r="K311" s="11">
        <v>0.71</v>
      </c>
      <c r="L311" s="11">
        <v>69</v>
      </c>
      <c r="M311" s="11">
        <v>10.039999999999999</v>
      </c>
      <c r="N311" s="11">
        <v>72</v>
      </c>
      <c r="O311" s="11">
        <v>15.49</v>
      </c>
      <c r="P311" s="11">
        <v>63</v>
      </c>
      <c r="Q311" s="11">
        <v>-0.11</v>
      </c>
      <c r="R311" s="11">
        <v>67</v>
      </c>
      <c r="S311" s="11">
        <v>0.74</v>
      </c>
      <c r="T311" s="11">
        <v>67</v>
      </c>
      <c r="U311" s="11">
        <v>-1.06</v>
      </c>
      <c r="V311" s="11">
        <v>62</v>
      </c>
      <c r="W311" s="11">
        <v>-0.5</v>
      </c>
      <c r="X311" s="11">
        <v>51</v>
      </c>
      <c r="Y311" s="11">
        <v>6.13</v>
      </c>
      <c r="Z311" s="11">
        <v>50</v>
      </c>
      <c r="AA311" s="11">
        <v>1.33</v>
      </c>
      <c r="AB311" s="11">
        <v>54</v>
      </c>
      <c r="AC311" s="11">
        <v>4.87</v>
      </c>
      <c r="AD311" s="11">
        <v>61</v>
      </c>
      <c r="AE311" s="40">
        <v>0.34</v>
      </c>
      <c r="AF311" s="11">
        <v>58</v>
      </c>
      <c r="AG311" s="43">
        <v>0.05</v>
      </c>
      <c r="AH311" s="11">
        <v>46</v>
      </c>
      <c r="AI311" s="47">
        <v>0.36</v>
      </c>
      <c r="AJ311" s="11">
        <v>55</v>
      </c>
      <c r="AK311" s="47">
        <v>1E-3</v>
      </c>
      <c r="AL311" s="11">
        <v>40</v>
      </c>
      <c r="AM311" s="40">
        <v>0.34</v>
      </c>
      <c r="AN311" s="11">
        <v>52</v>
      </c>
      <c r="AO311" s="40">
        <v>0.54</v>
      </c>
      <c r="AP311" s="11">
        <v>60</v>
      </c>
      <c r="AQ311" s="11">
        <v>8.9799999999999986</v>
      </c>
      <c r="AR311" s="11">
        <v>165.31</v>
      </c>
      <c r="AS311" s="11">
        <v>125.71</v>
      </c>
      <c r="AT311" s="11" t="s">
        <v>2640</v>
      </c>
      <c r="AU311" s="11" t="s">
        <v>2642</v>
      </c>
      <c r="AV311" s="11" t="s">
        <v>2642</v>
      </c>
      <c r="AW311" s="11">
        <v>3</v>
      </c>
      <c r="AX311" s="64" t="s">
        <v>2688</v>
      </c>
    </row>
    <row r="312" spans="1:50" x14ac:dyDescent="0.3">
      <c r="A312" s="11">
        <v>301</v>
      </c>
      <c r="B312" s="11" t="s">
        <v>972</v>
      </c>
      <c r="C312" s="11" t="s">
        <v>1369</v>
      </c>
      <c r="D312" s="11">
        <v>301</v>
      </c>
      <c r="E312" s="11" t="s">
        <v>2227</v>
      </c>
      <c r="F312" s="11" t="s">
        <v>2688</v>
      </c>
      <c r="G312" s="11" t="s">
        <v>972</v>
      </c>
      <c r="H312" s="12" t="s">
        <v>1045</v>
      </c>
      <c r="I312" s="13">
        <v>44739</v>
      </c>
      <c r="J312" s="11" t="s">
        <v>2655</v>
      </c>
      <c r="K312" s="11">
        <v>0.73</v>
      </c>
      <c r="L312" s="11">
        <v>64</v>
      </c>
      <c r="M312" s="11">
        <v>13.06</v>
      </c>
      <c r="N312" s="11">
        <v>68</v>
      </c>
      <c r="O312" s="11">
        <v>20.34</v>
      </c>
      <c r="P312" s="11">
        <v>56</v>
      </c>
      <c r="Q312" s="11">
        <v>-0.78</v>
      </c>
      <c r="R312" s="11">
        <v>64</v>
      </c>
      <c r="S312" s="11">
        <v>2.02</v>
      </c>
      <c r="T312" s="11">
        <v>64</v>
      </c>
      <c r="U312" s="11">
        <v>1.6</v>
      </c>
      <c r="V312" s="11">
        <v>53</v>
      </c>
      <c r="W312" s="11">
        <v>-0.82</v>
      </c>
      <c r="X312" s="11">
        <v>45</v>
      </c>
      <c r="Y312" s="11">
        <v>7.02</v>
      </c>
      <c r="Z312" s="11">
        <v>44</v>
      </c>
      <c r="AA312" s="11">
        <v>2.39</v>
      </c>
      <c r="AB312" s="11">
        <v>49</v>
      </c>
      <c r="AC312" s="11">
        <v>7.04</v>
      </c>
      <c r="AD312" s="11">
        <v>58</v>
      </c>
      <c r="AE312" s="40">
        <v>0.18</v>
      </c>
      <c r="AF312" s="11">
        <v>52</v>
      </c>
      <c r="AG312" s="43">
        <v>0.02</v>
      </c>
      <c r="AH312" s="11">
        <v>39</v>
      </c>
      <c r="AI312" s="47">
        <v>0.21</v>
      </c>
      <c r="AJ312" s="11">
        <v>48</v>
      </c>
      <c r="AK312" s="47">
        <v>0.01</v>
      </c>
      <c r="AL312" s="11">
        <v>33</v>
      </c>
      <c r="AM312" s="40">
        <v>0.19</v>
      </c>
      <c r="AN312" s="11">
        <v>45</v>
      </c>
      <c r="AO312" s="40">
        <v>0.27</v>
      </c>
      <c r="AP312" s="11">
        <v>54</v>
      </c>
      <c r="AQ312" s="11">
        <v>14.66</v>
      </c>
      <c r="AR312" s="11">
        <v>172.3</v>
      </c>
      <c r="AS312" s="11">
        <v>125.69</v>
      </c>
      <c r="AT312" s="11" t="s">
        <v>2640</v>
      </c>
      <c r="AU312" s="11" t="s">
        <v>2640</v>
      </c>
      <c r="AV312" s="11" t="s">
        <v>2640</v>
      </c>
      <c r="AW312" s="11">
        <v>3</v>
      </c>
      <c r="AX312" s="64" t="s">
        <v>2688</v>
      </c>
    </row>
    <row r="313" spans="1:50" x14ac:dyDescent="0.3">
      <c r="A313" s="11">
        <v>302</v>
      </c>
      <c r="B313" s="11" t="s">
        <v>751</v>
      </c>
      <c r="C313" s="11" t="s">
        <v>1370</v>
      </c>
      <c r="D313" s="11">
        <v>302</v>
      </c>
      <c r="E313" s="11" t="s">
        <v>2227</v>
      </c>
      <c r="F313" s="11" t="s">
        <v>2688</v>
      </c>
      <c r="G313" s="11" t="s">
        <v>751</v>
      </c>
      <c r="H313" s="12" t="s">
        <v>1063</v>
      </c>
      <c r="I313" s="13">
        <v>44725</v>
      </c>
      <c r="J313" s="11" t="s">
        <v>2656</v>
      </c>
      <c r="K313" s="11">
        <v>0.56000000000000005</v>
      </c>
      <c r="L313" s="11">
        <v>64</v>
      </c>
      <c r="M313" s="11">
        <v>10.37</v>
      </c>
      <c r="N313" s="11">
        <v>69</v>
      </c>
      <c r="O313" s="11">
        <v>16.89</v>
      </c>
      <c r="P313" s="11">
        <v>61</v>
      </c>
      <c r="Q313" s="11">
        <v>-0.31</v>
      </c>
      <c r="R313" s="11">
        <v>63</v>
      </c>
      <c r="S313" s="11">
        <v>1.29</v>
      </c>
      <c r="T313" s="11">
        <v>63</v>
      </c>
      <c r="U313" s="11">
        <v>1.03</v>
      </c>
      <c r="V313" s="11">
        <v>57</v>
      </c>
      <c r="W313" s="11">
        <v>-0.36</v>
      </c>
      <c r="X313" s="11">
        <v>47</v>
      </c>
      <c r="Y313" s="11">
        <v>4.07</v>
      </c>
      <c r="Z313" s="11">
        <v>47</v>
      </c>
      <c r="AA313" s="11">
        <v>1.67</v>
      </c>
      <c r="AB313" s="11">
        <v>50</v>
      </c>
      <c r="AC313" s="11">
        <v>5.17</v>
      </c>
      <c r="AD313" s="11">
        <v>59</v>
      </c>
      <c r="AE313" s="40">
        <v>0.28999999999999998</v>
      </c>
      <c r="AF313" s="11">
        <v>51</v>
      </c>
      <c r="AG313" s="43">
        <v>0.04</v>
      </c>
      <c r="AH313" s="11">
        <v>41</v>
      </c>
      <c r="AI313" s="47">
        <v>0.21</v>
      </c>
      <c r="AJ313" s="11">
        <v>49</v>
      </c>
      <c r="AK313" s="47">
        <v>0.03</v>
      </c>
      <c r="AL313" s="11">
        <v>35</v>
      </c>
      <c r="AM313" s="40">
        <v>0.26</v>
      </c>
      <c r="AN313" s="11">
        <v>46</v>
      </c>
      <c r="AO313" s="40">
        <v>0.47</v>
      </c>
      <c r="AP313" s="11">
        <v>53</v>
      </c>
      <c r="AQ313" s="11">
        <v>11.399999999999999</v>
      </c>
      <c r="AR313" s="11">
        <v>165.5</v>
      </c>
      <c r="AS313" s="11">
        <v>128.09</v>
      </c>
      <c r="AT313" s="11" t="s">
        <v>2641</v>
      </c>
      <c r="AU313" s="11" t="s">
        <v>2641</v>
      </c>
      <c r="AV313" s="11" t="s">
        <v>2641</v>
      </c>
      <c r="AW313" s="11">
        <v>3</v>
      </c>
      <c r="AX313" s="64" t="s">
        <v>2688</v>
      </c>
    </row>
    <row r="314" spans="1:50" x14ac:dyDescent="0.3">
      <c r="A314" s="11">
        <v>303</v>
      </c>
      <c r="B314" s="11" t="s">
        <v>187</v>
      </c>
      <c r="C314" s="11" t="s">
        <v>1371</v>
      </c>
      <c r="D314" s="11">
        <v>303</v>
      </c>
      <c r="E314" s="11" t="s">
        <v>2227</v>
      </c>
      <c r="F314" s="11" t="s">
        <v>2688</v>
      </c>
      <c r="G314" s="11" t="s">
        <v>187</v>
      </c>
      <c r="H314" s="12" t="s">
        <v>1052</v>
      </c>
      <c r="I314" s="13">
        <v>44700</v>
      </c>
      <c r="J314" s="11" t="s">
        <v>2657</v>
      </c>
      <c r="K314" s="11">
        <v>0.39</v>
      </c>
      <c r="L314" s="11">
        <v>66</v>
      </c>
      <c r="M314" s="11">
        <v>8.0500000000000007</v>
      </c>
      <c r="N314" s="11">
        <v>71</v>
      </c>
      <c r="O314" s="11">
        <v>12.27</v>
      </c>
      <c r="P314" s="11">
        <v>59</v>
      </c>
      <c r="Q314" s="11">
        <v>0.38</v>
      </c>
      <c r="R314" s="11">
        <v>67</v>
      </c>
      <c r="S314" s="11">
        <v>2.12</v>
      </c>
      <c r="T314" s="11">
        <v>67</v>
      </c>
      <c r="U314" s="11">
        <v>0.13</v>
      </c>
      <c r="V314" s="11">
        <v>59</v>
      </c>
      <c r="W314" s="11">
        <v>-0.11</v>
      </c>
      <c r="X314" s="11">
        <v>50</v>
      </c>
      <c r="Y314" s="11">
        <v>3.05</v>
      </c>
      <c r="Z314" s="11">
        <v>50</v>
      </c>
      <c r="AA314" s="11">
        <v>2.41</v>
      </c>
      <c r="AB314" s="11">
        <v>53</v>
      </c>
      <c r="AC314" s="11">
        <v>4.29</v>
      </c>
      <c r="AD314" s="11">
        <v>61</v>
      </c>
      <c r="AE314" s="40">
        <v>0.25</v>
      </c>
      <c r="AF314" s="11">
        <v>56</v>
      </c>
      <c r="AG314" s="43">
        <v>0.03</v>
      </c>
      <c r="AH314" s="11">
        <v>45</v>
      </c>
      <c r="AI314" s="47">
        <v>0.28000000000000003</v>
      </c>
      <c r="AJ314" s="11">
        <v>53</v>
      </c>
      <c r="AK314" s="47">
        <v>1E-3</v>
      </c>
      <c r="AL314" s="11">
        <v>39</v>
      </c>
      <c r="AM314" s="40">
        <v>0.24</v>
      </c>
      <c r="AN314" s="11">
        <v>50</v>
      </c>
      <c r="AO314" s="40">
        <v>0.43</v>
      </c>
      <c r="AP314" s="11">
        <v>58</v>
      </c>
      <c r="AQ314" s="11">
        <v>8.1800000000000015</v>
      </c>
      <c r="AR314" s="11">
        <v>165.95</v>
      </c>
      <c r="AS314" s="11">
        <v>125.61</v>
      </c>
      <c r="AT314" s="11" t="s">
        <v>2641</v>
      </c>
      <c r="AU314" s="11" t="s">
        <v>2641</v>
      </c>
      <c r="AV314" s="11" t="s">
        <v>2640</v>
      </c>
      <c r="AW314" s="11">
        <v>3</v>
      </c>
      <c r="AX314" s="64" t="s">
        <v>2690</v>
      </c>
    </row>
    <row r="315" spans="1:50" x14ac:dyDescent="0.3">
      <c r="A315" s="11">
        <v>304</v>
      </c>
      <c r="B315" s="11" t="s">
        <v>896</v>
      </c>
      <c r="C315" s="11" t="s">
        <v>1372</v>
      </c>
      <c r="D315" s="11">
        <v>304</v>
      </c>
      <c r="E315" s="11" t="s">
        <v>2227</v>
      </c>
      <c r="F315" s="11" t="s">
        <v>2688</v>
      </c>
      <c r="G315" s="11" t="s">
        <v>896</v>
      </c>
      <c r="H315" s="12" t="s">
        <v>1076</v>
      </c>
      <c r="I315" s="13">
        <v>44735</v>
      </c>
      <c r="J315" s="11" t="s">
        <v>2655</v>
      </c>
      <c r="K315" s="11">
        <v>0.72</v>
      </c>
      <c r="L315" s="11">
        <v>67</v>
      </c>
      <c r="M315" s="11">
        <v>11.62</v>
      </c>
      <c r="N315" s="11">
        <v>70</v>
      </c>
      <c r="O315" s="11">
        <v>18.63</v>
      </c>
      <c r="P315" s="11">
        <v>60</v>
      </c>
      <c r="Q315" s="11">
        <v>0.42</v>
      </c>
      <c r="R315" s="11">
        <v>64</v>
      </c>
      <c r="S315" s="11">
        <v>2.1</v>
      </c>
      <c r="T315" s="11">
        <v>63</v>
      </c>
      <c r="U315" s="11">
        <v>1.0900000000000001</v>
      </c>
      <c r="V315" s="11">
        <v>57</v>
      </c>
      <c r="W315" s="11">
        <v>-0.11</v>
      </c>
      <c r="X315" s="11">
        <v>48</v>
      </c>
      <c r="Y315" s="11">
        <v>4.71</v>
      </c>
      <c r="Z315" s="11">
        <v>48</v>
      </c>
      <c r="AA315" s="11">
        <v>2.27</v>
      </c>
      <c r="AB315" s="11">
        <v>52</v>
      </c>
      <c r="AC315" s="11">
        <v>5.14</v>
      </c>
      <c r="AD315" s="11">
        <v>58</v>
      </c>
      <c r="AE315" s="40">
        <v>0.31</v>
      </c>
      <c r="AF315" s="11">
        <v>55</v>
      </c>
      <c r="AG315" s="43">
        <v>0.02</v>
      </c>
      <c r="AH315" s="11">
        <v>43</v>
      </c>
      <c r="AI315" s="47">
        <v>0.23</v>
      </c>
      <c r="AJ315" s="11">
        <v>52</v>
      </c>
      <c r="AK315" s="47">
        <v>0.01</v>
      </c>
      <c r="AL315" s="11">
        <v>36</v>
      </c>
      <c r="AM315" s="40">
        <v>0.22</v>
      </c>
      <c r="AN315" s="11">
        <v>49</v>
      </c>
      <c r="AO315" s="40">
        <v>0.5</v>
      </c>
      <c r="AP315" s="11">
        <v>57</v>
      </c>
      <c r="AQ315" s="11">
        <v>12.709999999999999</v>
      </c>
      <c r="AR315" s="11">
        <v>171.97</v>
      </c>
      <c r="AS315" s="11">
        <v>131.09</v>
      </c>
      <c r="AT315" s="11" t="s">
        <v>2640</v>
      </c>
      <c r="AU315" s="11" t="s">
        <v>2640</v>
      </c>
      <c r="AV315" s="11" t="s">
        <v>2641</v>
      </c>
      <c r="AW315" s="11">
        <v>3</v>
      </c>
      <c r="AX315" s="64" t="s">
        <v>2690</v>
      </c>
    </row>
    <row r="316" spans="1:50" x14ac:dyDescent="0.3">
      <c r="A316" s="11">
        <v>305</v>
      </c>
      <c r="B316" s="11" t="s">
        <v>443</v>
      </c>
      <c r="C316" s="11" t="s">
        <v>1373</v>
      </c>
      <c r="D316" s="11">
        <v>305</v>
      </c>
      <c r="E316" s="11" t="s">
        <v>2227</v>
      </c>
      <c r="F316" s="11" t="s">
        <v>2688</v>
      </c>
      <c r="G316" s="11" t="s">
        <v>443</v>
      </c>
      <c r="H316" s="12" t="s">
        <v>1044</v>
      </c>
      <c r="I316" s="13">
        <v>44709</v>
      </c>
      <c r="J316" s="11" t="s">
        <v>2656</v>
      </c>
      <c r="K316" s="11">
        <v>0.28000000000000003</v>
      </c>
      <c r="L316" s="11">
        <v>68</v>
      </c>
      <c r="M316" s="11">
        <v>8.6199999999999992</v>
      </c>
      <c r="N316" s="11">
        <v>71</v>
      </c>
      <c r="O316" s="11">
        <v>14.44</v>
      </c>
      <c r="P316" s="11">
        <v>65</v>
      </c>
      <c r="Q316" s="11">
        <v>0.26</v>
      </c>
      <c r="R316" s="11">
        <v>67</v>
      </c>
      <c r="S316" s="11">
        <v>2.1800000000000002</v>
      </c>
      <c r="T316" s="11">
        <v>67</v>
      </c>
      <c r="U316" s="11">
        <v>1.44</v>
      </c>
      <c r="V316" s="11">
        <v>64</v>
      </c>
      <c r="W316" s="11">
        <v>-0.14000000000000001</v>
      </c>
      <c r="X316" s="11">
        <v>51</v>
      </c>
      <c r="Y316" s="11">
        <v>3.89</v>
      </c>
      <c r="Z316" s="11">
        <v>51</v>
      </c>
      <c r="AA316" s="11">
        <v>2.44</v>
      </c>
      <c r="AB316" s="11">
        <v>55</v>
      </c>
      <c r="AC316" s="11">
        <v>4.71</v>
      </c>
      <c r="AD316" s="11">
        <v>62</v>
      </c>
      <c r="AE316" s="40">
        <v>0.28999999999999998</v>
      </c>
      <c r="AF316" s="11">
        <v>60</v>
      </c>
      <c r="AG316" s="43">
        <v>0.02</v>
      </c>
      <c r="AH316" s="11">
        <v>46</v>
      </c>
      <c r="AI316" s="47">
        <v>0.26</v>
      </c>
      <c r="AJ316" s="11">
        <v>55</v>
      </c>
      <c r="AK316" s="47">
        <v>0.01</v>
      </c>
      <c r="AL316" s="11">
        <v>39</v>
      </c>
      <c r="AM316" s="40">
        <v>0.25</v>
      </c>
      <c r="AN316" s="11">
        <v>52</v>
      </c>
      <c r="AO316" s="40">
        <v>0.42</v>
      </c>
      <c r="AP316" s="11">
        <v>62</v>
      </c>
      <c r="AQ316" s="11">
        <v>10.059999999999999</v>
      </c>
      <c r="AR316" s="11">
        <v>164.92</v>
      </c>
      <c r="AS316" s="11">
        <v>128.47999999999999</v>
      </c>
      <c r="AT316" s="11" t="s">
        <v>2640</v>
      </c>
      <c r="AU316" s="11" t="s">
        <v>2640</v>
      </c>
      <c r="AV316" s="11" t="s">
        <v>2640</v>
      </c>
      <c r="AW316" s="11">
        <v>4</v>
      </c>
      <c r="AX316" s="64" t="s">
        <v>2688</v>
      </c>
    </row>
    <row r="317" spans="1:50" x14ac:dyDescent="0.3">
      <c r="A317" s="11">
        <v>306</v>
      </c>
      <c r="B317" s="11" t="s">
        <v>747</v>
      </c>
      <c r="C317" s="11" t="s">
        <v>1374</v>
      </c>
      <c r="D317" s="11">
        <v>306</v>
      </c>
      <c r="E317" s="11" t="s">
        <v>2227</v>
      </c>
      <c r="F317" s="11" t="s">
        <v>2688</v>
      </c>
      <c r="G317" s="11" t="s">
        <v>747</v>
      </c>
      <c r="H317" s="12" t="s">
        <v>1046</v>
      </c>
      <c r="I317" s="13">
        <v>44725</v>
      </c>
      <c r="J317" s="11" t="s">
        <v>2656</v>
      </c>
      <c r="K317" s="11">
        <v>0.54</v>
      </c>
      <c r="L317" s="11">
        <v>67</v>
      </c>
      <c r="M317" s="11">
        <v>12.08</v>
      </c>
      <c r="N317" s="11">
        <v>71</v>
      </c>
      <c r="O317" s="11">
        <v>18.100000000000001</v>
      </c>
      <c r="P317" s="11">
        <v>60</v>
      </c>
      <c r="Q317" s="11">
        <v>0.06</v>
      </c>
      <c r="R317" s="11">
        <v>67</v>
      </c>
      <c r="S317" s="11">
        <v>2.0299999999999998</v>
      </c>
      <c r="T317" s="11">
        <v>67</v>
      </c>
      <c r="U317" s="11">
        <v>0.72</v>
      </c>
      <c r="V317" s="11">
        <v>58</v>
      </c>
      <c r="W317" s="11">
        <v>-0.47</v>
      </c>
      <c r="X317" s="11">
        <v>51</v>
      </c>
      <c r="Y317" s="11">
        <v>6</v>
      </c>
      <c r="Z317" s="11">
        <v>51</v>
      </c>
      <c r="AA317" s="11">
        <v>2.2200000000000002</v>
      </c>
      <c r="AB317" s="11">
        <v>54</v>
      </c>
      <c r="AC317" s="11">
        <v>6</v>
      </c>
      <c r="AD317" s="11">
        <v>61</v>
      </c>
      <c r="AE317" s="40">
        <v>0.26</v>
      </c>
      <c r="AF317" s="11">
        <v>57</v>
      </c>
      <c r="AG317" s="43">
        <v>0.03</v>
      </c>
      <c r="AH317" s="11">
        <v>45</v>
      </c>
      <c r="AI317" s="47">
        <v>0.22</v>
      </c>
      <c r="AJ317" s="11">
        <v>53</v>
      </c>
      <c r="AK317" s="47">
        <v>1E-3</v>
      </c>
      <c r="AL317" s="11">
        <v>38</v>
      </c>
      <c r="AM317" s="40">
        <v>0.2</v>
      </c>
      <c r="AN317" s="11">
        <v>50</v>
      </c>
      <c r="AO317" s="40">
        <v>0.39</v>
      </c>
      <c r="AP317" s="11">
        <v>59</v>
      </c>
      <c r="AQ317" s="11">
        <v>12.8</v>
      </c>
      <c r="AR317" s="11">
        <v>167.52</v>
      </c>
      <c r="AS317" s="11">
        <v>127.23</v>
      </c>
      <c r="AT317" s="11" t="s">
        <v>2640</v>
      </c>
      <c r="AU317" s="11" t="s">
        <v>2642</v>
      </c>
      <c r="AV317" s="11" t="s">
        <v>2640</v>
      </c>
      <c r="AW317" s="11">
        <v>3</v>
      </c>
      <c r="AX317" s="64" t="s">
        <v>2688</v>
      </c>
    </row>
    <row r="318" spans="1:50" x14ac:dyDescent="0.3">
      <c r="A318" s="11">
        <v>307</v>
      </c>
      <c r="B318" s="11" t="s">
        <v>970</v>
      </c>
      <c r="C318" s="11" t="s">
        <v>1375</v>
      </c>
      <c r="D318" s="11">
        <v>307</v>
      </c>
      <c r="E318" s="11" t="s">
        <v>2227</v>
      </c>
      <c r="F318" s="11" t="s">
        <v>2688</v>
      </c>
      <c r="G318" s="11" t="s">
        <v>970</v>
      </c>
      <c r="H318" s="12" t="s">
        <v>1060</v>
      </c>
      <c r="I318" s="13">
        <v>44737</v>
      </c>
      <c r="J318" s="11" t="s">
        <v>2656</v>
      </c>
      <c r="K318" s="11">
        <v>0.52</v>
      </c>
      <c r="L318" s="11">
        <v>65</v>
      </c>
      <c r="M318" s="11">
        <v>10.09</v>
      </c>
      <c r="N318" s="11">
        <v>69</v>
      </c>
      <c r="O318" s="11">
        <v>16.38</v>
      </c>
      <c r="P318" s="11">
        <v>55</v>
      </c>
      <c r="Q318" s="11">
        <v>-0.22</v>
      </c>
      <c r="R318" s="11">
        <v>62</v>
      </c>
      <c r="S318" s="11">
        <v>1.83</v>
      </c>
      <c r="T318" s="11">
        <v>64</v>
      </c>
      <c r="U318" s="11">
        <v>1.26</v>
      </c>
      <c r="V318" s="11">
        <v>49</v>
      </c>
      <c r="W318" s="11">
        <v>-0.28000000000000003</v>
      </c>
      <c r="X318" s="11">
        <v>42</v>
      </c>
      <c r="Y318" s="11">
        <v>5.62</v>
      </c>
      <c r="Z318" s="11">
        <v>41</v>
      </c>
      <c r="AA318" s="11">
        <v>2.13</v>
      </c>
      <c r="AB318" s="11">
        <v>46</v>
      </c>
      <c r="AC318" s="11">
        <v>5.34</v>
      </c>
      <c r="AD318" s="11">
        <v>58</v>
      </c>
      <c r="AE318" s="40">
        <v>0.22</v>
      </c>
      <c r="AF318" s="11">
        <v>45</v>
      </c>
      <c r="AG318" s="43">
        <v>0.03</v>
      </c>
      <c r="AH318" s="11">
        <v>34</v>
      </c>
      <c r="AI318" s="47">
        <v>0.17</v>
      </c>
      <c r="AJ318" s="11">
        <v>42</v>
      </c>
      <c r="AK318" s="47">
        <v>0.02</v>
      </c>
      <c r="AL318" s="11">
        <v>28</v>
      </c>
      <c r="AM318" s="40">
        <v>0.2</v>
      </c>
      <c r="AN318" s="11">
        <v>39</v>
      </c>
      <c r="AO318" s="40">
        <v>0.33</v>
      </c>
      <c r="AP318" s="11">
        <v>46</v>
      </c>
      <c r="AQ318" s="11">
        <v>11.35</v>
      </c>
      <c r="AR318" s="11">
        <v>160.53</v>
      </c>
      <c r="AS318" s="11">
        <v>126.07</v>
      </c>
      <c r="AT318" s="11" t="s">
        <v>2640</v>
      </c>
      <c r="AU318" s="11" t="s">
        <v>2640</v>
      </c>
      <c r="AV318" s="11" t="s">
        <v>2641</v>
      </c>
      <c r="AW318" s="11">
        <v>3</v>
      </c>
      <c r="AX318" s="64" t="s">
        <v>2688</v>
      </c>
    </row>
    <row r="319" spans="1:50" x14ac:dyDescent="0.3">
      <c r="A319" s="11">
        <v>308</v>
      </c>
      <c r="B319" s="11" t="s">
        <v>154</v>
      </c>
      <c r="C319" s="11" t="s">
        <v>1376</v>
      </c>
      <c r="D319" s="11">
        <v>308</v>
      </c>
      <c r="E319" s="11" t="s">
        <v>2227</v>
      </c>
      <c r="F319" s="11" t="s">
        <v>2688</v>
      </c>
      <c r="G319" s="11" t="s">
        <v>154</v>
      </c>
      <c r="H319" s="12" t="s">
        <v>1042</v>
      </c>
      <c r="I319" s="13">
        <v>44698</v>
      </c>
      <c r="J319" s="11" t="s">
        <v>2656</v>
      </c>
      <c r="K319" s="11">
        <v>0.38</v>
      </c>
      <c r="L319" s="11">
        <v>69</v>
      </c>
      <c r="M319" s="11">
        <v>8.5299999999999994</v>
      </c>
      <c r="N319" s="11">
        <v>73</v>
      </c>
      <c r="O319" s="11">
        <v>16.329999999999998</v>
      </c>
      <c r="P319" s="11">
        <v>65</v>
      </c>
      <c r="Q319" s="11">
        <v>0.14000000000000001</v>
      </c>
      <c r="R319" s="11">
        <v>71</v>
      </c>
      <c r="S319" s="11">
        <v>2.0299999999999998</v>
      </c>
      <c r="T319" s="11">
        <v>69</v>
      </c>
      <c r="U319" s="11">
        <v>-0.32</v>
      </c>
      <c r="V319" s="11">
        <v>64</v>
      </c>
      <c r="W319" s="11">
        <v>-0.17</v>
      </c>
      <c r="X319" s="11">
        <v>52</v>
      </c>
      <c r="Y319" s="11">
        <v>3.36</v>
      </c>
      <c r="Z319" s="11">
        <v>52</v>
      </c>
      <c r="AA319" s="11">
        <v>2.38</v>
      </c>
      <c r="AB319" s="11">
        <v>56</v>
      </c>
      <c r="AC319" s="11">
        <v>4.24</v>
      </c>
      <c r="AD319" s="11">
        <v>63</v>
      </c>
      <c r="AE319" s="40">
        <v>0.34</v>
      </c>
      <c r="AF319" s="11">
        <v>58</v>
      </c>
      <c r="AG319" s="43">
        <v>0.06</v>
      </c>
      <c r="AH319" s="11">
        <v>48</v>
      </c>
      <c r="AI319" s="47">
        <v>0.3</v>
      </c>
      <c r="AJ319" s="11">
        <v>55</v>
      </c>
      <c r="AK319" s="47">
        <v>1E-3</v>
      </c>
      <c r="AL319" s="11">
        <v>42</v>
      </c>
      <c r="AM319" s="40">
        <v>0.32</v>
      </c>
      <c r="AN319" s="11">
        <v>52</v>
      </c>
      <c r="AO319" s="40">
        <v>0.54</v>
      </c>
      <c r="AP319" s="11">
        <v>60</v>
      </c>
      <c r="AQ319" s="11">
        <v>8.2099999999999991</v>
      </c>
      <c r="AR319" s="11">
        <v>166.3</v>
      </c>
      <c r="AS319" s="11">
        <v>125.86</v>
      </c>
      <c r="AT319" s="11" t="s">
        <v>2640</v>
      </c>
      <c r="AU319" s="11" t="s">
        <v>2642</v>
      </c>
      <c r="AV319" s="11" t="s">
        <v>2642</v>
      </c>
      <c r="AW319" s="11">
        <v>3</v>
      </c>
      <c r="AX319" s="64" t="s">
        <v>2688</v>
      </c>
    </row>
    <row r="320" spans="1:50" x14ac:dyDescent="0.3">
      <c r="A320" s="11">
        <v>309</v>
      </c>
      <c r="B320" s="11" t="s">
        <v>406</v>
      </c>
      <c r="C320" s="11" t="s">
        <v>1377</v>
      </c>
      <c r="D320" s="11">
        <v>309</v>
      </c>
      <c r="E320" s="11" t="s">
        <v>2227</v>
      </c>
      <c r="F320" s="11" t="s">
        <v>2688</v>
      </c>
      <c r="G320" s="11" t="s">
        <v>406</v>
      </c>
      <c r="H320" s="12" t="s">
        <v>1063</v>
      </c>
      <c r="I320" s="13">
        <v>44709</v>
      </c>
      <c r="J320" s="11" t="s">
        <v>2655</v>
      </c>
      <c r="K320" s="11">
        <v>0.49</v>
      </c>
      <c r="L320" s="11">
        <v>63</v>
      </c>
      <c r="M320" s="11">
        <v>10.48</v>
      </c>
      <c r="N320" s="11">
        <v>69</v>
      </c>
      <c r="O320" s="11">
        <v>16.53</v>
      </c>
      <c r="P320" s="11">
        <v>58</v>
      </c>
      <c r="Q320" s="11">
        <v>-0.83</v>
      </c>
      <c r="R320" s="11">
        <v>62</v>
      </c>
      <c r="S320" s="11">
        <v>2.27</v>
      </c>
      <c r="T320" s="11">
        <v>63</v>
      </c>
      <c r="U320" s="11">
        <v>0.56999999999999995</v>
      </c>
      <c r="V320" s="11">
        <v>52</v>
      </c>
      <c r="W320" s="11">
        <v>-0.82</v>
      </c>
      <c r="X320" s="11">
        <v>45</v>
      </c>
      <c r="Y320" s="11">
        <v>5.08</v>
      </c>
      <c r="Z320" s="11">
        <v>45</v>
      </c>
      <c r="AA320" s="11">
        <v>2.14</v>
      </c>
      <c r="AB320" s="11">
        <v>48</v>
      </c>
      <c r="AC320" s="11">
        <v>6.65</v>
      </c>
      <c r="AD320" s="11">
        <v>58</v>
      </c>
      <c r="AE320" s="40">
        <v>0.3</v>
      </c>
      <c r="AF320" s="11">
        <v>48</v>
      </c>
      <c r="AG320" s="43">
        <v>0.06</v>
      </c>
      <c r="AH320" s="11">
        <v>39</v>
      </c>
      <c r="AI320" s="47">
        <v>0.2</v>
      </c>
      <c r="AJ320" s="11">
        <v>47</v>
      </c>
      <c r="AK320" s="47">
        <v>0.02</v>
      </c>
      <c r="AL320" s="11">
        <v>34</v>
      </c>
      <c r="AM320" s="40">
        <v>0.28000000000000003</v>
      </c>
      <c r="AN320" s="11">
        <v>44</v>
      </c>
      <c r="AO320" s="40">
        <v>0.43</v>
      </c>
      <c r="AP320" s="11">
        <v>50</v>
      </c>
      <c r="AQ320" s="11">
        <v>11.05</v>
      </c>
      <c r="AR320" s="11">
        <v>170.34</v>
      </c>
      <c r="AS320" s="11">
        <v>125.47</v>
      </c>
      <c r="AT320" s="11" t="s">
        <v>2641</v>
      </c>
      <c r="AU320" s="11" t="s">
        <v>2641</v>
      </c>
      <c r="AV320" s="11" t="s">
        <v>2640</v>
      </c>
      <c r="AW320" s="11">
        <v>3</v>
      </c>
      <c r="AX320" s="64" t="s">
        <v>2688</v>
      </c>
    </row>
    <row r="321" spans="1:50" x14ac:dyDescent="0.3">
      <c r="A321" s="11">
        <v>310</v>
      </c>
      <c r="B321" s="11" t="s">
        <v>724</v>
      </c>
      <c r="C321" s="11" t="s">
        <v>1378</v>
      </c>
      <c r="D321" s="11">
        <v>310</v>
      </c>
      <c r="E321" s="11" t="s">
        <v>2227</v>
      </c>
      <c r="F321" s="11" t="s">
        <v>2688</v>
      </c>
      <c r="G321" s="11" t="s">
        <v>724</v>
      </c>
      <c r="H321" s="12" t="s">
        <v>1055</v>
      </c>
      <c r="I321" s="13">
        <v>44724</v>
      </c>
      <c r="J321" s="11" t="s">
        <v>2656</v>
      </c>
      <c r="K321" s="11">
        <v>0.56000000000000005</v>
      </c>
      <c r="L321" s="11">
        <v>62</v>
      </c>
      <c r="M321" s="11">
        <v>9.89</v>
      </c>
      <c r="N321" s="11">
        <v>68</v>
      </c>
      <c r="O321" s="11">
        <v>14.64</v>
      </c>
      <c r="P321" s="11">
        <v>56</v>
      </c>
      <c r="Q321" s="11">
        <v>0.05</v>
      </c>
      <c r="R321" s="11">
        <v>60</v>
      </c>
      <c r="S321" s="11">
        <v>1.92</v>
      </c>
      <c r="T321" s="11">
        <v>61</v>
      </c>
      <c r="U321" s="11">
        <v>0.22</v>
      </c>
      <c r="V321" s="11">
        <v>54</v>
      </c>
      <c r="W321" s="11">
        <v>-0.35</v>
      </c>
      <c r="X321" s="11">
        <v>46</v>
      </c>
      <c r="Y321" s="11">
        <v>4.93</v>
      </c>
      <c r="Z321" s="11">
        <v>46</v>
      </c>
      <c r="AA321" s="11">
        <v>1.82</v>
      </c>
      <c r="AB321" s="11">
        <v>49</v>
      </c>
      <c r="AC321" s="11">
        <v>5.14</v>
      </c>
      <c r="AD321" s="11">
        <v>57</v>
      </c>
      <c r="AE321" s="40">
        <v>0.26</v>
      </c>
      <c r="AF321" s="11">
        <v>48</v>
      </c>
      <c r="AG321" s="43">
        <v>0.06</v>
      </c>
      <c r="AH321" s="11">
        <v>40</v>
      </c>
      <c r="AI321" s="47">
        <v>0.31</v>
      </c>
      <c r="AJ321" s="11">
        <v>48</v>
      </c>
      <c r="AK321" s="47">
        <v>1E-3</v>
      </c>
      <c r="AL321" s="11">
        <v>34</v>
      </c>
      <c r="AM321" s="40">
        <v>0.32</v>
      </c>
      <c r="AN321" s="11">
        <v>45</v>
      </c>
      <c r="AO321" s="40">
        <v>0.42</v>
      </c>
      <c r="AP321" s="11">
        <v>50</v>
      </c>
      <c r="AQ321" s="11">
        <v>10.110000000000001</v>
      </c>
      <c r="AR321" s="11">
        <v>169.76</v>
      </c>
      <c r="AS321" s="11">
        <v>129.46</v>
      </c>
      <c r="AT321" s="11" t="s">
        <v>2640</v>
      </c>
      <c r="AU321" s="11" t="s">
        <v>2640</v>
      </c>
      <c r="AV321" s="11" t="s">
        <v>2641</v>
      </c>
      <c r="AW321" s="11">
        <v>4</v>
      </c>
      <c r="AX321" s="64" t="s">
        <v>2688</v>
      </c>
    </row>
    <row r="322" spans="1:50" x14ac:dyDescent="0.3">
      <c r="A322" s="11">
        <v>311</v>
      </c>
      <c r="B322" s="11" t="s">
        <v>101</v>
      </c>
      <c r="C322" s="11" t="s">
        <v>1379</v>
      </c>
      <c r="D322" s="11">
        <v>311</v>
      </c>
      <c r="E322" s="11" t="s">
        <v>2227</v>
      </c>
      <c r="F322" s="11" t="s">
        <v>2688</v>
      </c>
      <c r="G322" s="11" t="s">
        <v>101</v>
      </c>
      <c r="H322" s="12" t="s">
        <v>1043</v>
      </c>
      <c r="I322" s="13">
        <v>44689</v>
      </c>
      <c r="J322" s="11" t="s">
        <v>2656</v>
      </c>
      <c r="K322" s="11">
        <v>0.54</v>
      </c>
      <c r="L322" s="11">
        <v>65</v>
      </c>
      <c r="M322" s="11">
        <v>8.73</v>
      </c>
      <c r="N322" s="11">
        <v>71</v>
      </c>
      <c r="O322" s="11">
        <v>17.440000000000001</v>
      </c>
      <c r="P322" s="11">
        <v>59</v>
      </c>
      <c r="Q322" s="11">
        <v>-0.1</v>
      </c>
      <c r="R322" s="11">
        <v>68</v>
      </c>
      <c r="S322" s="11">
        <v>2.09</v>
      </c>
      <c r="T322" s="11">
        <v>67</v>
      </c>
      <c r="U322" s="11">
        <v>0.46</v>
      </c>
      <c r="V322" s="11">
        <v>52</v>
      </c>
      <c r="W322" s="11">
        <v>-0.33</v>
      </c>
      <c r="X322" s="11">
        <v>44</v>
      </c>
      <c r="Y322" s="11">
        <v>3.34</v>
      </c>
      <c r="Z322" s="11">
        <v>44</v>
      </c>
      <c r="AA322" s="11">
        <v>2.2000000000000002</v>
      </c>
      <c r="AB322" s="11">
        <v>52</v>
      </c>
      <c r="AC322" s="11">
        <v>4.96</v>
      </c>
      <c r="AD322" s="11">
        <v>60</v>
      </c>
      <c r="AE322" s="40">
        <v>0.32</v>
      </c>
      <c r="AF322" s="11">
        <v>47</v>
      </c>
      <c r="AG322" s="43">
        <v>0.06</v>
      </c>
      <c r="AH322" s="11">
        <v>39</v>
      </c>
      <c r="AI322" s="47">
        <v>0.31</v>
      </c>
      <c r="AJ322" s="11">
        <v>46</v>
      </c>
      <c r="AK322" s="47">
        <v>1E-3</v>
      </c>
      <c r="AL322" s="11">
        <v>34</v>
      </c>
      <c r="AM322" s="40">
        <v>0.32</v>
      </c>
      <c r="AN322" s="11">
        <v>43</v>
      </c>
      <c r="AO322" s="40">
        <v>0.54</v>
      </c>
      <c r="AP322" s="11">
        <v>49</v>
      </c>
      <c r="AQ322" s="11">
        <v>9.1900000000000013</v>
      </c>
      <c r="AR322" s="11">
        <v>167.01</v>
      </c>
      <c r="AS322" s="11">
        <v>126.27</v>
      </c>
      <c r="AT322" s="11" t="s">
        <v>2641</v>
      </c>
      <c r="AU322" s="11" t="s">
        <v>2641</v>
      </c>
      <c r="AV322" s="11" t="s">
        <v>2642</v>
      </c>
      <c r="AW322" s="11">
        <v>3</v>
      </c>
      <c r="AX322" s="64" t="s">
        <v>2688</v>
      </c>
    </row>
    <row r="323" spans="1:50" x14ac:dyDescent="0.3">
      <c r="A323" s="11">
        <v>312</v>
      </c>
      <c r="B323" s="11" t="s">
        <v>499</v>
      </c>
      <c r="C323" s="11" t="s">
        <v>1380</v>
      </c>
      <c r="D323" s="11">
        <v>312</v>
      </c>
      <c r="E323" s="11" t="s">
        <v>2227</v>
      </c>
      <c r="F323" s="11" t="s">
        <v>2688</v>
      </c>
      <c r="G323" s="11" t="s">
        <v>499</v>
      </c>
      <c r="H323" s="12" t="s">
        <v>1062</v>
      </c>
      <c r="I323" s="13">
        <v>44709</v>
      </c>
      <c r="J323" s="11" t="s">
        <v>2691</v>
      </c>
      <c r="K323" s="11">
        <v>0.39</v>
      </c>
      <c r="L323" s="11">
        <v>68</v>
      </c>
      <c r="M323" s="11">
        <v>7.13</v>
      </c>
      <c r="N323" s="11">
        <v>72</v>
      </c>
      <c r="O323" s="11">
        <v>13.51</v>
      </c>
      <c r="P323" s="11">
        <v>64</v>
      </c>
      <c r="Q323" s="11">
        <v>1.25</v>
      </c>
      <c r="R323" s="11">
        <v>66</v>
      </c>
      <c r="S323" s="11">
        <v>1.74</v>
      </c>
      <c r="T323" s="11">
        <v>66</v>
      </c>
      <c r="U323" s="11">
        <v>-0.69</v>
      </c>
      <c r="V323" s="11">
        <v>62</v>
      </c>
      <c r="W323" s="11">
        <v>0.16</v>
      </c>
      <c r="X323" s="11">
        <v>50</v>
      </c>
      <c r="Y323" s="11">
        <v>2.2599999999999998</v>
      </c>
      <c r="Z323" s="11">
        <v>49</v>
      </c>
      <c r="AA323" s="11">
        <v>1.96</v>
      </c>
      <c r="AB323" s="11">
        <v>53</v>
      </c>
      <c r="AC323" s="11">
        <v>2.84</v>
      </c>
      <c r="AD323" s="11">
        <v>61</v>
      </c>
      <c r="AE323" s="40">
        <v>0.33</v>
      </c>
      <c r="AF323" s="11">
        <v>53</v>
      </c>
      <c r="AG323" s="43">
        <v>0.06</v>
      </c>
      <c r="AH323" s="11">
        <v>42</v>
      </c>
      <c r="AI323" s="47">
        <v>0.47</v>
      </c>
      <c r="AJ323" s="11">
        <v>52</v>
      </c>
      <c r="AK323" s="47">
        <v>0.01</v>
      </c>
      <c r="AL323" s="11">
        <v>35</v>
      </c>
      <c r="AM323" s="40">
        <v>0.45</v>
      </c>
      <c r="AN323" s="11">
        <v>48</v>
      </c>
      <c r="AO323" s="40">
        <v>0.56999999999999995</v>
      </c>
      <c r="AP323" s="11">
        <v>55</v>
      </c>
      <c r="AQ323" s="11">
        <v>6.4399999999999995</v>
      </c>
      <c r="AR323" s="11">
        <v>166.64</v>
      </c>
      <c r="AS323" s="11">
        <v>131.47</v>
      </c>
      <c r="AT323" s="11" t="s">
        <v>2640</v>
      </c>
      <c r="AU323" s="11" t="s">
        <v>2640</v>
      </c>
      <c r="AV323" s="11" t="s">
        <v>2640</v>
      </c>
      <c r="AW323" s="11">
        <v>3</v>
      </c>
      <c r="AX323" s="64" t="s">
        <v>2690</v>
      </c>
    </row>
    <row r="324" spans="1:50" x14ac:dyDescent="0.3">
      <c r="A324" s="11">
        <v>313</v>
      </c>
      <c r="B324" s="11" t="s">
        <v>370</v>
      </c>
      <c r="C324" s="11" t="s">
        <v>1381</v>
      </c>
      <c r="D324" s="11">
        <v>313</v>
      </c>
      <c r="E324" s="11" t="s">
        <v>2227</v>
      </c>
      <c r="F324" s="11" t="s">
        <v>2688</v>
      </c>
      <c r="G324" s="11" t="s">
        <v>370</v>
      </c>
      <c r="H324" s="12" t="s">
        <v>1048</v>
      </c>
      <c r="I324" s="13">
        <v>44708</v>
      </c>
      <c r="J324" s="11" t="s">
        <v>2656</v>
      </c>
      <c r="K324" s="11">
        <v>0.47</v>
      </c>
      <c r="L324" s="11">
        <v>67</v>
      </c>
      <c r="M324" s="11">
        <v>10.19</v>
      </c>
      <c r="N324" s="11">
        <v>70</v>
      </c>
      <c r="O324" s="11">
        <v>14.07</v>
      </c>
      <c r="P324" s="11">
        <v>62</v>
      </c>
      <c r="Q324" s="11">
        <v>-0.66</v>
      </c>
      <c r="R324" s="11">
        <v>63</v>
      </c>
      <c r="S324" s="11">
        <v>1.41</v>
      </c>
      <c r="T324" s="11">
        <v>64</v>
      </c>
      <c r="U324" s="11">
        <v>7.0000000000000007E-2</v>
      </c>
      <c r="V324" s="11">
        <v>57</v>
      </c>
      <c r="W324" s="11">
        <v>-0.3</v>
      </c>
      <c r="X324" s="11">
        <v>50</v>
      </c>
      <c r="Y324" s="11">
        <v>5.19</v>
      </c>
      <c r="Z324" s="11">
        <v>49</v>
      </c>
      <c r="AA324" s="11">
        <v>1.58</v>
      </c>
      <c r="AB324" s="11">
        <v>52</v>
      </c>
      <c r="AC324" s="11">
        <v>5.42</v>
      </c>
      <c r="AD324" s="11">
        <v>59</v>
      </c>
      <c r="AE324" s="40">
        <v>0.33</v>
      </c>
      <c r="AF324" s="11">
        <v>52</v>
      </c>
      <c r="AG324" s="43">
        <v>0.06</v>
      </c>
      <c r="AH324" s="11">
        <v>43</v>
      </c>
      <c r="AI324" s="47">
        <v>0.28999999999999998</v>
      </c>
      <c r="AJ324" s="11">
        <v>51</v>
      </c>
      <c r="AK324" s="47">
        <v>1E-3</v>
      </c>
      <c r="AL324" s="11">
        <v>37</v>
      </c>
      <c r="AM324" s="40">
        <v>0.28999999999999998</v>
      </c>
      <c r="AN324" s="11">
        <v>48</v>
      </c>
      <c r="AO324" s="40">
        <v>0.53</v>
      </c>
      <c r="AP324" s="11">
        <v>54</v>
      </c>
      <c r="AQ324" s="11">
        <v>10.26</v>
      </c>
      <c r="AR324" s="11">
        <v>168.07</v>
      </c>
      <c r="AS324" s="11">
        <v>130.44999999999999</v>
      </c>
      <c r="AT324" s="11" t="s">
        <v>2640</v>
      </c>
      <c r="AU324" s="11" t="s">
        <v>2640</v>
      </c>
      <c r="AV324" s="11" t="s">
        <v>2640</v>
      </c>
      <c r="AW324" s="11">
        <v>3</v>
      </c>
      <c r="AX324" s="64" t="s">
        <v>2688</v>
      </c>
    </row>
    <row r="325" spans="1:50" x14ac:dyDescent="0.3">
      <c r="A325" s="11">
        <v>314</v>
      </c>
      <c r="B325" s="11" t="s">
        <v>749</v>
      </c>
      <c r="C325" s="11" t="s">
        <v>1382</v>
      </c>
      <c r="D325" s="11">
        <v>314</v>
      </c>
      <c r="E325" s="11" t="s">
        <v>2227</v>
      </c>
      <c r="F325" s="11" t="s">
        <v>2688</v>
      </c>
      <c r="G325" s="11" t="s">
        <v>749</v>
      </c>
      <c r="H325" s="12" t="s">
        <v>1058</v>
      </c>
      <c r="I325" s="13">
        <v>44725</v>
      </c>
      <c r="J325" s="11" t="s">
        <v>2656</v>
      </c>
      <c r="K325" s="11">
        <v>0.68</v>
      </c>
      <c r="L325" s="11">
        <v>69</v>
      </c>
      <c r="M325" s="11">
        <v>8.6199999999999992</v>
      </c>
      <c r="N325" s="11">
        <v>72</v>
      </c>
      <c r="O325" s="11">
        <v>13.11</v>
      </c>
      <c r="P325" s="11">
        <v>63</v>
      </c>
      <c r="Q325" s="11">
        <v>0.12</v>
      </c>
      <c r="R325" s="11">
        <v>68</v>
      </c>
      <c r="S325" s="11">
        <v>1.06</v>
      </c>
      <c r="T325" s="11">
        <v>67</v>
      </c>
      <c r="U325" s="11">
        <v>0.06</v>
      </c>
      <c r="V325" s="11">
        <v>61</v>
      </c>
      <c r="W325" s="11">
        <v>0.02</v>
      </c>
      <c r="X325" s="11">
        <v>52</v>
      </c>
      <c r="Y325" s="11">
        <v>4.09</v>
      </c>
      <c r="Z325" s="11">
        <v>52</v>
      </c>
      <c r="AA325" s="11">
        <v>1.77</v>
      </c>
      <c r="AB325" s="11">
        <v>55</v>
      </c>
      <c r="AC325" s="11">
        <v>4.07</v>
      </c>
      <c r="AD325" s="11">
        <v>61</v>
      </c>
      <c r="AE325" s="40">
        <v>0.33</v>
      </c>
      <c r="AF325" s="11">
        <v>58</v>
      </c>
      <c r="AG325" s="43">
        <v>0.01</v>
      </c>
      <c r="AH325" s="11">
        <v>46</v>
      </c>
      <c r="AI325" s="47">
        <v>0.33</v>
      </c>
      <c r="AJ325" s="11">
        <v>55</v>
      </c>
      <c r="AK325" s="47">
        <v>1E-3</v>
      </c>
      <c r="AL325" s="11">
        <v>38</v>
      </c>
      <c r="AM325" s="40">
        <v>0.25</v>
      </c>
      <c r="AN325" s="11">
        <v>52</v>
      </c>
      <c r="AO325" s="40">
        <v>0.54</v>
      </c>
      <c r="AP325" s="11">
        <v>60</v>
      </c>
      <c r="AQ325" s="11">
        <v>8.68</v>
      </c>
      <c r="AR325" s="11">
        <v>161.08000000000001</v>
      </c>
      <c r="AS325" s="11">
        <v>127.88</v>
      </c>
      <c r="AT325" s="11" t="s">
        <v>2642</v>
      </c>
      <c r="AU325" s="11" t="s">
        <v>2641</v>
      </c>
      <c r="AV325" s="11" t="s">
        <v>2640</v>
      </c>
      <c r="AW325" s="11">
        <v>3</v>
      </c>
      <c r="AX325" s="64" t="s">
        <v>2690</v>
      </c>
    </row>
    <row r="326" spans="1:50" x14ac:dyDescent="0.3">
      <c r="A326" s="11">
        <v>315</v>
      </c>
      <c r="B326" s="11" t="s">
        <v>634</v>
      </c>
      <c r="C326" s="11" t="s">
        <v>1383</v>
      </c>
      <c r="D326" s="11">
        <v>315</v>
      </c>
      <c r="E326" s="11" t="s">
        <v>2227</v>
      </c>
      <c r="F326" s="11" t="s">
        <v>2688</v>
      </c>
      <c r="G326" s="11" t="s">
        <v>634</v>
      </c>
      <c r="H326" s="12" t="s">
        <v>1042</v>
      </c>
      <c r="I326" s="13">
        <v>44717</v>
      </c>
      <c r="J326" s="11" t="s">
        <v>2656</v>
      </c>
      <c r="K326" s="11">
        <v>0.55000000000000004</v>
      </c>
      <c r="L326" s="11">
        <v>66</v>
      </c>
      <c r="M326" s="11">
        <v>9.76</v>
      </c>
      <c r="N326" s="11">
        <v>70</v>
      </c>
      <c r="O326" s="11">
        <v>14.95</v>
      </c>
      <c r="P326" s="11">
        <v>62</v>
      </c>
      <c r="Q326" s="11">
        <v>-0.46</v>
      </c>
      <c r="R326" s="11">
        <v>66</v>
      </c>
      <c r="S326" s="11">
        <v>2.2999999999999998</v>
      </c>
      <c r="T326" s="11">
        <v>66</v>
      </c>
      <c r="U326" s="11">
        <v>0.82</v>
      </c>
      <c r="V326" s="11">
        <v>61</v>
      </c>
      <c r="W326" s="11">
        <v>-0.3</v>
      </c>
      <c r="X326" s="11">
        <v>51</v>
      </c>
      <c r="Y326" s="11">
        <v>3.72</v>
      </c>
      <c r="Z326" s="11">
        <v>50</v>
      </c>
      <c r="AA326" s="11">
        <v>2.4</v>
      </c>
      <c r="AB326" s="11">
        <v>53</v>
      </c>
      <c r="AC326" s="11">
        <v>5.69</v>
      </c>
      <c r="AD326" s="11">
        <v>61</v>
      </c>
      <c r="AE326" s="40">
        <v>0.28999999999999998</v>
      </c>
      <c r="AF326" s="11">
        <v>55</v>
      </c>
      <c r="AG326" s="43">
        <v>0.05</v>
      </c>
      <c r="AH326" s="11">
        <v>44</v>
      </c>
      <c r="AI326" s="47">
        <v>0.14000000000000001</v>
      </c>
      <c r="AJ326" s="11">
        <v>52</v>
      </c>
      <c r="AK326" s="47">
        <v>0.03</v>
      </c>
      <c r="AL326" s="11">
        <v>37</v>
      </c>
      <c r="AM326" s="40">
        <v>0.23</v>
      </c>
      <c r="AN326" s="11">
        <v>49</v>
      </c>
      <c r="AO326" s="40">
        <v>0.42</v>
      </c>
      <c r="AP326" s="11">
        <v>57</v>
      </c>
      <c r="AQ326" s="11">
        <v>10.58</v>
      </c>
      <c r="AR326" s="11">
        <v>170.47</v>
      </c>
      <c r="AS326" s="11">
        <v>127.85</v>
      </c>
      <c r="AT326" s="11" t="s">
        <v>2642</v>
      </c>
      <c r="AU326" s="11" t="s">
        <v>2640</v>
      </c>
      <c r="AV326" s="11" t="s">
        <v>2642</v>
      </c>
      <c r="AW326" s="11">
        <v>3</v>
      </c>
      <c r="AX326" s="64" t="s">
        <v>2688</v>
      </c>
    </row>
    <row r="327" spans="1:50" x14ac:dyDescent="0.3">
      <c r="A327" s="11">
        <v>316</v>
      </c>
      <c r="B327" s="11" t="s">
        <v>557</v>
      </c>
      <c r="C327" s="11" t="s">
        <v>1384</v>
      </c>
      <c r="D327" s="11">
        <v>316</v>
      </c>
      <c r="E327" s="11" t="s">
        <v>2227</v>
      </c>
      <c r="F327" s="11" t="s">
        <v>2688</v>
      </c>
      <c r="G327" s="11" t="s">
        <v>557</v>
      </c>
      <c r="H327" s="12" t="s">
        <v>1059</v>
      </c>
      <c r="I327" s="13">
        <v>44711</v>
      </c>
      <c r="J327" s="11" t="s">
        <v>2655</v>
      </c>
      <c r="K327" s="11">
        <v>0.22</v>
      </c>
      <c r="L327" s="11">
        <v>65</v>
      </c>
      <c r="M327" s="11">
        <v>7.34</v>
      </c>
      <c r="N327" s="11">
        <v>70</v>
      </c>
      <c r="O327" s="11">
        <v>9.15</v>
      </c>
      <c r="P327" s="11">
        <v>58</v>
      </c>
      <c r="Q327" s="11">
        <v>0.04</v>
      </c>
      <c r="R327" s="11">
        <v>63</v>
      </c>
      <c r="S327" s="11">
        <v>2.0499999999999998</v>
      </c>
      <c r="T327" s="11">
        <v>65</v>
      </c>
      <c r="U327" s="11">
        <v>0.38</v>
      </c>
      <c r="V327" s="11">
        <v>52</v>
      </c>
      <c r="W327" s="11">
        <v>-0.31</v>
      </c>
      <c r="X327" s="11">
        <v>45</v>
      </c>
      <c r="Y327" s="11">
        <v>2.71</v>
      </c>
      <c r="Z327" s="11">
        <v>45</v>
      </c>
      <c r="AA327" s="11">
        <v>2.12</v>
      </c>
      <c r="AB327" s="11">
        <v>49</v>
      </c>
      <c r="AC327" s="11">
        <v>4.41</v>
      </c>
      <c r="AD327" s="11">
        <v>59</v>
      </c>
      <c r="AE327" s="40">
        <v>0.31</v>
      </c>
      <c r="AF327" s="11">
        <v>48</v>
      </c>
      <c r="AG327" s="43">
        <v>0.06</v>
      </c>
      <c r="AH327" s="11">
        <v>39</v>
      </c>
      <c r="AI327" s="47">
        <v>0.21</v>
      </c>
      <c r="AJ327" s="11">
        <v>47</v>
      </c>
      <c r="AK327" s="47">
        <v>0.03</v>
      </c>
      <c r="AL327" s="11">
        <v>33</v>
      </c>
      <c r="AM327" s="40">
        <v>0.28999999999999998</v>
      </c>
      <c r="AN327" s="11">
        <v>44</v>
      </c>
      <c r="AO327" s="40">
        <v>0.48</v>
      </c>
      <c r="AP327" s="11">
        <v>50</v>
      </c>
      <c r="AQ327" s="11">
        <v>7.72</v>
      </c>
      <c r="AR327" s="11">
        <v>170.74</v>
      </c>
      <c r="AS327" s="11">
        <v>127.6</v>
      </c>
      <c r="AT327" s="11" t="s">
        <v>2640</v>
      </c>
      <c r="AU327" s="11" t="s">
        <v>2640</v>
      </c>
      <c r="AV327" s="11" t="s">
        <v>2641</v>
      </c>
      <c r="AW327" s="11">
        <v>4</v>
      </c>
      <c r="AX327" s="64" t="s">
        <v>2688</v>
      </c>
    </row>
    <row r="328" spans="1:50" x14ac:dyDescent="0.3">
      <c r="A328" s="11">
        <v>317</v>
      </c>
      <c r="B328" s="11" t="s">
        <v>642</v>
      </c>
      <c r="C328" s="11" t="s">
        <v>1385</v>
      </c>
      <c r="D328" s="11">
        <v>317</v>
      </c>
      <c r="E328" s="11" t="s">
        <v>2227</v>
      </c>
      <c r="F328" s="11" t="s">
        <v>2688</v>
      </c>
      <c r="G328" s="11" t="s">
        <v>642</v>
      </c>
      <c r="H328" s="12" t="s">
        <v>1050</v>
      </c>
      <c r="I328" s="13">
        <v>44718</v>
      </c>
      <c r="J328" s="11" t="s">
        <v>2656</v>
      </c>
      <c r="K328" s="11">
        <v>0.38</v>
      </c>
      <c r="L328" s="11">
        <v>68</v>
      </c>
      <c r="M328" s="11">
        <v>7.02</v>
      </c>
      <c r="N328" s="11">
        <v>71</v>
      </c>
      <c r="O328" s="11">
        <v>8</v>
      </c>
      <c r="P328" s="11">
        <v>63</v>
      </c>
      <c r="Q328" s="11">
        <v>0.84</v>
      </c>
      <c r="R328" s="11">
        <v>65</v>
      </c>
      <c r="S328" s="11">
        <v>2.39</v>
      </c>
      <c r="T328" s="11">
        <v>64</v>
      </c>
      <c r="U328" s="11">
        <v>-0.33</v>
      </c>
      <c r="V328" s="11">
        <v>60</v>
      </c>
      <c r="W328" s="11">
        <v>-0.24</v>
      </c>
      <c r="X328" s="11">
        <v>52</v>
      </c>
      <c r="Y328" s="11">
        <v>3.4</v>
      </c>
      <c r="Z328" s="11">
        <v>52</v>
      </c>
      <c r="AA328" s="11">
        <v>2.0699999999999998</v>
      </c>
      <c r="AB328" s="11">
        <v>54</v>
      </c>
      <c r="AC328" s="11">
        <v>4.13</v>
      </c>
      <c r="AD328" s="11">
        <v>60</v>
      </c>
      <c r="AE328" s="40">
        <v>0.34</v>
      </c>
      <c r="AF328" s="11">
        <v>54</v>
      </c>
      <c r="AG328" s="43">
        <v>0.06</v>
      </c>
      <c r="AH328" s="11">
        <v>45</v>
      </c>
      <c r="AI328" s="47">
        <v>0.27</v>
      </c>
      <c r="AJ328" s="11">
        <v>54</v>
      </c>
      <c r="AK328" s="47">
        <v>0.01</v>
      </c>
      <c r="AL328" s="11">
        <v>41</v>
      </c>
      <c r="AM328" s="40">
        <v>0.28999999999999998</v>
      </c>
      <c r="AN328" s="11">
        <v>51</v>
      </c>
      <c r="AO328" s="40">
        <v>0.54</v>
      </c>
      <c r="AP328" s="11">
        <v>56</v>
      </c>
      <c r="AQ328" s="11">
        <v>6.6899999999999995</v>
      </c>
      <c r="AR328" s="11">
        <v>171.68</v>
      </c>
      <c r="AS328" s="11">
        <v>127.33</v>
      </c>
      <c r="AT328" s="11" t="s">
        <v>2642</v>
      </c>
      <c r="AU328" s="11" t="s">
        <v>2640</v>
      </c>
      <c r="AV328" s="11" t="s">
        <v>2642</v>
      </c>
      <c r="AW328" s="11">
        <v>2</v>
      </c>
      <c r="AX328" s="64" t="s">
        <v>2688</v>
      </c>
    </row>
    <row r="329" spans="1:50" x14ac:dyDescent="0.3">
      <c r="A329" s="11">
        <v>318</v>
      </c>
      <c r="B329" s="11" t="s">
        <v>555</v>
      </c>
      <c r="C329" s="11" t="s">
        <v>1386</v>
      </c>
      <c r="D329" s="11">
        <v>318</v>
      </c>
      <c r="E329" s="11" t="s">
        <v>2227</v>
      </c>
      <c r="F329" s="11" t="s">
        <v>2688</v>
      </c>
      <c r="G329" s="11" t="s">
        <v>555</v>
      </c>
      <c r="H329" s="12" t="s">
        <v>1059</v>
      </c>
      <c r="I329" s="13">
        <v>44711</v>
      </c>
      <c r="J329" s="11" t="s">
        <v>2655</v>
      </c>
      <c r="K329" s="11">
        <v>0.45</v>
      </c>
      <c r="L329" s="11">
        <v>65</v>
      </c>
      <c r="M329" s="11">
        <v>9.7899999999999991</v>
      </c>
      <c r="N329" s="11">
        <v>70</v>
      </c>
      <c r="O329" s="11">
        <v>15.67</v>
      </c>
      <c r="P329" s="11">
        <v>57</v>
      </c>
      <c r="Q329" s="11">
        <v>-0.33</v>
      </c>
      <c r="R329" s="11">
        <v>60</v>
      </c>
      <c r="S329" s="11">
        <v>2.0099999999999998</v>
      </c>
      <c r="T329" s="11">
        <v>61</v>
      </c>
      <c r="U329" s="11">
        <v>0.46</v>
      </c>
      <c r="V329" s="11">
        <v>53</v>
      </c>
      <c r="W329" s="11">
        <v>-0.47</v>
      </c>
      <c r="X329" s="11">
        <v>46</v>
      </c>
      <c r="Y329" s="11">
        <v>4.87</v>
      </c>
      <c r="Z329" s="11">
        <v>46</v>
      </c>
      <c r="AA329" s="11">
        <v>2.2200000000000002</v>
      </c>
      <c r="AB329" s="11">
        <v>49</v>
      </c>
      <c r="AC329" s="11">
        <v>5.17</v>
      </c>
      <c r="AD329" s="11">
        <v>57</v>
      </c>
      <c r="AE329" s="40">
        <v>0.3</v>
      </c>
      <c r="AF329" s="11">
        <v>48</v>
      </c>
      <c r="AG329" s="43">
        <v>7.0000000000000007E-2</v>
      </c>
      <c r="AH329" s="11">
        <v>39</v>
      </c>
      <c r="AI329" s="47">
        <v>0.21</v>
      </c>
      <c r="AJ329" s="11">
        <v>47</v>
      </c>
      <c r="AK329" s="47">
        <v>0.02</v>
      </c>
      <c r="AL329" s="11">
        <v>33</v>
      </c>
      <c r="AM329" s="40">
        <v>0.3</v>
      </c>
      <c r="AN329" s="11">
        <v>44</v>
      </c>
      <c r="AO329" s="40">
        <v>0.45</v>
      </c>
      <c r="AP329" s="11">
        <v>50</v>
      </c>
      <c r="AQ329" s="11">
        <v>10.25</v>
      </c>
      <c r="AR329" s="11">
        <v>171.88</v>
      </c>
      <c r="AS329" s="11">
        <v>127.25</v>
      </c>
      <c r="AT329" s="11" t="s">
        <v>2640</v>
      </c>
      <c r="AU329" s="11" t="s">
        <v>2642</v>
      </c>
      <c r="AV329" s="11" t="s">
        <v>2640</v>
      </c>
      <c r="AW329" s="11">
        <v>4</v>
      </c>
      <c r="AX329" s="64" t="s">
        <v>2688</v>
      </c>
    </row>
    <row r="330" spans="1:50" x14ac:dyDescent="0.3">
      <c r="A330" s="11">
        <v>319</v>
      </c>
      <c r="B330" s="11" t="s">
        <v>434</v>
      </c>
      <c r="C330" s="11" t="s">
        <v>1387</v>
      </c>
      <c r="D330" s="11">
        <v>319</v>
      </c>
      <c r="E330" s="11" t="s">
        <v>2227</v>
      </c>
      <c r="F330" s="11" t="s">
        <v>2688</v>
      </c>
      <c r="G330" s="11" t="s">
        <v>434</v>
      </c>
      <c r="H330" s="12" t="s">
        <v>1062</v>
      </c>
      <c r="I330" s="13">
        <v>44708</v>
      </c>
      <c r="J330" s="11" t="s">
        <v>2656</v>
      </c>
      <c r="K330" s="11">
        <v>0.54</v>
      </c>
      <c r="L330" s="11">
        <v>64</v>
      </c>
      <c r="M330" s="11">
        <v>8.65</v>
      </c>
      <c r="N330" s="11">
        <v>70</v>
      </c>
      <c r="O330" s="11">
        <v>13.85</v>
      </c>
      <c r="P330" s="11">
        <v>58</v>
      </c>
      <c r="Q330" s="11">
        <v>0.62</v>
      </c>
      <c r="R330" s="11">
        <v>64</v>
      </c>
      <c r="S330" s="11">
        <v>1.91</v>
      </c>
      <c r="T330" s="11">
        <v>65</v>
      </c>
      <c r="U330" s="11">
        <v>-0.24</v>
      </c>
      <c r="V330" s="11">
        <v>56</v>
      </c>
      <c r="W330" s="11">
        <v>-0.23</v>
      </c>
      <c r="X330" s="11">
        <v>46</v>
      </c>
      <c r="Y330" s="11">
        <v>3.64</v>
      </c>
      <c r="Z330" s="11">
        <v>45</v>
      </c>
      <c r="AA330" s="11">
        <v>2.15</v>
      </c>
      <c r="AB330" s="11">
        <v>48</v>
      </c>
      <c r="AC330" s="11">
        <v>3.99</v>
      </c>
      <c r="AD330" s="11">
        <v>59</v>
      </c>
      <c r="AE330" s="40">
        <v>0.26</v>
      </c>
      <c r="AF330" s="11">
        <v>48</v>
      </c>
      <c r="AG330" s="43">
        <v>0.06</v>
      </c>
      <c r="AH330" s="11">
        <v>37</v>
      </c>
      <c r="AI330" s="47">
        <v>0.31</v>
      </c>
      <c r="AJ330" s="11">
        <v>46</v>
      </c>
      <c r="AK330" s="47">
        <v>1E-3</v>
      </c>
      <c r="AL330" s="11">
        <v>31</v>
      </c>
      <c r="AM330" s="40">
        <v>0.31</v>
      </c>
      <c r="AN330" s="11">
        <v>43</v>
      </c>
      <c r="AO330" s="40">
        <v>0.39</v>
      </c>
      <c r="AP330" s="11">
        <v>49</v>
      </c>
      <c r="AQ330" s="11">
        <v>8.41</v>
      </c>
      <c r="AR330" s="11">
        <v>165.81</v>
      </c>
      <c r="AS330" s="11">
        <v>125.75</v>
      </c>
      <c r="AT330" s="11" t="s">
        <v>2642</v>
      </c>
      <c r="AU330" s="11" t="s">
        <v>2640</v>
      </c>
      <c r="AV330" s="11" t="s">
        <v>2641</v>
      </c>
      <c r="AW330" s="11">
        <v>3</v>
      </c>
      <c r="AX330" s="64" t="s">
        <v>2688</v>
      </c>
    </row>
    <row r="331" spans="1:50" x14ac:dyDescent="0.3">
      <c r="A331" s="11">
        <v>320</v>
      </c>
      <c r="B331" s="11" t="s">
        <v>313</v>
      </c>
      <c r="C331" s="11" t="s">
        <v>1388</v>
      </c>
      <c r="D331" s="11">
        <v>320</v>
      </c>
      <c r="E331" s="11" t="s">
        <v>2227</v>
      </c>
      <c r="F331" s="11" t="s">
        <v>2688</v>
      </c>
      <c r="G331" s="11" t="s">
        <v>313</v>
      </c>
      <c r="H331" s="12" t="s">
        <v>1052</v>
      </c>
      <c r="I331" s="13">
        <v>44706</v>
      </c>
      <c r="J331" s="11" t="s">
        <v>2656</v>
      </c>
      <c r="K331" s="11">
        <v>0.64</v>
      </c>
      <c r="L331" s="11">
        <v>68</v>
      </c>
      <c r="M331" s="11">
        <v>9.15</v>
      </c>
      <c r="N331" s="11">
        <v>71</v>
      </c>
      <c r="O331" s="11">
        <v>13.52</v>
      </c>
      <c r="P331" s="11">
        <v>63</v>
      </c>
      <c r="Q331" s="11">
        <v>-0.7</v>
      </c>
      <c r="R331" s="11">
        <v>67</v>
      </c>
      <c r="S331" s="11">
        <v>1.1100000000000001</v>
      </c>
      <c r="T331" s="11">
        <v>66</v>
      </c>
      <c r="U331" s="11">
        <v>-0.25</v>
      </c>
      <c r="V331" s="11">
        <v>61</v>
      </c>
      <c r="W331" s="11">
        <v>-0.59</v>
      </c>
      <c r="X331" s="11">
        <v>53</v>
      </c>
      <c r="Y331" s="11">
        <v>3.74</v>
      </c>
      <c r="Z331" s="11">
        <v>52</v>
      </c>
      <c r="AA331" s="11">
        <v>1.07</v>
      </c>
      <c r="AB331" s="11">
        <v>55</v>
      </c>
      <c r="AC331" s="11">
        <v>5.17</v>
      </c>
      <c r="AD331" s="11">
        <v>61</v>
      </c>
      <c r="AE331" s="40">
        <v>0.28999999999999998</v>
      </c>
      <c r="AF331" s="11">
        <v>58</v>
      </c>
      <c r="AG331" s="43">
        <v>0.04</v>
      </c>
      <c r="AH331" s="11">
        <v>46</v>
      </c>
      <c r="AI331" s="47">
        <v>0.33</v>
      </c>
      <c r="AJ331" s="11">
        <v>55</v>
      </c>
      <c r="AK331" s="47">
        <v>0.01</v>
      </c>
      <c r="AL331" s="11">
        <v>40</v>
      </c>
      <c r="AM331" s="40">
        <v>0.31</v>
      </c>
      <c r="AN331" s="11">
        <v>52</v>
      </c>
      <c r="AO331" s="40">
        <v>0.51</v>
      </c>
      <c r="AP331" s="11">
        <v>60</v>
      </c>
      <c r="AQ331" s="11">
        <v>8.9</v>
      </c>
      <c r="AR331" s="11">
        <v>164.31</v>
      </c>
      <c r="AS331" s="11">
        <v>125.24</v>
      </c>
      <c r="AT331" s="11" t="s">
        <v>2641</v>
      </c>
      <c r="AU331" s="11" t="s">
        <v>2640</v>
      </c>
      <c r="AV331" s="11" t="s">
        <v>2640</v>
      </c>
      <c r="AW331" s="11">
        <v>3</v>
      </c>
      <c r="AX331" s="64" t="s">
        <v>2688</v>
      </c>
    </row>
    <row r="332" spans="1:50" x14ac:dyDescent="0.3">
      <c r="A332" s="11">
        <v>321</v>
      </c>
      <c r="B332" s="11" t="s">
        <v>950</v>
      </c>
      <c r="C332" s="11" t="s">
        <v>1389</v>
      </c>
      <c r="D332" s="11">
        <v>321</v>
      </c>
      <c r="E332" s="11" t="s">
        <v>2227</v>
      </c>
      <c r="F332" s="11" t="s">
        <v>2688</v>
      </c>
      <c r="G332" s="11" t="s">
        <v>950</v>
      </c>
      <c r="H332" s="12" t="s">
        <v>1042</v>
      </c>
      <c r="I332" s="13">
        <v>44736</v>
      </c>
      <c r="J332" s="11" t="s">
        <v>2655</v>
      </c>
      <c r="K332" s="11">
        <v>0.79</v>
      </c>
      <c r="L332" s="11">
        <v>61</v>
      </c>
      <c r="M332" s="11">
        <v>11.7</v>
      </c>
      <c r="N332" s="11">
        <v>64</v>
      </c>
      <c r="O332" s="11">
        <v>15.4</v>
      </c>
      <c r="P332" s="11">
        <v>55</v>
      </c>
      <c r="Q332" s="11">
        <v>-0.36</v>
      </c>
      <c r="R332" s="11">
        <v>59</v>
      </c>
      <c r="S332" s="11">
        <v>1.91</v>
      </c>
      <c r="T332" s="11">
        <v>59</v>
      </c>
      <c r="U332" s="11">
        <v>1.03</v>
      </c>
      <c r="V332" s="11">
        <v>54</v>
      </c>
      <c r="W332" s="11">
        <v>-0.01</v>
      </c>
      <c r="X332" s="11">
        <v>44</v>
      </c>
      <c r="Y332" s="11">
        <v>3.66</v>
      </c>
      <c r="Z332" s="11">
        <v>43</v>
      </c>
      <c r="AA332" s="11">
        <v>2.78</v>
      </c>
      <c r="AB332" s="11">
        <v>47</v>
      </c>
      <c r="AC332" s="11">
        <v>6.02</v>
      </c>
      <c r="AD332" s="11">
        <v>53</v>
      </c>
      <c r="AE332" s="40">
        <v>0.25</v>
      </c>
      <c r="AF332" s="11">
        <v>48</v>
      </c>
      <c r="AG332" s="43">
        <v>0.05</v>
      </c>
      <c r="AH332" s="11">
        <v>37</v>
      </c>
      <c r="AI332" s="47">
        <v>0.14000000000000001</v>
      </c>
      <c r="AJ332" s="11">
        <v>45</v>
      </c>
      <c r="AK332" s="47">
        <v>0.03</v>
      </c>
      <c r="AL332" s="11">
        <v>31</v>
      </c>
      <c r="AM332" s="40">
        <v>0.22</v>
      </c>
      <c r="AN332" s="11">
        <v>42</v>
      </c>
      <c r="AO332" s="40">
        <v>0.36</v>
      </c>
      <c r="AP332" s="11">
        <v>49</v>
      </c>
      <c r="AQ332" s="11">
        <v>12.729999999999999</v>
      </c>
      <c r="AR332" s="11">
        <v>173.91</v>
      </c>
      <c r="AS332" s="11">
        <v>134.37</v>
      </c>
      <c r="AT332" s="11" t="s">
        <v>2640</v>
      </c>
      <c r="AU332" s="11" t="s">
        <v>2640</v>
      </c>
      <c r="AV332" s="11" t="s">
        <v>2642</v>
      </c>
      <c r="AW332" s="11">
        <v>3</v>
      </c>
      <c r="AX332" s="64" t="s">
        <v>2690</v>
      </c>
    </row>
    <row r="333" spans="1:50" x14ac:dyDescent="0.3">
      <c r="A333" s="11">
        <v>322</v>
      </c>
      <c r="B333" s="11" t="s">
        <v>736</v>
      </c>
      <c r="C333" s="11" t="s">
        <v>1390</v>
      </c>
      <c r="D333" s="11">
        <v>322</v>
      </c>
      <c r="E333" s="11" t="s">
        <v>2227</v>
      </c>
      <c r="F333" s="11" t="s">
        <v>2688</v>
      </c>
      <c r="G333" s="11" t="s">
        <v>736</v>
      </c>
      <c r="H333" s="12" t="s">
        <v>1070</v>
      </c>
      <c r="I333" s="13">
        <v>44725</v>
      </c>
      <c r="J333" s="11" t="s">
        <v>2656</v>
      </c>
      <c r="K333" s="11">
        <v>0.55000000000000004</v>
      </c>
      <c r="L333" s="11">
        <v>68</v>
      </c>
      <c r="M333" s="11">
        <v>9.58</v>
      </c>
      <c r="N333" s="11">
        <v>71</v>
      </c>
      <c r="O333" s="11">
        <v>10.96</v>
      </c>
      <c r="P333" s="11">
        <v>62</v>
      </c>
      <c r="Q333" s="11">
        <v>-0.43</v>
      </c>
      <c r="R333" s="11">
        <v>67</v>
      </c>
      <c r="S333" s="11">
        <v>2.23</v>
      </c>
      <c r="T333" s="11">
        <v>67</v>
      </c>
      <c r="U333" s="11">
        <v>2.19</v>
      </c>
      <c r="V333" s="11">
        <v>60</v>
      </c>
      <c r="W333" s="11">
        <v>-0.5</v>
      </c>
      <c r="X333" s="11">
        <v>51</v>
      </c>
      <c r="Y333" s="11">
        <v>5.14</v>
      </c>
      <c r="Z333" s="11">
        <v>50</v>
      </c>
      <c r="AA333" s="11">
        <v>2.13</v>
      </c>
      <c r="AB333" s="11">
        <v>54</v>
      </c>
      <c r="AC333" s="11">
        <v>6.23</v>
      </c>
      <c r="AD333" s="11">
        <v>61</v>
      </c>
      <c r="AE333" s="40">
        <v>0.24</v>
      </c>
      <c r="AF333" s="11">
        <v>59</v>
      </c>
      <c r="AG333" s="43">
        <v>0.03</v>
      </c>
      <c r="AH333" s="11">
        <v>42</v>
      </c>
      <c r="AI333" s="47">
        <v>0.23</v>
      </c>
      <c r="AJ333" s="11">
        <v>54</v>
      </c>
      <c r="AK333" s="47">
        <v>0.01</v>
      </c>
      <c r="AL333" s="11">
        <v>34</v>
      </c>
      <c r="AM333" s="40">
        <v>0.22</v>
      </c>
      <c r="AN333" s="11">
        <v>50</v>
      </c>
      <c r="AO333" s="40">
        <v>0.39</v>
      </c>
      <c r="AP333" s="11">
        <v>61</v>
      </c>
      <c r="AQ333" s="11">
        <v>11.77</v>
      </c>
      <c r="AR333" s="11">
        <v>174.56</v>
      </c>
      <c r="AS333" s="11">
        <v>131.52000000000001</v>
      </c>
      <c r="AT333" s="11" t="s">
        <v>2640</v>
      </c>
      <c r="AU333" s="11" t="s">
        <v>2641</v>
      </c>
      <c r="AV333" s="11" t="s">
        <v>2640</v>
      </c>
      <c r="AW333" s="11">
        <v>3</v>
      </c>
      <c r="AX333" s="64" t="s">
        <v>2688</v>
      </c>
    </row>
    <row r="334" spans="1:50" x14ac:dyDescent="0.3">
      <c r="A334" s="11">
        <v>323</v>
      </c>
      <c r="B334" s="11" t="s">
        <v>758</v>
      </c>
      <c r="C334" s="11" t="s">
        <v>1391</v>
      </c>
      <c r="D334" s="11">
        <v>323</v>
      </c>
      <c r="E334" s="11" t="s">
        <v>2227</v>
      </c>
      <c r="F334" s="11" t="s">
        <v>2688</v>
      </c>
      <c r="G334" s="11" t="s">
        <v>758</v>
      </c>
      <c r="H334" s="12" t="s">
        <v>1058</v>
      </c>
      <c r="I334" s="13">
        <v>44726</v>
      </c>
      <c r="J334" s="11" t="s">
        <v>2656</v>
      </c>
      <c r="K334" s="11">
        <v>0.31</v>
      </c>
      <c r="L334" s="11">
        <v>68</v>
      </c>
      <c r="M334" s="11">
        <v>8.02</v>
      </c>
      <c r="N334" s="11">
        <v>71</v>
      </c>
      <c r="O334" s="11">
        <v>12.77</v>
      </c>
      <c r="P334" s="11">
        <v>62</v>
      </c>
      <c r="Q334" s="11">
        <v>0.8</v>
      </c>
      <c r="R334" s="11">
        <v>66</v>
      </c>
      <c r="S334" s="11">
        <v>2.2799999999999998</v>
      </c>
      <c r="T334" s="11">
        <v>66</v>
      </c>
      <c r="U334" s="11">
        <v>0.3</v>
      </c>
      <c r="V334" s="11">
        <v>60</v>
      </c>
      <c r="W334" s="11">
        <v>-0.06</v>
      </c>
      <c r="X334" s="11">
        <v>50</v>
      </c>
      <c r="Y334" s="11">
        <v>1.21</v>
      </c>
      <c r="Z334" s="11">
        <v>50</v>
      </c>
      <c r="AA334" s="11">
        <v>2.59</v>
      </c>
      <c r="AB334" s="11">
        <v>54</v>
      </c>
      <c r="AC334" s="11">
        <v>3.9</v>
      </c>
      <c r="AD334" s="11">
        <v>60</v>
      </c>
      <c r="AE334" s="40">
        <v>0.34</v>
      </c>
      <c r="AF334" s="11">
        <v>57</v>
      </c>
      <c r="AG334" s="43">
        <v>0.05</v>
      </c>
      <c r="AH334" s="11">
        <v>44</v>
      </c>
      <c r="AI334" s="47">
        <v>0.25</v>
      </c>
      <c r="AJ334" s="11">
        <v>53</v>
      </c>
      <c r="AK334" s="47">
        <v>0.02</v>
      </c>
      <c r="AL334" s="11">
        <v>37</v>
      </c>
      <c r="AM334" s="40">
        <v>0.3</v>
      </c>
      <c r="AN334" s="11">
        <v>50</v>
      </c>
      <c r="AO334" s="40">
        <v>0.52</v>
      </c>
      <c r="AP334" s="11">
        <v>59</v>
      </c>
      <c r="AQ334" s="11">
        <v>8.32</v>
      </c>
      <c r="AR334" s="11">
        <v>172.11</v>
      </c>
      <c r="AS334" s="11">
        <v>128.86000000000001</v>
      </c>
      <c r="AT334" s="11" t="s">
        <v>2640</v>
      </c>
      <c r="AU334" s="11" t="s">
        <v>2640</v>
      </c>
      <c r="AV334" s="11" t="s">
        <v>2640</v>
      </c>
      <c r="AW334" s="11">
        <v>3</v>
      </c>
      <c r="AX334" s="64" t="s">
        <v>2690</v>
      </c>
    </row>
    <row r="335" spans="1:50" x14ac:dyDescent="0.3">
      <c r="A335" s="11">
        <v>324</v>
      </c>
      <c r="B335" s="11" t="s">
        <v>852</v>
      </c>
      <c r="C335" s="11" t="s">
        <v>1392</v>
      </c>
      <c r="D335" s="11">
        <v>324</v>
      </c>
      <c r="E335" s="11" t="s">
        <v>2227</v>
      </c>
      <c r="F335" s="11" t="s">
        <v>2688</v>
      </c>
      <c r="G335" s="11" t="s">
        <v>852</v>
      </c>
      <c r="H335" s="12" t="s">
        <v>1045</v>
      </c>
      <c r="I335" s="13">
        <v>44732</v>
      </c>
      <c r="J335" s="11" t="s">
        <v>2655</v>
      </c>
      <c r="K335" s="11">
        <v>0.48</v>
      </c>
      <c r="L335" s="11">
        <v>64</v>
      </c>
      <c r="M335" s="11">
        <v>10.91</v>
      </c>
      <c r="N335" s="11">
        <v>69</v>
      </c>
      <c r="O335" s="11">
        <v>18.149999999999999</v>
      </c>
      <c r="P335" s="11">
        <v>57</v>
      </c>
      <c r="Q335" s="11">
        <v>-0.86</v>
      </c>
      <c r="R335" s="11">
        <v>65</v>
      </c>
      <c r="S335" s="11">
        <v>0.88</v>
      </c>
      <c r="T335" s="11">
        <v>65</v>
      </c>
      <c r="U335" s="11">
        <v>1.36</v>
      </c>
      <c r="V335" s="11">
        <v>54</v>
      </c>
      <c r="W335" s="11">
        <v>-0.43</v>
      </c>
      <c r="X335" s="11">
        <v>44</v>
      </c>
      <c r="Y335" s="11">
        <v>5.83</v>
      </c>
      <c r="Z335" s="11">
        <v>44</v>
      </c>
      <c r="AA335" s="11">
        <v>1.54</v>
      </c>
      <c r="AB335" s="11">
        <v>50</v>
      </c>
      <c r="AC335" s="11">
        <v>5.64</v>
      </c>
      <c r="AD335" s="11">
        <v>59</v>
      </c>
      <c r="AE335" s="40">
        <v>0.21</v>
      </c>
      <c r="AF335" s="11">
        <v>53</v>
      </c>
      <c r="AG335" s="43">
        <v>0.04</v>
      </c>
      <c r="AH335" s="11">
        <v>40</v>
      </c>
      <c r="AI335" s="47">
        <v>0.21</v>
      </c>
      <c r="AJ335" s="11">
        <v>48</v>
      </c>
      <c r="AK335" s="47">
        <v>0.01</v>
      </c>
      <c r="AL335" s="11">
        <v>33</v>
      </c>
      <c r="AM335" s="40">
        <v>0.22</v>
      </c>
      <c r="AN335" s="11">
        <v>45</v>
      </c>
      <c r="AO335" s="40">
        <v>0.32</v>
      </c>
      <c r="AP335" s="11">
        <v>54</v>
      </c>
      <c r="AQ335" s="11">
        <v>12.27</v>
      </c>
      <c r="AR335" s="11">
        <v>158.62</v>
      </c>
      <c r="AS335" s="11">
        <v>125.73</v>
      </c>
      <c r="AT335" s="11" t="s">
        <v>2640</v>
      </c>
      <c r="AU335" s="11" t="s">
        <v>2640</v>
      </c>
      <c r="AV335" s="11" t="s">
        <v>2640</v>
      </c>
      <c r="AW335" s="11">
        <v>3</v>
      </c>
      <c r="AX335" s="64" t="s">
        <v>2688</v>
      </c>
    </row>
    <row r="336" spans="1:50" x14ac:dyDescent="0.3">
      <c r="A336" s="11">
        <v>325</v>
      </c>
      <c r="B336" s="11" t="s">
        <v>251</v>
      </c>
      <c r="C336" s="11" t="s">
        <v>1393</v>
      </c>
      <c r="D336" s="11">
        <v>325</v>
      </c>
      <c r="E336" s="11" t="s">
        <v>2227</v>
      </c>
      <c r="F336" s="11" t="s">
        <v>2688</v>
      </c>
      <c r="G336" s="11" t="s">
        <v>251</v>
      </c>
      <c r="H336" s="12" t="s">
        <v>1062</v>
      </c>
      <c r="I336" s="13">
        <v>44703</v>
      </c>
      <c r="J336" s="11" t="s">
        <v>2656</v>
      </c>
      <c r="K336" s="11">
        <v>0.37</v>
      </c>
      <c r="L336" s="11">
        <v>64</v>
      </c>
      <c r="M336" s="11">
        <v>8.09</v>
      </c>
      <c r="N336" s="11">
        <v>69</v>
      </c>
      <c r="O336" s="11">
        <v>11.2</v>
      </c>
      <c r="P336" s="11">
        <v>59</v>
      </c>
      <c r="Q336" s="11">
        <v>0.21</v>
      </c>
      <c r="R336" s="11">
        <v>63</v>
      </c>
      <c r="S336" s="11">
        <v>1.72</v>
      </c>
      <c r="T336" s="11">
        <v>64</v>
      </c>
      <c r="U336" s="11">
        <v>-0.45</v>
      </c>
      <c r="V336" s="11">
        <v>54</v>
      </c>
      <c r="W336" s="11">
        <v>-0.52</v>
      </c>
      <c r="X336" s="11">
        <v>48</v>
      </c>
      <c r="Y336" s="11">
        <v>4.42</v>
      </c>
      <c r="Z336" s="11">
        <v>48</v>
      </c>
      <c r="AA336" s="11">
        <v>1.56</v>
      </c>
      <c r="AB336" s="11">
        <v>50</v>
      </c>
      <c r="AC336" s="11">
        <v>4.3600000000000003</v>
      </c>
      <c r="AD336" s="11">
        <v>59</v>
      </c>
      <c r="AE336" s="40">
        <v>0.28000000000000003</v>
      </c>
      <c r="AF336" s="11">
        <v>50</v>
      </c>
      <c r="AG336" s="43">
        <v>7.0000000000000007E-2</v>
      </c>
      <c r="AH336" s="11">
        <v>42</v>
      </c>
      <c r="AI336" s="47">
        <v>0.31</v>
      </c>
      <c r="AJ336" s="11">
        <v>49</v>
      </c>
      <c r="AK336" s="47">
        <v>0.01</v>
      </c>
      <c r="AL336" s="11">
        <v>36</v>
      </c>
      <c r="AM336" s="40">
        <v>0.35</v>
      </c>
      <c r="AN336" s="11">
        <v>46</v>
      </c>
      <c r="AO336" s="40">
        <v>0.41</v>
      </c>
      <c r="AP336" s="11">
        <v>52</v>
      </c>
      <c r="AQ336" s="11">
        <v>7.64</v>
      </c>
      <c r="AR336" s="11">
        <v>165.62</v>
      </c>
      <c r="AS336" s="11">
        <v>125.33</v>
      </c>
      <c r="AT336" s="11" t="s">
        <v>2642</v>
      </c>
      <c r="AU336" s="11" t="s">
        <v>2640</v>
      </c>
      <c r="AV336" s="11" t="s">
        <v>2642</v>
      </c>
      <c r="AW336" s="11">
        <v>3</v>
      </c>
      <c r="AX336" s="64" t="s">
        <v>2688</v>
      </c>
    </row>
    <row r="337" spans="1:50" x14ac:dyDescent="0.3">
      <c r="A337" s="11">
        <v>326</v>
      </c>
      <c r="B337" s="11" t="s">
        <v>328</v>
      </c>
      <c r="C337" s="11" t="s">
        <v>1394</v>
      </c>
      <c r="D337" s="11">
        <v>326</v>
      </c>
      <c r="E337" s="11" t="s">
        <v>2227</v>
      </c>
      <c r="F337" s="11" t="s">
        <v>2688</v>
      </c>
      <c r="G337" s="11" t="s">
        <v>328</v>
      </c>
      <c r="H337" s="12" t="s">
        <v>1048</v>
      </c>
      <c r="I337" s="13">
        <v>44707</v>
      </c>
      <c r="J337" s="11" t="s">
        <v>2656</v>
      </c>
      <c r="K337" s="11">
        <v>0.28000000000000003</v>
      </c>
      <c r="L337" s="11">
        <v>70</v>
      </c>
      <c r="M337" s="11">
        <v>7.62</v>
      </c>
      <c r="N337" s="11">
        <v>72</v>
      </c>
      <c r="O337" s="11">
        <v>8.9499999999999993</v>
      </c>
      <c r="P337" s="11">
        <v>62</v>
      </c>
      <c r="Q337" s="11">
        <v>1.3</v>
      </c>
      <c r="R337" s="11">
        <v>66</v>
      </c>
      <c r="S337" s="11">
        <v>2.76</v>
      </c>
      <c r="T337" s="11">
        <v>66</v>
      </c>
      <c r="U337" s="11">
        <v>1.58</v>
      </c>
      <c r="V337" s="11">
        <v>60</v>
      </c>
      <c r="W337" s="11">
        <v>-0.11</v>
      </c>
      <c r="X337" s="11">
        <v>52</v>
      </c>
      <c r="Y337" s="11">
        <v>2.74</v>
      </c>
      <c r="Z337" s="11">
        <v>51</v>
      </c>
      <c r="AA337" s="11">
        <v>2.4500000000000002</v>
      </c>
      <c r="AB337" s="11">
        <v>54</v>
      </c>
      <c r="AC337" s="11">
        <v>3.3</v>
      </c>
      <c r="AD337" s="11">
        <v>61</v>
      </c>
      <c r="AE337" s="40">
        <v>0.35</v>
      </c>
      <c r="AF337" s="11">
        <v>54</v>
      </c>
      <c r="AG337" s="43">
        <v>0.06</v>
      </c>
      <c r="AH337" s="11">
        <v>43</v>
      </c>
      <c r="AI337" s="47">
        <v>0.39</v>
      </c>
      <c r="AJ337" s="11">
        <v>52</v>
      </c>
      <c r="AK337" s="47">
        <v>0.01</v>
      </c>
      <c r="AL337" s="11">
        <v>37</v>
      </c>
      <c r="AM337" s="40">
        <v>0.39</v>
      </c>
      <c r="AN337" s="11">
        <v>49</v>
      </c>
      <c r="AO337" s="40">
        <v>0.57999999999999996</v>
      </c>
      <c r="AP337" s="11">
        <v>56</v>
      </c>
      <c r="AQ337" s="11">
        <v>9.1999999999999993</v>
      </c>
      <c r="AR337" s="11">
        <v>183.94</v>
      </c>
      <c r="AS337" s="11">
        <v>137.11000000000001</v>
      </c>
      <c r="AT337" s="11" t="s">
        <v>2641</v>
      </c>
      <c r="AU337" s="11" t="s">
        <v>2641</v>
      </c>
      <c r="AV337" s="11" t="s">
        <v>2640</v>
      </c>
      <c r="AW337" s="11">
        <v>3</v>
      </c>
      <c r="AX337" s="64" t="s">
        <v>2690</v>
      </c>
    </row>
    <row r="338" spans="1:50" x14ac:dyDescent="0.3">
      <c r="A338" s="11">
        <v>327</v>
      </c>
      <c r="B338" s="11" t="s">
        <v>967</v>
      </c>
      <c r="C338" s="11" t="s">
        <v>1395</v>
      </c>
      <c r="D338" s="11">
        <v>327</v>
      </c>
      <c r="E338" s="11" t="s">
        <v>2227</v>
      </c>
      <c r="F338" s="11" t="s">
        <v>2688</v>
      </c>
      <c r="G338" s="11" t="s">
        <v>967</v>
      </c>
      <c r="H338" s="12" t="s">
        <v>1060</v>
      </c>
      <c r="I338" s="13">
        <v>44737</v>
      </c>
      <c r="J338" s="11" t="s">
        <v>2656</v>
      </c>
      <c r="K338" s="11">
        <v>0.54</v>
      </c>
      <c r="L338" s="11">
        <v>66</v>
      </c>
      <c r="M338" s="11">
        <v>10.51</v>
      </c>
      <c r="N338" s="11">
        <v>69</v>
      </c>
      <c r="O338" s="11">
        <v>14.97</v>
      </c>
      <c r="P338" s="11">
        <v>59</v>
      </c>
      <c r="Q338" s="11">
        <v>-0.59</v>
      </c>
      <c r="R338" s="11">
        <v>63</v>
      </c>
      <c r="S338" s="11">
        <v>1.92</v>
      </c>
      <c r="T338" s="11">
        <v>64</v>
      </c>
      <c r="U338" s="11">
        <v>1.71</v>
      </c>
      <c r="V338" s="11">
        <v>55</v>
      </c>
      <c r="W338" s="11">
        <v>-0.75</v>
      </c>
      <c r="X338" s="11">
        <v>46</v>
      </c>
      <c r="Y338" s="11">
        <v>5.79</v>
      </c>
      <c r="Z338" s="11">
        <v>46</v>
      </c>
      <c r="AA338" s="11">
        <v>2.39</v>
      </c>
      <c r="AB338" s="11">
        <v>50</v>
      </c>
      <c r="AC338" s="11">
        <v>6.4</v>
      </c>
      <c r="AD338" s="11">
        <v>58</v>
      </c>
      <c r="AE338" s="40">
        <v>0.3</v>
      </c>
      <c r="AF338" s="11">
        <v>50</v>
      </c>
      <c r="AG338" s="43">
        <v>0.06</v>
      </c>
      <c r="AH338" s="11">
        <v>39</v>
      </c>
      <c r="AI338" s="47">
        <v>0.18</v>
      </c>
      <c r="AJ338" s="11">
        <v>48</v>
      </c>
      <c r="AK338" s="47">
        <v>0.03</v>
      </c>
      <c r="AL338" s="11">
        <v>33</v>
      </c>
      <c r="AM338" s="40">
        <v>0.28999999999999998</v>
      </c>
      <c r="AN338" s="11">
        <v>45</v>
      </c>
      <c r="AO338" s="40">
        <v>0.45</v>
      </c>
      <c r="AP338" s="11">
        <v>52</v>
      </c>
      <c r="AQ338" s="11">
        <v>12.219999999999999</v>
      </c>
      <c r="AR338" s="11">
        <v>176.91</v>
      </c>
      <c r="AS338" s="11">
        <v>130.13</v>
      </c>
      <c r="AT338" s="11" t="s">
        <v>2640</v>
      </c>
      <c r="AU338" s="11" t="s">
        <v>2642</v>
      </c>
      <c r="AV338" s="11" t="s">
        <v>2642</v>
      </c>
      <c r="AW338" s="11">
        <v>3</v>
      </c>
      <c r="AX338" s="64" t="s">
        <v>2688</v>
      </c>
    </row>
    <row r="339" spans="1:50" x14ac:dyDescent="0.3">
      <c r="A339" s="11">
        <v>328</v>
      </c>
      <c r="B339" s="11" t="s">
        <v>667</v>
      </c>
      <c r="C339" s="11" t="s">
        <v>1396</v>
      </c>
      <c r="D339" s="11">
        <v>328</v>
      </c>
      <c r="E339" s="11" t="s">
        <v>2227</v>
      </c>
      <c r="F339" s="11" t="s">
        <v>2688</v>
      </c>
      <c r="G339" s="11" t="s">
        <v>667</v>
      </c>
      <c r="H339" s="12" t="s">
        <v>1070</v>
      </c>
      <c r="I339" s="13">
        <v>44735</v>
      </c>
      <c r="J339" s="11" t="s">
        <v>2655</v>
      </c>
      <c r="K339" s="11">
        <v>0.05</v>
      </c>
      <c r="L339" s="11">
        <v>68</v>
      </c>
      <c r="M339" s="11">
        <v>7.37</v>
      </c>
      <c r="N339" s="11">
        <v>70</v>
      </c>
      <c r="O339" s="11">
        <v>11.06</v>
      </c>
      <c r="P339" s="11">
        <v>61</v>
      </c>
      <c r="Q339" s="11">
        <v>1.22</v>
      </c>
      <c r="R339" s="11">
        <v>67</v>
      </c>
      <c r="S339" s="11">
        <v>2.84</v>
      </c>
      <c r="T339" s="11">
        <v>66</v>
      </c>
      <c r="U339" s="11">
        <v>1.31</v>
      </c>
      <c r="V339" s="11">
        <v>60</v>
      </c>
      <c r="W339" s="11">
        <v>-0.02</v>
      </c>
      <c r="X339" s="11">
        <v>53</v>
      </c>
      <c r="Y339" s="11">
        <v>0.96</v>
      </c>
      <c r="Z339" s="11">
        <v>52</v>
      </c>
      <c r="AA339" s="11">
        <v>2.52</v>
      </c>
      <c r="AB339" s="11">
        <v>54</v>
      </c>
      <c r="AC339" s="11">
        <v>3.56</v>
      </c>
      <c r="AD339" s="11">
        <v>60</v>
      </c>
      <c r="AE339" s="40">
        <v>0.25</v>
      </c>
      <c r="AF339" s="11">
        <v>59</v>
      </c>
      <c r="AG339" s="43">
        <v>7.0000000000000007E-2</v>
      </c>
      <c r="AH339" s="11">
        <v>43</v>
      </c>
      <c r="AI339" s="47">
        <v>0.23</v>
      </c>
      <c r="AJ339" s="11">
        <v>54</v>
      </c>
      <c r="AK339" s="47">
        <v>0.01</v>
      </c>
      <c r="AL339" s="11">
        <v>36</v>
      </c>
      <c r="AM339" s="40">
        <v>0.28000000000000003</v>
      </c>
      <c r="AN339" s="11">
        <v>50</v>
      </c>
      <c r="AO339" s="40">
        <v>0.36</v>
      </c>
      <c r="AP339" s="11">
        <v>61</v>
      </c>
      <c r="AQ339" s="11">
        <v>8.68</v>
      </c>
      <c r="AR339" s="11">
        <v>169.19</v>
      </c>
      <c r="AS339" s="11">
        <v>129.26</v>
      </c>
      <c r="AT339" s="11" t="s">
        <v>2640</v>
      </c>
      <c r="AU339" s="11" t="s">
        <v>2641</v>
      </c>
      <c r="AV339" s="11" t="s">
        <v>2640</v>
      </c>
      <c r="AW339" s="11">
        <v>3</v>
      </c>
      <c r="AX339" s="64" t="s">
        <v>2690</v>
      </c>
    </row>
    <row r="340" spans="1:50" x14ac:dyDescent="0.3">
      <c r="A340" s="11">
        <v>329</v>
      </c>
      <c r="B340" s="11" t="s">
        <v>985</v>
      </c>
      <c r="C340" s="11" t="s">
        <v>1397</v>
      </c>
      <c r="D340" s="11">
        <v>329</v>
      </c>
      <c r="E340" s="11" t="s">
        <v>2227</v>
      </c>
      <c r="F340" s="11" t="s">
        <v>2688</v>
      </c>
      <c r="G340" s="11" t="s">
        <v>985</v>
      </c>
      <c r="H340" s="12" t="s">
        <v>1073</v>
      </c>
      <c r="I340" s="13">
        <v>44743</v>
      </c>
      <c r="J340" s="11" t="s">
        <v>2655</v>
      </c>
      <c r="K340" s="11">
        <v>0.5</v>
      </c>
      <c r="L340" s="11">
        <v>67</v>
      </c>
      <c r="M340" s="11">
        <v>10.56</v>
      </c>
      <c r="N340" s="11">
        <v>70</v>
      </c>
      <c r="O340" s="11">
        <v>13.99</v>
      </c>
      <c r="P340" s="11">
        <v>62</v>
      </c>
      <c r="Q340" s="11">
        <v>-0.72</v>
      </c>
      <c r="R340" s="11">
        <v>67</v>
      </c>
      <c r="S340" s="11">
        <v>1.1000000000000001</v>
      </c>
      <c r="T340" s="11">
        <v>66</v>
      </c>
      <c r="U340" s="11">
        <v>1.65</v>
      </c>
      <c r="V340" s="11">
        <v>61</v>
      </c>
      <c r="W340" s="11">
        <v>-0.71</v>
      </c>
      <c r="X340" s="11">
        <v>51</v>
      </c>
      <c r="Y340" s="11">
        <v>6.84</v>
      </c>
      <c r="Z340" s="11">
        <v>50</v>
      </c>
      <c r="AA340" s="11">
        <v>1.43</v>
      </c>
      <c r="AB340" s="11">
        <v>54</v>
      </c>
      <c r="AC340" s="11">
        <v>5.56</v>
      </c>
      <c r="AD340" s="11">
        <v>59</v>
      </c>
      <c r="AE340" s="40">
        <v>0.26</v>
      </c>
      <c r="AF340" s="11">
        <v>56</v>
      </c>
      <c r="AG340" s="43">
        <v>0.05</v>
      </c>
      <c r="AH340" s="11">
        <v>45</v>
      </c>
      <c r="AI340" s="47">
        <v>0.28999999999999998</v>
      </c>
      <c r="AJ340" s="11">
        <v>54</v>
      </c>
      <c r="AK340" s="47">
        <v>1E-3</v>
      </c>
      <c r="AL340" s="11">
        <v>39</v>
      </c>
      <c r="AM340" s="40">
        <v>0.27</v>
      </c>
      <c r="AN340" s="11">
        <v>51</v>
      </c>
      <c r="AO340" s="40">
        <v>0.44</v>
      </c>
      <c r="AP340" s="11">
        <v>58</v>
      </c>
      <c r="AQ340" s="11">
        <v>12.21</v>
      </c>
      <c r="AR340" s="11">
        <v>171.64</v>
      </c>
      <c r="AS340" s="11">
        <v>129.15</v>
      </c>
      <c r="AT340" s="11" t="s">
        <v>2640</v>
      </c>
      <c r="AU340" s="11" t="s">
        <v>2642</v>
      </c>
      <c r="AV340" s="11" t="s">
        <v>2640</v>
      </c>
      <c r="AW340" s="11">
        <v>4</v>
      </c>
      <c r="AX340" s="64" t="s">
        <v>2688</v>
      </c>
    </row>
    <row r="341" spans="1:50" x14ac:dyDescent="0.3">
      <c r="A341" s="11">
        <v>330</v>
      </c>
      <c r="B341" s="11" t="s">
        <v>925</v>
      </c>
      <c r="C341" s="11" t="s">
        <v>1398</v>
      </c>
      <c r="D341" s="11">
        <v>330</v>
      </c>
      <c r="E341" s="11" t="s">
        <v>2227</v>
      </c>
      <c r="F341" s="11" t="s">
        <v>2688</v>
      </c>
      <c r="G341" s="11" t="s">
        <v>925</v>
      </c>
      <c r="H341" s="12" t="s">
        <v>1066</v>
      </c>
      <c r="I341" s="13">
        <v>44734</v>
      </c>
      <c r="J341" s="11" t="s">
        <v>2656</v>
      </c>
      <c r="K341" s="11">
        <v>0.67</v>
      </c>
      <c r="L341" s="11">
        <v>63</v>
      </c>
      <c r="M341" s="11">
        <v>9.91</v>
      </c>
      <c r="N341" s="11">
        <v>69</v>
      </c>
      <c r="O341" s="11">
        <v>13.45</v>
      </c>
      <c r="P341" s="11">
        <v>55</v>
      </c>
      <c r="Q341" s="11">
        <v>-0.37</v>
      </c>
      <c r="R341" s="11">
        <v>60</v>
      </c>
      <c r="S341" s="11">
        <v>2.17</v>
      </c>
      <c r="T341" s="11">
        <v>62</v>
      </c>
      <c r="U341" s="11">
        <v>-0.21</v>
      </c>
      <c r="V341" s="11">
        <v>49</v>
      </c>
      <c r="W341" s="11">
        <v>-0.74</v>
      </c>
      <c r="X341" s="11">
        <v>43</v>
      </c>
      <c r="Y341" s="11">
        <v>5.8</v>
      </c>
      <c r="Z341" s="11">
        <v>43</v>
      </c>
      <c r="AA341" s="11">
        <v>2.13</v>
      </c>
      <c r="AB341" s="11">
        <v>46</v>
      </c>
      <c r="AC341" s="11">
        <v>6.11</v>
      </c>
      <c r="AD341" s="11">
        <v>57</v>
      </c>
      <c r="AE341" s="40">
        <v>0.33</v>
      </c>
      <c r="AF341" s="11">
        <v>44</v>
      </c>
      <c r="AG341" s="43">
        <v>7.0000000000000007E-2</v>
      </c>
      <c r="AH341" s="11">
        <v>35</v>
      </c>
      <c r="AI341" s="47">
        <v>0.26</v>
      </c>
      <c r="AJ341" s="11">
        <v>42</v>
      </c>
      <c r="AK341" s="47">
        <v>0.01</v>
      </c>
      <c r="AL341" s="11">
        <v>29</v>
      </c>
      <c r="AM341" s="40">
        <v>0.31</v>
      </c>
      <c r="AN341" s="11">
        <v>39</v>
      </c>
      <c r="AO341" s="40">
        <v>0.48</v>
      </c>
      <c r="AP341" s="11">
        <v>46</v>
      </c>
      <c r="AQ341" s="11">
        <v>9.6999999999999993</v>
      </c>
      <c r="AR341" s="11">
        <v>173.39</v>
      </c>
      <c r="AS341" s="11">
        <v>126.79</v>
      </c>
      <c r="AT341" s="11" t="s">
        <v>2641</v>
      </c>
      <c r="AU341" s="11" t="s">
        <v>2640</v>
      </c>
      <c r="AV341" s="11" t="s">
        <v>2640</v>
      </c>
      <c r="AW341" s="11">
        <v>4</v>
      </c>
      <c r="AX341" s="64" t="s">
        <v>2688</v>
      </c>
    </row>
    <row r="342" spans="1:50" x14ac:dyDescent="0.3">
      <c r="A342" s="11">
        <v>331</v>
      </c>
      <c r="B342" s="11" t="s">
        <v>281</v>
      </c>
      <c r="C342" s="11" t="s">
        <v>1399</v>
      </c>
      <c r="D342" s="11">
        <v>331</v>
      </c>
      <c r="E342" s="11" t="s">
        <v>2227</v>
      </c>
      <c r="F342" s="11" t="s">
        <v>2688</v>
      </c>
      <c r="G342" s="11" t="s">
        <v>281</v>
      </c>
      <c r="H342" s="12" t="s">
        <v>1042</v>
      </c>
      <c r="I342" s="13">
        <v>44705</v>
      </c>
      <c r="J342" s="11" t="s">
        <v>2656</v>
      </c>
      <c r="K342" s="11">
        <v>0.26</v>
      </c>
      <c r="L342" s="11">
        <v>67</v>
      </c>
      <c r="M342" s="11">
        <v>8.11</v>
      </c>
      <c r="N342" s="11">
        <v>71</v>
      </c>
      <c r="O342" s="11">
        <v>11.83</v>
      </c>
      <c r="P342" s="11">
        <v>63</v>
      </c>
      <c r="Q342" s="11">
        <v>0.39</v>
      </c>
      <c r="R342" s="11">
        <v>67</v>
      </c>
      <c r="S342" s="11">
        <v>2.31</v>
      </c>
      <c r="T342" s="11">
        <v>67</v>
      </c>
      <c r="U342" s="11">
        <v>-0.4</v>
      </c>
      <c r="V342" s="11">
        <v>62</v>
      </c>
      <c r="W342" s="11">
        <v>-0.28999999999999998</v>
      </c>
      <c r="X342" s="11">
        <v>50</v>
      </c>
      <c r="Y342" s="11">
        <v>4.34</v>
      </c>
      <c r="Z342" s="11">
        <v>50</v>
      </c>
      <c r="AA342" s="11">
        <v>2.09</v>
      </c>
      <c r="AB342" s="11">
        <v>53</v>
      </c>
      <c r="AC342" s="11">
        <v>4.5999999999999996</v>
      </c>
      <c r="AD342" s="11">
        <v>62</v>
      </c>
      <c r="AE342" s="40">
        <v>0.28000000000000003</v>
      </c>
      <c r="AF342" s="11">
        <v>55</v>
      </c>
      <c r="AG342" s="43">
        <v>0.04</v>
      </c>
      <c r="AH342" s="11">
        <v>44</v>
      </c>
      <c r="AI342" s="47">
        <v>0.21</v>
      </c>
      <c r="AJ342" s="11">
        <v>52</v>
      </c>
      <c r="AK342" s="47">
        <v>0.02</v>
      </c>
      <c r="AL342" s="11">
        <v>37</v>
      </c>
      <c r="AM342" s="40">
        <v>0.26</v>
      </c>
      <c r="AN342" s="11">
        <v>49</v>
      </c>
      <c r="AO342" s="40">
        <v>0.41</v>
      </c>
      <c r="AP342" s="11">
        <v>57</v>
      </c>
      <c r="AQ342" s="11">
        <v>7.7099999999999991</v>
      </c>
      <c r="AR342" s="11">
        <v>162.43</v>
      </c>
      <c r="AS342" s="11">
        <v>124.18</v>
      </c>
      <c r="AT342" s="11" t="s">
        <v>2640</v>
      </c>
      <c r="AU342" s="11" t="s">
        <v>2640</v>
      </c>
      <c r="AV342" s="11" t="s">
        <v>2640</v>
      </c>
      <c r="AW342" s="11">
        <v>3</v>
      </c>
      <c r="AX342" s="64" t="s">
        <v>2688</v>
      </c>
    </row>
    <row r="343" spans="1:50" x14ac:dyDescent="0.3">
      <c r="A343" s="11">
        <v>332</v>
      </c>
      <c r="B343" s="11" t="s">
        <v>264</v>
      </c>
      <c r="C343" s="11" t="s">
        <v>1400</v>
      </c>
      <c r="D343" s="11">
        <v>332</v>
      </c>
      <c r="E343" s="11" t="s">
        <v>2227</v>
      </c>
      <c r="F343" s="11" t="s">
        <v>2688</v>
      </c>
      <c r="G343" s="11" t="s">
        <v>264</v>
      </c>
      <c r="H343" s="12" t="s">
        <v>1051</v>
      </c>
      <c r="I343" s="13">
        <v>44704</v>
      </c>
      <c r="J343" s="11" t="s">
        <v>2657</v>
      </c>
      <c r="K343" s="11">
        <v>0.59</v>
      </c>
      <c r="L343" s="11">
        <v>66</v>
      </c>
      <c r="M343" s="11">
        <v>9.93</v>
      </c>
      <c r="N343" s="11">
        <v>71</v>
      </c>
      <c r="O343" s="11">
        <v>19.28</v>
      </c>
      <c r="P343" s="11">
        <v>59</v>
      </c>
      <c r="Q343" s="11">
        <v>-0.06</v>
      </c>
      <c r="R343" s="11">
        <v>64</v>
      </c>
      <c r="S343" s="11">
        <v>1.42</v>
      </c>
      <c r="T343" s="11">
        <v>65</v>
      </c>
      <c r="U343" s="11">
        <v>0.3</v>
      </c>
      <c r="V343" s="11">
        <v>57</v>
      </c>
      <c r="W343" s="11">
        <v>-0.2</v>
      </c>
      <c r="X343" s="11">
        <v>44</v>
      </c>
      <c r="Y343" s="11">
        <v>4.55</v>
      </c>
      <c r="Z343" s="11">
        <v>44</v>
      </c>
      <c r="AA343" s="11">
        <v>1.93</v>
      </c>
      <c r="AB343" s="11">
        <v>49</v>
      </c>
      <c r="AC343" s="11">
        <v>4.45</v>
      </c>
      <c r="AD343" s="11">
        <v>60</v>
      </c>
      <c r="AE343" s="40">
        <v>0.3</v>
      </c>
      <c r="AF343" s="11">
        <v>50</v>
      </c>
      <c r="AG343" s="43">
        <v>0.04</v>
      </c>
      <c r="AH343" s="11">
        <v>39</v>
      </c>
      <c r="AI343" s="47">
        <v>0.27</v>
      </c>
      <c r="AJ343" s="11">
        <v>48</v>
      </c>
      <c r="AK343" s="47">
        <v>0.02</v>
      </c>
      <c r="AL343" s="11">
        <v>33</v>
      </c>
      <c r="AM343" s="40">
        <v>0.28999999999999998</v>
      </c>
      <c r="AN343" s="11">
        <v>45</v>
      </c>
      <c r="AO343" s="40">
        <v>0.44</v>
      </c>
      <c r="AP343" s="11">
        <v>52</v>
      </c>
      <c r="AQ343" s="11">
        <v>10.23</v>
      </c>
      <c r="AR343" s="11">
        <v>158</v>
      </c>
      <c r="AS343" s="11">
        <v>125.52</v>
      </c>
      <c r="AT343" s="11" t="s">
        <v>2642</v>
      </c>
      <c r="AU343" s="11" t="s">
        <v>2642</v>
      </c>
      <c r="AV343" s="11" t="s">
        <v>2640</v>
      </c>
      <c r="AW343" s="11">
        <v>3</v>
      </c>
      <c r="AX343" s="64" t="s">
        <v>2688</v>
      </c>
    </row>
    <row r="344" spans="1:50" x14ac:dyDescent="0.3">
      <c r="A344" s="11">
        <v>333</v>
      </c>
      <c r="B344" s="11" t="s">
        <v>218</v>
      </c>
      <c r="C344" s="11" t="s">
        <v>1401</v>
      </c>
      <c r="D344" s="11">
        <v>333</v>
      </c>
      <c r="E344" s="11" t="s">
        <v>2227</v>
      </c>
      <c r="F344" s="11" t="s">
        <v>2688</v>
      </c>
      <c r="G344" s="11" t="s">
        <v>218</v>
      </c>
      <c r="H344" s="12" t="s">
        <v>1058</v>
      </c>
      <c r="I344" s="13">
        <v>44701</v>
      </c>
      <c r="J344" s="11" t="s">
        <v>2657</v>
      </c>
      <c r="K344" s="11">
        <v>0.45</v>
      </c>
      <c r="L344" s="11">
        <v>68</v>
      </c>
      <c r="M344" s="11">
        <v>8.1199999999999992</v>
      </c>
      <c r="N344" s="11">
        <v>72</v>
      </c>
      <c r="O344" s="11">
        <v>13.71</v>
      </c>
      <c r="P344" s="11">
        <v>63</v>
      </c>
      <c r="Q344" s="11">
        <v>0.06</v>
      </c>
      <c r="R344" s="11">
        <v>67</v>
      </c>
      <c r="S344" s="11">
        <v>1.66</v>
      </c>
      <c r="T344" s="11">
        <v>67</v>
      </c>
      <c r="U344" s="11">
        <v>0.28000000000000003</v>
      </c>
      <c r="V344" s="11">
        <v>61</v>
      </c>
      <c r="W344" s="11">
        <v>-0.43</v>
      </c>
      <c r="X344" s="11">
        <v>48</v>
      </c>
      <c r="Y344" s="11">
        <v>3.7</v>
      </c>
      <c r="Z344" s="11">
        <v>48</v>
      </c>
      <c r="AA344" s="11">
        <v>1.79</v>
      </c>
      <c r="AB344" s="11">
        <v>53</v>
      </c>
      <c r="AC344" s="11">
        <v>4.45</v>
      </c>
      <c r="AD344" s="11">
        <v>61</v>
      </c>
      <c r="AE344" s="40">
        <v>0.38</v>
      </c>
      <c r="AF344" s="11">
        <v>56</v>
      </c>
      <c r="AG344" s="43">
        <v>7.0000000000000007E-2</v>
      </c>
      <c r="AH344" s="11">
        <v>43</v>
      </c>
      <c r="AI344" s="47">
        <v>0.21</v>
      </c>
      <c r="AJ344" s="11">
        <v>53</v>
      </c>
      <c r="AK344" s="47">
        <v>0.01</v>
      </c>
      <c r="AL344" s="11">
        <v>35</v>
      </c>
      <c r="AM344" s="40">
        <v>0.28999999999999998</v>
      </c>
      <c r="AN344" s="11">
        <v>50</v>
      </c>
      <c r="AO344" s="40">
        <v>0.54</v>
      </c>
      <c r="AP344" s="11">
        <v>58</v>
      </c>
      <c r="AQ344" s="11">
        <v>8.3999999999999986</v>
      </c>
      <c r="AR344" s="11">
        <v>167.57</v>
      </c>
      <c r="AS344" s="11">
        <v>124.58</v>
      </c>
      <c r="AT344" s="11" t="s">
        <v>2640</v>
      </c>
      <c r="AU344" s="11" t="s">
        <v>2640</v>
      </c>
      <c r="AV344" s="11" t="s">
        <v>2640</v>
      </c>
      <c r="AW344" s="11">
        <v>4</v>
      </c>
      <c r="AX344" s="64" t="s">
        <v>2688</v>
      </c>
    </row>
    <row r="345" spans="1:50" x14ac:dyDescent="0.3">
      <c r="A345" s="11">
        <v>334</v>
      </c>
      <c r="B345" s="11" t="s">
        <v>639</v>
      </c>
      <c r="C345" s="11" t="s">
        <v>1402</v>
      </c>
      <c r="D345" s="11">
        <v>334</v>
      </c>
      <c r="E345" s="11" t="s">
        <v>2227</v>
      </c>
      <c r="F345" s="11" t="s">
        <v>2688</v>
      </c>
      <c r="G345" s="11" t="s">
        <v>639</v>
      </c>
      <c r="H345" s="12" t="s">
        <v>1057</v>
      </c>
      <c r="I345" s="13">
        <v>44717</v>
      </c>
      <c r="J345" s="11" t="s">
        <v>2656</v>
      </c>
      <c r="K345" s="11">
        <v>0.56000000000000005</v>
      </c>
      <c r="L345" s="11">
        <v>66</v>
      </c>
      <c r="M345" s="11">
        <v>10</v>
      </c>
      <c r="N345" s="11">
        <v>70</v>
      </c>
      <c r="O345" s="11">
        <v>13.52</v>
      </c>
      <c r="P345" s="11">
        <v>61</v>
      </c>
      <c r="Q345" s="11">
        <v>-0.3</v>
      </c>
      <c r="R345" s="11">
        <v>63</v>
      </c>
      <c r="S345" s="11">
        <v>1.82</v>
      </c>
      <c r="T345" s="11">
        <v>63</v>
      </c>
      <c r="U345" s="11">
        <v>-1.1599999999999999</v>
      </c>
      <c r="V345" s="11">
        <v>59</v>
      </c>
      <c r="W345" s="11">
        <v>-0.74</v>
      </c>
      <c r="X345" s="11">
        <v>49</v>
      </c>
      <c r="Y345" s="11">
        <v>7.19</v>
      </c>
      <c r="Z345" s="11">
        <v>49</v>
      </c>
      <c r="AA345" s="11">
        <v>1.8</v>
      </c>
      <c r="AB345" s="11">
        <v>52</v>
      </c>
      <c r="AC345" s="11">
        <v>5.85</v>
      </c>
      <c r="AD345" s="11">
        <v>59</v>
      </c>
      <c r="AE345" s="40">
        <v>0.28000000000000003</v>
      </c>
      <c r="AF345" s="11">
        <v>52</v>
      </c>
      <c r="AG345" s="43">
        <v>0.05</v>
      </c>
      <c r="AH345" s="11">
        <v>44</v>
      </c>
      <c r="AI345" s="47">
        <v>0.33</v>
      </c>
      <c r="AJ345" s="11">
        <v>52</v>
      </c>
      <c r="AK345" s="47">
        <v>1E-3</v>
      </c>
      <c r="AL345" s="11">
        <v>39</v>
      </c>
      <c r="AM345" s="40">
        <v>0.31</v>
      </c>
      <c r="AN345" s="11">
        <v>49</v>
      </c>
      <c r="AO345" s="40">
        <v>0.47</v>
      </c>
      <c r="AP345" s="11">
        <v>54</v>
      </c>
      <c r="AQ345" s="11">
        <v>8.84</v>
      </c>
      <c r="AR345" s="11">
        <v>171.63</v>
      </c>
      <c r="AS345" s="11">
        <v>124.32</v>
      </c>
      <c r="AT345" s="11" t="s">
        <v>2641</v>
      </c>
      <c r="AU345" s="11" t="s">
        <v>2640</v>
      </c>
      <c r="AV345" s="11" t="s">
        <v>2640</v>
      </c>
      <c r="AW345" s="11">
        <v>4</v>
      </c>
      <c r="AX345" s="64" t="s">
        <v>2688</v>
      </c>
    </row>
    <row r="346" spans="1:50" x14ac:dyDescent="0.3">
      <c r="A346" s="11">
        <v>335</v>
      </c>
      <c r="B346" s="11" t="s">
        <v>840</v>
      </c>
      <c r="C346" s="11" t="s">
        <v>1403</v>
      </c>
      <c r="D346" s="11">
        <v>335</v>
      </c>
      <c r="E346" s="11" t="s">
        <v>2227</v>
      </c>
      <c r="F346" s="11" t="s">
        <v>2688</v>
      </c>
      <c r="G346" s="11" t="s">
        <v>840</v>
      </c>
      <c r="H346" s="12" t="s">
        <v>1052</v>
      </c>
      <c r="I346" s="13">
        <v>44730</v>
      </c>
      <c r="J346" s="11" t="s">
        <v>2656</v>
      </c>
      <c r="K346" s="11">
        <v>0.39</v>
      </c>
      <c r="L346" s="11">
        <v>68</v>
      </c>
      <c r="M346" s="11">
        <v>9.0500000000000007</v>
      </c>
      <c r="N346" s="11">
        <v>71</v>
      </c>
      <c r="O346" s="11">
        <v>14.86</v>
      </c>
      <c r="P346" s="11">
        <v>63</v>
      </c>
      <c r="Q346" s="11">
        <v>-0.05</v>
      </c>
      <c r="R346" s="11">
        <v>68</v>
      </c>
      <c r="S346" s="11">
        <v>3.01</v>
      </c>
      <c r="T346" s="11">
        <v>67</v>
      </c>
      <c r="U346" s="11">
        <v>-0.46</v>
      </c>
      <c r="V346" s="11">
        <v>61</v>
      </c>
      <c r="W346" s="11">
        <v>-0.9</v>
      </c>
      <c r="X346" s="11">
        <v>54</v>
      </c>
      <c r="Y346" s="11">
        <v>3.39</v>
      </c>
      <c r="Z346" s="11">
        <v>53</v>
      </c>
      <c r="AA346" s="11">
        <v>2.64</v>
      </c>
      <c r="AB346" s="11">
        <v>56</v>
      </c>
      <c r="AC346" s="11">
        <v>5.82</v>
      </c>
      <c r="AD346" s="11">
        <v>61</v>
      </c>
      <c r="AE346" s="40">
        <v>0.33</v>
      </c>
      <c r="AF346" s="11">
        <v>60</v>
      </c>
      <c r="AG346" s="43">
        <v>7.0000000000000007E-2</v>
      </c>
      <c r="AH346" s="11">
        <v>47</v>
      </c>
      <c r="AI346" s="47">
        <v>0.34</v>
      </c>
      <c r="AJ346" s="11">
        <v>56</v>
      </c>
      <c r="AK346" s="47">
        <v>1E-3</v>
      </c>
      <c r="AL346" s="11">
        <v>41</v>
      </c>
      <c r="AM346" s="40">
        <v>0.35</v>
      </c>
      <c r="AN346" s="11">
        <v>53</v>
      </c>
      <c r="AO346" s="40">
        <v>0.52</v>
      </c>
      <c r="AP346" s="11">
        <v>62</v>
      </c>
      <c r="AQ346" s="11">
        <v>8.59</v>
      </c>
      <c r="AR346" s="11">
        <v>180.18</v>
      </c>
      <c r="AS346" s="11">
        <v>123.69</v>
      </c>
      <c r="AT346" s="11" t="s">
        <v>2640</v>
      </c>
      <c r="AU346" s="11" t="s">
        <v>2641</v>
      </c>
      <c r="AV346" s="11" t="s">
        <v>2641</v>
      </c>
      <c r="AW346" s="11">
        <v>3</v>
      </c>
      <c r="AX346" s="64" t="s">
        <v>2688</v>
      </c>
    </row>
    <row r="347" spans="1:50" x14ac:dyDescent="0.3">
      <c r="A347" s="11">
        <v>336</v>
      </c>
      <c r="B347" s="11" t="s">
        <v>584</v>
      </c>
      <c r="C347" s="11" t="s">
        <v>1404</v>
      </c>
      <c r="D347" s="11">
        <v>336</v>
      </c>
      <c r="E347" s="11" t="s">
        <v>2227</v>
      </c>
      <c r="F347" s="11" t="s">
        <v>2688</v>
      </c>
      <c r="G347" s="11" t="s">
        <v>584</v>
      </c>
      <c r="H347" s="12" t="s">
        <v>1056</v>
      </c>
      <c r="I347" s="13">
        <v>44713</v>
      </c>
      <c r="J347" s="11" t="s">
        <v>2655</v>
      </c>
      <c r="K347" s="11">
        <v>0.4</v>
      </c>
      <c r="L347" s="11">
        <v>66</v>
      </c>
      <c r="M347" s="11">
        <v>6.64</v>
      </c>
      <c r="N347" s="11">
        <v>70</v>
      </c>
      <c r="O347" s="11">
        <v>10.99</v>
      </c>
      <c r="P347" s="11">
        <v>62</v>
      </c>
      <c r="Q347" s="11">
        <v>0.23</v>
      </c>
      <c r="R347" s="11">
        <v>63</v>
      </c>
      <c r="S347" s="11">
        <v>2.29</v>
      </c>
      <c r="T347" s="11">
        <v>63</v>
      </c>
      <c r="U347" s="11">
        <v>-0.32</v>
      </c>
      <c r="V347" s="11">
        <v>58</v>
      </c>
      <c r="W347" s="11">
        <v>-0.4</v>
      </c>
      <c r="X347" s="11">
        <v>48</v>
      </c>
      <c r="Y347" s="11">
        <v>2.39</v>
      </c>
      <c r="Z347" s="11">
        <v>48</v>
      </c>
      <c r="AA347" s="11">
        <v>2.1800000000000002</v>
      </c>
      <c r="AB347" s="11">
        <v>51</v>
      </c>
      <c r="AC347" s="11">
        <v>4.42</v>
      </c>
      <c r="AD347" s="11">
        <v>59</v>
      </c>
      <c r="AE347" s="40">
        <v>0.35</v>
      </c>
      <c r="AF347" s="11">
        <v>52</v>
      </c>
      <c r="AG347" s="43">
        <v>0.05</v>
      </c>
      <c r="AH347" s="11">
        <v>42</v>
      </c>
      <c r="AI347" s="47">
        <v>0.2</v>
      </c>
      <c r="AJ347" s="11">
        <v>50</v>
      </c>
      <c r="AK347" s="47">
        <v>0.04</v>
      </c>
      <c r="AL347" s="11">
        <v>35</v>
      </c>
      <c r="AM347" s="40">
        <v>0.28999999999999998</v>
      </c>
      <c r="AN347" s="11">
        <v>47</v>
      </c>
      <c r="AO347" s="40">
        <v>0.51</v>
      </c>
      <c r="AP347" s="11">
        <v>54</v>
      </c>
      <c r="AQ347" s="11">
        <v>6.3199999999999994</v>
      </c>
      <c r="AR347" s="11">
        <v>165.31</v>
      </c>
      <c r="AS347" s="11">
        <v>122.52</v>
      </c>
      <c r="AT347" s="11" t="s">
        <v>2640</v>
      </c>
      <c r="AU347" s="11" t="s">
        <v>2641</v>
      </c>
      <c r="AV347" s="11" t="s">
        <v>2640</v>
      </c>
      <c r="AW347" s="11">
        <v>3</v>
      </c>
      <c r="AX347" s="64" t="s">
        <v>2688</v>
      </c>
    </row>
    <row r="348" spans="1:50" x14ac:dyDescent="0.3">
      <c r="A348" s="11">
        <v>337</v>
      </c>
      <c r="B348" s="11" t="s">
        <v>740</v>
      </c>
      <c r="C348" s="11" t="s">
        <v>1405</v>
      </c>
      <c r="D348" s="11">
        <v>337</v>
      </c>
      <c r="E348" s="11" t="s">
        <v>2227</v>
      </c>
      <c r="F348" s="11" t="s">
        <v>2688</v>
      </c>
      <c r="G348" s="11" t="s">
        <v>740</v>
      </c>
      <c r="H348" s="12" t="s">
        <v>1062</v>
      </c>
      <c r="I348" s="13">
        <v>44725</v>
      </c>
      <c r="J348" s="11" t="s">
        <v>2657</v>
      </c>
      <c r="K348" s="11">
        <v>0.4</v>
      </c>
      <c r="L348" s="11">
        <v>65</v>
      </c>
      <c r="M348" s="11">
        <v>9.0299999999999994</v>
      </c>
      <c r="N348" s="11">
        <v>69</v>
      </c>
      <c r="O348" s="11">
        <v>11.02</v>
      </c>
      <c r="P348" s="11">
        <v>61</v>
      </c>
      <c r="Q348" s="11">
        <v>0.16</v>
      </c>
      <c r="R348" s="11">
        <v>62</v>
      </c>
      <c r="S348" s="11">
        <v>1.88</v>
      </c>
      <c r="T348" s="11">
        <v>63</v>
      </c>
      <c r="U348" s="11">
        <v>-0.44</v>
      </c>
      <c r="V348" s="11">
        <v>56</v>
      </c>
      <c r="W348" s="11">
        <v>-0.39</v>
      </c>
      <c r="X348" s="11">
        <v>46</v>
      </c>
      <c r="Y348" s="11">
        <v>4.17</v>
      </c>
      <c r="Z348" s="11">
        <v>45</v>
      </c>
      <c r="AA348" s="11">
        <v>1.85</v>
      </c>
      <c r="AB348" s="11">
        <v>49</v>
      </c>
      <c r="AC348" s="11">
        <v>4.97</v>
      </c>
      <c r="AD348" s="11">
        <v>58</v>
      </c>
      <c r="AE348" s="40">
        <v>0.27</v>
      </c>
      <c r="AF348" s="11">
        <v>49</v>
      </c>
      <c r="AG348" s="43">
        <v>0.05</v>
      </c>
      <c r="AH348" s="11">
        <v>39</v>
      </c>
      <c r="AI348" s="47">
        <v>0.31</v>
      </c>
      <c r="AJ348" s="11">
        <v>48</v>
      </c>
      <c r="AK348" s="47">
        <v>0.01</v>
      </c>
      <c r="AL348" s="11">
        <v>33</v>
      </c>
      <c r="AM348" s="40">
        <v>0.32</v>
      </c>
      <c r="AN348" s="11">
        <v>45</v>
      </c>
      <c r="AO348" s="40">
        <v>0.43</v>
      </c>
      <c r="AP348" s="11">
        <v>51</v>
      </c>
      <c r="AQ348" s="11">
        <v>8.59</v>
      </c>
      <c r="AR348" s="11">
        <v>169.3</v>
      </c>
      <c r="AS348" s="11">
        <v>128.5</v>
      </c>
      <c r="AT348" s="11" t="s">
        <v>2640</v>
      </c>
      <c r="AU348" s="11" t="s">
        <v>2640</v>
      </c>
      <c r="AV348" s="11" t="s">
        <v>2640</v>
      </c>
      <c r="AW348" s="11">
        <v>4</v>
      </c>
      <c r="AX348" s="64" t="s">
        <v>2688</v>
      </c>
    </row>
    <row r="349" spans="1:50" x14ac:dyDescent="0.3">
      <c r="A349" s="11">
        <v>338</v>
      </c>
      <c r="B349" s="11" t="s">
        <v>1031</v>
      </c>
      <c r="C349" s="11" t="s">
        <v>2113</v>
      </c>
      <c r="D349" s="11">
        <v>338</v>
      </c>
      <c r="E349" s="11" t="s">
        <v>2227</v>
      </c>
      <c r="F349" s="11" t="s">
        <v>2688</v>
      </c>
      <c r="G349" s="11" t="s">
        <v>1031</v>
      </c>
      <c r="H349" s="12" t="s">
        <v>1042</v>
      </c>
      <c r="I349" s="13">
        <v>44722</v>
      </c>
      <c r="J349" s="11" t="s">
        <v>2702</v>
      </c>
      <c r="K349" s="11">
        <v>0.61</v>
      </c>
      <c r="L349" s="11">
        <v>70</v>
      </c>
      <c r="M349" s="11">
        <v>8.74</v>
      </c>
      <c r="N349" s="11">
        <v>73</v>
      </c>
      <c r="O349" s="11">
        <v>12.58</v>
      </c>
      <c r="P349" s="11">
        <v>65</v>
      </c>
      <c r="Q349" s="11">
        <v>0.28000000000000003</v>
      </c>
      <c r="R349" s="11">
        <v>69</v>
      </c>
      <c r="S349" s="11">
        <v>2.25</v>
      </c>
      <c r="T349" s="11">
        <v>68</v>
      </c>
      <c r="U349" s="11">
        <v>0.17</v>
      </c>
      <c r="V349" s="11">
        <v>64</v>
      </c>
      <c r="W349" s="11">
        <v>-0.43</v>
      </c>
      <c r="X349" s="11">
        <v>55</v>
      </c>
      <c r="Y349" s="11">
        <v>2.78</v>
      </c>
      <c r="Z349" s="11">
        <v>55</v>
      </c>
      <c r="AA349" s="11">
        <v>2.08</v>
      </c>
      <c r="AB349" s="11">
        <v>57</v>
      </c>
      <c r="AC349" s="11">
        <v>4.4400000000000004</v>
      </c>
      <c r="AD349" s="11">
        <v>63</v>
      </c>
      <c r="AE349" s="40">
        <v>0.35</v>
      </c>
      <c r="AF349" s="11">
        <v>60</v>
      </c>
      <c r="AG349" s="43">
        <v>0.05</v>
      </c>
      <c r="AH349" s="11">
        <v>49</v>
      </c>
      <c r="AI349" s="47">
        <v>0.3</v>
      </c>
      <c r="AJ349" s="11">
        <v>57</v>
      </c>
      <c r="AK349" s="47">
        <v>0.01</v>
      </c>
      <c r="AL349" s="11">
        <v>42</v>
      </c>
      <c r="AM349" s="40">
        <v>0.31</v>
      </c>
      <c r="AN349" s="11">
        <v>54</v>
      </c>
      <c r="AO349" s="40">
        <v>0.56999999999999995</v>
      </c>
      <c r="AP349" s="11">
        <v>62</v>
      </c>
      <c r="AQ349" s="11">
        <v>8.91</v>
      </c>
      <c r="AR349" s="11">
        <v>174.11</v>
      </c>
      <c r="AS349" s="11">
        <v>127.94</v>
      </c>
      <c r="AT349" s="11" t="s">
        <v>2640</v>
      </c>
      <c r="AU349" s="11" t="s">
        <v>2640</v>
      </c>
      <c r="AV349" s="11" t="s">
        <v>2640</v>
      </c>
      <c r="AW349" s="11">
        <v>3</v>
      </c>
      <c r="AX349" s="64" t="s">
        <v>2688</v>
      </c>
    </row>
    <row r="350" spans="1:50" x14ac:dyDescent="0.3">
      <c r="A350" s="11">
        <v>339</v>
      </c>
      <c r="B350" s="11" t="s">
        <v>371</v>
      </c>
      <c r="C350" s="11" t="s">
        <v>1406</v>
      </c>
      <c r="D350" s="11">
        <v>339</v>
      </c>
      <c r="E350" s="11" t="s">
        <v>2227</v>
      </c>
      <c r="F350" s="11" t="s">
        <v>2688</v>
      </c>
      <c r="G350" s="11" t="s">
        <v>371</v>
      </c>
      <c r="H350" s="12" t="s">
        <v>1063</v>
      </c>
      <c r="I350" s="13">
        <v>44708</v>
      </c>
      <c r="J350" s="11" t="s">
        <v>2656</v>
      </c>
      <c r="K350" s="11">
        <v>0.56999999999999995</v>
      </c>
      <c r="L350" s="11">
        <v>63</v>
      </c>
      <c r="M350" s="11">
        <v>10.4</v>
      </c>
      <c r="N350" s="11">
        <v>70</v>
      </c>
      <c r="O350" s="11">
        <v>16.010000000000002</v>
      </c>
      <c r="P350" s="11">
        <v>57</v>
      </c>
      <c r="Q350" s="11">
        <v>-0.9</v>
      </c>
      <c r="R350" s="11">
        <v>63</v>
      </c>
      <c r="S350" s="11">
        <v>1.66</v>
      </c>
      <c r="T350" s="11">
        <v>64</v>
      </c>
      <c r="U350" s="11">
        <v>1.1299999999999999</v>
      </c>
      <c r="V350" s="11">
        <v>55</v>
      </c>
      <c r="W350" s="11">
        <v>-0.55000000000000004</v>
      </c>
      <c r="X350" s="11">
        <v>46</v>
      </c>
      <c r="Y350" s="11">
        <v>5.28</v>
      </c>
      <c r="Z350" s="11">
        <v>45</v>
      </c>
      <c r="AA350" s="11">
        <v>1.7</v>
      </c>
      <c r="AB350" s="11">
        <v>49</v>
      </c>
      <c r="AC350" s="11">
        <v>6.17</v>
      </c>
      <c r="AD350" s="11">
        <v>59</v>
      </c>
      <c r="AE350" s="40">
        <v>0.28000000000000003</v>
      </c>
      <c r="AF350" s="11">
        <v>48</v>
      </c>
      <c r="AG350" s="43">
        <v>0.05</v>
      </c>
      <c r="AH350" s="11">
        <v>38</v>
      </c>
      <c r="AI350" s="47">
        <v>0.23</v>
      </c>
      <c r="AJ350" s="11">
        <v>46</v>
      </c>
      <c r="AK350" s="47">
        <v>0.02</v>
      </c>
      <c r="AL350" s="11">
        <v>32</v>
      </c>
      <c r="AM350" s="40">
        <v>0.27</v>
      </c>
      <c r="AN350" s="11">
        <v>43</v>
      </c>
      <c r="AO350" s="40">
        <v>0.43</v>
      </c>
      <c r="AP350" s="11">
        <v>50</v>
      </c>
      <c r="AQ350" s="11">
        <v>11.530000000000001</v>
      </c>
      <c r="AR350" s="11">
        <v>166.41</v>
      </c>
      <c r="AS350" s="11">
        <v>128.44999999999999</v>
      </c>
      <c r="AT350" s="11" t="s">
        <v>2640</v>
      </c>
      <c r="AU350" s="11" t="s">
        <v>2640</v>
      </c>
      <c r="AV350" s="11" t="s">
        <v>2641</v>
      </c>
      <c r="AW350" s="11">
        <v>3</v>
      </c>
      <c r="AX350" s="64" t="s">
        <v>2688</v>
      </c>
    </row>
    <row r="351" spans="1:50" x14ac:dyDescent="0.3">
      <c r="A351" s="11">
        <v>340</v>
      </c>
      <c r="B351" s="11" t="s">
        <v>829</v>
      </c>
      <c r="C351" s="11" t="s">
        <v>1407</v>
      </c>
      <c r="D351" s="11">
        <v>340</v>
      </c>
      <c r="E351" s="11" t="s">
        <v>2227</v>
      </c>
      <c r="F351" s="11" t="s">
        <v>2688</v>
      </c>
      <c r="G351" s="11" t="s">
        <v>829</v>
      </c>
      <c r="H351" s="12" t="s">
        <v>1072</v>
      </c>
      <c r="I351" s="13">
        <v>44728</v>
      </c>
      <c r="J351" s="11" t="s">
        <v>2656</v>
      </c>
      <c r="K351" s="11">
        <v>0.56999999999999995</v>
      </c>
      <c r="L351" s="11">
        <v>69</v>
      </c>
      <c r="M351" s="11">
        <v>10.11</v>
      </c>
      <c r="N351" s="11">
        <v>72</v>
      </c>
      <c r="O351" s="11">
        <v>17.43</v>
      </c>
      <c r="P351" s="11">
        <v>68</v>
      </c>
      <c r="Q351" s="11">
        <v>0.23</v>
      </c>
      <c r="R351" s="11">
        <v>69</v>
      </c>
      <c r="S351" s="11">
        <v>1.71</v>
      </c>
      <c r="T351" s="11">
        <v>68</v>
      </c>
      <c r="U351" s="11">
        <v>0.39</v>
      </c>
      <c r="V351" s="11">
        <v>67</v>
      </c>
      <c r="W351" s="11">
        <v>0.41</v>
      </c>
      <c r="X351" s="11">
        <v>61</v>
      </c>
      <c r="Y351" s="11">
        <v>4.42</v>
      </c>
      <c r="Z351" s="11">
        <v>60</v>
      </c>
      <c r="AA351" s="11">
        <v>2.29</v>
      </c>
      <c r="AB351" s="11">
        <v>61</v>
      </c>
      <c r="AC351" s="11">
        <v>4.3</v>
      </c>
      <c r="AD351" s="11">
        <v>64</v>
      </c>
      <c r="AE351" s="40">
        <v>0.2</v>
      </c>
      <c r="AF351" s="11">
        <v>64</v>
      </c>
      <c r="AG351" s="43">
        <v>1E-3</v>
      </c>
      <c r="AH351" s="11">
        <v>55</v>
      </c>
      <c r="AI351" s="47">
        <v>0.27</v>
      </c>
      <c r="AJ351" s="11">
        <v>62</v>
      </c>
      <c r="AK351" s="47">
        <v>1E-3</v>
      </c>
      <c r="AL351" s="11">
        <v>48</v>
      </c>
      <c r="AM351" s="40">
        <v>0.18</v>
      </c>
      <c r="AN351" s="11">
        <v>59</v>
      </c>
      <c r="AO351" s="40">
        <v>0.33</v>
      </c>
      <c r="AP351" s="11">
        <v>66</v>
      </c>
      <c r="AQ351" s="11">
        <v>10.5</v>
      </c>
      <c r="AR351" s="11">
        <v>155.88999999999999</v>
      </c>
      <c r="AS351" s="11">
        <v>128.36000000000001</v>
      </c>
      <c r="AT351" s="11" t="s">
        <v>2640</v>
      </c>
      <c r="AU351" s="11" t="s">
        <v>2641</v>
      </c>
      <c r="AV351" s="11" t="s">
        <v>2640</v>
      </c>
      <c r="AW351" s="11">
        <v>2</v>
      </c>
      <c r="AX351" s="64" t="s">
        <v>2690</v>
      </c>
    </row>
    <row r="352" spans="1:50" x14ac:dyDescent="0.3">
      <c r="A352" s="11">
        <v>341</v>
      </c>
      <c r="B352" s="11" t="s">
        <v>785</v>
      </c>
      <c r="C352" s="11" t="s">
        <v>1408</v>
      </c>
      <c r="D352" s="11">
        <v>341</v>
      </c>
      <c r="E352" s="11" t="s">
        <v>2227</v>
      </c>
      <c r="F352" s="11" t="s">
        <v>2688</v>
      </c>
      <c r="G352" s="11" t="s">
        <v>785</v>
      </c>
      <c r="H352" s="12" t="s">
        <v>1056</v>
      </c>
      <c r="I352" s="13">
        <v>44727</v>
      </c>
      <c r="J352" s="11" t="s">
        <v>2656</v>
      </c>
      <c r="K352" s="11">
        <v>0.51</v>
      </c>
      <c r="L352" s="11">
        <v>68</v>
      </c>
      <c r="M352" s="11">
        <v>9.5399999999999991</v>
      </c>
      <c r="N352" s="11">
        <v>71</v>
      </c>
      <c r="O352" s="11">
        <v>16.04</v>
      </c>
      <c r="P352" s="11">
        <v>63</v>
      </c>
      <c r="Q352" s="11">
        <v>0.21</v>
      </c>
      <c r="R352" s="11">
        <v>65</v>
      </c>
      <c r="S352" s="11">
        <v>1.68</v>
      </c>
      <c r="T352" s="11">
        <v>65</v>
      </c>
      <c r="U352" s="11">
        <v>-0.35</v>
      </c>
      <c r="V352" s="11">
        <v>58</v>
      </c>
      <c r="W352" s="11">
        <v>0.03</v>
      </c>
      <c r="X352" s="11">
        <v>51</v>
      </c>
      <c r="Y352" s="11">
        <v>5.51</v>
      </c>
      <c r="Z352" s="11">
        <v>51</v>
      </c>
      <c r="AA352" s="11">
        <v>2.09</v>
      </c>
      <c r="AB352" s="11">
        <v>53</v>
      </c>
      <c r="AC352" s="11">
        <v>4.41</v>
      </c>
      <c r="AD352" s="11">
        <v>60</v>
      </c>
      <c r="AE352" s="40">
        <v>0.3</v>
      </c>
      <c r="AF352" s="11">
        <v>54</v>
      </c>
      <c r="AG352" s="43">
        <v>0.02</v>
      </c>
      <c r="AH352" s="11">
        <v>45</v>
      </c>
      <c r="AI352" s="47">
        <v>0.28000000000000003</v>
      </c>
      <c r="AJ352" s="11">
        <v>53</v>
      </c>
      <c r="AK352" s="47">
        <v>0.01</v>
      </c>
      <c r="AL352" s="11">
        <v>38</v>
      </c>
      <c r="AM352" s="40">
        <v>0.25</v>
      </c>
      <c r="AN352" s="11">
        <v>50</v>
      </c>
      <c r="AO352" s="40">
        <v>0.47</v>
      </c>
      <c r="AP352" s="11">
        <v>56</v>
      </c>
      <c r="AQ352" s="11">
        <v>9.19</v>
      </c>
      <c r="AR352" s="11">
        <v>159.13</v>
      </c>
      <c r="AS352" s="11">
        <v>126.84</v>
      </c>
      <c r="AT352" s="11" t="s">
        <v>2642</v>
      </c>
      <c r="AU352" s="11" t="s">
        <v>2640</v>
      </c>
      <c r="AV352" s="11" t="s">
        <v>2642</v>
      </c>
      <c r="AW352" s="11">
        <v>2</v>
      </c>
      <c r="AX352" s="64" t="s">
        <v>2690</v>
      </c>
    </row>
    <row r="353" spans="1:50" x14ac:dyDescent="0.3">
      <c r="A353" s="11">
        <v>342</v>
      </c>
      <c r="B353" s="11" t="s">
        <v>866</v>
      </c>
      <c r="C353" s="11" t="s">
        <v>1409</v>
      </c>
      <c r="D353" s="11">
        <v>342</v>
      </c>
      <c r="E353" s="11" t="s">
        <v>2227</v>
      </c>
      <c r="F353" s="11" t="s">
        <v>2688</v>
      </c>
      <c r="G353" s="11" t="s">
        <v>866</v>
      </c>
      <c r="H353" s="12" t="s">
        <v>1067</v>
      </c>
      <c r="I353" s="13">
        <v>44733</v>
      </c>
      <c r="J353" s="11" t="s">
        <v>2656</v>
      </c>
      <c r="K353" s="11">
        <v>0.46</v>
      </c>
      <c r="L353" s="11">
        <v>64</v>
      </c>
      <c r="M353" s="11">
        <v>10.19</v>
      </c>
      <c r="N353" s="11">
        <v>69</v>
      </c>
      <c r="O353" s="11">
        <v>16.149999999999999</v>
      </c>
      <c r="P353" s="11">
        <v>56</v>
      </c>
      <c r="Q353" s="11">
        <v>0.78</v>
      </c>
      <c r="R353" s="11">
        <v>62</v>
      </c>
      <c r="S353" s="11">
        <v>2.12</v>
      </c>
      <c r="T353" s="11">
        <v>63</v>
      </c>
      <c r="U353" s="11">
        <v>1.08</v>
      </c>
      <c r="V353" s="11">
        <v>50</v>
      </c>
      <c r="W353" s="11">
        <v>-0.09</v>
      </c>
      <c r="X353" s="11">
        <v>45</v>
      </c>
      <c r="Y353" s="11">
        <v>6.54</v>
      </c>
      <c r="Z353" s="11">
        <v>45</v>
      </c>
      <c r="AA353" s="11">
        <v>2.34</v>
      </c>
      <c r="AB353" s="11">
        <v>48</v>
      </c>
      <c r="AC353" s="11">
        <v>4.5</v>
      </c>
      <c r="AD353" s="11">
        <v>58</v>
      </c>
      <c r="AE353" s="40">
        <v>0.23</v>
      </c>
      <c r="AF353" s="11">
        <v>47</v>
      </c>
      <c r="AG353" s="43">
        <v>0.01</v>
      </c>
      <c r="AH353" s="11">
        <v>39</v>
      </c>
      <c r="AI353" s="47">
        <v>0.18</v>
      </c>
      <c r="AJ353" s="11">
        <v>46</v>
      </c>
      <c r="AK353" s="47">
        <v>0.02</v>
      </c>
      <c r="AL353" s="11">
        <v>34</v>
      </c>
      <c r="AM353" s="40">
        <v>0.18</v>
      </c>
      <c r="AN353" s="11">
        <v>43</v>
      </c>
      <c r="AO353" s="40">
        <v>0.35</v>
      </c>
      <c r="AP353" s="11">
        <v>49</v>
      </c>
      <c r="AQ353" s="11">
        <v>11.27</v>
      </c>
      <c r="AR353" s="11">
        <v>163.62</v>
      </c>
      <c r="AS353" s="11">
        <v>126.64</v>
      </c>
      <c r="AT353" s="11" t="s">
        <v>2640</v>
      </c>
      <c r="AU353" s="11" t="s">
        <v>2640</v>
      </c>
      <c r="AV353" s="11" t="s">
        <v>2640</v>
      </c>
      <c r="AW353" s="11">
        <v>3</v>
      </c>
      <c r="AX353" s="64" t="s">
        <v>2690</v>
      </c>
    </row>
    <row r="354" spans="1:50" x14ac:dyDescent="0.3">
      <c r="A354" s="11">
        <v>343</v>
      </c>
      <c r="B354" s="11" t="s">
        <v>730</v>
      </c>
      <c r="C354" s="11" t="s">
        <v>1410</v>
      </c>
      <c r="D354" s="11">
        <v>343</v>
      </c>
      <c r="E354" s="11" t="s">
        <v>2227</v>
      </c>
      <c r="F354" s="11" t="s">
        <v>2688</v>
      </c>
      <c r="G354" s="11" t="s">
        <v>730</v>
      </c>
      <c r="H354" s="12" t="s">
        <v>1067</v>
      </c>
      <c r="I354" s="13">
        <v>44724</v>
      </c>
      <c r="J354" s="11" t="s">
        <v>2655</v>
      </c>
      <c r="K354" s="11">
        <v>0.46</v>
      </c>
      <c r="L354" s="11">
        <v>64</v>
      </c>
      <c r="M354" s="11">
        <v>10.09</v>
      </c>
      <c r="N354" s="11">
        <v>69</v>
      </c>
      <c r="O354" s="11">
        <v>12.27</v>
      </c>
      <c r="P354" s="11">
        <v>55</v>
      </c>
      <c r="Q354" s="11">
        <v>-0.1</v>
      </c>
      <c r="R354" s="11">
        <v>62</v>
      </c>
      <c r="S354" s="11">
        <v>1.95</v>
      </c>
      <c r="T354" s="11">
        <v>63</v>
      </c>
      <c r="U354" s="11">
        <v>1.03</v>
      </c>
      <c r="V354" s="11">
        <v>50</v>
      </c>
      <c r="W354" s="11">
        <v>-0.44</v>
      </c>
      <c r="X354" s="11">
        <v>41</v>
      </c>
      <c r="Y354" s="11">
        <v>5.9</v>
      </c>
      <c r="Z354" s="11">
        <v>41</v>
      </c>
      <c r="AA354" s="11">
        <v>1.87</v>
      </c>
      <c r="AB354" s="11">
        <v>46</v>
      </c>
      <c r="AC354" s="11">
        <v>5.8</v>
      </c>
      <c r="AD354" s="11">
        <v>58</v>
      </c>
      <c r="AE354" s="40">
        <v>0.24</v>
      </c>
      <c r="AF354" s="11">
        <v>45</v>
      </c>
      <c r="AG354" s="43">
        <v>0.02</v>
      </c>
      <c r="AH354" s="11">
        <v>35</v>
      </c>
      <c r="AI354" s="47">
        <v>0.15</v>
      </c>
      <c r="AJ354" s="11">
        <v>43</v>
      </c>
      <c r="AK354" s="47">
        <v>0.02</v>
      </c>
      <c r="AL354" s="11">
        <v>29</v>
      </c>
      <c r="AM354" s="40">
        <v>0.16</v>
      </c>
      <c r="AN354" s="11">
        <v>40</v>
      </c>
      <c r="AO354" s="40">
        <v>0.34</v>
      </c>
      <c r="AP354" s="11">
        <v>47</v>
      </c>
      <c r="AQ354" s="11">
        <v>11.12</v>
      </c>
      <c r="AR354" s="11">
        <v>165.06</v>
      </c>
      <c r="AS354" s="11">
        <v>126.24</v>
      </c>
      <c r="AT354" s="11" t="s">
        <v>2640</v>
      </c>
      <c r="AU354" s="11" t="s">
        <v>2640</v>
      </c>
      <c r="AV354" s="11" t="s">
        <v>2642</v>
      </c>
      <c r="AW354" s="11">
        <v>3</v>
      </c>
      <c r="AX354" s="64" t="s">
        <v>2688</v>
      </c>
    </row>
    <row r="355" spans="1:50" x14ac:dyDescent="0.3">
      <c r="A355" s="11">
        <v>344</v>
      </c>
      <c r="B355" s="11" t="s">
        <v>329</v>
      </c>
      <c r="C355" s="11" t="s">
        <v>1411</v>
      </c>
      <c r="D355" s="11">
        <v>344</v>
      </c>
      <c r="E355" s="11" t="s">
        <v>2227</v>
      </c>
      <c r="F355" s="11" t="s">
        <v>2688</v>
      </c>
      <c r="G355" s="11" t="s">
        <v>329</v>
      </c>
      <c r="H355" s="12" t="s">
        <v>1062</v>
      </c>
      <c r="I355" s="13">
        <v>44708</v>
      </c>
      <c r="J355" s="11" t="s">
        <v>2656</v>
      </c>
      <c r="K355" s="11">
        <v>0.54</v>
      </c>
      <c r="L355" s="11">
        <v>66</v>
      </c>
      <c r="M355" s="11">
        <v>7.33</v>
      </c>
      <c r="N355" s="11">
        <v>70</v>
      </c>
      <c r="O355" s="11">
        <v>7.15</v>
      </c>
      <c r="P355" s="11">
        <v>60</v>
      </c>
      <c r="Q355" s="11">
        <v>0.35</v>
      </c>
      <c r="R355" s="11">
        <v>63</v>
      </c>
      <c r="S355" s="11">
        <v>1.66</v>
      </c>
      <c r="T355" s="11">
        <v>64</v>
      </c>
      <c r="U355" s="11">
        <v>-1.1499999999999999</v>
      </c>
      <c r="V355" s="11">
        <v>57</v>
      </c>
      <c r="W355" s="11">
        <v>-0.34</v>
      </c>
      <c r="X355" s="11">
        <v>47</v>
      </c>
      <c r="Y355" s="11">
        <v>4.0599999999999996</v>
      </c>
      <c r="Z355" s="11">
        <v>46</v>
      </c>
      <c r="AA355" s="11">
        <v>1.29</v>
      </c>
      <c r="AB355" s="11">
        <v>50</v>
      </c>
      <c r="AC355" s="11">
        <v>4.1900000000000004</v>
      </c>
      <c r="AD355" s="11">
        <v>59</v>
      </c>
      <c r="AE355" s="40">
        <v>0.3</v>
      </c>
      <c r="AF355" s="11">
        <v>49</v>
      </c>
      <c r="AG355" s="43">
        <v>0.05</v>
      </c>
      <c r="AH355" s="11">
        <v>39</v>
      </c>
      <c r="AI355" s="47">
        <v>0.28999999999999998</v>
      </c>
      <c r="AJ355" s="11">
        <v>48</v>
      </c>
      <c r="AK355" s="47">
        <v>0.01</v>
      </c>
      <c r="AL355" s="11">
        <v>33</v>
      </c>
      <c r="AM355" s="40">
        <v>0.3</v>
      </c>
      <c r="AN355" s="11">
        <v>45</v>
      </c>
      <c r="AO355" s="40">
        <v>0.48</v>
      </c>
      <c r="AP355" s="11">
        <v>51</v>
      </c>
      <c r="AQ355" s="11">
        <v>6.18</v>
      </c>
      <c r="AR355" s="11">
        <v>163.44</v>
      </c>
      <c r="AS355" s="11">
        <v>125.5</v>
      </c>
      <c r="AT355" s="11" t="s">
        <v>2640</v>
      </c>
      <c r="AU355" s="11" t="s">
        <v>2641</v>
      </c>
      <c r="AV355" s="11" t="s">
        <v>2641</v>
      </c>
      <c r="AW355" s="11">
        <v>3</v>
      </c>
      <c r="AX355" s="64" t="s">
        <v>2688</v>
      </c>
    </row>
    <row r="356" spans="1:50" x14ac:dyDescent="0.3">
      <c r="A356" s="11">
        <v>345</v>
      </c>
      <c r="B356" s="11" t="s">
        <v>319</v>
      </c>
      <c r="C356" s="11" t="s">
        <v>1412</v>
      </c>
      <c r="D356" s="11">
        <v>345</v>
      </c>
      <c r="E356" s="11" t="s">
        <v>2227</v>
      </c>
      <c r="F356" s="11" t="s">
        <v>2688</v>
      </c>
      <c r="G356" s="11" t="s">
        <v>319</v>
      </c>
      <c r="H356" s="12" t="s">
        <v>1051</v>
      </c>
      <c r="I356" s="13">
        <v>44706</v>
      </c>
      <c r="J356" s="11" t="s">
        <v>2656</v>
      </c>
      <c r="K356" s="11">
        <v>0.53</v>
      </c>
      <c r="L356" s="11">
        <v>65</v>
      </c>
      <c r="M356" s="11">
        <v>9.4600000000000009</v>
      </c>
      <c r="N356" s="11">
        <v>70</v>
      </c>
      <c r="O356" s="11">
        <v>14.03</v>
      </c>
      <c r="P356" s="11">
        <v>58</v>
      </c>
      <c r="Q356" s="11">
        <v>-0.37</v>
      </c>
      <c r="R356" s="11">
        <v>63</v>
      </c>
      <c r="S356" s="11">
        <v>2.17</v>
      </c>
      <c r="T356" s="11">
        <v>64</v>
      </c>
      <c r="U356" s="11">
        <v>-0.32</v>
      </c>
      <c r="V356" s="11">
        <v>54</v>
      </c>
      <c r="W356" s="11">
        <v>-0.47</v>
      </c>
      <c r="X356" s="11">
        <v>46</v>
      </c>
      <c r="Y356" s="11">
        <v>4.97</v>
      </c>
      <c r="Z356" s="11">
        <v>45</v>
      </c>
      <c r="AA356" s="11">
        <v>2.1800000000000002</v>
      </c>
      <c r="AB356" s="11">
        <v>48</v>
      </c>
      <c r="AC356" s="11">
        <v>5.58</v>
      </c>
      <c r="AD356" s="11">
        <v>59</v>
      </c>
      <c r="AE356" s="40">
        <v>0.28000000000000003</v>
      </c>
      <c r="AF356" s="11">
        <v>50</v>
      </c>
      <c r="AG356" s="43">
        <v>0.05</v>
      </c>
      <c r="AH356" s="11">
        <v>39</v>
      </c>
      <c r="AI356" s="47">
        <v>0.21</v>
      </c>
      <c r="AJ356" s="11">
        <v>47</v>
      </c>
      <c r="AK356" s="47">
        <v>0.02</v>
      </c>
      <c r="AL356" s="11">
        <v>33</v>
      </c>
      <c r="AM356" s="40">
        <v>0.25</v>
      </c>
      <c r="AN356" s="11">
        <v>44</v>
      </c>
      <c r="AO356" s="40">
        <v>0.4</v>
      </c>
      <c r="AP356" s="11">
        <v>52</v>
      </c>
      <c r="AQ356" s="11">
        <v>9.14</v>
      </c>
      <c r="AR356" s="11">
        <v>165.66</v>
      </c>
      <c r="AS356" s="11">
        <v>124.19</v>
      </c>
      <c r="AT356" s="11" t="s">
        <v>2640</v>
      </c>
      <c r="AU356" s="11" t="s">
        <v>2640</v>
      </c>
      <c r="AV356" s="11" t="s">
        <v>2640</v>
      </c>
      <c r="AW356" s="11">
        <v>3</v>
      </c>
      <c r="AX356" s="64" t="s">
        <v>2688</v>
      </c>
    </row>
    <row r="357" spans="1:50" x14ac:dyDescent="0.3">
      <c r="A357" s="11">
        <v>346</v>
      </c>
      <c r="B357" s="11" t="s">
        <v>441</v>
      </c>
      <c r="C357" s="11" t="s">
        <v>1413</v>
      </c>
      <c r="D357" s="11">
        <v>346</v>
      </c>
      <c r="E357" s="11" t="s">
        <v>2227</v>
      </c>
      <c r="F357" s="11" t="s">
        <v>2688</v>
      </c>
      <c r="G357" s="11" t="s">
        <v>441</v>
      </c>
      <c r="H357" s="12" t="s">
        <v>1051</v>
      </c>
      <c r="I357" s="13">
        <v>44709</v>
      </c>
      <c r="J357" s="11" t="s">
        <v>2656</v>
      </c>
      <c r="K357" s="11">
        <v>0.49</v>
      </c>
      <c r="L357" s="11">
        <v>65</v>
      </c>
      <c r="M357" s="11">
        <v>8.6</v>
      </c>
      <c r="N357" s="11">
        <v>69</v>
      </c>
      <c r="O357" s="11">
        <v>13.75</v>
      </c>
      <c r="P357" s="11">
        <v>58</v>
      </c>
      <c r="Q357" s="11">
        <v>-0.77</v>
      </c>
      <c r="R357" s="11">
        <v>63</v>
      </c>
      <c r="S357" s="11">
        <v>1.58</v>
      </c>
      <c r="T357" s="11">
        <v>64</v>
      </c>
      <c r="U357" s="11">
        <v>0.24</v>
      </c>
      <c r="V357" s="11">
        <v>53</v>
      </c>
      <c r="W357" s="11">
        <v>-0.41</v>
      </c>
      <c r="X357" s="11">
        <v>47</v>
      </c>
      <c r="Y357" s="11">
        <v>4.63</v>
      </c>
      <c r="Z357" s="11">
        <v>47</v>
      </c>
      <c r="AA357" s="11">
        <v>2.0499999999999998</v>
      </c>
      <c r="AB357" s="11">
        <v>50</v>
      </c>
      <c r="AC357" s="11">
        <v>5.35</v>
      </c>
      <c r="AD357" s="11">
        <v>59</v>
      </c>
      <c r="AE357" s="40">
        <v>0.27</v>
      </c>
      <c r="AF357" s="11">
        <v>50</v>
      </c>
      <c r="AG357" s="43">
        <v>0.03</v>
      </c>
      <c r="AH357" s="11">
        <v>41</v>
      </c>
      <c r="AI357" s="47">
        <v>0.21</v>
      </c>
      <c r="AJ357" s="11">
        <v>48</v>
      </c>
      <c r="AK357" s="47">
        <v>0.02</v>
      </c>
      <c r="AL357" s="11">
        <v>35</v>
      </c>
      <c r="AM357" s="40">
        <v>0.23</v>
      </c>
      <c r="AN357" s="11">
        <v>45</v>
      </c>
      <c r="AO357" s="40">
        <v>0.42</v>
      </c>
      <c r="AP357" s="11">
        <v>52</v>
      </c>
      <c r="AQ357" s="11">
        <v>8.84</v>
      </c>
      <c r="AR357" s="11">
        <v>159.66</v>
      </c>
      <c r="AS357" s="11">
        <v>123.18</v>
      </c>
      <c r="AT357" s="11" t="s">
        <v>2642</v>
      </c>
      <c r="AU357" s="11" t="s">
        <v>2640</v>
      </c>
      <c r="AV357" s="11" t="s">
        <v>2640</v>
      </c>
      <c r="AW357" s="11">
        <v>2</v>
      </c>
      <c r="AX357" s="64" t="s">
        <v>2688</v>
      </c>
    </row>
    <row r="358" spans="1:50" x14ac:dyDescent="0.3">
      <c r="A358" s="11">
        <v>347</v>
      </c>
      <c r="B358" s="11" t="s">
        <v>548</v>
      </c>
      <c r="C358" s="11" t="s">
        <v>1414</v>
      </c>
      <c r="D358" s="11">
        <v>347</v>
      </c>
      <c r="E358" s="11" t="s">
        <v>2227</v>
      </c>
      <c r="F358" s="11" t="s">
        <v>2688</v>
      </c>
      <c r="G358" s="11" t="s">
        <v>548</v>
      </c>
      <c r="H358" s="12" t="s">
        <v>1046</v>
      </c>
      <c r="I358" s="13">
        <v>44711</v>
      </c>
      <c r="J358" s="11" t="s">
        <v>2656</v>
      </c>
      <c r="K358" s="11">
        <v>0.44</v>
      </c>
      <c r="L358" s="11">
        <v>66</v>
      </c>
      <c r="M358" s="11">
        <v>8.94</v>
      </c>
      <c r="N358" s="11">
        <v>70</v>
      </c>
      <c r="O358" s="11">
        <v>14.19</v>
      </c>
      <c r="P358" s="11">
        <v>60</v>
      </c>
      <c r="Q358" s="11">
        <v>0.13</v>
      </c>
      <c r="R358" s="11">
        <v>66</v>
      </c>
      <c r="S358" s="11">
        <v>2.0499999999999998</v>
      </c>
      <c r="T358" s="11">
        <v>66</v>
      </c>
      <c r="U358" s="11">
        <v>0.56999999999999995</v>
      </c>
      <c r="V358" s="11">
        <v>57</v>
      </c>
      <c r="W358" s="11">
        <v>-0.35</v>
      </c>
      <c r="X358" s="11">
        <v>49</v>
      </c>
      <c r="Y358" s="11">
        <v>4.6399999999999997</v>
      </c>
      <c r="Z358" s="11">
        <v>48</v>
      </c>
      <c r="AA358" s="11">
        <v>2.08</v>
      </c>
      <c r="AB358" s="11">
        <v>52</v>
      </c>
      <c r="AC358" s="11">
        <v>5.0999999999999996</v>
      </c>
      <c r="AD358" s="11">
        <v>60</v>
      </c>
      <c r="AE358" s="40">
        <v>0.24</v>
      </c>
      <c r="AF358" s="11">
        <v>55</v>
      </c>
      <c r="AG358" s="43">
        <v>0.06</v>
      </c>
      <c r="AH358" s="11">
        <v>42</v>
      </c>
      <c r="AI358" s="47">
        <v>0.15</v>
      </c>
      <c r="AJ358" s="11">
        <v>51</v>
      </c>
      <c r="AK358" s="47">
        <v>0.01</v>
      </c>
      <c r="AL358" s="11">
        <v>35</v>
      </c>
      <c r="AM358" s="40">
        <v>0.21</v>
      </c>
      <c r="AN358" s="11">
        <v>48</v>
      </c>
      <c r="AO358" s="40">
        <v>0.3</v>
      </c>
      <c r="AP358" s="11">
        <v>56</v>
      </c>
      <c r="AQ358" s="11">
        <v>9.51</v>
      </c>
      <c r="AR358" s="11">
        <v>158.18</v>
      </c>
      <c r="AS358" s="11">
        <v>123.11</v>
      </c>
      <c r="AT358" s="11" t="s">
        <v>2640</v>
      </c>
      <c r="AU358" s="11" t="s">
        <v>2640</v>
      </c>
      <c r="AV358" s="11" t="s">
        <v>2641</v>
      </c>
      <c r="AW358" s="11">
        <v>4</v>
      </c>
      <c r="AX358" s="64" t="s">
        <v>2688</v>
      </c>
    </row>
    <row r="359" spans="1:50" x14ac:dyDescent="0.3">
      <c r="A359" s="11">
        <v>348</v>
      </c>
      <c r="B359" s="11" t="s">
        <v>320</v>
      </c>
      <c r="C359" s="11" t="s">
        <v>1415</v>
      </c>
      <c r="D359" s="11">
        <v>348</v>
      </c>
      <c r="E359" s="11" t="s">
        <v>2227</v>
      </c>
      <c r="F359" s="11" t="s">
        <v>2688</v>
      </c>
      <c r="G359" s="11" t="s">
        <v>320</v>
      </c>
      <c r="H359" s="12" t="s">
        <v>1043</v>
      </c>
      <c r="I359" s="13">
        <v>44706</v>
      </c>
      <c r="J359" s="11" t="s">
        <v>2656</v>
      </c>
      <c r="K359" s="11">
        <v>0.36</v>
      </c>
      <c r="L359" s="11">
        <v>65</v>
      </c>
      <c r="M359" s="11">
        <v>9.2100000000000009</v>
      </c>
      <c r="N359" s="11">
        <v>70</v>
      </c>
      <c r="O359" s="11">
        <v>15.43</v>
      </c>
      <c r="P359" s="11">
        <v>59</v>
      </c>
      <c r="Q359" s="11">
        <v>0.8</v>
      </c>
      <c r="R359" s="11">
        <v>65</v>
      </c>
      <c r="S359" s="11">
        <v>2.93</v>
      </c>
      <c r="T359" s="11">
        <v>65</v>
      </c>
      <c r="U359" s="11">
        <v>0.16</v>
      </c>
      <c r="V359" s="11">
        <v>53</v>
      </c>
      <c r="W359" s="11">
        <v>-0.37</v>
      </c>
      <c r="X359" s="11">
        <v>44</v>
      </c>
      <c r="Y359" s="11">
        <v>3.98</v>
      </c>
      <c r="Z359" s="11">
        <v>44</v>
      </c>
      <c r="AA359" s="11">
        <v>3.05</v>
      </c>
      <c r="AB359" s="11">
        <v>50</v>
      </c>
      <c r="AC359" s="11">
        <v>4.55</v>
      </c>
      <c r="AD359" s="11">
        <v>60</v>
      </c>
      <c r="AE359" s="40">
        <v>0.24</v>
      </c>
      <c r="AF359" s="11">
        <v>49</v>
      </c>
      <c r="AG359" s="43">
        <v>0.03</v>
      </c>
      <c r="AH359" s="11">
        <v>39</v>
      </c>
      <c r="AI359" s="47">
        <v>0.24</v>
      </c>
      <c r="AJ359" s="11">
        <v>47</v>
      </c>
      <c r="AK359" s="47">
        <v>-0.01</v>
      </c>
      <c r="AL359" s="11">
        <v>33</v>
      </c>
      <c r="AM359" s="40">
        <v>0.21</v>
      </c>
      <c r="AN359" s="11">
        <v>44</v>
      </c>
      <c r="AO359" s="40">
        <v>0.4</v>
      </c>
      <c r="AP359" s="11">
        <v>51</v>
      </c>
      <c r="AQ359" s="11">
        <v>9.370000000000001</v>
      </c>
      <c r="AR359" s="11">
        <v>172.13</v>
      </c>
      <c r="AS359" s="11">
        <v>122.31</v>
      </c>
      <c r="AT359" s="11" t="s">
        <v>2640</v>
      </c>
      <c r="AU359" s="11" t="s">
        <v>2641</v>
      </c>
      <c r="AV359" s="11" t="s">
        <v>2640</v>
      </c>
      <c r="AW359" s="11">
        <v>4</v>
      </c>
      <c r="AX359" s="64" t="s">
        <v>2688</v>
      </c>
    </row>
    <row r="360" spans="1:50" x14ac:dyDescent="0.3">
      <c r="A360" s="11">
        <v>349</v>
      </c>
      <c r="B360" s="11" t="s">
        <v>733</v>
      </c>
      <c r="C360" s="11" t="s">
        <v>1416</v>
      </c>
      <c r="D360" s="11">
        <v>349</v>
      </c>
      <c r="E360" s="11" t="s">
        <v>2227</v>
      </c>
      <c r="F360" s="11" t="s">
        <v>2688</v>
      </c>
      <c r="G360" s="11" t="s">
        <v>733</v>
      </c>
      <c r="H360" s="12" t="s">
        <v>1085</v>
      </c>
      <c r="I360" s="13">
        <v>44725</v>
      </c>
      <c r="J360" s="11" t="s">
        <v>2656</v>
      </c>
      <c r="K360" s="11">
        <v>0.52</v>
      </c>
      <c r="L360" s="11">
        <v>55</v>
      </c>
      <c r="M360" s="11">
        <v>9.75</v>
      </c>
      <c r="N360" s="11">
        <v>59</v>
      </c>
      <c r="O360" s="11">
        <v>14.94</v>
      </c>
      <c r="P360" s="11">
        <v>51</v>
      </c>
      <c r="Q360" s="11">
        <v>-0.43</v>
      </c>
      <c r="R360" s="11">
        <v>52</v>
      </c>
      <c r="S360" s="11">
        <v>1.39</v>
      </c>
      <c r="T360" s="11">
        <v>53</v>
      </c>
      <c r="U360" s="11">
        <v>-0.56000000000000005</v>
      </c>
      <c r="V360" s="11">
        <v>49</v>
      </c>
      <c r="W360" s="11">
        <v>-0.48</v>
      </c>
      <c r="X360" s="11">
        <v>40</v>
      </c>
      <c r="Y360" s="11">
        <v>4.08</v>
      </c>
      <c r="Z360" s="11">
        <v>39</v>
      </c>
      <c r="AA360" s="11">
        <v>1.85</v>
      </c>
      <c r="AB360" s="11">
        <v>41</v>
      </c>
      <c r="AC360" s="11">
        <v>5.19</v>
      </c>
      <c r="AD360" s="11">
        <v>48</v>
      </c>
      <c r="AE360" s="40">
        <v>0.21</v>
      </c>
      <c r="AF360" s="11">
        <v>43</v>
      </c>
      <c r="AG360" s="43">
        <v>0.05</v>
      </c>
      <c r="AH360" s="11">
        <v>34</v>
      </c>
      <c r="AI360" s="47">
        <v>0.18</v>
      </c>
      <c r="AJ360" s="11">
        <v>42</v>
      </c>
      <c r="AK360" s="47">
        <v>0.02</v>
      </c>
      <c r="AL360" s="11">
        <v>30</v>
      </c>
      <c r="AM360" s="40">
        <v>0.24</v>
      </c>
      <c r="AN360" s="11">
        <v>39</v>
      </c>
      <c r="AO360" s="40">
        <v>0.32</v>
      </c>
      <c r="AP360" s="11">
        <v>44</v>
      </c>
      <c r="AQ360" s="11">
        <v>9.19</v>
      </c>
      <c r="AR360" s="11">
        <v>159.58000000000001</v>
      </c>
      <c r="AS360" s="11">
        <v>121.64</v>
      </c>
      <c r="AT360" s="11" t="s">
        <v>2642</v>
      </c>
      <c r="AU360" s="11" t="s">
        <v>2640</v>
      </c>
      <c r="AV360" s="11" t="s">
        <v>2640</v>
      </c>
      <c r="AW360" s="11">
        <v>3</v>
      </c>
      <c r="AX360" s="64" t="s">
        <v>2688</v>
      </c>
    </row>
    <row r="361" spans="1:50" x14ac:dyDescent="0.3">
      <c r="A361" s="11">
        <v>350</v>
      </c>
      <c r="B361" s="11" t="s">
        <v>272</v>
      </c>
      <c r="C361" s="11" t="s">
        <v>1417</v>
      </c>
      <c r="D361" s="11">
        <v>350</v>
      </c>
      <c r="E361" s="11" t="s">
        <v>2227</v>
      </c>
      <c r="F361" s="11" t="s">
        <v>2688</v>
      </c>
      <c r="G361" s="11" t="s">
        <v>272</v>
      </c>
      <c r="H361" s="12" t="s">
        <v>1058</v>
      </c>
      <c r="I361" s="13">
        <v>44705</v>
      </c>
      <c r="J361" s="11" t="s">
        <v>2656</v>
      </c>
      <c r="K361" s="11">
        <v>0.3</v>
      </c>
      <c r="L361" s="11">
        <v>68</v>
      </c>
      <c r="M361" s="11">
        <v>7.44</v>
      </c>
      <c r="N361" s="11">
        <v>71</v>
      </c>
      <c r="O361" s="11">
        <v>13.11</v>
      </c>
      <c r="P361" s="11">
        <v>63</v>
      </c>
      <c r="Q361" s="11">
        <v>0.79</v>
      </c>
      <c r="R361" s="11">
        <v>66</v>
      </c>
      <c r="S361" s="11">
        <v>2.2200000000000002</v>
      </c>
      <c r="T361" s="11">
        <v>66</v>
      </c>
      <c r="U361" s="11">
        <v>-0.51</v>
      </c>
      <c r="V361" s="11">
        <v>60</v>
      </c>
      <c r="W361" s="11">
        <v>-0.4</v>
      </c>
      <c r="X361" s="11">
        <v>49</v>
      </c>
      <c r="Y361" s="11">
        <v>3.21</v>
      </c>
      <c r="Z361" s="11">
        <v>48</v>
      </c>
      <c r="AA361" s="11">
        <v>2.23</v>
      </c>
      <c r="AB361" s="11">
        <v>53</v>
      </c>
      <c r="AC361" s="11">
        <v>4.0599999999999996</v>
      </c>
      <c r="AD361" s="11">
        <v>60</v>
      </c>
      <c r="AE361" s="40">
        <v>0.35</v>
      </c>
      <c r="AF361" s="11">
        <v>55</v>
      </c>
      <c r="AG361" s="43">
        <v>0.06</v>
      </c>
      <c r="AH361" s="11">
        <v>43</v>
      </c>
      <c r="AI361" s="47">
        <v>0.25</v>
      </c>
      <c r="AJ361" s="11">
        <v>52</v>
      </c>
      <c r="AK361" s="47">
        <v>0.01</v>
      </c>
      <c r="AL361" s="11">
        <v>35</v>
      </c>
      <c r="AM361" s="40">
        <v>0.28000000000000003</v>
      </c>
      <c r="AN361" s="11">
        <v>49</v>
      </c>
      <c r="AO361" s="40">
        <v>0.52</v>
      </c>
      <c r="AP361" s="11">
        <v>57</v>
      </c>
      <c r="AQ361" s="11">
        <v>6.9300000000000006</v>
      </c>
      <c r="AR361" s="11">
        <v>165.08</v>
      </c>
      <c r="AS361" s="11">
        <v>121.45</v>
      </c>
      <c r="AT361" s="11" t="s">
        <v>2640</v>
      </c>
      <c r="AU361" s="11" t="s">
        <v>2640</v>
      </c>
      <c r="AV361" s="11" t="s">
        <v>2640</v>
      </c>
      <c r="AW361" s="11">
        <v>3</v>
      </c>
      <c r="AX361" s="64" t="s">
        <v>2688</v>
      </c>
    </row>
    <row r="362" spans="1:50" x14ac:dyDescent="0.3">
      <c r="A362" s="11">
        <v>351</v>
      </c>
      <c r="B362" s="11" t="s">
        <v>325</v>
      </c>
      <c r="C362" s="11" t="s">
        <v>1418</v>
      </c>
      <c r="D362" s="11">
        <v>351</v>
      </c>
      <c r="E362" s="11" t="s">
        <v>2227</v>
      </c>
      <c r="F362" s="11" t="s">
        <v>2688</v>
      </c>
      <c r="G362" s="11" t="s">
        <v>325</v>
      </c>
      <c r="H362" s="12" t="s">
        <v>1044</v>
      </c>
      <c r="I362" s="13">
        <v>44707</v>
      </c>
      <c r="J362" s="11" t="s">
        <v>2656</v>
      </c>
      <c r="K362" s="11">
        <v>0.36</v>
      </c>
      <c r="L362" s="11">
        <v>68</v>
      </c>
      <c r="M362" s="11">
        <v>8.56</v>
      </c>
      <c r="N362" s="11">
        <v>71</v>
      </c>
      <c r="O362" s="11">
        <v>14.04</v>
      </c>
      <c r="P362" s="11">
        <v>63</v>
      </c>
      <c r="Q362" s="11">
        <v>0.41</v>
      </c>
      <c r="R362" s="11">
        <v>66</v>
      </c>
      <c r="S362" s="11">
        <v>2.34</v>
      </c>
      <c r="T362" s="11">
        <v>66</v>
      </c>
      <c r="U362" s="11">
        <v>-0.5</v>
      </c>
      <c r="V362" s="11">
        <v>62</v>
      </c>
      <c r="W362" s="11">
        <v>-0.14000000000000001</v>
      </c>
      <c r="X362" s="11">
        <v>52</v>
      </c>
      <c r="Y362" s="11">
        <v>4.91</v>
      </c>
      <c r="Z362" s="11">
        <v>51</v>
      </c>
      <c r="AA362" s="11">
        <v>2.11</v>
      </c>
      <c r="AB362" s="11">
        <v>54</v>
      </c>
      <c r="AC362" s="11">
        <v>4.3</v>
      </c>
      <c r="AD362" s="11">
        <v>61</v>
      </c>
      <c r="AE362" s="40">
        <v>0.18</v>
      </c>
      <c r="AF362" s="11">
        <v>59</v>
      </c>
      <c r="AG362" s="43">
        <v>-0.01</v>
      </c>
      <c r="AH362" s="11">
        <v>45</v>
      </c>
      <c r="AI362" s="47">
        <v>0.1</v>
      </c>
      <c r="AJ362" s="11">
        <v>55</v>
      </c>
      <c r="AK362" s="47">
        <v>0.01</v>
      </c>
      <c r="AL362" s="11">
        <v>38</v>
      </c>
      <c r="AM362" s="40">
        <v>0.08</v>
      </c>
      <c r="AN362" s="11">
        <v>51</v>
      </c>
      <c r="AO362" s="40">
        <v>0.25</v>
      </c>
      <c r="AP362" s="11">
        <v>61</v>
      </c>
      <c r="AQ362" s="11">
        <v>8.06</v>
      </c>
      <c r="AR362" s="11">
        <v>147.77000000000001</v>
      </c>
      <c r="AS362" s="11">
        <v>115.83</v>
      </c>
      <c r="AT362" s="11" t="s">
        <v>2642</v>
      </c>
      <c r="AU362" s="11" t="s">
        <v>2640</v>
      </c>
      <c r="AV362" s="11" t="s">
        <v>2640</v>
      </c>
      <c r="AW362" s="11">
        <v>4</v>
      </c>
      <c r="AX362" s="64" t="s">
        <v>2688</v>
      </c>
    </row>
    <row r="363" spans="1:50" x14ac:dyDescent="0.3">
      <c r="A363" s="11">
        <v>352</v>
      </c>
      <c r="B363" s="11" t="s">
        <v>547</v>
      </c>
      <c r="C363" s="11" t="s">
        <v>1419</v>
      </c>
      <c r="D363" s="11">
        <v>352</v>
      </c>
      <c r="E363" s="11" t="s">
        <v>2227</v>
      </c>
      <c r="F363" s="11" t="s">
        <v>2688</v>
      </c>
      <c r="G363" s="11" t="s">
        <v>547</v>
      </c>
      <c r="H363" s="12" t="s">
        <v>1062</v>
      </c>
      <c r="I363" s="13">
        <v>44711</v>
      </c>
      <c r="J363" s="11" t="s">
        <v>2655</v>
      </c>
      <c r="K363" s="11">
        <v>0.44</v>
      </c>
      <c r="L363" s="11">
        <v>64</v>
      </c>
      <c r="M363" s="11">
        <v>7.23</v>
      </c>
      <c r="N363" s="11">
        <v>70</v>
      </c>
      <c r="O363" s="11">
        <v>8.82</v>
      </c>
      <c r="P363" s="11">
        <v>57</v>
      </c>
      <c r="Q363" s="11">
        <v>-0.01</v>
      </c>
      <c r="R363" s="11">
        <v>63</v>
      </c>
      <c r="S363" s="11">
        <v>1.85</v>
      </c>
      <c r="T363" s="11">
        <v>64</v>
      </c>
      <c r="U363" s="11">
        <v>-0.51</v>
      </c>
      <c r="V363" s="11">
        <v>55</v>
      </c>
      <c r="W363" s="11">
        <v>-0.23</v>
      </c>
      <c r="X363" s="11">
        <v>45</v>
      </c>
      <c r="Y363" s="11">
        <v>2.63</v>
      </c>
      <c r="Z363" s="11">
        <v>44</v>
      </c>
      <c r="AA363" s="11">
        <v>1.45</v>
      </c>
      <c r="AB363" s="11">
        <v>48</v>
      </c>
      <c r="AC363" s="11">
        <v>4.55</v>
      </c>
      <c r="AD363" s="11">
        <v>59</v>
      </c>
      <c r="AE363" s="40">
        <v>0.26</v>
      </c>
      <c r="AF363" s="11">
        <v>47</v>
      </c>
      <c r="AG363" s="43">
        <v>0.05</v>
      </c>
      <c r="AH363" s="11">
        <v>38</v>
      </c>
      <c r="AI363" s="47">
        <v>0.3</v>
      </c>
      <c r="AJ363" s="11">
        <v>46</v>
      </c>
      <c r="AK363" s="47">
        <v>0.01</v>
      </c>
      <c r="AL363" s="11">
        <v>32</v>
      </c>
      <c r="AM363" s="40">
        <v>0.31</v>
      </c>
      <c r="AN363" s="11">
        <v>43</v>
      </c>
      <c r="AO363" s="40">
        <v>0.44</v>
      </c>
      <c r="AP363" s="11">
        <v>49</v>
      </c>
      <c r="AQ363" s="11">
        <v>6.7200000000000006</v>
      </c>
      <c r="AR363" s="11">
        <v>165.17</v>
      </c>
      <c r="AS363" s="11">
        <v>126.99</v>
      </c>
      <c r="AT363" s="11" t="s">
        <v>2640</v>
      </c>
      <c r="AU363" s="11" t="s">
        <v>2641</v>
      </c>
      <c r="AV363" s="11" t="s">
        <v>2641</v>
      </c>
      <c r="AW363" s="11">
        <v>3</v>
      </c>
      <c r="AX363" s="64" t="s">
        <v>2688</v>
      </c>
    </row>
    <row r="364" spans="1:50" x14ac:dyDescent="0.3">
      <c r="A364" s="11">
        <v>353</v>
      </c>
      <c r="B364" s="11" t="s">
        <v>532</v>
      </c>
      <c r="C364" s="11" t="s">
        <v>1420</v>
      </c>
      <c r="D364" s="11">
        <v>353</v>
      </c>
      <c r="E364" s="11" t="s">
        <v>2227</v>
      </c>
      <c r="F364" s="11" t="s">
        <v>2688</v>
      </c>
      <c r="G364" s="11" t="s">
        <v>532</v>
      </c>
      <c r="H364" s="12" t="s">
        <v>1051</v>
      </c>
      <c r="I364" s="13">
        <v>44711</v>
      </c>
      <c r="J364" s="11" t="s">
        <v>2656</v>
      </c>
      <c r="K364" s="11">
        <v>0.41</v>
      </c>
      <c r="L364" s="11">
        <v>65</v>
      </c>
      <c r="M364" s="11">
        <v>7.97</v>
      </c>
      <c r="N364" s="11">
        <v>71</v>
      </c>
      <c r="O364" s="11">
        <v>14.41</v>
      </c>
      <c r="P364" s="11">
        <v>59</v>
      </c>
      <c r="Q364" s="11">
        <v>0.36</v>
      </c>
      <c r="R364" s="11">
        <v>64</v>
      </c>
      <c r="S364" s="11">
        <v>2.19</v>
      </c>
      <c r="T364" s="11">
        <v>65</v>
      </c>
      <c r="U364" s="11">
        <v>-0.19</v>
      </c>
      <c r="V364" s="11">
        <v>55</v>
      </c>
      <c r="W364" s="11">
        <v>0.08</v>
      </c>
      <c r="X364" s="11">
        <v>46</v>
      </c>
      <c r="Y364" s="11">
        <v>3.39</v>
      </c>
      <c r="Z364" s="11">
        <v>46</v>
      </c>
      <c r="AA364" s="11">
        <v>2.4500000000000002</v>
      </c>
      <c r="AB364" s="11">
        <v>49</v>
      </c>
      <c r="AC364" s="11">
        <v>4.17</v>
      </c>
      <c r="AD364" s="11">
        <v>60</v>
      </c>
      <c r="AE364" s="40">
        <v>0.27</v>
      </c>
      <c r="AF364" s="11">
        <v>49</v>
      </c>
      <c r="AG364" s="43">
        <v>0.02</v>
      </c>
      <c r="AH364" s="11">
        <v>40</v>
      </c>
      <c r="AI364" s="47">
        <v>0.25</v>
      </c>
      <c r="AJ364" s="11">
        <v>48</v>
      </c>
      <c r="AK364" s="47">
        <v>0.02</v>
      </c>
      <c r="AL364" s="11">
        <v>34</v>
      </c>
      <c r="AM364" s="40">
        <v>0.25</v>
      </c>
      <c r="AN364" s="11">
        <v>45</v>
      </c>
      <c r="AO364" s="40">
        <v>0.41</v>
      </c>
      <c r="AP364" s="11">
        <v>51</v>
      </c>
      <c r="AQ364" s="11">
        <v>7.7799999999999994</v>
      </c>
      <c r="AR364" s="11">
        <v>159.24</v>
      </c>
      <c r="AS364" s="11">
        <v>125.07</v>
      </c>
      <c r="AT364" s="11" t="s">
        <v>2641</v>
      </c>
      <c r="AU364" s="11" t="s">
        <v>2641</v>
      </c>
      <c r="AV364" s="11" t="s">
        <v>2641</v>
      </c>
      <c r="AW364" s="11">
        <v>4</v>
      </c>
      <c r="AX364" s="64" t="s">
        <v>2690</v>
      </c>
    </row>
    <row r="365" spans="1:50" x14ac:dyDescent="0.3">
      <c r="A365" s="11">
        <v>354</v>
      </c>
      <c r="B365" s="11" t="s">
        <v>975</v>
      </c>
      <c r="C365" s="11" t="s">
        <v>1421</v>
      </c>
      <c r="D365" s="11">
        <v>354</v>
      </c>
      <c r="E365" s="11" t="s">
        <v>2227</v>
      </c>
      <c r="F365" s="11" t="s">
        <v>2688</v>
      </c>
      <c r="G365" s="11" t="s">
        <v>975</v>
      </c>
      <c r="H365" s="12" t="s">
        <v>1051</v>
      </c>
      <c r="I365" s="13">
        <v>44739</v>
      </c>
      <c r="J365" s="11" t="s">
        <v>2655</v>
      </c>
      <c r="K365" s="11">
        <v>0.6</v>
      </c>
      <c r="L365" s="11">
        <v>64</v>
      </c>
      <c r="M365" s="11">
        <v>10.17</v>
      </c>
      <c r="N365" s="11">
        <v>69</v>
      </c>
      <c r="O365" s="11">
        <v>16.77</v>
      </c>
      <c r="P365" s="11">
        <v>55</v>
      </c>
      <c r="Q365" s="11">
        <v>-0.61</v>
      </c>
      <c r="R365" s="11">
        <v>62</v>
      </c>
      <c r="S365" s="11">
        <v>1.95</v>
      </c>
      <c r="T365" s="11">
        <v>64</v>
      </c>
      <c r="U365" s="11">
        <v>0.02</v>
      </c>
      <c r="V365" s="11">
        <v>50</v>
      </c>
      <c r="W365" s="11">
        <v>-0.54</v>
      </c>
      <c r="X365" s="11">
        <v>45</v>
      </c>
      <c r="Y365" s="11">
        <v>5.62</v>
      </c>
      <c r="Z365" s="11">
        <v>45</v>
      </c>
      <c r="AA365" s="11">
        <v>2.36</v>
      </c>
      <c r="AB365" s="11">
        <v>47</v>
      </c>
      <c r="AC365" s="11">
        <v>6.04</v>
      </c>
      <c r="AD365" s="11">
        <v>58</v>
      </c>
      <c r="AE365" s="40">
        <v>0.25</v>
      </c>
      <c r="AF365" s="11">
        <v>48</v>
      </c>
      <c r="AG365" s="43">
        <v>0.02</v>
      </c>
      <c r="AH365" s="11">
        <v>39</v>
      </c>
      <c r="AI365" s="47">
        <v>0.23</v>
      </c>
      <c r="AJ365" s="11">
        <v>46</v>
      </c>
      <c r="AK365" s="47">
        <v>0.02</v>
      </c>
      <c r="AL365" s="11">
        <v>33</v>
      </c>
      <c r="AM365" s="40">
        <v>0.22</v>
      </c>
      <c r="AN365" s="11">
        <v>43</v>
      </c>
      <c r="AO365" s="40">
        <v>0.39</v>
      </c>
      <c r="AP365" s="11">
        <v>50</v>
      </c>
      <c r="AQ365" s="11">
        <v>10.19</v>
      </c>
      <c r="AR365" s="11">
        <v>163.85</v>
      </c>
      <c r="AS365" s="11">
        <v>122.66</v>
      </c>
      <c r="AT365" s="11" t="s">
        <v>2641</v>
      </c>
      <c r="AU365" s="11" t="s">
        <v>2641</v>
      </c>
      <c r="AV365" s="11" t="s">
        <v>2641</v>
      </c>
      <c r="AW365" s="11">
        <v>2</v>
      </c>
      <c r="AX365" s="64" t="s">
        <v>2688</v>
      </c>
    </row>
    <row r="366" spans="1:50" x14ac:dyDescent="0.3">
      <c r="A366" s="11">
        <v>355</v>
      </c>
      <c r="B366" s="11" t="s">
        <v>341</v>
      </c>
      <c r="C366" s="11" t="s">
        <v>1422</v>
      </c>
      <c r="D366" s="11">
        <v>355</v>
      </c>
      <c r="E366" s="11" t="s">
        <v>2227</v>
      </c>
      <c r="F366" s="11" t="s">
        <v>2688</v>
      </c>
      <c r="G366" s="11" t="s">
        <v>341</v>
      </c>
      <c r="H366" s="12" t="s">
        <v>1062</v>
      </c>
      <c r="I366" s="13">
        <v>44708</v>
      </c>
      <c r="J366" s="11" t="s">
        <v>2656</v>
      </c>
      <c r="K366" s="11">
        <v>0.44</v>
      </c>
      <c r="L366" s="11">
        <v>66</v>
      </c>
      <c r="M366" s="11">
        <v>7.6</v>
      </c>
      <c r="N366" s="11">
        <v>71</v>
      </c>
      <c r="O366" s="11">
        <v>11.51</v>
      </c>
      <c r="P366" s="11">
        <v>62</v>
      </c>
      <c r="Q366" s="11">
        <v>0.95</v>
      </c>
      <c r="R366" s="11">
        <v>64</v>
      </c>
      <c r="S366" s="11">
        <v>1.46</v>
      </c>
      <c r="T366" s="11">
        <v>65</v>
      </c>
      <c r="U366" s="11">
        <v>-0.28000000000000003</v>
      </c>
      <c r="V366" s="11">
        <v>58</v>
      </c>
      <c r="W366" s="11">
        <v>0.16</v>
      </c>
      <c r="X366" s="11">
        <v>48</v>
      </c>
      <c r="Y366" s="11">
        <v>2.73</v>
      </c>
      <c r="Z366" s="11">
        <v>48</v>
      </c>
      <c r="AA366" s="11">
        <v>2.0499999999999998</v>
      </c>
      <c r="AB366" s="11">
        <v>52</v>
      </c>
      <c r="AC366" s="11">
        <v>3.01</v>
      </c>
      <c r="AD366" s="11">
        <v>60</v>
      </c>
      <c r="AE366" s="40">
        <v>0.33</v>
      </c>
      <c r="AF366" s="11">
        <v>51</v>
      </c>
      <c r="AG366" s="43">
        <v>0.04</v>
      </c>
      <c r="AH366" s="11">
        <v>41</v>
      </c>
      <c r="AI366" s="47">
        <v>0.35</v>
      </c>
      <c r="AJ366" s="11">
        <v>51</v>
      </c>
      <c r="AK366" s="47">
        <v>0.01</v>
      </c>
      <c r="AL366" s="11">
        <v>35</v>
      </c>
      <c r="AM366" s="40">
        <v>0.32</v>
      </c>
      <c r="AN366" s="11">
        <v>47</v>
      </c>
      <c r="AO366" s="40">
        <v>0.55000000000000004</v>
      </c>
      <c r="AP366" s="11">
        <v>53</v>
      </c>
      <c r="AQ366" s="11">
        <v>7.3199999999999994</v>
      </c>
      <c r="AR366" s="11">
        <v>163.66</v>
      </c>
      <c r="AS366" s="11">
        <v>129.62</v>
      </c>
      <c r="AT366" s="11" t="s">
        <v>2640</v>
      </c>
      <c r="AU366" s="11" t="s">
        <v>2640</v>
      </c>
      <c r="AV366" s="11" t="s">
        <v>2640</v>
      </c>
      <c r="AW366" s="11">
        <v>4</v>
      </c>
      <c r="AX366" s="64" t="s">
        <v>2690</v>
      </c>
    </row>
    <row r="367" spans="1:50" x14ac:dyDescent="0.3">
      <c r="A367" s="11">
        <v>356</v>
      </c>
      <c r="B367" s="11" t="s">
        <v>968</v>
      </c>
      <c r="C367" s="11" t="s">
        <v>1423</v>
      </c>
      <c r="D367" s="11">
        <v>356</v>
      </c>
      <c r="E367" s="11" t="s">
        <v>2227</v>
      </c>
      <c r="F367" s="11" t="s">
        <v>2688</v>
      </c>
      <c r="G367" s="11" t="s">
        <v>968</v>
      </c>
      <c r="H367" s="12" t="s">
        <v>1060</v>
      </c>
      <c r="I367" s="13">
        <v>44737</v>
      </c>
      <c r="J367" s="11" t="s">
        <v>2656</v>
      </c>
      <c r="K367" s="11">
        <v>0.35</v>
      </c>
      <c r="L367" s="11">
        <v>58</v>
      </c>
      <c r="M367" s="11">
        <v>7.57</v>
      </c>
      <c r="N367" s="11">
        <v>63</v>
      </c>
      <c r="O367" s="11">
        <v>11.66</v>
      </c>
      <c r="P367" s="11">
        <v>46</v>
      </c>
      <c r="Q367" s="11">
        <v>0.03</v>
      </c>
      <c r="R367" s="11">
        <v>55</v>
      </c>
      <c r="S367" s="11">
        <v>1.74</v>
      </c>
      <c r="T367" s="11">
        <v>57</v>
      </c>
      <c r="U367" s="11">
        <v>1.53</v>
      </c>
      <c r="V367" s="11">
        <v>40</v>
      </c>
      <c r="W367" s="11">
        <v>-0.01</v>
      </c>
      <c r="X367" s="11">
        <v>35</v>
      </c>
      <c r="Y367" s="11">
        <v>1.48</v>
      </c>
      <c r="Z367" s="11">
        <v>34</v>
      </c>
      <c r="AA367" s="11">
        <v>2.29</v>
      </c>
      <c r="AB367" s="11">
        <v>39</v>
      </c>
      <c r="AC367" s="11">
        <v>4.03</v>
      </c>
      <c r="AD367" s="11">
        <v>51</v>
      </c>
      <c r="AE367" s="40">
        <v>0.21</v>
      </c>
      <c r="AF367" s="11">
        <v>34</v>
      </c>
      <c r="AG367" s="43">
        <v>0.04</v>
      </c>
      <c r="AH367" s="11">
        <v>27</v>
      </c>
      <c r="AI367" s="47">
        <v>0.22</v>
      </c>
      <c r="AJ367" s="11">
        <v>34</v>
      </c>
      <c r="AK367" s="47">
        <v>0.03</v>
      </c>
      <c r="AL367" s="11">
        <v>22</v>
      </c>
      <c r="AM367" s="40">
        <v>0.28000000000000003</v>
      </c>
      <c r="AN367" s="11">
        <v>31</v>
      </c>
      <c r="AO367" s="40">
        <v>0.33</v>
      </c>
      <c r="AP367" s="11">
        <v>35</v>
      </c>
      <c r="AQ367" s="11">
        <v>9.1</v>
      </c>
      <c r="AR367" s="11">
        <v>161.54</v>
      </c>
      <c r="AS367" s="11">
        <v>129.47999999999999</v>
      </c>
      <c r="AT367" s="11" t="s">
        <v>2640</v>
      </c>
      <c r="AU367" s="11" t="s">
        <v>2642</v>
      </c>
      <c r="AV367" s="11" t="s">
        <v>2640</v>
      </c>
      <c r="AW367" s="11">
        <v>4</v>
      </c>
      <c r="AX367" s="64" t="s">
        <v>2690</v>
      </c>
    </row>
    <row r="368" spans="1:50" x14ac:dyDescent="0.3">
      <c r="A368" s="11">
        <v>357</v>
      </c>
      <c r="B368" s="11" t="s">
        <v>662</v>
      </c>
      <c r="C368" s="11" t="s">
        <v>1424</v>
      </c>
      <c r="D368" s="11">
        <v>357</v>
      </c>
      <c r="E368" s="11" t="s">
        <v>2227</v>
      </c>
      <c r="F368" s="11" t="s">
        <v>2688</v>
      </c>
      <c r="G368" s="11" t="s">
        <v>662</v>
      </c>
      <c r="H368" s="12" t="s">
        <v>1040</v>
      </c>
      <c r="I368" s="13">
        <v>44732</v>
      </c>
      <c r="J368" s="11" t="s">
        <v>2656</v>
      </c>
      <c r="K368" s="11">
        <v>0.62</v>
      </c>
      <c r="L368" s="11">
        <v>63</v>
      </c>
      <c r="M368" s="11">
        <v>11.47</v>
      </c>
      <c r="N368" s="11">
        <v>68</v>
      </c>
      <c r="O368" s="11">
        <v>17.850000000000001</v>
      </c>
      <c r="P368" s="11">
        <v>53</v>
      </c>
      <c r="Q368" s="11">
        <v>-0.71</v>
      </c>
      <c r="R368" s="11">
        <v>61</v>
      </c>
      <c r="S368" s="11">
        <v>0.97</v>
      </c>
      <c r="T368" s="11">
        <v>62</v>
      </c>
      <c r="U368" s="11">
        <v>1.1299999999999999</v>
      </c>
      <c r="V368" s="11">
        <v>46</v>
      </c>
      <c r="W368" s="11">
        <v>-0.24</v>
      </c>
      <c r="X368" s="11">
        <v>38</v>
      </c>
      <c r="Y368" s="11">
        <v>4.51</v>
      </c>
      <c r="Z368" s="11">
        <v>38</v>
      </c>
      <c r="AA368" s="11">
        <v>1.92</v>
      </c>
      <c r="AB368" s="11">
        <v>44</v>
      </c>
      <c r="AC368" s="11">
        <v>5.46</v>
      </c>
      <c r="AD368" s="11">
        <v>56</v>
      </c>
      <c r="AE368" s="40">
        <v>0.25</v>
      </c>
      <c r="AF368" s="11">
        <v>42</v>
      </c>
      <c r="AG368" s="43">
        <v>0.01</v>
      </c>
      <c r="AH368" s="11">
        <v>30</v>
      </c>
      <c r="AI368" s="47">
        <v>0.2</v>
      </c>
      <c r="AJ368" s="11">
        <v>39</v>
      </c>
      <c r="AK368" s="47">
        <v>0.02</v>
      </c>
      <c r="AL368" s="11">
        <v>24</v>
      </c>
      <c r="AM368" s="40">
        <v>0.21</v>
      </c>
      <c r="AN368" s="11">
        <v>36</v>
      </c>
      <c r="AO368" s="40">
        <v>0.41</v>
      </c>
      <c r="AP368" s="11">
        <v>43</v>
      </c>
      <c r="AQ368" s="11">
        <v>12.600000000000001</v>
      </c>
      <c r="AR368" s="11">
        <v>164.69</v>
      </c>
      <c r="AS368" s="11">
        <v>128.79</v>
      </c>
      <c r="AT368" s="11" t="s">
        <v>2642</v>
      </c>
      <c r="AU368" s="11" t="s">
        <v>2640</v>
      </c>
      <c r="AV368" s="11" t="s">
        <v>2642</v>
      </c>
      <c r="AW368" s="11">
        <v>3</v>
      </c>
      <c r="AX368" s="64" t="s">
        <v>2688</v>
      </c>
    </row>
    <row r="369" spans="1:50" x14ac:dyDescent="0.3">
      <c r="A369" s="11">
        <v>358</v>
      </c>
      <c r="B369" s="11" t="s">
        <v>405</v>
      </c>
      <c r="C369" s="11" t="s">
        <v>1425</v>
      </c>
      <c r="D369" s="11">
        <v>358</v>
      </c>
      <c r="E369" s="11" t="s">
        <v>2227</v>
      </c>
      <c r="F369" s="11" t="s">
        <v>2688</v>
      </c>
      <c r="G369" s="11" t="s">
        <v>405</v>
      </c>
      <c r="H369" s="12" t="s">
        <v>1060</v>
      </c>
      <c r="I369" s="13">
        <v>44709</v>
      </c>
      <c r="J369" s="11" t="s">
        <v>2655</v>
      </c>
      <c r="K369" s="11">
        <v>0.38</v>
      </c>
      <c r="L369" s="11">
        <v>66</v>
      </c>
      <c r="M369" s="11">
        <v>6.72</v>
      </c>
      <c r="N369" s="11">
        <v>70</v>
      </c>
      <c r="O369" s="11">
        <v>7.82</v>
      </c>
      <c r="P369" s="11">
        <v>59</v>
      </c>
      <c r="Q369" s="11">
        <v>0.19</v>
      </c>
      <c r="R369" s="11">
        <v>63</v>
      </c>
      <c r="S369" s="11">
        <v>2.25</v>
      </c>
      <c r="T369" s="11">
        <v>64</v>
      </c>
      <c r="U369" s="11">
        <v>0.64</v>
      </c>
      <c r="V369" s="11">
        <v>56</v>
      </c>
      <c r="W369" s="11">
        <v>-0.25</v>
      </c>
      <c r="X369" s="11">
        <v>45</v>
      </c>
      <c r="Y369" s="11">
        <v>3.81</v>
      </c>
      <c r="Z369" s="11">
        <v>45</v>
      </c>
      <c r="AA369" s="11">
        <v>1.65</v>
      </c>
      <c r="AB369" s="11">
        <v>49</v>
      </c>
      <c r="AC369" s="11">
        <v>4.55</v>
      </c>
      <c r="AD369" s="11">
        <v>59</v>
      </c>
      <c r="AE369" s="40">
        <v>0.26</v>
      </c>
      <c r="AF369" s="11">
        <v>49</v>
      </c>
      <c r="AG369" s="43">
        <v>0.06</v>
      </c>
      <c r="AH369" s="11">
        <v>38</v>
      </c>
      <c r="AI369" s="47">
        <v>0.23</v>
      </c>
      <c r="AJ369" s="11">
        <v>47</v>
      </c>
      <c r="AK369" s="47">
        <v>0.01</v>
      </c>
      <c r="AL369" s="11">
        <v>32</v>
      </c>
      <c r="AM369" s="40">
        <v>0.26</v>
      </c>
      <c r="AN369" s="11">
        <v>44</v>
      </c>
      <c r="AO369" s="40">
        <v>0.4</v>
      </c>
      <c r="AP369" s="11">
        <v>51</v>
      </c>
      <c r="AQ369" s="11">
        <v>7.3599999999999994</v>
      </c>
      <c r="AR369" s="11">
        <v>162.68</v>
      </c>
      <c r="AS369" s="11">
        <v>126.86</v>
      </c>
      <c r="AT369" s="11" t="s">
        <v>2640</v>
      </c>
      <c r="AU369" s="11" t="s">
        <v>2641</v>
      </c>
      <c r="AV369" s="11" t="s">
        <v>2642</v>
      </c>
      <c r="AW369" s="11">
        <v>3</v>
      </c>
      <c r="AX369" s="64" t="s">
        <v>2688</v>
      </c>
    </row>
    <row r="370" spans="1:50" x14ac:dyDescent="0.3">
      <c r="A370" s="11">
        <v>359</v>
      </c>
      <c r="B370" s="11" t="s">
        <v>954</v>
      </c>
      <c r="C370" s="11" t="s">
        <v>1426</v>
      </c>
      <c r="D370" s="11">
        <v>359</v>
      </c>
      <c r="E370" s="11" t="s">
        <v>2227</v>
      </c>
      <c r="F370" s="11" t="s">
        <v>2688</v>
      </c>
      <c r="G370" s="11" t="s">
        <v>954</v>
      </c>
      <c r="H370" s="12" t="s">
        <v>1076</v>
      </c>
      <c r="I370" s="13">
        <v>44736</v>
      </c>
      <c r="J370" s="11" t="s">
        <v>2656</v>
      </c>
      <c r="K370" s="11">
        <v>0.39</v>
      </c>
      <c r="L370" s="11">
        <v>62</v>
      </c>
      <c r="M370" s="11">
        <v>9.26</v>
      </c>
      <c r="N370" s="11">
        <v>68</v>
      </c>
      <c r="O370" s="11">
        <v>15.83</v>
      </c>
      <c r="P370" s="11">
        <v>56</v>
      </c>
      <c r="Q370" s="11">
        <v>-0.78</v>
      </c>
      <c r="R370" s="11">
        <v>62</v>
      </c>
      <c r="S370" s="11">
        <v>1.19</v>
      </c>
      <c r="T370" s="11">
        <v>62</v>
      </c>
      <c r="U370" s="11">
        <v>1.04</v>
      </c>
      <c r="V370" s="11">
        <v>52</v>
      </c>
      <c r="W370" s="11">
        <v>-0.5</v>
      </c>
      <c r="X370" s="11">
        <v>42</v>
      </c>
      <c r="Y370" s="11">
        <v>5.3</v>
      </c>
      <c r="Z370" s="11">
        <v>42</v>
      </c>
      <c r="AA370" s="11">
        <v>1.87</v>
      </c>
      <c r="AB370" s="11">
        <v>47</v>
      </c>
      <c r="AC370" s="11">
        <v>5.7</v>
      </c>
      <c r="AD370" s="11">
        <v>57</v>
      </c>
      <c r="AE370" s="40">
        <v>0.27</v>
      </c>
      <c r="AF370" s="11">
        <v>49</v>
      </c>
      <c r="AG370" s="43">
        <v>0.04</v>
      </c>
      <c r="AH370" s="11">
        <v>38</v>
      </c>
      <c r="AI370" s="47">
        <v>0.34</v>
      </c>
      <c r="AJ370" s="11">
        <v>46</v>
      </c>
      <c r="AK370" s="47">
        <v>-0.01</v>
      </c>
      <c r="AL370" s="11">
        <v>32</v>
      </c>
      <c r="AM370" s="40">
        <v>0.28000000000000003</v>
      </c>
      <c r="AN370" s="11">
        <v>43</v>
      </c>
      <c r="AO370" s="40">
        <v>0.48</v>
      </c>
      <c r="AP370" s="11">
        <v>51</v>
      </c>
      <c r="AQ370" s="11">
        <v>10.3</v>
      </c>
      <c r="AR370" s="11">
        <v>166.99</v>
      </c>
      <c r="AS370" s="11">
        <v>126.49</v>
      </c>
      <c r="AT370" s="11" t="s">
        <v>2640</v>
      </c>
      <c r="AU370" s="11" t="s">
        <v>2642</v>
      </c>
      <c r="AV370" s="11" t="s">
        <v>2640</v>
      </c>
      <c r="AW370" s="11">
        <v>2</v>
      </c>
      <c r="AX370" s="64" t="s">
        <v>2688</v>
      </c>
    </row>
    <row r="371" spans="1:50" x14ac:dyDescent="0.3">
      <c r="A371" s="11">
        <v>360</v>
      </c>
      <c r="B371" s="11" t="s">
        <v>185</v>
      </c>
      <c r="C371" s="11" t="s">
        <v>1427</v>
      </c>
      <c r="D371" s="11">
        <v>360</v>
      </c>
      <c r="E371" s="11" t="s">
        <v>2227</v>
      </c>
      <c r="F371" s="11" t="s">
        <v>2688</v>
      </c>
      <c r="G371" s="11" t="s">
        <v>185</v>
      </c>
      <c r="H371" s="12" t="s">
        <v>1058</v>
      </c>
      <c r="I371" s="13">
        <v>44700</v>
      </c>
      <c r="J371" s="11" t="s">
        <v>2657</v>
      </c>
      <c r="K371" s="11">
        <v>0.32</v>
      </c>
      <c r="L371" s="11">
        <v>68</v>
      </c>
      <c r="M371" s="11">
        <v>6.68</v>
      </c>
      <c r="N371" s="11">
        <v>71</v>
      </c>
      <c r="O371" s="11">
        <v>11.87</v>
      </c>
      <c r="P371" s="11">
        <v>62</v>
      </c>
      <c r="Q371" s="11">
        <v>0.38</v>
      </c>
      <c r="R371" s="11">
        <v>66</v>
      </c>
      <c r="S371" s="11">
        <v>1.72</v>
      </c>
      <c r="T371" s="11">
        <v>66</v>
      </c>
      <c r="U371" s="11">
        <v>-0.39</v>
      </c>
      <c r="V371" s="11">
        <v>59</v>
      </c>
      <c r="W371" s="11">
        <v>-0.18</v>
      </c>
      <c r="X371" s="11">
        <v>50</v>
      </c>
      <c r="Y371" s="11">
        <v>0.81</v>
      </c>
      <c r="Z371" s="11">
        <v>50</v>
      </c>
      <c r="AA371" s="11">
        <v>1.63</v>
      </c>
      <c r="AB371" s="11">
        <v>54</v>
      </c>
      <c r="AC371" s="11">
        <v>3.53</v>
      </c>
      <c r="AD371" s="11">
        <v>61</v>
      </c>
      <c r="AE371" s="40">
        <v>0.34</v>
      </c>
      <c r="AF371" s="11">
        <v>56</v>
      </c>
      <c r="AG371" s="43">
        <v>0.05</v>
      </c>
      <c r="AH371" s="11">
        <v>43</v>
      </c>
      <c r="AI371" s="47">
        <v>0.36</v>
      </c>
      <c r="AJ371" s="11">
        <v>53</v>
      </c>
      <c r="AK371" s="47">
        <v>0.01</v>
      </c>
      <c r="AL371" s="11">
        <v>37</v>
      </c>
      <c r="AM371" s="40">
        <v>0.35</v>
      </c>
      <c r="AN371" s="11">
        <v>49</v>
      </c>
      <c r="AO371" s="40">
        <v>0.54</v>
      </c>
      <c r="AP371" s="11">
        <v>58</v>
      </c>
      <c r="AQ371" s="11">
        <v>6.29</v>
      </c>
      <c r="AR371" s="11">
        <v>162.79</v>
      </c>
      <c r="AS371" s="11">
        <v>125.45</v>
      </c>
      <c r="AT371" s="11" t="s">
        <v>2640</v>
      </c>
      <c r="AU371" s="11" t="s">
        <v>2640</v>
      </c>
      <c r="AV371" s="11" t="s">
        <v>2640</v>
      </c>
      <c r="AW371" s="11">
        <v>4</v>
      </c>
      <c r="AX371" s="64" t="s">
        <v>2688</v>
      </c>
    </row>
    <row r="372" spans="1:50" x14ac:dyDescent="0.3">
      <c r="A372" s="11">
        <v>361</v>
      </c>
      <c r="B372" s="11" t="s">
        <v>767</v>
      </c>
      <c r="C372" s="11" t="s">
        <v>1428</v>
      </c>
      <c r="D372" s="11">
        <v>361</v>
      </c>
      <c r="E372" s="11" t="s">
        <v>2227</v>
      </c>
      <c r="F372" s="11" t="s">
        <v>2688</v>
      </c>
      <c r="G372" s="11" t="s">
        <v>767</v>
      </c>
      <c r="H372" s="12" t="s">
        <v>1050</v>
      </c>
      <c r="I372" s="13">
        <v>44726</v>
      </c>
      <c r="J372" s="11" t="s">
        <v>2656</v>
      </c>
      <c r="K372" s="11">
        <v>0.31</v>
      </c>
      <c r="L372" s="11">
        <v>67</v>
      </c>
      <c r="M372" s="11">
        <v>7.28</v>
      </c>
      <c r="N372" s="11">
        <v>70</v>
      </c>
      <c r="O372" s="11">
        <v>10.17</v>
      </c>
      <c r="P372" s="11">
        <v>62</v>
      </c>
      <c r="Q372" s="11">
        <v>0.41</v>
      </c>
      <c r="R372" s="11">
        <v>63</v>
      </c>
      <c r="S372" s="11">
        <v>1.29</v>
      </c>
      <c r="T372" s="11">
        <v>63</v>
      </c>
      <c r="U372" s="11">
        <v>0.56000000000000005</v>
      </c>
      <c r="V372" s="11">
        <v>57</v>
      </c>
      <c r="W372" s="11">
        <v>-0.34</v>
      </c>
      <c r="X372" s="11">
        <v>49</v>
      </c>
      <c r="Y372" s="11">
        <v>3.94</v>
      </c>
      <c r="Z372" s="11">
        <v>49</v>
      </c>
      <c r="AA372" s="11">
        <v>1.99</v>
      </c>
      <c r="AB372" s="11">
        <v>52</v>
      </c>
      <c r="AC372" s="11">
        <v>3.75</v>
      </c>
      <c r="AD372" s="11">
        <v>59</v>
      </c>
      <c r="AE372" s="40">
        <v>0.33</v>
      </c>
      <c r="AF372" s="11">
        <v>53</v>
      </c>
      <c r="AG372" s="43">
        <v>0.06</v>
      </c>
      <c r="AH372" s="11">
        <v>44</v>
      </c>
      <c r="AI372" s="47">
        <v>0.27</v>
      </c>
      <c r="AJ372" s="11">
        <v>52</v>
      </c>
      <c r="AK372" s="47">
        <v>1E-3</v>
      </c>
      <c r="AL372" s="11">
        <v>38</v>
      </c>
      <c r="AM372" s="40">
        <v>0.28000000000000003</v>
      </c>
      <c r="AN372" s="11">
        <v>49</v>
      </c>
      <c r="AO372" s="40">
        <v>0.49</v>
      </c>
      <c r="AP372" s="11">
        <v>55</v>
      </c>
      <c r="AQ372" s="11">
        <v>7.84</v>
      </c>
      <c r="AR372" s="11">
        <v>166.06</v>
      </c>
      <c r="AS372" s="11">
        <v>125.39</v>
      </c>
      <c r="AT372" s="11" t="s">
        <v>2640</v>
      </c>
      <c r="AU372" s="11" t="s">
        <v>2642</v>
      </c>
      <c r="AV372" s="11" t="s">
        <v>2640</v>
      </c>
      <c r="AW372" s="11">
        <v>2</v>
      </c>
      <c r="AX372" s="64" t="s">
        <v>2688</v>
      </c>
    </row>
    <row r="373" spans="1:50" x14ac:dyDescent="0.3">
      <c r="A373" s="11">
        <v>362</v>
      </c>
      <c r="B373" s="11" t="s">
        <v>1018</v>
      </c>
      <c r="C373" s="11" t="s">
        <v>2114</v>
      </c>
      <c r="D373" s="11">
        <v>362</v>
      </c>
      <c r="E373" s="11" t="s">
        <v>2227</v>
      </c>
      <c r="F373" s="11" t="s">
        <v>2688</v>
      </c>
      <c r="G373" s="11" t="s">
        <v>1018</v>
      </c>
      <c r="H373" s="12" t="s">
        <v>1069</v>
      </c>
      <c r="I373" s="13">
        <v>44720</v>
      </c>
      <c r="J373" s="11" t="s">
        <v>2702</v>
      </c>
      <c r="K373" s="11">
        <v>0.89</v>
      </c>
      <c r="L373" s="11">
        <v>68</v>
      </c>
      <c r="M373" s="11">
        <v>10.43</v>
      </c>
      <c r="N373" s="11">
        <v>71</v>
      </c>
      <c r="O373" s="11">
        <v>16.12</v>
      </c>
      <c r="P373" s="11">
        <v>60</v>
      </c>
      <c r="Q373" s="11">
        <v>-0.06</v>
      </c>
      <c r="R373" s="11">
        <v>67</v>
      </c>
      <c r="S373" s="11">
        <v>1.34</v>
      </c>
      <c r="T373" s="11">
        <v>66</v>
      </c>
      <c r="U373" s="11">
        <v>0.56999999999999995</v>
      </c>
      <c r="V373" s="11">
        <v>61</v>
      </c>
      <c r="W373" s="11">
        <v>-0.28999999999999998</v>
      </c>
      <c r="X373" s="11">
        <v>50</v>
      </c>
      <c r="Y373" s="11">
        <v>4.9400000000000004</v>
      </c>
      <c r="Z373" s="11">
        <v>49</v>
      </c>
      <c r="AA373" s="11">
        <v>1.82</v>
      </c>
      <c r="AB373" s="11">
        <v>53</v>
      </c>
      <c r="AC373" s="11">
        <v>4.79</v>
      </c>
      <c r="AD373" s="11">
        <v>60</v>
      </c>
      <c r="AE373" s="40">
        <v>0.2</v>
      </c>
      <c r="AF373" s="11">
        <v>56</v>
      </c>
      <c r="AG373" s="43">
        <v>0.01</v>
      </c>
      <c r="AH373" s="11">
        <v>41</v>
      </c>
      <c r="AI373" s="47">
        <v>0.24</v>
      </c>
      <c r="AJ373" s="11">
        <v>52</v>
      </c>
      <c r="AK373" s="47">
        <v>0.01</v>
      </c>
      <c r="AL373" s="11">
        <v>35</v>
      </c>
      <c r="AM373" s="40">
        <v>0.21</v>
      </c>
      <c r="AN373" s="11">
        <v>48</v>
      </c>
      <c r="AO373" s="40">
        <v>0.33</v>
      </c>
      <c r="AP373" s="11">
        <v>58</v>
      </c>
      <c r="AQ373" s="11">
        <v>11</v>
      </c>
      <c r="AR373" s="11">
        <v>160.94</v>
      </c>
      <c r="AS373" s="11">
        <v>125.02</v>
      </c>
      <c r="AT373" s="11" t="s">
        <v>2640</v>
      </c>
      <c r="AU373" s="11" t="s">
        <v>2641</v>
      </c>
      <c r="AV373" s="11" t="s">
        <v>2640</v>
      </c>
      <c r="AW373" s="11">
        <v>3</v>
      </c>
      <c r="AX373" s="64" t="s">
        <v>2688</v>
      </c>
    </row>
    <row r="374" spans="1:50" x14ac:dyDescent="0.3">
      <c r="A374" s="11">
        <v>363</v>
      </c>
      <c r="B374" s="11" t="s">
        <v>647</v>
      </c>
      <c r="C374" s="11" t="s">
        <v>1429</v>
      </c>
      <c r="D374" s="11">
        <v>363</v>
      </c>
      <c r="E374" s="11" t="s">
        <v>2227</v>
      </c>
      <c r="F374" s="11" t="s">
        <v>2688</v>
      </c>
      <c r="G374" s="11" t="s">
        <v>647</v>
      </c>
      <c r="H374" s="12" t="s">
        <v>1062</v>
      </c>
      <c r="I374" s="13">
        <v>44727</v>
      </c>
      <c r="J374" s="11" t="s">
        <v>2655</v>
      </c>
      <c r="K374" s="11">
        <v>0.35</v>
      </c>
      <c r="L374" s="11">
        <v>68</v>
      </c>
      <c r="M374" s="11">
        <v>7.48</v>
      </c>
      <c r="N374" s="11">
        <v>71</v>
      </c>
      <c r="O374" s="11">
        <v>10.45</v>
      </c>
      <c r="P374" s="11">
        <v>63</v>
      </c>
      <c r="Q374" s="11">
        <v>0.95</v>
      </c>
      <c r="R374" s="11">
        <v>64</v>
      </c>
      <c r="S374" s="11">
        <v>2.39</v>
      </c>
      <c r="T374" s="11">
        <v>65</v>
      </c>
      <c r="U374" s="11">
        <v>-0.41</v>
      </c>
      <c r="V374" s="11">
        <v>58</v>
      </c>
      <c r="W374" s="11">
        <v>-0.54</v>
      </c>
      <c r="X374" s="11">
        <v>51</v>
      </c>
      <c r="Y374" s="11">
        <v>4.7699999999999996</v>
      </c>
      <c r="Z374" s="11">
        <v>51</v>
      </c>
      <c r="AA374" s="11">
        <v>1.92</v>
      </c>
      <c r="AB374" s="11">
        <v>53</v>
      </c>
      <c r="AC374" s="11">
        <v>4.22</v>
      </c>
      <c r="AD374" s="11">
        <v>60</v>
      </c>
      <c r="AE374" s="40">
        <v>0.33</v>
      </c>
      <c r="AF374" s="11">
        <v>54</v>
      </c>
      <c r="AG374" s="43">
        <v>0.06</v>
      </c>
      <c r="AH374" s="11">
        <v>46</v>
      </c>
      <c r="AI374" s="47">
        <v>0.33</v>
      </c>
      <c r="AJ374" s="11">
        <v>53</v>
      </c>
      <c r="AK374" s="47">
        <v>1E-3</v>
      </c>
      <c r="AL374" s="11">
        <v>40</v>
      </c>
      <c r="AM374" s="40">
        <v>0.33</v>
      </c>
      <c r="AN374" s="11">
        <v>50</v>
      </c>
      <c r="AO374" s="40">
        <v>0.51</v>
      </c>
      <c r="AP374" s="11">
        <v>56</v>
      </c>
      <c r="AQ374" s="11">
        <v>7.07</v>
      </c>
      <c r="AR374" s="11">
        <v>169.77</v>
      </c>
      <c r="AS374" s="11">
        <v>124.67</v>
      </c>
      <c r="AT374" s="11" t="s">
        <v>2640</v>
      </c>
      <c r="AU374" s="11" t="s">
        <v>2640</v>
      </c>
      <c r="AV374" s="11" t="s">
        <v>2640</v>
      </c>
      <c r="AW374" s="11">
        <v>3</v>
      </c>
      <c r="AX374" s="64" t="s">
        <v>2688</v>
      </c>
    </row>
    <row r="375" spans="1:50" x14ac:dyDescent="0.3">
      <c r="A375" s="11">
        <v>364</v>
      </c>
      <c r="B375" s="11" t="s">
        <v>558</v>
      </c>
      <c r="C375" s="11" t="s">
        <v>1430</v>
      </c>
      <c r="D375" s="11">
        <v>364</v>
      </c>
      <c r="E375" s="11" t="s">
        <v>2227</v>
      </c>
      <c r="F375" s="11" t="s">
        <v>2688</v>
      </c>
      <c r="G375" s="11" t="s">
        <v>558</v>
      </c>
      <c r="H375" s="12" t="s">
        <v>1060</v>
      </c>
      <c r="I375" s="13">
        <v>44711</v>
      </c>
      <c r="J375" s="11" t="s">
        <v>2655</v>
      </c>
      <c r="K375" s="11">
        <v>0.34</v>
      </c>
      <c r="L375" s="11">
        <v>65</v>
      </c>
      <c r="M375" s="11">
        <v>7.65</v>
      </c>
      <c r="N375" s="11">
        <v>69</v>
      </c>
      <c r="O375" s="11">
        <v>13.23</v>
      </c>
      <c r="P375" s="11">
        <v>58</v>
      </c>
      <c r="Q375" s="11">
        <v>-0.01</v>
      </c>
      <c r="R375" s="11">
        <v>63</v>
      </c>
      <c r="S375" s="11">
        <v>1.93</v>
      </c>
      <c r="T375" s="11">
        <v>64</v>
      </c>
      <c r="U375" s="11">
        <v>1.45</v>
      </c>
      <c r="V375" s="11">
        <v>52</v>
      </c>
      <c r="W375" s="11">
        <v>-0.23</v>
      </c>
      <c r="X375" s="11">
        <v>45</v>
      </c>
      <c r="Y375" s="11">
        <v>3.72</v>
      </c>
      <c r="Z375" s="11">
        <v>45</v>
      </c>
      <c r="AA375" s="11">
        <v>1.77</v>
      </c>
      <c r="AB375" s="11">
        <v>48</v>
      </c>
      <c r="AC375" s="11">
        <v>4.6100000000000003</v>
      </c>
      <c r="AD375" s="11">
        <v>59</v>
      </c>
      <c r="AE375" s="40">
        <v>0.25</v>
      </c>
      <c r="AF375" s="11">
        <v>48</v>
      </c>
      <c r="AG375" s="43">
        <v>0.04</v>
      </c>
      <c r="AH375" s="11">
        <v>38</v>
      </c>
      <c r="AI375" s="47">
        <v>0.16</v>
      </c>
      <c r="AJ375" s="11">
        <v>46</v>
      </c>
      <c r="AK375" s="47">
        <v>0.02</v>
      </c>
      <c r="AL375" s="11">
        <v>31</v>
      </c>
      <c r="AM375" s="40">
        <v>0.22</v>
      </c>
      <c r="AN375" s="11">
        <v>43</v>
      </c>
      <c r="AO375" s="40">
        <v>0.37</v>
      </c>
      <c r="AP375" s="11">
        <v>50</v>
      </c>
      <c r="AQ375" s="11">
        <v>9.1</v>
      </c>
      <c r="AR375" s="11">
        <v>157.34</v>
      </c>
      <c r="AS375" s="11">
        <v>124.6</v>
      </c>
      <c r="AT375" s="11" t="s">
        <v>2642</v>
      </c>
      <c r="AU375" s="11" t="s">
        <v>2640</v>
      </c>
      <c r="AV375" s="11" t="s">
        <v>2640</v>
      </c>
      <c r="AW375" s="11">
        <v>3</v>
      </c>
      <c r="AX375" s="64" t="s">
        <v>2688</v>
      </c>
    </row>
    <row r="376" spans="1:50" x14ac:dyDescent="0.3">
      <c r="A376" s="11">
        <v>365</v>
      </c>
      <c r="B376" s="11" t="s">
        <v>403</v>
      </c>
      <c r="C376" s="11" t="s">
        <v>1431</v>
      </c>
      <c r="D376" s="11">
        <v>365</v>
      </c>
      <c r="E376" s="11" t="s">
        <v>2227</v>
      </c>
      <c r="F376" s="11" t="s">
        <v>2688</v>
      </c>
      <c r="G376" s="11" t="s">
        <v>403</v>
      </c>
      <c r="H376" s="12" t="s">
        <v>1060</v>
      </c>
      <c r="I376" s="13">
        <v>44709</v>
      </c>
      <c r="J376" s="11" t="s">
        <v>2655</v>
      </c>
      <c r="K376" s="11">
        <v>0.35</v>
      </c>
      <c r="L376" s="11">
        <v>65</v>
      </c>
      <c r="M376" s="11">
        <v>7.89</v>
      </c>
      <c r="N376" s="11">
        <v>69</v>
      </c>
      <c r="O376" s="11">
        <v>14.48</v>
      </c>
      <c r="P376" s="11">
        <v>57</v>
      </c>
      <c r="Q376" s="11">
        <v>0.17</v>
      </c>
      <c r="R376" s="11">
        <v>63</v>
      </c>
      <c r="S376" s="11">
        <v>2.12</v>
      </c>
      <c r="T376" s="11">
        <v>64</v>
      </c>
      <c r="U376" s="11">
        <v>0.3</v>
      </c>
      <c r="V376" s="11">
        <v>52</v>
      </c>
      <c r="W376" s="11">
        <v>-0.2</v>
      </c>
      <c r="X376" s="11">
        <v>43</v>
      </c>
      <c r="Y376" s="11">
        <v>3.33</v>
      </c>
      <c r="Z376" s="11">
        <v>42</v>
      </c>
      <c r="AA376" s="11">
        <v>1.99</v>
      </c>
      <c r="AB376" s="11">
        <v>47</v>
      </c>
      <c r="AC376" s="11">
        <v>4.1500000000000004</v>
      </c>
      <c r="AD376" s="11">
        <v>58</v>
      </c>
      <c r="AE376" s="40">
        <v>0.21</v>
      </c>
      <c r="AF376" s="11">
        <v>47</v>
      </c>
      <c r="AG376" s="43">
        <v>0.04</v>
      </c>
      <c r="AH376" s="11">
        <v>37</v>
      </c>
      <c r="AI376" s="47">
        <v>0.24</v>
      </c>
      <c r="AJ376" s="11">
        <v>45</v>
      </c>
      <c r="AK376" s="47">
        <v>0.02</v>
      </c>
      <c r="AL376" s="11">
        <v>31</v>
      </c>
      <c r="AM376" s="40">
        <v>0.28000000000000003</v>
      </c>
      <c r="AN376" s="11">
        <v>42</v>
      </c>
      <c r="AO376" s="40">
        <v>0.34</v>
      </c>
      <c r="AP376" s="11">
        <v>48</v>
      </c>
      <c r="AQ376" s="11">
        <v>8.19</v>
      </c>
      <c r="AR376" s="11">
        <v>157.53</v>
      </c>
      <c r="AS376" s="11">
        <v>123.71</v>
      </c>
      <c r="AT376" s="11" t="s">
        <v>2640</v>
      </c>
      <c r="AU376" s="11" t="s">
        <v>2640</v>
      </c>
      <c r="AV376" s="11" t="s">
        <v>2642</v>
      </c>
      <c r="AW376" s="11">
        <v>3</v>
      </c>
      <c r="AX376" s="64" t="s">
        <v>2688</v>
      </c>
    </row>
    <row r="377" spans="1:50" x14ac:dyDescent="0.3">
      <c r="A377" s="11">
        <v>366</v>
      </c>
      <c r="B377" s="11" t="s">
        <v>85</v>
      </c>
      <c r="C377" s="11" t="s">
        <v>1432</v>
      </c>
      <c r="D377" s="11">
        <v>366</v>
      </c>
      <c r="E377" s="11" t="s">
        <v>2227</v>
      </c>
      <c r="F377" s="11" t="s">
        <v>2688</v>
      </c>
      <c r="G377" s="11" t="s">
        <v>85</v>
      </c>
      <c r="H377" s="12" t="s">
        <v>1043</v>
      </c>
      <c r="I377" s="13">
        <v>44687</v>
      </c>
      <c r="J377" s="11" t="s">
        <v>2657</v>
      </c>
      <c r="K377" s="11">
        <v>0.33</v>
      </c>
      <c r="L377" s="11">
        <v>66</v>
      </c>
      <c r="M377" s="11">
        <v>8.52</v>
      </c>
      <c r="N377" s="11">
        <v>72</v>
      </c>
      <c r="O377" s="11">
        <v>16.940000000000001</v>
      </c>
      <c r="P377" s="11">
        <v>59</v>
      </c>
      <c r="Q377" s="11">
        <v>0.53</v>
      </c>
      <c r="R377" s="11">
        <v>70</v>
      </c>
      <c r="S377" s="11">
        <v>2.86</v>
      </c>
      <c r="T377" s="11">
        <v>68</v>
      </c>
      <c r="U377" s="11">
        <v>-0.05</v>
      </c>
      <c r="V377" s="11">
        <v>54</v>
      </c>
      <c r="W377" s="11">
        <v>-0.24</v>
      </c>
      <c r="X377" s="11">
        <v>45</v>
      </c>
      <c r="Y377" s="11">
        <v>3.53</v>
      </c>
      <c r="Z377" s="11">
        <v>45</v>
      </c>
      <c r="AA377" s="11">
        <v>2.98</v>
      </c>
      <c r="AB377" s="11">
        <v>53</v>
      </c>
      <c r="AC377" s="11">
        <v>4.3899999999999997</v>
      </c>
      <c r="AD377" s="11">
        <v>61</v>
      </c>
      <c r="AE377" s="40">
        <v>0.25</v>
      </c>
      <c r="AF377" s="11">
        <v>48</v>
      </c>
      <c r="AG377" s="43">
        <v>0.02</v>
      </c>
      <c r="AH377" s="11">
        <v>40</v>
      </c>
      <c r="AI377" s="47">
        <v>0.3</v>
      </c>
      <c r="AJ377" s="11">
        <v>48</v>
      </c>
      <c r="AK377" s="47">
        <v>-0.01</v>
      </c>
      <c r="AL377" s="11">
        <v>35</v>
      </c>
      <c r="AM377" s="40">
        <v>0.24</v>
      </c>
      <c r="AN377" s="11">
        <v>45</v>
      </c>
      <c r="AO377" s="40">
        <v>0.46</v>
      </c>
      <c r="AP377" s="11">
        <v>50</v>
      </c>
      <c r="AQ377" s="11">
        <v>8.4699999999999989</v>
      </c>
      <c r="AR377" s="11">
        <v>167.85</v>
      </c>
      <c r="AS377" s="11">
        <v>121.92</v>
      </c>
      <c r="AT377" s="11" t="s">
        <v>2640</v>
      </c>
      <c r="AU377" s="11" t="s">
        <v>2640</v>
      </c>
      <c r="AV377" s="11" t="s">
        <v>2640</v>
      </c>
      <c r="AW377" s="11">
        <v>3</v>
      </c>
      <c r="AX377" s="64" t="s">
        <v>2688</v>
      </c>
    </row>
    <row r="378" spans="1:50" x14ac:dyDescent="0.3">
      <c r="A378" s="11">
        <v>367</v>
      </c>
      <c r="B378" s="11" t="s">
        <v>409</v>
      </c>
      <c r="C378" s="11" t="s">
        <v>1433</v>
      </c>
      <c r="D378" s="11">
        <v>367</v>
      </c>
      <c r="E378" s="11" t="s">
        <v>2227</v>
      </c>
      <c r="F378" s="11" t="s">
        <v>2688</v>
      </c>
      <c r="G378" s="11" t="s">
        <v>409</v>
      </c>
      <c r="H378" s="12" t="s">
        <v>1054</v>
      </c>
      <c r="I378" s="13">
        <v>44709</v>
      </c>
      <c r="J378" s="11" t="s">
        <v>2656</v>
      </c>
      <c r="K378" s="11">
        <v>0.34</v>
      </c>
      <c r="L378" s="11">
        <v>69</v>
      </c>
      <c r="M378" s="11">
        <v>7.15</v>
      </c>
      <c r="N378" s="11">
        <v>72</v>
      </c>
      <c r="O378" s="11">
        <v>12.53</v>
      </c>
      <c r="P378" s="11">
        <v>64</v>
      </c>
      <c r="Q378" s="11">
        <v>0.04</v>
      </c>
      <c r="R378" s="11">
        <v>68</v>
      </c>
      <c r="S378" s="11">
        <v>1.58</v>
      </c>
      <c r="T378" s="11">
        <v>67</v>
      </c>
      <c r="U378" s="11">
        <v>1.1499999999999999</v>
      </c>
      <c r="V378" s="11">
        <v>63</v>
      </c>
      <c r="W378" s="11">
        <v>-0.41</v>
      </c>
      <c r="X378" s="11">
        <v>53</v>
      </c>
      <c r="Y378" s="11">
        <v>4.09</v>
      </c>
      <c r="Z378" s="11">
        <v>53</v>
      </c>
      <c r="AA378" s="11">
        <v>1.45</v>
      </c>
      <c r="AB378" s="11">
        <v>56</v>
      </c>
      <c r="AC378" s="11">
        <v>4.3600000000000003</v>
      </c>
      <c r="AD378" s="11">
        <v>61</v>
      </c>
      <c r="AE378" s="40">
        <v>0.22</v>
      </c>
      <c r="AF378" s="11">
        <v>60</v>
      </c>
      <c r="AG378" s="43">
        <v>0.06</v>
      </c>
      <c r="AH378" s="11">
        <v>48</v>
      </c>
      <c r="AI378" s="47">
        <v>0.16</v>
      </c>
      <c r="AJ378" s="11">
        <v>56</v>
      </c>
      <c r="AK378" s="47">
        <v>0.01</v>
      </c>
      <c r="AL378" s="11">
        <v>42</v>
      </c>
      <c r="AM378" s="40">
        <v>0.21</v>
      </c>
      <c r="AN378" s="11">
        <v>53</v>
      </c>
      <c r="AO378" s="40">
        <v>0.3</v>
      </c>
      <c r="AP378" s="11">
        <v>62</v>
      </c>
      <c r="AQ378" s="11">
        <v>8.3000000000000007</v>
      </c>
      <c r="AR378" s="11">
        <v>154.11000000000001</v>
      </c>
      <c r="AS378" s="11">
        <v>120.2</v>
      </c>
      <c r="AT378" s="11" t="s">
        <v>2640</v>
      </c>
      <c r="AU378" s="11" t="s">
        <v>2640</v>
      </c>
      <c r="AV378" s="11" t="s">
        <v>2642</v>
      </c>
      <c r="AW378" s="11">
        <v>3</v>
      </c>
      <c r="AX378" s="64" t="s">
        <v>2688</v>
      </c>
    </row>
    <row r="379" spans="1:50" x14ac:dyDescent="0.3">
      <c r="A379" s="11">
        <v>368</v>
      </c>
      <c r="B379" s="11" t="s">
        <v>235</v>
      </c>
      <c r="C379" s="11" t="s">
        <v>1434</v>
      </c>
      <c r="D379" s="11">
        <v>368</v>
      </c>
      <c r="E379" s="11" t="s">
        <v>2227</v>
      </c>
      <c r="F379" s="11" t="s">
        <v>2688</v>
      </c>
      <c r="G379" s="11" t="s">
        <v>235</v>
      </c>
      <c r="H379" s="12" t="s">
        <v>1044</v>
      </c>
      <c r="I379" s="13">
        <v>44702</v>
      </c>
      <c r="J379" s="11" t="s">
        <v>2656</v>
      </c>
      <c r="K379" s="11">
        <v>0.42</v>
      </c>
      <c r="L379" s="11">
        <v>67</v>
      </c>
      <c r="M379" s="11">
        <v>8.35</v>
      </c>
      <c r="N379" s="11">
        <v>70</v>
      </c>
      <c r="O379" s="11">
        <v>13.24</v>
      </c>
      <c r="P379" s="11">
        <v>63</v>
      </c>
      <c r="Q379" s="11">
        <v>-0.36</v>
      </c>
      <c r="R379" s="11">
        <v>67</v>
      </c>
      <c r="S379" s="11">
        <v>2.4500000000000002</v>
      </c>
      <c r="T379" s="11">
        <v>67</v>
      </c>
      <c r="U379" s="11">
        <v>-0.7</v>
      </c>
      <c r="V379" s="11">
        <v>62</v>
      </c>
      <c r="W379" s="11">
        <v>-0.41</v>
      </c>
      <c r="X379" s="11">
        <v>52</v>
      </c>
      <c r="Y379" s="11">
        <v>3.6</v>
      </c>
      <c r="Z379" s="11">
        <v>51</v>
      </c>
      <c r="AA379" s="11">
        <v>2.46</v>
      </c>
      <c r="AB379" s="11">
        <v>54</v>
      </c>
      <c r="AC379" s="11">
        <v>5.6</v>
      </c>
      <c r="AD379" s="11">
        <v>62</v>
      </c>
      <c r="AE379" s="40">
        <v>0.3</v>
      </c>
      <c r="AF379" s="11">
        <v>59</v>
      </c>
      <c r="AG379" s="43">
        <v>0.03</v>
      </c>
      <c r="AH379" s="11">
        <v>45</v>
      </c>
      <c r="AI379" s="47">
        <v>0.13</v>
      </c>
      <c r="AJ379" s="11">
        <v>54</v>
      </c>
      <c r="AK379" s="47">
        <v>0.02</v>
      </c>
      <c r="AL379" s="11">
        <v>38</v>
      </c>
      <c r="AM379" s="40">
        <v>0.18</v>
      </c>
      <c r="AN379" s="11">
        <v>51</v>
      </c>
      <c r="AO379" s="40">
        <v>0.45</v>
      </c>
      <c r="AP379" s="11">
        <v>61</v>
      </c>
      <c r="AQ379" s="11">
        <v>7.6499999999999995</v>
      </c>
      <c r="AR379" s="11">
        <v>162.72</v>
      </c>
      <c r="AS379" s="11">
        <v>119.88</v>
      </c>
      <c r="AT379" s="11" t="s">
        <v>2640</v>
      </c>
      <c r="AU379" s="11" t="s">
        <v>2641</v>
      </c>
      <c r="AV379" s="11" t="s">
        <v>2641</v>
      </c>
      <c r="AW379" s="11">
        <v>3</v>
      </c>
      <c r="AX379" s="64" t="s">
        <v>2688</v>
      </c>
    </row>
    <row r="380" spans="1:50" x14ac:dyDescent="0.3">
      <c r="A380" s="11">
        <v>369</v>
      </c>
      <c r="B380" s="11" t="s">
        <v>826</v>
      </c>
      <c r="C380" s="11" t="s">
        <v>1435</v>
      </c>
      <c r="D380" s="11">
        <v>369</v>
      </c>
      <c r="E380" s="11" t="s">
        <v>2227</v>
      </c>
      <c r="F380" s="11" t="s">
        <v>2688</v>
      </c>
      <c r="G380" s="11" t="s">
        <v>826</v>
      </c>
      <c r="H380" s="12" t="s">
        <v>1062</v>
      </c>
      <c r="I380" s="13">
        <v>44728</v>
      </c>
      <c r="J380" s="11" t="s">
        <v>2655</v>
      </c>
      <c r="K380" s="11">
        <v>0.3</v>
      </c>
      <c r="L380" s="11">
        <v>66</v>
      </c>
      <c r="M380" s="11">
        <v>6.48</v>
      </c>
      <c r="N380" s="11">
        <v>70</v>
      </c>
      <c r="O380" s="11">
        <v>11.95</v>
      </c>
      <c r="P380" s="11">
        <v>62</v>
      </c>
      <c r="Q380" s="11">
        <v>0.65</v>
      </c>
      <c r="R380" s="11">
        <v>64</v>
      </c>
      <c r="S380" s="11">
        <v>1.98</v>
      </c>
      <c r="T380" s="11">
        <v>65</v>
      </c>
      <c r="U380" s="11">
        <v>-0.61</v>
      </c>
      <c r="V380" s="11">
        <v>57</v>
      </c>
      <c r="W380" s="11">
        <v>-0.06</v>
      </c>
      <c r="X380" s="11">
        <v>48</v>
      </c>
      <c r="Y380" s="11">
        <v>2.56</v>
      </c>
      <c r="Z380" s="11">
        <v>48</v>
      </c>
      <c r="AA380" s="11">
        <v>2.0299999999999998</v>
      </c>
      <c r="AB380" s="11">
        <v>51</v>
      </c>
      <c r="AC380" s="11">
        <v>3.42</v>
      </c>
      <c r="AD380" s="11">
        <v>59</v>
      </c>
      <c r="AE380" s="40">
        <v>0.26</v>
      </c>
      <c r="AF380" s="11">
        <v>52</v>
      </c>
      <c r="AG380" s="43">
        <v>0.05</v>
      </c>
      <c r="AH380" s="11">
        <v>42</v>
      </c>
      <c r="AI380" s="47">
        <v>0.23</v>
      </c>
      <c r="AJ380" s="11">
        <v>50</v>
      </c>
      <c r="AK380" s="47">
        <v>1E-3</v>
      </c>
      <c r="AL380" s="11">
        <v>35</v>
      </c>
      <c r="AM380" s="40">
        <v>0.23</v>
      </c>
      <c r="AN380" s="11">
        <v>47</v>
      </c>
      <c r="AO380" s="40">
        <v>0.38</v>
      </c>
      <c r="AP380" s="11">
        <v>54</v>
      </c>
      <c r="AQ380" s="11">
        <v>5.87</v>
      </c>
      <c r="AR380" s="11">
        <v>152.75</v>
      </c>
      <c r="AS380" s="11">
        <v>119.53</v>
      </c>
      <c r="AT380" s="11" t="s">
        <v>2640</v>
      </c>
      <c r="AU380" s="11" t="s">
        <v>2640</v>
      </c>
      <c r="AV380" s="11" t="s">
        <v>2641</v>
      </c>
      <c r="AW380" s="11">
        <v>2</v>
      </c>
      <c r="AX380" s="64" t="s">
        <v>2690</v>
      </c>
    </row>
    <row r="381" spans="1:50" x14ac:dyDescent="0.3">
      <c r="A381" s="11">
        <v>370</v>
      </c>
      <c r="B381" s="11" t="s">
        <v>146</v>
      </c>
      <c r="C381" s="11" t="s">
        <v>1436</v>
      </c>
      <c r="D381" s="11">
        <v>370</v>
      </c>
      <c r="E381" s="11" t="s">
        <v>2227</v>
      </c>
      <c r="F381" s="11" t="s">
        <v>2688</v>
      </c>
      <c r="G381" s="11" t="s">
        <v>146</v>
      </c>
      <c r="H381" s="12" t="s">
        <v>1046</v>
      </c>
      <c r="I381" s="13">
        <v>44697</v>
      </c>
      <c r="J381" s="11" t="s">
        <v>2656</v>
      </c>
      <c r="K381" s="11">
        <v>0.41</v>
      </c>
      <c r="L381" s="11">
        <v>66</v>
      </c>
      <c r="M381" s="11">
        <v>8.0500000000000007</v>
      </c>
      <c r="N381" s="11">
        <v>72</v>
      </c>
      <c r="O381" s="11">
        <v>13.39</v>
      </c>
      <c r="P381" s="11">
        <v>60</v>
      </c>
      <c r="Q381" s="11">
        <v>0.59</v>
      </c>
      <c r="R381" s="11">
        <v>71</v>
      </c>
      <c r="S381" s="11">
        <v>1.81</v>
      </c>
      <c r="T381" s="11">
        <v>69</v>
      </c>
      <c r="U381" s="11">
        <v>0.43</v>
      </c>
      <c r="V381" s="11">
        <v>56</v>
      </c>
      <c r="W381" s="11">
        <v>-0.3</v>
      </c>
      <c r="X381" s="11">
        <v>49</v>
      </c>
      <c r="Y381" s="11">
        <v>3.37</v>
      </c>
      <c r="Z381" s="11">
        <v>49</v>
      </c>
      <c r="AA381" s="11">
        <v>1.59</v>
      </c>
      <c r="AB381" s="11">
        <v>54</v>
      </c>
      <c r="AC381" s="11">
        <v>4.04</v>
      </c>
      <c r="AD381" s="11">
        <v>61</v>
      </c>
      <c r="AE381" s="40">
        <v>0.21</v>
      </c>
      <c r="AF381" s="11">
        <v>53</v>
      </c>
      <c r="AG381" s="43">
        <v>0.02</v>
      </c>
      <c r="AH381" s="11">
        <v>42</v>
      </c>
      <c r="AI381" s="47">
        <v>0.11</v>
      </c>
      <c r="AJ381" s="11">
        <v>50</v>
      </c>
      <c r="AK381" s="47">
        <v>0.02</v>
      </c>
      <c r="AL381" s="11">
        <v>36</v>
      </c>
      <c r="AM381" s="40">
        <v>0.15</v>
      </c>
      <c r="AN381" s="11">
        <v>47</v>
      </c>
      <c r="AO381" s="40">
        <v>0.3</v>
      </c>
      <c r="AP381" s="11">
        <v>55</v>
      </c>
      <c r="AQ381" s="11">
        <v>8.48</v>
      </c>
      <c r="AR381" s="11">
        <v>151.34</v>
      </c>
      <c r="AS381" s="11">
        <v>118.38</v>
      </c>
      <c r="AT381" s="11" t="s">
        <v>2640</v>
      </c>
      <c r="AU381" s="11" t="s">
        <v>2642</v>
      </c>
      <c r="AV381" s="11" t="s">
        <v>2640</v>
      </c>
      <c r="AW381" s="11">
        <v>4</v>
      </c>
      <c r="AX381" s="64" t="s">
        <v>2688</v>
      </c>
    </row>
    <row r="382" spans="1:50" x14ac:dyDescent="0.3">
      <c r="A382" s="11">
        <v>371</v>
      </c>
      <c r="B382" s="11" t="s">
        <v>306</v>
      </c>
      <c r="C382" s="11" t="s">
        <v>1437</v>
      </c>
      <c r="D382" s="11">
        <v>371</v>
      </c>
      <c r="E382" s="11" t="s">
        <v>2227</v>
      </c>
      <c r="F382" s="11" t="s">
        <v>2688</v>
      </c>
      <c r="G382" s="11" t="s">
        <v>306</v>
      </c>
      <c r="H382" s="12" t="s">
        <v>1059</v>
      </c>
      <c r="I382" s="13">
        <v>44706</v>
      </c>
      <c r="J382" s="11" t="s">
        <v>2656</v>
      </c>
      <c r="K382" s="11">
        <v>0.34</v>
      </c>
      <c r="L382" s="11">
        <v>67</v>
      </c>
      <c r="M382" s="11">
        <v>7.73</v>
      </c>
      <c r="N382" s="11">
        <v>70</v>
      </c>
      <c r="O382" s="11">
        <v>11.19</v>
      </c>
      <c r="P382" s="11">
        <v>60</v>
      </c>
      <c r="Q382" s="11">
        <v>0.1</v>
      </c>
      <c r="R382" s="11">
        <v>64</v>
      </c>
      <c r="S382" s="11">
        <v>1.64</v>
      </c>
      <c r="T382" s="11">
        <v>65</v>
      </c>
      <c r="U382" s="11">
        <v>1.44</v>
      </c>
      <c r="V382" s="11">
        <v>57</v>
      </c>
      <c r="W382" s="11">
        <v>-0.04</v>
      </c>
      <c r="X382" s="11">
        <v>47</v>
      </c>
      <c r="Y382" s="11">
        <v>1.36</v>
      </c>
      <c r="Z382" s="11">
        <v>46</v>
      </c>
      <c r="AA382" s="11">
        <v>1.88</v>
      </c>
      <c r="AB382" s="11">
        <v>50</v>
      </c>
      <c r="AC382" s="11">
        <v>3.83</v>
      </c>
      <c r="AD382" s="11">
        <v>59</v>
      </c>
      <c r="AE382" s="40">
        <v>0.3</v>
      </c>
      <c r="AF382" s="11">
        <v>50</v>
      </c>
      <c r="AG382" s="43">
        <v>0.05</v>
      </c>
      <c r="AH382" s="11">
        <v>40</v>
      </c>
      <c r="AI382" s="47">
        <v>0.28000000000000003</v>
      </c>
      <c r="AJ382" s="11">
        <v>49</v>
      </c>
      <c r="AK382" s="47">
        <v>0.02</v>
      </c>
      <c r="AL382" s="11">
        <v>34</v>
      </c>
      <c r="AM382" s="40">
        <v>0.31</v>
      </c>
      <c r="AN382" s="11">
        <v>46</v>
      </c>
      <c r="AO382" s="40">
        <v>0.48</v>
      </c>
      <c r="AP382" s="11">
        <v>52</v>
      </c>
      <c r="AQ382" s="11">
        <v>9.17</v>
      </c>
      <c r="AR382" s="11">
        <v>167.59</v>
      </c>
      <c r="AS382" s="11">
        <v>131.88</v>
      </c>
      <c r="AT382" s="11" t="s">
        <v>2640</v>
      </c>
      <c r="AU382" s="11" t="s">
        <v>2641</v>
      </c>
      <c r="AV382" s="11" t="s">
        <v>2641</v>
      </c>
      <c r="AW382" s="11">
        <v>3</v>
      </c>
      <c r="AX382" s="64" t="s">
        <v>2690</v>
      </c>
    </row>
    <row r="383" spans="1:50" x14ac:dyDescent="0.3">
      <c r="A383" s="11">
        <v>372</v>
      </c>
      <c r="B383" s="11" t="s">
        <v>123</v>
      </c>
      <c r="C383" s="11" t="s">
        <v>1438</v>
      </c>
      <c r="D383" s="11">
        <v>372</v>
      </c>
      <c r="E383" s="11" t="s">
        <v>2227</v>
      </c>
      <c r="F383" s="11" t="s">
        <v>2688</v>
      </c>
      <c r="G383" s="11" t="s">
        <v>123</v>
      </c>
      <c r="H383" s="12" t="s">
        <v>1042</v>
      </c>
      <c r="I383" s="13">
        <v>44693</v>
      </c>
      <c r="J383" s="11" t="s">
        <v>2656</v>
      </c>
      <c r="K383" s="11">
        <v>0.42</v>
      </c>
      <c r="L383" s="11">
        <v>68</v>
      </c>
      <c r="M383" s="11">
        <v>7.83</v>
      </c>
      <c r="N383" s="11">
        <v>72</v>
      </c>
      <c r="O383" s="11">
        <v>11.74</v>
      </c>
      <c r="P383" s="11">
        <v>64</v>
      </c>
      <c r="Q383" s="11">
        <v>0.88</v>
      </c>
      <c r="R383" s="11">
        <v>71</v>
      </c>
      <c r="S383" s="11">
        <v>2.14</v>
      </c>
      <c r="T383" s="11">
        <v>69</v>
      </c>
      <c r="U383" s="11">
        <v>0.77</v>
      </c>
      <c r="V383" s="11">
        <v>63</v>
      </c>
      <c r="W383" s="11">
        <v>0.19</v>
      </c>
      <c r="X383" s="11">
        <v>51</v>
      </c>
      <c r="Y383" s="11">
        <v>3.55</v>
      </c>
      <c r="Z383" s="11">
        <v>51</v>
      </c>
      <c r="AA383" s="11">
        <v>1.98</v>
      </c>
      <c r="AB383" s="11">
        <v>55</v>
      </c>
      <c r="AC383" s="11">
        <v>3.74</v>
      </c>
      <c r="AD383" s="11">
        <v>62</v>
      </c>
      <c r="AE383" s="40">
        <v>0.33</v>
      </c>
      <c r="AF383" s="11">
        <v>56</v>
      </c>
      <c r="AG383" s="43">
        <v>0.05</v>
      </c>
      <c r="AH383" s="11">
        <v>45</v>
      </c>
      <c r="AI383" s="47">
        <v>0.16</v>
      </c>
      <c r="AJ383" s="11">
        <v>54</v>
      </c>
      <c r="AK383" s="47">
        <v>0.02</v>
      </c>
      <c r="AL383" s="11">
        <v>39</v>
      </c>
      <c r="AM383" s="40">
        <v>0.24</v>
      </c>
      <c r="AN383" s="11">
        <v>51</v>
      </c>
      <c r="AO383" s="40">
        <v>0.44</v>
      </c>
      <c r="AP383" s="11">
        <v>58</v>
      </c>
      <c r="AQ383" s="11">
        <v>8.6</v>
      </c>
      <c r="AR383" s="11">
        <v>158.75</v>
      </c>
      <c r="AS383" s="11">
        <v>129.5</v>
      </c>
      <c r="AT383" s="11" t="s">
        <v>2640</v>
      </c>
      <c r="AU383" s="11" t="s">
        <v>2640</v>
      </c>
      <c r="AV383" s="11" t="s">
        <v>2642</v>
      </c>
      <c r="AW383" s="11">
        <v>3</v>
      </c>
      <c r="AX383" s="64" t="s">
        <v>2690</v>
      </c>
    </row>
    <row r="384" spans="1:50" x14ac:dyDescent="0.3">
      <c r="A384" s="11">
        <v>373</v>
      </c>
      <c r="B384" s="11" t="s">
        <v>901</v>
      </c>
      <c r="C384" s="11" t="s">
        <v>1439</v>
      </c>
      <c r="D384" s="11">
        <v>373</v>
      </c>
      <c r="E384" s="11" t="s">
        <v>2227</v>
      </c>
      <c r="F384" s="11" t="s">
        <v>2688</v>
      </c>
      <c r="G384" s="11" t="s">
        <v>901</v>
      </c>
      <c r="H384" s="12" t="s">
        <v>1042</v>
      </c>
      <c r="I384" s="13">
        <v>44737</v>
      </c>
      <c r="J384" s="11" t="s">
        <v>2655</v>
      </c>
      <c r="K384" s="11">
        <v>0.44</v>
      </c>
      <c r="L384" s="11">
        <v>67</v>
      </c>
      <c r="M384" s="11">
        <v>8.34</v>
      </c>
      <c r="N384" s="11">
        <v>70</v>
      </c>
      <c r="O384" s="11">
        <v>13.53</v>
      </c>
      <c r="P384" s="11">
        <v>61</v>
      </c>
      <c r="Q384" s="11">
        <v>0.28999999999999998</v>
      </c>
      <c r="R384" s="11">
        <v>66</v>
      </c>
      <c r="S384" s="11">
        <v>2.0499999999999998</v>
      </c>
      <c r="T384" s="11">
        <v>65</v>
      </c>
      <c r="U384" s="11">
        <v>0.38</v>
      </c>
      <c r="V384" s="11">
        <v>60</v>
      </c>
      <c r="W384" s="11">
        <v>-0.18</v>
      </c>
      <c r="X384" s="11">
        <v>51</v>
      </c>
      <c r="Y384" s="11">
        <v>2.91</v>
      </c>
      <c r="Z384" s="11">
        <v>50</v>
      </c>
      <c r="AA384" s="11">
        <v>2.4</v>
      </c>
      <c r="AB384" s="11">
        <v>54</v>
      </c>
      <c r="AC384" s="11">
        <v>4.4000000000000004</v>
      </c>
      <c r="AD384" s="11">
        <v>60</v>
      </c>
      <c r="AE384" s="40">
        <v>0.34</v>
      </c>
      <c r="AF384" s="11">
        <v>56</v>
      </c>
      <c r="AG384" s="43">
        <v>0.06</v>
      </c>
      <c r="AH384" s="11">
        <v>45</v>
      </c>
      <c r="AI384" s="47">
        <v>0.21</v>
      </c>
      <c r="AJ384" s="11">
        <v>53</v>
      </c>
      <c r="AK384" s="47">
        <v>0.03</v>
      </c>
      <c r="AL384" s="11">
        <v>38</v>
      </c>
      <c r="AM384" s="40">
        <v>0.28000000000000003</v>
      </c>
      <c r="AN384" s="11">
        <v>50</v>
      </c>
      <c r="AO384" s="40">
        <v>0.5</v>
      </c>
      <c r="AP384" s="11">
        <v>58</v>
      </c>
      <c r="AQ384" s="11">
        <v>8.7200000000000006</v>
      </c>
      <c r="AR384" s="11">
        <v>168.74</v>
      </c>
      <c r="AS384" s="11">
        <v>127.35</v>
      </c>
      <c r="AT384" s="11" t="s">
        <v>2640</v>
      </c>
      <c r="AU384" s="11" t="s">
        <v>2640</v>
      </c>
      <c r="AV384" s="11" t="s">
        <v>2642</v>
      </c>
      <c r="AW384" s="11">
        <v>3</v>
      </c>
      <c r="AX384" s="64" t="s">
        <v>2688</v>
      </c>
    </row>
    <row r="385" spans="1:50" x14ac:dyDescent="0.3">
      <c r="A385" s="11">
        <v>374</v>
      </c>
      <c r="B385" s="11" t="s">
        <v>576</v>
      </c>
      <c r="C385" s="11" t="s">
        <v>1440</v>
      </c>
      <c r="D385" s="11">
        <v>374</v>
      </c>
      <c r="E385" s="11" t="s">
        <v>2227</v>
      </c>
      <c r="F385" s="11" t="s">
        <v>2688</v>
      </c>
      <c r="G385" s="11" t="s">
        <v>576</v>
      </c>
      <c r="H385" s="12" t="s">
        <v>1060</v>
      </c>
      <c r="I385" s="13">
        <v>44712</v>
      </c>
      <c r="J385" s="11" t="s">
        <v>2655</v>
      </c>
      <c r="K385" s="11">
        <v>0.46</v>
      </c>
      <c r="L385" s="11">
        <v>66</v>
      </c>
      <c r="M385" s="11">
        <v>8.81</v>
      </c>
      <c r="N385" s="11">
        <v>70</v>
      </c>
      <c r="O385" s="11">
        <v>14.48</v>
      </c>
      <c r="P385" s="11">
        <v>59</v>
      </c>
      <c r="Q385" s="11">
        <v>-0.6</v>
      </c>
      <c r="R385" s="11">
        <v>64</v>
      </c>
      <c r="S385" s="11">
        <v>1</v>
      </c>
      <c r="T385" s="11">
        <v>65</v>
      </c>
      <c r="U385" s="11">
        <v>0.81</v>
      </c>
      <c r="V385" s="11">
        <v>54</v>
      </c>
      <c r="W385" s="11">
        <v>-0.18</v>
      </c>
      <c r="X385" s="11">
        <v>45</v>
      </c>
      <c r="Y385" s="11">
        <v>4.47</v>
      </c>
      <c r="Z385" s="11">
        <v>44</v>
      </c>
      <c r="AA385" s="11">
        <v>1.56</v>
      </c>
      <c r="AB385" s="11">
        <v>48</v>
      </c>
      <c r="AC385" s="11">
        <v>4.71</v>
      </c>
      <c r="AD385" s="11">
        <v>59</v>
      </c>
      <c r="AE385" s="40">
        <v>0.23</v>
      </c>
      <c r="AF385" s="11">
        <v>48</v>
      </c>
      <c r="AG385" s="43">
        <v>0.05</v>
      </c>
      <c r="AH385" s="11">
        <v>38</v>
      </c>
      <c r="AI385" s="47">
        <v>0.24</v>
      </c>
      <c r="AJ385" s="11">
        <v>47</v>
      </c>
      <c r="AK385" s="47">
        <v>0.02</v>
      </c>
      <c r="AL385" s="11">
        <v>32</v>
      </c>
      <c r="AM385" s="40">
        <v>0.28000000000000003</v>
      </c>
      <c r="AN385" s="11">
        <v>44</v>
      </c>
      <c r="AO385" s="40">
        <v>0.37</v>
      </c>
      <c r="AP385" s="11">
        <v>50</v>
      </c>
      <c r="AQ385" s="11">
        <v>9.620000000000001</v>
      </c>
      <c r="AR385" s="11">
        <v>157.71</v>
      </c>
      <c r="AS385" s="11">
        <v>127.3</v>
      </c>
      <c r="AT385" s="11" t="s">
        <v>2641</v>
      </c>
      <c r="AU385" s="11" t="s">
        <v>2640</v>
      </c>
      <c r="AV385" s="11" t="s">
        <v>2641</v>
      </c>
      <c r="AW385" s="11">
        <v>3</v>
      </c>
      <c r="AX385" s="64" t="s">
        <v>2688</v>
      </c>
    </row>
    <row r="386" spans="1:50" x14ac:dyDescent="0.3">
      <c r="A386" s="11">
        <v>375</v>
      </c>
      <c r="B386" s="11" t="s">
        <v>349</v>
      </c>
      <c r="C386" s="11" t="s">
        <v>1441</v>
      </c>
      <c r="D386" s="11">
        <v>375</v>
      </c>
      <c r="E386" s="11" t="s">
        <v>2227</v>
      </c>
      <c r="F386" s="11" t="s">
        <v>2688</v>
      </c>
      <c r="G386" s="11" t="s">
        <v>349</v>
      </c>
      <c r="H386" s="12" t="s">
        <v>1063</v>
      </c>
      <c r="I386" s="13">
        <v>44708</v>
      </c>
      <c r="J386" s="11" t="s">
        <v>2656</v>
      </c>
      <c r="K386" s="11">
        <v>0.46</v>
      </c>
      <c r="L386" s="11">
        <v>63</v>
      </c>
      <c r="M386" s="11">
        <v>9.6</v>
      </c>
      <c r="N386" s="11">
        <v>69</v>
      </c>
      <c r="O386" s="11">
        <v>14.93</v>
      </c>
      <c r="P386" s="11">
        <v>57</v>
      </c>
      <c r="Q386" s="11">
        <v>-0.12</v>
      </c>
      <c r="R386" s="11">
        <v>63</v>
      </c>
      <c r="S386" s="11">
        <v>2.12</v>
      </c>
      <c r="T386" s="11">
        <v>64</v>
      </c>
      <c r="U386" s="11">
        <v>0.41</v>
      </c>
      <c r="V386" s="11">
        <v>54</v>
      </c>
      <c r="W386" s="11">
        <v>-0.44</v>
      </c>
      <c r="X386" s="11">
        <v>46</v>
      </c>
      <c r="Y386" s="11">
        <v>2.96</v>
      </c>
      <c r="Z386" s="11">
        <v>45</v>
      </c>
      <c r="AA386" s="11">
        <v>1.84</v>
      </c>
      <c r="AB386" s="11">
        <v>49</v>
      </c>
      <c r="AC386" s="11">
        <v>5.41</v>
      </c>
      <c r="AD386" s="11">
        <v>59</v>
      </c>
      <c r="AE386" s="40">
        <v>0.28000000000000003</v>
      </c>
      <c r="AF386" s="11">
        <v>48</v>
      </c>
      <c r="AG386" s="43">
        <v>0.06</v>
      </c>
      <c r="AH386" s="11">
        <v>38</v>
      </c>
      <c r="AI386" s="47">
        <v>0.19</v>
      </c>
      <c r="AJ386" s="11">
        <v>46</v>
      </c>
      <c r="AK386" s="47">
        <v>0.02</v>
      </c>
      <c r="AL386" s="11">
        <v>32</v>
      </c>
      <c r="AM386" s="40">
        <v>0.26</v>
      </c>
      <c r="AN386" s="11">
        <v>43</v>
      </c>
      <c r="AO386" s="40">
        <v>0.4</v>
      </c>
      <c r="AP386" s="11">
        <v>50</v>
      </c>
      <c r="AQ386" s="11">
        <v>10.01</v>
      </c>
      <c r="AR386" s="11">
        <v>166.32</v>
      </c>
      <c r="AS386" s="11">
        <v>125.89</v>
      </c>
      <c r="AT386" s="11" t="s">
        <v>2640</v>
      </c>
      <c r="AU386" s="11" t="s">
        <v>2642</v>
      </c>
      <c r="AV386" s="11" t="s">
        <v>2640</v>
      </c>
      <c r="AW386" s="11">
        <v>4</v>
      </c>
      <c r="AX386" s="64" t="s">
        <v>2688</v>
      </c>
    </row>
    <row r="387" spans="1:50" x14ac:dyDescent="0.3">
      <c r="A387" s="11">
        <v>376</v>
      </c>
      <c r="B387" s="11" t="s">
        <v>823</v>
      </c>
      <c r="C387" s="11" t="s">
        <v>1442</v>
      </c>
      <c r="D387" s="11">
        <v>376</v>
      </c>
      <c r="E387" s="11" t="s">
        <v>2227</v>
      </c>
      <c r="F387" s="11" t="s">
        <v>2688</v>
      </c>
      <c r="G387" s="11" t="s">
        <v>823</v>
      </c>
      <c r="H387" s="12" t="s">
        <v>1054</v>
      </c>
      <c r="I387" s="13">
        <v>44728</v>
      </c>
      <c r="J387" s="11" t="s">
        <v>2656</v>
      </c>
      <c r="K387" s="11">
        <v>0.47</v>
      </c>
      <c r="L387" s="11">
        <v>69</v>
      </c>
      <c r="M387" s="11">
        <v>8.0399999999999991</v>
      </c>
      <c r="N387" s="11">
        <v>72</v>
      </c>
      <c r="O387" s="11">
        <v>11.56</v>
      </c>
      <c r="P387" s="11">
        <v>63</v>
      </c>
      <c r="Q387" s="11">
        <v>-0.37</v>
      </c>
      <c r="R387" s="11">
        <v>67</v>
      </c>
      <c r="S387" s="11">
        <v>1.53</v>
      </c>
      <c r="T387" s="11">
        <v>67</v>
      </c>
      <c r="U387" s="11">
        <v>0.3</v>
      </c>
      <c r="V387" s="11">
        <v>62</v>
      </c>
      <c r="W387" s="11">
        <v>-0.36</v>
      </c>
      <c r="X387" s="11">
        <v>52</v>
      </c>
      <c r="Y387" s="11">
        <v>3.62</v>
      </c>
      <c r="Z387" s="11">
        <v>51</v>
      </c>
      <c r="AA387" s="11">
        <v>1.49</v>
      </c>
      <c r="AB387" s="11">
        <v>55</v>
      </c>
      <c r="AC387" s="11">
        <v>5.01</v>
      </c>
      <c r="AD387" s="11">
        <v>61</v>
      </c>
      <c r="AE387" s="40">
        <v>0.24</v>
      </c>
      <c r="AF387" s="11">
        <v>60</v>
      </c>
      <c r="AG387" s="43">
        <v>0.04</v>
      </c>
      <c r="AH387" s="11">
        <v>46</v>
      </c>
      <c r="AI387" s="47">
        <v>0.26</v>
      </c>
      <c r="AJ387" s="11">
        <v>56</v>
      </c>
      <c r="AK387" s="47">
        <v>0.01</v>
      </c>
      <c r="AL387" s="11">
        <v>39</v>
      </c>
      <c r="AM387" s="40">
        <v>0.27</v>
      </c>
      <c r="AN387" s="11">
        <v>52</v>
      </c>
      <c r="AO387" s="40">
        <v>0.39</v>
      </c>
      <c r="AP387" s="11">
        <v>62</v>
      </c>
      <c r="AQ387" s="11">
        <v>8.34</v>
      </c>
      <c r="AR387" s="11">
        <v>160.5</v>
      </c>
      <c r="AS387" s="11">
        <v>125.34</v>
      </c>
      <c r="AT387" s="11" t="s">
        <v>2640</v>
      </c>
      <c r="AU387" s="11" t="s">
        <v>2640</v>
      </c>
      <c r="AV387" s="11" t="s">
        <v>2642</v>
      </c>
      <c r="AW387" s="11">
        <v>3</v>
      </c>
      <c r="AX387" s="64" t="s">
        <v>2688</v>
      </c>
    </row>
    <row r="388" spans="1:50" x14ac:dyDescent="0.3">
      <c r="A388" s="11">
        <v>377</v>
      </c>
      <c r="B388" s="11" t="s">
        <v>176</v>
      </c>
      <c r="C388" s="11" t="s">
        <v>1443</v>
      </c>
      <c r="D388" s="11">
        <v>377</v>
      </c>
      <c r="E388" s="11" t="s">
        <v>2227</v>
      </c>
      <c r="F388" s="11" t="s">
        <v>2688</v>
      </c>
      <c r="G388" s="11" t="s">
        <v>176</v>
      </c>
      <c r="H388" s="12" t="s">
        <v>1042</v>
      </c>
      <c r="I388" s="13">
        <v>44699</v>
      </c>
      <c r="J388" s="11" t="s">
        <v>2656</v>
      </c>
      <c r="K388" s="11">
        <v>0.34</v>
      </c>
      <c r="L388" s="11">
        <v>69</v>
      </c>
      <c r="M388" s="11">
        <v>7.92</v>
      </c>
      <c r="N388" s="11">
        <v>71</v>
      </c>
      <c r="O388" s="11">
        <v>10.72</v>
      </c>
      <c r="P388" s="11">
        <v>65</v>
      </c>
      <c r="Q388" s="11">
        <v>0.86</v>
      </c>
      <c r="R388" s="11">
        <v>68</v>
      </c>
      <c r="S388" s="11">
        <v>2.77</v>
      </c>
      <c r="T388" s="11">
        <v>67</v>
      </c>
      <c r="U388" s="11">
        <v>-0.45</v>
      </c>
      <c r="V388" s="11">
        <v>64</v>
      </c>
      <c r="W388" s="11">
        <v>-0.2</v>
      </c>
      <c r="X388" s="11">
        <v>53</v>
      </c>
      <c r="Y388" s="11">
        <v>3.44</v>
      </c>
      <c r="Z388" s="11">
        <v>52</v>
      </c>
      <c r="AA388" s="11">
        <v>2.63</v>
      </c>
      <c r="AB388" s="11">
        <v>55</v>
      </c>
      <c r="AC388" s="11">
        <v>4.4400000000000004</v>
      </c>
      <c r="AD388" s="11">
        <v>62</v>
      </c>
      <c r="AE388" s="40">
        <v>0.32</v>
      </c>
      <c r="AF388" s="11">
        <v>58</v>
      </c>
      <c r="AG388" s="43">
        <v>0.04</v>
      </c>
      <c r="AH388" s="11">
        <v>46</v>
      </c>
      <c r="AI388" s="47">
        <v>0.16</v>
      </c>
      <c r="AJ388" s="11">
        <v>55</v>
      </c>
      <c r="AK388" s="47">
        <v>0.03</v>
      </c>
      <c r="AL388" s="11">
        <v>39</v>
      </c>
      <c r="AM388" s="40">
        <v>0.23</v>
      </c>
      <c r="AN388" s="11">
        <v>52</v>
      </c>
      <c r="AO388" s="40">
        <v>0.45</v>
      </c>
      <c r="AP388" s="11">
        <v>60</v>
      </c>
      <c r="AQ388" s="11">
        <v>7.47</v>
      </c>
      <c r="AR388" s="11">
        <v>169.32</v>
      </c>
      <c r="AS388" s="11">
        <v>124.62</v>
      </c>
      <c r="AT388" s="11" t="s">
        <v>2640</v>
      </c>
      <c r="AU388" s="11" t="s">
        <v>2641</v>
      </c>
      <c r="AV388" s="11" t="s">
        <v>2642</v>
      </c>
      <c r="AW388" s="11">
        <v>3</v>
      </c>
      <c r="AX388" s="64" t="s">
        <v>2688</v>
      </c>
    </row>
    <row r="389" spans="1:50" x14ac:dyDescent="0.3">
      <c r="A389" s="11">
        <v>378</v>
      </c>
      <c r="B389" s="11" t="s">
        <v>953</v>
      </c>
      <c r="C389" s="11" t="s">
        <v>1444</v>
      </c>
      <c r="D389" s="11">
        <v>378</v>
      </c>
      <c r="E389" s="11" t="s">
        <v>2227</v>
      </c>
      <c r="F389" s="11" t="s">
        <v>2688</v>
      </c>
      <c r="G389" s="11" t="s">
        <v>953</v>
      </c>
      <c r="H389" s="12" t="s">
        <v>1066</v>
      </c>
      <c r="I389" s="13">
        <v>44736</v>
      </c>
      <c r="J389" s="11" t="s">
        <v>2655</v>
      </c>
      <c r="K389" s="11">
        <v>0.73</v>
      </c>
      <c r="L389" s="11">
        <v>64</v>
      </c>
      <c r="M389" s="11">
        <v>9.42</v>
      </c>
      <c r="N389" s="11">
        <v>69</v>
      </c>
      <c r="O389" s="11">
        <v>12.87</v>
      </c>
      <c r="P389" s="11">
        <v>56</v>
      </c>
      <c r="Q389" s="11">
        <v>-0.34</v>
      </c>
      <c r="R389" s="11">
        <v>62</v>
      </c>
      <c r="S389" s="11">
        <v>2.14</v>
      </c>
      <c r="T389" s="11">
        <v>63</v>
      </c>
      <c r="U389" s="11">
        <v>-0.19</v>
      </c>
      <c r="V389" s="11">
        <v>49</v>
      </c>
      <c r="W389" s="11">
        <v>-0.59</v>
      </c>
      <c r="X389" s="11">
        <v>43</v>
      </c>
      <c r="Y389" s="11">
        <v>4.9800000000000004</v>
      </c>
      <c r="Z389" s="11">
        <v>43</v>
      </c>
      <c r="AA389" s="11">
        <v>2.3199999999999998</v>
      </c>
      <c r="AB389" s="11">
        <v>47</v>
      </c>
      <c r="AC389" s="11">
        <v>5.89</v>
      </c>
      <c r="AD389" s="11">
        <v>58</v>
      </c>
      <c r="AE389" s="40">
        <v>0.28000000000000003</v>
      </c>
      <c r="AF389" s="11">
        <v>47</v>
      </c>
      <c r="AG389" s="43">
        <v>7.0000000000000007E-2</v>
      </c>
      <c r="AH389" s="11">
        <v>37</v>
      </c>
      <c r="AI389" s="47">
        <v>0.14000000000000001</v>
      </c>
      <c r="AJ389" s="11">
        <v>44</v>
      </c>
      <c r="AK389" s="47">
        <v>0.01</v>
      </c>
      <c r="AL389" s="11">
        <v>31</v>
      </c>
      <c r="AM389" s="40">
        <v>0.24</v>
      </c>
      <c r="AN389" s="11">
        <v>41</v>
      </c>
      <c r="AO389" s="40">
        <v>0.36</v>
      </c>
      <c r="AP389" s="11">
        <v>48</v>
      </c>
      <c r="AQ389" s="11">
        <v>9.23</v>
      </c>
      <c r="AR389" s="11">
        <v>167.86</v>
      </c>
      <c r="AS389" s="11">
        <v>123.68</v>
      </c>
      <c r="AT389" s="11" t="s">
        <v>2640</v>
      </c>
      <c r="AU389" s="11" t="s">
        <v>2640</v>
      </c>
      <c r="AV389" s="11" t="s">
        <v>2642</v>
      </c>
      <c r="AW389" s="11">
        <v>2</v>
      </c>
      <c r="AX389" s="64" t="s">
        <v>2688</v>
      </c>
    </row>
    <row r="390" spans="1:50" x14ac:dyDescent="0.3">
      <c r="A390" s="11">
        <v>379</v>
      </c>
      <c r="B390" s="11" t="s">
        <v>932</v>
      </c>
      <c r="C390" s="11" t="s">
        <v>1445</v>
      </c>
      <c r="D390" s="11">
        <v>379</v>
      </c>
      <c r="E390" s="11" t="s">
        <v>2227</v>
      </c>
      <c r="F390" s="11" t="s">
        <v>2688</v>
      </c>
      <c r="G390" s="11" t="s">
        <v>932</v>
      </c>
      <c r="H390" s="12" t="s">
        <v>1051</v>
      </c>
      <c r="I390" s="13">
        <v>44734</v>
      </c>
      <c r="J390" s="11" t="s">
        <v>2656</v>
      </c>
      <c r="K390" s="11">
        <v>0.39</v>
      </c>
      <c r="L390" s="11">
        <v>64</v>
      </c>
      <c r="M390" s="11">
        <v>10</v>
      </c>
      <c r="N390" s="11">
        <v>69</v>
      </c>
      <c r="O390" s="11">
        <v>16.55</v>
      </c>
      <c r="P390" s="11">
        <v>56</v>
      </c>
      <c r="Q390" s="11">
        <v>-0.02</v>
      </c>
      <c r="R390" s="11">
        <v>62</v>
      </c>
      <c r="S390" s="11">
        <v>2.33</v>
      </c>
      <c r="T390" s="11">
        <v>64</v>
      </c>
      <c r="U390" s="11">
        <v>0.21</v>
      </c>
      <c r="V390" s="11">
        <v>51</v>
      </c>
      <c r="W390" s="11">
        <v>-0.52</v>
      </c>
      <c r="X390" s="11">
        <v>46</v>
      </c>
      <c r="Y390" s="11">
        <v>6.08</v>
      </c>
      <c r="Z390" s="11">
        <v>45</v>
      </c>
      <c r="AA390" s="11">
        <v>2.61</v>
      </c>
      <c r="AB390" s="11">
        <v>48</v>
      </c>
      <c r="AC390" s="11">
        <v>5.48</v>
      </c>
      <c r="AD390" s="11">
        <v>58</v>
      </c>
      <c r="AE390" s="40">
        <v>0.32</v>
      </c>
      <c r="AF390" s="11">
        <v>49</v>
      </c>
      <c r="AG390" s="43">
        <v>0.04</v>
      </c>
      <c r="AH390" s="11">
        <v>39</v>
      </c>
      <c r="AI390" s="47">
        <v>0.13</v>
      </c>
      <c r="AJ390" s="11">
        <v>47</v>
      </c>
      <c r="AK390" s="47">
        <v>0.03</v>
      </c>
      <c r="AL390" s="11">
        <v>34</v>
      </c>
      <c r="AM390" s="40">
        <v>0.21</v>
      </c>
      <c r="AN390" s="11">
        <v>44</v>
      </c>
      <c r="AO390" s="40">
        <v>0.46</v>
      </c>
      <c r="AP390" s="11">
        <v>51</v>
      </c>
      <c r="AQ390" s="11">
        <v>10.210000000000001</v>
      </c>
      <c r="AR390" s="11">
        <v>166.69</v>
      </c>
      <c r="AS390" s="11">
        <v>122.88</v>
      </c>
      <c r="AT390" s="11" t="s">
        <v>2640</v>
      </c>
      <c r="AU390" s="11" t="s">
        <v>2641</v>
      </c>
      <c r="AV390" s="11" t="s">
        <v>2641</v>
      </c>
      <c r="AW390" s="11">
        <v>3</v>
      </c>
      <c r="AX390" s="64" t="s">
        <v>2688</v>
      </c>
    </row>
    <row r="391" spans="1:50" x14ac:dyDescent="0.3">
      <c r="A391" s="11">
        <v>380</v>
      </c>
      <c r="B391" s="11" t="s">
        <v>868</v>
      </c>
      <c r="C391" s="11" t="s">
        <v>1446</v>
      </c>
      <c r="D391" s="11">
        <v>380</v>
      </c>
      <c r="E391" s="11" t="s">
        <v>2227</v>
      </c>
      <c r="F391" s="11" t="s">
        <v>2688</v>
      </c>
      <c r="G391" s="11" t="s">
        <v>868</v>
      </c>
      <c r="H391" s="12" t="s">
        <v>1051</v>
      </c>
      <c r="I391" s="13">
        <v>44733</v>
      </c>
      <c r="J391" s="11" t="s">
        <v>2656</v>
      </c>
      <c r="K391" s="11">
        <v>0.26</v>
      </c>
      <c r="L391" s="11">
        <v>64</v>
      </c>
      <c r="M391" s="11">
        <v>7.68</v>
      </c>
      <c r="N391" s="11">
        <v>69</v>
      </c>
      <c r="O391" s="11">
        <v>13.7</v>
      </c>
      <c r="P391" s="11">
        <v>56</v>
      </c>
      <c r="Q391" s="11">
        <v>0.27</v>
      </c>
      <c r="R391" s="11">
        <v>63</v>
      </c>
      <c r="S391" s="11">
        <v>2.37</v>
      </c>
      <c r="T391" s="11">
        <v>64</v>
      </c>
      <c r="U391" s="11">
        <v>-0.54</v>
      </c>
      <c r="V391" s="11">
        <v>52</v>
      </c>
      <c r="W391" s="11">
        <v>-0.31</v>
      </c>
      <c r="X391" s="11">
        <v>45</v>
      </c>
      <c r="Y391" s="11">
        <v>3.86</v>
      </c>
      <c r="Z391" s="11">
        <v>45</v>
      </c>
      <c r="AA391" s="11">
        <v>2.4300000000000002</v>
      </c>
      <c r="AB391" s="11">
        <v>48</v>
      </c>
      <c r="AC391" s="11">
        <v>4.2699999999999996</v>
      </c>
      <c r="AD391" s="11">
        <v>58</v>
      </c>
      <c r="AE391" s="40">
        <v>0.32</v>
      </c>
      <c r="AF391" s="11">
        <v>49</v>
      </c>
      <c r="AG391" s="43">
        <v>0.05</v>
      </c>
      <c r="AH391" s="11">
        <v>38</v>
      </c>
      <c r="AI391" s="47">
        <v>0.28999999999999998</v>
      </c>
      <c r="AJ391" s="11">
        <v>47</v>
      </c>
      <c r="AK391" s="47">
        <v>0.01</v>
      </c>
      <c r="AL391" s="11">
        <v>32</v>
      </c>
      <c r="AM391" s="40">
        <v>0.28999999999999998</v>
      </c>
      <c r="AN391" s="11">
        <v>44</v>
      </c>
      <c r="AO391" s="40">
        <v>0.47</v>
      </c>
      <c r="AP391" s="11">
        <v>51</v>
      </c>
      <c r="AQ391" s="11">
        <v>7.14</v>
      </c>
      <c r="AR391" s="11">
        <v>162.4</v>
      </c>
      <c r="AS391" s="11">
        <v>122.63</v>
      </c>
      <c r="AT391" s="11" t="s">
        <v>2640</v>
      </c>
      <c r="AU391" s="11" t="s">
        <v>2640</v>
      </c>
      <c r="AV391" s="11" t="s">
        <v>2642</v>
      </c>
      <c r="AW391" s="11">
        <v>3</v>
      </c>
      <c r="AX391" s="64" t="s">
        <v>2688</v>
      </c>
    </row>
    <row r="392" spans="1:50" x14ac:dyDescent="0.3">
      <c r="A392" s="11">
        <v>381</v>
      </c>
      <c r="B392" s="11" t="s">
        <v>421</v>
      </c>
      <c r="C392" s="11" t="s">
        <v>1447</v>
      </c>
      <c r="D392" s="11">
        <v>381</v>
      </c>
      <c r="E392" s="11" t="s">
        <v>2227</v>
      </c>
      <c r="F392" s="11" t="s">
        <v>2688</v>
      </c>
      <c r="G392" s="11" t="s">
        <v>421</v>
      </c>
      <c r="H392" s="12" t="s">
        <v>1044</v>
      </c>
      <c r="I392" s="13">
        <v>44708</v>
      </c>
      <c r="J392" s="11" t="s">
        <v>2656</v>
      </c>
      <c r="K392" s="11">
        <v>0.55000000000000004</v>
      </c>
      <c r="L392" s="11">
        <v>66</v>
      </c>
      <c r="M392" s="11">
        <v>8.9</v>
      </c>
      <c r="N392" s="11">
        <v>70</v>
      </c>
      <c r="O392" s="11">
        <v>15.33</v>
      </c>
      <c r="P392" s="11">
        <v>63</v>
      </c>
      <c r="Q392" s="11">
        <v>-0.27</v>
      </c>
      <c r="R392" s="11">
        <v>67</v>
      </c>
      <c r="S392" s="11">
        <v>1.94</v>
      </c>
      <c r="T392" s="11">
        <v>67</v>
      </c>
      <c r="U392" s="11">
        <v>-0.59</v>
      </c>
      <c r="V392" s="11">
        <v>62</v>
      </c>
      <c r="W392" s="11">
        <v>-0.09</v>
      </c>
      <c r="X392" s="11">
        <v>52</v>
      </c>
      <c r="Y392" s="11">
        <v>3.91</v>
      </c>
      <c r="Z392" s="11">
        <v>51</v>
      </c>
      <c r="AA392" s="11">
        <v>2.08</v>
      </c>
      <c r="AB392" s="11">
        <v>54</v>
      </c>
      <c r="AC392" s="11">
        <v>5.04</v>
      </c>
      <c r="AD392" s="11">
        <v>62</v>
      </c>
      <c r="AE392" s="40">
        <v>0.27</v>
      </c>
      <c r="AF392" s="11">
        <v>58</v>
      </c>
      <c r="AG392" s="43">
        <v>0.01</v>
      </c>
      <c r="AH392" s="11">
        <v>44</v>
      </c>
      <c r="AI392" s="47">
        <v>0.21</v>
      </c>
      <c r="AJ392" s="11">
        <v>54</v>
      </c>
      <c r="AK392" s="47">
        <v>0.01</v>
      </c>
      <c r="AL392" s="11">
        <v>38</v>
      </c>
      <c r="AM392" s="40">
        <v>0.19</v>
      </c>
      <c r="AN392" s="11">
        <v>50</v>
      </c>
      <c r="AO392" s="40">
        <v>0.43</v>
      </c>
      <c r="AP392" s="11">
        <v>60</v>
      </c>
      <c r="AQ392" s="11">
        <v>8.31</v>
      </c>
      <c r="AR392" s="11">
        <v>156.85</v>
      </c>
      <c r="AS392" s="11">
        <v>122.29</v>
      </c>
      <c r="AT392" s="11" t="s">
        <v>2640</v>
      </c>
      <c r="AU392" s="11" t="s">
        <v>2641</v>
      </c>
      <c r="AV392" s="11" t="s">
        <v>2640</v>
      </c>
      <c r="AW392" s="11">
        <v>3</v>
      </c>
      <c r="AX392" s="64" t="s">
        <v>2690</v>
      </c>
    </row>
    <row r="393" spans="1:50" x14ac:dyDescent="0.3">
      <c r="A393" s="11">
        <v>382</v>
      </c>
      <c r="B393" s="11" t="s">
        <v>590</v>
      </c>
      <c r="C393" s="11" t="s">
        <v>1448</v>
      </c>
      <c r="D393" s="11">
        <v>382</v>
      </c>
      <c r="E393" s="11" t="s">
        <v>2227</v>
      </c>
      <c r="F393" s="11" t="s">
        <v>2688</v>
      </c>
      <c r="G393" s="11" t="s">
        <v>590</v>
      </c>
      <c r="H393" s="12" t="s">
        <v>1051</v>
      </c>
      <c r="I393" s="13">
        <v>44713</v>
      </c>
      <c r="J393" s="11" t="s">
        <v>2656</v>
      </c>
      <c r="K393" s="11">
        <v>0.42</v>
      </c>
      <c r="L393" s="11">
        <v>66</v>
      </c>
      <c r="M393" s="11">
        <v>8.0399999999999991</v>
      </c>
      <c r="N393" s="11">
        <v>71</v>
      </c>
      <c r="O393" s="11">
        <v>13.28</v>
      </c>
      <c r="P393" s="11">
        <v>60</v>
      </c>
      <c r="Q393" s="11">
        <v>-0.28999999999999998</v>
      </c>
      <c r="R393" s="11">
        <v>64</v>
      </c>
      <c r="S393" s="11">
        <v>1.44</v>
      </c>
      <c r="T393" s="11">
        <v>65</v>
      </c>
      <c r="U393" s="11">
        <v>0.1</v>
      </c>
      <c r="V393" s="11">
        <v>56</v>
      </c>
      <c r="W393" s="11">
        <v>-0.43</v>
      </c>
      <c r="X393" s="11">
        <v>49</v>
      </c>
      <c r="Y393" s="11">
        <v>4.7</v>
      </c>
      <c r="Z393" s="11">
        <v>49</v>
      </c>
      <c r="AA393" s="11">
        <v>1.76</v>
      </c>
      <c r="AB393" s="11">
        <v>52</v>
      </c>
      <c r="AC393" s="11">
        <v>4.6900000000000004</v>
      </c>
      <c r="AD393" s="11">
        <v>60</v>
      </c>
      <c r="AE393" s="40">
        <v>0.3</v>
      </c>
      <c r="AF393" s="11">
        <v>52</v>
      </c>
      <c r="AG393" s="43">
        <v>0.03</v>
      </c>
      <c r="AH393" s="11">
        <v>44</v>
      </c>
      <c r="AI393" s="47">
        <v>0.22</v>
      </c>
      <c r="AJ393" s="11">
        <v>51</v>
      </c>
      <c r="AK393" s="47">
        <v>0.02</v>
      </c>
      <c r="AL393" s="11">
        <v>39</v>
      </c>
      <c r="AM393" s="40">
        <v>0.25</v>
      </c>
      <c r="AN393" s="11">
        <v>48</v>
      </c>
      <c r="AO393" s="40">
        <v>0.45</v>
      </c>
      <c r="AP393" s="11">
        <v>54</v>
      </c>
      <c r="AQ393" s="11">
        <v>8.1399999999999988</v>
      </c>
      <c r="AR393" s="11">
        <v>158.19999999999999</v>
      </c>
      <c r="AS393" s="11">
        <v>122.14</v>
      </c>
      <c r="AT393" s="11" t="s">
        <v>2640</v>
      </c>
      <c r="AU393" s="11" t="s">
        <v>2641</v>
      </c>
      <c r="AV393" s="11" t="s">
        <v>2640</v>
      </c>
      <c r="AW393" s="11">
        <v>3</v>
      </c>
      <c r="AX393" s="64" t="s">
        <v>2688</v>
      </c>
    </row>
    <row r="394" spans="1:50" x14ac:dyDescent="0.3">
      <c r="A394" s="11">
        <v>383</v>
      </c>
      <c r="B394" s="11" t="s">
        <v>764</v>
      </c>
      <c r="C394" s="11" t="s">
        <v>1449</v>
      </c>
      <c r="D394" s="11">
        <v>383</v>
      </c>
      <c r="E394" s="11" t="s">
        <v>2227</v>
      </c>
      <c r="F394" s="11" t="s">
        <v>2688</v>
      </c>
      <c r="G394" s="11" t="s">
        <v>764</v>
      </c>
      <c r="H394" s="12" t="s">
        <v>1058</v>
      </c>
      <c r="I394" s="13">
        <v>44726</v>
      </c>
      <c r="J394" s="11" t="s">
        <v>2656</v>
      </c>
      <c r="K394" s="11">
        <v>0.45</v>
      </c>
      <c r="L394" s="11">
        <v>68</v>
      </c>
      <c r="M394" s="11">
        <v>6.94</v>
      </c>
      <c r="N394" s="11">
        <v>71</v>
      </c>
      <c r="O394" s="11">
        <v>12.54</v>
      </c>
      <c r="P394" s="11">
        <v>62</v>
      </c>
      <c r="Q394" s="11">
        <v>0.66</v>
      </c>
      <c r="R394" s="11">
        <v>67</v>
      </c>
      <c r="S394" s="11">
        <v>1.3</v>
      </c>
      <c r="T394" s="11">
        <v>66</v>
      </c>
      <c r="U394" s="11">
        <v>-1.0900000000000001</v>
      </c>
      <c r="V394" s="11">
        <v>60</v>
      </c>
      <c r="W394" s="11">
        <v>-0.15</v>
      </c>
      <c r="X394" s="11">
        <v>50</v>
      </c>
      <c r="Y394" s="11">
        <v>2.2200000000000002</v>
      </c>
      <c r="Z394" s="11">
        <v>50</v>
      </c>
      <c r="AA394" s="11">
        <v>1.65</v>
      </c>
      <c r="AB394" s="11">
        <v>54</v>
      </c>
      <c r="AC394" s="11">
        <v>3.17</v>
      </c>
      <c r="AD394" s="11">
        <v>61</v>
      </c>
      <c r="AE394" s="40">
        <v>0.34</v>
      </c>
      <c r="AF394" s="11">
        <v>57</v>
      </c>
      <c r="AG394" s="43">
        <v>0.08</v>
      </c>
      <c r="AH394" s="11">
        <v>43</v>
      </c>
      <c r="AI394" s="47">
        <v>0.2</v>
      </c>
      <c r="AJ394" s="11">
        <v>53</v>
      </c>
      <c r="AK394" s="47">
        <v>0.02</v>
      </c>
      <c r="AL394" s="11">
        <v>37</v>
      </c>
      <c r="AM394" s="40">
        <v>0.31</v>
      </c>
      <c r="AN394" s="11">
        <v>49</v>
      </c>
      <c r="AO394" s="40">
        <v>0.46</v>
      </c>
      <c r="AP394" s="11">
        <v>59</v>
      </c>
      <c r="AQ394" s="11">
        <v>5.8500000000000005</v>
      </c>
      <c r="AR394" s="11">
        <v>155.25</v>
      </c>
      <c r="AS394" s="11">
        <v>121.41</v>
      </c>
      <c r="AT394" s="11" t="s">
        <v>2640</v>
      </c>
      <c r="AU394" s="11" t="s">
        <v>2640</v>
      </c>
      <c r="AV394" s="11" t="s">
        <v>2641</v>
      </c>
      <c r="AW394" s="11">
        <v>3</v>
      </c>
      <c r="AX394" s="64" t="s">
        <v>2688</v>
      </c>
    </row>
    <row r="395" spans="1:50" x14ac:dyDescent="0.3">
      <c r="A395" s="11">
        <v>384</v>
      </c>
      <c r="B395" s="11" t="s">
        <v>893</v>
      </c>
      <c r="C395" s="11" t="s">
        <v>1450</v>
      </c>
      <c r="D395" s="11">
        <v>384</v>
      </c>
      <c r="E395" s="11" t="s">
        <v>2227</v>
      </c>
      <c r="F395" s="11" t="s">
        <v>2688</v>
      </c>
      <c r="G395" s="11" t="s">
        <v>893</v>
      </c>
      <c r="H395" s="12" t="s">
        <v>1042</v>
      </c>
      <c r="I395" s="13">
        <v>44735</v>
      </c>
      <c r="J395" s="11" t="s">
        <v>2655</v>
      </c>
      <c r="K395" s="11">
        <v>0.44</v>
      </c>
      <c r="L395" s="11">
        <v>68</v>
      </c>
      <c r="M395" s="11">
        <v>9.17</v>
      </c>
      <c r="N395" s="11">
        <v>71</v>
      </c>
      <c r="O395" s="11">
        <v>13.63</v>
      </c>
      <c r="P395" s="11">
        <v>62</v>
      </c>
      <c r="Q395" s="11">
        <v>-0.08</v>
      </c>
      <c r="R395" s="11">
        <v>66</v>
      </c>
      <c r="S395" s="11">
        <v>2.23</v>
      </c>
      <c r="T395" s="11">
        <v>66</v>
      </c>
      <c r="U395" s="11">
        <v>0.52</v>
      </c>
      <c r="V395" s="11">
        <v>61</v>
      </c>
      <c r="W395" s="11">
        <v>-0.01</v>
      </c>
      <c r="X395" s="11">
        <v>51</v>
      </c>
      <c r="Y395" s="11">
        <v>3.09</v>
      </c>
      <c r="Z395" s="11">
        <v>50</v>
      </c>
      <c r="AA395" s="11">
        <v>2.17</v>
      </c>
      <c r="AB395" s="11">
        <v>54</v>
      </c>
      <c r="AC395" s="11">
        <v>5.09</v>
      </c>
      <c r="AD395" s="11">
        <v>61</v>
      </c>
      <c r="AE395" s="40">
        <v>0.27</v>
      </c>
      <c r="AF395" s="11">
        <v>56</v>
      </c>
      <c r="AG395" s="43">
        <v>0.02</v>
      </c>
      <c r="AH395" s="11">
        <v>43</v>
      </c>
      <c r="AI395" s="47">
        <v>0.16</v>
      </c>
      <c r="AJ395" s="11">
        <v>52</v>
      </c>
      <c r="AK395" s="47">
        <v>0.02</v>
      </c>
      <c r="AL395" s="11">
        <v>36</v>
      </c>
      <c r="AM395" s="40">
        <v>0.17</v>
      </c>
      <c r="AN395" s="11">
        <v>49</v>
      </c>
      <c r="AO395" s="40">
        <v>0.39</v>
      </c>
      <c r="AP395" s="11">
        <v>58</v>
      </c>
      <c r="AQ395" s="11">
        <v>9.69</v>
      </c>
      <c r="AR395" s="11">
        <v>160.5</v>
      </c>
      <c r="AS395" s="11">
        <v>126.55</v>
      </c>
      <c r="AT395" s="11" t="s">
        <v>2640</v>
      </c>
      <c r="AU395" s="11" t="s">
        <v>2641</v>
      </c>
      <c r="AV395" s="11" t="s">
        <v>2640</v>
      </c>
      <c r="AW395" s="11">
        <v>2</v>
      </c>
      <c r="AX395" s="64" t="s">
        <v>2690</v>
      </c>
    </row>
    <row r="396" spans="1:50" x14ac:dyDescent="0.3">
      <c r="A396" s="11">
        <v>385</v>
      </c>
      <c r="B396" s="11" t="s">
        <v>228</v>
      </c>
      <c r="C396" s="11" t="s">
        <v>1451</v>
      </c>
      <c r="D396" s="11">
        <v>385</v>
      </c>
      <c r="E396" s="11" t="s">
        <v>2227</v>
      </c>
      <c r="F396" s="11" t="s">
        <v>2688</v>
      </c>
      <c r="G396" s="11" t="s">
        <v>228</v>
      </c>
      <c r="H396" s="12" t="s">
        <v>1055</v>
      </c>
      <c r="I396" s="13">
        <v>44701</v>
      </c>
      <c r="J396" s="11" t="s">
        <v>2656</v>
      </c>
      <c r="K396" s="11">
        <v>0.41</v>
      </c>
      <c r="L396" s="11">
        <v>66</v>
      </c>
      <c r="M396" s="11">
        <v>8.89</v>
      </c>
      <c r="N396" s="11">
        <v>70</v>
      </c>
      <c r="O396" s="11">
        <v>13.73</v>
      </c>
      <c r="P396" s="11">
        <v>61</v>
      </c>
      <c r="Q396" s="11">
        <v>-0.28999999999999998</v>
      </c>
      <c r="R396" s="11">
        <v>64</v>
      </c>
      <c r="S396" s="11">
        <v>1.07</v>
      </c>
      <c r="T396" s="11">
        <v>64</v>
      </c>
      <c r="U396" s="11">
        <v>0.71</v>
      </c>
      <c r="V396" s="11">
        <v>60</v>
      </c>
      <c r="W396" s="11">
        <v>-0.16</v>
      </c>
      <c r="X396" s="11">
        <v>48</v>
      </c>
      <c r="Y396" s="11">
        <v>3.44</v>
      </c>
      <c r="Z396" s="11">
        <v>48</v>
      </c>
      <c r="AA396" s="11">
        <v>1.63</v>
      </c>
      <c r="AB396" s="11">
        <v>51</v>
      </c>
      <c r="AC396" s="11">
        <v>4.09</v>
      </c>
      <c r="AD396" s="11">
        <v>59</v>
      </c>
      <c r="AE396" s="40">
        <v>0.28000000000000003</v>
      </c>
      <c r="AF396" s="11">
        <v>52</v>
      </c>
      <c r="AG396" s="43">
        <v>0.05</v>
      </c>
      <c r="AH396" s="11">
        <v>43</v>
      </c>
      <c r="AI396" s="47">
        <v>0.39</v>
      </c>
      <c r="AJ396" s="11">
        <v>51</v>
      </c>
      <c r="AK396" s="47">
        <v>0.01</v>
      </c>
      <c r="AL396" s="11">
        <v>36</v>
      </c>
      <c r="AM396" s="40">
        <v>0.37</v>
      </c>
      <c r="AN396" s="11">
        <v>48</v>
      </c>
      <c r="AO396" s="40">
        <v>0.47</v>
      </c>
      <c r="AP396" s="11">
        <v>54</v>
      </c>
      <c r="AQ396" s="11">
        <v>9.6000000000000014</v>
      </c>
      <c r="AR396" s="11">
        <v>165.59</v>
      </c>
      <c r="AS396" s="11">
        <v>131.91999999999999</v>
      </c>
      <c r="AT396" s="11" t="s">
        <v>2640</v>
      </c>
      <c r="AU396" s="11" t="s">
        <v>2640</v>
      </c>
      <c r="AV396" s="11" t="s">
        <v>2641</v>
      </c>
      <c r="AW396" s="11">
        <v>4</v>
      </c>
      <c r="AX396" s="64" t="s">
        <v>2688</v>
      </c>
    </row>
    <row r="397" spans="1:50" x14ac:dyDescent="0.3">
      <c r="A397" s="11">
        <v>386</v>
      </c>
      <c r="B397" s="11" t="s">
        <v>765</v>
      </c>
      <c r="C397" s="11" t="s">
        <v>1452</v>
      </c>
      <c r="D397" s="11">
        <v>386</v>
      </c>
      <c r="E397" s="11" t="s">
        <v>2227</v>
      </c>
      <c r="F397" s="11" t="s">
        <v>2688</v>
      </c>
      <c r="G397" s="11" t="s">
        <v>765</v>
      </c>
      <c r="H397" s="12" t="s">
        <v>1058</v>
      </c>
      <c r="I397" s="13">
        <v>44726</v>
      </c>
      <c r="J397" s="11" t="s">
        <v>2655</v>
      </c>
      <c r="K397" s="11">
        <v>0.34</v>
      </c>
      <c r="L397" s="11">
        <v>66</v>
      </c>
      <c r="M397" s="11">
        <v>7.13</v>
      </c>
      <c r="N397" s="11">
        <v>69</v>
      </c>
      <c r="O397" s="11">
        <v>8.89</v>
      </c>
      <c r="P397" s="11">
        <v>59</v>
      </c>
      <c r="Q397" s="11">
        <v>1.1599999999999999</v>
      </c>
      <c r="R397" s="11">
        <v>64</v>
      </c>
      <c r="S397" s="11">
        <v>1.9</v>
      </c>
      <c r="T397" s="11">
        <v>63</v>
      </c>
      <c r="U397" s="11">
        <v>-0.69</v>
      </c>
      <c r="V397" s="11">
        <v>56</v>
      </c>
      <c r="W397" s="11">
        <v>-0.05</v>
      </c>
      <c r="X397" s="11">
        <v>46</v>
      </c>
      <c r="Y397" s="11">
        <v>1.27</v>
      </c>
      <c r="Z397" s="11">
        <v>46</v>
      </c>
      <c r="AA397" s="11">
        <v>2.4</v>
      </c>
      <c r="AB397" s="11">
        <v>50</v>
      </c>
      <c r="AC397" s="11">
        <v>3.22</v>
      </c>
      <c r="AD397" s="11">
        <v>57</v>
      </c>
      <c r="AE397" s="40">
        <v>0.36</v>
      </c>
      <c r="AF397" s="11">
        <v>53</v>
      </c>
      <c r="AG397" s="43">
        <v>7.0000000000000007E-2</v>
      </c>
      <c r="AH397" s="11">
        <v>40</v>
      </c>
      <c r="AI397" s="47">
        <v>0.28000000000000003</v>
      </c>
      <c r="AJ397" s="11">
        <v>50</v>
      </c>
      <c r="AK397" s="47">
        <v>0.02</v>
      </c>
      <c r="AL397" s="11">
        <v>33</v>
      </c>
      <c r="AM397" s="40">
        <v>0.35</v>
      </c>
      <c r="AN397" s="11">
        <v>46</v>
      </c>
      <c r="AO397" s="40">
        <v>0.56000000000000005</v>
      </c>
      <c r="AP397" s="11">
        <v>55</v>
      </c>
      <c r="AQ397" s="11">
        <v>6.4399999999999995</v>
      </c>
      <c r="AR397" s="11">
        <v>172.79</v>
      </c>
      <c r="AS397" s="11">
        <v>129.4</v>
      </c>
      <c r="AT397" s="11" t="s">
        <v>2640</v>
      </c>
      <c r="AU397" s="11" t="s">
        <v>2640</v>
      </c>
      <c r="AV397" s="11" t="s">
        <v>2642</v>
      </c>
      <c r="AW397" s="11">
        <v>4</v>
      </c>
      <c r="AX397" s="64" t="s">
        <v>2690</v>
      </c>
    </row>
    <row r="398" spans="1:50" x14ac:dyDescent="0.3">
      <c r="A398" s="11">
        <v>387</v>
      </c>
      <c r="B398" s="11" t="s">
        <v>455</v>
      </c>
      <c r="C398" s="11" t="s">
        <v>1453</v>
      </c>
      <c r="D398" s="11">
        <v>387</v>
      </c>
      <c r="E398" s="11" t="s">
        <v>2227</v>
      </c>
      <c r="F398" s="11" t="s">
        <v>2688</v>
      </c>
      <c r="G398" s="11" t="s">
        <v>455</v>
      </c>
      <c r="H398" s="12" t="s">
        <v>1042</v>
      </c>
      <c r="I398" s="13">
        <v>44710</v>
      </c>
      <c r="J398" s="11" t="s">
        <v>2656</v>
      </c>
      <c r="K398" s="11">
        <v>0.51</v>
      </c>
      <c r="L398" s="11">
        <v>65</v>
      </c>
      <c r="M398" s="11">
        <v>8.61</v>
      </c>
      <c r="N398" s="11">
        <v>70</v>
      </c>
      <c r="O398" s="11">
        <v>14.11</v>
      </c>
      <c r="P398" s="11">
        <v>61</v>
      </c>
      <c r="Q398" s="11">
        <v>0.38</v>
      </c>
      <c r="R398" s="11">
        <v>66</v>
      </c>
      <c r="S398" s="11">
        <v>1.94</v>
      </c>
      <c r="T398" s="11">
        <v>66</v>
      </c>
      <c r="U398" s="11">
        <v>0.24</v>
      </c>
      <c r="V398" s="11">
        <v>60</v>
      </c>
      <c r="W398" s="11">
        <v>-0.06</v>
      </c>
      <c r="X398" s="11">
        <v>48</v>
      </c>
      <c r="Y398" s="11">
        <v>2.2000000000000002</v>
      </c>
      <c r="Z398" s="11">
        <v>48</v>
      </c>
      <c r="AA398" s="11">
        <v>1.94</v>
      </c>
      <c r="AB398" s="11">
        <v>52</v>
      </c>
      <c r="AC398" s="11">
        <v>4.42</v>
      </c>
      <c r="AD398" s="11">
        <v>60</v>
      </c>
      <c r="AE398" s="40">
        <v>0.28999999999999998</v>
      </c>
      <c r="AF398" s="11">
        <v>54</v>
      </c>
      <c r="AG398" s="43">
        <v>0.05</v>
      </c>
      <c r="AH398" s="11">
        <v>42</v>
      </c>
      <c r="AI398" s="47">
        <v>0.16</v>
      </c>
      <c r="AJ398" s="11">
        <v>51</v>
      </c>
      <c r="AK398" s="47">
        <v>0.02</v>
      </c>
      <c r="AL398" s="11">
        <v>35</v>
      </c>
      <c r="AM398" s="40">
        <v>0.23</v>
      </c>
      <c r="AN398" s="11">
        <v>48</v>
      </c>
      <c r="AO398" s="40">
        <v>0.37</v>
      </c>
      <c r="AP398" s="11">
        <v>56</v>
      </c>
      <c r="AQ398" s="11">
        <v>8.85</v>
      </c>
      <c r="AR398" s="11">
        <v>161.63</v>
      </c>
      <c r="AS398" s="11">
        <v>125.26</v>
      </c>
      <c r="AT398" s="11" t="s">
        <v>2641</v>
      </c>
      <c r="AU398" s="11" t="s">
        <v>2641</v>
      </c>
      <c r="AV398" s="11" t="s">
        <v>2640</v>
      </c>
      <c r="AW398" s="11">
        <v>3</v>
      </c>
      <c r="AX398" s="64" t="s">
        <v>2690</v>
      </c>
    </row>
    <row r="399" spans="1:50" x14ac:dyDescent="0.3">
      <c r="A399" s="11">
        <v>388</v>
      </c>
      <c r="B399" s="11" t="s">
        <v>988</v>
      </c>
      <c r="C399" s="11" t="s">
        <v>1454</v>
      </c>
      <c r="D399" s="11">
        <v>388</v>
      </c>
      <c r="E399" s="11" t="s">
        <v>2227</v>
      </c>
      <c r="F399" s="11" t="s">
        <v>2688</v>
      </c>
      <c r="G399" s="11" t="s">
        <v>988</v>
      </c>
      <c r="H399" s="12" t="s">
        <v>1049</v>
      </c>
      <c r="I399" s="13">
        <v>44746</v>
      </c>
      <c r="J399" s="11" t="s">
        <v>2656</v>
      </c>
      <c r="K399" s="11">
        <v>0.63</v>
      </c>
      <c r="L399" s="11">
        <v>66</v>
      </c>
      <c r="M399" s="11">
        <v>9.5500000000000007</v>
      </c>
      <c r="N399" s="11">
        <v>69</v>
      </c>
      <c r="O399" s="11">
        <v>16.72</v>
      </c>
      <c r="P399" s="11">
        <v>61</v>
      </c>
      <c r="Q399" s="11">
        <v>0.53</v>
      </c>
      <c r="R399" s="11">
        <v>64</v>
      </c>
      <c r="S399" s="11">
        <v>2.0099999999999998</v>
      </c>
      <c r="T399" s="11">
        <v>64</v>
      </c>
      <c r="U399" s="11">
        <v>0.19</v>
      </c>
      <c r="V399" s="11">
        <v>58</v>
      </c>
      <c r="W399" s="11">
        <v>-0.21</v>
      </c>
      <c r="X399" s="11">
        <v>50</v>
      </c>
      <c r="Y399" s="11">
        <v>5.38</v>
      </c>
      <c r="Z399" s="11">
        <v>50</v>
      </c>
      <c r="AA399" s="11">
        <v>2.36</v>
      </c>
      <c r="AB399" s="11">
        <v>53</v>
      </c>
      <c r="AC399" s="11">
        <v>4.9000000000000004</v>
      </c>
      <c r="AD399" s="11">
        <v>59</v>
      </c>
      <c r="AE399" s="40">
        <v>0.26</v>
      </c>
      <c r="AF399" s="11">
        <v>56</v>
      </c>
      <c r="AG399" s="43">
        <v>0.02</v>
      </c>
      <c r="AH399" s="11">
        <v>44</v>
      </c>
      <c r="AI399" s="47">
        <v>0.22</v>
      </c>
      <c r="AJ399" s="11">
        <v>53</v>
      </c>
      <c r="AK399" s="47">
        <v>0.02</v>
      </c>
      <c r="AL399" s="11">
        <v>38</v>
      </c>
      <c r="AM399" s="40">
        <v>0.23</v>
      </c>
      <c r="AN399" s="11">
        <v>50</v>
      </c>
      <c r="AO399" s="40">
        <v>0.4</v>
      </c>
      <c r="AP399" s="11">
        <v>58</v>
      </c>
      <c r="AQ399" s="11">
        <v>9.74</v>
      </c>
      <c r="AR399" s="11">
        <v>159.58000000000001</v>
      </c>
      <c r="AS399" s="11">
        <v>124.39</v>
      </c>
      <c r="AT399" s="11" t="s">
        <v>2640</v>
      </c>
      <c r="AU399" s="11" t="s">
        <v>2640</v>
      </c>
      <c r="AV399" s="11" t="s">
        <v>2640</v>
      </c>
      <c r="AW399" s="11">
        <v>3</v>
      </c>
      <c r="AX399" s="64" t="s">
        <v>2688</v>
      </c>
    </row>
    <row r="400" spans="1:50" x14ac:dyDescent="0.3">
      <c r="A400" s="11">
        <v>389</v>
      </c>
      <c r="B400" s="11" t="s">
        <v>721</v>
      </c>
      <c r="C400" s="11" t="s">
        <v>1455</v>
      </c>
      <c r="D400" s="11">
        <v>389</v>
      </c>
      <c r="E400" s="11" t="s">
        <v>2227</v>
      </c>
      <c r="F400" s="11" t="s">
        <v>2688</v>
      </c>
      <c r="G400" s="11" t="s">
        <v>721</v>
      </c>
      <c r="H400" s="12" t="s">
        <v>1057</v>
      </c>
      <c r="I400" s="13">
        <v>44724</v>
      </c>
      <c r="J400" s="11" t="s">
        <v>2656</v>
      </c>
      <c r="K400" s="11">
        <v>0.39</v>
      </c>
      <c r="L400" s="11">
        <v>66</v>
      </c>
      <c r="M400" s="11">
        <v>9.26</v>
      </c>
      <c r="N400" s="11">
        <v>69</v>
      </c>
      <c r="O400" s="11">
        <v>15.28</v>
      </c>
      <c r="P400" s="11">
        <v>62</v>
      </c>
      <c r="Q400" s="11">
        <v>0.19</v>
      </c>
      <c r="R400" s="11">
        <v>63</v>
      </c>
      <c r="S400" s="11">
        <v>1.55</v>
      </c>
      <c r="T400" s="11">
        <v>62</v>
      </c>
      <c r="U400" s="11">
        <v>-1.23</v>
      </c>
      <c r="V400" s="11">
        <v>58</v>
      </c>
      <c r="W400" s="11">
        <v>-0.28000000000000003</v>
      </c>
      <c r="X400" s="11">
        <v>49</v>
      </c>
      <c r="Y400" s="11">
        <v>4.8499999999999996</v>
      </c>
      <c r="Z400" s="11">
        <v>49</v>
      </c>
      <c r="AA400" s="11">
        <v>2.14</v>
      </c>
      <c r="AB400" s="11">
        <v>51</v>
      </c>
      <c r="AC400" s="11">
        <v>4.57</v>
      </c>
      <c r="AD400" s="11">
        <v>58</v>
      </c>
      <c r="AE400" s="40">
        <v>0.28000000000000003</v>
      </c>
      <c r="AF400" s="11">
        <v>53</v>
      </c>
      <c r="AG400" s="43">
        <v>0.04</v>
      </c>
      <c r="AH400" s="11">
        <v>43</v>
      </c>
      <c r="AI400" s="47">
        <v>0.33</v>
      </c>
      <c r="AJ400" s="11">
        <v>51</v>
      </c>
      <c r="AK400" s="47">
        <v>1E-3</v>
      </c>
      <c r="AL400" s="11">
        <v>36</v>
      </c>
      <c r="AM400" s="40">
        <v>0.3</v>
      </c>
      <c r="AN400" s="11">
        <v>48</v>
      </c>
      <c r="AO400" s="40">
        <v>0.49</v>
      </c>
      <c r="AP400" s="11">
        <v>55</v>
      </c>
      <c r="AQ400" s="11">
        <v>8.0299999999999994</v>
      </c>
      <c r="AR400" s="11">
        <v>163.35</v>
      </c>
      <c r="AS400" s="11">
        <v>124.08</v>
      </c>
      <c r="AT400" s="11" t="s">
        <v>2641</v>
      </c>
      <c r="AU400" s="11" t="s">
        <v>2641</v>
      </c>
      <c r="AV400" s="11" t="s">
        <v>2640</v>
      </c>
      <c r="AW400" s="11">
        <v>2</v>
      </c>
      <c r="AX400" s="64" t="s">
        <v>2688</v>
      </c>
    </row>
    <row r="401" spans="1:50" x14ac:dyDescent="0.3">
      <c r="A401" s="11">
        <v>390</v>
      </c>
      <c r="B401" s="11" t="s">
        <v>94</v>
      </c>
      <c r="C401" s="11" t="s">
        <v>1456</v>
      </c>
      <c r="D401" s="11">
        <v>390</v>
      </c>
      <c r="E401" s="11" t="s">
        <v>2227</v>
      </c>
      <c r="F401" s="11" t="s">
        <v>2688</v>
      </c>
      <c r="G401" s="11" t="s">
        <v>94</v>
      </c>
      <c r="H401" s="12" t="s">
        <v>1044</v>
      </c>
      <c r="I401" s="13">
        <v>44688</v>
      </c>
      <c r="J401" s="11" t="s">
        <v>2656</v>
      </c>
      <c r="K401" s="11">
        <v>0.49</v>
      </c>
      <c r="L401" s="11">
        <v>67</v>
      </c>
      <c r="M401" s="11">
        <v>7.41</v>
      </c>
      <c r="N401" s="11">
        <v>72</v>
      </c>
      <c r="O401" s="11">
        <v>10.57</v>
      </c>
      <c r="P401" s="11">
        <v>62</v>
      </c>
      <c r="Q401" s="11">
        <v>-0.15</v>
      </c>
      <c r="R401" s="11">
        <v>67</v>
      </c>
      <c r="S401" s="11">
        <v>1.8</v>
      </c>
      <c r="T401" s="11">
        <v>65</v>
      </c>
      <c r="U401" s="11">
        <v>-0.28999999999999998</v>
      </c>
      <c r="V401" s="11">
        <v>63</v>
      </c>
      <c r="W401" s="11">
        <v>-0.12</v>
      </c>
      <c r="X401" s="11">
        <v>48</v>
      </c>
      <c r="Y401" s="11">
        <v>3.04</v>
      </c>
      <c r="Z401" s="11">
        <v>48</v>
      </c>
      <c r="AA401" s="11">
        <v>1.85</v>
      </c>
      <c r="AB401" s="11">
        <v>52</v>
      </c>
      <c r="AC401" s="11">
        <v>4.63</v>
      </c>
      <c r="AD401" s="11">
        <v>61</v>
      </c>
      <c r="AE401" s="40">
        <v>0.28000000000000003</v>
      </c>
      <c r="AF401" s="11">
        <v>56</v>
      </c>
      <c r="AG401" s="43">
        <v>0.01</v>
      </c>
      <c r="AH401" s="11">
        <v>43</v>
      </c>
      <c r="AI401" s="47">
        <v>0.25</v>
      </c>
      <c r="AJ401" s="11">
        <v>52</v>
      </c>
      <c r="AK401" s="47">
        <v>0.02</v>
      </c>
      <c r="AL401" s="11">
        <v>37</v>
      </c>
      <c r="AM401" s="40">
        <v>0.21</v>
      </c>
      <c r="AN401" s="11">
        <v>49</v>
      </c>
      <c r="AO401" s="40">
        <v>0.46</v>
      </c>
      <c r="AP401" s="11">
        <v>58</v>
      </c>
      <c r="AQ401" s="11">
        <v>7.12</v>
      </c>
      <c r="AR401" s="11">
        <v>160.46</v>
      </c>
      <c r="AS401" s="11">
        <v>123.75</v>
      </c>
      <c r="AT401" s="11" t="s">
        <v>2642</v>
      </c>
      <c r="AU401" s="11" t="s">
        <v>2640</v>
      </c>
      <c r="AV401" s="11" t="s">
        <v>2642</v>
      </c>
      <c r="AW401" s="11">
        <v>3</v>
      </c>
      <c r="AX401" s="64" t="s">
        <v>2690</v>
      </c>
    </row>
    <row r="402" spans="1:50" x14ac:dyDescent="0.3">
      <c r="A402" s="11">
        <v>391</v>
      </c>
      <c r="B402" s="11" t="s">
        <v>778</v>
      </c>
      <c r="C402" s="11" t="s">
        <v>1457</v>
      </c>
      <c r="D402" s="11">
        <v>391</v>
      </c>
      <c r="E402" s="11" t="s">
        <v>2227</v>
      </c>
      <c r="F402" s="11" t="s">
        <v>2688</v>
      </c>
      <c r="G402" s="11" t="s">
        <v>778</v>
      </c>
      <c r="H402" s="12" t="s">
        <v>1058</v>
      </c>
      <c r="I402" s="13">
        <v>44727</v>
      </c>
      <c r="J402" s="11" t="s">
        <v>2656</v>
      </c>
      <c r="K402" s="11">
        <v>0.37</v>
      </c>
      <c r="L402" s="11">
        <v>69</v>
      </c>
      <c r="M402" s="11">
        <v>8.23</v>
      </c>
      <c r="N402" s="11">
        <v>72</v>
      </c>
      <c r="O402" s="11">
        <v>12.46</v>
      </c>
      <c r="P402" s="11">
        <v>64</v>
      </c>
      <c r="Q402" s="11">
        <v>0.66</v>
      </c>
      <c r="R402" s="11">
        <v>68</v>
      </c>
      <c r="S402" s="11">
        <v>2.19</v>
      </c>
      <c r="T402" s="11">
        <v>67</v>
      </c>
      <c r="U402" s="11">
        <v>-0.27</v>
      </c>
      <c r="V402" s="11">
        <v>60</v>
      </c>
      <c r="W402" s="11">
        <v>-0.28000000000000003</v>
      </c>
      <c r="X402" s="11">
        <v>52</v>
      </c>
      <c r="Y402" s="11">
        <v>4.07</v>
      </c>
      <c r="Z402" s="11">
        <v>52</v>
      </c>
      <c r="AA402" s="11">
        <v>2.33</v>
      </c>
      <c r="AB402" s="11">
        <v>56</v>
      </c>
      <c r="AC402" s="11">
        <v>4.17</v>
      </c>
      <c r="AD402" s="11">
        <v>61</v>
      </c>
      <c r="AE402" s="40">
        <v>0.33</v>
      </c>
      <c r="AF402" s="11">
        <v>59</v>
      </c>
      <c r="AG402" s="43">
        <v>0.03</v>
      </c>
      <c r="AH402" s="11">
        <v>46</v>
      </c>
      <c r="AI402" s="47">
        <v>0.23</v>
      </c>
      <c r="AJ402" s="11">
        <v>55</v>
      </c>
      <c r="AK402" s="47">
        <v>0.01</v>
      </c>
      <c r="AL402" s="11">
        <v>39</v>
      </c>
      <c r="AM402" s="40">
        <v>0.23</v>
      </c>
      <c r="AN402" s="11">
        <v>52</v>
      </c>
      <c r="AO402" s="40">
        <v>0.5</v>
      </c>
      <c r="AP402" s="11">
        <v>61</v>
      </c>
      <c r="AQ402" s="11">
        <v>7.9600000000000009</v>
      </c>
      <c r="AR402" s="11">
        <v>165.07</v>
      </c>
      <c r="AS402" s="11">
        <v>123.35</v>
      </c>
      <c r="AT402" s="11" t="s">
        <v>2642</v>
      </c>
      <c r="AU402" s="11" t="s">
        <v>2640</v>
      </c>
      <c r="AV402" s="11" t="s">
        <v>2640</v>
      </c>
      <c r="AW402" s="11">
        <v>2</v>
      </c>
      <c r="AX402" s="64" t="s">
        <v>2688</v>
      </c>
    </row>
    <row r="403" spans="1:50" x14ac:dyDescent="0.3">
      <c r="A403" s="11">
        <v>392</v>
      </c>
      <c r="B403" s="11" t="s">
        <v>384</v>
      </c>
      <c r="C403" s="11" t="s">
        <v>1458</v>
      </c>
      <c r="D403" s="11">
        <v>392</v>
      </c>
      <c r="E403" s="11" t="s">
        <v>2227</v>
      </c>
      <c r="F403" s="11" t="s">
        <v>2688</v>
      </c>
      <c r="G403" s="11" t="s">
        <v>384</v>
      </c>
      <c r="H403" s="12" t="s">
        <v>1061</v>
      </c>
      <c r="I403" s="13">
        <v>44708</v>
      </c>
      <c r="J403" s="11" t="s">
        <v>2656</v>
      </c>
      <c r="K403" s="11">
        <v>0.4</v>
      </c>
      <c r="L403" s="11">
        <v>65</v>
      </c>
      <c r="M403" s="11">
        <v>7.59</v>
      </c>
      <c r="N403" s="11">
        <v>70</v>
      </c>
      <c r="O403" s="11">
        <v>14.88</v>
      </c>
      <c r="P403" s="11">
        <v>58</v>
      </c>
      <c r="Q403" s="11">
        <v>1.34</v>
      </c>
      <c r="R403" s="11">
        <v>63</v>
      </c>
      <c r="S403" s="11">
        <v>2.5299999999999998</v>
      </c>
      <c r="T403" s="11">
        <v>64</v>
      </c>
      <c r="U403" s="11">
        <v>-0.1</v>
      </c>
      <c r="V403" s="11">
        <v>53</v>
      </c>
      <c r="W403" s="11">
        <v>-7.0000000000000007E-2</v>
      </c>
      <c r="X403" s="11">
        <v>48</v>
      </c>
      <c r="Y403" s="11">
        <v>0.79</v>
      </c>
      <c r="Z403" s="11">
        <v>47</v>
      </c>
      <c r="AA403" s="11">
        <v>2.4900000000000002</v>
      </c>
      <c r="AB403" s="11">
        <v>49</v>
      </c>
      <c r="AC403" s="11">
        <v>3.19</v>
      </c>
      <c r="AD403" s="11">
        <v>59</v>
      </c>
      <c r="AE403" s="40">
        <v>0.21</v>
      </c>
      <c r="AF403" s="11">
        <v>46</v>
      </c>
      <c r="AG403" s="43">
        <v>0.05</v>
      </c>
      <c r="AH403" s="11">
        <v>36</v>
      </c>
      <c r="AI403" s="47">
        <v>0.23</v>
      </c>
      <c r="AJ403" s="11">
        <v>44</v>
      </c>
      <c r="AK403" s="47">
        <v>0.01</v>
      </c>
      <c r="AL403" s="11">
        <v>30</v>
      </c>
      <c r="AM403" s="40">
        <v>0.25</v>
      </c>
      <c r="AN403" s="11">
        <v>41</v>
      </c>
      <c r="AO403" s="40">
        <v>0.31</v>
      </c>
      <c r="AP403" s="11">
        <v>48</v>
      </c>
      <c r="AQ403" s="11">
        <v>7.49</v>
      </c>
      <c r="AR403" s="11">
        <v>161.69</v>
      </c>
      <c r="AS403" s="11">
        <v>120.94</v>
      </c>
      <c r="AT403" s="11" t="s">
        <v>2640</v>
      </c>
      <c r="AU403" s="11" t="s">
        <v>2640</v>
      </c>
      <c r="AV403" s="11" t="s">
        <v>2640</v>
      </c>
      <c r="AW403" s="11">
        <v>3</v>
      </c>
      <c r="AX403" s="64" t="s">
        <v>2690</v>
      </c>
    </row>
    <row r="404" spans="1:50" x14ac:dyDescent="0.3">
      <c r="A404" s="11">
        <v>393</v>
      </c>
      <c r="B404" s="11" t="s">
        <v>344</v>
      </c>
      <c r="C404" s="11" t="s">
        <v>1459</v>
      </c>
      <c r="D404" s="11">
        <v>393</v>
      </c>
      <c r="E404" s="11" t="s">
        <v>2227</v>
      </c>
      <c r="F404" s="11" t="s">
        <v>2688</v>
      </c>
      <c r="G404" s="11" t="s">
        <v>344</v>
      </c>
      <c r="H404" s="12" t="s">
        <v>1044</v>
      </c>
      <c r="I404" s="13">
        <v>44708</v>
      </c>
      <c r="J404" s="11" t="s">
        <v>2655</v>
      </c>
      <c r="K404" s="11">
        <v>0.43</v>
      </c>
      <c r="L404" s="11">
        <v>66</v>
      </c>
      <c r="M404" s="11">
        <v>8.41</v>
      </c>
      <c r="N404" s="11">
        <v>70</v>
      </c>
      <c r="O404" s="11">
        <v>13.59</v>
      </c>
      <c r="P404" s="11">
        <v>62</v>
      </c>
      <c r="Q404" s="11">
        <v>-0.17</v>
      </c>
      <c r="R404" s="11">
        <v>65</v>
      </c>
      <c r="S404" s="11">
        <v>2.21</v>
      </c>
      <c r="T404" s="11">
        <v>64</v>
      </c>
      <c r="U404" s="11">
        <v>0.16</v>
      </c>
      <c r="V404" s="11">
        <v>62</v>
      </c>
      <c r="W404" s="11">
        <v>-0.33</v>
      </c>
      <c r="X404" s="11">
        <v>52</v>
      </c>
      <c r="Y404" s="11">
        <v>4.5599999999999996</v>
      </c>
      <c r="Z404" s="11">
        <v>51</v>
      </c>
      <c r="AA404" s="11">
        <v>2.14</v>
      </c>
      <c r="AB404" s="11">
        <v>54</v>
      </c>
      <c r="AC404" s="11">
        <v>5.24</v>
      </c>
      <c r="AD404" s="11">
        <v>59</v>
      </c>
      <c r="AE404" s="40">
        <v>0.25</v>
      </c>
      <c r="AF404" s="11">
        <v>60</v>
      </c>
      <c r="AG404" s="43">
        <v>0.01</v>
      </c>
      <c r="AH404" s="11">
        <v>46</v>
      </c>
      <c r="AI404" s="47">
        <v>0.13</v>
      </c>
      <c r="AJ404" s="11">
        <v>55</v>
      </c>
      <c r="AK404" s="47">
        <v>0.02</v>
      </c>
      <c r="AL404" s="11">
        <v>40</v>
      </c>
      <c r="AM404" s="40">
        <v>0.13</v>
      </c>
      <c r="AN404" s="11">
        <v>52</v>
      </c>
      <c r="AO404" s="40">
        <v>0.36</v>
      </c>
      <c r="AP404" s="11">
        <v>62</v>
      </c>
      <c r="AQ404" s="11">
        <v>8.57</v>
      </c>
      <c r="AR404" s="11">
        <v>154.82</v>
      </c>
      <c r="AS404" s="11">
        <v>119.2</v>
      </c>
      <c r="AT404" s="11" t="s">
        <v>2640</v>
      </c>
      <c r="AU404" s="11" t="s">
        <v>2641</v>
      </c>
      <c r="AV404" s="11" t="s">
        <v>2642</v>
      </c>
      <c r="AW404" s="11">
        <v>3</v>
      </c>
      <c r="AX404" s="64" t="s">
        <v>2688</v>
      </c>
    </row>
    <row r="405" spans="1:50" x14ac:dyDescent="0.3">
      <c r="A405" s="11">
        <v>394</v>
      </c>
      <c r="B405" s="11" t="s">
        <v>138</v>
      </c>
      <c r="C405" s="11" t="s">
        <v>1460</v>
      </c>
      <c r="D405" s="11">
        <v>394</v>
      </c>
      <c r="E405" s="11" t="s">
        <v>2227</v>
      </c>
      <c r="F405" s="11" t="s">
        <v>2688</v>
      </c>
      <c r="G405" s="11" t="s">
        <v>138</v>
      </c>
      <c r="H405" s="12" t="s">
        <v>1046</v>
      </c>
      <c r="I405" s="13">
        <v>44694</v>
      </c>
      <c r="J405" s="11" t="s">
        <v>2656</v>
      </c>
      <c r="K405" s="11">
        <v>0.44</v>
      </c>
      <c r="L405" s="11">
        <v>67</v>
      </c>
      <c r="M405" s="11">
        <v>8.66</v>
      </c>
      <c r="N405" s="11">
        <v>72</v>
      </c>
      <c r="O405" s="11">
        <v>13.4</v>
      </c>
      <c r="P405" s="11">
        <v>60</v>
      </c>
      <c r="Q405" s="11">
        <v>0.08</v>
      </c>
      <c r="R405" s="11">
        <v>71</v>
      </c>
      <c r="S405" s="11">
        <v>1.47</v>
      </c>
      <c r="T405" s="11">
        <v>69</v>
      </c>
      <c r="U405" s="11">
        <v>0.32</v>
      </c>
      <c r="V405" s="11">
        <v>58</v>
      </c>
      <c r="W405" s="11">
        <v>-0.28999999999999998</v>
      </c>
      <c r="X405" s="11">
        <v>47</v>
      </c>
      <c r="Y405" s="11">
        <v>4.72</v>
      </c>
      <c r="Z405" s="11">
        <v>46</v>
      </c>
      <c r="AA405" s="11">
        <v>1.44</v>
      </c>
      <c r="AB405" s="11">
        <v>54</v>
      </c>
      <c r="AC405" s="11">
        <v>4.8600000000000003</v>
      </c>
      <c r="AD405" s="11">
        <v>61</v>
      </c>
      <c r="AE405" s="40">
        <v>0.19</v>
      </c>
      <c r="AF405" s="11">
        <v>52</v>
      </c>
      <c r="AG405" s="43">
        <v>0.02</v>
      </c>
      <c r="AH405" s="11">
        <v>42</v>
      </c>
      <c r="AI405" s="47">
        <v>0.1</v>
      </c>
      <c r="AJ405" s="11">
        <v>49</v>
      </c>
      <c r="AK405" s="47">
        <v>0.01</v>
      </c>
      <c r="AL405" s="11">
        <v>35</v>
      </c>
      <c r="AM405" s="40">
        <v>0.13</v>
      </c>
      <c r="AN405" s="11">
        <v>46</v>
      </c>
      <c r="AO405" s="40">
        <v>0.27</v>
      </c>
      <c r="AP405" s="11">
        <v>54</v>
      </c>
      <c r="AQ405" s="11">
        <v>8.98</v>
      </c>
      <c r="AR405" s="11">
        <v>148.96</v>
      </c>
      <c r="AS405" s="11">
        <v>119.17</v>
      </c>
      <c r="AT405" s="11" t="s">
        <v>2641</v>
      </c>
      <c r="AU405" s="11" t="s">
        <v>2641</v>
      </c>
      <c r="AV405" s="11" t="s">
        <v>2640</v>
      </c>
      <c r="AW405" s="11">
        <v>4</v>
      </c>
      <c r="AX405" s="64" t="s">
        <v>2688</v>
      </c>
    </row>
    <row r="406" spans="1:50" x14ac:dyDescent="0.3">
      <c r="A406" s="11">
        <v>395</v>
      </c>
      <c r="B406" s="11" t="s">
        <v>898</v>
      </c>
      <c r="C406" s="11" t="s">
        <v>1461</v>
      </c>
      <c r="D406" s="11">
        <v>395</v>
      </c>
      <c r="E406" s="11" t="s">
        <v>2227</v>
      </c>
      <c r="F406" s="11" t="s">
        <v>2688</v>
      </c>
      <c r="G406" s="11" t="s">
        <v>898</v>
      </c>
      <c r="H406" s="12" t="s">
        <v>1042</v>
      </c>
      <c r="I406" s="13">
        <v>44736</v>
      </c>
      <c r="J406" s="11" t="s">
        <v>2655</v>
      </c>
      <c r="K406" s="11">
        <v>0.63</v>
      </c>
      <c r="L406" s="11">
        <v>68</v>
      </c>
      <c r="M406" s="11">
        <v>9.6300000000000008</v>
      </c>
      <c r="N406" s="11">
        <v>71</v>
      </c>
      <c r="O406" s="11">
        <v>14.21</v>
      </c>
      <c r="P406" s="11">
        <v>63</v>
      </c>
      <c r="Q406" s="11">
        <v>0.46</v>
      </c>
      <c r="R406" s="11">
        <v>66</v>
      </c>
      <c r="S406" s="11">
        <v>2.42</v>
      </c>
      <c r="T406" s="11">
        <v>65</v>
      </c>
      <c r="U406" s="11">
        <v>0.56000000000000005</v>
      </c>
      <c r="V406" s="11">
        <v>62</v>
      </c>
      <c r="W406" s="11">
        <v>-0.17</v>
      </c>
      <c r="X406" s="11">
        <v>51</v>
      </c>
      <c r="Y406" s="11">
        <v>3.11</v>
      </c>
      <c r="Z406" s="11">
        <v>51</v>
      </c>
      <c r="AA406" s="11">
        <v>2.5099999999999998</v>
      </c>
      <c r="AB406" s="11">
        <v>54</v>
      </c>
      <c r="AC406" s="11">
        <v>4.7300000000000004</v>
      </c>
      <c r="AD406" s="11">
        <v>60</v>
      </c>
      <c r="AE406" s="40">
        <v>0.32</v>
      </c>
      <c r="AF406" s="11">
        <v>56</v>
      </c>
      <c r="AG406" s="43">
        <v>0.05</v>
      </c>
      <c r="AH406" s="11">
        <v>44</v>
      </c>
      <c r="AI406" s="47">
        <v>0.17</v>
      </c>
      <c r="AJ406" s="11">
        <v>53</v>
      </c>
      <c r="AK406" s="47">
        <v>0.02</v>
      </c>
      <c r="AL406" s="11">
        <v>37</v>
      </c>
      <c r="AM406" s="40">
        <v>0.23</v>
      </c>
      <c r="AN406" s="11">
        <v>50</v>
      </c>
      <c r="AO406" s="40">
        <v>0.5</v>
      </c>
      <c r="AP406" s="11">
        <v>58</v>
      </c>
      <c r="AQ406" s="11">
        <v>10.190000000000001</v>
      </c>
      <c r="AR406" s="11">
        <v>168.51</v>
      </c>
      <c r="AS406" s="11">
        <v>128.63</v>
      </c>
      <c r="AT406" s="11" t="s">
        <v>2640</v>
      </c>
      <c r="AU406" s="11" t="s">
        <v>2641</v>
      </c>
      <c r="AV406" s="11" t="s">
        <v>2640</v>
      </c>
      <c r="AW406" s="11">
        <v>4</v>
      </c>
      <c r="AX406" s="64" t="s">
        <v>2688</v>
      </c>
    </row>
    <row r="407" spans="1:50" x14ac:dyDescent="0.3">
      <c r="A407" s="11">
        <v>396</v>
      </c>
      <c r="B407" s="11" t="s">
        <v>422</v>
      </c>
      <c r="C407" s="11" t="s">
        <v>1462</v>
      </c>
      <c r="D407" s="11">
        <v>396</v>
      </c>
      <c r="E407" s="11" t="s">
        <v>2227</v>
      </c>
      <c r="F407" s="11" t="s">
        <v>2688</v>
      </c>
      <c r="G407" s="11" t="s">
        <v>422</v>
      </c>
      <c r="H407" s="12" t="s">
        <v>1061</v>
      </c>
      <c r="I407" s="13">
        <v>44708</v>
      </c>
      <c r="J407" s="11" t="s">
        <v>2656</v>
      </c>
      <c r="K407" s="11">
        <v>0.47</v>
      </c>
      <c r="L407" s="11">
        <v>61</v>
      </c>
      <c r="M407" s="11">
        <v>6.16</v>
      </c>
      <c r="N407" s="11">
        <v>64</v>
      </c>
      <c r="O407" s="11">
        <v>9.56</v>
      </c>
      <c r="P407" s="11">
        <v>52</v>
      </c>
      <c r="Q407" s="11">
        <v>1.31</v>
      </c>
      <c r="R407" s="11">
        <v>55</v>
      </c>
      <c r="S407" s="11">
        <v>2.31</v>
      </c>
      <c r="T407" s="11">
        <v>55</v>
      </c>
      <c r="U407" s="11">
        <v>-0.01</v>
      </c>
      <c r="V407" s="11">
        <v>45</v>
      </c>
      <c r="W407" s="11">
        <v>0.18</v>
      </c>
      <c r="X407" s="11">
        <v>41</v>
      </c>
      <c r="Y407" s="11">
        <v>0.23</v>
      </c>
      <c r="Z407" s="11">
        <v>40</v>
      </c>
      <c r="AA407" s="11">
        <v>2.42</v>
      </c>
      <c r="AB407" s="11">
        <v>43</v>
      </c>
      <c r="AC407" s="11">
        <v>2.93</v>
      </c>
      <c r="AD407" s="11">
        <v>48</v>
      </c>
      <c r="AE407" s="40">
        <v>0.25</v>
      </c>
      <c r="AF407" s="11">
        <v>41</v>
      </c>
      <c r="AG407" s="43">
        <v>0.03</v>
      </c>
      <c r="AH407" s="11">
        <v>31</v>
      </c>
      <c r="AI407" s="47">
        <v>0.17</v>
      </c>
      <c r="AJ407" s="11">
        <v>40</v>
      </c>
      <c r="AK407" s="47">
        <v>0.03</v>
      </c>
      <c r="AL407" s="11">
        <v>25</v>
      </c>
      <c r="AM407" s="40">
        <v>0.21</v>
      </c>
      <c r="AN407" s="11">
        <v>37</v>
      </c>
      <c r="AO407" s="40">
        <v>0.4</v>
      </c>
      <c r="AP407" s="11">
        <v>42</v>
      </c>
      <c r="AQ407" s="11">
        <v>6.15</v>
      </c>
      <c r="AR407" s="11">
        <v>157.13</v>
      </c>
      <c r="AS407" s="11">
        <v>123.49</v>
      </c>
      <c r="AT407" s="11" t="s">
        <v>2640</v>
      </c>
      <c r="AU407" s="11" t="s">
        <v>2642</v>
      </c>
      <c r="AV407" s="11" t="s">
        <v>2640</v>
      </c>
      <c r="AW407" s="11">
        <v>3</v>
      </c>
      <c r="AX407" s="64" t="s">
        <v>2690</v>
      </c>
    </row>
    <row r="408" spans="1:50" x14ac:dyDescent="0.3">
      <c r="A408" s="11">
        <v>397</v>
      </c>
      <c r="B408" s="11" t="s">
        <v>712</v>
      </c>
      <c r="C408" s="11" t="s">
        <v>1463</v>
      </c>
      <c r="D408" s="11">
        <v>397</v>
      </c>
      <c r="E408" s="11" t="s">
        <v>2227</v>
      </c>
      <c r="F408" s="11" t="s">
        <v>2688</v>
      </c>
      <c r="G408" s="11" t="s">
        <v>712</v>
      </c>
      <c r="H408" s="12" t="s">
        <v>1062</v>
      </c>
      <c r="I408" s="13">
        <v>44723</v>
      </c>
      <c r="J408" s="11" t="s">
        <v>2656</v>
      </c>
      <c r="K408" s="11">
        <v>0.26</v>
      </c>
      <c r="L408" s="11">
        <v>66</v>
      </c>
      <c r="M408" s="11">
        <v>6.65</v>
      </c>
      <c r="N408" s="11">
        <v>70</v>
      </c>
      <c r="O408" s="11">
        <v>10.32</v>
      </c>
      <c r="P408" s="11">
        <v>61</v>
      </c>
      <c r="Q408" s="11">
        <v>1.08</v>
      </c>
      <c r="R408" s="11">
        <v>64</v>
      </c>
      <c r="S408" s="11">
        <v>2.12</v>
      </c>
      <c r="T408" s="11">
        <v>64</v>
      </c>
      <c r="U408" s="11">
        <v>-0.56000000000000005</v>
      </c>
      <c r="V408" s="11">
        <v>56</v>
      </c>
      <c r="W408" s="11">
        <v>1E-3</v>
      </c>
      <c r="X408" s="11">
        <v>50</v>
      </c>
      <c r="Y408" s="11">
        <v>1.57</v>
      </c>
      <c r="Z408" s="11">
        <v>49</v>
      </c>
      <c r="AA408" s="11">
        <v>1.93</v>
      </c>
      <c r="AB408" s="11">
        <v>52</v>
      </c>
      <c r="AC408" s="11">
        <v>3.52</v>
      </c>
      <c r="AD408" s="11">
        <v>59</v>
      </c>
      <c r="AE408" s="40">
        <v>0.28000000000000003</v>
      </c>
      <c r="AF408" s="11">
        <v>52</v>
      </c>
      <c r="AG408" s="43">
        <v>0.06</v>
      </c>
      <c r="AH408" s="11">
        <v>42</v>
      </c>
      <c r="AI408" s="47">
        <v>0.23</v>
      </c>
      <c r="AJ408" s="11">
        <v>51</v>
      </c>
      <c r="AK408" s="47">
        <v>0.01</v>
      </c>
      <c r="AL408" s="11">
        <v>35</v>
      </c>
      <c r="AM408" s="40">
        <v>0.26</v>
      </c>
      <c r="AN408" s="11">
        <v>48</v>
      </c>
      <c r="AO408" s="40">
        <v>0.39</v>
      </c>
      <c r="AP408" s="11">
        <v>54</v>
      </c>
      <c r="AQ408" s="11">
        <v>6.09</v>
      </c>
      <c r="AR408" s="11">
        <v>159.25</v>
      </c>
      <c r="AS408" s="11">
        <v>123.39</v>
      </c>
      <c r="AT408" s="11" t="s">
        <v>2640</v>
      </c>
      <c r="AU408" s="11" t="s">
        <v>2642</v>
      </c>
      <c r="AV408" s="11" t="s">
        <v>2640</v>
      </c>
      <c r="AW408" s="11">
        <v>2</v>
      </c>
      <c r="AX408" s="64" t="s">
        <v>2690</v>
      </c>
    </row>
    <row r="409" spans="1:50" x14ac:dyDescent="0.3">
      <c r="A409" s="11">
        <v>398</v>
      </c>
      <c r="B409" s="11" t="s">
        <v>479</v>
      </c>
      <c r="C409" s="11" t="s">
        <v>1464</v>
      </c>
      <c r="D409" s="11">
        <v>398</v>
      </c>
      <c r="E409" s="11" t="s">
        <v>2227</v>
      </c>
      <c r="F409" s="11" t="s">
        <v>2688</v>
      </c>
      <c r="G409" s="11" t="s">
        <v>479</v>
      </c>
      <c r="H409" s="12" t="s">
        <v>1056</v>
      </c>
      <c r="I409" s="13">
        <v>44709</v>
      </c>
      <c r="J409" s="11" t="s">
        <v>2656</v>
      </c>
      <c r="K409" s="11">
        <v>0.26</v>
      </c>
      <c r="L409" s="11">
        <v>67</v>
      </c>
      <c r="M409" s="11">
        <v>5.96</v>
      </c>
      <c r="N409" s="11">
        <v>71</v>
      </c>
      <c r="O409" s="11">
        <v>13.62</v>
      </c>
      <c r="P409" s="11">
        <v>62</v>
      </c>
      <c r="Q409" s="11">
        <v>-0.26</v>
      </c>
      <c r="R409" s="11">
        <v>64</v>
      </c>
      <c r="S409" s="11">
        <v>1.89</v>
      </c>
      <c r="T409" s="11">
        <v>64</v>
      </c>
      <c r="U409" s="11">
        <v>-0.75</v>
      </c>
      <c r="V409" s="11">
        <v>60</v>
      </c>
      <c r="W409" s="11">
        <v>0.13</v>
      </c>
      <c r="X409" s="11">
        <v>50</v>
      </c>
      <c r="Y409" s="11">
        <v>0.59</v>
      </c>
      <c r="Z409" s="11">
        <v>49</v>
      </c>
      <c r="AA409" s="11">
        <v>1.97</v>
      </c>
      <c r="AB409" s="11">
        <v>52</v>
      </c>
      <c r="AC409" s="11">
        <v>3.75</v>
      </c>
      <c r="AD409" s="11">
        <v>59</v>
      </c>
      <c r="AE409" s="40">
        <v>0.24</v>
      </c>
      <c r="AF409" s="11">
        <v>53</v>
      </c>
      <c r="AG409" s="43">
        <v>0.01</v>
      </c>
      <c r="AH409" s="11">
        <v>43</v>
      </c>
      <c r="AI409" s="47">
        <v>0.27</v>
      </c>
      <c r="AJ409" s="11">
        <v>52</v>
      </c>
      <c r="AK409" s="47">
        <v>0.01</v>
      </c>
      <c r="AL409" s="11">
        <v>37</v>
      </c>
      <c r="AM409" s="40">
        <v>0.22</v>
      </c>
      <c r="AN409" s="11">
        <v>49</v>
      </c>
      <c r="AO409" s="40">
        <v>0.41</v>
      </c>
      <c r="AP409" s="11">
        <v>55</v>
      </c>
      <c r="AQ409" s="11">
        <v>5.21</v>
      </c>
      <c r="AR409" s="11">
        <v>150.03</v>
      </c>
      <c r="AS409" s="11">
        <v>118.77</v>
      </c>
      <c r="AT409" s="11" t="s">
        <v>2640</v>
      </c>
      <c r="AU409" s="11" t="s">
        <v>2642</v>
      </c>
      <c r="AV409" s="11" t="s">
        <v>2642</v>
      </c>
      <c r="AW409" s="11">
        <v>2</v>
      </c>
      <c r="AX409" s="64" t="s">
        <v>2690</v>
      </c>
    </row>
    <row r="410" spans="1:50" x14ac:dyDescent="0.3">
      <c r="A410" s="11">
        <v>399</v>
      </c>
      <c r="B410" s="11" t="s">
        <v>637</v>
      </c>
      <c r="C410" s="11" t="s">
        <v>1465</v>
      </c>
      <c r="D410" s="11">
        <v>399</v>
      </c>
      <c r="E410" s="11" t="s">
        <v>2227</v>
      </c>
      <c r="F410" s="11" t="s">
        <v>2688</v>
      </c>
      <c r="G410" s="11" t="s">
        <v>637</v>
      </c>
      <c r="H410" s="12" t="s">
        <v>1046</v>
      </c>
      <c r="I410" s="13">
        <v>44717</v>
      </c>
      <c r="J410" s="11" t="s">
        <v>2656</v>
      </c>
      <c r="K410" s="11">
        <v>0.31</v>
      </c>
      <c r="L410" s="11">
        <v>67</v>
      </c>
      <c r="M410" s="11">
        <v>8.26</v>
      </c>
      <c r="N410" s="11">
        <v>70</v>
      </c>
      <c r="O410" s="11">
        <v>13.14</v>
      </c>
      <c r="P410" s="11">
        <v>61</v>
      </c>
      <c r="Q410" s="11">
        <v>0.26</v>
      </c>
      <c r="R410" s="11">
        <v>66</v>
      </c>
      <c r="S410" s="11">
        <v>2</v>
      </c>
      <c r="T410" s="11">
        <v>66</v>
      </c>
      <c r="U410" s="11">
        <v>7.0000000000000007E-2</v>
      </c>
      <c r="V410" s="11">
        <v>57</v>
      </c>
      <c r="W410" s="11">
        <v>-0.53</v>
      </c>
      <c r="X410" s="11">
        <v>52</v>
      </c>
      <c r="Y410" s="11">
        <v>4.5199999999999996</v>
      </c>
      <c r="Z410" s="11">
        <v>51</v>
      </c>
      <c r="AA410" s="11">
        <v>1.69</v>
      </c>
      <c r="AB410" s="11">
        <v>54</v>
      </c>
      <c r="AC410" s="11">
        <v>4.8899999999999997</v>
      </c>
      <c r="AD410" s="11">
        <v>61</v>
      </c>
      <c r="AE410" s="40">
        <v>0.21</v>
      </c>
      <c r="AF410" s="11">
        <v>57</v>
      </c>
      <c r="AG410" s="43">
        <v>0.03</v>
      </c>
      <c r="AH410" s="11">
        <v>46</v>
      </c>
      <c r="AI410" s="47">
        <v>0.08</v>
      </c>
      <c r="AJ410" s="11">
        <v>54</v>
      </c>
      <c r="AK410" s="47">
        <v>0.02</v>
      </c>
      <c r="AL410" s="11">
        <v>41</v>
      </c>
      <c r="AM410" s="40">
        <v>0.15</v>
      </c>
      <c r="AN410" s="11">
        <v>51</v>
      </c>
      <c r="AO410" s="40">
        <v>0.3</v>
      </c>
      <c r="AP410" s="11">
        <v>59</v>
      </c>
      <c r="AQ410" s="11">
        <v>8.33</v>
      </c>
      <c r="AR410" s="11">
        <v>152.41</v>
      </c>
      <c r="AS410" s="11">
        <v>116.89</v>
      </c>
      <c r="AT410" s="11" t="s">
        <v>2640</v>
      </c>
      <c r="AU410" s="11" t="s">
        <v>2641</v>
      </c>
      <c r="AV410" s="11" t="s">
        <v>2640</v>
      </c>
      <c r="AW410" s="11">
        <v>3</v>
      </c>
      <c r="AX410" s="64" t="s">
        <v>2688</v>
      </c>
    </row>
    <row r="411" spans="1:50" x14ac:dyDescent="0.3">
      <c r="A411" s="11">
        <v>400</v>
      </c>
      <c r="B411" s="11" t="s">
        <v>651</v>
      </c>
      <c r="C411" s="11" t="s">
        <v>1466</v>
      </c>
      <c r="D411" s="11">
        <v>400</v>
      </c>
      <c r="E411" s="11" t="s">
        <v>2227</v>
      </c>
      <c r="F411" s="11" t="s">
        <v>2688</v>
      </c>
      <c r="G411" s="11" t="s">
        <v>651</v>
      </c>
      <c r="H411" s="12" t="s">
        <v>1060</v>
      </c>
      <c r="I411" s="13">
        <v>44727</v>
      </c>
      <c r="J411" s="11" t="s">
        <v>2656</v>
      </c>
      <c r="K411" s="11">
        <v>0.67</v>
      </c>
      <c r="L411" s="11">
        <v>67</v>
      </c>
      <c r="M411" s="11">
        <v>10.18</v>
      </c>
      <c r="N411" s="11">
        <v>69</v>
      </c>
      <c r="O411" s="11">
        <v>13.79</v>
      </c>
      <c r="P411" s="11">
        <v>59</v>
      </c>
      <c r="Q411" s="11">
        <v>-0.22</v>
      </c>
      <c r="R411" s="11">
        <v>62</v>
      </c>
      <c r="S411" s="11">
        <v>1.93</v>
      </c>
      <c r="T411" s="11">
        <v>64</v>
      </c>
      <c r="U411" s="11">
        <v>2.11</v>
      </c>
      <c r="V411" s="11">
        <v>54</v>
      </c>
      <c r="W411" s="11">
        <v>-0.35</v>
      </c>
      <c r="X411" s="11">
        <v>46</v>
      </c>
      <c r="Y411" s="11">
        <v>4.87</v>
      </c>
      <c r="Z411" s="11">
        <v>46</v>
      </c>
      <c r="AA411" s="11">
        <v>2.08</v>
      </c>
      <c r="AB411" s="11">
        <v>50</v>
      </c>
      <c r="AC411" s="11">
        <v>5.46</v>
      </c>
      <c r="AD411" s="11">
        <v>58</v>
      </c>
      <c r="AE411" s="40">
        <v>0.25</v>
      </c>
      <c r="AF411" s="11">
        <v>50</v>
      </c>
      <c r="AG411" s="43">
        <v>0.03</v>
      </c>
      <c r="AH411" s="11">
        <v>40</v>
      </c>
      <c r="AI411" s="47">
        <v>0.22</v>
      </c>
      <c r="AJ411" s="11">
        <v>48</v>
      </c>
      <c r="AK411" s="47">
        <v>0.02</v>
      </c>
      <c r="AL411" s="11">
        <v>33</v>
      </c>
      <c r="AM411" s="40">
        <v>0.24</v>
      </c>
      <c r="AN411" s="11">
        <v>45</v>
      </c>
      <c r="AO411" s="40">
        <v>0.39</v>
      </c>
      <c r="AP411" s="11">
        <v>52</v>
      </c>
      <c r="AQ411" s="11">
        <v>12.29</v>
      </c>
      <c r="AR411" s="11">
        <v>172.6</v>
      </c>
      <c r="AS411" s="11">
        <v>131.79</v>
      </c>
      <c r="AT411" s="11" t="s">
        <v>2640</v>
      </c>
      <c r="AU411" s="11" t="s">
        <v>2640</v>
      </c>
      <c r="AV411" s="11" t="s">
        <v>2641</v>
      </c>
      <c r="AW411" s="11">
        <v>3</v>
      </c>
      <c r="AX411" s="64" t="s">
        <v>2688</v>
      </c>
    </row>
    <row r="412" spans="1:50" x14ac:dyDescent="0.3">
      <c r="A412" s="11">
        <v>401</v>
      </c>
      <c r="B412" s="11" t="s">
        <v>911</v>
      </c>
      <c r="C412" s="11" t="s">
        <v>1467</v>
      </c>
      <c r="D412" s="11">
        <v>401</v>
      </c>
      <c r="E412" s="11" t="s">
        <v>2227</v>
      </c>
      <c r="F412" s="11" t="s">
        <v>2688</v>
      </c>
      <c r="G412" s="11" t="s">
        <v>911</v>
      </c>
      <c r="H412" s="12" t="s">
        <v>1070</v>
      </c>
      <c r="I412" s="13">
        <v>44729</v>
      </c>
      <c r="J412" s="11" t="s">
        <v>2656</v>
      </c>
      <c r="K412" s="11">
        <v>0.21</v>
      </c>
      <c r="L412" s="11">
        <v>64</v>
      </c>
      <c r="M412" s="11">
        <v>8.27</v>
      </c>
      <c r="N412" s="11">
        <v>67</v>
      </c>
      <c r="O412" s="11">
        <v>11.22</v>
      </c>
      <c r="P412" s="11">
        <v>56</v>
      </c>
      <c r="Q412" s="11">
        <v>0.01</v>
      </c>
      <c r="R412" s="11">
        <v>62</v>
      </c>
      <c r="S412" s="11">
        <v>1.57</v>
      </c>
      <c r="T412" s="11">
        <v>61</v>
      </c>
      <c r="U412" s="11">
        <v>0.74</v>
      </c>
      <c r="V412" s="11">
        <v>54</v>
      </c>
      <c r="W412" s="11">
        <v>-0.04</v>
      </c>
      <c r="X412" s="11">
        <v>47</v>
      </c>
      <c r="Y412" s="11">
        <v>1.38</v>
      </c>
      <c r="Z412" s="11">
        <v>45</v>
      </c>
      <c r="AA412" s="11">
        <v>2.04</v>
      </c>
      <c r="AB412" s="11">
        <v>48</v>
      </c>
      <c r="AC412" s="11">
        <v>4.18</v>
      </c>
      <c r="AD412" s="11">
        <v>54</v>
      </c>
      <c r="AE412" s="40">
        <v>0.26</v>
      </c>
      <c r="AF412" s="11">
        <v>54</v>
      </c>
      <c r="AG412" s="43">
        <v>0.05</v>
      </c>
      <c r="AH412" s="11">
        <v>38</v>
      </c>
      <c r="AI412" s="47">
        <v>0.28000000000000003</v>
      </c>
      <c r="AJ412" s="11">
        <v>49</v>
      </c>
      <c r="AK412" s="47">
        <v>0.01</v>
      </c>
      <c r="AL412" s="11">
        <v>30</v>
      </c>
      <c r="AM412" s="40">
        <v>0.31</v>
      </c>
      <c r="AN412" s="11">
        <v>45</v>
      </c>
      <c r="AO412" s="40">
        <v>0.44</v>
      </c>
      <c r="AP412" s="11">
        <v>55</v>
      </c>
      <c r="AQ412" s="11">
        <v>9.01</v>
      </c>
      <c r="AR412" s="11">
        <v>168.65</v>
      </c>
      <c r="AS412" s="11">
        <v>131.5</v>
      </c>
      <c r="AT412" s="11" t="s">
        <v>2640</v>
      </c>
      <c r="AU412" s="11" t="s">
        <v>2640</v>
      </c>
      <c r="AV412" s="11" t="s">
        <v>2640</v>
      </c>
      <c r="AW412" s="11">
        <v>3</v>
      </c>
      <c r="AX412" s="64" t="s">
        <v>2690</v>
      </c>
    </row>
    <row r="413" spans="1:50" x14ac:dyDescent="0.3">
      <c r="A413" s="11">
        <v>402</v>
      </c>
      <c r="B413" s="11" t="s">
        <v>603</v>
      </c>
      <c r="C413" s="11" t="s">
        <v>1468</v>
      </c>
      <c r="D413" s="11">
        <v>402</v>
      </c>
      <c r="E413" s="11" t="s">
        <v>2227</v>
      </c>
      <c r="F413" s="11" t="s">
        <v>2688</v>
      </c>
      <c r="G413" s="11" t="s">
        <v>603</v>
      </c>
      <c r="H413" s="12" t="s">
        <v>1063</v>
      </c>
      <c r="I413" s="13">
        <v>44714</v>
      </c>
      <c r="J413" s="11" t="s">
        <v>2656</v>
      </c>
      <c r="K413" s="11">
        <v>0.54</v>
      </c>
      <c r="L413" s="11">
        <v>57</v>
      </c>
      <c r="M413" s="11">
        <v>10.67</v>
      </c>
      <c r="N413" s="11">
        <v>63</v>
      </c>
      <c r="O413" s="11">
        <v>15.46</v>
      </c>
      <c r="P413" s="11">
        <v>51</v>
      </c>
      <c r="Q413" s="11">
        <v>-0.35</v>
      </c>
      <c r="R413" s="11">
        <v>55</v>
      </c>
      <c r="S413" s="11">
        <v>1.7</v>
      </c>
      <c r="T413" s="11">
        <v>56</v>
      </c>
      <c r="U413" s="11">
        <v>0.28999999999999998</v>
      </c>
      <c r="V413" s="11">
        <v>46</v>
      </c>
      <c r="W413" s="11">
        <v>-0.06</v>
      </c>
      <c r="X413" s="11">
        <v>39</v>
      </c>
      <c r="Y413" s="11">
        <v>2.61</v>
      </c>
      <c r="Z413" s="11">
        <v>38</v>
      </c>
      <c r="AA413" s="11">
        <v>2.39</v>
      </c>
      <c r="AB413" s="11">
        <v>42</v>
      </c>
      <c r="AC413" s="11">
        <v>5.49</v>
      </c>
      <c r="AD413" s="11">
        <v>51</v>
      </c>
      <c r="AE413" s="40">
        <v>0.22</v>
      </c>
      <c r="AF413" s="11">
        <v>40</v>
      </c>
      <c r="AG413" s="43">
        <v>0.04</v>
      </c>
      <c r="AH413" s="11">
        <v>30</v>
      </c>
      <c r="AI413" s="47">
        <v>0.23</v>
      </c>
      <c r="AJ413" s="11">
        <v>39</v>
      </c>
      <c r="AK413" s="47">
        <v>0.02</v>
      </c>
      <c r="AL413" s="11">
        <v>24</v>
      </c>
      <c r="AM413" s="40">
        <v>0.26</v>
      </c>
      <c r="AN413" s="11">
        <v>36</v>
      </c>
      <c r="AO413" s="40">
        <v>0.37</v>
      </c>
      <c r="AP413" s="11">
        <v>41</v>
      </c>
      <c r="AQ413" s="11">
        <v>10.959999999999999</v>
      </c>
      <c r="AR413" s="11">
        <v>164.7</v>
      </c>
      <c r="AS413" s="11">
        <v>130.99</v>
      </c>
      <c r="AT413" s="11" t="s">
        <v>2640</v>
      </c>
      <c r="AU413" s="11" t="s">
        <v>2641</v>
      </c>
      <c r="AV413" s="11" t="s">
        <v>2641</v>
      </c>
      <c r="AW413" s="11">
        <v>4</v>
      </c>
      <c r="AX413" s="64" t="s">
        <v>2690</v>
      </c>
    </row>
    <row r="414" spans="1:50" x14ac:dyDescent="0.3">
      <c r="A414" s="11">
        <v>403</v>
      </c>
      <c r="B414" s="11" t="s">
        <v>928</v>
      </c>
      <c r="C414" s="11" t="s">
        <v>1469</v>
      </c>
      <c r="D414" s="11">
        <v>403</v>
      </c>
      <c r="E414" s="11" t="s">
        <v>2227</v>
      </c>
      <c r="F414" s="11" t="s">
        <v>2688</v>
      </c>
      <c r="G414" s="11" t="s">
        <v>928</v>
      </c>
      <c r="H414" s="12" t="s">
        <v>1059</v>
      </c>
      <c r="I414" s="13">
        <v>44734</v>
      </c>
      <c r="J414" s="11" t="s">
        <v>2656</v>
      </c>
      <c r="K414" s="11">
        <v>0.32</v>
      </c>
      <c r="L414" s="11">
        <v>65</v>
      </c>
      <c r="M414" s="11">
        <v>9.7899999999999991</v>
      </c>
      <c r="N414" s="11">
        <v>70</v>
      </c>
      <c r="O414" s="11">
        <v>13.83</v>
      </c>
      <c r="P414" s="11">
        <v>56</v>
      </c>
      <c r="Q414" s="11">
        <v>-0.14000000000000001</v>
      </c>
      <c r="R414" s="11">
        <v>63</v>
      </c>
      <c r="S414" s="11">
        <v>2.09</v>
      </c>
      <c r="T414" s="11">
        <v>64</v>
      </c>
      <c r="U414" s="11">
        <v>0.25</v>
      </c>
      <c r="V414" s="11">
        <v>50</v>
      </c>
      <c r="W414" s="11">
        <v>-0.54</v>
      </c>
      <c r="X414" s="11">
        <v>45</v>
      </c>
      <c r="Y414" s="11">
        <v>5.45</v>
      </c>
      <c r="Z414" s="11">
        <v>45</v>
      </c>
      <c r="AA414" s="11">
        <v>2.2400000000000002</v>
      </c>
      <c r="AB414" s="11">
        <v>48</v>
      </c>
      <c r="AC414" s="11">
        <v>5.24</v>
      </c>
      <c r="AD414" s="11">
        <v>59</v>
      </c>
      <c r="AE414" s="40">
        <v>0.32</v>
      </c>
      <c r="AF414" s="11">
        <v>47</v>
      </c>
      <c r="AG414" s="43">
        <v>7.0000000000000007E-2</v>
      </c>
      <c r="AH414" s="11">
        <v>38</v>
      </c>
      <c r="AI414" s="47">
        <v>0.2</v>
      </c>
      <c r="AJ414" s="11">
        <v>45</v>
      </c>
      <c r="AK414" s="47">
        <v>0.02</v>
      </c>
      <c r="AL414" s="11">
        <v>32</v>
      </c>
      <c r="AM414" s="40">
        <v>0.28999999999999998</v>
      </c>
      <c r="AN414" s="11">
        <v>42</v>
      </c>
      <c r="AO414" s="40">
        <v>0.47</v>
      </c>
      <c r="AP414" s="11">
        <v>49</v>
      </c>
      <c r="AQ414" s="11">
        <v>10.039999999999999</v>
      </c>
      <c r="AR414" s="11">
        <v>173.01</v>
      </c>
      <c r="AS414" s="11">
        <v>127.43</v>
      </c>
      <c r="AT414" s="11" t="s">
        <v>2640</v>
      </c>
      <c r="AU414" s="11" t="s">
        <v>2642</v>
      </c>
      <c r="AV414" s="11" t="s">
        <v>2640</v>
      </c>
      <c r="AW414" s="11">
        <v>3</v>
      </c>
      <c r="AX414" s="64" t="s">
        <v>2688</v>
      </c>
    </row>
    <row r="415" spans="1:50" x14ac:dyDescent="0.3">
      <c r="A415" s="11">
        <v>404</v>
      </c>
      <c r="B415" s="11" t="s">
        <v>776</v>
      </c>
      <c r="C415" s="11" t="s">
        <v>1470</v>
      </c>
      <c r="D415" s="11">
        <v>404</v>
      </c>
      <c r="E415" s="11" t="s">
        <v>2227</v>
      </c>
      <c r="F415" s="11" t="s">
        <v>2688</v>
      </c>
      <c r="G415" s="11" t="s">
        <v>776</v>
      </c>
      <c r="H415" s="12" t="s">
        <v>1057</v>
      </c>
      <c r="I415" s="13">
        <v>44727</v>
      </c>
      <c r="J415" s="11" t="s">
        <v>2656</v>
      </c>
      <c r="K415" s="11">
        <v>0.39</v>
      </c>
      <c r="L415" s="11">
        <v>66</v>
      </c>
      <c r="M415" s="11">
        <v>9.36</v>
      </c>
      <c r="N415" s="11">
        <v>69</v>
      </c>
      <c r="O415" s="11">
        <v>14.27</v>
      </c>
      <c r="P415" s="11">
        <v>62</v>
      </c>
      <c r="Q415" s="11">
        <v>0.09</v>
      </c>
      <c r="R415" s="11">
        <v>64</v>
      </c>
      <c r="S415" s="11">
        <v>1.91</v>
      </c>
      <c r="T415" s="11">
        <v>64</v>
      </c>
      <c r="U415" s="11">
        <v>-0.66</v>
      </c>
      <c r="V415" s="11">
        <v>57</v>
      </c>
      <c r="W415" s="11">
        <v>-0.36</v>
      </c>
      <c r="X415" s="11">
        <v>51</v>
      </c>
      <c r="Y415" s="11">
        <v>5.08</v>
      </c>
      <c r="Z415" s="11">
        <v>50</v>
      </c>
      <c r="AA415" s="11">
        <v>2.06</v>
      </c>
      <c r="AB415" s="11">
        <v>53</v>
      </c>
      <c r="AC415" s="11">
        <v>4.8</v>
      </c>
      <c r="AD415" s="11">
        <v>59</v>
      </c>
      <c r="AE415" s="40">
        <v>0.31</v>
      </c>
      <c r="AF415" s="11">
        <v>54</v>
      </c>
      <c r="AG415" s="43">
        <v>0.06</v>
      </c>
      <c r="AH415" s="11">
        <v>46</v>
      </c>
      <c r="AI415" s="47">
        <v>0.25</v>
      </c>
      <c r="AJ415" s="11">
        <v>53</v>
      </c>
      <c r="AK415" s="47">
        <v>1E-3</v>
      </c>
      <c r="AL415" s="11">
        <v>41</v>
      </c>
      <c r="AM415" s="40">
        <v>0.27</v>
      </c>
      <c r="AN415" s="11">
        <v>50</v>
      </c>
      <c r="AO415" s="40">
        <v>0.46</v>
      </c>
      <c r="AP415" s="11">
        <v>56</v>
      </c>
      <c r="AQ415" s="11">
        <v>8.6999999999999993</v>
      </c>
      <c r="AR415" s="11">
        <v>167.4</v>
      </c>
      <c r="AS415" s="11">
        <v>124.51</v>
      </c>
      <c r="AT415" s="11" t="s">
        <v>2640</v>
      </c>
      <c r="AU415" s="11" t="s">
        <v>2641</v>
      </c>
      <c r="AV415" s="11" t="s">
        <v>2640</v>
      </c>
      <c r="AW415" s="11">
        <v>3</v>
      </c>
      <c r="AX415" s="64" t="s">
        <v>2688</v>
      </c>
    </row>
    <row r="416" spans="1:50" x14ac:dyDescent="0.3">
      <c r="A416" s="11">
        <v>405</v>
      </c>
      <c r="B416" s="11" t="s">
        <v>842</v>
      </c>
      <c r="C416" s="11" t="s">
        <v>1471</v>
      </c>
      <c r="D416" s="11">
        <v>405</v>
      </c>
      <c r="E416" s="11" t="s">
        <v>2227</v>
      </c>
      <c r="F416" s="11" t="s">
        <v>2688</v>
      </c>
      <c r="G416" s="11" t="s">
        <v>842</v>
      </c>
      <c r="H416" s="12" t="s">
        <v>1066</v>
      </c>
      <c r="I416" s="13">
        <v>44731</v>
      </c>
      <c r="J416" s="11" t="s">
        <v>2656</v>
      </c>
      <c r="K416" s="11">
        <v>0.63</v>
      </c>
      <c r="L416" s="11">
        <v>62</v>
      </c>
      <c r="M416" s="11">
        <v>10.6</v>
      </c>
      <c r="N416" s="11">
        <v>68</v>
      </c>
      <c r="O416" s="11">
        <v>14.7</v>
      </c>
      <c r="P416" s="11">
        <v>54</v>
      </c>
      <c r="Q416" s="11">
        <v>-0.24</v>
      </c>
      <c r="R416" s="11">
        <v>61</v>
      </c>
      <c r="S416" s="11">
        <v>1.86</v>
      </c>
      <c r="T416" s="11">
        <v>62</v>
      </c>
      <c r="U416" s="11">
        <v>-0.32</v>
      </c>
      <c r="V416" s="11">
        <v>48</v>
      </c>
      <c r="W416" s="11">
        <v>-0.56999999999999995</v>
      </c>
      <c r="X416" s="11">
        <v>41</v>
      </c>
      <c r="Y416" s="11">
        <v>5.99</v>
      </c>
      <c r="Z416" s="11">
        <v>41</v>
      </c>
      <c r="AA416" s="11">
        <v>2.15</v>
      </c>
      <c r="AB416" s="11">
        <v>45</v>
      </c>
      <c r="AC416" s="11">
        <v>5.65</v>
      </c>
      <c r="AD416" s="11">
        <v>57</v>
      </c>
      <c r="AE416" s="40">
        <v>0.28999999999999998</v>
      </c>
      <c r="AF416" s="11">
        <v>45</v>
      </c>
      <c r="AG416" s="43">
        <v>0.04</v>
      </c>
      <c r="AH416" s="11">
        <v>34</v>
      </c>
      <c r="AI416" s="47">
        <v>0.21</v>
      </c>
      <c r="AJ416" s="11">
        <v>42</v>
      </c>
      <c r="AK416" s="47">
        <v>1E-3</v>
      </c>
      <c r="AL416" s="11">
        <v>29</v>
      </c>
      <c r="AM416" s="40">
        <v>0.21</v>
      </c>
      <c r="AN416" s="11">
        <v>39</v>
      </c>
      <c r="AO416" s="40">
        <v>0.42</v>
      </c>
      <c r="AP416" s="11">
        <v>46</v>
      </c>
      <c r="AQ416" s="11">
        <v>10.28</v>
      </c>
      <c r="AR416" s="11">
        <v>166.32</v>
      </c>
      <c r="AS416" s="11">
        <v>123.62</v>
      </c>
      <c r="AT416" s="11" t="s">
        <v>2640</v>
      </c>
      <c r="AU416" s="11" t="s">
        <v>2642</v>
      </c>
      <c r="AV416" s="11" t="s">
        <v>2642</v>
      </c>
      <c r="AW416" s="11">
        <v>3</v>
      </c>
      <c r="AX416" s="64" t="s">
        <v>2688</v>
      </c>
    </row>
    <row r="417" spans="1:50" x14ac:dyDescent="0.3">
      <c r="A417" s="11">
        <v>406</v>
      </c>
      <c r="B417" s="11" t="s">
        <v>936</v>
      </c>
      <c r="C417" s="11" t="s">
        <v>1472</v>
      </c>
      <c r="D417" s="11">
        <v>406</v>
      </c>
      <c r="E417" s="11" t="s">
        <v>2227</v>
      </c>
      <c r="F417" s="11" t="s">
        <v>2688</v>
      </c>
      <c r="G417" s="11" t="s">
        <v>936</v>
      </c>
      <c r="H417" s="12" t="s">
        <v>1049</v>
      </c>
      <c r="I417" s="13">
        <v>44734</v>
      </c>
      <c r="J417" s="11" t="s">
        <v>2656</v>
      </c>
      <c r="K417" s="11">
        <v>0.61</v>
      </c>
      <c r="L417" s="11">
        <v>65</v>
      </c>
      <c r="M417" s="11">
        <v>11.09</v>
      </c>
      <c r="N417" s="11">
        <v>69</v>
      </c>
      <c r="O417" s="11">
        <v>18.61</v>
      </c>
      <c r="P417" s="11">
        <v>57</v>
      </c>
      <c r="Q417" s="11">
        <v>0.14000000000000001</v>
      </c>
      <c r="R417" s="11">
        <v>66</v>
      </c>
      <c r="S417" s="11">
        <v>2.2599999999999998</v>
      </c>
      <c r="T417" s="11">
        <v>66</v>
      </c>
      <c r="U417" s="11">
        <v>0.24</v>
      </c>
      <c r="V417" s="11">
        <v>54</v>
      </c>
      <c r="W417" s="11">
        <v>-0.54</v>
      </c>
      <c r="X417" s="11">
        <v>47</v>
      </c>
      <c r="Y417" s="11">
        <v>6.77</v>
      </c>
      <c r="Z417" s="11">
        <v>47</v>
      </c>
      <c r="AA417" s="11">
        <v>2.61</v>
      </c>
      <c r="AB417" s="11">
        <v>50</v>
      </c>
      <c r="AC417" s="11">
        <v>5.64</v>
      </c>
      <c r="AD417" s="11">
        <v>60</v>
      </c>
      <c r="AE417" s="40">
        <v>0.2</v>
      </c>
      <c r="AF417" s="11">
        <v>53</v>
      </c>
      <c r="AG417" s="43">
        <v>0.02</v>
      </c>
      <c r="AH417" s="11">
        <v>39</v>
      </c>
      <c r="AI417" s="47">
        <v>0.24</v>
      </c>
      <c r="AJ417" s="11">
        <v>48</v>
      </c>
      <c r="AK417" s="47">
        <v>0.01</v>
      </c>
      <c r="AL417" s="11">
        <v>33</v>
      </c>
      <c r="AM417" s="40">
        <v>0.21</v>
      </c>
      <c r="AN417" s="11">
        <v>45</v>
      </c>
      <c r="AO417" s="40">
        <v>0.31</v>
      </c>
      <c r="AP417" s="11">
        <v>54</v>
      </c>
      <c r="AQ417" s="11">
        <v>11.33</v>
      </c>
      <c r="AR417" s="11">
        <v>166</v>
      </c>
      <c r="AS417" s="11">
        <v>122.4</v>
      </c>
      <c r="AT417" s="11" t="s">
        <v>2640</v>
      </c>
      <c r="AU417" s="11" t="s">
        <v>2640</v>
      </c>
      <c r="AV417" s="11" t="s">
        <v>2642</v>
      </c>
      <c r="AW417" s="11">
        <v>3</v>
      </c>
      <c r="AX417" s="64" t="s">
        <v>2688</v>
      </c>
    </row>
    <row r="418" spans="1:50" x14ac:dyDescent="0.3">
      <c r="A418" s="11">
        <v>407</v>
      </c>
      <c r="B418" s="11" t="s">
        <v>287</v>
      </c>
      <c r="C418" s="11" t="s">
        <v>1473</v>
      </c>
      <c r="D418" s="11">
        <v>407</v>
      </c>
      <c r="E418" s="11" t="s">
        <v>2227</v>
      </c>
      <c r="F418" s="11" t="s">
        <v>2688</v>
      </c>
      <c r="G418" s="11" t="s">
        <v>287</v>
      </c>
      <c r="H418" s="12" t="s">
        <v>1054</v>
      </c>
      <c r="I418" s="13">
        <v>44707</v>
      </c>
      <c r="J418" s="11" t="s">
        <v>2656</v>
      </c>
      <c r="K418" s="11">
        <v>0.45</v>
      </c>
      <c r="L418" s="11">
        <v>68</v>
      </c>
      <c r="M418" s="11">
        <v>7.27</v>
      </c>
      <c r="N418" s="11">
        <v>71</v>
      </c>
      <c r="O418" s="11">
        <v>10.130000000000001</v>
      </c>
      <c r="P418" s="11">
        <v>63</v>
      </c>
      <c r="Q418" s="11">
        <v>-0.64</v>
      </c>
      <c r="R418" s="11">
        <v>68</v>
      </c>
      <c r="S418" s="11">
        <v>1.21</v>
      </c>
      <c r="T418" s="11">
        <v>67</v>
      </c>
      <c r="U418" s="11">
        <v>0.53</v>
      </c>
      <c r="V418" s="11">
        <v>61</v>
      </c>
      <c r="W418" s="11">
        <v>-0.4</v>
      </c>
      <c r="X418" s="11">
        <v>53</v>
      </c>
      <c r="Y418" s="11">
        <v>4.82</v>
      </c>
      <c r="Z418" s="11">
        <v>52</v>
      </c>
      <c r="AA418" s="11">
        <v>1</v>
      </c>
      <c r="AB418" s="11">
        <v>55</v>
      </c>
      <c r="AC418" s="11">
        <v>5.01</v>
      </c>
      <c r="AD418" s="11">
        <v>61</v>
      </c>
      <c r="AE418" s="40">
        <v>0.25</v>
      </c>
      <c r="AF418" s="11">
        <v>59</v>
      </c>
      <c r="AG418" s="43">
        <v>0.03</v>
      </c>
      <c r="AH418" s="11">
        <v>46</v>
      </c>
      <c r="AI418" s="47">
        <v>0.19</v>
      </c>
      <c r="AJ418" s="11">
        <v>56</v>
      </c>
      <c r="AK418" s="47">
        <v>0.01</v>
      </c>
      <c r="AL418" s="11">
        <v>40</v>
      </c>
      <c r="AM418" s="40">
        <v>0.2</v>
      </c>
      <c r="AN418" s="11">
        <v>52</v>
      </c>
      <c r="AO418" s="40">
        <v>0.39</v>
      </c>
      <c r="AP418" s="11">
        <v>61</v>
      </c>
      <c r="AQ418" s="11">
        <v>7.8</v>
      </c>
      <c r="AR418" s="11">
        <v>155.77000000000001</v>
      </c>
      <c r="AS418" s="11">
        <v>121.91</v>
      </c>
      <c r="AT418" s="11" t="s">
        <v>2641</v>
      </c>
      <c r="AU418" s="11" t="s">
        <v>2641</v>
      </c>
      <c r="AV418" s="11" t="s">
        <v>2640</v>
      </c>
      <c r="AW418" s="11">
        <v>2</v>
      </c>
      <c r="AX418" s="64" t="s">
        <v>2688</v>
      </c>
    </row>
    <row r="419" spans="1:50" x14ac:dyDescent="0.3">
      <c r="A419" s="11">
        <v>408</v>
      </c>
      <c r="B419" s="11" t="s">
        <v>902</v>
      </c>
      <c r="C419" s="11" t="s">
        <v>1474</v>
      </c>
      <c r="D419" s="11">
        <v>408</v>
      </c>
      <c r="E419" s="11" t="s">
        <v>2227</v>
      </c>
      <c r="F419" s="11" t="s">
        <v>2688</v>
      </c>
      <c r="G419" s="11" t="s">
        <v>902</v>
      </c>
      <c r="H419" s="12" t="s">
        <v>1076</v>
      </c>
      <c r="I419" s="13">
        <v>44737</v>
      </c>
      <c r="J419" s="11" t="s">
        <v>2655</v>
      </c>
      <c r="K419" s="11">
        <v>0.12</v>
      </c>
      <c r="L419" s="11">
        <v>65</v>
      </c>
      <c r="M419" s="11">
        <v>5.92</v>
      </c>
      <c r="N419" s="11">
        <v>68</v>
      </c>
      <c r="O419" s="11">
        <v>11.51</v>
      </c>
      <c r="P419" s="11">
        <v>59</v>
      </c>
      <c r="Q419" s="11">
        <v>-0.46</v>
      </c>
      <c r="R419" s="11">
        <v>61</v>
      </c>
      <c r="S419" s="11">
        <v>1.29</v>
      </c>
      <c r="T419" s="11">
        <v>62</v>
      </c>
      <c r="U419" s="11">
        <v>-0.15</v>
      </c>
      <c r="V419" s="11">
        <v>55</v>
      </c>
      <c r="W419" s="11">
        <v>-0.22</v>
      </c>
      <c r="X419" s="11">
        <v>45</v>
      </c>
      <c r="Y419" s="11">
        <v>2.61</v>
      </c>
      <c r="Z419" s="11">
        <v>46</v>
      </c>
      <c r="AA419" s="11">
        <v>1.93</v>
      </c>
      <c r="AB419" s="11">
        <v>50</v>
      </c>
      <c r="AC419" s="11">
        <v>4.45</v>
      </c>
      <c r="AD419" s="11">
        <v>57</v>
      </c>
      <c r="AE419" s="40">
        <v>0.25</v>
      </c>
      <c r="AF419" s="11">
        <v>53</v>
      </c>
      <c r="AG419" s="43">
        <v>0.02</v>
      </c>
      <c r="AH419" s="11">
        <v>42</v>
      </c>
      <c r="AI419" s="47">
        <v>0.35</v>
      </c>
      <c r="AJ419" s="11">
        <v>50</v>
      </c>
      <c r="AK419" s="47">
        <v>-0.01</v>
      </c>
      <c r="AL419" s="11">
        <v>36</v>
      </c>
      <c r="AM419" s="40">
        <v>0.26</v>
      </c>
      <c r="AN419" s="11">
        <v>47</v>
      </c>
      <c r="AO419" s="40">
        <v>0.49</v>
      </c>
      <c r="AP419" s="11">
        <v>55</v>
      </c>
      <c r="AQ419" s="11">
        <v>5.77</v>
      </c>
      <c r="AR419" s="11">
        <v>156.51</v>
      </c>
      <c r="AS419" s="11">
        <v>120.85</v>
      </c>
      <c r="AT419" s="11" t="s">
        <v>2640</v>
      </c>
      <c r="AU419" s="11" t="s">
        <v>2641</v>
      </c>
      <c r="AV419" s="11" t="s">
        <v>2640</v>
      </c>
      <c r="AW419" s="11">
        <v>3</v>
      </c>
      <c r="AX419" s="64" t="s">
        <v>2688</v>
      </c>
    </row>
    <row r="420" spans="1:50" x14ac:dyDescent="0.3">
      <c r="A420" s="11">
        <v>409</v>
      </c>
      <c r="B420" s="11" t="s">
        <v>773</v>
      </c>
      <c r="C420" s="11" t="s">
        <v>1475</v>
      </c>
      <c r="D420" s="11">
        <v>409</v>
      </c>
      <c r="E420" s="11" t="s">
        <v>2227</v>
      </c>
      <c r="F420" s="11" t="s">
        <v>2688</v>
      </c>
      <c r="G420" s="11" t="s">
        <v>773</v>
      </c>
      <c r="H420" s="12" t="s">
        <v>1058</v>
      </c>
      <c r="I420" s="13">
        <v>44727</v>
      </c>
      <c r="J420" s="11" t="s">
        <v>2655</v>
      </c>
      <c r="K420" s="11">
        <v>0.28000000000000003</v>
      </c>
      <c r="L420" s="11">
        <v>63</v>
      </c>
      <c r="M420" s="11">
        <v>6.96</v>
      </c>
      <c r="N420" s="11">
        <v>66</v>
      </c>
      <c r="O420" s="11">
        <v>10.11</v>
      </c>
      <c r="P420" s="11">
        <v>55</v>
      </c>
      <c r="Q420" s="11">
        <v>-0.14000000000000001</v>
      </c>
      <c r="R420" s="11">
        <v>60</v>
      </c>
      <c r="S420" s="11">
        <v>1.95</v>
      </c>
      <c r="T420" s="11">
        <v>60</v>
      </c>
      <c r="U420" s="11">
        <v>-0.8</v>
      </c>
      <c r="V420" s="11">
        <v>52</v>
      </c>
      <c r="W420" s="11">
        <v>-0.22</v>
      </c>
      <c r="X420" s="11">
        <v>43</v>
      </c>
      <c r="Y420" s="11">
        <v>0.83</v>
      </c>
      <c r="Z420" s="11">
        <v>43</v>
      </c>
      <c r="AA420" s="11">
        <v>2.33</v>
      </c>
      <c r="AB420" s="11">
        <v>47</v>
      </c>
      <c r="AC420" s="11">
        <v>4.55</v>
      </c>
      <c r="AD420" s="11">
        <v>53</v>
      </c>
      <c r="AE420" s="40">
        <v>0.28000000000000003</v>
      </c>
      <c r="AF420" s="11">
        <v>50</v>
      </c>
      <c r="AG420" s="43">
        <v>0.05</v>
      </c>
      <c r="AH420" s="11">
        <v>37</v>
      </c>
      <c r="AI420" s="47">
        <v>0.18</v>
      </c>
      <c r="AJ420" s="11">
        <v>46</v>
      </c>
      <c r="AK420" s="47">
        <v>0.02</v>
      </c>
      <c r="AL420" s="11">
        <v>30</v>
      </c>
      <c r="AM420" s="40">
        <v>0.25</v>
      </c>
      <c r="AN420" s="11">
        <v>43</v>
      </c>
      <c r="AO420" s="40">
        <v>0.43</v>
      </c>
      <c r="AP420" s="11">
        <v>51</v>
      </c>
      <c r="AQ420" s="11">
        <v>6.16</v>
      </c>
      <c r="AR420" s="11">
        <v>162.88999999999999</v>
      </c>
      <c r="AS420" s="11">
        <v>122.37</v>
      </c>
      <c r="AT420" s="11" t="s">
        <v>2642</v>
      </c>
      <c r="AU420" s="11" t="s">
        <v>2640</v>
      </c>
      <c r="AV420" s="11" t="s">
        <v>2640</v>
      </c>
      <c r="AW420" s="11">
        <v>3</v>
      </c>
      <c r="AX420" s="64" t="s">
        <v>2688</v>
      </c>
    </row>
    <row r="421" spans="1:50" x14ac:dyDescent="0.3">
      <c r="A421" s="11">
        <v>410</v>
      </c>
      <c r="B421" s="11" t="s">
        <v>900</v>
      </c>
      <c r="C421" s="11" t="s">
        <v>1476</v>
      </c>
      <c r="D421" s="11">
        <v>410</v>
      </c>
      <c r="E421" s="11" t="s">
        <v>2227</v>
      </c>
      <c r="F421" s="11" t="s">
        <v>2688</v>
      </c>
      <c r="G421" s="11" t="s">
        <v>900</v>
      </c>
      <c r="H421" s="12" t="s">
        <v>1042</v>
      </c>
      <c r="I421" s="13">
        <v>44736</v>
      </c>
      <c r="J421" s="11" t="s">
        <v>2655</v>
      </c>
      <c r="K421" s="11">
        <v>0.53</v>
      </c>
      <c r="L421" s="11">
        <v>70</v>
      </c>
      <c r="M421" s="11">
        <v>8.86</v>
      </c>
      <c r="N421" s="11">
        <v>72</v>
      </c>
      <c r="O421" s="11">
        <v>12.26</v>
      </c>
      <c r="P421" s="11">
        <v>64</v>
      </c>
      <c r="Q421" s="11">
        <v>0.53</v>
      </c>
      <c r="R421" s="11">
        <v>68</v>
      </c>
      <c r="S421" s="11">
        <v>1.98</v>
      </c>
      <c r="T421" s="11">
        <v>67</v>
      </c>
      <c r="U421" s="11">
        <v>0.03</v>
      </c>
      <c r="V421" s="11">
        <v>64</v>
      </c>
      <c r="W421" s="11">
        <v>-0.08</v>
      </c>
      <c r="X421" s="11">
        <v>52</v>
      </c>
      <c r="Y421" s="11">
        <v>4.28</v>
      </c>
      <c r="Z421" s="11">
        <v>51</v>
      </c>
      <c r="AA421" s="11">
        <v>2.0099999999999998</v>
      </c>
      <c r="AB421" s="11">
        <v>55</v>
      </c>
      <c r="AC421" s="11">
        <v>4.43</v>
      </c>
      <c r="AD421" s="11">
        <v>62</v>
      </c>
      <c r="AE421" s="40">
        <v>0.36</v>
      </c>
      <c r="AF421" s="11">
        <v>58</v>
      </c>
      <c r="AG421" s="43">
        <v>0.05</v>
      </c>
      <c r="AH421" s="11">
        <v>46</v>
      </c>
      <c r="AI421" s="47">
        <v>0.31</v>
      </c>
      <c r="AJ421" s="11">
        <v>55</v>
      </c>
      <c r="AK421" s="47">
        <v>0.02</v>
      </c>
      <c r="AL421" s="11">
        <v>38</v>
      </c>
      <c r="AM421" s="40">
        <v>0.35</v>
      </c>
      <c r="AN421" s="11">
        <v>52</v>
      </c>
      <c r="AO421" s="40">
        <v>0.56000000000000005</v>
      </c>
      <c r="AP421" s="11">
        <v>60</v>
      </c>
      <c r="AQ421" s="11">
        <v>8.8899999999999988</v>
      </c>
      <c r="AR421" s="11">
        <v>173.43</v>
      </c>
      <c r="AS421" s="11">
        <v>133.05000000000001</v>
      </c>
      <c r="AT421" s="11" t="s">
        <v>2640</v>
      </c>
      <c r="AU421" s="11" t="s">
        <v>2640</v>
      </c>
      <c r="AV421" s="11" t="s">
        <v>2640</v>
      </c>
      <c r="AW421" s="11">
        <v>4</v>
      </c>
      <c r="AX421" s="64" t="s">
        <v>2690</v>
      </c>
    </row>
    <row r="422" spans="1:50" x14ac:dyDescent="0.3">
      <c r="A422" s="11">
        <v>411</v>
      </c>
      <c r="B422" s="11" t="s">
        <v>568</v>
      </c>
      <c r="C422" s="11" t="s">
        <v>1477</v>
      </c>
      <c r="D422" s="11">
        <v>411</v>
      </c>
      <c r="E422" s="11" t="s">
        <v>2227</v>
      </c>
      <c r="F422" s="11" t="s">
        <v>2688</v>
      </c>
      <c r="G422" s="11" t="s">
        <v>568</v>
      </c>
      <c r="H422" s="12" t="s">
        <v>1047</v>
      </c>
      <c r="I422" s="13">
        <v>44712</v>
      </c>
      <c r="J422" s="11" t="s">
        <v>2656</v>
      </c>
      <c r="K422" s="11">
        <v>0.28000000000000003</v>
      </c>
      <c r="L422" s="11">
        <v>69</v>
      </c>
      <c r="M422" s="11">
        <v>7.06</v>
      </c>
      <c r="N422" s="11">
        <v>71</v>
      </c>
      <c r="O422" s="11">
        <v>7.17</v>
      </c>
      <c r="P422" s="11">
        <v>67</v>
      </c>
      <c r="Q422" s="11">
        <v>1.3</v>
      </c>
      <c r="R422" s="11">
        <v>68</v>
      </c>
      <c r="S422" s="11">
        <v>3.02</v>
      </c>
      <c r="T422" s="11">
        <v>67</v>
      </c>
      <c r="U422" s="11">
        <v>-0.17</v>
      </c>
      <c r="V422" s="11">
        <v>66</v>
      </c>
      <c r="W422" s="11">
        <v>-0.19</v>
      </c>
      <c r="X422" s="11">
        <v>54</v>
      </c>
      <c r="Y422" s="11">
        <v>2.19</v>
      </c>
      <c r="Z422" s="11">
        <v>54</v>
      </c>
      <c r="AA422" s="11">
        <v>2.2999999999999998</v>
      </c>
      <c r="AB422" s="11">
        <v>57</v>
      </c>
      <c r="AC422" s="11">
        <v>3.39</v>
      </c>
      <c r="AD422" s="11">
        <v>62</v>
      </c>
      <c r="AE422" s="40">
        <v>0.36</v>
      </c>
      <c r="AF422" s="11">
        <v>60</v>
      </c>
      <c r="AG422" s="43">
        <v>7.0000000000000007E-2</v>
      </c>
      <c r="AH422" s="11">
        <v>48</v>
      </c>
      <c r="AI422" s="47">
        <v>0.37</v>
      </c>
      <c r="AJ422" s="11">
        <v>57</v>
      </c>
      <c r="AK422" s="47">
        <v>1E-3</v>
      </c>
      <c r="AL422" s="11">
        <v>41</v>
      </c>
      <c r="AM422" s="40">
        <v>0.36</v>
      </c>
      <c r="AN422" s="11">
        <v>54</v>
      </c>
      <c r="AO422" s="40">
        <v>0.57999999999999996</v>
      </c>
      <c r="AP422" s="11">
        <v>62</v>
      </c>
      <c r="AQ422" s="11">
        <v>6.89</v>
      </c>
      <c r="AR422" s="11">
        <v>182.59</v>
      </c>
      <c r="AS422" s="11">
        <v>131.66</v>
      </c>
      <c r="AT422" s="11" t="s">
        <v>2641</v>
      </c>
      <c r="AU422" s="11" t="s">
        <v>2640</v>
      </c>
      <c r="AV422" s="11" t="s">
        <v>2640</v>
      </c>
      <c r="AW422" s="11">
        <v>3</v>
      </c>
      <c r="AX422" s="64" t="s">
        <v>2688</v>
      </c>
    </row>
    <row r="423" spans="1:50" x14ac:dyDescent="0.3">
      <c r="A423" s="11">
        <v>412</v>
      </c>
      <c r="B423" s="11" t="s">
        <v>360</v>
      </c>
      <c r="C423" s="11" t="s">
        <v>1478</v>
      </c>
      <c r="D423" s="11">
        <v>412</v>
      </c>
      <c r="E423" s="11" t="s">
        <v>2227</v>
      </c>
      <c r="F423" s="11" t="s">
        <v>2688</v>
      </c>
      <c r="G423" s="11" t="s">
        <v>360</v>
      </c>
      <c r="H423" s="12" t="s">
        <v>1047</v>
      </c>
      <c r="I423" s="13">
        <v>44708</v>
      </c>
      <c r="J423" s="11" t="s">
        <v>2656</v>
      </c>
      <c r="K423" s="11">
        <v>0.55000000000000004</v>
      </c>
      <c r="L423" s="11">
        <v>69</v>
      </c>
      <c r="M423" s="11">
        <v>7.88</v>
      </c>
      <c r="N423" s="11">
        <v>72</v>
      </c>
      <c r="O423" s="11">
        <v>11.46</v>
      </c>
      <c r="P423" s="11">
        <v>69</v>
      </c>
      <c r="Q423" s="11">
        <v>1.06</v>
      </c>
      <c r="R423" s="11">
        <v>68</v>
      </c>
      <c r="S423" s="11">
        <v>1.86</v>
      </c>
      <c r="T423" s="11">
        <v>67</v>
      </c>
      <c r="U423" s="11">
        <v>0.7</v>
      </c>
      <c r="V423" s="11">
        <v>67</v>
      </c>
      <c r="W423" s="11">
        <v>7.0000000000000007E-2</v>
      </c>
      <c r="X423" s="11">
        <v>55</v>
      </c>
      <c r="Y423" s="11">
        <v>5.22</v>
      </c>
      <c r="Z423" s="11">
        <v>54</v>
      </c>
      <c r="AA423" s="11">
        <v>1.91</v>
      </c>
      <c r="AB423" s="11">
        <v>57</v>
      </c>
      <c r="AC423" s="11">
        <v>3.36</v>
      </c>
      <c r="AD423" s="11">
        <v>63</v>
      </c>
      <c r="AE423" s="40">
        <v>0.37</v>
      </c>
      <c r="AF423" s="11">
        <v>62</v>
      </c>
      <c r="AG423" s="43">
        <v>0.04</v>
      </c>
      <c r="AH423" s="11">
        <v>50</v>
      </c>
      <c r="AI423" s="47">
        <v>0.28999999999999998</v>
      </c>
      <c r="AJ423" s="11">
        <v>59</v>
      </c>
      <c r="AK423" s="47">
        <v>0.02</v>
      </c>
      <c r="AL423" s="11">
        <v>42</v>
      </c>
      <c r="AM423" s="40">
        <v>0.28999999999999998</v>
      </c>
      <c r="AN423" s="11">
        <v>56</v>
      </c>
      <c r="AO423" s="40">
        <v>0.56000000000000005</v>
      </c>
      <c r="AP423" s="11">
        <v>64</v>
      </c>
      <c r="AQ423" s="11">
        <v>8.58</v>
      </c>
      <c r="AR423" s="11">
        <v>165.07</v>
      </c>
      <c r="AS423" s="11">
        <v>130.94999999999999</v>
      </c>
      <c r="AT423" s="11" t="s">
        <v>2640</v>
      </c>
      <c r="AU423" s="11" t="s">
        <v>2640</v>
      </c>
      <c r="AV423" s="11" t="s">
        <v>2642</v>
      </c>
      <c r="AW423" s="11">
        <v>3</v>
      </c>
      <c r="AX423" s="64" t="s">
        <v>2690</v>
      </c>
    </row>
    <row r="424" spans="1:50" x14ac:dyDescent="0.3">
      <c r="A424" s="11">
        <v>413</v>
      </c>
      <c r="B424" s="11" t="s">
        <v>753</v>
      </c>
      <c r="C424" s="11" t="s">
        <v>1479</v>
      </c>
      <c r="D424" s="11">
        <v>413</v>
      </c>
      <c r="E424" s="11" t="s">
        <v>2227</v>
      </c>
      <c r="F424" s="11" t="s">
        <v>2688</v>
      </c>
      <c r="G424" s="11" t="s">
        <v>753</v>
      </c>
      <c r="H424" s="12" t="s">
        <v>1058</v>
      </c>
      <c r="I424" s="13">
        <v>44725</v>
      </c>
      <c r="J424" s="11" t="s">
        <v>2656</v>
      </c>
      <c r="K424" s="11">
        <v>0.44</v>
      </c>
      <c r="L424" s="11">
        <v>68</v>
      </c>
      <c r="M424" s="11">
        <v>8</v>
      </c>
      <c r="N424" s="11">
        <v>71</v>
      </c>
      <c r="O424" s="11">
        <v>13.5</v>
      </c>
      <c r="P424" s="11">
        <v>63</v>
      </c>
      <c r="Q424" s="11">
        <v>0.25</v>
      </c>
      <c r="R424" s="11">
        <v>66</v>
      </c>
      <c r="S424" s="11">
        <v>1.82</v>
      </c>
      <c r="T424" s="11">
        <v>66</v>
      </c>
      <c r="U424" s="11">
        <v>1.21</v>
      </c>
      <c r="V424" s="11">
        <v>60</v>
      </c>
      <c r="W424" s="11">
        <v>-0.1</v>
      </c>
      <c r="X424" s="11">
        <v>48</v>
      </c>
      <c r="Y424" s="11">
        <v>1.8</v>
      </c>
      <c r="Z424" s="11">
        <v>48</v>
      </c>
      <c r="AA424" s="11">
        <v>2.04</v>
      </c>
      <c r="AB424" s="11">
        <v>53</v>
      </c>
      <c r="AC424" s="11">
        <v>3.95</v>
      </c>
      <c r="AD424" s="11">
        <v>60</v>
      </c>
      <c r="AE424" s="40">
        <v>0.35</v>
      </c>
      <c r="AF424" s="11">
        <v>56</v>
      </c>
      <c r="AG424" s="43">
        <v>0.04</v>
      </c>
      <c r="AH424" s="11">
        <v>41</v>
      </c>
      <c r="AI424" s="47">
        <v>0.21</v>
      </c>
      <c r="AJ424" s="11">
        <v>51</v>
      </c>
      <c r="AK424" s="47">
        <v>0.03</v>
      </c>
      <c r="AL424" s="11">
        <v>33</v>
      </c>
      <c r="AM424" s="40">
        <v>0.27</v>
      </c>
      <c r="AN424" s="11">
        <v>48</v>
      </c>
      <c r="AO424" s="40">
        <v>0.54</v>
      </c>
      <c r="AP424" s="11">
        <v>57</v>
      </c>
      <c r="AQ424" s="11">
        <v>9.2100000000000009</v>
      </c>
      <c r="AR424" s="11">
        <v>162.84</v>
      </c>
      <c r="AS424" s="11">
        <v>128.6</v>
      </c>
      <c r="AT424" s="11" t="s">
        <v>2640</v>
      </c>
      <c r="AU424" s="11" t="s">
        <v>2640</v>
      </c>
      <c r="AV424" s="11" t="s">
        <v>2640</v>
      </c>
      <c r="AW424" s="11">
        <v>2</v>
      </c>
      <c r="AX424" s="64" t="s">
        <v>2690</v>
      </c>
    </row>
    <row r="425" spans="1:50" x14ac:dyDescent="0.3">
      <c r="A425" s="11">
        <v>414</v>
      </c>
      <c r="B425" s="11" t="s">
        <v>974</v>
      </c>
      <c r="C425" s="11" t="s">
        <v>1480</v>
      </c>
      <c r="D425" s="11">
        <v>414</v>
      </c>
      <c r="E425" s="11" t="s">
        <v>2227</v>
      </c>
      <c r="F425" s="11" t="s">
        <v>2688</v>
      </c>
      <c r="G425" s="11" t="s">
        <v>974</v>
      </c>
      <c r="H425" s="12" t="s">
        <v>1043</v>
      </c>
      <c r="I425" s="13">
        <v>44739</v>
      </c>
      <c r="J425" s="11" t="s">
        <v>2656</v>
      </c>
      <c r="K425" s="11">
        <v>0.48</v>
      </c>
      <c r="L425" s="11">
        <v>65</v>
      </c>
      <c r="M425" s="11">
        <v>10.24</v>
      </c>
      <c r="N425" s="11">
        <v>69</v>
      </c>
      <c r="O425" s="11">
        <v>18.3</v>
      </c>
      <c r="P425" s="11">
        <v>56</v>
      </c>
      <c r="Q425" s="11">
        <v>0.11</v>
      </c>
      <c r="R425" s="11">
        <v>64</v>
      </c>
      <c r="S425" s="11">
        <v>2.0499999999999998</v>
      </c>
      <c r="T425" s="11">
        <v>64</v>
      </c>
      <c r="U425" s="11">
        <v>0.67</v>
      </c>
      <c r="V425" s="11">
        <v>50</v>
      </c>
      <c r="W425" s="11">
        <v>-0.4</v>
      </c>
      <c r="X425" s="11">
        <v>42</v>
      </c>
      <c r="Y425" s="11">
        <v>4.88</v>
      </c>
      <c r="Z425" s="11">
        <v>43</v>
      </c>
      <c r="AA425" s="11">
        <v>2.4500000000000002</v>
      </c>
      <c r="AB425" s="11">
        <v>48</v>
      </c>
      <c r="AC425" s="11">
        <v>4.9400000000000004</v>
      </c>
      <c r="AD425" s="11">
        <v>59</v>
      </c>
      <c r="AE425" s="40">
        <v>0.31</v>
      </c>
      <c r="AF425" s="11">
        <v>47</v>
      </c>
      <c r="AG425" s="43">
        <v>0.05</v>
      </c>
      <c r="AH425" s="11">
        <v>37</v>
      </c>
      <c r="AI425" s="47">
        <v>0.36</v>
      </c>
      <c r="AJ425" s="11">
        <v>45</v>
      </c>
      <c r="AK425" s="47">
        <v>-0.01</v>
      </c>
      <c r="AL425" s="11">
        <v>31</v>
      </c>
      <c r="AM425" s="40">
        <v>0.31</v>
      </c>
      <c r="AN425" s="11">
        <v>42</v>
      </c>
      <c r="AO425" s="40">
        <v>0.53</v>
      </c>
      <c r="AP425" s="11">
        <v>49</v>
      </c>
      <c r="AQ425" s="11">
        <v>10.91</v>
      </c>
      <c r="AR425" s="11">
        <v>175.56</v>
      </c>
      <c r="AS425" s="11">
        <v>128.13999999999999</v>
      </c>
      <c r="AT425" s="11" t="s">
        <v>2640</v>
      </c>
      <c r="AU425" s="11" t="s">
        <v>2642</v>
      </c>
      <c r="AV425" s="11" t="s">
        <v>2640</v>
      </c>
      <c r="AW425" s="11">
        <v>3</v>
      </c>
      <c r="AX425" s="64" t="s">
        <v>2688</v>
      </c>
    </row>
    <row r="426" spans="1:50" x14ac:dyDescent="0.3">
      <c r="A426" s="11">
        <v>415</v>
      </c>
      <c r="B426" s="11" t="s">
        <v>927</v>
      </c>
      <c r="C426" s="11" t="s">
        <v>1481</v>
      </c>
      <c r="D426" s="11">
        <v>415</v>
      </c>
      <c r="E426" s="11" t="s">
        <v>2227</v>
      </c>
      <c r="F426" s="11" t="s">
        <v>2688</v>
      </c>
      <c r="G426" s="11" t="s">
        <v>927</v>
      </c>
      <c r="H426" s="12" t="s">
        <v>1060</v>
      </c>
      <c r="I426" s="13">
        <v>44734</v>
      </c>
      <c r="J426" s="11" t="s">
        <v>2656</v>
      </c>
      <c r="K426" s="11">
        <v>0.22</v>
      </c>
      <c r="L426" s="11">
        <v>68</v>
      </c>
      <c r="M426" s="11">
        <v>8.41</v>
      </c>
      <c r="N426" s="11">
        <v>70</v>
      </c>
      <c r="O426" s="11">
        <v>13.39</v>
      </c>
      <c r="P426" s="11">
        <v>60</v>
      </c>
      <c r="Q426" s="11">
        <v>-0.09</v>
      </c>
      <c r="R426" s="11">
        <v>63</v>
      </c>
      <c r="S426" s="11">
        <v>2.17</v>
      </c>
      <c r="T426" s="11">
        <v>64</v>
      </c>
      <c r="U426" s="11">
        <v>0.46</v>
      </c>
      <c r="V426" s="11">
        <v>55</v>
      </c>
      <c r="W426" s="11">
        <v>-0.28999999999999998</v>
      </c>
      <c r="X426" s="11">
        <v>47</v>
      </c>
      <c r="Y426" s="11">
        <v>4.4000000000000004</v>
      </c>
      <c r="Z426" s="11">
        <v>46</v>
      </c>
      <c r="AA426" s="11">
        <v>2.3199999999999998</v>
      </c>
      <c r="AB426" s="11">
        <v>50</v>
      </c>
      <c r="AC426" s="11">
        <v>4.99</v>
      </c>
      <c r="AD426" s="11">
        <v>59</v>
      </c>
      <c r="AE426" s="40">
        <v>0.27</v>
      </c>
      <c r="AF426" s="11">
        <v>50</v>
      </c>
      <c r="AG426" s="43">
        <v>0.06</v>
      </c>
      <c r="AH426" s="11">
        <v>40</v>
      </c>
      <c r="AI426" s="47">
        <v>0.23</v>
      </c>
      <c r="AJ426" s="11">
        <v>48</v>
      </c>
      <c r="AK426" s="47">
        <v>0.03</v>
      </c>
      <c r="AL426" s="11">
        <v>34</v>
      </c>
      <c r="AM426" s="40">
        <v>0.28999999999999998</v>
      </c>
      <c r="AN426" s="11">
        <v>45</v>
      </c>
      <c r="AO426" s="40">
        <v>0.41</v>
      </c>
      <c r="AP426" s="11">
        <v>52</v>
      </c>
      <c r="AQ426" s="11">
        <v>8.870000000000001</v>
      </c>
      <c r="AR426" s="11">
        <v>164.74</v>
      </c>
      <c r="AS426" s="11">
        <v>127.01</v>
      </c>
      <c r="AT426" s="11" t="s">
        <v>2640</v>
      </c>
      <c r="AU426" s="11" t="s">
        <v>2640</v>
      </c>
      <c r="AV426" s="11" t="s">
        <v>2640</v>
      </c>
      <c r="AW426" s="11">
        <v>3</v>
      </c>
      <c r="AX426" s="64" t="s">
        <v>2688</v>
      </c>
    </row>
    <row r="427" spans="1:50" x14ac:dyDescent="0.3">
      <c r="A427" s="11">
        <v>416</v>
      </c>
      <c r="B427" s="11" t="s">
        <v>761</v>
      </c>
      <c r="C427" s="11" t="s">
        <v>1482</v>
      </c>
      <c r="D427" s="11">
        <v>416</v>
      </c>
      <c r="E427" s="11" t="s">
        <v>2227</v>
      </c>
      <c r="F427" s="11" t="s">
        <v>2688</v>
      </c>
      <c r="G427" s="11" t="s">
        <v>761</v>
      </c>
      <c r="H427" s="12" t="s">
        <v>1071</v>
      </c>
      <c r="I427" s="13">
        <v>44726</v>
      </c>
      <c r="J427" s="11" t="s">
        <v>2656</v>
      </c>
      <c r="K427" s="11">
        <v>0.56000000000000005</v>
      </c>
      <c r="L427" s="11">
        <v>66</v>
      </c>
      <c r="M427" s="11">
        <v>8.25</v>
      </c>
      <c r="N427" s="11">
        <v>70</v>
      </c>
      <c r="O427" s="11">
        <v>12.95</v>
      </c>
      <c r="P427" s="11">
        <v>59</v>
      </c>
      <c r="Q427" s="11">
        <v>0.55000000000000004</v>
      </c>
      <c r="R427" s="11">
        <v>65</v>
      </c>
      <c r="S427" s="11">
        <v>1.94</v>
      </c>
      <c r="T427" s="11">
        <v>64</v>
      </c>
      <c r="U427" s="11">
        <v>0.79</v>
      </c>
      <c r="V427" s="11">
        <v>59</v>
      </c>
      <c r="W427" s="11">
        <v>-0.18</v>
      </c>
      <c r="X427" s="11">
        <v>52</v>
      </c>
      <c r="Y427" s="11">
        <v>3.42</v>
      </c>
      <c r="Z427" s="11">
        <v>50</v>
      </c>
      <c r="AA427" s="11">
        <v>2.41</v>
      </c>
      <c r="AB427" s="11">
        <v>53</v>
      </c>
      <c r="AC427" s="11">
        <v>4.26</v>
      </c>
      <c r="AD427" s="11">
        <v>57</v>
      </c>
      <c r="AE427" s="40">
        <v>0.28000000000000003</v>
      </c>
      <c r="AF427" s="11">
        <v>57</v>
      </c>
      <c r="AG427" s="43">
        <v>0.04</v>
      </c>
      <c r="AH427" s="11">
        <v>41</v>
      </c>
      <c r="AI427" s="47">
        <v>0.22</v>
      </c>
      <c r="AJ427" s="11">
        <v>51</v>
      </c>
      <c r="AK427" s="47">
        <v>0.01</v>
      </c>
      <c r="AL427" s="11">
        <v>35</v>
      </c>
      <c r="AM427" s="40">
        <v>0.25</v>
      </c>
      <c r="AN427" s="11">
        <v>47</v>
      </c>
      <c r="AO427" s="40">
        <v>0.41</v>
      </c>
      <c r="AP427" s="11">
        <v>58</v>
      </c>
      <c r="AQ427" s="11">
        <v>9.0399999999999991</v>
      </c>
      <c r="AR427" s="11">
        <v>163.53</v>
      </c>
      <c r="AS427" s="11">
        <v>126.38</v>
      </c>
      <c r="AT427" s="11" t="s">
        <v>2640</v>
      </c>
      <c r="AU427" s="11" t="s">
        <v>2640</v>
      </c>
      <c r="AV427" s="11" t="s">
        <v>2641</v>
      </c>
      <c r="AW427" s="11">
        <v>3</v>
      </c>
      <c r="AX427" s="64" t="s">
        <v>2688</v>
      </c>
    </row>
    <row r="428" spans="1:50" x14ac:dyDescent="0.3">
      <c r="A428" s="11">
        <v>417</v>
      </c>
      <c r="B428" s="11" t="s">
        <v>834</v>
      </c>
      <c r="C428" s="11" t="s">
        <v>1483</v>
      </c>
      <c r="D428" s="11">
        <v>417</v>
      </c>
      <c r="E428" s="11" t="s">
        <v>2227</v>
      </c>
      <c r="F428" s="11" t="s">
        <v>2688</v>
      </c>
      <c r="G428" s="11" t="s">
        <v>834</v>
      </c>
      <c r="H428" s="12" t="s">
        <v>1066</v>
      </c>
      <c r="I428" s="13">
        <v>44730</v>
      </c>
      <c r="J428" s="11" t="s">
        <v>2656</v>
      </c>
      <c r="K428" s="11">
        <v>0.46</v>
      </c>
      <c r="L428" s="11">
        <v>63</v>
      </c>
      <c r="M428" s="11">
        <v>7.93</v>
      </c>
      <c r="N428" s="11">
        <v>69</v>
      </c>
      <c r="O428" s="11">
        <v>10.82</v>
      </c>
      <c r="P428" s="11">
        <v>55</v>
      </c>
      <c r="Q428" s="11">
        <v>0.77</v>
      </c>
      <c r="R428" s="11">
        <v>61</v>
      </c>
      <c r="S428" s="11">
        <v>1.85</v>
      </c>
      <c r="T428" s="11">
        <v>62</v>
      </c>
      <c r="U428" s="11">
        <v>0.25</v>
      </c>
      <c r="V428" s="11">
        <v>49</v>
      </c>
      <c r="W428" s="11">
        <v>-0.24</v>
      </c>
      <c r="X428" s="11">
        <v>41</v>
      </c>
      <c r="Y428" s="11">
        <v>3.74</v>
      </c>
      <c r="Z428" s="11">
        <v>41</v>
      </c>
      <c r="AA428" s="11">
        <v>1.98</v>
      </c>
      <c r="AB428" s="11">
        <v>46</v>
      </c>
      <c r="AC428" s="11">
        <v>3.69</v>
      </c>
      <c r="AD428" s="11">
        <v>57</v>
      </c>
      <c r="AE428" s="40">
        <v>0.33</v>
      </c>
      <c r="AF428" s="11">
        <v>44</v>
      </c>
      <c r="AG428" s="43">
        <v>0.06</v>
      </c>
      <c r="AH428" s="11">
        <v>34</v>
      </c>
      <c r="AI428" s="47">
        <v>0.21</v>
      </c>
      <c r="AJ428" s="11">
        <v>42</v>
      </c>
      <c r="AK428" s="47">
        <v>0.01</v>
      </c>
      <c r="AL428" s="11">
        <v>29</v>
      </c>
      <c r="AM428" s="40">
        <v>0.26</v>
      </c>
      <c r="AN428" s="11">
        <v>39</v>
      </c>
      <c r="AO428" s="40">
        <v>0.48</v>
      </c>
      <c r="AP428" s="11">
        <v>45</v>
      </c>
      <c r="AQ428" s="11">
        <v>8.18</v>
      </c>
      <c r="AR428" s="11">
        <v>164.37</v>
      </c>
      <c r="AS428" s="11">
        <v>125.95</v>
      </c>
      <c r="AT428" s="11" t="s">
        <v>2640</v>
      </c>
      <c r="AU428" s="11" t="s">
        <v>2640</v>
      </c>
      <c r="AV428" s="11" t="s">
        <v>2640</v>
      </c>
      <c r="AW428" s="11">
        <v>4</v>
      </c>
      <c r="AX428" s="64" t="s">
        <v>2688</v>
      </c>
    </row>
    <row r="429" spans="1:50" x14ac:dyDescent="0.3">
      <c r="A429" s="11">
        <v>418</v>
      </c>
      <c r="B429" s="11" t="s">
        <v>933</v>
      </c>
      <c r="C429" s="11" t="s">
        <v>1484</v>
      </c>
      <c r="D429" s="11">
        <v>418</v>
      </c>
      <c r="E429" s="11" t="s">
        <v>2227</v>
      </c>
      <c r="F429" s="11" t="s">
        <v>2688</v>
      </c>
      <c r="G429" s="11" t="s">
        <v>933</v>
      </c>
      <c r="H429" s="12" t="s">
        <v>1040</v>
      </c>
      <c r="I429" s="13">
        <v>44734</v>
      </c>
      <c r="J429" s="11" t="s">
        <v>2656</v>
      </c>
      <c r="K429" s="11">
        <v>0.44</v>
      </c>
      <c r="L429" s="11">
        <v>64</v>
      </c>
      <c r="M429" s="11">
        <v>8.8000000000000007</v>
      </c>
      <c r="N429" s="11">
        <v>69</v>
      </c>
      <c r="O429" s="11">
        <v>12.02</v>
      </c>
      <c r="P429" s="11">
        <v>54</v>
      </c>
      <c r="Q429" s="11">
        <v>-0.06</v>
      </c>
      <c r="R429" s="11">
        <v>62</v>
      </c>
      <c r="S429" s="11">
        <v>1.73</v>
      </c>
      <c r="T429" s="11">
        <v>63</v>
      </c>
      <c r="U429" s="11">
        <v>-0.65</v>
      </c>
      <c r="V429" s="11">
        <v>47</v>
      </c>
      <c r="W429" s="11">
        <v>-0.21</v>
      </c>
      <c r="X429" s="11">
        <v>40</v>
      </c>
      <c r="Y429" s="11">
        <v>3.26</v>
      </c>
      <c r="Z429" s="11">
        <v>40</v>
      </c>
      <c r="AA429" s="11">
        <v>2.23</v>
      </c>
      <c r="AB429" s="11">
        <v>45</v>
      </c>
      <c r="AC429" s="11">
        <v>4.88</v>
      </c>
      <c r="AD429" s="11">
        <v>57</v>
      </c>
      <c r="AE429" s="40">
        <v>0.28000000000000003</v>
      </c>
      <c r="AF429" s="11">
        <v>44</v>
      </c>
      <c r="AG429" s="43">
        <v>0.03</v>
      </c>
      <c r="AH429" s="11">
        <v>32</v>
      </c>
      <c r="AI429" s="47">
        <v>0.25</v>
      </c>
      <c r="AJ429" s="11">
        <v>41</v>
      </c>
      <c r="AK429" s="47">
        <v>0.01</v>
      </c>
      <c r="AL429" s="11">
        <v>26</v>
      </c>
      <c r="AM429" s="40">
        <v>0.25</v>
      </c>
      <c r="AN429" s="11">
        <v>38</v>
      </c>
      <c r="AO429" s="40">
        <v>0.47</v>
      </c>
      <c r="AP429" s="11">
        <v>45</v>
      </c>
      <c r="AQ429" s="11">
        <v>8.15</v>
      </c>
      <c r="AR429" s="11">
        <v>165.58</v>
      </c>
      <c r="AS429" s="11">
        <v>125.87</v>
      </c>
      <c r="AT429" s="11" t="s">
        <v>2640</v>
      </c>
      <c r="AU429" s="11" t="s">
        <v>2640</v>
      </c>
      <c r="AV429" s="11" t="s">
        <v>2642</v>
      </c>
      <c r="AW429" s="11">
        <v>3</v>
      </c>
      <c r="AX429" s="64" t="s">
        <v>2688</v>
      </c>
    </row>
    <row r="430" spans="1:50" x14ac:dyDescent="0.3">
      <c r="A430" s="11">
        <v>419</v>
      </c>
      <c r="B430" s="11" t="s">
        <v>706</v>
      </c>
      <c r="C430" s="11" t="s">
        <v>1485</v>
      </c>
      <c r="D430" s="11">
        <v>419</v>
      </c>
      <c r="E430" s="11" t="s">
        <v>2227</v>
      </c>
      <c r="F430" s="11" t="s">
        <v>2688</v>
      </c>
      <c r="G430" s="11" t="s">
        <v>706</v>
      </c>
      <c r="H430" s="12" t="s">
        <v>1057</v>
      </c>
      <c r="I430" s="13">
        <v>44722</v>
      </c>
      <c r="J430" s="11" t="s">
        <v>2656</v>
      </c>
      <c r="K430" s="11">
        <v>0.37</v>
      </c>
      <c r="L430" s="11">
        <v>67</v>
      </c>
      <c r="M430" s="11">
        <v>9.7899999999999991</v>
      </c>
      <c r="N430" s="11">
        <v>70</v>
      </c>
      <c r="O430" s="11">
        <v>14.29</v>
      </c>
      <c r="P430" s="11">
        <v>61</v>
      </c>
      <c r="Q430" s="11">
        <v>0.13</v>
      </c>
      <c r="R430" s="11">
        <v>64</v>
      </c>
      <c r="S430" s="11">
        <v>2.0099999999999998</v>
      </c>
      <c r="T430" s="11">
        <v>63</v>
      </c>
      <c r="U430" s="11">
        <v>-0.8</v>
      </c>
      <c r="V430" s="11">
        <v>59</v>
      </c>
      <c r="W430" s="11">
        <v>-0.41</v>
      </c>
      <c r="X430" s="11">
        <v>51</v>
      </c>
      <c r="Y430" s="11">
        <v>5.88</v>
      </c>
      <c r="Z430" s="11">
        <v>50</v>
      </c>
      <c r="AA430" s="11">
        <v>2.14</v>
      </c>
      <c r="AB430" s="11">
        <v>52</v>
      </c>
      <c r="AC430" s="11">
        <v>5.0199999999999996</v>
      </c>
      <c r="AD430" s="11">
        <v>59</v>
      </c>
      <c r="AE430" s="40">
        <v>0.3</v>
      </c>
      <c r="AF430" s="11">
        <v>54</v>
      </c>
      <c r="AG430" s="43">
        <v>0.06</v>
      </c>
      <c r="AH430" s="11">
        <v>45</v>
      </c>
      <c r="AI430" s="47">
        <v>0.28999999999999998</v>
      </c>
      <c r="AJ430" s="11">
        <v>53</v>
      </c>
      <c r="AK430" s="47">
        <v>1E-3</v>
      </c>
      <c r="AL430" s="11">
        <v>39</v>
      </c>
      <c r="AM430" s="40">
        <v>0.28999999999999998</v>
      </c>
      <c r="AN430" s="11">
        <v>50</v>
      </c>
      <c r="AO430" s="40">
        <v>0.45</v>
      </c>
      <c r="AP430" s="11">
        <v>56</v>
      </c>
      <c r="AQ430" s="11">
        <v>8.9899999999999984</v>
      </c>
      <c r="AR430" s="11">
        <v>170.66</v>
      </c>
      <c r="AS430" s="11">
        <v>125.63</v>
      </c>
      <c r="AT430" s="11" t="s">
        <v>2641</v>
      </c>
      <c r="AU430" s="11" t="s">
        <v>2641</v>
      </c>
      <c r="AV430" s="11" t="s">
        <v>2641</v>
      </c>
      <c r="AW430" s="11">
        <v>3</v>
      </c>
      <c r="AX430" s="64" t="s">
        <v>2688</v>
      </c>
    </row>
    <row r="431" spans="1:50" x14ac:dyDescent="0.3">
      <c r="A431" s="11">
        <v>420</v>
      </c>
      <c r="B431" s="11" t="s">
        <v>212</v>
      </c>
      <c r="C431" s="11" t="s">
        <v>1486</v>
      </c>
      <c r="D431" s="11">
        <v>420</v>
      </c>
      <c r="E431" s="11" t="s">
        <v>2227</v>
      </c>
      <c r="F431" s="11" t="s">
        <v>2688</v>
      </c>
      <c r="G431" s="11" t="s">
        <v>212</v>
      </c>
      <c r="H431" s="12" t="s">
        <v>1061</v>
      </c>
      <c r="I431" s="13">
        <v>44702</v>
      </c>
      <c r="J431" s="11" t="s">
        <v>2657</v>
      </c>
      <c r="K431" s="11">
        <v>0.5</v>
      </c>
      <c r="L431" s="11">
        <v>65</v>
      </c>
      <c r="M431" s="11">
        <v>8.84</v>
      </c>
      <c r="N431" s="11">
        <v>70</v>
      </c>
      <c r="O431" s="11">
        <v>13.53</v>
      </c>
      <c r="P431" s="11">
        <v>57</v>
      </c>
      <c r="Q431" s="11">
        <v>1.01</v>
      </c>
      <c r="R431" s="11">
        <v>63</v>
      </c>
      <c r="S431" s="11">
        <v>2.87</v>
      </c>
      <c r="T431" s="11">
        <v>64</v>
      </c>
      <c r="U431" s="11">
        <v>1.1000000000000001</v>
      </c>
      <c r="V431" s="11">
        <v>53</v>
      </c>
      <c r="W431" s="11">
        <v>-0.47</v>
      </c>
      <c r="X431" s="11">
        <v>47</v>
      </c>
      <c r="Y431" s="11">
        <v>3.04</v>
      </c>
      <c r="Z431" s="11">
        <v>47</v>
      </c>
      <c r="AA431" s="11">
        <v>2.59</v>
      </c>
      <c r="AB431" s="11">
        <v>49</v>
      </c>
      <c r="AC431" s="11">
        <v>4.66</v>
      </c>
      <c r="AD431" s="11">
        <v>59</v>
      </c>
      <c r="AE431" s="40">
        <v>0.26</v>
      </c>
      <c r="AF431" s="11">
        <v>49</v>
      </c>
      <c r="AG431" s="43">
        <v>0.05</v>
      </c>
      <c r="AH431" s="11">
        <v>40</v>
      </c>
      <c r="AI431" s="47">
        <v>0.18</v>
      </c>
      <c r="AJ431" s="11">
        <v>48</v>
      </c>
      <c r="AK431" s="47">
        <v>0.02</v>
      </c>
      <c r="AL431" s="11">
        <v>35</v>
      </c>
      <c r="AM431" s="40">
        <v>0.24</v>
      </c>
      <c r="AN431" s="11">
        <v>45</v>
      </c>
      <c r="AO431" s="40">
        <v>0.39</v>
      </c>
      <c r="AP431" s="11">
        <v>51</v>
      </c>
      <c r="AQ431" s="11">
        <v>9.94</v>
      </c>
      <c r="AR431" s="11">
        <v>171.77</v>
      </c>
      <c r="AS431" s="11">
        <v>125.29</v>
      </c>
      <c r="AT431" s="11" t="s">
        <v>2640</v>
      </c>
      <c r="AU431" s="11" t="s">
        <v>2641</v>
      </c>
      <c r="AV431" s="11" t="s">
        <v>2641</v>
      </c>
      <c r="AW431" s="11">
        <v>4</v>
      </c>
      <c r="AX431" s="64" t="s">
        <v>2688</v>
      </c>
    </row>
    <row r="432" spans="1:50" x14ac:dyDescent="0.3">
      <c r="A432" s="11">
        <v>421</v>
      </c>
      <c r="B432" s="11" t="s">
        <v>913</v>
      </c>
      <c r="C432" s="11" t="s">
        <v>1487</v>
      </c>
      <c r="D432" s="11">
        <v>421</v>
      </c>
      <c r="E432" s="11" t="s">
        <v>2227</v>
      </c>
      <c r="F432" s="11" t="s">
        <v>2688</v>
      </c>
      <c r="G432" s="11" t="s">
        <v>913</v>
      </c>
      <c r="H432" s="12" t="s">
        <v>1042</v>
      </c>
      <c r="I432" s="13">
        <v>44733</v>
      </c>
      <c r="J432" s="11" t="s">
        <v>2656</v>
      </c>
      <c r="K432" s="11">
        <v>0.49</v>
      </c>
      <c r="L432" s="11">
        <v>65</v>
      </c>
      <c r="M432" s="11">
        <v>10.58</v>
      </c>
      <c r="N432" s="11">
        <v>69</v>
      </c>
      <c r="O432" s="11">
        <v>15.66</v>
      </c>
      <c r="P432" s="11">
        <v>59</v>
      </c>
      <c r="Q432" s="11">
        <v>-0.02</v>
      </c>
      <c r="R432" s="11">
        <v>65</v>
      </c>
      <c r="S432" s="11">
        <v>2.17</v>
      </c>
      <c r="T432" s="11">
        <v>65</v>
      </c>
      <c r="U432" s="11">
        <v>-0.14000000000000001</v>
      </c>
      <c r="V432" s="11">
        <v>57</v>
      </c>
      <c r="W432" s="11">
        <v>-0.21</v>
      </c>
      <c r="X432" s="11">
        <v>47</v>
      </c>
      <c r="Y432" s="11">
        <v>5.18</v>
      </c>
      <c r="Z432" s="11">
        <v>46</v>
      </c>
      <c r="AA432" s="11">
        <v>2.2799999999999998</v>
      </c>
      <c r="AB432" s="11">
        <v>50</v>
      </c>
      <c r="AC432" s="11">
        <v>5.33</v>
      </c>
      <c r="AD432" s="11">
        <v>60</v>
      </c>
      <c r="AE432" s="40">
        <v>0.24</v>
      </c>
      <c r="AF432" s="11">
        <v>52</v>
      </c>
      <c r="AG432" s="43">
        <v>0.04</v>
      </c>
      <c r="AH432" s="11">
        <v>41</v>
      </c>
      <c r="AI432" s="47">
        <v>0.17</v>
      </c>
      <c r="AJ432" s="11">
        <v>49</v>
      </c>
      <c r="AK432" s="47">
        <v>0.01</v>
      </c>
      <c r="AL432" s="11">
        <v>34</v>
      </c>
      <c r="AM432" s="40">
        <v>0.19</v>
      </c>
      <c r="AN432" s="11">
        <v>46</v>
      </c>
      <c r="AO432" s="40">
        <v>0.35</v>
      </c>
      <c r="AP432" s="11">
        <v>54</v>
      </c>
      <c r="AQ432" s="11">
        <v>10.44</v>
      </c>
      <c r="AR432" s="11">
        <v>162.55000000000001</v>
      </c>
      <c r="AS432" s="11">
        <v>125.27</v>
      </c>
      <c r="AT432" s="11" t="s">
        <v>2640</v>
      </c>
      <c r="AU432" s="11" t="s">
        <v>2641</v>
      </c>
      <c r="AV432" s="11" t="s">
        <v>2640</v>
      </c>
      <c r="AW432" s="11">
        <v>3</v>
      </c>
      <c r="AX432" s="64" t="s">
        <v>2688</v>
      </c>
    </row>
    <row r="433" spans="1:50" x14ac:dyDescent="0.3">
      <c r="A433" s="11">
        <v>422</v>
      </c>
      <c r="B433" s="11" t="s">
        <v>676</v>
      </c>
      <c r="C433" s="11" t="s">
        <v>1488</v>
      </c>
      <c r="D433" s="11">
        <v>422</v>
      </c>
      <c r="E433" s="11" t="s">
        <v>2227</v>
      </c>
      <c r="F433" s="11" t="s">
        <v>2688</v>
      </c>
      <c r="G433" s="11" t="s">
        <v>676</v>
      </c>
      <c r="H433" s="12" t="s">
        <v>1043</v>
      </c>
      <c r="I433" s="13">
        <v>44715</v>
      </c>
      <c r="J433" s="11" t="s">
        <v>2656</v>
      </c>
      <c r="K433" s="11">
        <v>0.34</v>
      </c>
      <c r="L433" s="11">
        <v>68</v>
      </c>
      <c r="M433" s="11">
        <v>7.22</v>
      </c>
      <c r="N433" s="11">
        <v>71</v>
      </c>
      <c r="O433" s="11">
        <v>14.38</v>
      </c>
      <c r="P433" s="11">
        <v>63</v>
      </c>
      <c r="Q433" s="11">
        <v>1.43</v>
      </c>
      <c r="R433" s="11">
        <v>66</v>
      </c>
      <c r="S433" s="11">
        <v>2.98</v>
      </c>
      <c r="T433" s="11">
        <v>65</v>
      </c>
      <c r="U433" s="11">
        <v>-0.28000000000000003</v>
      </c>
      <c r="V433" s="11">
        <v>57</v>
      </c>
      <c r="W433" s="11">
        <v>0.25</v>
      </c>
      <c r="X433" s="11">
        <v>49</v>
      </c>
      <c r="Y433" s="11">
        <v>0.7</v>
      </c>
      <c r="Z433" s="11">
        <v>49</v>
      </c>
      <c r="AA433" s="11">
        <v>2.83</v>
      </c>
      <c r="AB433" s="11">
        <v>53</v>
      </c>
      <c r="AC433" s="11">
        <v>2.7</v>
      </c>
      <c r="AD433" s="11">
        <v>60</v>
      </c>
      <c r="AE433" s="40">
        <v>0.33</v>
      </c>
      <c r="AF433" s="11">
        <v>53</v>
      </c>
      <c r="AG433" s="43">
        <v>0.04</v>
      </c>
      <c r="AH433" s="11">
        <v>43</v>
      </c>
      <c r="AI433" s="47">
        <v>0.22</v>
      </c>
      <c r="AJ433" s="11">
        <v>51</v>
      </c>
      <c r="AK433" s="47">
        <v>0.01</v>
      </c>
      <c r="AL433" s="11">
        <v>37</v>
      </c>
      <c r="AM433" s="40">
        <v>0.23</v>
      </c>
      <c r="AN433" s="11">
        <v>48</v>
      </c>
      <c r="AO433" s="40">
        <v>0.53</v>
      </c>
      <c r="AP433" s="11">
        <v>55</v>
      </c>
      <c r="AQ433" s="11">
        <v>6.9399999999999995</v>
      </c>
      <c r="AR433" s="11">
        <v>164.94</v>
      </c>
      <c r="AS433" s="11">
        <v>124.04</v>
      </c>
      <c r="AT433" s="11" t="s">
        <v>2642</v>
      </c>
      <c r="AU433" s="11" t="s">
        <v>2640</v>
      </c>
      <c r="AV433" s="11" t="s">
        <v>2640</v>
      </c>
      <c r="AW433" s="11">
        <v>3</v>
      </c>
      <c r="AX433" s="64" t="s">
        <v>2690</v>
      </c>
    </row>
    <row r="434" spans="1:50" x14ac:dyDescent="0.3">
      <c r="A434" s="11">
        <v>423</v>
      </c>
      <c r="B434" s="11" t="s">
        <v>186</v>
      </c>
      <c r="C434" s="11" t="s">
        <v>1489</v>
      </c>
      <c r="D434" s="11">
        <v>423</v>
      </c>
      <c r="E434" s="11" t="s">
        <v>2227</v>
      </c>
      <c r="F434" s="11" t="s">
        <v>2688</v>
      </c>
      <c r="G434" s="11" t="s">
        <v>186</v>
      </c>
      <c r="H434" s="12" t="s">
        <v>1054</v>
      </c>
      <c r="I434" s="13">
        <v>44700</v>
      </c>
      <c r="J434" s="11" t="s">
        <v>2656</v>
      </c>
      <c r="K434" s="11">
        <v>0.36</v>
      </c>
      <c r="L434" s="11">
        <v>68</v>
      </c>
      <c r="M434" s="11">
        <v>7.23</v>
      </c>
      <c r="N434" s="11">
        <v>71</v>
      </c>
      <c r="O434" s="11">
        <v>12.16</v>
      </c>
      <c r="P434" s="11">
        <v>63</v>
      </c>
      <c r="Q434" s="11">
        <v>0.8</v>
      </c>
      <c r="R434" s="11">
        <v>68</v>
      </c>
      <c r="S434" s="11">
        <v>1.57</v>
      </c>
      <c r="T434" s="11">
        <v>67</v>
      </c>
      <c r="U434" s="11">
        <v>1.41</v>
      </c>
      <c r="V434" s="11">
        <v>63</v>
      </c>
      <c r="W434" s="11">
        <v>-0.36</v>
      </c>
      <c r="X434" s="11">
        <v>52</v>
      </c>
      <c r="Y434" s="11">
        <v>4.9400000000000004</v>
      </c>
      <c r="Z434" s="11">
        <v>51</v>
      </c>
      <c r="AA434" s="11">
        <v>1.74</v>
      </c>
      <c r="AB434" s="11">
        <v>55</v>
      </c>
      <c r="AC434" s="11">
        <v>4.1399999999999997</v>
      </c>
      <c r="AD434" s="11">
        <v>61</v>
      </c>
      <c r="AE434" s="40">
        <v>0.35</v>
      </c>
      <c r="AF434" s="11">
        <v>59</v>
      </c>
      <c r="AG434" s="43">
        <v>0.06</v>
      </c>
      <c r="AH434" s="11">
        <v>44</v>
      </c>
      <c r="AI434" s="47">
        <v>0.15</v>
      </c>
      <c r="AJ434" s="11">
        <v>55</v>
      </c>
      <c r="AK434" s="47">
        <v>0.02</v>
      </c>
      <c r="AL434" s="11">
        <v>37</v>
      </c>
      <c r="AM434" s="40">
        <v>0.22</v>
      </c>
      <c r="AN434" s="11">
        <v>51</v>
      </c>
      <c r="AO434" s="40">
        <v>0.46</v>
      </c>
      <c r="AP434" s="11">
        <v>61</v>
      </c>
      <c r="AQ434" s="11">
        <v>8.64</v>
      </c>
      <c r="AR434" s="11">
        <v>158.32</v>
      </c>
      <c r="AS434" s="11">
        <v>123.22</v>
      </c>
      <c r="AT434" s="11" t="s">
        <v>2640</v>
      </c>
      <c r="AU434" s="11" t="s">
        <v>2640</v>
      </c>
      <c r="AV434" s="11" t="s">
        <v>2642</v>
      </c>
      <c r="AW434" s="11">
        <v>3</v>
      </c>
      <c r="AX434" s="64" t="s">
        <v>2688</v>
      </c>
    </row>
    <row r="435" spans="1:50" x14ac:dyDescent="0.3">
      <c r="A435" s="11">
        <v>424</v>
      </c>
      <c r="B435" s="11" t="s">
        <v>338</v>
      </c>
      <c r="C435" s="11" t="s">
        <v>1490</v>
      </c>
      <c r="D435" s="11">
        <v>424</v>
      </c>
      <c r="E435" s="11" t="s">
        <v>2227</v>
      </c>
      <c r="F435" s="11" t="s">
        <v>2688</v>
      </c>
      <c r="G435" s="11" t="s">
        <v>338</v>
      </c>
      <c r="H435" s="12" t="s">
        <v>1042</v>
      </c>
      <c r="I435" s="13">
        <v>44708</v>
      </c>
      <c r="J435" s="11" t="s">
        <v>2656</v>
      </c>
      <c r="K435" s="11">
        <v>0.5</v>
      </c>
      <c r="L435" s="11">
        <v>69</v>
      </c>
      <c r="M435" s="11">
        <v>8.86</v>
      </c>
      <c r="N435" s="11">
        <v>72</v>
      </c>
      <c r="O435" s="11">
        <v>14.11</v>
      </c>
      <c r="P435" s="11">
        <v>66</v>
      </c>
      <c r="Q435" s="11">
        <v>-0.4</v>
      </c>
      <c r="R435" s="11">
        <v>68</v>
      </c>
      <c r="S435" s="11">
        <v>1.96</v>
      </c>
      <c r="T435" s="11">
        <v>67</v>
      </c>
      <c r="U435" s="11">
        <v>0.05</v>
      </c>
      <c r="V435" s="11">
        <v>64</v>
      </c>
      <c r="W435" s="11">
        <v>-0.23</v>
      </c>
      <c r="X435" s="11">
        <v>53</v>
      </c>
      <c r="Y435" s="11">
        <v>6</v>
      </c>
      <c r="Z435" s="11">
        <v>53</v>
      </c>
      <c r="AA435" s="11">
        <v>2.09</v>
      </c>
      <c r="AB435" s="11">
        <v>56</v>
      </c>
      <c r="AC435" s="11">
        <v>5.0999999999999996</v>
      </c>
      <c r="AD435" s="11">
        <v>62</v>
      </c>
      <c r="AE435" s="40">
        <v>0.25</v>
      </c>
      <c r="AF435" s="11">
        <v>59</v>
      </c>
      <c r="AG435" s="43">
        <v>0.04</v>
      </c>
      <c r="AH435" s="11">
        <v>47</v>
      </c>
      <c r="AI435" s="47">
        <v>0.12</v>
      </c>
      <c r="AJ435" s="11">
        <v>56</v>
      </c>
      <c r="AK435" s="47">
        <v>0.02</v>
      </c>
      <c r="AL435" s="11">
        <v>40</v>
      </c>
      <c r="AM435" s="40">
        <v>0.19</v>
      </c>
      <c r="AN435" s="11">
        <v>53</v>
      </c>
      <c r="AO435" s="40">
        <v>0.36</v>
      </c>
      <c r="AP435" s="11">
        <v>61</v>
      </c>
      <c r="AQ435" s="11">
        <v>8.91</v>
      </c>
      <c r="AR435" s="11">
        <v>156.28</v>
      </c>
      <c r="AS435" s="11">
        <v>122.69</v>
      </c>
      <c r="AT435" s="11" t="s">
        <v>2640</v>
      </c>
      <c r="AU435" s="11" t="s">
        <v>2641</v>
      </c>
      <c r="AV435" s="11" t="s">
        <v>2641</v>
      </c>
      <c r="AW435" s="11">
        <v>2</v>
      </c>
      <c r="AX435" s="64" t="s">
        <v>2688</v>
      </c>
    </row>
    <row r="436" spans="1:50" x14ac:dyDescent="0.3">
      <c r="A436" s="11">
        <v>425</v>
      </c>
      <c r="B436" s="11" t="s">
        <v>524</v>
      </c>
      <c r="C436" s="11" t="s">
        <v>1491</v>
      </c>
      <c r="D436" s="11">
        <v>425</v>
      </c>
      <c r="E436" s="11" t="s">
        <v>2227</v>
      </c>
      <c r="F436" s="11" t="s">
        <v>2688</v>
      </c>
      <c r="G436" s="11" t="s">
        <v>524</v>
      </c>
      <c r="H436" s="12" t="s">
        <v>1042</v>
      </c>
      <c r="I436" s="13">
        <v>44711</v>
      </c>
      <c r="J436" s="11" t="s">
        <v>2656</v>
      </c>
      <c r="K436" s="11">
        <v>0.46</v>
      </c>
      <c r="L436" s="11">
        <v>66</v>
      </c>
      <c r="M436" s="11">
        <v>8.06</v>
      </c>
      <c r="N436" s="11">
        <v>70</v>
      </c>
      <c r="O436" s="11">
        <v>14.48</v>
      </c>
      <c r="P436" s="11">
        <v>63</v>
      </c>
      <c r="Q436" s="11">
        <v>0.17</v>
      </c>
      <c r="R436" s="11">
        <v>67</v>
      </c>
      <c r="S436" s="11">
        <v>1.61</v>
      </c>
      <c r="T436" s="11">
        <v>67</v>
      </c>
      <c r="U436" s="11">
        <v>0.18</v>
      </c>
      <c r="V436" s="11">
        <v>60</v>
      </c>
      <c r="W436" s="11">
        <v>-0.03</v>
      </c>
      <c r="X436" s="11">
        <v>49</v>
      </c>
      <c r="Y436" s="11">
        <v>2.62</v>
      </c>
      <c r="Z436" s="11">
        <v>48</v>
      </c>
      <c r="AA436" s="11">
        <v>1.81</v>
      </c>
      <c r="AB436" s="11">
        <v>52</v>
      </c>
      <c r="AC436" s="11">
        <v>3.89</v>
      </c>
      <c r="AD436" s="11">
        <v>61</v>
      </c>
      <c r="AE436" s="40">
        <v>0.3</v>
      </c>
      <c r="AF436" s="11">
        <v>54</v>
      </c>
      <c r="AG436" s="43">
        <v>0.04</v>
      </c>
      <c r="AH436" s="11">
        <v>43</v>
      </c>
      <c r="AI436" s="47">
        <v>0.1</v>
      </c>
      <c r="AJ436" s="11">
        <v>51</v>
      </c>
      <c r="AK436" s="47">
        <v>0.03</v>
      </c>
      <c r="AL436" s="11">
        <v>37</v>
      </c>
      <c r="AM436" s="40">
        <v>0.2</v>
      </c>
      <c r="AN436" s="11">
        <v>48</v>
      </c>
      <c r="AO436" s="40">
        <v>0.42</v>
      </c>
      <c r="AP436" s="11">
        <v>56</v>
      </c>
      <c r="AQ436" s="11">
        <v>8.24</v>
      </c>
      <c r="AR436" s="11">
        <v>152.4</v>
      </c>
      <c r="AS436" s="11">
        <v>122.42</v>
      </c>
      <c r="AT436" s="11" t="s">
        <v>2640</v>
      </c>
      <c r="AU436" s="11" t="s">
        <v>2641</v>
      </c>
      <c r="AV436" s="11" t="s">
        <v>2640</v>
      </c>
      <c r="AW436" s="11">
        <v>4</v>
      </c>
      <c r="AX436" s="64" t="s">
        <v>2690</v>
      </c>
    </row>
    <row r="437" spans="1:50" x14ac:dyDescent="0.3">
      <c r="A437" s="11">
        <v>426</v>
      </c>
      <c r="B437" s="11" t="s">
        <v>993</v>
      </c>
      <c r="C437" s="11" t="s">
        <v>1492</v>
      </c>
      <c r="D437" s="11">
        <v>426</v>
      </c>
      <c r="E437" s="11" t="s">
        <v>2227</v>
      </c>
      <c r="F437" s="11" t="s">
        <v>2616</v>
      </c>
      <c r="G437" s="11" t="s">
        <v>993</v>
      </c>
      <c r="H437" s="12" t="s">
        <v>1063</v>
      </c>
      <c r="I437" s="13">
        <v>44748</v>
      </c>
      <c r="J437" s="11" t="s">
        <v>2655</v>
      </c>
      <c r="K437" s="11">
        <v>0.52</v>
      </c>
      <c r="L437" s="11">
        <v>66</v>
      </c>
      <c r="M437" s="11">
        <v>9.9700000000000006</v>
      </c>
      <c r="N437" s="11">
        <v>70</v>
      </c>
      <c r="O437" s="11">
        <v>15.65</v>
      </c>
      <c r="P437" s="11">
        <v>60</v>
      </c>
      <c r="Q437" s="11">
        <v>-0.9</v>
      </c>
      <c r="R437" s="11">
        <v>64</v>
      </c>
      <c r="S437" s="11">
        <v>1.62</v>
      </c>
      <c r="T437" s="11">
        <v>64</v>
      </c>
      <c r="U437" s="11">
        <v>0.73</v>
      </c>
      <c r="V437" s="11">
        <v>55</v>
      </c>
      <c r="W437" s="11">
        <v>-0.12</v>
      </c>
      <c r="X437" s="11">
        <v>50</v>
      </c>
      <c r="Y437" s="11">
        <v>3.4</v>
      </c>
      <c r="Z437" s="11">
        <v>49</v>
      </c>
      <c r="AA437" s="11">
        <v>1.85</v>
      </c>
      <c r="AB437" s="11">
        <v>52</v>
      </c>
      <c r="AC437" s="11">
        <v>5.73</v>
      </c>
      <c r="AD437" s="11">
        <v>59</v>
      </c>
      <c r="AE437" s="40">
        <v>0.21</v>
      </c>
      <c r="AF437" s="11">
        <v>52</v>
      </c>
      <c r="AG437" s="43">
        <v>0.02</v>
      </c>
      <c r="AH437" s="11">
        <v>41</v>
      </c>
      <c r="AI437" s="47">
        <v>0.26</v>
      </c>
      <c r="AJ437" s="11">
        <v>50</v>
      </c>
      <c r="AK437" s="47">
        <v>0.02</v>
      </c>
      <c r="AL437" s="11">
        <v>35</v>
      </c>
      <c r="AM437" s="40">
        <v>0.25</v>
      </c>
      <c r="AN437" s="11">
        <v>47</v>
      </c>
      <c r="AO437" s="40">
        <v>0.35</v>
      </c>
      <c r="AP437" s="11">
        <v>54</v>
      </c>
      <c r="AQ437" s="11">
        <v>10.700000000000001</v>
      </c>
      <c r="AR437" s="11">
        <v>161.58000000000001</v>
      </c>
      <c r="AS437" s="11">
        <v>129.30000000000001</v>
      </c>
      <c r="AT437" s="11" t="s">
        <v>2640</v>
      </c>
      <c r="AU437" s="11" t="s">
        <v>2642</v>
      </c>
      <c r="AV437" s="11" t="s">
        <v>2642</v>
      </c>
      <c r="AW437" s="11">
        <v>3</v>
      </c>
      <c r="AX437" s="64" t="s">
        <v>2690</v>
      </c>
    </row>
    <row r="438" spans="1:50" x14ac:dyDescent="0.3">
      <c r="A438" s="11">
        <v>427</v>
      </c>
      <c r="B438" s="11" t="s">
        <v>806</v>
      </c>
      <c r="C438" s="11" t="s">
        <v>1493</v>
      </c>
      <c r="D438" s="11">
        <v>427</v>
      </c>
      <c r="E438" s="11" t="s">
        <v>2227</v>
      </c>
      <c r="F438" s="11" t="s">
        <v>2616</v>
      </c>
      <c r="G438" s="11" t="s">
        <v>806</v>
      </c>
      <c r="H438" s="12" t="s">
        <v>1067</v>
      </c>
      <c r="I438" s="13">
        <v>44731</v>
      </c>
      <c r="J438" s="11" t="s">
        <v>2655</v>
      </c>
      <c r="K438" s="11">
        <v>0.45</v>
      </c>
      <c r="L438" s="11">
        <v>64</v>
      </c>
      <c r="M438" s="11">
        <v>8.5399999999999991</v>
      </c>
      <c r="N438" s="11">
        <v>69</v>
      </c>
      <c r="O438" s="11">
        <v>13.43</v>
      </c>
      <c r="P438" s="11">
        <v>55</v>
      </c>
      <c r="Q438" s="11">
        <v>0.47</v>
      </c>
      <c r="R438" s="11">
        <v>62</v>
      </c>
      <c r="S438" s="11">
        <v>1.53</v>
      </c>
      <c r="T438" s="11">
        <v>63</v>
      </c>
      <c r="U438" s="11">
        <v>0.22</v>
      </c>
      <c r="V438" s="11">
        <v>50</v>
      </c>
      <c r="W438" s="11">
        <v>0.02</v>
      </c>
      <c r="X438" s="11">
        <v>41</v>
      </c>
      <c r="Y438" s="11">
        <v>3.1</v>
      </c>
      <c r="Z438" s="11">
        <v>40</v>
      </c>
      <c r="AA438" s="11">
        <v>1.73</v>
      </c>
      <c r="AB438" s="11">
        <v>46</v>
      </c>
      <c r="AC438" s="11">
        <v>4.12</v>
      </c>
      <c r="AD438" s="11">
        <v>58</v>
      </c>
      <c r="AE438" s="40">
        <v>0.26</v>
      </c>
      <c r="AF438" s="11">
        <v>45</v>
      </c>
      <c r="AG438" s="43">
        <v>1E-3</v>
      </c>
      <c r="AH438" s="11">
        <v>34</v>
      </c>
      <c r="AI438" s="47">
        <v>0.17</v>
      </c>
      <c r="AJ438" s="11">
        <v>43</v>
      </c>
      <c r="AK438" s="47">
        <v>0.03</v>
      </c>
      <c r="AL438" s="11">
        <v>29</v>
      </c>
      <c r="AM438" s="40">
        <v>0.16</v>
      </c>
      <c r="AN438" s="11">
        <v>40</v>
      </c>
      <c r="AO438" s="40">
        <v>0.41</v>
      </c>
      <c r="AP438" s="11">
        <v>47</v>
      </c>
      <c r="AQ438" s="11">
        <v>8.76</v>
      </c>
      <c r="AR438" s="11">
        <v>155.77000000000001</v>
      </c>
      <c r="AS438" s="11">
        <v>123.4</v>
      </c>
      <c r="AT438" s="11" t="s">
        <v>2641</v>
      </c>
      <c r="AU438" s="11" t="s">
        <v>2641</v>
      </c>
      <c r="AV438" s="11" t="s">
        <v>2641</v>
      </c>
      <c r="AW438" s="11">
        <v>4</v>
      </c>
      <c r="AX438" s="64" t="s">
        <v>2690</v>
      </c>
    </row>
    <row r="439" spans="1:50" x14ac:dyDescent="0.3">
      <c r="A439" s="11">
        <v>428</v>
      </c>
      <c r="B439" s="11" t="s">
        <v>495</v>
      </c>
      <c r="C439" s="11" t="s">
        <v>1494</v>
      </c>
      <c r="D439" s="11">
        <v>428</v>
      </c>
      <c r="E439" s="11" t="s">
        <v>2227</v>
      </c>
      <c r="F439" s="11" t="s">
        <v>2616</v>
      </c>
      <c r="G439" s="11" t="s">
        <v>495</v>
      </c>
      <c r="H439" s="12" t="s">
        <v>1059</v>
      </c>
      <c r="I439" s="13">
        <v>44709</v>
      </c>
      <c r="J439" s="11" t="s">
        <v>2657</v>
      </c>
      <c r="K439" s="11">
        <v>0.54</v>
      </c>
      <c r="L439" s="11">
        <v>69</v>
      </c>
      <c r="M439" s="11">
        <v>9.1999999999999993</v>
      </c>
      <c r="N439" s="11">
        <v>73</v>
      </c>
      <c r="O439" s="11">
        <v>14.48</v>
      </c>
      <c r="P439" s="11">
        <v>63</v>
      </c>
      <c r="Q439" s="11">
        <v>0.26</v>
      </c>
      <c r="R439" s="11">
        <v>66</v>
      </c>
      <c r="S439" s="11">
        <v>1.72</v>
      </c>
      <c r="T439" s="11">
        <v>66</v>
      </c>
      <c r="U439" s="11">
        <v>1.68</v>
      </c>
      <c r="V439" s="11">
        <v>59</v>
      </c>
      <c r="W439" s="11">
        <v>-0.33</v>
      </c>
      <c r="X439" s="11">
        <v>50</v>
      </c>
      <c r="Y439" s="11">
        <v>4.83</v>
      </c>
      <c r="Z439" s="11">
        <v>49</v>
      </c>
      <c r="AA439" s="11">
        <v>1.86</v>
      </c>
      <c r="AB439" s="11">
        <v>53</v>
      </c>
      <c r="AC439" s="11">
        <v>4</v>
      </c>
      <c r="AD439" s="11">
        <v>60</v>
      </c>
      <c r="AE439" s="40">
        <v>0.34</v>
      </c>
      <c r="AF439" s="11">
        <v>52</v>
      </c>
      <c r="AG439" s="43">
        <v>0.05</v>
      </c>
      <c r="AH439" s="11">
        <v>42</v>
      </c>
      <c r="AI439" s="47">
        <v>0.37</v>
      </c>
      <c r="AJ439" s="11">
        <v>51</v>
      </c>
      <c r="AK439" s="47">
        <v>0.01</v>
      </c>
      <c r="AL439" s="11">
        <v>36</v>
      </c>
      <c r="AM439" s="40">
        <v>0.34</v>
      </c>
      <c r="AN439" s="11">
        <v>48</v>
      </c>
      <c r="AO439" s="40">
        <v>0.55000000000000004</v>
      </c>
      <c r="AP439" s="11">
        <v>54</v>
      </c>
      <c r="AQ439" s="11">
        <v>10.879999999999999</v>
      </c>
      <c r="AR439" s="11">
        <v>173.87</v>
      </c>
      <c r="AS439" s="11">
        <v>132.1</v>
      </c>
      <c r="AT439" s="11" t="s">
        <v>2641</v>
      </c>
      <c r="AU439" s="11" t="s">
        <v>2641</v>
      </c>
      <c r="AV439" s="11" t="s">
        <v>2641</v>
      </c>
      <c r="AW439" s="11">
        <v>2</v>
      </c>
      <c r="AX439" s="64" t="s">
        <v>2688</v>
      </c>
    </row>
    <row r="440" spans="1:50" x14ac:dyDescent="0.3">
      <c r="A440" s="11">
        <v>429</v>
      </c>
      <c r="B440" s="11" t="s">
        <v>475</v>
      </c>
      <c r="C440" s="11" t="s">
        <v>1495</v>
      </c>
      <c r="D440" s="11">
        <v>429</v>
      </c>
      <c r="E440" s="11" t="s">
        <v>2227</v>
      </c>
      <c r="F440" s="11" t="s">
        <v>2616</v>
      </c>
      <c r="G440" s="11" t="s">
        <v>475</v>
      </c>
      <c r="H440" s="12" t="s">
        <v>1063</v>
      </c>
      <c r="I440" s="13">
        <v>44709</v>
      </c>
      <c r="J440" s="11" t="s">
        <v>2656</v>
      </c>
      <c r="K440" s="11">
        <v>0.43</v>
      </c>
      <c r="L440" s="11">
        <v>64</v>
      </c>
      <c r="M440" s="11">
        <v>8.69</v>
      </c>
      <c r="N440" s="11">
        <v>69</v>
      </c>
      <c r="O440" s="11">
        <v>14.38</v>
      </c>
      <c r="P440" s="11">
        <v>61</v>
      </c>
      <c r="Q440" s="11">
        <v>0.56999999999999995</v>
      </c>
      <c r="R440" s="11">
        <v>63</v>
      </c>
      <c r="S440" s="11">
        <v>1.98</v>
      </c>
      <c r="T440" s="11">
        <v>63</v>
      </c>
      <c r="U440" s="11">
        <v>0.67</v>
      </c>
      <c r="V440" s="11">
        <v>56</v>
      </c>
      <c r="W440" s="11">
        <v>0.08</v>
      </c>
      <c r="X440" s="11">
        <v>48</v>
      </c>
      <c r="Y440" s="11">
        <v>3.05</v>
      </c>
      <c r="Z440" s="11">
        <v>47</v>
      </c>
      <c r="AA440" s="11">
        <v>1.89</v>
      </c>
      <c r="AB440" s="11">
        <v>50</v>
      </c>
      <c r="AC440" s="11">
        <v>3.88</v>
      </c>
      <c r="AD440" s="11">
        <v>58</v>
      </c>
      <c r="AE440" s="40">
        <v>0.31</v>
      </c>
      <c r="AF440" s="11">
        <v>50</v>
      </c>
      <c r="AG440" s="43">
        <v>7.0000000000000007E-2</v>
      </c>
      <c r="AH440" s="11">
        <v>40</v>
      </c>
      <c r="AI440" s="47">
        <v>0.24</v>
      </c>
      <c r="AJ440" s="11">
        <v>49</v>
      </c>
      <c r="AK440" s="47">
        <v>0.02</v>
      </c>
      <c r="AL440" s="11">
        <v>33</v>
      </c>
      <c r="AM440" s="40">
        <v>0.31</v>
      </c>
      <c r="AN440" s="11">
        <v>46</v>
      </c>
      <c r="AO440" s="40">
        <v>0.44</v>
      </c>
      <c r="AP440" s="11">
        <v>52</v>
      </c>
      <c r="AQ440" s="11">
        <v>9.36</v>
      </c>
      <c r="AR440" s="11">
        <v>165.3</v>
      </c>
      <c r="AS440" s="11">
        <v>130.85</v>
      </c>
      <c r="AT440" s="11" t="s">
        <v>2641</v>
      </c>
      <c r="AU440" s="11" t="s">
        <v>2641</v>
      </c>
      <c r="AV440" s="11" t="s">
        <v>2641</v>
      </c>
      <c r="AW440" s="11">
        <v>3</v>
      </c>
      <c r="AX440" s="64" t="s">
        <v>2690</v>
      </c>
    </row>
    <row r="441" spans="1:50" x14ac:dyDescent="0.3">
      <c r="A441" s="11">
        <v>430</v>
      </c>
      <c r="B441" s="11" t="s">
        <v>948</v>
      </c>
      <c r="C441" s="11" t="s">
        <v>1496</v>
      </c>
      <c r="D441" s="11">
        <v>430</v>
      </c>
      <c r="E441" s="11" t="s">
        <v>2227</v>
      </c>
      <c r="F441" s="11" t="s">
        <v>2616</v>
      </c>
      <c r="G441" s="11" t="s">
        <v>948</v>
      </c>
      <c r="H441" s="12" t="s">
        <v>1048</v>
      </c>
      <c r="I441" s="13">
        <v>44735</v>
      </c>
      <c r="J441" s="11" t="s">
        <v>2656</v>
      </c>
      <c r="K441" s="11">
        <v>0.31</v>
      </c>
      <c r="L441" s="11">
        <v>66</v>
      </c>
      <c r="M441" s="11">
        <v>8.14</v>
      </c>
      <c r="N441" s="11">
        <v>70</v>
      </c>
      <c r="O441" s="11">
        <v>14.31</v>
      </c>
      <c r="P441" s="11">
        <v>60</v>
      </c>
      <c r="Q441" s="11">
        <v>0.43</v>
      </c>
      <c r="R441" s="11">
        <v>63</v>
      </c>
      <c r="S441" s="11">
        <v>1.33</v>
      </c>
      <c r="T441" s="11">
        <v>64</v>
      </c>
      <c r="U441" s="11">
        <v>1.17</v>
      </c>
      <c r="V441" s="11">
        <v>55</v>
      </c>
      <c r="W441" s="11">
        <v>-0.15</v>
      </c>
      <c r="X441" s="11">
        <v>48</v>
      </c>
      <c r="Y441" s="11">
        <v>4.1399999999999997</v>
      </c>
      <c r="Z441" s="11">
        <v>48</v>
      </c>
      <c r="AA441" s="11">
        <v>1.49</v>
      </c>
      <c r="AB441" s="11">
        <v>51</v>
      </c>
      <c r="AC441" s="11">
        <v>3.32</v>
      </c>
      <c r="AD441" s="11">
        <v>58</v>
      </c>
      <c r="AE441" s="40">
        <v>0.33</v>
      </c>
      <c r="AF441" s="11">
        <v>50</v>
      </c>
      <c r="AG441" s="43">
        <v>0.06</v>
      </c>
      <c r="AH441" s="11">
        <v>41</v>
      </c>
      <c r="AI441" s="47">
        <v>0.32</v>
      </c>
      <c r="AJ441" s="11">
        <v>49</v>
      </c>
      <c r="AK441" s="47">
        <v>1E-3</v>
      </c>
      <c r="AL441" s="11">
        <v>35</v>
      </c>
      <c r="AM441" s="40">
        <v>0.33</v>
      </c>
      <c r="AN441" s="11">
        <v>46</v>
      </c>
      <c r="AO441" s="40">
        <v>0.5</v>
      </c>
      <c r="AP441" s="11">
        <v>52</v>
      </c>
      <c r="AQ441" s="11">
        <v>9.31</v>
      </c>
      <c r="AR441" s="11">
        <v>165.86</v>
      </c>
      <c r="AS441" s="11">
        <v>128.9</v>
      </c>
      <c r="AT441" s="11" t="s">
        <v>2640</v>
      </c>
      <c r="AU441" s="11" t="s">
        <v>2640</v>
      </c>
      <c r="AV441" s="11" t="s">
        <v>2642</v>
      </c>
      <c r="AW441" s="11">
        <v>3</v>
      </c>
      <c r="AX441" s="64" t="s">
        <v>2688</v>
      </c>
    </row>
    <row r="442" spans="1:50" x14ac:dyDescent="0.3">
      <c r="A442" s="11">
        <v>431</v>
      </c>
      <c r="B442" s="11" t="s">
        <v>419</v>
      </c>
      <c r="C442" s="11" t="s">
        <v>1497</v>
      </c>
      <c r="D442" s="11">
        <v>431</v>
      </c>
      <c r="E442" s="11" t="s">
        <v>2227</v>
      </c>
      <c r="F442" s="11" t="s">
        <v>2616</v>
      </c>
      <c r="G442" s="11" t="s">
        <v>419</v>
      </c>
      <c r="H442" s="12" t="s">
        <v>1042</v>
      </c>
      <c r="I442" s="13">
        <v>44708</v>
      </c>
      <c r="J442" s="11" t="s">
        <v>2656</v>
      </c>
      <c r="K442" s="11">
        <v>0.5</v>
      </c>
      <c r="L442" s="11">
        <v>66</v>
      </c>
      <c r="M442" s="11">
        <v>9.16</v>
      </c>
      <c r="N442" s="11">
        <v>70</v>
      </c>
      <c r="O442" s="11">
        <v>12.58</v>
      </c>
      <c r="P442" s="11">
        <v>62</v>
      </c>
      <c r="Q442" s="11">
        <v>0.26</v>
      </c>
      <c r="R442" s="11">
        <v>66</v>
      </c>
      <c r="S442" s="11">
        <v>2.37</v>
      </c>
      <c r="T442" s="11">
        <v>66</v>
      </c>
      <c r="U442" s="11">
        <v>-0.48</v>
      </c>
      <c r="V442" s="11">
        <v>60</v>
      </c>
      <c r="W442" s="11">
        <v>-0.13</v>
      </c>
      <c r="X442" s="11">
        <v>50</v>
      </c>
      <c r="Y442" s="11">
        <v>2.42</v>
      </c>
      <c r="Z442" s="11">
        <v>50</v>
      </c>
      <c r="AA442" s="11">
        <v>2.2999999999999998</v>
      </c>
      <c r="AB442" s="11">
        <v>53</v>
      </c>
      <c r="AC442" s="11">
        <v>4.83</v>
      </c>
      <c r="AD442" s="11">
        <v>61</v>
      </c>
      <c r="AE442" s="40">
        <v>0.23</v>
      </c>
      <c r="AF442" s="11">
        <v>55</v>
      </c>
      <c r="AG442" s="43">
        <v>0.05</v>
      </c>
      <c r="AH442" s="11">
        <v>44</v>
      </c>
      <c r="AI442" s="47">
        <v>0.17</v>
      </c>
      <c r="AJ442" s="11">
        <v>52</v>
      </c>
      <c r="AK442" s="47">
        <v>0.01</v>
      </c>
      <c r="AL442" s="11">
        <v>38</v>
      </c>
      <c r="AM442" s="40">
        <v>0.22</v>
      </c>
      <c r="AN442" s="11">
        <v>49</v>
      </c>
      <c r="AO442" s="40">
        <v>0.31</v>
      </c>
      <c r="AP442" s="11">
        <v>57</v>
      </c>
      <c r="AQ442" s="11">
        <v>8.68</v>
      </c>
      <c r="AR442" s="11">
        <v>166.55</v>
      </c>
      <c r="AS442" s="11">
        <v>125.15</v>
      </c>
      <c r="AT442" s="11" t="s">
        <v>2640</v>
      </c>
      <c r="AU442" s="11" t="s">
        <v>2640</v>
      </c>
      <c r="AV442" s="11" t="s">
        <v>2640</v>
      </c>
      <c r="AW442" s="11">
        <v>2</v>
      </c>
      <c r="AX442" s="64" t="s">
        <v>2688</v>
      </c>
    </row>
    <row r="443" spans="1:50" x14ac:dyDescent="0.3">
      <c r="A443" s="11">
        <v>432</v>
      </c>
      <c r="B443" s="11" t="s">
        <v>701</v>
      </c>
      <c r="C443" s="11" t="s">
        <v>1498</v>
      </c>
      <c r="D443" s="11">
        <v>432</v>
      </c>
      <c r="E443" s="11" t="s">
        <v>2227</v>
      </c>
      <c r="F443" s="11" t="s">
        <v>2616</v>
      </c>
      <c r="G443" s="11" t="s">
        <v>701</v>
      </c>
      <c r="H443" s="12" t="s">
        <v>1053</v>
      </c>
      <c r="I443" s="13">
        <v>44722</v>
      </c>
      <c r="J443" s="11" t="s">
        <v>2655</v>
      </c>
      <c r="K443" s="11">
        <v>0.62</v>
      </c>
      <c r="L443" s="11">
        <v>65</v>
      </c>
      <c r="M443" s="11">
        <v>7.69</v>
      </c>
      <c r="N443" s="11">
        <v>69</v>
      </c>
      <c r="O443" s="11">
        <v>7.36</v>
      </c>
      <c r="P443" s="11">
        <v>63</v>
      </c>
      <c r="Q443" s="11">
        <v>0.21</v>
      </c>
      <c r="R443" s="11">
        <v>65</v>
      </c>
      <c r="S443" s="11">
        <v>1.97</v>
      </c>
      <c r="T443" s="11">
        <v>63</v>
      </c>
      <c r="U443" s="11">
        <v>-0.9</v>
      </c>
      <c r="V443" s="11">
        <v>59</v>
      </c>
      <c r="W443" s="11">
        <v>-0.35</v>
      </c>
      <c r="X443" s="11">
        <v>54</v>
      </c>
      <c r="Y443" s="11">
        <v>5.0199999999999996</v>
      </c>
      <c r="Z443" s="11">
        <v>53</v>
      </c>
      <c r="AA443" s="11">
        <v>1.49</v>
      </c>
      <c r="AB443" s="11">
        <v>55</v>
      </c>
      <c r="AC443" s="11">
        <v>4.41</v>
      </c>
      <c r="AD443" s="11">
        <v>58</v>
      </c>
      <c r="AE443" s="40">
        <v>0.27</v>
      </c>
      <c r="AF443" s="11">
        <v>57</v>
      </c>
      <c r="AG443" s="43">
        <v>0.01</v>
      </c>
      <c r="AH443" s="11">
        <v>49</v>
      </c>
      <c r="AI443" s="47">
        <v>0.27</v>
      </c>
      <c r="AJ443" s="11">
        <v>56</v>
      </c>
      <c r="AK443" s="47">
        <v>-0.01</v>
      </c>
      <c r="AL443" s="11">
        <v>43</v>
      </c>
      <c r="AM443" s="40">
        <v>0.18</v>
      </c>
      <c r="AN443" s="11">
        <v>53</v>
      </c>
      <c r="AO443" s="40">
        <v>0.44</v>
      </c>
      <c r="AP443" s="11">
        <v>59</v>
      </c>
      <c r="AQ443" s="11">
        <v>6.79</v>
      </c>
      <c r="AR443" s="11">
        <v>159.53</v>
      </c>
      <c r="AS443" s="11">
        <v>121.78</v>
      </c>
      <c r="AT443" s="11" t="s">
        <v>2641</v>
      </c>
      <c r="AU443" s="11" t="s">
        <v>2640</v>
      </c>
      <c r="AV443" s="11" t="s">
        <v>2640</v>
      </c>
      <c r="AW443" s="11">
        <v>3</v>
      </c>
      <c r="AX443" s="64" t="s">
        <v>2688</v>
      </c>
    </row>
    <row r="444" spans="1:50" x14ac:dyDescent="0.3">
      <c r="A444" s="11">
        <v>433</v>
      </c>
      <c r="B444" s="11" t="s">
        <v>377</v>
      </c>
      <c r="C444" s="11" t="s">
        <v>1499</v>
      </c>
      <c r="D444" s="11">
        <v>433</v>
      </c>
      <c r="E444" s="11" t="s">
        <v>2227</v>
      </c>
      <c r="F444" s="11" t="s">
        <v>2616</v>
      </c>
      <c r="G444" s="11" t="s">
        <v>377</v>
      </c>
      <c r="H444" s="12" t="s">
        <v>1046</v>
      </c>
      <c r="I444" s="13">
        <v>44708</v>
      </c>
      <c r="J444" s="11" t="s">
        <v>2656</v>
      </c>
      <c r="K444" s="11">
        <v>0.28999999999999998</v>
      </c>
      <c r="L444" s="11">
        <v>66</v>
      </c>
      <c r="M444" s="11">
        <v>8.08</v>
      </c>
      <c r="N444" s="11">
        <v>71</v>
      </c>
      <c r="O444" s="11">
        <v>13.69</v>
      </c>
      <c r="P444" s="11">
        <v>60</v>
      </c>
      <c r="Q444" s="11">
        <v>0.54</v>
      </c>
      <c r="R444" s="11">
        <v>66</v>
      </c>
      <c r="S444" s="11">
        <v>1.5</v>
      </c>
      <c r="T444" s="11">
        <v>66</v>
      </c>
      <c r="U444" s="11">
        <v>-0.18</v>
      </c>
      <c r="V444" s="11">
        <v>57</v>
      </c>
      <c r="W444" s="11">
        <v>-0.02</v>
      </c>
      <c r="X444" s="11">
        <v>50</v>
      </c>
      <c r="Y444" s="11">
        <v>3.91</v>
      </c>
      <c r="Z444" s="11">
        <v>49</v>
      </c>
      <c r="AA444" s="11">
        <v>1.51</v>
      </c>
      <c r="AB444" s="11">
        <v>52</v>
      </c>
      <c r="AC444" s="11">
        <v>3.94</v>
      </c>
      <c r="AD444" s="11">
        <v>60</v>
      </c>
      <c r="AE444" s="40">
        <v>0.17</v>
      </c>
      <c r="AF444" s="11">
        <v>54</v>
      </c>
      <c r="AG444" s="43">
        <v>0.03</v>
      </c>
      <c r="AH444" s="11">
        <v>42</v>
      </c>
      <c r="AI444" s="47">
        <v>0.14000000000000001</v>
      </c>
      <c r="AJ444" s="11">
        <v>50</v>
      </c>
      <c r="AK444" s="47">
        <v>0.01</v>
      </c>
      <c r="AL444" s="11">
        <v>35</v>
      </c>
      <c r="AM444" s="40">
        <v>0.17</v>
      </c>
      <c r="AN444" s="11">
        <v>47</v>
      </c>
      <c r="AO444" s="40">
        <v>0.23</v>
      </c>
      <c r="AP444" s="11">
        <v>55</v>
      </c>
      <c r="AQ444" s="11">
        <v>7.9</v>
      </c>
      <c r="AR444" s="11">
        <v>147.11000000000001</v>
      </c>
      <c r="AS444" s="11">
        <v>119.65</v>
      </c>
      <c r="AT444" s="11" t="s">
        <v>2640</v>
      </c>
      <c r="AU444" s="11" t="s">
        <v>2642</v>
      </c>
      <c r="AV444" s="11" t="s">
        <v>2640</v>
      </c>
      <c r="AW444" s="11">
        <v>3</v>
      </c>
      <c r="AX444" s="64" t="s">
        <v>2690</v>
      </c>
    </row>
    <row r="445" spans="1:50" x14ac:dyDescent="0.3">
      <c r="A445" s="11">
        <v>434</v>
      </c>
      <c r="B445" s="11" t="s">
        <v>935</v>
      </c>
      <c r="C445" s="11" t="s">
        <v>1500</v>
      </c>
      <c r="D445" s="11">
        <v>434</v>
      </c>
      <c r="E445" s="11" t="s">
        <v>2227</v>
      </c>
      <c r="F445" s="11" t="s">
        <v>2616</v>
      </c>
      <c r="G445" s="11" t="s">
        <v>935</v>
      </c>
      <c r="H445" s="12" t="s">
        <v>1067</v>
      </c>
      <c r="I445" s="13">
        <v>44734</v>
      </c>
      <c r="J445" s="11" t="s">
        <v>2656</v>
      </c>
      <c r="K445" s="11">
        <v>0.49</v>
      </c>
      <c r="L445" s="11">
        <v>60</v>
      </c>
      <c r="M445" s="11">
        <v>8.61</v>
      </c>
      <c r="N445" s="11">
        <v>64</v>
      </c>
      <c r="O445" s="11">
        <v>13.2</v>
      </c>
      <c r="P445" s="11">
        <v>51</v>
      </c>
      <c r="Q445" s="11">
        <v>0.11</v>
      </c>
      <c r="R445" s="11">
        <v>55</v>
      </c>
      <c r="S445" s="11">
        <v>1.32</v>
      </c>
      <c r="T445" s="11">
        <v>56</v>
      </c>
      <c r="U445" s="11">
        <v>1.51</v>
      </c>
      <c r="V445" s="11">
        <v>48</v>
      </c>
      <c r="W445" s="11">
        <v>0.05</v>
      </c>
      <c r="X445" s="11">
        <v>38</v>
      </c>
      <c r="Y445" s="11">
        <v>2.44</v>
      </c>
      <c r="Z445" s="11">
        <v>38</v>
      </c>
      <c r="AA445" s="11">
        <v>1.94</v>
      </c>
      <c r="AB445" s="11">
        <v>41</v>
      </c>
      <c r="AC445" s="11">
        <v>4.24</v>
      </c>
      <c r="AD445" s="11">
        <v>51</v>
      </c>
      <c r="AE445" s="40">
        <v>0.22</v>
      </c>
      <c r="AF445" s="11">
        <v>43</v>
      </c>
      <c r="AG445" s="43">
        <v>0.03</v>
      </c>
      <c r="AH445" s="11">
        <v>32</v>
      </c>
      <c r="AI445" s="47">
        <v>0.19</v>
      </c>
      <c r="AJ445" s="11">
        <v>41</v>
      </c>
      <c r="AK445" s="47">
        <v>0.03</v>
      </c>
      <c r="AL445" s="11">
        <v>26</v>
      </c>
      <c r="AM445" s="40">
        <v>0.24</v>
      </c>
      <c r="AN445" s="11">
        <v>38</v>
      </c>
      <c r="AO445" s="40">
        <v>0.34</v>
      </c>
      <c r="AP445" s="11">
        <v>44</v>
      </c>
      <c r="AQ445" s="11">
        <v>10.119999999999999</v>
      </c>
      <c r="AR445" s="11">
        <v>160.01</v>
      </c>
      <c r="AS445" s="11">
        <v>129.55000000000001</v>
      </c>
      <c r="AT445" s="11" t="s">
        <v>2641</v>
      </c>
      <c r="AU445" s="11" t="s">
        <v>2641</v>
      </c>
      <c r="AV445" s="11" t="s">
        <v>2642</v>
      </c>
      <c r="AW445" s="11">
        <v>3</v>
      </c>
      <c r="AX445" s="64" t="s">
        <v>2690</v>
      </c>
    </row>
    <row r="446" spans="1:50" x14ac:dyDescent="0.3">
      <c r="A446" s="11">
        <v>435</v>
      </c>
      <c r="B446" s="11" t="s">
        <v>867</v>
      </c>
      <c r="C446" s="11" t="s">
        <v>1501</v>
      </c>
      <c r="D446" s="11">
        <v>435</v>
      </c>
      <c r="E446" s="11" t="s">
        <v>2227</v>
      </c>
      <c r="F446" s="11" t="s">
        <v>2616</v>
      </c>
      <c r="G446" s="11" t="s">
        <v>867</v>
      </c>
      <c r="H446" s="12" t="s">
        <v>1051</v>
      </c>
      <c r="I446" s="13">
        <v>44733</v>
      </c>
      <c r="J446" s="11" t="s">
        <v>2656</v>
      </c>
      <c r="K446" s="11">
        <v>0.51</v>
      </c>
      <c r="L446" s="11">
        <v>69</v>
      </c>
      <c r="M446" s="11">
        <v>10.16</v>
      </c>
      <c r="N446" s="11">
        <v>72</v>
      </c>
      <c r="O446" s="11">
        <v>16.47</v>
      </c>
      <c r="P446" s="11">
        <v>63</v>
      </c>
      <c r="Q446" s="11">
        <v>0.17</v>
      </c>
      <c r="R446" s="11">
        <v>66</v>
      </c>
      <c r="S446" s="11">
        <v>2.0699999999999998</v>
      </c>
      <c r="T446" s="11">
        <v>66</v>
      </c>
      <c r="U446" s="11">
        <v>0.56999999999999995</v>
      </c>
      <c r="V446" s="11">
        <v>59</v>
      </c>
      <c r="W446" s="11">
        <v>-0.16</v>
      </c>
      <c r="X446" s="11">
        <v>53</v>
      </c>
      <c r="Y446" s="11">
        <v>7.12</v>
      </c>
      <c r="Z446" s="11">
        <v>52</v>
      </c>
      <c r="AA446" s="11">
        <v>2.6</v>
      </c>
      <c r="AB446" s="11">
        <v>55</v>
      </c>
      <c r="AC446" s="11">
        <v>4.82</v>
      </c>
      <c r="AD446" s="11">
        <v>61</v>
      </c>
      <c r="AE446" s="40">
        <v>0.33</v>
      </c>
      <c r="AF446" s="11">
        <v>56</v>
      </c>
      <c r="AG446" s="43">
        <v>0.01</v>
      </c>
      <c r="AH446" s="11">
        <v>46</v>
      </c>
      <c r="AI446" s="47">
        <v>0.27</v>
      </c>
      <c r="AJ446" s="11">
        <v>54</v>
      </c>
      <c r="AK446" s="47">
        <v>0.02</v>
      </c>
      <c r="AL446" s="11">
        <v>40</v>
      </c>
      <c r="AM446" s="40">
        <v>0.23</v>
      </c>
      <c r="AN446" s="11">
        <v>51</v>
      </c>
      <c r="AO446" s="40">
        <v>0.54</v>
      </c>
      <c r="AP446" s="11">
        <v>58</v>
      </c>
      <c r="AQ446" s="11">
        <v>10.73</v>
      </c>
      <c r="AR446" s="11">
        <v>167.68</v>
      </c>
      <c r="AS446" s="11">
        <v>128.35</v>
      </c>
      <c r="AT446" s="11" t="s">
        <v>2640</v>
      </c>
      <c r="AU446" s="11" t="s">
        <v>2641</v>
      </c>
      <c r="AV446" s="11" t="s">
        <v>2640</v>
      </c>
      <c r="AW446" s="11">
        <v>3</v>
      </c>
      <c r="AX446" s="64" t="s">
        <v>2688</v>
      </c>
    </row>
    <row r="447" spans="1:50" x14ac:dyDescent="0.3">
      <c r="A447" s="11">
        <v>436</v>
      </c>
      <c r="B447" s="11" t="s">
        <v>300</v>
      </c>
      <c r="C447" s="11" t="s">
        <v>1502</v>
      </c>
      <c r="D447" s="11">
        <v>436</v>
      </c>
      <c r="E447" s="11" t="s">
        <v>2227</v>
      </c>
      <c r="F447" s="11" t="s">
        <v>2616</v>
      </c>
      <c r="G447" s="11" t="s">
        <v>300</v>
      </c>
      <c r="H447" s="12" t="s">
        <v>1048</v>
      </c>
      <c r="I447" s="13">
        <v>44708</v>
      </c>
      <c r="J447" s="11" t="s">
        <v>2655</v>
      </c>
      <c r="K447" s="11">
        <v>0.18</v>
      </c>
      <c r="L447" s="11">
        <v>66</v>
      </c>
      <c r="M447" s="11">
        <v>6.5</v>
      </c>
      <c r="N447" s="11">
        <v>70</v>
      </c>
      <c r="O447" s="11">
        <v>8.85</v>
      </c>
      <c r="P447" s="11">
        <v>61</v>
      </c>
      <c r="Q447" s="11">
        <v>0.09</v>
      </c>
      <c r="R447" s="11">
        <v>63</v>
      </c>
      <c r="S447" s="11">
        <v>1.62</v>
      </c>
      <c r="T447" s="11">
        <v>64</v>
      </c>
      <c r="U447" s="11">
        <v>-0.83</v>
      </c>
      <c r="V447" s="11">
        <v>57</v>
      </c>
      <c r="W447" s="11">
        <v>-0.15</v>
      </c>
      <c r="X447" s="11">
        <v>51</v>
      </c>
      <c r="Y447" s="11">
        <v>3.47</v>
      </c>
      <c r="Z447" s="11">
        <v>50</v>
      </c>
      <c r="AA447" s="11">
        <v>1.5</v>
      </c>
      <c r="AB447" s="11">
        <v>52</v>
      </c>
      <c r="AC447" s="11">
        <v>3.94</v>
      </c>
      <c r="AD447" s="11">
        <v>59</v>
      </c>
      <c r="AE447" s="40">
        <v>0.36</v>
      </c>
      <c r="AF447" s="11">
        <v>51</v>
      </c>
      <c r="AG447" s="43">
        <v>0.05</v>
      </c>
      <c r="AH447" s="11">
        <v>42</v>
      </c>
      <c r="AI447" s="47">
        <v>0.37</v>
      </c>
      <c r="AJ447" s="11">
        <v>50</v>
      </c>
      <c r="AK447" s="47">
        <v>1E-3</v>
      </c>
      <c r="AL447" s="11">
        <v>36</v>
      </c>
      <c r="AM447" s="40">
        <v>0.35</v>
      </c>
      <c r="AN447" s="11">
        <v>47</v>
      </c>
      <c r="AO447" s="40">
        <v>0.61</v>
      </c>
      <c r="AP447" s="11">
        <v>53</v>
      </c>
      <c r="AQ447" s="11">
        <v>5.67</v>
      </c>
      <c r="AR447" s="11">
        <v>164.01</v>
      </c>
      <c r="AS447" s="11">
        <v>127.73</v>
      </c>
      <c r="AT447" s="11" t="s">
        <v>2640</v>
      </c>
      <c r="AU447" s="11" t="s">
        <v>2642</v>
      </c>
      <c r="AV447" s="11" t="s">
        <v>2640</v>
      </c>
      <c r="AW447" s="11">
        <v>3</v>
      </c>
      <c r="AX447" s="64" t="s">
        <v>2688</v>
      </c>
    </row>
    <row r="448" spans="1:50" x14ac:dyDescent="0.3">
      <c r="A448" s="11">
        <v>437</v>
      </c>
      <c r="B448" s="11" t="s">
        <v>158</v>
      </c>
      <c r="C448" s="11" t="s">
        <v>1503</v>
      </c>
      <c r="D448" s="11">
        <v>437</v>
      </c>
      <c r="E448" s="11" t="s">
        <v>2227</v>
      </c>
      <c r="F448" s="11" t="s">
        <v>2616</v>
      </c>
      <c r="G448" s="11" t="s">
        <v>158</v>
      </c>
      <c r="H448" s="12" t="s">
        <v>1043</v>
      </c>
      <c r="I448" s="13">
        <v>44698</v>
      </c>
      <c r="J448" s="11" t="s">
        <v>2656</v>
      </c>
      <c r="K448" s="11">
        <v>0.35</v>
      </c>
      <c r="L448" s="11">
        <v>66</v>
      </c>
      <c r="M448" s="11">
        <v>9.17</v>
      </c>
      <c r="N448" s="11">
        <v>72</v>
      </c>
      <c r="O448" s="11">
        <v>17.11</v>
      </c>
      <c r="P448" s="11">
        <v>60</v>
      </c>
      <c r="Q448" s="11">
        <v>0.8</v>
      </c>
      <c r="R448" s="11">
        <v>70</v>
      </c>
      <c r="S448" s="11">
        <v>1.95</v>
      </c>
      <c r="T448" s="11">
        <v>68</v>
      </c>
      <c r="U448" s="11">
        <v>-0.08</v>
      </c>
      <c r="V448" s="11">
        <v>53</v>
      </c>
      <c r="W448" s="11">
        <v>-0.03</v>
      </c>
      <c r="X448" s="11">
        <v>43</v>
      </c>
      <c r="Y448" s="11">
        <v>2.56</v>
      </c>
      <c r="Z448" s="11">
        <v>43</v>
      </c>
      <c r="AA448" s="11">
        <v>2.4500000000000002</v>
      </c>
      <c r="AB448" s="11">
        <v>52</v>
      </c>
      <c r="AC448" s="11">
        <v>3.97</v>
      </c>
      <c r="AD448" s="11">
        <v>61</v>
      </c>
      <c r="AE448" s="40">
        <v>0.28999999999999998</v>
      </c>
      <c r="AF448" s="11">
        <v>47</v>
      </c>
      <c r="AG448" s="43">
        <v>0.05</v>
      </c>
      <c r="AH448" s="11">
        <v>39</v>
      </c>
      <c r="AI448" s="47">
        <v>0.28999999999999998</v>
      </c>
      <c r="AJ448" s="11">
        <v>46</v>
      </c>
      <c r="AK448" s="47">
        <v>1E-3</v>
      </c>
      <c r="AL448" s="11">
        <v>33</v>
      </c>
      <c r="AM448" s="40">
        <v>0.28999999999999998</v>
      </c>
      <c r="AN448" s="11">
        <v>43</v>
      </c>
      <c r="AO448" s="40">
        <v>0.49</v>
      </c>
      <c r="AP448" s="11">
        <v>48</v>
      </c>
      <c r="AQ448" s="11">
        <v>9.09</v>
      </c>
      <c r="AR448" s="11">
        <v>165.78</v>
      </c>
      <c r="AS448" s="11">
        <v>126.64</v>
      </c>
      <c r="AT448" s="11" t="s">
        <v>2640</v>
      </c>
      <c r="AU448" s="11" t="s">
        <v>2642</v>
      </c>
      <c r="AV448" s="11" t="s">
        <v>2642</v>
      </c>
      <c r="AW448" s="11">
        <v>3</v>
      </c>
      <c r="AX448" s="64" t="s">
        <v>2690</v>
      </c>
    </row>
    <row r="449" spans="1:50" x14ac:dyDescent="0.3">
      <c r="A449" s="11">
        <v>438</v>
      </c>
      <c r="B449" s="11" t="s">
        <v>92</v>
      </c>
      <c r="C449" s="11" t="s">
        <v>1504</v>
      </c>
      <c r="D449" s="11">
        <v>438</v>
      </c>
      <c r="E449" s="11" t="s">
        <v>2227</v>
      </c>
      <c r="F449" s="11" t="s">
        <v>2616</v>
      </c>
      <c r="G449" s="11" t="s">
        <v>92</v>
      </c>
      <c r="H449" s="12" t="s">
        <v>1046</v>
      </c>
      <c r="I449" s="13">
        <v>44688</v>
      </c>
      <c r="J449" s="11" t="s">
        <v>2656</v>
      </c>
      <c r="K449" s="11">
        <v>0.43</v>
      </c>
      <c r="L449" s="11">
        <v>68</v>
      </c>
      <c r="M449" s="11">
        <v>8.69</v>
      </c>
      <c r="N449" s="11">
        <v>73</v>
      </c>
      <c r="O449" s="11">
        <v>13.42</v>
      </c>
      <c r="P449" s="11">
        <v>61</v>
      </c>
      <c r="Q449" s="11">
        <v>0.83</v>
      </c>
      <c r="R449" s="11">
        <v>71</v>
      </c>
      <c r="S449" s="11">
        <v>1.57</v>
      </c>
      <c r="T449" s="11">
        <v>69</v>
      </c>
      <c r="U449" s="11">
        <v>-0.24</v>
      </c>
      <c r="V449" s="11">
        <v>60</v>
      </c>
      <c r="W449" s="11">
        <v>0.02</v>
      </c>
      <c r="X449" s="11">
        <v>50</v>
      </c>
      <c r="Y449" s="11">
        <v>3.39</v>
      </c>
      <c r="Z449" s="11">
        <v>50</v>
      </c>
      <c r="AA449" s="11">
        <v>1.55</v>
      </c>
      <c r="AB449" s="11">
        <v>55</v>
      </c>
      <c r="AC449" s="11">
        <v>3.81</v>
      </c>
      <c r="AD449" s="11">
        <v>63</v>
      </c>
      <c r="AE449" s="40">
        <v>0.28000000000000003</v>
      </c>
      <c r="AF449" s="11">
        <v>55</v>
      </c>
      <c r="AG449" s="43">
        <v>0.04</v>
      </c>
      <c r="AH449" s="11">
        <v>44</v>
      </c>
      <c r="AI449" s="47">
        <v>0.2</v>
      </c>
      <c r="AJ449" s="11">
        <v>52</v>
      </c>
      <c r="AK449" s="47">
        <v>0.02</v>
      </c>
      <c r="AL449" s="11">
        <v>38</v>
      </c>
      <c r="AM449" s="40">
        <v>0.25</v>
      </c>
      <c r="AN449" s="11">
        <v>49</v>
      </c>
      <c r="AO449" s="40">
        <v>0.41</v>
      </c>
      <c r="AP449" s="11">
        <v>57</v>
      </c>
      <c r="AQ449" s="11">
        <v>8.4499999999999993</v>
      </c>
      <c r="AR449" s="11">
        <v>156.65</v>
      </c>
      <c r="AS449" s="11">
        <v>126.07</v>
      </c>
      <c r="AT449" s="11" t="s">
        <v>2640</v>
      </c>
      <c r="AU449" s="11" t="s">
        <v>2640</v>
      </c>
      <c r="AV449" s="11" t="s">
        <v>2640</v>
      </c>
      <c r="AW449" s="11">
        <v>4</v>
      </c>
      <c r="AX449" s="64" t="s">
        <v>2690</v>
      </c>
    </row>
    <row r="450" spans="1:50" x14ac:dyDescent="0.3">
      <c r="A450" s="11">
        <v>439</v>
      </c>
      <c r="B450" s="11" t="s">
        <v>941</v>
      </c>
      <c r="C450" s="11" t="s">
        <v>1505</v>
      </c>
      <c r="D450" s="11">
        <v>439</v>
      </c>
      <c r="E450" s="11" t="s">
        <v>2227</v>
      </c>
      <c r="F450" s="11" t="s">
        <v>2616</v>
      </c>
      <c r="G450" s="11" t="s">
        <v>941</v>
      </c>
      <c r="H450" s="12" t="s">
        <v>1067</v>
      </c>
      <c r="I450" s="13">
        <v>44735</v>
      </c>
      <c r="J450" s="11" t="s">
        <v>2655</v>
      </c>
      <c r="K450" s="11">
        <v>0.56999999999999995</v>
      </c>
      <c r="L450" s="11">
        <v>64</v>
      </c>
      <c r="M450" s="11">
        <v>9.65</v>
      </c>
      <c r="N450" s="11">
        <v>68</v>
      </c>
      <c r="O450" s="11">
        <v>14.11</v>
      </c>
      <c r="P450" s="11">
        <v>55</v>
      </c>
      <c r="Q450" s="11">
        <v>-0.56999999999999995</v>
      </c>
      <c r="R450" s="11">
        <v>62</v>
      </c>
      <c r="S450" s="11">
        <v>0.91</v>
      </c>
      <c r="T450" s="11">
        <v>63</v>
      </c>
      <c r="U450" s="11">
        <v>0.79</v>
      </c>
      <c r="V450" s="11">
        <v>49</v>
      </c>
      <c r="W450" s="11">
        <v>-0.18</v>
      </c>
      <c r="X450" s="11">
        <v>41</v>
      </c>
      <c r="Y450" s="11">
        <v>5.41</v>
      </c>
      <c r="Z450" s="11">
        <v>41</v>
      </c>
      <c r="AA450" s="11">
        <v>1.42</v>
      </c>
      <c r="AB450" s="11">
        <v>46</v>
      </c>
      <c r="AC450" s="11">
        <v>5.25</v>
      </c>
      <c r="AD450" s="11">
        <v>57</v>
      </c>
      <c r="AE450" s="40">
        <v>0.2</v>
      </c>
      <c r="AF450" s="11">
        <v>46</v>
      </c>
      <c r="AG450" s="43">
        <v>0.01</v>
      </c>
      <c r="AH450" s="11">
        <v>35</v>
      </c>
      <c r="AI450" s="47">
        <v>0.18</v>
      </c>
      <c r="AJ450" s="11">
        <v>43</v>
      </c>
      <c r="AK450" s="47">
        <v>0.02</v>
      </c>
      <c r="AL450" s="11">
        <v>29</v>
      </c>
      <c r="AM450" s="40">
        <v>0.19</v>
      </c>
      <c r="AN450" s="11">
        <v>40</v>
      </c>
      <c r="AO450" s="40">
        <v>0.32</v>
      </c>
      <c r="AP450" s="11">
        <v>47</v>
      </c>
      <c r="AQ450" s="11">
        <v>10.440000000000001</v>
      </c>
      <c r="AR450" s="11">
        <v>157.87</v>
      </c>
      <c r="AS450" s="11">
        <v>125.85</v>
      </c>
      <c r="AT450" s="11" t="s">
        <v>2640</v>
      </c>
      <c r="AU450" s="11" t="s">
        <v>2640</v>
      </c>
      <c r="AV450" s="11" t="s">
        <v>2640</v>
      </c>
      <c r="AW450" s="11">
        <v>4</v>
      </c>
      <c r="AX450" s="64" t="s">
        <v>2688</v>
      </c>
    </row>
    <row r="451" spans="1:50" x14ac:dyDescent="0.3">
      <c r="A451" s="11">
        <v>440</v>
      </c>
      <c r="B451" s="11" t="s">
        <v>273</v>
      </c>
      <c r="C451" s="11" t="s">
        <v>1506</v>
      </c>
      <c r="D451" s="11">
        <v>440</v>
      </c>
      <c r="E451" s="11" t="s">
        <v>2227</v>
      </c>
      <c r="F451" s="11" t="s">
        <v>2616</v>
      </c>
      <c r="G451" s="11" t="s">
        <v>273</v>
      </c>
      <c r="H451" s="12" t="s">
        <v>1050</v>
      </c>
      <c r="I451" s="13">
        <v>44705</v>
      </c>
      <c r="J451" s="11" t="s">
        <v>2656</v>
      </c>
      <c r="K451" s="11">
        <v>0.44</v>
      </c>
      <c r="L451" s="11">
        <v>68</v>
      </c>
      <c r="M451" s="11">
        <v>6.6</v>
      </c>
      <c r="N451" s="11">
        <v>72</v>
      </c>
      <c r="O451" s="11">
        <v>10.44</v>
      </c>
      <c r="P451" s="11">
        <v>64</v>
      </c>
      <c r="Q451" s="11">
        <v>0.61</v>
      </c>
      <c r="R451" s="11">
        <v>66</v>
      </c>
      <c r="S451" s="11">
        <v>1.52</v>
      </c>
      <c r="T451" s="11">
        <v>65</v>
      </c>
      <c r="U451" s="11">
        <v>-0.68</v>
      </c>
      <c r="V451" s="11">
        <v>61</v>
      </c>
      <c r="W451" s="11">
        <v>-0.31</v>
      </c>
      <c r="X451" s="11">
        <v>52</v>
      </c>
      <c r="Y451" s="11">
        <v>2.2200000000000002</v>
      </c>
      <c r="Z451" s="11">
        <v>51</v>
      </c>
      <c r="AA451" s="11">
        <v>1.65</v>
      </c>
      <c r="AB451" s="11">
        <v>55</v>
      </c>
      <c r="AC451" s="11">
        <v>3.37</v>
      </c>
      <c r="AD451" s="11">
        <v>60</v>
      </c>
      <c r="AE451" s="40">
        <v>0.42</v>
      </c>
      <c r="AF451" s="11">
        <v>55</v>
      </c>
      <c r="AG451" s="43">
        <v>0.08</v>
      </c>
      <c r="AH451" s="11">
        <v>46</v>
      </c>
      <c r="AI451" s="47">
        <v>0.33</v>
      </c>
      <c r="AJ451" s="11">
        <v>55</v>
      </c>
      <c r="AK451" s="47">
        <v>1E-3</v>
      </c>
      <c r="AL451" s="11">
        <v>41</v>
      </c>
      <c r="AM451" s="40">
        <v>0.35</v>
      </c>
      <c r="AN451" s="11">
        <v>52</v>
      </c>
      <c r="AO451" s="40">
        <v>0.65</v>
      </c>
      <c r="AP451" s="11">
        <v>57</v>
      </c>
      <c r="AQ451" s="11">
        <v>5.92</v>
      </c>
      <c r="AR451" s="11">
        <v>170.23</v>
      </c>
      <c r="AS451" s="11">
        <v>125.11</v>
      </c>
      <c r="AT451" s="11" t="s">
        <v>2640</v>
      </c>
      <c r="AU451" s="11" t="s">
        <v>2641</v>
      </c>
      <c r="AV451" s="11" t="s">
        <v>2641</v>
      </c>
      <c r="AW451" s="11">
        <v>3</v>
      </c>
      <c r="AX451" s="64" t="s">
        <v>2688</v>
      </c>
    </row>
    <row r="452" spans="1:50" x14ac:dyDescent="0.3">
      <c r="A452" s="11">
        <v>441</v>
      </c>
      <c r="B452" s="11" t="s">
        <v>965</v>
      </c>
      <c r="C452" s="11" t="s">
        <v>1507</v>
      </c>
      <c r="D452" s="11">
        <v>441</v>
      </c>
      <c r="E452" s="11" t="s">
        <v>2227</v>
      </c>
      <c r="F452" s="11" t="s">
        <v>2616</v>
      </c>
      <c r="G452" s="11" t="s">
        <v>965</v>
      </c>
      <c r="H452" s="12" t="s">
        <v>1062</v>
      </c>
      <c r="I452" s="13">
        <v>44736</v>
      </c>
      <c r="J452" s="11" t="s">
        <v>2655</v>
      </c>
      <c r="K452" s="11">
        <v>0.55000000000000004</v>
      </c>
      <c r="L452" s="11">
        <v>67</v>
      </c>
      <c r="M452" s="11">
        <v>9.1</v>
      </c>
      <c r="N452" s="11">
        <v>70</v>
      </c>
      <c r="O452" s="11">
        <v>11</v>
      </c>
      <c r="P452" s="11">
        <v>61</v>
      </c>
      <c r="Q452" s="11">
        <v>0.13</v>
      </c>
      <c r="R452" s="11">
        <v>64</v>
      </c>
      <c r="S452" s="11">
        <v>2</v>
      </c>
      <c r="T452" s="11">
        <v>64</v>
      </c>
      <c r="U452" s="11">
        <v>-0.56000000000000005</v>
      </c>
      <c r="V452" s="11">
        <v>56</v>
      </c>
      <c r="W452" s="11">
        <v>-0.51</v>
      </c>
      <c r="X452" s="11">
        <v>47</v>
      </c>
      <c r="Y452" s="11">
        <v>5.39</v>
      </c>
      <c r="Z452" s="11">
        <v>47</v>
      </c>
      <c r="AA452" s="11">
        <v>1.98</v>
      </c>
      <c r="AB452" s="11">
        <v>51</v>
      </c>
      <c r="AC452" s="11">
        <v>5.1100000000000003</v>
      </c>
      <c r="AD452" s="11">
        <v>58</v>
      </c>
      <c r="AE452" s="40">
        <v>0.28000000000000003</v>
      </c>
      <c r="AF452" s="11">
        <v>52</v>
      </c>
      <c r="AG452" s="43">
        <v>0.06</v>
      </c>
      <c r="AH452" s="11">
        <v>41</v>
      </c>
      <c r="AI452" s="47">
        <v>0.19</v>
      </c>
      <c r="AJ452" s="11">
        <v>50</v>
      </c>
      <c r="AK452" s="47">
        <v>0.02</v>
      </c>
      <c r="AL452" s="11">
        <v>35</v>
      </c>
      <c r="AM452" s="40">
        <v>0.25</v>
      </c>
      <c r="AN452" s="11">
        <v>47</v>
      </c>
      <c r="AO452" s="40">
        <v>0.4</v>
      </c>
      <c r="AP452" s="11">
        <v>54</v>
      </c>
      <c r="AQ452" s="11">
        <v>8.5399999999999991</v>
      </c>
      <c r="AR452" s="11">
        <v>165.04</v>
      </c>
      <c r="AS452" s="11">
        <v>124.34</v>
      </c>
      <c r="AT452" s="11" t="s">
        <v>2640</v>
      </c>
      <c r="AU452" s="11" t="s">
        <v>2641</v>
      </c>
      <c r="AV452" s="11" t="s">
        <v>2640</v>
      </c>
      <c r="AW452" s="11">
        <v>3</v>
      </c>
      <c r="AX452" s="64" t="s">
        <v>2688</v>
      </c>
    </row>
    <row r="453" spans="1:50" x14ac:dyDescent="0.3">
      <c r="A453" s="11">
        <v>442</v>
      </c>
      <c r="B453" s="11" t="s">
        <v>992</v>
      </c>
      <c r="C453" s="11" t="s">
        <v>1508</v>
      </c>
      <c r="D453" s="11">
        <v>442</v>
      </c>
      <c r="E453" s="11" t="s">
        <v>2227</v>
      </c>
      <c r="F453" s="11" t="s">
        <v>2616</v>
      </c>
      <c r="G453" s="11" t="s">
        <v>992</v>
      </c>
      <c r="H453" s="12" t="s">
        <v>1044</v>
      </c>
      <c r="I453" s="13">
        <v>44747</v>
      </c>
      <c r="J453" s="11" t="s">
        <v>2656</v>
      </c>
      <c r="K453" s="11">
        <v>0.52</v>
      </c>
      <c r="L453" s="11">
        <v>67</v>
      </c>
      <c r="M453" s="11">
        <v>9.7899999999999991</v>
      </c>
      <c r="N453" s="11">
        <v>70</v>
      </c>
      <c r="O453" s="11">
        <v>15.88</v>
      </c>
      <c r="P453" s="11">
        <v>63</v>
      </c>
      <c r="Q453" s="11">
        <v>-0.21</v>
      </c>
      <c r="R453" s="11">
        <v>67</v>
      </c>
      <c r="S453" s="11">
        <v>0.92</v>
      </c>
      <c r="T453" s="11">
        <v>66</v>
      </c>
      <c r="U453" s="11">
        <v>-0.37</v>
      </c>
      <c r="V453" s="11">
        <v>62</v>
      </c>
      <c r="W453" s="11">
        <v>-0.03</v>
      </c>
      <c r="X453" s="11">
        <v>51</v>
      </c>
      <c r="Y453" s="11">
        <v>4.3600000000000003</v>
      </c>
      <c r="Z453" s="11">
        <v>50</v>
      </c>
      <c r="AA453" s="11">
        <v>1.71</v>
      </c>
      <c r="AB453" s="11">
        <v>54</v>
      </c>
      <c r="AC453" s="11">
        <v>4.3899999999999997</v>
      </c>
      <c r="AD453" s="11">
        <v>61</v>
      </c>
      <c r="AE453" s="40">
        <v>0.34</v>
      </c>
      <c r="AF453" s="11">
        <v>59</v>
      </c>
      <c r="AG453" s="43">
        <v>0.03</v>
      </c>
      <c r="AH453" s="11">
        <v>45</v>
      </c>
      <c r="AI453" s="47">
        <v>0.3</v>
      </c>
      <c r="AJ453" s="11">
        <v>54</v>
      </c>
      <c r="AK453" s="47">
        <v>0.01</v>
      </c>
      <c r="AL453" s="11">
        <v>38</v>
      </c>
      <c r="AM453" s="40">
        <v>0.28999999999999998</v>
      </c>
      <c r="AN453" s="11">
        <v>51</v>
      </c>
      <c r="AO453" s="40">
        <v>0.54</v>
      </c>
      <c r="AP453" s="11">
        <v>61</v>
      </c>
      <c r="AQ453" s="11">
        <v>9.42</v>
      </c>
      <c r="AR453" s="11">
        <v>162.02000000000001</v>
      </c>
      <c r="AS453" s="11">
        <v>128.66</v>
      </c>
      <c r="AT453" s="11" t="s">
        <v>2642</v>
      </c>
      <c r="AU453" s="11" t="s">
        <v>2642</v>
      </c>
      <c r="AV453" s="11" t="s">
        <v>2642</v>
      </c>
      <c r="AW453" s="11">
        <v>3</v>
      </c>
      <c r="AX453" s="64" t="s">
        <v>2690</v>
      </c>
    </row>
    <row r="454" spans="1:50" x14ac:dyDescent="0.3">
      <c r="A454" s="11">
        <v>443</v>
      </c>
      <c r="B454" s="11" t="s">
        <v>270</v>
      </c>
      <c r="C454" s="11" t="s">
        <v>1509</v>
      </c>
      <c r="D454" s="11">
        <v>443</v>
      </c>
      <c r="E454" s="11" t="s">
        <v>2227</v>
      </c>
      <c r="F454" s="11" t="s">
        <v>2616</v>
      </c>
      <c r="G454" s="11" t="s">
        <v>270</v>
      </c>
      <c r="H454" s="12" t="s">
        <v>1042</v>
      </c>
      <c r="I454" s="13">
        <v>44704</v>
      </c>
      <c r="J454" s="11" t="s">
        <v>2656</v>
      </c>
      <c r="K454" s="11">
        <v>0.43</v>
      </c>
      <c r="L454" s="11">
        <v>67</v>
      </c>
      <c r="M454" s="11">
        <v>10.78</v>
      </c>
      <c r="N454" s="11">
        <v>71</v>
      </c>
      <c r="O454" s="11">
        <v>15.58</v>
      </c>
      <c r="P454" s="11">
        <v>63</v>
      </c>
      <c r="Q454" s="11">
        <v>0.3</v>
      </c>
      <c r="R454" s="11">
        <v>67</v>
      </c>
      <c r="S454" s="11">
        <v>2.27</v>
      </c>
      <c r="T454" s="11">
        <v>67</v>
      </c>
      <c r="U454" s="11">
        <v>0.14000000000000001</v>
      </c>
      <c r="V454" s="11">
        <v>62</v>
      </c>
      <c r="W454" s="11">
        <v>-0.45</v>
      </c>
      <c r="X454" s="11">
        <v>52</v>
      </c>
      <c r="Y454" s="11">
        <v>7.03</v>
      </c>
      <c r="Z454" s="11">
        <v>52</v>
      </c>
      <c r="AA454" s="11">
        <v>2.12</v>
      </c>
      <c r="AB454" s="11">
        <v>55</v>
      </c>
      <c r="AC454" s="11">
        <v>5.23</v>
      </c>
      <c r="AD454" s="11">
        <v>62</v>
      </c>
      <c r="AE454" s="40">
        <v>0.31</v>
      </c>
      <c r="AF454" s="11">
        <v>57</v>
      </c>
      <c r="AG454" s="43">
        <v>0.05</v>
      </c>
      <c r="AH454" s="11">
        <v>47</v>
      </c>
      <c r="AI454" s="47">
        <v>0.21</v>
      </c>
      <c r="AJ454" s="11">
        <v>54</v>
      </c>
      <c r="AK454" s="47">
        <v>0.02</v>
      </c>
      <c r="AL454" s="11">
        <v>42</v>
      </c>
      <c r="AM454" s="40">
        <v>0.26</v>
      </c>
      <c r="AN454" s="11">
        <v>51</v>
      </c>
      <c r="AO454" s="40">
        <v>0.44</v>
      </c>
      <c r="AP454" s="11">
        <v>59</v>
      </c>
      <c r="AQ454" s="11">
        <v>10.92</v>
      </c>
      <c r="AR454" s="11">
        <v>171.49</v>
      </c>
      <c r="AS454" s="11">
        <v>127.49</v>
      </c>
      <c r="AT454" s="11" t="s">
        <v>2640</v>
      </c>
      <c r="AU454" s="11" t="s">
        <v>2641</v>
      </c>
      <c r="AV454" s="11" t="s">
        <v>2640</v>
      </c>
      <c r="AW454" s="11">
        <v>4</v>
      </c>
      <c r="AX454" s="64" t="s">
        <v>2688</v>
      </c>
    </row>
    <row r="455" spans="1:50" x14ac:dyDescent="0.3">
      <c r="A455" s="11">
        <v>444</v>
      </c>
      <c r="B455" s="11" t="s">
        <v>958</v>
      </c>
      <c r="C455" s="11" t="s">
        <v>1510</v>
      </c>
      <c r="D455" s="11">
        <v>444</v>
      </c>
      <c r="E455" s="11" t="s">
        <v>2227</v>
      </c>
      <c r="F455" s="11" t="s">
        <v>2616</v>
      </c>
      <c r="G455" s="11" t="s">
        <v>958</v>
      </c>
      <c r="H455" s="12" t="s">
        <v>1043</v>
      </c>
      <c r="I455" s="13">
        <v>44736</v>
      </c>
      <c r="J455" s="11" t="s">
        <v>2656</v>
      </c>
      <c r="K455" s="11">
        <v>0.41</v>
      </c>
      <c r="L455" s="11">
        <v>66</v>
      </c>
      <c r="M455" s="11">
        <v>9.6</v>
      </c>
      <c r="N455" s="11">
        <v>70</v>
      </c>
      <c r="O455" s="11">
        <v>16.14</v>
      </c>
      <c r="P455" s="11">
        <v>57</v>
      </c>
      <c r="Q455" s="11">
        <v>0.22</v>
      </c>
      <c r="R455" s="11">
        <v>64</v>
      </c>
      <c r="S455" s="11">
        <v>2.61</v>
      </c>
      <c r="T455" s="11">
        <v>64</v>
      </c>
      <c r="U455" s="11">
        <v>0.53</v>
      </c>
      <c r="V455" s="11">
        <v>51</v>
      </c>
      <c r="W455" s="11">
        <v>-0.63</v>
      </c>
      <c r="X455" s="11">
        <v>43</v>
      </c>
      <c r="Y455" s="11">
        <v>4.25</v>
      </c>
      <c r="Z455" s="11">
        <v>43</v>
      </c>
      <c r="AA455" s="11">
        <v>2.5299999999999998</v>
      </c>
      <c r="AB455" s="11">
        <v>49</v>
      </c>
      <c r="AC455" s="11">
        <v>4.97</v>
      </c>
      <c r="AD455" s="11">
        <v>58</v>
      </c>
      <c r="AE455" s="40">
        <v>0.31</v>
      </c>
      <c r="AF455" s="11">
        <v>48</v>
      </c>
      <c r="AG455" s="43">
        <v>0.05</v>
      </c>
      <c r="AH455" s="11">
        <v>38</v>
      </c>
      <c r="AI455" s="47">
        <v>0.32</v>
      </c>
      <c r="AJ455" s="11">
        <v>45</v>
      </c>
      <c r="AK455" s="47">
        <v>-0.01</v>
      </c>
      <c r="AL455" s="11">
        <v>32</v>
      </c>
      <c r="AM455" s="40">
        <v>0.28999999999999998</v>
      </c>
      <c r="AN455" s="11">
        <v>42</v>
      </c>
      <c r="AO455" s="40">
        <v>0.51</v>
      </c>
      <c r="AP455" s="11">
        <v>50</v>
      </c>
      <c r="AQ455" s="11">
        <v>10.129999999999999</v>
      </c>
      <c r="AR455" s="11">
        <v>177.75</v>
      </c>
      <c r="AS455" s="11">
        <v>125.2</v>
      </c>
      <c r="AT455" s="11" t="s">
        <v>2642</v>
      </c>
      <c r="AU455" s="11" t="s">
        <v>2642</v>
      </c>
      <c r="AV455" s="11" t="s">
        <v>2642</v>
      </c>
      <c r="AW455" s="11">
        <v>3</v>
      </c>
      <c r="AX455" s="64" t="s">
        <v>2688</v>
      </c>
    </row>
    <row r="456" spans="1:50" x14ac:dyDescent="0.3">
      <c r="A456" s="11">
        <v>445</v>
      </c>
      <c r="B456" s="11" t="s">
        <v>889</v>
      </c>
      <c r="C456" s="11" t="s">
        <v>1511</v>
      </c>
      <c r="D456" s="11">
        <v>445</v>
      </c>
      <c r="E456" s="11" t="s">
        <v>2227</v>
      </c>
      <c r="F456" s="11" t="s">
        <v>2616</v>
      </c>
      <c r="G456" s="11" t="s">
        <v>889</v>
      </c>
      <c r="H456" s="12" t="s">
        <v>1042</v>
      </c>
      <c r="I456" s="13">
        <v>44733</v>
      </c>
      <c r="J456" s="11" t="s">
        <v>2657</v>
      </c>
      <c r="K456" s="11">
        <v>0.47</v>
      </c>
      <c r="L456" s="11">
        <v>65</v>
      </c>
      <c r="M456" s="11">
        <v>8.56</v>
      </c>
      <c r="N456" s="11">
        <v>68</v>
      </c>
      <c r="O456" s="11">
        <v>14.39</v>
      </c>
      <c r="P456" s="11">
        <v>61</v>
      </c>
      <c r="Q456" s="11">
        <v>0.18</v>
      </c>
      <c r="R456" s="11">
        <v>64</v>
      </c>
      <c r="S456" s="11">
        <v>1.87</v>
      </c>
      <c r="T456" s="11">
        <v>64</v>
      </c>
      <c r="U456" s="11">
        <v>0.16</v>
      </c>
      <c r="V456" s="11">
        <v>60</v>
      </c>
      <c r="W456" s="11">
        <v>-7.0000000000000007E-2</v>
      </c>
      <c r="X456" s="11">
        <v>48</v>
      </c>
      <c r="Y456" s="11">
        <v>3.25</v>
      </c>
      <c r="Z456" s="11">
        <v>48</v>
      </c>
      <c r="AA456" s="11">
        <v>2.0099999999999998</v>
      </c>
      <c r="AB456" s="11">
        <v>52</v>
      </c>
      <c r="AC456" s="11">
        <v>4.47</v>
      </c>
      <c r="AD456" s="11">
        <v>59</v>
      </c>
      <c r="AE456" s="40">
        <v>0.23</v>
      </c>
      <c r="AF456" s="11">
        <v>54</v>
      </c>
      <c r="AG456" s="43">
        <v>0.02</v>
      </c>
      <c r="AH456" s="11">
        <v>43</v>
      </c>
      <c r="AI456" s="47">
        <v>0.26</v>
      </c>
      <c r="AJ456" s="11">
        <v>51</v>
      </c>
      <c r="AK456" s="47">
        <v>0.01</v>
      </c>
      <c r="AL456" s="11">
        <v>36</v>
      </c>
      <c r="AM456" s="40">
        <v>0.23</v>
      </c>
      <c r="AN456" s="11">
        <v>48</v>
      </c>
      <c r="AO456" s="40">
        <v>0.34</v>
      </c>
      <c r="AP456" s="11">
        <v>56</v>
      </c>
      <c r="AQ456" s="11">
        <v>8.7200000000000006</v>
      </c>
      <c r="AR456" s="11">
        <v>157.38</v>
      </c>
      <c r="AS456" s="11">
        <v>124.42</v>
      </c>
      <c r="AT456" s="11" t="s">
        <v>2640</v>
      </c>
      <c r="AU456" s="11" t="s">
        <v>2640</v>
      </c>
      <c r="AV456" s="11" t="s">
        <v>2641</v>
      </c>
      <c r="AW456" s="11">
        <v>3</v>
      </c>
      <c r="AX456" s="64" t="s">
        <v>2690</v>
      </c>
    </row>
    <row r="457" spans="1:50" x14ac:dyDescent="0.3">
      <c r="A457" s="11">
        <v>446</v>
      </c>
      <c r="B457" s="11" t="s">
        <v>938</v>
      </c>
      <c r="C457" s="11" t="s">
        <v>1512</v>
      </c>
      <c r="D457" s="11">
        <v>446</v>
      </c>
      <c r="E457" s="11" t="s">
        <v>2227</v>
      </c>
      <c r="F457" s="11" t="s">
        <v>2616</v>
      </c>
      <c r="G457" s="11" t="s">
        <v>938</v>
      </c>
      <c r="H457" s="12" t="s">
        <v>1042</v>
      </c>
      <c r="I457" s="13">
        <v>44735</v>
      </c>
      <c r="J457" s="11" t="s">
        <v>2655</v>
      </c>
      <c r="K457" s="11">
        <v>0.46</v>
      </c>
      <c r="L457" s="11">
        <v>63</v>
      </c>
      <c r="M457" s="11">
        <v>8.58</v>
      </c>
      <c r="N457" s="11">
        <v>68</v>
      </c>
      <c r="O457" s="11">
        <v>12.01</v>
      </c>
      <c r="P457" s="11">
        <v>57</v>
      </c>
      <c r="Q457" s="11">
        <v>0.05</v>
      </c>
      <c r="R457" s="11">
        <v>64</v>
      </c>
      <c r="S457" s="11">
        <v>2</v>
      </c>
      <c r="T457" s="11">
        <v>64</v>
      </c>
      <c r="U457" s="11">
        <v>0.18</v>
      </c>
      <c r="V457" s="11">
        <v>53</v>
      </c>
      <c r="W457" s="11">
        <v>0.08</v>
      </c>
      <c r="X457" s="11">
        <v>44</v>
      </c>
      <c r="Y457" s="11">
        <v>2.25</v>
      </c>
      <c r="Z457" s="11">
        <v>44</v>
      </c>
      <c r="AA457" s="11">
        <v>2.1800000000000002</v>
      </c>
      <c r="AB457" s="11">
        <v>48</v>
      </c>
      <c r="AC457" s="11">
        <v>4.58</v>
      </c>
      <c r="AD457" s="11">
        <v>58</v>
      </c>
      <c r="AE457" s="40">
        <v>0.18</v>
      </c>
      <c r="AF457" s="11">
        <v>49</v>
      </c>
      <c r="AG457" s="43">
        <v>0.02</v>
      </c>
      <c r="AH457" s="11">
        <v>38</v>
      </c>
      <c r="AI457" s="47">
        <v>0.1</v>
      </c>
      <c r="AJ457" s="11">
        <v>46</v>
      </c>
      <c r="AK457" s="47">
        <v>0.03</v>
      </c>
      <c r="AL457" s="11">
        <v>32</v>
      </c>
      <c r="AM457" s="40">
        <v>0.15</v>
      </c>
      <c r="AN457" s="11">
        <v>43</v>
      </c>
      <c r="AO457" s="40">
        <v>0.27</v>
      </c>
      <c r="AP457" s="11">
        <v>51</v>
      </c>
      <c r="AQ457" s="11">
        <v>8.76</v>
      </c>
      <c r="AR457" s="11">
        <v>155.63</v>
      </c>
      <c r="AS457" s="11">
        <v>124.29</v>
      </c>
      <c r="AT457" s="11" t="s">
        <v>2642</v>
      </c>
      <c r="AU457" s="11" t="s">
        <v>2640</v>
      </c>
      <c r="AV457" s="11" t="s">
        <v>2640</v>
      </c>
      <c r="AW457" s="11">
        <v>2</v>
      </c>
      <c r="AX457" s="64" t="s">
        <v>2690</v>
      </c>
    </row>
    <row r="458" spans="1:50" x14ac:dyDescent="0.3">
      <c r="A458" s="11">
        <v>447</v>
      </c>
      <c r="B458" s="11" t="s">
        <v>828</v>
      </c>
      <c r="C458" s="11" t="s">
        <v>1513</v>
      </c>
      <c r="D458" s="11">
        <v>447</v>
      </c>
      <c r="E458" s="11" t="s">
        <v>2227</v>
      </c>
      <c r="F458" s="11" t="s">
        <v>2616</v>
      </c>
      <c r="G458" s="11" t="s">
        <v>828</v>
      </c>
      <c r="H458" s="12" t="s">
        <v>1062</v>
      </c>
      <c r="I458" s="13">
        <v>44728</v>
      </c>
      <c r="J458" s="11" t="s">
        <v>2656</v>
      </c>
      <c r="K458" s="11">
        <v>0.44</v>
      </c>
      <c r="L458" s="11">
        <v>55</v>
      </c>
      <c r="M458" s="11">
        <v>7.57</v>
      </c>
      <c r="N458" s="11">
        <v>62</v>
      </c>
      <c r="O458" s="11">
        <v>9.9600000000000009</v>
      </c>
      <c r="P458" s="11">
        <v>45</v>
      </c>
      <c r="Q458" s="11">
        <v>-0.03</v>
      </c>
      <c r="R458" s="11">
        <v>49</v>
      </c>
      <c r="S458" s="11">
        <v>1.42</v>
      </c>
      <c r="T458" s="11">
        <v>51</v>
      </c>
      <c r="U458" s="11">
        <v>-0.49</v>
      </c>
      <c r="V458" s="11">
        <v>39</v>
      </c>
      <c r="W458" s="11">
        <v>-0.12</v>
      </c>
      <c r="X458" s="11">
        <v>33</v>
      </c>
      <c r="Y458" s="11">
        <v>1.83</v>
      </c>
      <c r="Z458" s="11">
        <v>33</v>
      </c>
      <c r="AA458" s="11">
        <v>1.96</v>
      </c>
      <c r="AB458" s="11">
        <v>36</v>
      </c>
      <c r="AC458" s="11">
        <v>4.2</v>
      </c>
      <c r="AD458" s="11">
        <v>47</v>
      </c>
      <c r="AE458" s="40">
        <v>0.21</v>
      </c>
      <c r="AF458" s="11">
        <v>35</v>
      </c>
      <c r="AG458" s="43">
        <v>0.05</v>
      </c>
      <c r="AH458" s="11">
        <v>27</v>
      </c>
      <c r="AI458" s="47">
        <v>0.22</v>
      </c>
      <c r="AJ458" s="11">
        <v>33</v>
      </c>
      <c r="AK458" s="47">
        <v>0.01</v>
      </c>
      <c r="AL458" s="11">
        <v>22</v>
      </c>
      <c r="AM458" s="40">
        <v>0.25</v>
      </c>
      <c r="AN458" s="11">
        <v>31</v>
      </c>
      <c r="AO458" s="40">
        <v>0.33</v>
      </c>
      <c r="AP458" s="11">
        <v>36</v>
      </c>
      <c r="AQ458" s="11">
        <v>7.08</v>
      </c>
      <c r="AR458" s="11">
        <v>156.80000000000001</v>
      </c>
      <c r="AS458" s="11">
        <v>124.09</v>
      </c>
      <c r="AT458" s="11" t="s">
        <v>2640</v>
      </c>
      <c r="AU458" s="11" t="s">
        <v>2640</v>
      </c>
      <c r="AV458" s="11" t="s">
        <v>2641</v>
      </c>
      <c r="AW458" s="11">
        <v>3</v>
      </c>
      <c r="AX458" s="64" t="s">
        <v>2690</v>
      </c>
    </row>
    <row r="459" spans="1:50" x14ac:dyDescent="0.3">
      <c r="A459" s="11">
        <v>448</v>
      </c>
      <c r="B459" s="11" t="s">
        <v>757</v>
      </c>
      <c r="C459" s="11" t="s">
        <v>1514</v>
      </c>
      <c r="D459" s="11">
        <v>448</v>
      </c>
      <c r="E459" s="11" t="s">
        <v>2227</v>
      </c>
      <c r="F459" s="11" t="s">
        <v>2616</v>
      </c>
      <c r="G459" s="11" t="s">
        <v>757</v>
      </c>
      <c r="H459" s="12" t="s">
        <v>1068</v>
      </c>
      <c r="I459" s="13">
        <v>44726</v>
      </c>
      <c r="J459" s="11" t="s">
        <v>2656</v>
      </c>
      <c r="K459" s="11">
        <v>0.38</v>
      </c>
      <c r="L459" s="11">
        <v>63</v>
      </c>
      <c r="M459" s="11">
        <v>6.11</v>
      </c>
      <c r="N459" s="11">
        <v>68</v>
      </c>
      <c r="O459" s="11">
        <v>9.5399999999999991</v>
      </c>
      <c r="P459" s="11">
        <v>58</v>
      </c>
      <c r="Q459" s="11">
        <v>0.52</v>
      </c>
      <c r="R459" s="11">
        <v>62</v>
      </c>
      <c r="S459" s="11">
        <v>1.51</v>
      </c>
      <c r="T459" s="11">
        <v>62</v>
      </c>
      <c r="U459" s="11">
        <v>-0.53</v>
      </c>
      <c r="V459" s="11">
        <v>55</v>
      </c>
      <c r="W459" s="11">
        <v>0.05</v>
      </c>
      <c r="X459" s="11">
        <v>47</v>
      </c>
      <c r="Y459" s="11">
        <v>1.91</v>
      </c>
      <c r="Z459" s="11">
        <v>47</v>
      </c>
      <c r="AA459" s="11">
        <v>1.66</v>
      </c>
      <c r="AB459" s="11">
        <v>50</v>
      </c>
      <c r="AC459" s="11">
        <v>3.06</v>
      </c>
      <c r="AD459" s="11">
        <v>58</v>
      </c>
      <c r="AE459" s="40">
        <v>0.27</v>
      </c>
      <c r="AF459" s="11">
        <v>50</v>
      </c>
      <c r="AG459" s="43">
        <v>0.04</v>
      </c>
      <c r="AH459" s="11">
        <v>40</v>
      </c>
      <c r="AI459" s="47">
        <v>0.22</v>
      </c>
      <c r="AJ459" s="11">
        <v>49</v>
      </c>
      <c r="AK459" s="47">
        <v>0.02</v>
      </c>
      <c r="AL459" s="11">
        <v>34</v>
      </c>
      <c r="AM459" s="40">
        <v>0.25</v>
      </c>
      <c r="AN459" s="11">
        <v>46</v>
      </c>
      <c r="AO459" s="40">
        <v>0.41</v>
      </c>
      <c r="AP459" s="11">
        <v>52</v>
      </c>
      <c r="AQ459" s="11">
        <v>5.58</v>
      </c>
      <c r="AR459" s="11">
        <v>151.97999999999999</v>
      </c>
      <c r="AS459" s="11">
        <v>122.38</v>
      </c>
      <c r="AT459" s="11" t="s">
        <v>2640</v>
      </c>
      <c r="AU459" s="11" t="s">
        <v>2640</v>
      </c>
      <c r="AV459" s="11" t="s">
        <v>2641</v>
      </c>
      <c r="AW459" s="11">
        <v>2</v>
      </c>
      <c r="AX459" s="64" t="s">
        <v>2690</v>
      </c>
    </row>
    <row r="460" spans="1:50" x14ac:dyDescent="0.3">
      <c r="A460" s="11">
        <v>449</v>
      </c>
      <c r="B460" s="11" t="s">
        <v>398</v>
      </c>
      <c r="C460" s="11" t="s">
        <v>1515</v>
      </c>
      <c r="D460" s="11">
        <v>449</v>
      </c>
      <c r="E460" s="11" t="s">
        <v>2227</v>
      </c>
      <c r="F460" s="11" t="s">
        <v>2616</v>
      </c>
      <c r="G460" s="11" t="s">
        <v>398</v>
      </c>
      <c r="H460" s="12" t="s">
        <v>1043</v>
      </c>
      <c r="I460" s="13">
        <v>44709</v>
      </c>
      <c r="J460" s="11" t="s">
        <v>2656</v>
      </c>
      <c r="K460" s="11">
        <v>0.28999999999999998</v>
      </c>
      <c r="L460" s="11">
        <v>66</v>
      </c>
      <c r="M460" s="11">
        <v>8.15</v>
      </c>
      <c r="N460" s="11">
        <v>69</v>
      </c>
      <c r="O460" s="11">
        <v>16.239999999999998</v>
      </c>
      <c r="P460" s="11">
        <v>60</v>
      </c>
      <c r="Q460" s="11">
        <v>0.56999999999999995</v>
      </c>
      <c r="R460" s="11">
        <v>64</v>
      </c>
      <c r="S460" s="11">
        <v>1.92</v>
      </c>
      <c r="T460" s="11">
        <v>64</v>
      </c>
      <c r="U460" s="11">
        <v>0.2</v>
      </c>
      <c r="V460" s="11">
        <v>54</v>
      </c>
      <c r="W460" s="11">
        <v>-0.22</v>
      </c>
      <c r="X460" s="11">
        <v>46</v>
      </c>
      <c r="Y460" s="11">
        <v>2.4500000000000002</v>
      </c>
      <c r="Z460" s="11">
        <v>46</v>
      </c>
      <c r="AA460" s="11">
        <v>2</v>
      </c>
      <c r="AB460" s="11">
        <v>51</v>
      </c>
      <c r="AC460" s="11">
        <v>4</v>
      </c>
      <c r="AD460" s="11">
        <v>59</v>
      </c>
      <c r="AE460" s="40">
        <v>0.3</v>
      </c>
      <c r="AF460" s="11">
        <v>50</v>
      </c>
      <c r="AG460" s="43">
        <v>0.06</v>
      </c>
      <c r="AH460" s="11">
        <v>41</v>
      </c>
      <c r="AI460" s="47">
        <v>0.24</v>
      </c>
      <c r="AJ460" s="11">
        <v>49</v>
      </c>
      <c r="AK460" s="47">
        <v>1E-3</v>
      </c>
      <c r="AL460" s="11">
        <v>35</v>
      </c>
      <c r="AM460" s="40">
        <v>0.26</v>
      </c>
      <c r="AN460" s="11">
        <v>46</v>
      </c>
      <c r="AO460" s="40">
        <v>0.46</v>
      </c>
      <c r="AP460" s="11">
        <v>52</v>
      </c>
      <c r="AQ460" s="11">
        <v>8.35</v>
      </c>
      <c r="AR460" s="11">
        <v>161.32</v>
      </c>
      <c r="AS460" s="11">
        <v>122.37</v>
      </c>
      <c r="AT460" s="11" t="s">
        <v>2640</v>
      </c>
      <c r="AU460" s="11" t="s">
        <v>2642</v>
      </c>
      <c r="AV460" s="11" t="s">
        <v>2640</v>
      </c>
      <c r="AW460" s="11">
        <v>3</v>
      </c>
      <c r="AX460" s="64" t="s">
        <v>2688</v>
      </c>
    </row>
    <row r="461" spans="1:50" x14ac:dyDescent="0.3">
      <c r="A461" s="11">
        <v>450</v>
      </c>
      <c r="B461" s="11" t="s">
        <v>939</v>
      </c>
      <c r="C461" s="11" t="s">
        <v>1516</v>
      </c>
      <c r="D461" s="11">
        <v>450</v>
      </c>
      <c r="E461" s="11" t="s">
        <v>2227</v>
      </c>
      <c r="F461" s="11" t="s">
        <v>2616</v>
      </c>
      <c r="G461" s="11" t="s">
        <v>939</v>
      </c>
      <c r="H461" s="12" t="s">
        <v>1041</v>
      </c>
      <c r="I461" s="13">
        <v>44735</v>
      </c>
      <c r="J461" s="11" t="s">
        <v>2655</v>
      </c>
      <c r="K461" s="11">
        <v>0.33</v>
      </c>
      <c r="L461" s="11">
        <v>63</v>
      </c>
      <c r="M461" s="11">
        <v>7.57</v>
      </c>
      <c r="N461" s="11">
        <v>69</v>
      </c>
      <c r="O461" s="11">
        <v>12.24</v>
      </c>
      <c r="P461" s="11">
        <v>56</v>
      </c>
      <c r="Q461" s="11">
        <v>0.74</v>
      </c>
      <c r="R461" s="11">
        <v>62</v>
      </c>
      <c r="S461" s="11">
        <v>2.08</v>
      </c>
      <c r="T461" s="11">
        <v>62</v>
      </c>
      <c r="U461" s="11">
        <v>-0.73</v>
      </c>
      <c r="V461" s="11">
        <v>51</v>
      </c>
      <c r="W461" s="11">
        <v>-0.49</v>
      </c>
      <c r="X461" s="11">
        <v>44</v>
      </c>
      <c r="Y461" s="11">
        <v>2.76</v>
      </c>
      <c r="Z461" s="11">
        <v>44</v>
      </c>
      <c r="AA461" s="11">
        <v>2.11</v>
      </c>
      <c r="AB461" s="11">
        <v>47</v>
      </c>
      <c r="AC461" s="11">
        <v>3.98</v>
      </c>
      <c r="AD461" s="11">
        <v>58</v>
      </c>
      <c r="AE461" s="40">
        <v>0.33</v>
      </c>
      <c r="AF461" s="11">
        <v>48</v>
      </c>
      <c r="AG461" s="43">
        <v>0.08</v>
      </c>
      <c r="AH461" s="11">
        <v>39</v>
      </c>
      <c r="AI461" s="47">
        <v>0.27</v>
      </c>
      <c r="AJ461" s="11">
        <v>46</v>
      </c>
      <c r="AK461" s="47">
        <v>0.01</v>
      </c>
      <c r="AL461" s="11">
        <v>33</v>
      </c>
      <c r="AM461" s="40">
        <v>0.33</v>
      </c>
      <c r="AN461" s="11">
        <v>43</v>
      </c>
      <c r="AO461" s="40">
        <v>0.48</v>
      </c>
      <c r="AP461" s="11">
        <v>50</v>
      </c>
      <c r="AQ461" s="11">
        <v>6.84</v>
      </c>
      <c r="AR461" s="11">
        <v>165.39</v>
      </c>
      <c r="AS461" s="11">
        <v>122.6</v>
      </c>
      <c r="AT461" s="11" t="s">
        <v>2640</v>
      </c>
      <c r="AU461" s="11" t="s">
        <v>2640</v>
      </c>
      <c r="AV461" s="11" t="s">
        <v>2640</v>
      </c>
      <c r="AW461" s="11">
        <v>3</v>
      </c>
      <c r="AX461" s="64" t="s">
        <v>2688</v>
      </c>
    </row>
    <row r="462" spans="1:50" x14ac:dyDescent="0.3">
      <c r="A462" s="11">
        <v>451</v>
      </c>
      <c r="B462" s="11" t="s">
        <v>914</v>
      </c>
      <c r="C462" s="11" t="s">
        <v>1517</v>
      </c>
      <c r="D462" s="11">
        <v>451</v>
      </c>
      <c r="E462" s="11" t="s">
        <v>2227</v>
      </c>
      <c r="F462" s="11" t="s">
        <v>2616</v>
      </c>
      <c r="G462" s="11" t="s">
        <v>914</v>
      </c>
      <c r="H462" s="12" t="s">
        <v>1061</v>
      </c>
      <c r="I462" s="13">
        <v>44733</v>
      </c>
      <c r="J462" s="11" t="s">
        <v>2655</v>
      </c>
      <c r="K462" s="11">
        <v>0.34</v>
      </c>
      <c r="L462" s="11">
        <v>65</v>
      </c>
      <c r="M462" s="11">
        <v>7.33</v>
      </c>
      <c r="N462" s="11">
        <v>69</v>
      </c>
      <c r="O462" s="11">
        <v>12.36</v>
      </c>
      <c r="P462" s="11">
        <v>56</v>
      </c>
      <c r="Q462" s="11">
        <v>0.94</v>
      </c>
      <c r="R462" s="11">
        <v>62</v>
      </c>
      <c r="S462" s="11">
        <v>2.54</v>
      </c>
      <c r="T462" s="11">
        <v>63</v>
      </c>
      <c r="U462" s="11">
        <v>-0.8</v>
      </c>
      <c r="V462" s="11">
        <v>50</v>
      </c>
      <c r="W462" s="11">
        <v>-0.3</v>
      </c>
      <c r="X462" s="11">
        <v>46</v>
      </c>
      <c r="Y462" s="11">
        <v>1.52</v>
      </c>
      <c r="Z462" s="11">
        <v>45</v>
      </c>
      <c r="AA462" s="11">
        <v>2.31</v>
      </c>
      <c r="AB462" s="11">
        <v>47</v>
      </c>
      <c r="AC462" s="11">
        <v>3.79</v>
      </c>
      <c r="AD462" s="11">
        <v>58</v>
      </c>
      <c r="AE462" s="40">
        <v>0.26</v>
      </c>
      <c r="AF462" s="11">
        <v>48</v>
      </c>
      <c r="AG462" s="43">
        <v>0.05</v>
      </c>
      <c r="AH462" s="11">
        <v>36</v>
      </c>
      <c r="AI462" s="47">
        <v>0.21</v>
      </c>
      <c r="AJ462" s="11">
        <v>45</v>
      </c>
      <c r="AK462" s="47">
        <v>0.01</v>
      </c>
      <c r="AL462" s="11">
        <v>30</v>
      </c>
      <c r="AM462" s="40">
        <v>0.25</v>
      </c>
      <c r="AN462" s="11">
        <v>42</v>
      </c>
      <c r="AO462" s="40">
        <v>0.39</v>
      </c>
      <c r="AP462" s="11">
        <v>49</v>
      </c>
      <c r="AQ462" s="11">
        <v>6.53</v>
      </c>
      <c r="AR462" s="11">
        <v>161.19999999999999</v>
      </c>
      <c r="AS462" s="11">
        <v>119.8</v>
      </c>
      <c r="AT462" s="11" t="s">
        <v>2640</v>
      </c>
      <c r="AU462" s="11" t="s">
        <v>2640</v>
      </c>
      <c r="AV462" s="11" t="s">
        <v>2641</v>
      </c>
      <c r="AW462" s="11">
        <v>3</v>
      </c>
      <c r="AX462" s="64" t="s">
        <v>2688</v>
      </c>
    </row>
    <row r="463" spans="1:50" x14ac:dyDescent="0.3">
      <c r="A463" s="11">
        <v>452</v>
      </c>
      <c r="B463" s="11" t="s">
        <v>907</v>
      </c>
      <c r="C463" s="11" t="s">
        <v>1518</v>
      </c>
      <c r="D463" s="11">
        <v>452</v>
      </c>
      <c r="E463" s="11" t="s">
        <v>2227</v>
      </c>
      <c r="F463" s="11" t="s">
        <v>2616</v>
      </c>
      <c r="G463" s="11" t="s">
        <v>907</v>
      </c>
      <c r="H463" s="12" t="s">
        <v>1042</v>
      </c>
      <c r="I463" s="13">
        <v>44747</v>
      </c>
      <c r="J463" s="11" t="s">
        <v>2657</v>
      </c>
      <c r="K463" s="11">
        <v>0.6</v>
      </c>
      <c r="L463" s="11">
        <v>69</v>
      </c>
      <c r="M463" s="11">
        <v>10.41</v>
      </c>
      <c r="N463" s="11">
        <v>72</v>
      </c>
      <c r="O463" s="11">
        <v>13.25</v>
      </c>
      <c r="P463" s="11">
        <v>64</v>
      </c>
      <c r="Q463" s="11">
        <v>-0.11</v>
      </c>
      <c r="R463" s="11">
        <v>68</v>
      </c>
      <c r="S463" s="11">
        <v>2.21</v>
      </c>
      <c r="T463" s="11">
        <v>67</v>
      </c>
      <c r="U463" s="11">
        <v>0.73</v>
      </c>
      <c r="V463" s="11">
        <v>64</v>
      </c>
      <c r="W463" s="11">
        <v>-0.23</v>
      </c>
      <c r="X463" s="11">
        <v>54</v>
      </c>
      <c r="Y463" s="11">
        <v>4.79</v>
      </c>
      <c r="Z463" s="11">
        <v>54</v>
      </c>
      <c r="AA463" s="11">
        <v>2.1800000000000002</v>
      </c>
      <c r="AB463" s="11">
        <v>57</v>
      </c>
      <c r="AC463" s="11">
        <v>5.19</v>
      </c>
      <c r="AD463" s="11">
        <v>62</v>
      </c>
      <c r="AE463" s="40">
        <v>0.32</v>
      </c>
      <c r="AF463" s="11">
        <v>59</v>
      </c>
      <c r="AG463" s="43">
        <v>0.04</v>
      </c>
      <c r="AH463" s="11">
        <v>47</v>
      </c>
      <c r="AI463" s="47">
        <v>0.38</v>
      </c>
      <c r="AJ463" s="11">
        <v>56</v>
      </c>
      <c r="AK463" s="47">
        <v>0.01</v>
      </c>
      <c r="AL463" s="11">
        <v>41</v>
      </c>
      <c r="AM463" s="40">
        <v>0.35</v>
      </c>
      <c r="AN463" s="11">
        <v>53</v>
      </c>
      <c r="AO463" s="40">
        <v>0.56999999999999995</v>
      </c>
      <c r="AP463" s="11">
        <v>61</v>
      </c>
      <c r="AQ463" s="11">
        <v>11.14</v>
      </c>
      <c r="AR463" s="11">
        <v>180.39</v>
      </c>
      <c r="AS463" s="11">
        <v>136.66</v>
      </c>
      <c r="AT463" s="11" t="s">
        <v>2641</v>
      </c>
      <c r="AU463" s="11" t="s">
        <v>2641</v>
      </c>
      <c r="AV463" s="11" t="s">
        <v>2641</v>
      </c>
      <c r="AW463" s="11">
        <v>3</v>
      </c>
      <c r="AX463" s="64" t="s">
        <v>2688</v>
      </c>
    </row>
    <row r="464" spans="1:50" x14ac:dyDescent="0.3">
      <c r="A464" s="11">
        <v>453</v>
      </c>
      <c r="B464" s="11" t="s">
        <v>929</v>
      </c>
      <c r="C464" s="11" t="s">
        <v>1519</v>
      </c>
      <c r="D464" s="11">
        <v>453</v>
      </c>
      <c r="E464" s="11" t="s">
        <v>2227</v>
      </c>
      <c r="F464" s="11" t="s">
        <v>2616</v>
      </c>
      <c r="G464" s="11" t="s">
        <v>929</v>
      </c>
      <c r="H464" s="12" t="s">
        <v>1059</v>
      </c>
      <c r="I464" s="13">
        <v>44734</v>
      </c>
      <c r="J464" s="11" t="s">
        <v>2656</v>
      </c>
      <c r="K464" s="11">
        <v>0.38</v>
      </c>
      <c r="L464" s="11">
        <v>64</v>
      </c>
      <c r="M464" s="11">
        <v>9.14</v>
      </c>
      <c r="N464" s="11">
        <v>70</v>
      </c>
      <c r="O464" s="11">
        <v>12.44</v>
      </c>
      <c r="P464" s="11">
        <v>55</v>
      </c>
      <c r="Q464" s="11">
        <v>0.27</v>
      </c>
      <c r="R464" s="11">
        <v>63</v>
      </c>
      <c r="S464" s="11">
        <v>2.06</v>
      </c>
      <c r="T464" s="11">
        <v>64</v>
      </c>
      <c r="U464" s="11">
        <v>0.86</v>
      </c>
      <c r="V464" s="11">
        <v>49</v>
      </c>
      <c r="W464" s="11">
        <v>-0.25</v>
      </c>
      <c r="X464" s="11">
        <v>42</v>
      </c>
      <c r="Y464" s="11">
        <v>4.34</v>
      </c>
      <c r="Z464" s="11">
        <v>42</v>
      </c>
      <c r="AA464" s="11">
        <v>2.09</v>
      </c>
      <c r="AB464" s="11">
        <v>47</v>
      </c>
      <c r="AC464" s="11">
        <v>4.4800000000000004</v>
      </c>
      <c r="AD464" s="11">
        <v>58</v>
      </c>
      <c r="AE464" s="40">
        <v>0.31</v>
      </c>
      <c r="AF464" s="11">
        <v>43</v>
      </c>
      <c r="AG464" s="43">
        <v>0.08</v>
      </c>
      <c r="AH464" s="11">
        <v>34</v>
      </c>
      <c r="AI464" s="47">
        <v>0.24</v>
      </c>
      <c r="AJ464" s="11">
        <v>42</v>
      </c>
      <c r="AK464" s="47">
        <v>0.01</v>
      </c>
      <c r="AL464" s="11">
        <v>29</v>
      </c>
      <c r="AM464" s="40">
        <v>0.32</v>
      </c>
      <c r="AN464" s="11">
        <v>39</v>
      </c>
      <c r="AO464" s="40">
        <v>0.44</v>
      </c>
      <c r="AP464" s="11">
        <v>44</v>
      </c>
      <c r="AQ464" s="11">
        <v>10</v>
      </c>
      <c r="AR464" s="11">
        <v>172.19</v>
      </c>
      <c r="AS464" s="11">
        <v>131.55000000000001</v>
      </c>
      <c r="AT464" s="11" t="s">
        <v>2640</v>
      </c>
      <c r="AU464" s="11" t="s">
        <v>2640</v>
      </c>
      <c r="AV464" s="11" t="s">
        <v>2640</v>
      </c>
      <c r="AW464" s="11">
        <v>2</v>
      </c>
      <c r="AX464" s="64" t="s">
        <v>2688</v>
      </c>
    </row>
    <row r="465" spans="1:50" x14ac:dyDescent="0.3">
      <c r="A465" s="11">
        <v>454</v>
      </c>
      <c r="B465" s="11" t="s">
        <v>989</v>
      </c>
      <c r="C465" s="11" t="s">
        <v>1520</v>
      </c>
      <c r="D465" s="11">
        <v>454</v>
      </c>
      <c r="E465" s="11" t="s">
        <v>2227</v>
      </c>
      <c r="F465" s="11" t="s">
        <v>2616</v>
      </c>
      <c r="G465" s="11" t="s">
        <v>989</v>
      </c>
      <c r="H465" s="12" t="s">
        <v>1059</v>
      </c>
      <c r="I465" s="13">
        <v>44746</v>
      </c>
      <c r="J465" s="11" t="s">
        <v>2656</v>
      </c>
      <c r="K465" s="11">
        <v>0.78</v>
      </c>
      <c r="L465" s="11">
        <v>66</v>
      </c>
      <c r="M465" s="11">
        <v>10.92</v>
      </c>
      <c r="N465" s="11">
        <v>70</v>
      </c>
      <c r="O465" s="11">
        <v>15.28</v>
      </c>
      <c r="P465" s="11">
        <v>59</v>
      </c>
      <c r="Q465" s="11">
        <v>-7.0000000000000007E-2</v>
      </c>
      <c r="R465" s="11">
        <v>63</v>
      </c>
      <c r="S465" s="11">
        <v>1.77</v>
      </c>
      <c r="T465" s="11">
        <v>64</v>
      </c>
      <c r="U465" s="11">
        <v>1.92</v>
      </c>
      <c r="V465" s="11">
        <v>53</v>
      </c>
      <c r="W465" s="11">
        <v>-0.45</v>
      </c>
      <c r="X465" s="11">
        <v>48</v>
      </c>
      <c r="Y465" s="11">
        <v>5.25</v>
      </c>
      <c r="Z465" s="11">
        <v>48</v>
      </c>
      <c r="AA465" s="11">
        <v>2.35</v>
      </c>
      <c r="AB465" s="11">
        <v>51</v>
      </c>
      <c r="AC465" s="11">
        <v>5.34</v>
      </c>
      <c r="AD465" s="11">
        <v>59</v>
      </c>
      <c r="AE465" s="40">
        <v>0.28999999999999998</v>
      </c>
      <c r="AF465" s="11">
        <v>50</v>
      </c>
      <c r="AG465" s="43">
        <v>0.03</v>
      </c>
      <c r="AH465" s="11">
        <v>41</v>
      </c>
      <c r="AI465" s="47">
        <v>0.25</v>
      </c>
      <c r="AJ465" s="11">
        <v>48</v>
      </c>
      <c r="AK465" s="47">
        <v>1E-3</v>
      </c>
      <c r="AL465" s="11">
        <v>35</v>
      </c>
      <c r="AM465" s="40">
        <v>0.22</v>
      </c>
      <c r="AN465" s="11">
        <v>45</v>
      </c>
      <c r="AO465" s="40">
        <v>0.46</v>
      </c>
      <c r="AP465" s="11">
        <v>52</v>
      </c>
      <c r="AQ465" s="11">
        <v>12.84</v>
      </c>
      <c r="AR465" s="11">
        <v>174.74</v>
      </c>
      <c r="AS465" s="11">
        <v>130.36000000000001</v>
      </c>
      <c r="AT465" s="11" t="s">
        <v>2642</v>
      </c>
      <c r="AU465" s="11" t="s">
        <v>2641</v>
      </c>
      <c r="AV465" s="11" t="s">
        <v>2640</v>
      </c>
      <c r="AW465" s="11">
        <v>3</v>
      </c>
      <c r="AX465" s="64" t="s">
        <v>2688</v>
      </c>
    </row>
    <row r="466" spans="1:50" x14ac:dyDescent="0.3">
      <c r="A466" s="11">
        <v>455</v>
      </c>
      <c r="B466" s="11" t="s">
        <v>884</v>
      </c>
      <c r="C466" s="11" t="s">
        <v>1521</v>
      </c>
      <c r="D466" s="11">
        <v>455</v>
      </c>
      <c r="E466" s="11" t="s">
        <v>2227</v>
      </c>
      <c r="F466" s="11" t="s">
        <v>2616</v>
      </c>
      <c r="G466" s="11" t="s">
        <v>884</v>
      </c>
      <c r="H466" s="12" t="s">
        <v>1040</v>
      </c>
      <c r="I466" s="13">
        <v>44748</v>
      </c>
      <c r="J466" s="11" t="s">
        <v>2656</v>
      </c>
      <c r="K466" s="11">
        <v>0.51</v>
      </c>
      <c r="L466" s="11">
        <v>66</v>
      </c>
      <c r="M466" s="11">
        <v>10.68</v>
      </c>
      <c r="N466" s="11">
        <v>68</v>
      </c>
      <c r="O466" s="11">
        <v>17.05</v>
      </c>
      <c r="P466" s="11">
        <v>57</v>
      </c>
      <c r="Q466" s="11">
        <v>-0.62</v>
      </c>
      <c r="R466" s="11">
        <v>60</v>
      </c>
      <c r="S466" s="11">
        <v>1.65</v>
      </c>
      <c r="T466" s="11">
        <v>61</v>
      </c>
      <c r="U466" s="11">
        <v>1.57</v>
      </c>
      <c r="V466" s="11">
        <v>51</v>
      </c>
      <c r="W466" s="11">
        <v>-0.52</v>
      </c>
      <c r="X466" s="11">
        <v>42</v>
      </c>
      <c r="Y466" s="11">
        <v>4.72</v>
      </c>
      <c r="Z466" s="11">
        <v>42</v>
      </c>
      <c r="AA466" s="11">
        <v>2.12</v>
      </c>
      <c r="AB466" s="11">
        <v>46</v>
      </c>
      <c r="AC466" s="11">
        <v>5.25</v>
      </c>
      <c r="AD466" s="11">
        <v>56</v>
      </c>
      <c r="AE466" s="40">
        <v>0.25</v>
      </c>
      <c r="AF466" s="11">
        <v>46</v>
      </c>
      <c r="AG466" s="43">
        <v>0.05</v>
      </c>
      <c r="AH466" s="11">
        <v>36</v>
      </c>
      <c r="AI466" s="47">
        <v>0.16</v>
      </c>
      <c r="AJ466" s="11">
        <v>45</v>
      </c>
      <c r="AK466" s="47">
        <v>0.02</v>
      </c>
      <c r="AL466" s="11">
        <v>30</v>
      </c>
      <c r="AM466" s="40">
        <v>0.23</v>
      </c>
      <c r="AN466" s="11">
        <v>42</v>
      </c>
      <c r="AO466" s="40">
        <v>0.39</v>
      </c>
      <c r="AP466" s="11">
        <v>48</v>
      </c>
      <c r="AQ466" s="11">
        <v>12.25</v>
      </c>
      <c r="AR466" s="11">
        <v>166.43</v>
      </c>
      <c r="AS466" s="11">
        <v>126.64</v>
      </c>
      <c r="AT466" s="11" t="s">
        <v>2642</v>
      </c>
      <c r="AU466" s="11" t="s">
        <v>2641</v>
      </c>
      <c r="AV466" s="11" t="s">
        <v>2640</v>
      </c>
      <c r="AW466" s="11">
        <v>4</v>
      </c>
      <c r="AX466" s="64" t="s">
        <v>2688</v>
      </c>
    </row>
    <row r="467" spans="1:50" x14ac:dyDescent="0.3">
      <c r="A467" s="11">
        <v>456</v>
      </c>
      <c r="B467" s="11" t="s">
        <v>937</v>
      </c>
      <c r="C467" s="11" t="s">
        <v>1522</v>
      </c>
      <c r="D467" s="11">
        <v>456</v>
      </c>
      <c r="E467" s="11" t="s">
        <v>2227</v>
      </c>
      <c r="F467" s="11" t="s">
        <v>2616</v>
      </c>
      <c r="G467" s="11" t="s">
        <v>937</v>
      </c>
      <c r="H467" s="12" t="s">
        <v>1044</v>
      </c>
      <c r="I467" s="13">
        <v>44734</v>
      </c>
      <c r="J467" s="11" t="s">
        <v>2656</v>
      </c>
      <c r="K467" s="11">
        <v>0.47</v>
      </c>
      <c r="L467" s="11">
        <v>66</v>
      </c>
      <c r="M467" s="11">
        <v>8.89</v>
      </c>
      <c r="N467" s="11">
        <v>70</v>
      </c>
      <c r="O467" s="11">
        <v>13.78</v>
      </c>
      <c r="P467" s="11">
        <v>60</v>
      </c>
      <c r="Q467" s="11">
        <v>0.01</v>
      </c>
      <c r="R467" s="11">
        <v>67</v>
      </c>
      <c r="S467" s="11">
        <v>2</v>
      </c>
      <c r="T467" s="11">
        <v>67</v>
      </c>
      <c r="U467" s="11">
        <v>-0.57999999999999996</v>
      </c>
      <c r="V467" s="11">
        <v>59</v>
      </c>
      <c r="W467" s="11">
        <v>-0.05</v>
      </c>
      <c r="X467" s="11">
        <v>50</v>
      </c>
      <c r="Y467" s="11">
        <v>3.79</v>
      </c>
      <c r="Z467" s="11">
        <v>49</v>
      </c>
      <c r="AA467" s="11">
        <v>2.13</v>
      </c>
      <c r="AB467" s="11">
        <v>53</v>
      </c>
      <c r="AC467" s="11">
        <v>4.83</v>
      </c>
      <c r="AD467" s="11">
        <v>62</v>
      </c>
      <c r="AE467" s="40">
        <v>0.28999999999999998</v>
      </c>
      <c r="AF467" s="11">
        <v>57</v>
      </c>
      <c r="AG467" s="43">
        <v>0.04</v>
      </c>
      <c r="AH467" s="11">
        <v>42</v>
      </c>
      <c r="AI467" s="47">
        <v>0.22</v>
      </c>
      <c r="AJ467" s="11">
        <v>51</v>
      </c>
      <c r="AK467" s="47">
        <v>0.02</v>
      </c>
      <c r="AL467" s="11">
        <v>36</v>
      </c>
      <c r="AM467" s="40">
        <v>0.24</v>
      </c>
      <c r="AN467" s="11">
        <v>48</v>
      </c>
      <c r="AO467" s="40">
        <v>0.42</v>
      </c>
      <c r="AP467" s="11">
        <v>59</v>
      </c>
      <c r="AQ467" s="11">
        <v>8.31</v>
      </c>
      <c r="AR467" s="11">
        <v>163.37</v>
      </c>
      <c r="AS467" s="11">
        <v>125.69</v>
      </c>
      <c r="AT467" s="11" t="s">
        <v>2640</v>
      </c>
      <c r="AU467" s="11" t="s">
        <v>2641</v>
      </c>
      <c r="AV467" s="11" t="s">
        <v>2640</v>
      </c>
      <c r="AW467" s="11">
        <v>3</v>
      </c>
      <c r="AX467" s="64" t="s">
        <v>2690</v>
      </c>
    </row>
    <row r="468" spans="1:50" x14ac:dyDescent="0.3">
      <c r="A468" s="11">
        <v>457</v>
      </c>
      <c r="B468" s="11" t="s">
        <v>681</v>
      </c>
      <c r="C468" s="11" t="s">
        <v>1523</v>
      </c>
      <c r="D468" s="11">
        <v>457</v>
      </c>
      <c r="E468" s="11" t="s">
        <v>2227</v>
      </c>
      <c r="F468" s="11" t="s">
        <v>2616</v>
      </c>
      <c r="G468" s="11" t="s">
        <v>681</v>
      </c>
      <c r="H468" s="12" t="s">
        <v>1058</v>
      </c>
      <c r="I468" s="13">
        <v>44717</v>
      </c>
      <c r="J468" s="11" t="s">
        <v>2656</v>
      </c>
      <c r="K468" s="11">
        <v>0.39</v>
      </c>
      <c r="L468" s="11">
        <v>68</v>
      </c>
      <c r="M468" s="11">
        <v>8.4700000000000006</v>
      </c>
      <c r="N468" s="11">
        <v>71</v>
      </c>
      <c r="O468" s="11">
        <v>15.4</v>
      </c>
      <c r="P468" s="11">
        <v>62</v>
      </c>
      <c r="Q468" s="11">
        <v>0.47</v>
      </c>
      <c r="R468" s="11">
        <v>67</v>
      </c>
      <c r="S468" s="11">
        <v>1.3</v>
      </c>
      <c r="T468" s="11">
        <v>66</v>
      </c>
      <c r="U468" s="11">
        <v>-1.04</v>
      </c>
      <c r="V468" s="11">
        <v>60</v>
      </c>
      <c r="W468" s="11">
        <v>-0.21</v>
      </c>
      <c r="X468" s="11">
        <v>50</v>
      </c>
      <c r="Y468" s="11">
        <v>2.69</v>
      </c>
      <c r="Z468" s="11">
        <v>49</v>
      </c>
      <c r="AA468" s="11">
        <v>1.7</v>
      </c>
      <c r="AB468" s="11">
        <v>54</v>
      </c>
      <c r="AC468" s="11">
        <v>3.27</v>
      </c>
      <c r="AD468" s="11">
        <v>61</v>
      </c>
      <c r="AE468" s="40">
        <v>0.37</v>
      </c>
      <c r="AF468" s="11">
        <v>56</v>
      </c>
      <c r="AG468" s="43">
        <v>7.0000000000000007E-2</v>
      </c>
      <c r="AH468" s="11">
        <v>45</v>
      </c>
      <c r="AI468" s="47">
        <v>0.35</v>
      </c>
      <c r="AJ468" s="11">
        <v>54</v>
      </c>
      <c r="AK468" s="47">
        <v>0.01</v>
      </c>
      <c r="AL468" s="11">
        <v>39</v>
      </c>
      <c r="AM468" s="40">
        <v>0.37</v>
      </c>
      <c r="AN468" s="11">
        <v>51</v>
      </c>
      <c r="AO468" s="40">
        <v>0.57999999999999996</v>
      </c>
      <c r="AP468" s="11">
        <v>58</v>
      </c>
      <c r="AQ468" s="11">
        <v>7.4300000000000006</v>
      </c>
      <c r="AR468" s="11">
        <v>165.59</v>
      </c>
      <c r="AS468" s="11">
        <v>125.49</v>
      </c>
      <c r="AT468" s="11" t="s">
        <v>2640</v>
      </c>
      <c r="AU468" s="11" t="s">
        <v>2641</v>
      </c>
      <c r="AV468" s="11" t="s">
        <v>2641</v>
      </c>
      <c r="AW468" s="11">
        <v>3</v>
      </c>
      <c r="AX468" s="64" t="s">
        <v>2688</v>
      </c>
    </row>
    <row r="469" spans="1:50" x14ac:dyDescent="0.3">
      <c r="A469" s="11">
        <v>458</v>
      </c>
      <c r="B469" s="11" t="s">
        <v>127</v>
      </c>
      <c r="C469" s="11" t="s">
        <v>1524</v>
      </c>
      <c r="D469" s="11">
        <v>458</v>
      </c>
      <c r="E469" s="11" t="s">
        <v>2227</v>
      </c>
      <c r="F469" s="11" t="s">
        <v>2616</v>
      </c>
      <c r="G469" s="11" t="s">
        <v>127</v>
      </c>
      <c r="H469" s="12" t="s">
        <v>1046</v>
      </c>
      <c r="I469" s="13">
        <v>44693</v>
      </c>
      <c r="J469" s="11" t="s">
        <v>2656</v>
      </c>
      <c r="K469" s="11">
        <v>0.34</v>
      </c>
      <c r="L469" s="11">
        <v>67</v>
      </c>
      <c r="M469" s="11">
        <v>8.6199999999999992</v>
      </c>
      <c r="N469" s="11">
        <v>72</v>
      </c>
      <c r="O469" s="11">
        <v>12.43</v>
      </c>
      <c r="P469" s="11">
        <v>60</v>
      </c>
      <c r="Q469" s="11">
        <v>0.82</v>
      </c>
      <c r="R469" s="11">
        <v>70</v>
      </c>
      <c r="S469" s="11">
        <v>1.72</v>
      </c>
      <c r="T469" s="11">
        <v>68</v>
      </c>
      <c r="U469" s="11">
        <v>0.62</v>
      </c>
      <c r="V469" s="11">
        <v>58</v>
      </c>
      <c r="W469" s="11">
        <v>-0.18</v>
      </c>
      <c r="X469" s="11">
        <v>47</v>
      </c>
      <c r="Y469" s="11">
        <v>4.21</v>
      </c>
      <c r="Z469" s="11">
        <v>47</v>
      </c>
      <c r="AA469" s="11">
        <v>1.83</v>
      </c>
      <c r="AB469" s="11">
        <v>54</v>
      </c>
      <c r="AC469" s="11">
        <v>4.37</v>
      </c>
      <c r="AD469" s="11">
        <v>61</v>
      </c>
      <c r="AE469" s="40">
        <v>0.28999999999999998</v>
      </c>
      <c r="AF469" s="11">
        <v>54</v>
      </c>
      <c r="AG469" s="43">
        <v>0.02</v>
      </c>
      <c r="AH469" s="11">
        <v>42</v>
      </c>
      <c r="AI469" s="47">
        <v>0.13</v>
      </c>
      <c r="AJ469" s="11">
        <v>50</v>
      </c>
      <c r="AK469" s="47">
        <v>0.03</v>
      </c>
      <c r="AL469" s="11">
        <v>35</v>
      </c>
      <c r="AM469" s="40">
        <v>0.18</v>
      </c>
      <c r="AN469" s="11">
        <v>47</v>
      </c>
      <c r="AO469" s="40">
        <v>0.43</v>
      </c>
      <c r="AP469" s="11">
        <v>55</v>
      </c>
      <c r="AQ469" s="11">
        <v>9.2399999999999984</v>
      </c>
      <c r="AR469" s="11">
        <v>158.01</v>
      </c>
      <c r="AS469" s="11">
        <v>124.57</v>
      </c>
      <c r="AT469" s="11" t="s">
        <v>2640</v>
      </c>
      <c r="AU469" s="11" t="s">
        <v>2642</v>
      </c>
      <c r="AV469" s="11" t="s">
        <v>2642</v>
      </c>
      <c r="AW469" s="11">
        <v>4</v>
      </c>
      <c r="AX469" s="64" t="s">
        <v>2688</v>
      </c>
    </row>
    <row r="470" spans="1:50" x14ac:dyDescent="0.3">
      <c r="A470" s="11">
        <v>459</v>
      </c>
      <c r="B470" s="11" t="s">
        <v>322</v>
      </c>
      <c r="C470" s="11" t="s">
        <v>1525</v>
      </c>
      <c r="D470" s="11">
        <v>459</v>
      </c>
      <c r="E470" s="11" t="s">
        <v>2227</v>
      </c>
      <c r="F470" s="11" t="s">
        <v>2616</v>
      </c>
      <c r="G470" s="11" t="s">
        <v>322</v>
      </c>
      <c r="H470" s="12" t="s">
        <v>1051</v>
      </c>
      <c r="I470" s="13">
        <v>44707</v>
      </c>
      <c r="J470" s="11" t="s">
        <v>2656</v>
      </c>
      <c r="K470" s="11">
        <v>0.46</v>
      </c>
      <c r="L470" s="11">
        <v>64</v>
      </c>
      <c r="M470" s="11">
        <v>8.25</v>
      </c>
      <c r="N470" s="11">
        <v>69</v>
      </c>
      <c r="O470" s="11">
        <v>12.7</v>
      </c>
      <c r="P470" s="11">
        <v>58</v>
      </c>
      <c r="Q470" s="11">
        <v>0.24</v>
      </c>
      <c r="R470" s="11">
        <v>62</v>
      </c>
      <c r="S470" s="11">
        <v>2.1</v>
      </c>
      <c r="T470" s="11">
        <v>64</v>
      </c>
      <c r="U470" s="11">
        <v>-0.23</v>
      </c>
      <c r="V470" s="11">
        <v>53</v>
      </c>
      <c r="W470" s="11">
        <v>-0.26</v>
      </c>
      <c r="X470" s="11">
        <v>48</v>
      </c>
      <c r="Y470" s="11">
        <v>3.74</v>
      </c>
      <c r="Z470" s="11">
        <v>47</v>
      </c>
      <c r="AA470" s="11">
        <v>2.2000000000000002</v>
      </c>
      <c r="AB470" s="11">
        <v>50</v>
      </c>
      <c r="AC470" s="11">
        <v>4.74</v>
      </c>
      <c r="AD470" s="11">
        <v>58</v>
      </c>
      <c r="AE470" s="40">
        <v>0.26</v>
      </c>
      <c r="AF470" s="11">
        <v>50</v>
      </c>
      <c r="AG470" s="43">
        <v>0.03</v>
      </c>
      <c r="AH470" s="11">
        <v>42</v>
      </c>
      <c r="AI470" s="47">
        <v>0.16</v>
      </c>
      <c r="AJ470" s="11">
        <v>49</v>
      </c>
      <c r="AK470" s="47">
        <v>0.03</v>
      </c>
      <c r="AL470" s="11">
        <v>36</v>
      </c>
      <c r="AM470" s="40">
        <v>0.22</v>
      </c>
      <c r="AN470" s="11">
        <v>46</v>
      </c>
      <c r="AO470" s="40">
        <v>0.37</v>
      </c>
      <c r="AP470" s="11">
        <v>52</v>
      </c>
      <c r="AQ470" s="11">
        <v>8.02</v>
      </c>
      <c r="AR470" s="11">
        <v>159.02000000000001</v>
      </c>
      <c r="AS470" s="11">
        <v>122.56</v>
      </c>
      <c r="AT470" s="11" t="s">
        <v>2640</v>
      </c>
      <c r="AU470" s="11" t="s">
        <v>2641</v>
      </c>
      <c r="AV470" s="11" t="s">
        <v>2642</v>
      </c>
      <c r="AW470" s="11">
        <v>3</v>
      </c>
      <c r="AX470" s="64" t="s">
        <v>2688</v>
      </c>
    </row>
    <row r="471" spans="1:50" x14ac:dyDescent="0.3">
      <c r="A471" s="11">
        <v>460</v>
      </c>
      <c r="B471" s="11" t="s">
        <v>423</v>
      </c>
      <c r="C471" s="11" t="s">
        <v>1526</v>
      </c>
      <c r="D471" s="11">
        <v>460</v>
      </c>
      <c r="E471" s="11" t="s">
        <v>2227</v>
      </c>
      <c r="F471" s="11" t="s">
        <v>2616</v>
      </c>
      <c r="G471" s="11" t="s">
        <v>423</v>
      </c>
      <c r="H471" s="12" t="s">
        <v>1051</v>
      </c>
      <c r="I471" s="13">
        <v>44708</v>
      </c>
      <c r="J471" s="11" t="s">
        <v>2656</v>
      </c>
      <c r="K471" s="11">
        <v>0.28999999999999998</v>
      </c>
      <c r="L471" s="11">
        <v>65</v>
      </c>
      <c r="M471" s="11">
        <v>7.32</v>
      </c>
      <c r="N471" s="11">
        <v>69</v>
      </c>
      <c r="O471" s="11">
        <v>12.7</v>
      </c>
      <c r="P471" s="11">
        <v>59</v>
      </c>
      <c r="Q471" s="11">
        <v>0.31</v>
      </c>
      <c r="R471" s="11">
        <v>62</v>
      </c>
      <c r="S471" s="11">
        <v>2.16</v>
      </c>
      <c r="T471" s="11">
        <v>63</v>
      </c>
      <c r="U471" s="11">
        <v>-0.57999999999999996</v>
      </c>
      <c r="V471" s="11">
        <v>55</v>
      </c>
      <c r="W471" s="11">
        <v>-0.15</v>
      </c>
      <c r="X471" s="11">
        <v>45</v>
      </c>
      <c r="Y471" s="11">
        <v>3.31</v>
      </c>
      <c r="Z471" s="11">
        <v>45</v>
      </c>
      <c r="AA471" s="11">
        <v>2.5</v>
      </c>
      <c r="AB471" s="11">
        <v>49</v>
      </c>
      <c r="AC471" s="11">
        <v>4.49</v>
      </c>
      <c r="AD471" s="11">
        <v>58</v>
      </c>
      <c r="AE471" s="40">
        <v>0.36</v>
      </c>
      <c r="AF471" s="11">
        <v>49</v>
      </c>
      <c r="AG471" s="43">
        <v>0.03</v>
      </c>
      <c r="AH471" s="11">
        <v>39</v>
      </c>
      <c r="AI471" s="47">
        <v>0.19</v>
      </c>
      <c r="AJ471" s="11">
        <v>47</v>
      </c>
      <c r="AK471" s="47">
        <v>0.03</v>
      </c>
      <c r="AL471" s="11">
        <v>33</v>
      </c>
      <c r="AM471" s="40">
        <v>0.23</v>
      </c>
      <c r="AN471" s="11">
        <v>44</v>
      </c>
      <c r="AO471" s="40">
        <v>0.54</v>
      </c>
      <c r="AP471" s="11">
        <v>51</v>
      </c>
      <c r="AQ471" s="11">
        <v>6.74</v>
      </c>
      <c r="AR471" s="11">
        <v>160.5</v>
      </c>
      <c r="AS471" s="11">
        <v>122.4</v>
      </c>
      <c r="AT471" s="11" t="s">
        <v>2640</v>
      </c>
      <c r="AU471" s="11" t="s">
        <v>2640</v>
      </c>
      <c r="AV471" s="11" t="s">
        <v>2642</v>
      </c>
      <c r="AW471" s="11">
        <v>4</v>
      </c>
      <c r="AX471" s="64" t="s">
        <v>2688</v>
      </c>
    </row>
    <row r="472" spans="1:50" x14ac:dyDescent="0.3">
      <c r="A472" s="11">
        <v>461</v>
      </c>
      <c r="B472" s="11" t="s">
        <v>727</v>
      </c>
      <c r="C472" s="11" t="s">
        <v>1527</v>
      </c>
      <c r="D472" s="11">
        <v>461</v>
      </c>
      <c r="E472" s="11" t="s">
        <v>2227</v>
      </c>
      <c r="F472" s="11" t="s">
        <v>2616</v>
      </c>
      <c r="G472" s="11" t="s">
        <v>727</v>
      </c>
      <c r="H472" s="12" t="s">
        <v>1062</v>
      </c>
      <c r="I472" s="13">
        <v>44724</v>
      </c>
      <c r="J472" s="11" t="s">
        <v>2656</v>
      </c>
      <c r="K472" s="11">
        <v>0.52</v>
      </c>
      <c r="L472" s="11">
        <v>67</v>
      </c>
      <c r="M472" s="11">
        <v>7.5</v>
      </c>
      <c r="N472" s="11">
        <v>71</v>
      </c>
      <c r="O472" s="11">
        <v>10.27</v>
      </c>
      <c r="P472" s="11">
        <v>62</v>
      </c>
      <c r="Q472" s="11">
        <v>-1.05</v>
      </c>
      <c r="R472" s="11">
        <v>64</v>
      </c>
      <c r="S472" s="11">
        <v>1.42</v>
      </c>
      <c r="T472" s="11">
        <v>65</v>
      </c>
      <c r="U472" s="11">
        <v>-1.74</v>
      </c>
      <c r="V472" s="11">
        <v>57</v>
      </c>
      <c r="W472" s="11">
        <v>-0.5</v>
      </c>
      <c r="X472" s="11">
        <v>50</v>
      </c>
      <c r="Y472" s="11">
        <v>3.55</v>
      </c>
      <c r="Z472" s="11">
        <v>49</v>
      </c>
      <c r="AA472" s="11">
        <v>1.39</v>
      </c>
      <c r="AB472" s="11">
        <v>52</v>
      </c>
      <c r="AC472" s="11">
        <v>5.26</v>
      </c>
      <c r="AD472" s="11">
        <v>60</v>
      </c>
      <c r="AE472" s="40">
        <v>0.18</v>
      </c>
      <c r="AF472" s="11">
        <v>53</v>
      </c>
      <c r="AG472" s="43">
        <v>0.06</v>
      </c>
      <c r="AH472" s="11">
        <v>43</v>
      </c>
      <c r="AI472" s="47">
        <v>0.31</v>
      </c>
      <c r="AJ472" s="11">
        <v>51</v>
      </c>
      <c r="AK472" s="47">
        <v>-0.01</v>
      </c>
      <c r="AL472" s="11">
        <v>37</v>
      </c>
      <c r="AM472" s="40">
        <v>0.3</v>
      </c>
      <c r="AN472" s="11">
        <v>48</v>
      </c>
      <c r="AO472" s="40">
        <v>0.28999999999999998</v>
      </c>
      <c r="AP472" s="11">
        <v>55</v>
      </c>
      <c r="AQ472" s="11">
        <v>5.76</v>
      </c>
      <c r="AR472" s="11">
        <v>155.54</v>
      </c>
      <c r="AS472" s="11">
        <v>119.9</v>
      </c>
      <c r="AT472" s="11" t="s">
        <v>2640</v>
      </c>
      <c r="AU472" s="11" t="s">
        <v>2641</v>
      </c>
      <c r="AV472" s="11" t="s">
        <v>2641</v>
      </c>
      <c r="AW472" s="11">
        <v>3</v>
      </c>
      <c r="AX472" s="64" t="s">
        <v>2688</v>
      </c>
    </row>
    <row r="473" spans="1:50" x14ac:dyDescent="0.3">
      <c r="A473" s="11">
        <v>462</v>
      </c>
      <c r="B473" s="11" t="s">
        <v>305</v>
      </c>
      <c r="C473" s="11" t="s">
        <v>1528</v>
      </c>
      <c r="D473" s="11">
        <v>462</v>
      </c>
      <c r="E473" s="11" t="s">
        <v>2227</v>
      </c>
      <c r="F473" s="11" t="s">
        <v>2616</v>
      </c>
      <c r="G473" s="11" t="s">
        <v>305</v>
      </c>
      <c r="H473" s="12" t="s">
        <v>1042</v>
      </c>
      <c r="I473" s="13">
        <v>44705</v>
      </c>
      <c r="J473" s="11" t="s">
        <v>2656</v>
      </c>
      <c r="K473" s="11">
        <v>0.44</v>
      </c>
      <c r="L473" s="11">
        <v>67</v>
      </c>
      <c r="M473" s="11">
        <v>8.2200000000000006</v>
      </c>
      <c r="N473" s="11">
        <v>71</v>
      </c>
      <c r="O473" s="11">
        <v>10.74</v>
      </c>
      <c r="P473" s="11">
        <v>60</v>
      </c>
      <c r="Q473" s="11">
        <v>0.28999999999999998</v>
      </c>
      <c r="R473" s="11">
        <v>66</v>
      </c>
      <c r="S473" s="11">
        <v>2.4700000000000002</v>
      </c>
      <c r="T473" s="11">
        <v>66</v>
      </c>
      <c r="U473" s="11">
        <v>0.74</v>
      </c>
      <c r="V473" s="11">
        <v>62</v>
      </c>
      <c r="W473" s="11">
        <v>-0.28000000000000003</v>
      </c>
      <c r="X473" s="11">
        <v>49</v>
      </c>
      <c r="Y473" s="11">
        <v>3.39</v>
      </c>
      <c r="Z473" s="11">
        <v>49</v>
      </c>
      <c r="AA473" s="11">
        <v>2.0699999999999998</v>
      </c>
      <c r="AB473" s="11">
        <v>53</v>
      </c>
      <c r="AC473" s="11">
        <v>4.58</v>
      </c>
      <c r="AD473" s="11">
        <v>61</v>
      </c>
      <c r="AE473" s="40">
        <v>0.28000000000000003</v>
      </c>
      <c r="AF473" s="11">
        <v>54</v>
      </c>
      <c r="AG473" s="43">
        <v>0.04</v>
      </c>
      <c r="AH473" s="11">
        <v>44</v>
      </c>
      <c r="AI473" s="47">
        <v>0.21</v>
      </c>
      <c r="AJ473" s="11">
        <v>52</v>
      </c>
      <c r="AK473" s="47">
        <v>0.01</v>
      </c>
      <c r="AL473" s="11">
        <v>37</v>
      </c>
      <c r="AM473" s="40">
        <v>0.24</v>
      </c>
      <c r="AN473" s="11">
        <v>49</v>
      </c>
      <c r="AO473" s="40">
        <v>0.45</v>
      </c>
      <c r="AP473" s="11">
        <v>56</v>
      </c>
      <c r="AQ473" s="11">
        <v>8.9600000000000009</v>
      </c>
      <c r="AR473" s="11">
        <v>167.97</v>
      </c>
      <c r="AS473" s="11">
        <v>127.48</v>
      </c>
      <c r="AT473" s="11" t="s">
        <v>2640</v>
      </c>
      <c r="AU473" s="11" t="s">
        <v>2640</v>
      </c>
      <c r="AV473" s="11" t="s">
        <v>2640</v>
      </c>
      <c r="AW473" s="11">
        <v>3</v>
      </c>
      <c r="AX473" s="64" t="s">
        <v>2688</v>
      </c>
    </row>
    <row r="474" spans="1:50" x14ac:dyDescent="0.3">
      <c r="A474" s="11">
        <v>463</v>
      </c>
      <c r="B474" s="11" t="s">
        <v>602</v>
      </c>
      <c r="C474" s="11" t="s">
        <v>1529</v>
      </c>
      <c r="D474" s="11">
        <v>463</v>
      </c>
      <c r="E474" s="11" t="s">
        <v>2227</v>
      </c>
      <c r="F474" s="11" t="s">
        <v>2616</v>
      </c>
      <c r="G474" s="11" t="s">
        <v>602</v>
      </c>
      <c r="H474" s="12" t="s">
        <v>1063</v>
      </c>
      <c r="I474" s="13">
        <v>44714</v>
      </c>
      <c r="J474" s="11" t="s">
        <v>2656</v>
      </c>
      <c r="K474" s="11">
        <v>0.3</v>
      </c>
      <c r="L474" s="11">
        <v>58</v>
      </c>
      <c r="M474" s="11">
        <v>7.3</v>
      </c>
      <c r="N474" s="11">
        <v>63</v>
      </c>
      <c r="O474" s="11">
        <v>12.55</v>
      </c>
      <c r="P474" s="11">
        <v>51</v>
      </c>
      <c r="Q474" s="11">
        <v>-0.08</v>
      </c>
      <c r="R474" s="11">
        <v>55</v>
      </c>
      <c r="S474" s="11">
        <v>1.43</v>
      </c>
      <c r="T474" s="11">
        <v>57</v>
      </c>
      <c r="U474" s="11">
        <v>0.15</v>
      </c>
      <c r="V474" s="11">
        <v>46</v>
      </c>
      <c r="W474" s="11">
        <v>0.08</v>
      </c>
      <c r="X474" s="11">
        <v>39</v>
      </c>
      <c r="Y474" s="11">
        <v>0.47</v>
      </c>
      <c r="Z474" s="11">
        <v>38</v>
      </c>
      <c r="AA474" s="11">
        <v>1.83</v>
      </c>
      <c r="AB474" s="11">
        <v>42</v>
      </c>
      <c r="AC474" s="11">
        <v>3.77</v>
      </c>
      <c r="AD474" s="11">
        <v>51</v>
      </c>
      <c r="AE474" s="40">
        <v>0.22</v>
      </c>
      <c r="AF474" s="11">
        <v>40</v>
      </c>
      <c r="AG474" s="43">
        <v>0.04</v>
      </c>
      <c r="AH474" s="11">
        <v>30</v>
      </c>
      <c r="AI474" s="47">
        <v>0.26</v>
      </c>
      <c r="AJ474" s="11">
        <v>39</v>
      </c>
      <c r="AK474" s="47">
        <v>0.01</v>
      </c>
      <c r="AL474" s="11">
        <v>24</v>
      </c>
      <c r="AM474" s="40">
        <v>0.27</v>
      </c>
      <c r="AN474" s="11">
        <v>36</v>
      </c>
      <c r="AO474" s="40">
        <v>0.37</v>
      </c>
      <c r="AP474" s="11">
        <v>41</v>
      </c>
      <c r="AQ474" s="11">
        <v>7.45</v>
      </c>
      <c r="AR474" s="11">
        <v>152.96</v>
      </c>
      <c r="AS474" s="11">
        <v>125.54</v>
      </c>
      <c r="AT474" s="11" t="s">
        <v>2640</v>
      </c>
      <c r="AU474" s="11" t="s">
        <v>2642</v>
      </c>
      <c r="AV474" s="11" t="s">
        <v>2640</v>
      </c>
      <c r="AW474" s="11">
        <v>3</v>
      </c>
      <c r="AX474" s="64" t="s">
        <v>2690</v>
      </c>
    </row>
    <row r="475" spans="1:50" x14ac:dyDescent="0.3">
      <c r="A475" s="11">
        <v>464</v>
      </c>
      <c r="B475" s="11" t="s">
        <v>831</v>
      </c>
      <c r="C475" s="11" t="s">
        <v>1530</v>
      </c>
      <c r="D475" s="11">
        <v>464</v>
      </c>
      <c r="E475" s="11" t="s">
        <v>2227</v>
      </c>
      <c r="F475" s="11" t="s">
        <v>2616</v>
      </c>
      <c r="G475" s="11" t="s">
        <v>831</v>
      </c>
      <c r="H475" s="12" t="s">
        <v>1048</v>
      </c>
      <c r="I475" s="13">
        <v>44729</v>
      </c>
      <c r="J475" s="11" t="s">
        <v>2655</v>
      </c>
      <c r="K475" s="11">
        <v>0.41</v>
      </c>
      <c r="L475" s="11">
        <v>64</v>
      </c>
      <c r="M475" s="11">
        <v>6.59</v>
      </c>
      <c r="N475" s="11">
        <v>69</v>
      </c>
      <c r="O475" s="11">
        <v>8.3800000000000008</v>
      </c>
      <c r="P475" s="11">
        <v>55</v>
      </c>
      <c r="Q475" s="11">
        <v>0.13</v>
      </c>
      <c r="R475" s="11">
        <v>63</v>
      </c>
      <c r="S475" s="11">
        <v>2.1</v>
      </c>
      <c r="T475" s="11">
        <v>64</v>
      </c>
      <c r="U475" s="11">
        <v>0.35</v>
      </c>
      <c r="V475" s="11">
        <v>50</v>
      </c>
      <c r="W475" s="11">
        <v>-0.33</v>
      </c>
      <c r="X475" s="11">
        <v>45</v>
      </c>
      <c r="Y475" s="11">
        <v>2.9</v>
      </c>
      <c r="Z475" s="11">
        <v>44</v>
      </c>
      <c r="AA475" s="11">
        <v>1.87</v>
      </c>
      <c r="AB475" s="11">
        <v>48</v>
      </c>
      <c r="AC475" s="11">
        <v>4.3099999999999996</v>
      </c>
      <c r="AD475" s="11">
        <v>58</v>
      </c>
      <c r="AE475" s="40">
        <v>0.3</v>
      </c>
      <c r="AF475" s="11">
        <v>48</v>
      </c>
      <c r="AG475" s="43">
        <v>0.05</v>
      </c>
      <c r="AH475" s="11">
        <v>38</v>
      </c>
      <c r="AI475" s="47">
        <v>0.27</v>
      </c>
      <c r="AJ475" s="11">
        <v>46</v>
      </c>
      <c r="AK475" s="47">
        <v>1E-3</v>
      </c>
      <c r="AL475" s="11">
        <v>33</v>
      </c>
      <c r="AM475" s="40">
        <v>0.27</v>
      </c>
      <c r="AN475" s="11">
        <v>43</v>
      </c>
      <c r="AO475" s="40">
        <v>0.46</v>
      </c>
      <c r="AP475" s="11">
        <v>50</v>
      </c>
      <c r="AQ475" s="11">
        <v>6.9399999999999995</v>
      </c>
      <c r="AR475" s="11">
        <v>165.72</v>
      </c>
      <c r="AS475" s="11">
        <v>125.26</v>
      </c>
      <c r="AT475" s="11" t="s">
        <v>2640</v>
      </c>
      <c r="AU475" s="11" t="s">
        <v>2640</v>
      </c>
      <c r="AV475" s="11" t="s">
        <v>2642</v>
      </c>
      <c r="AW475" s="11">
        <v>3</v>
      </c>
      <c r="AX475" s="64" t="s">
        <v>2688</v>
      </c>
    </row>
    <row r="476" spans="1:50" x14ac:dyDescent="0.3">
      <c r="A476" s="11">
        <v>465</v>
      </c>
      <c r="B476" s="11" t="s">
        <v>784</v>
      </c>
      <c r="C476" s="11" t="s">
        <v>1531</v>
      </c>
      <c r="D476" s="11">
        <v>465</v>
      </c>
      <c r="E476" s="11" t="s">
        <v>2227</v>
      </c>
      <c r="F476" s="11" t="s">
        <v>2616</v>
      </c>
      <c r="G476" s="11" t="s">
        <v>784</v>
      </c>
      <c r="H476" s="12" t="s">
        <v>1068</v>
      </c>
      <c r="I476" s="13">
        <v>44727</v>
      </c>
      <c r="J476" s="11" t="s">
        <v>2656</v>
      </c>
      <c r="K476" s="11">
        <v>0.38</v>
      </c>
      <c r="L476" s="11">
        <v>63</v>
      </c>
      <c r="M476" s="11">
        <v>7.22</v>
      </c>
      <c r="N476" s="11">
        <v>67</v>
      </c>
      <c r="O476" s="11">
        <v>15.12</v>
      </c>
      <c r="P476" s="11">
        <v>60</v>
      </c>
      <c r="Q476" s="11">
        <v>0.83</v>
      </c>
      <c r="R476" s="11">
        <v>61</v>
      </c>
      <c r="S476" s="11">
        <v>1.84</v>
      </c>
      <c r="T476" s="11">
        <v>62</v>
      </c>
      <c r="U476" s="11">
        <v>-0.26</v>
      </c>
      <c r="V476" s="11">
        <v>55</v>
      </c>
      <c r="W476" s="11">
        <v>-0.12</v>
      </c>
      <c r="X476" s="11">
        <v>44</v>
      </c>
      <c r="Y476" s="11">
        <v>2.5099999999999998</v>
      </c>
      <c r="Z476" s="11">
        <v>44</v>
      </c>
      <c r="AA476" s="11">
        <v>1.75</v>
      </c>
      <c r="AB476" s="11">
        <v>48</v>
      </c>
      <c r="AC476" s="11">
        <v>2.85</v>
      </c>
      <c r="AD476" s="11">
        <v>57</v>
      </c>
      <c r="AE476" s="40">
        <v>0.38</v>
      </c>
      <c r="AF476" s="11">
        <v>49</v>
      </c>
      <c r="AG476" s="43">
        <v>0.06</v>
      </c>
      <c r="AH476" s="11">
        <v>38</v>
      </c>
      <c r="AI476" s="47">
        <v>0.26</v>
      </c>
      <c r="AJ476" s="11">
        <v>47</v>
      </c>
      <c r="AK476" s="47">
        <v>0.02</v>
      </c>
      <c r="AL476" s="11">
        <v>32</v>
      </c>
      <c r="AM476" s="40">
        <v>0.32</v>
      </c>
      <c r="AN476" s="11">
        <v>44</v>
      </c>
      <c r="AO476" s="40">
        <v>0.56000000000000005</v>
      </c>
      <c r="AP476" s="11">
        <v>51</v>
      </c>
      <c r="AQ476" s="11">
        <v>6.96</v>
      </c>
      <c r="AR476" s="11">
        <v>159.18</v>
      </c>
      <c r="AS476" s="11">
        <v>123.25</v>
      </c>
      <c r="AT476" s="11" t="s">
        <v>2640</v>
      </c>
      <c r="AU476" s="11" t="s">
        <v>2640</v>
      </c>
      <c r="AV476" s="11" t="s">
        <v>2640</v>
      </c>
      <c r="AW476" s="11">
        <v>3</v>
      </c>
      <c r="AX476" s="64" t="s">
        <v>2690</v>
      </c>
    </row>
    <row r="477" spans="1:50" x14ac:dyDescent="0.3">
      <c r="A477" s="11">
        <v>466</v>
      </c>
      <c r="B477" s="11" t="s">
        <v>859</v>
      </c>
      <c r="C477" s="11" t="s">
        <v>1532</v>
      </c>
      <c r="D477" s="11">
        <v>466</v>
      </c>
      <c r="E477" s="11" t="s">
        <v>2227</v>
      </c>
      <c r="F477" s="11" t="s">
        <v>2616</v>
      </c>
      <c r="G477" s="11" t="s">
        <v>859</v>
      </c>
      <c r="H477" s="12" t="s">
        <v>1066</v>
      </c>
      <c r="I477" s="13">
        <v>44732</v>
      </c>
      <c r="J477" s="11" t="s">
        <v>2656</v>
      </c>
      <c r="K477" s="11">
        <v>0.54</v>
      </c>
      <c r="L477" s="11">
        <v>63</v>
      </c>
      <c r="M477" s="11">
        <v>9.5299999999999994</v>
      </c>
      <c r="N477" s="11">
        <v>69</v>
      </c>
      <c r="O477" s="11">
        <v>13.96</v>
      </c>
      <c r="P477" s="11">
        <v>55</v>
      </c>
      <c r="Q477" s="11">
        <v>-0.1</v>
      </c>
      <c r="R477" s="11">
        <v>62</v>
      </c>
      <c r="S477" s="11">
        <v>1.78</v>
      </c>
      <c r="T477" s="11">
        <v>63</v>
      </c>
      <c r="U477" s="11">
        <v>0.06</v>
      </c>
      <c r="V477" s="11">
        <v>48</v>
      </c>
      <c r="W477" s="11">
        <v>-0.55000000000000004</v>
      </c>
      <c r="X477" s="11">
        <v>41</v>
      </c>
      <c r="Y477" s="11">
        <v>6.74</v>
      </c>
      <c r="Z477" s="11">
        <v>41</v>
      </c>
      <c r="AA477" s="11">
        <v>1.92</v>
      </c>
      <c r="AB477" s="11">
        <v>46</v>
      </c>
      <c r="AC477" s="11">
        <v>5.23</v>
      </c>
      <c r="AD477" s="11">
        <v>57</v>
      </c>
      <c r="AE477" s="40">
        <v>0.26</v>
      </c>
      <c r="AF477" s="11">
        <v>45</v>
      </c>
      <c r="AG477" s="43">
        <v>0.03</v>
      </c>
      <c r="AH477" s="11">
        <v>35</v>
      </c>
      <c r="AI477" s="47">
        <v>0.19</v>
      </c>
      <c r="AJ477" s="11">
        <v>42</v>
      </c>
      <c r="AK477" s="47">
        <v>1E-3</v>
      </c>
      <c r="AL477" s="11">
        <v>29</v>
      </c>
      <c r="AM477" s="40">
        <v>0.18</v>
      </c>
      <c r="AN477" s="11">
        <v>39</v>
      </c>
      <c r="AO477" s="40">
        <v>0.37</v>
      </c>
      <c r="AP477" s="11">
        <v>46</v>
      </c>
      <c r="AQ477" s="11">
        <v>9.59</v>
      </c>
      <c r="AR477" s="11">
        <v>160.12</v>
      </c>
      <c r="AS477" s="11">
        <v>120.82</v>
      </c>
      <c r="AT477" s="11" t="s">
        <v>2640</v>
      </c>
      <c r="AU477" s="11" t="s">
        <v>2640</v>
      </c>
      <c r="AV477" s="11" t="s">
        <v>2640</v>
      </c>
      <c r="AW477" s="11">
        <v>2</v>
      </c>
      <c r="AX477" s="64" t="s">
        <v>2688</v>
      </c>
    </row>
    <row r="478" spans="1:50" x14ac:dyDescent="0.3">
      <c r="A478" s="11">
        <v>467</v>
      </c>
      <c r="B478" s="11" t="s">
        <v>779</v>
      </c>
      <c r="C478" s="11" t="s">
        <v>1533</v>
      </c>
      <c r="D478" s="11">
        <v>467</v>
      </c>
      <c r="E478" s="11" t="s">
        <v>2227</v>
      </c>
      <c r="F478" s="11" t="s">
        <v>2616</v>
      </c>
      <c r="G478" s="11" t="s">
        <v>779</v>
      </c>
      <c r="H478" s="12" t="s">
        <v>1062</v>
      </c>
      <c r="I478" s="13">
        <v>44727</v>
      </c>
      <c r="J478" s="11" t="s">
        <v>2656</v>
      </c>
      <c r="K478" s="11">
        <v>0.46</v>
      </c>
      <c r="L478" s="11">
        <v>66</v>
      </c>
      <c r="M478" s="11">
        <v>8.02</v>
      </c>
      <c r="N478" s="11">
        <v>70</v>
      </c>
      <c r="O478" s="11">
        <v>11.98</v>
      </c>
      <c r="P478" s="11">
        <v>62</v>
      </c>
      <c r="Q478" s="11">
        <v>0.64</v>
      </c>
      <c r="R478" s="11">
        <v>63</v>
      </c>
      <c r="S478" s="11">
        <v>1.96</v>
      </c>
      <c r="T478" s="11">
        <v>64</v>
      </c>
      <c r="U478" s="11">
        <v>-0.47</v>
      </c>
      <c r="V478" s="11">
        <v>57</v>
      </c>
      <c r="W478" s="11">
        <v>-0.05</v>
      </c>
      <c r="X478" s="11">
        <v>48</v>
      </c>
      <c r="Y478" s="11">
        <v>1.57</v>
      </c>
      <c r="Z478" s="11">
        <v>48</v>
      </c>
      <c r="AA478" s="11">
        <v>2.2200000000000002</v>
      </c>
      <c r="AB478" s="11">
        <v>50</v>
      </c>
      <c r="AC478" s="11">
        <v>4.08</v>
      </c>
      <c r="AD478" s="11">
        <v>59</v>
      </c>
      <c r="AE478" s="40">
        <v>0.37</v>
      </c>
      <c r="AF478" s="11">
        <v>51</v>
      </c>
      <c r="AG478" s="43">
        <v>7.0000000000000007E-2</v>
      </c>
      <c r="AH478" s="11">
        <v>40</v>
      </c>
      <c r="AI478" s="47">
        <v>0.38</v>
      </c>
      <c r="AJ478" s="11">
        <v>49</v>
      </c>
      <c r="AK478" s="47">
        <v>0.01</v>
      </c>
      <c r="AL478" s="11">
        <v>33</v>
      </c>
      <c r="AM478" s="40">
        <v>0.4</v>
      </c>
      <c r="AN478" s="11">
        <v>46</v>
      </c>
      <c r="AO478" s="40">
        <v>0.6</v>
      </c>
      <c r="AP478" s="11">
        <v>53</v>
      </c>
      <c r="AQ478" s="11">
        <v>7.55</v>
      </c>
      <c r="AR478" s="11">
        <v>174.91</v>
      </c>
      <c r="AS478" s="11">
        <v>132.61000000000001</v>
      </c>
      <c r="AT478" s="11" t="s">
        <v>2640</v>
      </c>
      <c r="AU478" s="11" t="s">
        <v>2640</v>
      </c>
      <c r="AV478" s="11" t="s">
        <v>2640</v>
      </c>
      <c r="AW478" s="11">
        <v>3</v>
      </c>
      <c r="AX478" s="64" t="s">
        <v>2690</v>
      </c>
    </row>
    <row r="479" spans="1:50" x14ac:dyDescent="0.3">
      <c r="A479" s="11">
        <v>468</v>
      </c>
      <c r="B479" s="11" t="s">
        <v>976</v>
      </c>
      <c r="C479" s="11" t="s">
        <v>1534</v>
      </c>
      <c r="D479" s="11">
        <v>468</v>
      </c>
      <c r="E479" s="11" t="s">
        <v>2227</v>
      </c>
      <c r="F479" s="11" t="s">
        <v>2616</v>
      </c>
      <c r="G479" s="11" t="s">
        <v>976</v>
      </c>
      <c r="H479" s="12" t="s">
        <v>1075</v>
      </c>
      <c r="I479" s="13">
        <v>44739</v>
      </c>
      <c r="J479" s="11" t="s">
        <v>2656</v>
      </c>
      <c r="K479" s="11">
        <v>0.73</v>
      </c>
      <c r="L479" s="11">
        <v>62</v>
      </c>
      <c r="M479" s="11">
        <v>12.4</v>
      </c>
      <c r="N479" s="11">
        <v>67</v>
      </c>
      <c r="O479" s="11">
        <v>18.170000000000002</v>
      </c>
      <c r="P479" s="11">
        <v>57</v>
      </c>
      <c r="Q479" s="11">
        <v>-0.28000000000000003</v>
      </c>
      <c r="R479" s="11">
        <v>59</v>
      </c>
      <c r="S479" s="11">
        <v>1.77</v>
      </c>
      <c r="T479" s="11">
        <v>59</v>
      </c>
      <c r="U479" s="11">
        <v>1.52</v>
      </c>
      <c r="V479" s="11">
        <v>52</v>
      </c>
      <c r="W479" s="11">
        <v>-0.5</v>
      </c>
      <c r="X479" s="11">
        <v>43</v>
      </c>
      <c r="Y479" s="11">
        <v>5.87</v>
      </c>
      <c r="Z479" s="11">
        <v>43</v>
      </c>
      <c r="AA479" s="11">
        <v>2.2799999999999998</v>
      </c>
      <c r="AB479" s="11">
        <v>46</v>
      </c>
      <c r="AC479" s="11">
        <v>6.5</v>
      </c>
      <c r="AD479" s="11">
        <v>55</v>
      </c>
      <c r="AE479" s="40">
        <v>0.32</v>
      </c>
      <c r="AF479" s="11">
        <v>48</v>
      </c>
      <c r="AG479" s="43">
        <v>0.03</v>
      </c>
      <c r="AH479" s="11">
        <v>36</v>
      </c>
      <c r="AI479" s="47">
        <v>0.15</v>
      </c>
      <c r="AJ479" s="11">
        <v>45</v>
      </c>
      <c r="AK479" s="47">
        <v>0.03</v>
      </c>
      <c r="AL479" s="11">
        <v>29</v>
      </c>
      <c r="AM479" s="40">
        <v>0.19</v>
      </c>
      <c r="AN479" s="11">
        <v>42</v>
      </c>
      <c r="AO479" s="40">
        <v>0.46</v>
      </c>
      <c r="AP479" s="11">
        <v>49</v>
      </c>
      <c r="AQ479" s="11">
        <v>13.92</v>
      </c>
      <c r="AR479" s="11">
        <v>173.13</v>
      </c>
      <c r="AS479" s="11">
        <v>129.88</v>
      </c>
      <c r="AT479" s="11" t="s">
        <v>2640</v>
      </c>
      <c r="AU479" s="11" t="s">
        <v>2640</v>
      </c>
      <c r="AV479" s="11" t="s">
        <v>2640</v>
      </c>
      <c r="AW479" s="11">
        <v>3</v>
      </c>
      <c r="AX479" s="64" t="s">
        <v>2688</v>
      </c>
    </row>
    <row r="480" spans="1:50" x14ac:dyDescent="0.3">
      <c r="A480" s="11">
        <v>469</v>
      </c>
      <c r="B480" s="11" t="s">
        <v>810</v>
      </c>
      <c r="C480" s="11" t="s">
        <v>1535</v>
      </c>
      <c r="D480" s="11">
        <v>469</v>
      </c>
      <c r="E480" s="11" t="s">
        <v>2227</v>
      </c>
      <c r="F480" s="11" t="s">
        <v>2616</v>
      </c>
      <c r="G480" s="11" t="s">
        <v>810</v>
      </c>
      <c r="H480" s="12" t="s">
        <v>1067</v>
      </c>
      <c r="I480" s="13">
        <v>44731</v>
      </c>
      <c r="J480" s="11" t="s">
        <v>2656</v>
      </c>
      <c r="K480" s="11">
        <v>0.49</v>
      </c>
      <c r="L480" s="11">
        <v>64</v>
      </c>
      <c r="M480" s="11">
        <v>9.4700000000000006</v>
      </c>
      <c r="N480" s="11">
        <v>68</v>
      </c>
      <c r="O480" s="11">
        <v>16.07</v>
      </c>
      <c r="P480" s="11">
        <v>58</v>
      </c>
      <c r="Q480" s="11">
        <v>0.02</v>
      </c>
      <c r="R480" s="11">
        <v>61</v>
      </c>
      <c r="S480" s="11">
        <v>0.56000000000000005</v>
      </c>
      <c r="T480" s="11">
        <v>62</v>
      </c>
      <c r="U480" s="11">
        <v>0.34</v>
      </c>
      <c r="V480" s="11">
        <v>52</v>
      </c>
      <c r="W480" s="11">
        <v>-0.05</v>
      </c>
      <c r="X480" s="11">
        <v>44</v>
      </c>
      <c r="Y480" s="11">
        <v>3.89</v>
      </c>
      <c r="Z480" s="11">
        <v>44</v>
      </c>
      <c r="AA480" s="11">
        <v>1.56</v>
      </c>
      <c r="AB480" s="11">
        <v>47</v>
      </c>
      <c r="AC480" s="11">
        <v>4.3099999999999996</v>
      </c>
      <c r="AD480" s="11">
        <v>57</v>
      </c>
      <c r="AE480" s="40">
        <v>0.31</v>
      </c>
      <c r="AF480" s="11">
        <v>48</v>
      </c>
      <c r="AG480" s="43">
        <v>0.04</v>
      </c>
      <c r="AH480" s="11">
        <v>37</v>
      </c>
      <c r="AI480" s="47">
        <v>0.28999999999999998</v>
      </c>
      <c r="AJ480" s="11">
        <v>46</v>
      </c>
      <c r="AK480" s="47">
        <v>0.01</v>
      </c>
      <c r="AL480" s="11">
        <v>31</v>
      </c>
      <c r="AM480" s="40">
        <v>0.27</v>
      </c>
      <c r="AN480" s="11">
        <v>43</v>
      </c>
      <c r="AO480" s="40">
        <v>0.49</v>
      </c>
      <c r="AP480" s="11">
        <v>50</v>
      </c>
      <c r="AQ480" s="11">
        <v>9.81</v>
      </c>
      <c r="AR480" s="11">
        <v>160</v>
      </c>
      <c r="AS480" s="11">
        <v>127.69</v>
      </c>
      <c r="AT480" s="11" t="s">
        <v>2640</v>
      </c>
      <c r="AU480" s="11" t="s">
        <v>2640</v>
      </c>
      <c r="AV480" s="11" t="s">
        <v>2642</v>
      </c>
      <c r="AW480" s="11">
        <v>3</v>
      </c>
      <c r="AX480" s="64" t="s">
        <v>2690</v>
      </c>
    </row>
    <row r="481" spans="1:50" x14ac:dyDescent="0.3">
      <c r="A481" s="11">
        <v>470</v>
      </c>
      <c r="B481" s="11" t="s">
        <v>742</v>
      </c>
      <c r="C481" s="11" t="s">
        <v>1536</v>
      </c>
      <c r="D481" s="11">
        <v>470</v>
      </c>
      <c r="E481" s="11" t="s">
        <v>2227</v>
      </c>
      <c r="F481" s="11" t="s">
        <v>2616</v>
      </c>
      <c r="G481" s="11" t="s">
        <v>742</v>
      </c>
      <c r="H481" s="12" t="s">
        <v>1068</v>
      </c>
      <c r="I481" s="13">
        <v>44725</v>
      </c>
      <c r="J481" s="11" t="s">
        <v>2656</v>
      </c>
      <c r="K481" s="11">
        <v>0.62</v>
      </c>
      <c r="L481" s="11">
        <v>62</v>
      </c>
      <c r="M481" s="11">
        <v>8.25</v>
      </c>
      <c r="N481" s="11">
        <v>67</v>
      </c>
      <c r="O481" s="11">
        <v>14.88</v>
      </c>
      <c r="P481" s="11">
        <v>59</v>
      </c>
      <c r="Q481" s="11">
        <v>-0.22</v>
      </c>
      <c r="R481" s="11">
        <v>62</v>
      </c>
      <c r="S481" s="11">
        <v>1.3</v>
      </c>
      <c r="T481" s="11">
        <v>62</v>
      </c>
      <c r="U481" s="11">
        <v>0.57999999999999996</v>
      </c>
      <c r="V481" s="11">
        <v>54</v>
      </c>
      <c r="W481" s="11">
        <v>-0.4</v>
      </c>
      <c r="X481" s="11">
        <v>46</v>
      </c>
      <c r="Y481" s="11">
        <v>2.84</v>
      </c>
      <c r="Z481" s="11">
        <v>45</v>
      </c>
      <c r="AA481" s="11">
        <v>1.59</v>
      </c>
      <c r="AB481" s="11">
        <v>49</v>
      </c>
      <c r="AC481" s="11">
        <v>4.41</v>
      </c>
      <c r="AD481" s="11">
        <v>57</v>
      </c>
      <c r="AE481" s="40">
        <v>0.28999999999999998</v>
      </c>
      <c r="AF481" s="11">
        <v>50</v>
      </c>
      <c r="AG481" s="43">
        <v>7.0000000000000007E-2</v>
      </c>
      <c r="AH481" s="11">
        <v>39</v>
      </c>
      <c r="AI481" s="47">
        <v>0.24</v>
      </c>
      <c r="AJ481" s="11">
        <v>48</v>
      </c>
      <c r="AK481" s="47">
        <v>0.02</v>
      </c>
      <c r="AL481" s="11">
        <v>32</v>
      </c>
      <c r="AM481" s="40">
        <v>0.33</v>
      </c>
      <c r="AN481" s="11">
        <v>45</v>
      </c>
      <c r="AO481" s="40">
        <v>0.41</v>
      </c>
      <c r="AP481" s="11">
        <v>52</v>
      </c>
      <c r="AQ481" s="11">
        <v>8.83</v>
      </c>
      <c r="AR481" s="11">
        <v>159.41</v>
      </c>
      <c r="AS481" s="11">
        <v>125.24</v>
      </c>
      <c r="AT481" s="11" t="s">
        <v>2640</v>
      </c>
      <c r="AU481" s="11" t="s">
        <v>2642</v>
      </c>
      <c r="AV481" s="11" t="s">
        <v>2640</v>
      </c>
      <c r="AW481" s="11">
        <v>3</v>
      </c>
      <c r="AX481" s="64" t="s">
        <v>2688</v>
      </c>
    </row>
    <row r="482" spans="1:50" x14ac:dyDescent="0.3">
      <c r="A482" s="11">
        <v>471</v>
      </c>
      <c r="B482" s="11" t="s">
        <v>464</v>
      </c>
      <c r="C482" s="11" t="s">
        <v>1537</v>
      </c>
      <c r="D482" s="11">
        <v>471</v>
      </c>
      <c r="E482" s="11" t="s">
        <v>2227</v>
      </c>
      <c r="F482" s="11" t="s">
        <v>2688</v>
      </c>
      <c r="G482" s="11" t="s">
        <v>464</v>
      </c>
      <c r="H482" s="12" t="s">
        <v>1060</v>
      </c>
      <c r="I482" s="13">
        <v>44710</v>
      </c>
      <c r="J482" s="11" t="s">
        <v>2656</v>
      </c>
      <c r="K482" s="11">
        <v>0.37</v>
      </c>
      <c r="L482" s="11">
        <v>64</v>
      </c>
      <c r="M482" s="11">
        <v>8.3800000000000008</v>
      </c>
      <c r="N482" s="11">
        <v>69</v>
      </c>
      <c r="O482" s="11">
        <v>13.8</v>
      </c>
      <c r="P482" s="11">
        <v>56</v>
      </c>
      <c r="Q482" s="11">
        <v>-0.49</v>
      </c>
      <c r="R482" s="11">
        <v>62</v>
      </c>
      <c r="S482" s="11">
        <v>1.33</v>
      </c>
      <c r="T482" s="11">
        <v>64</v>
      </c>
      <c r="U482" s="11">
        <v>0.78</v>
      </c>
      <c r="V482" s="11">
        <v>52</v>
      </c>
      <c r="W482" s="11">
        <v>-0.19</v>
      </c>
      <c r="X482" s="11">
        <v>42</v>
      </c>
      <c r="Y482" s="11">
        <v>4.34</v>
      </c>
      <c r="Z482" s="11">
        <v>42</v>
      </c>
      <c r="AA482" s="11">
        <v>1.37</v>
      </c>
      <c r="AB482" s="11">
        <v>46</v>
      </c>
      <c r="AC482" s="11">
        <v>4.6399999999999997</v>
      </c>
      <c r="AD482" s="11">
        <v>58</v>
      </c>
      <c r="AE482" s="40">
        <v>0.26</v>
      </c>
      <c r="AF482" s="11">
        <v>44</v>
      </c>
      <c r="AG482" s="43">
        <v>0.05</v>
      </c>
      <c r="AH482" s="11">
        <v>35</v>
      </c>
      <c r="AI482" s="47">
        <v>0.21</v>
      </c>
      <c r="AJ482" s="11">
        <v>44</v>
      </c>
      <c r="AK482" s="47">
        <v>0.02</v>
      </c>
      <c r="AL482" s="11">
        <v>29</v>
      </c>
      <c r="AM482" s="40">
        <v>0.26</v>
      </c>
      <c r="AN482" s="11">
        <v>41</v>
      </c>
      <c r="AO482" s="40">
        <v>0.37</v>
      </c>
      <c r="AP482" s="11">
        <v>46</v>
      </c>
      <c r="AQ482" s="11">
        <v>9.16</v>
      </c>
      <c r="AR482" s="11">
        <v>153.5</v>
      </c>
      <c r="AS482" s="11">
        <v>126.02</v>
      </c>
      <c r="AT482" s="11" t="s">
        <v>2642</v>
      </c>
      <c r="AU482" s="11" t="s">
        <v>2640</v>
      </c>
      <c r="AV482" s="11" t="s">
        <v>2640</v>
      </c>
      <c r="AW482" s="11">
        <v>3</v>
      </c>
      <c r="AX482" s="64" t="s">
        <v>2688</v>
      </c>
    </row>
    <row r="483" spans="1:50" x14ac:dyDescent="0.3">
      <c r="A483" s="11">
        <v>472</v>
      </c>
      <c r="B483" s="11" t="s">
        <v>853</v>
      </c>
      <c r="C483" s="11" t="s">
        <v>1538</v>
      </c>
      <c r="D483" s="11">
        <v>472</v>
      </c>
      <c r="E483" s="11" t="s">
        <v>2227</v>
      </c>
      <c r="F483" s="11" t="s">
        <v>2688</v>
      </c>
      <c r="G483" s="11" t="s">
        <v>853</v>
      </c>
      <c r="H483" s="12" t="s">
        <v>1059</v>
      </c>
      <c r="I483" s="13">
        <v>44732</v>
      </c>
      <c r="J483" s="11" t="s">
        <v>2655</v>
      </c>
      <c r="K483" s="11">
        <v>0.37</v>
      </c>
      <c r="L483" s="11">
        <v>64</v>
      </c>
      <c r="M483" s="11">
        <v>10.18</v>
      </c>
      <c r="N483" s="11">
        <v>69</v>
      </c>
      <c r="O483" s="11">
        <v>18.239999999999998</v>
      </c>
      <c r="P483" s="11">
        <v>55</v>
      </c>
      <c r="Q483" s="11">
        <v>0.82</v>
      </c>
      <c r="R483" s="11">
        <v>62</v>
      </c>
      <c r="S483" s="11">
        <v>2.37</v>
      </c>
      <c r="T483" s="11">
        <v>64</v>
      </c>
      <c r="U483" s="11">
        <v>0.24</v>
      </c>
      <c r="V483" s="11">
        <v>47</v>
      </c>
      <c r="W483" s="11">
        <v>-0.3</v>
      </c>
      <c r="X483" s="11">
        <v>42</v>
      </c>
      <c r="Y483" s="11">
        <v>4.18</v>
      </c>
      <c r="Z483" s="11">
        <v>42</v>
      </c>
      <c r="AA483" s="11">
        <v>2.59</v>
      </c>
      <c r="AB483" s="11">
        <v>46</v>
      </c>
      <c r="AC483" s="11">
        <v>3.98</v>
      </c>
      <c r="AD483" s="11">
        <v>58</v>
      </c>
      <c r="AE483" s="40">
        <v>0.31</v>
      </c>
      <c r="AF483" s="11">
        <v>45</v>
      </c>
      <c r="AG483" s="43">
        <v>7.0000000000000007E-2</v>
      </c>
      <c r="AH483" s="11">
        <v>36</v>
      </c>
      <c r="AI483" s="47">
        <v>0.26</v>
      </c>
      <c r="AJ483" s="11">
        <v>43</v>
      </c>
      <c r="AK483" s="47">
        <v>1E-3</v>
      </c>
      <c r="AL483" s="11">
        <v>31</v>
      </c>
      <c r="AM483" s="40">
        <v>0.28999999999999998</v>
      </c>
      <c r="AN483" s="11">
        <v>40</v>
      </c>
      <c r="AO483" s="40">
        <v>0.45</v>
      </c>
      <c r="AP483" s="11">
        <v>47</v>
      </c>
      <c r="AQ483" s="11">
        <v>10.42</v>
      </c>
      <c r="AR483" s="11">
        <v>169.02</v>
      </c>
      <c r="AS483" s="11">
        <v>125.86</v>
      </c>
      <c r="AT483" s="11" t="s">
        <v>2640</v>
      </c>
      <c r="AU483" s="11" t="s">
        <v>2640</v>
      </c>
      <c r="AV483" s="11" t="s">
        <v>2640</v>
      </c>
      <c r="AW483" s="11">
        <v>3</v>
      </c>
      <c r="AX483" s="64" t="s">
        <v>2688</v>
      </c>
    </row>
    <row r="484" spans="1:50" x14ac:dyDescent="0.3">
      <c r="A484" s="11">
        <v>473</v>
      </c>
      <c r="B484" s="11" t="s">
        <v>27</v>
      </c>
      <c r="C484" s="11" t="s">
        <v>1539</v>
      </c>
      <c r="D484" s="11">
        <v>473</v>
      </c>
      <c r="E484" s="11" t="s">
        <v>2227</v>
      </c>
      <c r="F484" s="11" t="s">
        <v>2688</v>
      </c>
      <c r="G484" s="11" t="s">
        <v>27</v>
      </c>
      <c r="H484" s="12" t="s">
        <v>1042</v>
      </c>
      <c r="I484" s="13">
        <v>44682</v>
      </c>
      <c r="J484" s="11" t="s">
        <v>2656</v>
      </c>
      <c r="K484" s="11">
        <v>0.46</v>
      </c>
      <c r="L484" s="11">
        <v>65</v>
      </c>
      <c r="M484" s="11">
        <v>8.44</v>
      </c>
      <c r="N484" s="11">
        <v>71</v>
      </c>
      <c r="O484" s="11">
        <v>11.9</v>
      </c>
      <c r="P484" s="11">
        <v>62</v>
      </c>
      <c r="Q484" s="11">
        <v>-0.31</v>
      </c>
      <c r="R484" s="11">
        <v>70</v>
      </c>
      <c r="S484" s="11">
        <v>1.49</v>
      </c>
      <c r="T484" s="11">
        <v>68</v>
      </c>
      <c r="U484" s="11">
        <v>0.89</v>
      </c>
      <c r="V484" s="11">
        <v>60</v>
      </c>
      <c r="W484" s="11">
        <v>-0.12</v>
      </c>
      <c r="X484" s="11">
        <v>47</v>
      </c>
      <c r="Y484" s="11">
        <v>4.34</v>
      </c>
      <c r="Z484" s="11">
        <v>47</v>
      </c>
      <c r="AA484" s="11">
        <v>1.64</v>
      </c>
      <c r="AB484" s="11">
        <v>54</v>
      </c>
      <c r="AC484" s="11">
        <v>4.6900000000000004</v>
      </c>
      <c r="AD484" s="11">
        <v>61</v>
      </c>
      <c r="AE484" s="40">
        <v>0.23</v>
      </c>
      <c r="AF484" s="11">
        <v>53</v>
      </c>
      <c r="AG484" s="43">
        <v>0.04</v>
      </c>
      <c r="AH484" s="11">
        <v>42</v>
      </c>
      <c r="AI484" s="47">
        <v>0.15</v>
      </c>
      <c r="AJ484" s="11">
        <v>50</v>
      </c>
      <c r="AK484" s="47">
        <v>0.02</v>
      </c>
      <c r="AL484" s="11">
        <v>35</v>
      </c>
      <c r="AM484" s="40">
        <v>0.19</v>
      </c>
      <c r="AN484" s="11">
        <v>47</v>
      </c>
      <c r="AO484" s="40">
        <v>0.34</v>
      </c>
      <c r="AP484" s="11">
        <v>55</v>
      </c>
      <c r="AQ484" s="11">
        <v>9.33</v>
      </c>
      <c r="AR484" s="11">
        <v>156.76</v>
      </c>
      <c r="AS484" s="11">
        <v>125.67</v>
      </c>
      <c r="AT484" s="11" t="s">
        <v>2640</v>
      </c>
      <c r="AU484" s="11" t="s">
        <v>2642</v>
      </c>
      <c r="AV484" s="11" t="s">
        <v>2640</v>
      </c>
      <c r="AW484" s="11">
        <v>2</v>
      </c>
      <c r="AX484" s="64" t="s">
        <v>2690</v>
      </c>
    </row>
    <row r="485" spans="1:50" x14ac:dyDescent="0.3">
      <c r="A485" s="11">
        <v>474</v>
      </c>
      <c r="B485" s="11" t="s">
        <v>945</v>
      </c>
      <c r="C485" s="11" t="s">
        <v>1540</v>
      </c>
      <c r="D485" s="11">
        <v>474</v>
      </c>
      <c r="E485" s="11" t="s">
        <v>2227</v>
      </c>
      <c r="F485" s="11" t="s">
        <v>2688</v>
      </c>
      <c r="G485" s="11" t="s">
        <v>945</v>
      </c>
      <c r="H485" s="12" t="s">
        <v>1066</v>
      </c>
      <c r="I485" s="13">
        <v>44735</v>
      </c>
      <c r="J485" s="11" t="s">
        <v>2656</v>
      </c>
      <c r="K485" s="11">
        <v>0.62</v>
      </c>
      <c r="L485" s="11">
        <v>62</v>
      </c>
      <c r="M485" s="11">
        <v>9.68</v>
      </c>
      <c r="N485" s="11">
        <v>68</v>
      </c>
      <c r="O485" s="11">
        <v>12.27</v>
      </c>
      <c r="P485" s="11">
        <v>55</v>
      </c>
      <c r="Q485" s="11">
        <v>-0.36</v>
      </c>
      <c r="R485" s="11">
        <v>61</v>
      </c>
      <c r="S485" s="11">
        <v>1.7</v>
      </c>
      <c r="T485" s="11">
        <v>62</v>
      </c>
      <c r="U485" s="11">
        <v>0.66</v>
      </c>
      <c r="V485" s="11">
        <v>48</v>
      </c>
      <c r="W485" s="11">
        <v>-0.63</v>
      </c>
      <c r="X485" s="11">
        <v>41</v>
      </c>
      <c r="Y485" s="11">
        <v>5.66</v>
      </c>
      <c r="Z485" s="11">
        <v>41</v>
      </c>
      <c r="AA485" s="11">
        <v>1.92</v>
      </c>
      <c r="AB485" s="11">
        <v>46</v>
      </c>
      <c r="AC485" s="11">
        <v>5.62</v>
      </c>
      <c r="AD485" s="11">
        <v>57</v>
      </c>
      <c r="AE485" s="40">
        <v>0.3</v>
      </c>
      <c r="AF485" s="11">
        <v>43</v>
      </c>
      <c r="AG485" s="43">
        <v>7.0000000000000007E-2</v>
      </c>
      <c r="AH485" s="11">
        <v>34</v>
      </c>
      <c r="AI485" s="47">
        <v>0.21</v>
      </c>
      <c r="AJ485" s="11">
        <v>41</v>
      </c>
      <c r="AK485" s="47">
        <v>0.01</v>
      </c>
      <c r="AL485" s="11">
        <v>29</v>
      </c>
      <c r="AM485" s="40">
        <v>0.27</v>
      </c>
      <c r="AN485" s="11">
        <v>38</v>
      </c>
      <c r="AO485" s="40">
        <v>0.41</v>
      </c>
      <c r="AP485" s="11">
        <v>45</v>
      </c>
      <c r="AQ485" s="11">
        <v>10.34</v>
      </c>
      <c r="AR485" s="11">
        <v>171.18</v>
      </c>
      <c r="AS485" s="11">
        <v>127.33</v>
      </c>
      <c r="AT485" s="11" t="s">
        <v>2642</v>
      </c>
      <c r="AU485" s="11" t="s">
        <v>2640</v>
      </c>
      <c r="AV485" s="11" t="s">
        <v>2640</v>
      </c>
      <c r="AW485" s="11">
        <v>4</v>
      </c>
      <c r="AX485" s="64" t="s">
        <v>2688</v>
      </c>
    </row>
    <row r="486" spans="1:50" x14ac:dyDescent="0.3">
      <c r="A486" s="11">
        <v>475</v>
      </c>
      <c r="B486" s="11" t="s">
        <v>713</v>
      </c>
      <c r="C486" s="11" t="s">
        <v>1541</v>
      </c>
      <c r="D486" s="11">
        <v>475</v>
      </c>
      <c r="E486" s="11" t="s">
        <v>2227</v>
      </c>
      <c r="F486" s="11" t="s">
        <v>2688</v>
      </c>
      <c r="G486" s="11" t="s">
        <v>713</v>
      </c>
      <c r="H486" s="12" t="s">
        <v>1059</v>
      </c>
      <c r="I486" s="13">
        <v>44723</v>
      </c>
      <c r="J486" s="11" t="s">
        <v>2655</v>
      </c>
      <c r="K486" s="11">
        <v>0.1</v>
      </c>
      <c r="L486" s="11">
        <v>64</v>
      </c>
      <c r="M486" s="11">
        <v>8.41</v>
      </c>
      <c r="N486" s="11">
        <v>69</v>
      </c>
      <c r="O486" s="11">
        <v>12.59</v>
      </c>
      <c r="P486" s="11">
        <v>55</v>
      </c>
      <c r="Q486" s="11">
        <v>0.98</v>
      </c>
      <c r="R486" s="11">
        <v>63</v>
      </c>
      <c r="S486" s="11">
        <v>2.27</v>
      </c>
      <c r="T486" s="11">
        <v>64</v>
      </c>
      <c r="U486" s="11">
        <v>-0.55000000000000004</v>
      </c>
      <c r="V486" s="11">
        <v>49</v>
      </c>
      <c r="W486" s="11">
        <v>-0.04</v>
      </c>
      <c r="X486" s="11">
        <v>41</v>
      </c>
      <c r="Y486" s="11">
        <v>3.5</v>
      </c>
      <c r="Z486" s="11">
        <v>41</v>
      </c>
      <c r="AA486" s="11">
        <v>2.42</v>
      </c>
      <c r="AB486" s="11">
        <v>47</v>
      </c>
      <c r="AC486" s="11">
        <v>3.41</v>
      </c>
      <c r="AD486" s="11">
        <v>58</v>
      </c>
      <c r="AE486" s="40">
        <v>0.33</v>
      </c>
      <c r="AF486" s="11">
        <v>45</v>
      </c>
      <c r="AG486" s="43">
        <v>7.0000000000000007E-2</v>
      </c>
      <c r="AH486" s="11">
        <v>34</v>
      </c>
      <c r="AI486" s="47">
        <v>0.22</v>
      </c>
      <c r="AJ486" s="11">
        <v>42</v>
      </c>
      <c r="AK486" s="47">
        <v>0.01</v>
      </c>
      <c r="AL486" s="11">
        <v>29</v>
      </c>
      <c r="AM486" s="40">
        <v>0.28999999999999998</v>
      </c>
      <c r="AN486" s="11">
        <v>39</v>
      </c>
      <c r="AO486" s="40">
        <v>0.5</v>
      </c>
      <c r="AP486" s="11">
        <v>46</v>
      </c>
      <c r="AQ486" s="11">
        <v>7.86</v>
      </c>
      <c r="AR486" s="11">
        <v>168.04</v>
      </c>
      <c r="AS486" s="11">
        <v>127.13</v>
      </c>
      <c r="AT486" s="11" t="s">
        <v>2641</v>
      </c>
      <c r="AU486" s="11" t="s">
        <v>2640</v>
      </c>
      <c r="AV486" s="11" t="s">
        <v>2640</v>
      </c>
      <c r="AW486" s="11">
        <v>3</v>
      </c>
      <c r="AX486" s="64" t="s">
        <v>2690</v>
      </c>
    </row>
    <row r="487" spans="1:50" x14ac:dyDescent="0.3">
      <c r="A487" s="11">
        <v>476</v>
      </c>
      <c r="B487" s="11" t="s">
        <v>909</v>
      </c>
      <c r="C487" s="11" t="s">
        <v>1542</v>
      </c>
      <c r="D487" s="11">
        <v>476</v>
      </c>
      <c r="E487" s="11" t="s">
        <v>2227</v>
      </c>
      <c r="F487" s="11" t="s">
        <v>2688</v>
      </c>
      <c r="G487" s="11" t="s">
        <v>909</v>
      </c>
      <c r="H487" s="12" t="s">
        <v>1060</v>
      </c>
      <c r="I487" s="13">
        <v>44735</v>
      </c>
      <c r="J487" s="11" t="s">
        <v>2655</v>
      </c>
      <c r="K487" s="11">
        <v>0.12</v>
      </c>
      <c r="L487" s="11">
        <v>61</v>
      </c>
      <c r="M487" s="11">
        <v>7.28</v>
      </c>
      <c r="N487" s="11">
        <v>64</v>
      </c>
      <c r="O487" s="11">
        <v>11.35</v>
      </c>
      <c r="P487" s="11">
        <v>51</v>
      </c>
      <c r="Q487" s="11">
        <v>-0.14000000000000001</v>
      </c>
      <c r="R487" s="11">
        <v>55</v>
      </c>
      <c r="S487" s="11">
        <v>1.86</v>
      </c>
      <c r="T487" s="11">
        <v>57</v>
      </c>
      <c r="U487" s="11">
        <v>0.94</v>
      </c>
      <c r="V487" s="11">
        <v>47</v>
      </c>
      <c r="W487" s="11">
        <v>-0.15</v>
      </c>
      <c r="X487" s="11">
        <v>39</v>
      </c>
      <c r="Y487" s="11">
        <v>2.6</v>
      </c>
      <c r="Z487" s="11">
        <v>38</v>
      </c>
      <c r="AA487" s="11">
        <v>2.2200000000000002</v>
      </c>
      <c r="AB487" s="11">
        <v>42</v>
      </c>
      <c r="AC487" s="11">
        <v>4.46</v>
      </c>
      <c r="AD487" s="11">
        <v>51</v>
      </c>
      <c r="AE487" s="40">
        <v>0.24</v>
      </c>
      <c r="AF487" s="11">
        <v>41</v>
      </c>
      <c r="AG487" s="43">
        <v>0.06</v>
      </c>
      <c r="AH487" s="11">
        <v>32</v>
      </c>
      <c r="AI487" s="47">
        <v>0.17</v>
      </c>
      <c r="AJ487" s="11">
        <v>40</v>
      </c>
      <c r="AK487" s="47">
        <v>0.03</v>
      </c>
      <c r="AL487" s="11">
        <v>26</v>
      </c>
      <c r="AM487" s="40">
        <v>0.27</v>
      </c>
      <c r="AN487" s="11">
        <v>37</v>
      </c>
      <c r="AO487" s="40">
        <v>0.35</v>
      </c>
      <c r="AP487" s="11">
        <v>42</v>
      </c>
      <c r="AQ487" s="11">
        <v>8.2200000000000006</v>
      </c>
      <c r="AR487" s="11">
        <v>158.66</v>
      </c>
      <c r="AS487" s="11">
        <v>126.64</v>
      </c>
      <c r="AT487" s="11" t="s">
        <v>2640</v>
      </c>
      <c r="AU487" s="11" t="s">
        <v>2641</v>
      </c>
      <c r="AV487" s="11" t="s">
        <v>2640</v>
      </c>
      <c r="AW487" s="11">
        <v>4</v>
      </c>
      <c r="AX487" s="64" t="s">
        <v>2688</v>
      </c>
    </row>
    <row r="488" spans="1:50" x14ac:dyDescent="0.3">
      <c r="A488" s="11">
        <v>477</v>
      </c>
      <c r="B488" s="11" t="s">
        <v>870</v>
      </c>
      <c r="C488" s="11" t="s">
        <v>1543</v>
      </c>
      <c r="D488" s="11">
        <v>477</v>
      </c>
      <c r="E488" s="11" t="s">
        <v>2227</v>
      </c>
      <c r="F488" s="11" t="s">
        <v>2688</v>
      </c>
      <c r="G488" s="11" t="s">
        <v>870</v>
      </c>
      <c r="H488" s="12" t="s">
        <v>1046</v>
      </c>
      <c r="I488" s="13">
        <v>44733</v>
      </c>
      <c r="J488" s="11" t="s">
        <v>2656</v>
      </c>
      <c r="K488" s="11">
        <v>0.53</v>
      </c>
      <c r="L488" s="11">
        <v>65</v>
      </c>
      <c r="M488" s="11">
        <v>11.35</v>
      </c>
      <c r="N488" s="11">
        <v>69</v>
      </c>
      <c r="O488" s="11">
        <v>16.89</v>
      </c>
      <c r="P488" s="11">
        <v>58</v>
      </c>
      <c r="Q488" s="11">
        <v>-0.1</v>
      </c>
      <c r="R488" s="11">
        <v>66</v>
      </c>
      <c r="S488" s="11">
        <v>1.75</v>
      </c>
      <c r="T488" s="11">
        <v>66</v>
      </c>
      <c r="U488" s="11">
        <v>0.39</v>
      </c>
      <c r="V488" s="11">
        <v>55</v>
      </c>
      <c r="W488" s="11">
        <v>-0.18</v>
      </c>
      <c r="X488" s="11">
        <v>49</v>
      </c>
      <c r="Y488" s="11">
        <v>6.14</v>
      </c>
      <c r="Z488" s="11">
        <v>48</v>
      </c>
      <c r="AA488" s="11">
        <v>2.23</v>
      </c>
      <c r="AB488" s="11">
        <v>52</v>
      </c>
      <c r="AC488" s="11">
        <v>5.63</v>
      </c>
      <c r="AD488" s="11">
        <v>60</v>
      </c>
      <c r="AE488" s="40">
        <v>0.24</v>
      </c>
      <c r="AF488" s="11">
        <v>54</v>
      </c>
      <c r="AG488" s="43">
        <v>0.01</v>
      </c>
      <c r="AH488" s="11">
        <v>42</v>
      </c>
      <c r="AI488" s="47">
        <v>0.17</v>
      </c>
      <c r="AJ488" s="11">
        <v>50</v>
      </c>
      <c r="AK488" s="47">
        <v>0.02</v>
      </c>
      <c r="AL488" s="11">
        <v>36</v>
      </c>
      <c r="AM488" s="40">
        <v>0.16</v>
      </c>
      <c r="AN488" s="11">
        <v>47</v>
      </c>
      <c r="AO488" s="40">
        <v>0.38</v>
      </c>
      <c r="AP488" s="11">
        <v>56</v>
      </c>
      <c r="AQ488" s="11">
        <v>11.74</v>
      </c>
      <c r="AR488" s="11">
        <v>161.84</v>
      </c>
      <c r="AS488" s="11">
        <v>126.56</v>
      </c>
      <c r="AT488" s="11" t="s">
        <v>2642</v>
      </c>
      <c r="AU488" s="11" t="s">
        <v>2640</v>
      </c>
      <c r="AV488" s="11" t="s">
        <v>2640</v>
      </c>
      <c r="AW488" s="11">
        <v>3</v>
      </c>
      <c r="AX488" s="64" t="s">
        <v>2688</v>
      </c>
    </row>
    <row r="489" spans="1:50" x14ac:dyDescent="0.3">
      <c r="A489" s="11">
        <v>478</v>
      </c>
      <c r="B489" s="11" t="s">
        <v>342</v>
      </c>
      <c r="C489" s="11" t="s">
        <v>1544</v>
      </c>
      <c r="D489" s="11">
        <v>478</v>
      </c>
      <c r="E489" s="11" t="s">
        <v>2227</v>
      </c>
      <c r="F489" s="11" t="s">
        <v>2688</v>
      </c>
      <c r="G489" s="11" t="s">
        <v>342</v>
      </c>
      <c r="H489" s="12" t="s">
        <v>1042</v>
      </c>
      <c r="I489" s="13">
        <v>44708</v>
      </c>
      <c r="J489" s="11" t="s">
        <v>2657</v>
      </c>
      <c r="K489" s="11">
        <v>0.5</v>
      </c>
      <c r="L489" s="11">
        <v>67</v>
      </c>
      <c r="M489" s="11">
        <v>8.85</v>
      </c>
      <c r="N489" s="11">
        <v>71</v>
      </c>
      <c r="O489" s="11">
        <v>10.59</v>
      </c>
      <c r="P489" s="11">
        <v>63</v>
      </c>
      <c r="Q489" s="11">
        <v>1.1499999999999999</v>
      </c>
      <c r="R489" s="11">
        <v>67</v>
      </c>
      <c r="S489" s="11">
        <v>2.5499999999999998</v>
      </c>
      <c r="T489" s="11">
        <v>67</v>
      </c>
      <c r="U489" s="11">
        <v>-0.23</v>
      </c>
      <c r="V489" s="11">
        <v>62</v>
      </c>
      <c r="W489" s="11">
        <v>0.04</v>
      </c>
      <c r="X489" s="11">
        <v>53</v>
      </c>
      <c r="Y489" s="11">
        <v>2.14</v>
      </c>
      <c r="Z489" s="11">
        <v>52</v>
      </c>
      <c r="AA489" s="11">
        <v>2.34</v>
      </c>
      <c r="AB489" s="11">
        <v>55</v>
      </c>
      <c r="AC489" s="11">
        <v>3.61</v>
      </c>
      <c r="AD489" s="11">
        <v>62</v>
      </c>
      <c r="AE489" s="40">
        <v>0.32</v>
      </c>
      <c r="AF489" s="11">
        <v>57</v>
      </c>
      <c r="AG489" s="43">
        <v>0.06</v>
      </c>
      <c r="AH489" s="11">
        <v>46</v>
      </c>
      <c r="AI489" s="47">
        <v>0.34</v>
      </c>
      <c r="AJ489" s="11">
        <v>54</v>
      </c>
      <c r="AK489" s="47">
        <v>1E-3</v>
      </c>
      <c r="AL489" s="11">
        <v>40</v>
      </c>
      <c r="AM489" s="40">
        <v>0.33</v>
      </c>
      <c r="AN489" s="11">
        <v>51</v>
      </c>
      <c r="AO489" s="40">
        <v>0.52</v>
      </c>
      <c r="AP489" s="11">
        <v>59</v>
      </c>
      <c r="AQ489" s="11">
        <v>8.6199999999999992</v>
      </c>
      <c r="AR489" s="11">
        <v>179.57</v>
      </c>
      <c r="AS489" s="11">
        <v>133.32</v>
      </c>
      <c r="AT489" s="11" t="s">
        <v>2641</v>
      </c>
      <c r="AU489" s="11" t="s">
        <v>2640</v>
      </c>
      <c r="AV489" s="11" t="s">
        <v>2640</v>
      </c>
      <c r="AW489" s="11">
        <v>3</v>
      </c>
      <c r="AX489" s="64" t="s">
        <v>2690</v>
      </c>
    </row>
    <row r="490" spans="1:50" x14ac:dyDescent="0.3">
      <c r="A490" s="11">
        <v>479</v>
      </c>
      <c r="B490" s="11" t="s">
        <v>857</v>
      </c>
      <c r="C490" s="11" t="s">
        <v>1545</v>
      </c>
      <c r="D490" s="11">
        <v>479</v>
      </c>
      <c r="E490" s="11" t="s">
        <v>2227</v>
      </c>
      <c r="F490" s="11" t="s">
        <v>2688</v>
      </c>
      <c r="G490" s="11" t="s">
        <v>857</v>
      </c>
      <c r="H490" s="12" t="s">
        <v>1070</v>
      </c>
      <c r="I490" s="13">
        <v>44732</v>
      </c>
      <c r="J490" s="11" t="s">
        <v>2656</v>
      </c>
      <c r="K490" s="11">
        <v>0.28999999999999998</v>
      </c>
      <c r="L490" s="11">
        <v>68</v>
      </c>
      <c r="M490" s="11">
        <v>8.35</v>
      </c>
      <c r="N490" s="11">
        <v>71</v>
      </c>
      <c r="O490" s="11">
        <v>10.07</v>
      </c>
      <c r="P490" s="11">
        <v>62</v>
      </c>
      <c r="Q490" s="11">
        <v>0.61</v>
      </c>
      <c r="R490" s="11">
        <v>67</v>
      </c>
      <c r="S490" s="11">
        <v>2.62</v>
      </c>
      <c r="T490" s="11">
        <v>67</v>
      </c>
      <c r="U490" s="11">
        <v>0.46</v>
      </c>
      <c r="V490" s="11">
        <v>61</v>
      </c>
      <c r="W490" s="11">
        <v>-0.31</v>
      </c>
      <c r="X490" s="11">
        <v>52</v>
      </c>
      <c r="Y490" s="11">
        <v>4.22</v>
      </c>
      <c r="Z490" s="11">
        <v>51</v>
      </c>
      <c r="AA490" s="11">
        <v>2.16</v>
      </c>
      <c r="AB490" s="11">
        <v>54</v>
      </c>
      <c r="AC490" s="11">
        <v>4.79</v>
      </c>
      <c r="AD490" s="11">
        <v>61</v>
      </c>
      <c r="AE490" s="40">
        <v>0.28999999999999998</v>
      </c>
      <c r="AF490" s="11">
        <v>60</v>
      </c>
      <c r="AG490" s="43">
        <v>0.04</v>
      </c>
      <c r="AH490" s="11">
        <v>43</v>
      </c>
      <c r="AI490" s="47">
        <v>0.3</v>
      </c>
      <c r="AJ490" s="11">
        <v>54</v>
      </c>
      <c r="AK490" s="47">
        <v>1E-3</v>
      </c>
      <c r="AL490" s="11">
        <v>35</v>
      </c>
      <c r="AM490" s="40">
        <v>0.28000000000000003</v>
      </c>
      <c r="AN490" s="11">
        <v>50</v>
      </c>
      <c r="AO490" s="40">
        <v>0.48</v>
      </c>
      <c r="AP490" s="11">
        <v>61</v>
      </c>
      <c r="AQ490" s="11">
        <v>8.81</v>
      </c>
      <c r="AR490" s="11">
        <v>173.83</v>
      </c>
      <c r="AS490" s="11">
        <v>129.53</v>
      </c>
      <c r="AT490" s="11" t="s">
        <v>2640</v>
      </c>
      <c r="AU490" s="11" t="s">
        <v>2640</v>
      </c>
      <c r="AV490" s="11" t="s">
        <v>2641</v>
      </c>
      <c r="AW490" s="11">
        <v>3</v>
      </c>
      <c r="AX490" s="64" t="s">
        <v>2688</v>
      </c>
    </row>
    <row r="491" spans="1:50" x14ac:dyDescent="0.3">
      <c r="A491" s="11">
        <v>480</v>
      </c>
      <c r="B491" s="11" t="s">
        <v>986</v>
      </c>
      <c r="C491" s="11" t="s">
        <v>1546</v>
      </c>
      <c r="D491" s="11">
        <v>480</v>
      </c>
      <c r="E491" s="11" t="s">
        <v>2227</v>
      </c>
      <c r="F491" s="11" t="s">
        <v>2688</v>
      </c>
      <c r="G491" s="11" t="s">
        <v>986</v>
      </c>
      <c r="H491" s="12" t="s">
        <v>1051</v>
      </c>
      <c r="I491" s="13">
        <v>44745</v>
      </c>
      <c r="J491" s="11" t="s">
        <v>2655</v>
      </c>
      <c r="K491" s="11">
        <v>0.6</v>
      </c>
      <c r="L491" s="11">
        <v>64</v>
      </c>
      <c r="M491" s="11">
        <v>9.56</v>
      </c>
      <c r="N491" s="11">
        <v>69</v>
      </c>
      <c r="O491" s="11">
        <v>16.28</v>
      </c>
      <c r="P491" s="11">
        <v>56</v>
      </c>
      <c r="Q491" s="11">
        <v>-0.11</v>
      </c>
      <c r="R491" s="11">
        <v>62</v>
      </c>
      <c r="S491" s="11">
        <v>2.0099999999999998</v>
      </c>
      <c r="T491" s="11">
        <v>64</v>
      </c>
      <c r="U491" s="11">
        <v>-0.1</v>
      </c>
      <c r="V491" s="11">
        <v>52</v>
      </c>
      <c r="W491" s="11">
        <v>-0.19</v>
      </c>
      <c r="X491" s="11">
        <v>46</v>
      </c>
      <c r="Y491" s="11">
        <v>3.41</v>
      </c>
      <c r="Z491" s="11">
        <v>46</v>
      </c>
      <c r="AA491" s="11">
        <v>2.67</v>
      </c>
      <c r="AB491" s="11">
        <v>49</v>
      </c>
      <c r="AC491" s="11">
        <v>4.96</v>
      </c>
      <c r="AD491" s="11">
        <v>58</v>
      </c>
      <c r="AE491" s="40">
        <v>0.28999999999999998</v>
      </c>
      <c r="AF491" s="11">
        <v>50</v>
      </c>
      <c r="AG491" s="43">
        <v>0.03</v>
      </c>
      <c r="AH491" s="11">
        <v>41</v>
      </c>
      <c r="AI491" s="47">
        <v>0.2</v>
      </c>
      <c r="AJ491" s="11">
        <v>49</v>
      </c>
      <c r="AK491" s="47">
        <v>0.03</v>
      </c>
      <c r="AL491" s="11">
        <v>36</v>
      </c>
      <c r="AM491" s="40">
        <v>0.25</v>
      </c>
      <c r="AN491" s="11">
        <v>46</v>
      </c>
      <c r="AO491" s="40">
        <v>0.44</v>
      </c>
      <c r="AP491" s="11">
        <v>52</v>
      </c>
      <c r="AQ491" s="11">
        <v>9.4600000000000009</v>
      </c>
      <c r="AR491" s="11">
        <v>164.83</v>
      </c>
      <c r="AS491" s="11">
        <v>125.52</v>
      </c>
      <c r="AT491" s="11" t="s">
        <v>2640</v>
      </c>
      <c r="AU491" s="11" t="s">
        <v>2640</v>
      </c>
      <c r="AV491" s="11" t="s">
        <v>2642</v>
      </c>
      <c r="AW491" s="11">
        <v>2</v>
      </c>
      <c r="AX491" s="64" t="s">
        <v>2688</v>
      </c>
    </row>
    <row r="492" spans="1:50" x14ac:dyDescent="0.3">
      <c r="A492" s="11">
        <v>481</v>
      </c>
      <c r="B492" s="11" t="s">
        <v>625</v>
      </c>
      <c r="C492" s="11" t="s">
        <v>1547</v>
      </c>
      <c r="D492" s="11">
        <v>481</v>
      </c>
      <c r="E492" s="11" t="s">
        <v>2227</v>
      </c>
      <c r="F492" s="11" t="s">
        <v>2688</v>
      </c>
      <c r="G492" s="11" t="s">
        <v>625</v>
      </c>
      <c r="H492" s="12" t="s">
        <v>1042</v>
      </c>
      <c r="I492" s="13">
        <v>44714</v>
      </c>
      <c r="J492" s="11" t="s">
        <v>2656</v>
      </c>
      <c r="K492" s="11">
        <v>0.42</v>
      </c>
      <c r="L492" s="11">
        <v>68</v>
      </c>
      <c r="M492" s="11">
        <v>8.39</v>
      </c>
      <c r="N492" s="11">
        <v>71</v>
      </c>
      <c r="O492" s="11">
        <v>13.7</v>
      </c>
      <c r="P492" s="11">
        <v>63</v>
      </c>
      <c r="Q492" s="11">
        <v>0.56000000000000005</v>
      </c>
      <c r="R492" s="11">
        <v>67</v>
      </c>
      <c r="S492" s="11">
        <v>1.91</v>
      </c>
      <c r="T492" s="11">
        <v>67</v>
      </c>
      <c r="U492" s="11">
        <v>0.18</v>
      </c>
      <c r="V492" s="11">
        <v>63</v>
      </c>
      <c r="W492" s="11">
        <v>-0.02</v>
      </c>
      <c r="X492" s="11">
        <v>53</v>
      </c>
      <c r="Y492" s="11">
        <v>3.16</v>
      </c>
      <c r="Z492" s="11">
        <v>52</v>
      </c>
      <c r="AA492" s="11">
        <v>2.0499999999999998</v>
      </c>
      <c r="AB492" s="11">
        <v>55</v>
      </c>
      <c r="AC492" s="11">
        <v>4.18</v>
      </c>
      <c r="AD492" s="11">
        <v>61</v>
      </c>
      <c r="AE492" s="40">
        <v>0.3</v>
      </c>
      <c r="AF492" s="11">
        <v>57</v>
      </c>
      <c r="AG492" s="43">
        <v>0.05</v>
      </c>
      <c r="AH492" s="11">
        <v>45</v>
      </c>
      <c r="AI492" s="47">
        <v>0.17</v>
      </c>
      <c r="AJ492" s="11">
        <v>54</v>
      </c>
      <c r="AK492" s="47">
        <v>0.03</v>
      </c>
      <c r="AL492" s="11">
        <v>37</v>
      </c>
      <c r="AM492" s="40">
        <v>0.23</v>
      </c>
      <c r="AN492" s="11">
        <v>51</v>
      </c>
      <c r="AO492" s="40">
        <v>0.39</v>
      </c>
      <c r="AP492" s="11">
        <v>59</v>
      </c>
      <c r="AQ492" s="11">
        <v>8.57</v>
      </c>
      <c r="AR492" s="11">
        <v>160.32</v>
      </c>
      <c r="AS492" s="11">
        <v>125.28</v>
      </c>
      <c r="AT492" s="11" t="s">
        <v>2641</v>
      </c>
      <c r="AU492" s="11" t="s">
        <v>2641</v>
      </c>
      <c r="AV492" s="11" t="s">
        <v>2641</v>
      </c>
      <c r="AW492" s="11">
        <v>3</v>
      </c>
      <c r="AX492" s="64" t="s">
        <v>2690</v>
      </c>
    </row>
    <row r="493" spans="1:50" x14ac:dyDescent="0.3">
      <c r="A493" s="11">
        <v>482</v>
      </c>
      <c r="B493" s="11" t="s">
        <v>959</v>
      </c>
      <c r="C493" s="11" t="s">
        <v>1548</v>
      </c>
      <c r="D493" s="11">
        <v>482</v>
      </c>
      <c r="E493" s="11" t="s">
        <v>2227</v>
      </c>
      <c r="F493" s="11" t="s">
        <v>2688</v>
      </c>
      <c r="G493" s="11" t="s">
        <v>959</v>
      </c>
      <c r="H493" s="12" t="s">
        <v>1044</v>
      </c>
      <c r="I493" s="13">
        <v>44736</v>
      </c>
      <c r="J493" s="11" t="s">
        <v>2656</v>
      </c>
      <c r="K493" s="11">
        <v>0.72</v>
      </c>
      <c r="L493" s="11">
        <v>68</v>
      </c>
      <c r="M493" s="11">
        <v>12.49</v>
      </c>
      <c r="N493" s="11">
        <v>70</v>
      </c>
      <c r="O493" s="11">
        <v>19.95</v>
      </c>
      <c r="P493" s="11">
        <v>64</v>
      </c>
      <c r="Q493" s="11">
        <v>0.28000000000000003</v>
      </c>
      <c r="R493" s="11">
        <v>66</v>
      </c>
      <c r="S493" s="11">
        <v>1.88</v>
      </c>
      <c r="T493" s="11">
        <v>66</v>
      </c>
      <c r="U493" s="11">
        <v>-0.14000000000000001</v>
      </c>
      <c r="V493" s="11">
        <v>62</v>
      </c>
      <c r="W493" s="11">
        <v>0.22</v>
      </c>
      <c r="X493" s="11">
        <v>54</v>
      </c>
      <c r="Y493" s="11">
        <v>3.64</v>
      </c>
      <c r="Z493" s="11">
        <v>53</v>
      </c>
      <c r="AA493" s="11">
        <v>2.35</v>
      </c>
      <c r="AB493" s="11">
        <v>56</v>
      </c>
      <c r="AC493" s="11">
        <v>5.04</v>
      </c>
      <c r="AD493" s="11">
        <v>61</v>
      </c>
      <c r="AE493" s="40">
        <v>0.26</v>
      </c>
      <c r="AF493" s="11">
        <v>61</v>
      </c>
      <c r="AG493" s="43">
        <v>1E-3</v>
      </c>
      <c r="AH493" s="11">
        <v>46</v>
      </c>
      <c r="AI493" s="47">
        <v>0.22</v>
      </c>
      <c r="AJ493" s="11">
        <v>56</v>
      </c>
      <c r="AK493" s="47">
        <v>0.02</v>
      </c>
      <c r="AL493" s="11">
        <v>39</v>
      </c>
      <c r="AM493" s="40">
        <v>0.19</v>
      </c>
      <c r="AN493" s="11">
        <v>52</v>
      </c>
      <c r="AO493" s="40">
        <v>0.39</v>
      </c>
      <c r="AP493" s="11">
        <v>63</v>
      </c>
      <c r="AQ493" s="11">
        <v>12.35</v>
      </c>
      <c r="AR493" s="11">
        <v>166.85</v>
      </c>
      <c r="AS493" s="11">
        <v>130.22999999999999</v>
      </c>
      <c r="AT493" s="11" t="s">
        <v>2640</v>
      </c>
      <c r="AU493" s="11" t="s">
        <v>2640</v>
      </c>
      <c r="AV493" s="11" t="s">
        <v>2640</v>
      </c>
      <c r="AW493" s="11">
        <v>3</v>
      </c>
      <c r="AX493" s="64" t="s">
        <v>2690</v>
      </c>
    </row>
    <row r="494" spans="1:50" x14ac:dyDescent="0.3">
      <c r="A494" s="11">
        <v>483</v>
      </c>
      <c r="B494" s="11" t="s">
        <v>644</v>
      </c>
      <c r="C494" s="11" t="s">
        <v>1549</v>
      </c>
      <c r="D494" s="11">
        <v>483</v>
      </c>
      <c r="E494" s="11" t="s">
        <v>2227</v>
      </c>
      <c r="F494" s="11" t="s">
        <v>2688</v>
      </c>
      <c r="G494" s="11" t="s">
        <v>644</v>
      </c>
      <c r="H494" s="12" t="s">
        <v>1064</v>
      </c>
      <c r="I494" s="13">
        <v>44727</v>
      </c>
      <c r="J494" s="11" t="s">
        <v>2656</v>
      </c>
      <c r="K494" s="11">
        <v>0.56999999999999995</v>
      </c>
      <c r="L494" s="11">
        <v>63</v>
      </c>
      <c r="M494" s="11">
        <v>10.65</v>
      </c>
      <c r="N494" s="11">
        <v>67</v>
      </c>
      <c r="O494" s="11">
        <v>14.33</v>
      </c>
      <c r="P494" s="11">
        <v>54</v>
      </c>
      <c r="Q494" s="11">
        <v>-0.31</v>
      </c>
      <c r="R494" s="11">
        <v>61</v>
      </c>
      <c r="S494" s="11">
        <v>2.0699999999999998</v>
      </c>
      <c r="T494" s="11">
        <v>61</v>
      </c>
      <c r="U494" s="11">
        <v>0.55000000000000004</v>
      </c>
      <c r="V494" s="11">
        <v>48</v>
      </c>
      <c r="W494" s="11">
        <v>-0.45</v>
      </c>
      <c r="X494" s="11">
        <v>39</v>
      </c>
      <c r="Y494" s="11">
        <v>4.5</v>
      </c>
      <c r="Z494" s="11">
        <v>39</v>
      </c>
      <c r="AA494" s="11">
        <v>2.21</v>
      </c>
      <c r="AB494" s="11">
        <v>45</v>
      </c>
      <c r="AC494" s="11">
        <v>6.01</v>
      </c>
      <c r="AD494" s="11">
        <v>56</v>
      </c>
      <c r="AE494" s="40">
        <v>0.31</v>
      </c>
      <c r="AF494" s="11">
        <v>45</v>
      </c>
      <c r="AG494" s="43">
        <v>0.02</v>
      </c>
      <c r="AH494" s="11">
        <v>33</v>
      </c>
      <c r="AI494" s="47">
        <v>0.24</v>
      </c>
      <c r="AJ494" s="11">
        <v>42</v>
      </c>
      <c r="AK494" s="47">
        <v>0.02</v>
      </c>
      <c r="AL494" s="11">
        <v>27</v>
      </c>
      <c r="AM494" s="40">
        <v>0.24</v>
      </c>
      <c r="AN494" s="11">
        <v>39</v>
      </c>
      <c r="AO494" s="40">
        <v>0.49</v>
      </c>
      <c r="AP494" s="11">
        <v>46</v>
      </c>
      <c r="AQ494" s="11">
        <v>11.200000000000001</v>
      </c>
      <c r="AR494" s="11">
        <v>175.29</v>
      </c>
      <c r="AS494" s="11">
        <v>129.38999999999999</v>
      </c>
      <c r="AT494" s="11" t="s">
        <v>2642</v>
      </c>
      <c r="AU494" s="11" t="s">
        <v>2640</v>
      </c>
      <c r="AV494" s="11" t="s">
        <v>2640</v>
      </c>
      <c r="AW494" s="11">
        <v>3</v>
      </c>
      <c r="AX494" s="64" t="s">
        <v>2688</v>
      </c>
    </row>
    <row r="495" spans="1:50" x14ac:dyDescent="0.3">
      <c r="A495" s="11">
        <v>484</v>
      </c>
      <c r="B495" s="11" t="s">
        <v>707</v>
      </c>
      <c r="C495" s="11" t="s">
        <v>1550</v>
      </c>
      <c r="D495" s="11">
        <v>484</v>
      </c>
      <c r="E495" s="11" t="s">
        <v>2227</v>
      </c>
      <c r="F495" s="11" t="s">
        <v>2688</v>
      </c>
      <c r="G495" s="11" t="s">
        <v>707</v>
      </c>
      <c r="H495" s="12" t="s">
        <v>1053</v>
      </c>
      <c r="I495" s="13">
        <v>44722</v>
      </c>
      <c r="J495" s="11" t="s">
        <v>2657</v>
      </c>
      <c r="K495" s="11">
        <v>0.48</v>
      </c>
      <c r="L495" s="11">
        <v>64</v>
      </c>
      <c r="M495" s="11">
        <v>10.69</v>
      </c>
      <c r="N495" s="11">
        <v>68</v>
      </c>
      <c r="O495" s="11">
        <v>14.51</v>
      </c>
      <c r="P495" s="11">
        <v>62</v>
      </c>
      <c r="Q495" s="11">
        <v>-0.08</v>
      </c>
      <c r="R495" s="11">
        <v>63</v>
      </c>
      <c r="S495" s="11">
        <v>1.55</v>
      </c>
      <c r="T495" s="11">
        <v>62</v>
      </c>
      <c r="U495" s="11">
        <v>0.27</v>
      </c>
      <c r="V495" s="11">
        <v>58</v>
      </c>
      <c r="W495" s="11">
        <v>-0.38</v>
      </c>
      <c r="X495" s="11">
        <v>50</v>
      </c>
      <c r="Y495" s="11">
        <v>6.11</v>
      </c>
      <c r="Z495" s="11">
        <v>50</v>
      </c>
      <c r="AA495" s="11">
        <v>1.95</v>
      </c>
      <c r="AB495" s="11">
        <v>52</v>
      </c>
      <c r="AC495" s="11">
        <v>5.05</v>
      </c>
      <c r="AD495" s="11">
        <v>58</v>
      </c>
      <c r="AE495" s="40">
        <v>0.31</v>
      </c>
      <c r="AF495" s="11">
        <v>55</v>
      </c>
      <c r="AG495" s="43">
        <v>0.04</v>
      </c>
      <c r="AH495" s="11">
        <v>45</v>
      </c>
      <c r="AI495" s="47">
        <v>0.31</v>
      </c>
      <c r="AJ495" s="11">
        <v>53</v>
      </c>
      <c r="AK495" s="47">
        <v>-0.01</v>
      </c>
      <c r="AL495" s="11">
        <v>40</v>
      </c>
      <c r="AM495" s="40">
        <v>0.25</v>
      </c>
      <c r="AN495" s="11">
        <v>50</v>
      </c>
      <c r="AO495" s="40">
        <v>0.52</v>
      </c>
      <c r="AP495" s="11">
        <v>57</v>
      </c>
      <c r="AQ495" s="11">
        <v>10.959999999999999</v>
      </c>
      <c r="AR495" s="11">
        <v>172.13</v>
      </c>
      <c r="AS495" s="11">
        <v>128.84</v>
      </c>
      <c r="AT495" s="11" t="s">
        <v>2640</v>
      </c>
      <c r="AU495" s="11" t="s">
        <v>2642</v>
      </c>
      <c r="AV495" s="11" t="s">
        <v>2640</v>
      </c>
      <c r="AW495" s="11">
        <v>2</v>
      </c>
      <c r="AX495" s="64" t="s">
        <v>2688</v>
      </c>
    </row>
    <row r="496" spans="1:50" x14ac:dyDescent="0.3">
      <c r="A496" s="11">
        <v>485</v>
      </c>
      <c r="B496" s="11" t="s">
        <v>892</v>
      </c>
      <c r="C496" s="11" t="s">
        <v>1551</v>
      </c>
      <c r="D496" s="11">
        <v>485</v>
      </c>
      <c r="E496" s="11" t="s">
        <v>2227</v>
      </c>
      <c r="F496" s="11" t="s">
        <v>2688</v>
      </c>
      <c r="G496" s="11" t="s">
        <v>892</v>
      </c>
      <c r="H496" s="12" t="s">
        <v>1079</v>
      </c>
      <c r="I496" s="13">
        <v>44734</v>
      </c>
      <c r="J496" s="11" t="s">
        <v>2655</v>
      </c>
      <c r="K496" s="11">
        <v>0.57999999999999996</v>
      </c>
      <c r="L496" s="11">
        <v>69</v>
      </c>
      <c r="M496" s="11">
        <v>11.88</v>
      </c>
      <c r="N496" s="11">
        <v>71</v>
      </c>
      <c r="O496" s="11">
        <v>17.77</v>
      </c>
      <c r="P496" s="11">
        <v>65</v>
      </c>
      <c r="Q496" s="11">
        <v>0.28000000000000003</v>
      </c>
      <c r="R496" s="11">
        <v>67</v>
      </c>
      <c r="S496" s="11">
        <v>2.1</v>
      </c>
      <c r="T496" s="11">
        <v>66</v>
      </c>
      <c r="U496" s="11">
        <v>-0.68</v>
      </c>
      <c r="V496" s="11">
        <v>64</v>
      </c>
      <c r="W496" s="11">
        <v>-0.72</v>
      </c>
      <c r="X496" s="11">
        <v>52</v>
      </c>
      <c r="Y496" s="11">
        <v>4.7</v>
      </c>
      <c r="Z496" s="11">
        <v>53</v>
      </c>
      <c r="AA496" s="11">
        <v>2.86</v>
      </c>
      <c r="AB496" s="11">
        <v>57</v>
      </c>
      <c r="AC496" s="11">
        <v>5.79</v>
      </c>
      <c r="AD496" s="11">
        <v>62</v>
      </c>
      <c r="AE496" s="40">
        <v>0.28999999999999998</v>
      </c>
      <c r="AF496" s="11">
        <v>60</v>
      </c>
      <c r="AG496" s="43">
        <v>0.03</v>
      </c>
      <c r="AH496" s="11">
        <v>46</v>
      </c>
      <c r="AI496" s="47">
        <v>0.37</v>
      </c>
      <c r="AJ496" s="11">
        <v>57</v>
      </c>
      <c r="AK496" s="47">
        <v>0.01</v>
      </c>
      <c r="AL496" s="11">
        <v>40</v>
      </c>
      <c r="AM496" s="40">
        <v>0.33</v>
      </c>
      <c r="AN496" s="11">
        <v>53</v>
      </c>
      <c r="AO496" s="40">
        <v>0.52</v>
      </c>
      <c r="AP496" s="11">
        <v>62</v>
      </c>
      <c r="AQ496" s="11">
        <v>11.200000000000001</v>
      </c>
      <c r="AR496" s="11">
        <v>180.35</v>
      </c>
      <c r="AS496" s="11">
        <v>127.61</v>
      </c>
      <c r="AT496" s="11" t="s">
        <v>2640</v>
      </c>
      <c r="AU496" s="11" t="s">
        <v>2642</v>
      </c>
      <c r="AV496" s="11" t="s">
        <v>2640</v>
      </c>
      <c r="AW496" s="11">
        <v>3</v>
      </c>
      <c r="AX496" s="64" t="s">
        <v>2688</v>
      </c>
    </row>
    <row r="497" spans="1:50" x14ac:dyDescent="0.3">
      <c r="A497" s="11">
        <v>486</v>
      </c>
      <c r="B497" s="11" t="s">
        <v>944</v>
      </c>
      <c r="C497" s="11" t="s">
        <v>1552</v>
      </c>
      <c r="D497" s="11">
        <v>486</v>
      </c>
      <c r="E497" s="11" t="s">
        <v>2227</v>
      </c>
      <c r="F497" s="11" t="s">
        <v>2688</v>
      </c>
      <c r="G497" s="11" t="s">
        <v>944</v>
      </c>
      <c r="H497" s="12" t="s">
        <v>1040</v>
      </c>
      <c r="I497" s="13">
        <v>44735</v>
      </c>
      <c r="J497" s="11" t="s">
        <v>2656</v>
      </c>
      <c r="K497" s="11">
        <v>0.47</v>
      </c>
      <c r="L497" s="11">
        <v>64</v>
      </c>
      <c r="M497" s="11">
        <v>10.16</v>
      </c>
      <c r="N497" s="11">
        <v>68</v>
      </c>
      <c r="O497" s="11">
        <v>16.07</v>
      </c>
      <c r="P497" s="11">
        <v>54</v>
      </c>
      <c r="Q497" s="11">
        <v>0.12</v>
      </c>
      <c r="R497" s="11">
        <v>61</v>
      </c>
      <c r="S497" s="11">
        <v>1.92</v>
      </c>
      <c r="T497" s="11">
        <v>62</v>
      </c>
      <c r="U497" s="11">
        <v>0.47</v>
      </c>
      <c r="V497" s="11">
        <v>47</v>
      </c>
      <c r="W497" s="11">
        <v>-0.19</v>
      </c>
      <c r="X497" s="11">
        <v>42</v>
      </c>
      <c r="Y497" s="11">
        <v>2.96</v>
      </c>
      <c r="Z497" s="11">
        <v>41</v>
      </c>
      <c r="AA497" s="11">
        <v>2.4300000000000002</v>
      </c>
      <c r="AB497" s="11">
        <v>45</v>
      </c>
      <c r="AC497" s="11">
        <v>4.5999999999999996</v>
      </c>
      <c r="AD497" s="11">
        <v>56</v>
      </c>
      <c r="AE497" s="40">
        <v>0.28000000000000003</v>
      </c>
      <c r="AF497" s="11">
        <v>44</v>
      </c>
      <c r="AG497" s="43">
        <v>0.04</v>
      </c>
      <c r="AH497" s="11">
        <v>34</v>
      </c>
      <c r="AI497" s="47">
        <v>0.19</v>
      </c>
      <c r="AJ497" s="11">
        <v>42</v>
      </c>
      <c r="AK497" s="47">
        <v>0.02</v>
      </c>
      <c r="AL497" s="11">
        <v>28</v>
      </c>
      <c r="AM497" s="40">
        <v>0.23</v>
      </c>
      <c r="AN497" s="11">
        <v>39</v>
      </c>
      <c r="AO497" s="40">
        <v>0.42</v>
      </c>
      <c r="AP497" s="11">
        <v>46</v>
      </c>
      <c r="AQ497" s="11">
        <v>10.63</v>
      </c>
      <c r="AR497" s="11">
        <v>165.71</v>
      </c>
      <c r="AS497" s="11">
        <v>126.88</v>
      </c>
      <c r="AT497" s="11" t="s">
        <v>2640</v>
      </c>
      <c r="AU497" s="11" t="s">
        <v>2641</v>
      </c>
      <c r="AV497" s="11" t="s">
        <v>2642</v>
      </c>
      <c r="AW497" s="11">
        <v>3</v>
      </c>
      <c r="AX497" s="64" t="s">
        <v>2688</v>
      </c>
    </row>
    <row r="498" spans="1:50" x14ac:dyDescent="0.3">
      <c r="A498" s="11">
        <v>487</v>
      </c>
      <c r="B498" s="11" t="s">
        <v>887</v>
      </c>
      <c r="C498" s="11" t="s">
        <v>1553</v>
      </c>
      <c r="D498" s="11">
        <v>487</v>
      </c>
      <c r="E498" s="11" t="s">
        <v>2227</v>
      </c>
      <c r="F498" s="11" t="s">
        <v>2688</v>
      </c>
      <c r="G498" s="11" t="s">
        <v>887</v>
      </c>
      <c r="H498" s="12" t="s">
        <v>1060</v>
      </c>
      <c r="I498" s="13">
        <v>44732</v>
      </c>
      <c r="J498" s="11" t="s">
        <v>2656</v>
      </c>
      <c r="K498" s="11">
        <v>0.54</v>
      </c>
      <c r="L498" s="11">
        <v>67</v>
      </c>
      <c r="M498" s="11">
        <v>8.67</v>
      </c>
      <c r="N498" s="11">
        <v>69</v>
      </c>
      <c r="O498" s="11">
        <v>13.23</v>
      </c>
      <c r="P498" s="11">
        <v>59</v>
      </c>
      <c r="Q498" s="11">
        <v>0.05</v>
      </c>
      <c r="R498" s="11">
        <v>62</v>
      </c>
      <c r="S498" s="11">
        <v>2.11</v>
      </c>
      <c r="T498" s="11">
        <v>64</v>
      </c>
      <c r="U498" s="11">
        <v>0.86</v>
      </c>
      <c r="V498" s="11">
        <v>54</v>
      </c>
      <c r="W498" s="11">
        <v>-0.37</v>
      </c>
      <c r="X498" s="11">
        <v>46</v>
      </c>
      <c r="Y498" s="11">
        <v>3.96</v>
      </c>
      <c r="Z498" s="11">
        <v>46</v>
      </c>
      <c r="AA498" s="11">
        <v>2.04</v>
      </c>
      <c r="AB498" s="11">
        <v>49</v>
      </c>
      <c r="AC498" s="11">
        <v>4.6100000000000003</v>
      </c>
      <c r="AD498" s="11">
        <v>58</v>
      </c>
      <c r="AE498" s="40">
        <v>0.3</v>
      </c>
      <c r="AF498" s="11">
        <v>49</v>
      </c>
      <c r="AG498" s="43">
        <v>7.0000000000000007E-2</v>
      </c>
      <c r="AH498" s="11">
        <v>39</v>
      </c>
      <c r="AI498" s="47">
        <v>0.27</v>
      </c>
      <c r="AJ498" s="11">
        <v>48</v>
      </c>
      <c r="AK498" s="47">
        <v>0.03</v>
      </c>
      <c r="AL498" s="11">
        <v>34</v>
      </c>
      <c r="AM498" s="40">
        <v>0.34</v>
      </c>
      <c r="AN498" s="11">
        <v>45</v>
      </c>
      <c r="AO498" s="40">
        <v>0.46</v>
      </c>
      <c r="AP498" s="11">
        <v>51</v>
      </c>
      <c r="AQ498" s="11">
        <v>9.5299999999999994</v>
      </c>
      <c r="AR498" s="11">
        <v>168.87</v>
      </c>
      <c r="AS498" s="11">
        <v>129.81</v>
      </c>
      <c r="AT498" s="11" t="s">
        <v>2640</v>
      </c>
      <c r="AU498" s="11" t="s">
        <v>2640</v>
      </c>
      <c r="AV498" s="11" t="s">
        <v>2640</v>
      </c>
      <c r="AW498" s="11">
        <v>3</v>
      </c>
      <c r="AX498" s="64" t="s">
        <v>2688</v>
      </c>
    </row>
    <row r="499" spans="1:50" x14ac:dyDescent="0.3">
      <c r="A499" s="11">
        <v>488</v>
      </c>
      <c r="B499" s="11" t="s">
        <v>665</v>
      </c>
      <c r="C499" s="11" t="s">
        <v>1554</v>
      </c>
      <c r="D499" s="11">
        <v>488</v>
      </c>
      <c r="E499" s="11" t="s">
        <v>2227</v>
      </c>
      <c r="F499" s="11" t="s">
        <v>2688</v>
      </c>
      <c r="G499" s="11" t="s">
        <v>665</v>
      </c>
      <c r="H499" s="12" t="s">
        <v>1050</v>
      </c>
      <c r="I499" s="13">
        <v>44734</v>
      </c>
      <c r="J499" s="11" t="s">
        <v>2656</v>
      </c>
      <c r="K499" s="11">
        <v>0.75</v>
      </c>
      <c r="L499" s="11">
        <v>67</v>
      </c>
      <c r="M499" s="11">
        <v>9.3699999999999992</v>
      </c>
      <c r="N499" s="11">
        <v>70</v>
      </c>
      <c r="O499" s="11">
        <v>11.03</v>
      </c>
      <c r="P499" s="11">
        <v>61</v>
      </c>
      <c r="Q499" s="11">
        <v>0.27</v>
      </c>
      <c r="R499" s="11">
        <v>63</v>
      </c>
      <c r="S499" s="11">
        <v>2.1</v>
      </c>
      <c r="T499" s="11">
        <v>64</v>
      </c>
      <c r="U499" s="11">
        <v>1.17</v>
      </c>
      <c r="V499" s="11">
        <v>58</v>
      </c>
      <c r="W499" s="11">
        <v>-0.66</v>
      </c>
      <c r="X499" s="11">
        <v>48</v>
      </c>
      <c r="Y499" s="11">
        <v>5.07</v>
      </c>
      <c r="Z499" s="11">
        <v>48</v>
      </c>
      <c r="AA499" s="11">
        <v>1.64</v>
      </c>
      <c r="AB499" s="11">
        <v>51</v>
      </c>
      <c r="AC499" s="11">
        <v>5.12</v>
      </c>
      <c r="AD499" s="11">
        <v>59</v>
      </c>
      <c r="AE499" s="40">
        <v>0.31</v>
      </c>
      <c r="AF499" s="11">
        <v>51</v>
      </c>
      <c r="AG499" s="43">
        <v>0.04</v>
      </c>
      <c r="AH499" s="11">
        <v>42</v>
      </c>
      <c r="AI499" s="47">
        <v>0.22</v>
      </c>
      <c r="AJ499" s="11">
        <v>51</v>
      </c>
      <c r="AK499" s="47">
        <v>-0.01</v>
      </c>
      <c r="AL499" s="11">
        <v>37</v>
      </c>
      <c r="AM499" s="40">
        <v>0.21</v>
      </c>
      <c r="AN499" s="11">
        <v>48</v>
      </c>
      <c r="AO499" s="40">
        <v>0.48</v>
      </c>
      <c r="AP499" s="11">
        <v>53</v>
      </c>
      <c r="AQ499" s="11">
        <v>10.54</v>
      </c>
      <c r="AR499" s="11">
        <v>169.02</v>
      </c>
      <c r="AS499" s="11">
        <v>126.31</v>
      </c>
      <c r="AT499" s="11" t="s">
        <v>2641</v>
      </c>
      <c r="AU499" s="11" t="s">
        <v>2641</v>
      </c>
      <c r="AV499" s="11" t="s">
        <v>2640</v>
      </c>
      <c r="AW499" s="11">
        <v>2</v>
      </c>
      <c r="AX499" s="64" t="s">
        <v>2688</v>
      </c>
    </row>
    <row r="500" spans="1:50" x14ac:dyDescent="0.3">
      <c r="A500" s="11">
        <v>489</v>
      </c>
      <c r="B500" s="11" t="s">
        <v>497</v>
      </c>
      <c r="C500" s="11" t="s">
        <v>1555</v>
      </c>
      <c r="D500" s="11">
        <v>489</v>
      </c>
      <c r="E500" s="11" t="s">
        <v>2227</v>
      </c>
      <c r="F500" s="11" t="s">
        <v>2688</v>
      </c>
      <c r="G500" s="11" t="s">
        <v>497</v>
      </c>
      <c r="H500" s="12" t="s">
        <v>1042</v>
      </c>
      <c r="I500" s="13">
        <v>44709</v>
      </c>
      <c r="J500" s="11" t="s">
        <v>2656</v>
      </c>
      <c r="K500" s="11">
        <v>0.5</v>
      </c>
      <c r="L500" s="11">
        <v>67</v>
      </c>
      <c r="M500" s="11">
        <v>8.2100000000000009</v>
      </c>
      <c r="N500" s="11">
        <v>71</v>
      </c>
      <c r="O500" s="11">
        <v>12.44</v>
      </c>
      <c r="P500" s="11">
        <v>61</v>
      </c>
      <c r="Q500" s="11">
        <v>0.28000000000000003</v>
      </c>
      <c r="R500" s="11">
        <v>65</v>
      </c>
      <c r="S500" s="11">
        <v>1.6</v>
      </c>
      <c r="T500" s="11">
        <v>64</v>
      </c>
      <c r="U500" s="11">
        <v>-0.82</v>
      </c>
      <c r="V500" s="11">
        <v>62</v>
      </c>
      <c r="W500" s="11">
        <v>-0.06</v>
      </c>
      <c r="X500" s="11">
        <v>51</v>
      </c>
      <c r="Y500" s="11">
        <v>1.88</v>
      </c>
      <c r="Z500" s="11">
        <v>50</v>
      </c>
      <c r="AA500" s="11">
        <v>1.85</v>
      </c>
      <c r="AB500" s="11">
        <v>54</v>
      </c>
      <c r="AC500" s="11">
        <v>4.03</v>
      </c>
      <c r="AD500" s="11">
        <v>59</v>
      </c>
      <c r="AE500" s="40">
        <v>0.32</v>
      </c>
      <c r="AF500" s="11">
        <v>54</v>
      </c>
      <c r="AG500" s="43">
        <v>0.05</v>
      </c>
      <c r="AH500" s="11">
        <v>44</v>
      </c>
      <c r="AI500" s="47">
        <v>0.2</v>
      </c>
      <c r="AJ500" s="11">
        <v>52</v>
      </c>
      <c r="AK500" s="47">
        <v>0.04</v>
      </c>
      <c r="AL500" s="11">
        <v>37</v>
      </c>
      <c r="AM500" s="40">
        <v>0.28999999999999998</v>
      </c>
      <c r="AN500" s="11">
        <v>49</v>
      </c>
      <c r="AO500" s="40">
        <v>0.47</v>
      </c>
      <c r="AP500" s="11">
        <v>56</v>
      </c>
      <c r="AQ500" s="11">
        <v>7.3900000000000006</v>
      </c>
      <c r="AR500" s="11">
        <v>162.31</v>
      </c>
      <c r="AS500" s="11">
        <v>126.06</v>
      </c>
      <c r="AT500" s="11" t="s">
        <v>2640</v>
      </c>
      <c r="AU500" s="11" t="s">
        <v>2641</v>
      </c>
      <c r="AV500" s="11" t="s">
        <v>2641</v>
      </c>
      <c r="AW500" s="11">
        <v>4</v>
      </c>
      <c r="AX500" s="64" t="s">
        <v>2690</v>
      </c>
    </row>
    <row r="501" spans="1:50" x14ac:dyDescent="0.3">
      <c r="A501" s="11">
        <v>490</v>
      </c>
      <c r="B501" s="11" t="s">
        <v>996</v>
      </c>
      <c r="C501" s="11" t="s">
        <v>1556</v>
      </c>
      <c r="D501" s="11">
        <v>490</v>
      </c>
      <c r="E501" s="11" t="s">
        <v>2227</v>
      </c>
      <c r="F501" s="11" t="s">
        <v>2688</v>
      </c>
      <c r="G501" s="11" t="s">
        <v>996</v>
      </c>
      <c r="H501" s="12" t="s">
        <v>1078</v>
      </c>
      <c r="I501" s="13">
        <v>44748</v>
      </c>
      <c r="J501" s="11" t="s">
        <v>2656</v>
      </c>
      <c r="K501" s="11">
        <v>0.5</v>
      </c>
      <c r="L501" s="11">
        <v>61</v>
      </c>
      <c r="M501" s="11">
        <v>10.39</v>
      </c>
      <c r="N501" s="11">
        <v>65</v>
      </c>
      <c r="O501" s="11">
        <v>15.97</v>
      </c>
      <c r="P501" s="11">
        <v>57</v>
      </c>
      <c r="Q501" s="11">
        <v>0.57999999999999996</v>
      </c>
      <c r="R501" s="11">
        <v>59</v>
      </c>
      <c r="S501" s="11">
        <v>1.95</v>
      </c>
      <c r="T501" s="11">
        <v>60</v>
      </c>
      <c r="U501" s="11">
        <v>0.42</v>
      </c>
      <c r="V501" s="11">
        <v>53</v>
      </c>
      <c r="W501" s="11">
        <v>0.04</v>
      </c>
      <c r="X501" s="11">
        <v>44</v>
      </c>
      <c r="Y501" s="11">
        <v>3.96</v>
      </c>
      <c r="Z501" s="11">
        <v>44</v>
      </c>
      <c r="AA501" s="11">
        <v>2.25</v>
      </c>
      <c r="AB501" s="11">
        <v>47</v>
      </c>
      <c r="AC501" s="11">
        <v>4.3499999999999996</v>
      </c>
      <c r="AD501" s="11">
        <v>55</v>
      </c>
      <c r="AE501" s="40">
        <v>0.3</v>
      </c>
      <c r="AF501" s="11">
        <v>49</v>
      </c>
      <c r="AG501" s="43">
        <v>0.05</v>
      </c>
      <c r="AH501" s="11">
        <v>38</v>
      </c>
      <c r="AI501" s="47">
        <v>0.19</v>
      </c>
      <c r="AJ501" s="11">
        <v>47</v>
      </c>
      <c r="AK501" s="47">
        <v>0.01</v>
      </c>
      <c r="AL501" s="11">
        <v>31</v>
      </c>
      <c r="AM501" s="40">
        <v>0.23</v>
      </c>
      <c r="AN501" s="11">
        <v>44</v>
      </c>
      <c r="AO501" s="40">
        <v>0.42</v>
      </c>
      <c r="AP501" s="11">
        <v>51</v>
      </c>
      <c r="AQ501" s="11">
        <v>10.81</v>
      </c>
      <c r="AR501" s="11">
        <v>168.73</v>
      </c>
      <c r="AS501" s="11">
        <v>129.43</v>
      </c>
      <c r="AT501" s="11" t="s">
        <v>2640</v>
      </c>
      <c r="AU501" s="11" t="s">
        <v>2640</v>
      </c>
      <c r="AV501" s="11" t="s">
        <v>2640</v>
      </c>
      <c r="AW501" s="11">
        <v>3</v>
      </c>
      <c r="AX501" s="64" t="s">
        <v>2690</v>
      </c>
    </row>
    <row r="502" spans="1:50" x14ac:dyDescent="0.3">
      <c r="A502" s="11">
        <v>491</v>
      </c>
      <c r="B502" s="11" t="s">
        <v>525</v>
      </c>
      <c r="C502" s="11" t="s">
        <v>1557</v>
      </c>
      <c r="D502" s="11">
        <v>491</v>
      </c>
      <c r="E502" s="11" t="s">
        <v>2227</v>
      </c>
      <c r="F502" s="11" t="s">
        <v>2688</v>
      </c>
      <c r="G502" s="11" t="s">
        <v>525</v>
      </c>
      <c r="H502" s="12" t="s">
        <v>1056</v>
      </c>
      <c r="I502" s="13">
        <v>44711</v>
      </c>
      <c r="J502" s="11" t="s">
        <v>2656</v>
      </c>
      <c r="K502" s="11">
        <v>0.49</v>
      </c>
      <c r="L502" s="11">
        <v>66</v>
      </c>
      <c r="M502" s="11">
        <v>7.84</v>
      </c>
      <c r="N502" s="11">
        <v>70</v>
      </c>
      <c r="O502" s="11">
        <v>13.52</v>
      </c>
      <c r="P502" s="11">
        <v>62</v>
      </c>
      <c r="Q502" s="11">
        <v>0.17</v>
      </c>
      <c r="R502" s="11">
        <v>64</v>
      </c>
      <c r="S502" s="11">
        <v>2.2400000000000002</v>
      </c>
      <c r="T502" s="11">
        <v>64</v>
      </c>
      <c r="U502" s="11">
        <v>0.47</v>
      </c>
      <c r="V502" s="11">
        <v>58</v>
      </c>
      <c r="W502" s="11">
        <v>0.25</v>
      </c>
      <c r="X502" s="11">
        <v>49</v>
      </c>
      <c r="Y502" s="11">
        <v>1.36</v>
      </c>
      <c r="Z502" s="11">
        <v>49</v>
      </c>
      <c r="AA502" s="11">
        <v>2.12</v>
      </c>
      <c r="AB502" s="11">
        <v>52</v>
      </c>
      <c r="AC502" s="11">
        <v>4.4800000000000004</v>
      </c>
      <c r="AD502" s="11">
        <v>59</v>
      </c>
      <c r="AE502" s="40">
        <v>0.27</v>
      </c>
      <c r="AF502" s="11">
        <v>52</v>
      </c>
      <c r="AG502" s="43">
        <v>0.03</v>
      </c>
      <c r="AH502" s="11">
        <v>43</v>
      </c>
      <c r="AI502" s="47">
        <v>0.21</v>
      </c>
      <c r="AJ502" s="11">
        <v>51</v>
      </c>
      <c r="AK502" s="47">
        <v>0.02</v>
      </c>
      <c r="AL502" s="11">
        <v>36</v>
      </c>
      <c r="AM502" s="40">
        <v>0.24</v>
      </c>
      <c r="AN502" s="11">
        <v>48</v>
      </c>
      <c r="AO502" s="40">
        <v>0.4</v>
      </c>
      <c r="AP502" s="11">
        <v>54</v>
      </c>
      <c r="AQ502" s="11">
        <v>8.31</v>
      </c>
      <c r="AR502" s="11">
        <v>160.44</v>
      </c>
      <c r="AS502" s="11">
        <v>128.5</v>
      </c>
      <c r="AT502" s="11" t="s">
        <v>2640</v>
      </c>
      <c r="AU502" s="11" t="s">
        <v>2640</v>
      </c>
      <c r="AV502" s="11" t="s">
        <v>2641</v>
      </c>
      <c r="AW502" s="11">
        <v>2</v>
      </c>
      <c r="AX502" s="64" t="s">
        <v>2690</v>
      </c>
    </row>
    <row r="503" spans="1:50" x14ac:dyDescent="0.3">
      <c r="A503" s="11">
        <v>492</v>
      </c>
      <c r="B503" s="11" t="s">
        <v>883</v>
      </c>
      <c r="C503" s="11" t="s">
        <v>1558</v>
      </c>
      <c r="D503" s="11">
        <v>492</v>
      </c>
      <c r="E503" s="11" t="s">
        <v>2227</v>
      </c>
      <c r="F503" s="11" t="s">
        <v>2688</v>
      </c>
      <c r="G503" s="11" t="s">
        <v>883</v>
      </c>
      <c r="H503" s="12" t="s">
        <v>1043</v>
      </c>
      <c r="I503" s="13">
        <v>44748</v>
      </c>
      <c r="J503" s="11" t="s">
        <v>2656</v>
      </c>
      <c r="K503" s="11">
        <v>0.46</v>
      </c>
      <c r="L503" s="11">
        <v>65</v>
      </c>
      <c r="M503" s="11">
        <v>8.8699999999999992</v>
      </c>
      <c r="N503" s="11">
        <v>69</v>
      </c>
      <c r="O503" s="11">
        <v>15.24</v>
      </c>
      <c r="P503" s="11">
        <v>55</v>
      </c>
      <c r="Q503" s="11">
        <v>0.78</v>
      </c>
      <c r="R503" s="11">
        <v>64</v>
      </c>
      <c r="S503" s="11">
        <v>2.4</v>
      </c>
      <c r="T503" s="11">
        <v>64</v>
      </c>
      <c r="U503" s="11">
        <v>0.3</v>
      </c>
      <c r="V503" s="11">
        <v>51</v>
      </c>
      <c r="W503" s="11">
        <v>-0.44</v>
      </c>
      <c r="X503" s="11">
        <v>44</v>
      </c>
      <c r="Y503" s="11">
        <v>3.01</v>
      </c>
      <c r="Z503" s="11">
        <v>44</v>
      </c>
      <c r="AA503" s="11">
        <v>2.42</v>
      </c>
      <c r="AB503" s="11">
        <v>49</v>
      </c>
      <c r="AC503" s="11">
        <v>4.0599999999999996</v>
      </c>
      <c r="AD503" s="11">
        <v>58</v>
      </c>
      <c r="AE503" s="40">
        <v>0.33</v>
      </c>
      <c r="AF503" s="11">
        <v>49</v>
      </c>
      <c r="AG503" s="43">
        <v>0.05</v>
      </c>
      <c r="AH503" s="11">
        <v>38</v>
      </c>
      <c r="AI503" s="47">
        <v>0.36</v>
      </c>
      <c r="AJ503" s="11">
        <v>46</v>
      </c>
      <c r="AK503" s="47">
        <v>-0.01</v>
      </c>
      <c r="AL503" s="11">
        <v>32</v>
      </c>
      <c r="AM503" s="40">
        <v>0.32</v>
      </c>
      <c r="AN503" s="11">
        <v>43</v>
      </c>
      <c r="AO503" s="40">
        <v>0.56999999999999995</v>
      </c>
      <c r="AP503" s="11">
        <v>51</v>
      </c>
      <c r="AQ503" s="11">
        <v>9.17</v>
      </c>
      <c r="AR503" s="11">
        <v>176.51</v>
      </c>
      <c r="AS503" s="11">
        <v>126.39</v>
      </c>
      <c r="AT503" s="11" t="s">
        <v>2640</v>
      </c>
      <c r="AU503" s="11" t="s">
        <v>2642</v>
      </c>
      <c r="AV503" s="11" t="s">
        <v>2640</v>
      </c>
      <c r="AW503" s="11">
        <v>2</v>
      </c>
      <c r="AX503" s="64" t="s">
        <v>2688</v>
      </c>
    </row>
    <row r="504" spans="1:50" x14ac:dyDescent="0.3">
      <c r="A504" s="11">
        <v>493</v>
      </c>
      <c r="B504" s="11" t="s">
        <v>339</v>
      </c>
      <c r="C504" s="11" t="s">
        <v>1559</v>
      </c>
      <c r="D504" s="11">
        <v>493</v>
      </c>
      <c r="E504" s="11" t="s">
        <v>2227</v>
      </c>
      <c r="F504" s="11" t="s">
        <v>2688</v>
      </c>
      <c r="G504" s="11" t="s">
        <v>339</v>
      </c>
      <c r="H504" s="12" t="s">
        <v>1059</v>
      </c>
      <c r="I504" s="13">
        <v>44708</v>
      </c>
      <c r="J504" s="11" t="s">
        <v>2656</v>
      </c>
      <c r="K504" s="11">
        <v>0.3</v>
      </c>
      <c r="L504" s="11">
        <v>65</v>
      </c>
      <c r="M504" s="11">
        <v>8.0299999999999994</v>
      </c>
      <c r="N504" s="11">
        <v>70</v>
      </c>
      <c r="O504" s="11">
        <v>11.28</v>
      </c>
      <c r="P504" s="11">
        <v>56</v>
      </c>
      <c r="Q504" s="11">
        <v>-0.06</v>
      </c>
      <c r="R504" s="11">
        <v>63</v>
      </c>
      <c r="S504" s="11">
        <v>1.79</v>
      </c>
      <c r="T504" s="11">
        <v>65</v>
      </c>
      <c r="U504" s="11">
        <v>-0.03</v>
      </c>
      <c r="V504" s="11">
        <v>52</v>
      </c>
      <c r="W504" s="11">
        <v>-0.19</v>
      </c>
      <c r="X504" s="11">
        <v>46</v>
      </c>
      <c r="Y504" s="11">
        <v>4.6500000000000004</v>
      </c>
      <c r="Z504" s="11">
        <v>45</v>
      </c>
      <c r="AA504" s="11">
        <v>2.09</v>
      </c>
      <c r="AB504" s="11">
        <v>48</v>
      </c>
      <c r="AC504" s="11">
        <v>4.47</v>
      </c>
      <c r="AD504" s="11">
        <v>59</v>
      </c>
      <c r="AE504" s="40">
        <v>0.27</v>
      </c>
      <c r="AF504" s="11">
        <v>47</v>
      </c>
      <c r="AG504" s="43">
        <v>0.05</v>
      </c>
      <c r="AH504" s="11">
        <v>39</v>
      </c>
      <c r="AI504" s="47">
        <v>0.22</v>
      </c>
      <c r="AJ504" s="11">
        <v>47</v>
      </c>
      <c r="AK504" s="47">
        <v>0.01</v>
      </c>
      <c r="AL504" s="11">
        <v>33</v>
      </c>
      <c r="AM504" s="40">
        <v>0.25</v>
      </c>
      <c r="AN504" s="11">
        <v>44</v>
      </c>
      <c r="AO504" s="40">
        <v>0.41</v>
      </c>
      <c r="AP504" s="11">
        <v>49</v>
      </c>
      <c r="AQ504" s="11">
        <v>7.9999999999999991</v>
      </c>
      <c r="AR504" s="11">
        <v>162.94</v>
      </c>
      <c r="AS504" s="11">
        <v>125.46</v>
      </c>
      <c r="AT504" s="11" t="s">
        <v>2640</v>
      </c>
      <c r="AU504" s="11" t="s">
        <v>2641</v>
      </c>
      <c r="AV504" s="11" t="s">
        <v>2641</v>
      </c>
      <c r="AW504" s="11">
        <v>3</v>
      </c>
      <c r="AX504" s="64" t="s">
        <v>2688</v>
      </c>
    </row>
    <row r="505" spans="1:50" x14ac:dyDescent="0.3">
      <c r="A505" s="11">
        <v>494</v>
      </c>
      <c r="B505" s="11" t="s">
        <v>822</v>
      </c>
      <c r="C505" s="11" t="s">
        <v>1560</v>
      </c>
      <c r="D505" s="11">
        <v>494</v>
      </c>
      <c r="E505" s="11" t="s">
        <v>2227</v>
      </c>
      <c r="F505" s="11" t="s">
        <v>2616</v>
      </c>
      <c r="G505" s="11" t="s">
        <v>822</v>
      </c>
      <c r="H505" s="12" t="s">
        <v>1070</v>
      </c>
      <c r="I505" s="13">
        <v>44728</v>
      </c>
      <c r="J505" s="11" t="s">
        <v>2656</v>
      </c>
      <c r="K505" s="11">
        <v>0.14000000000000001</v>
      </c>
      <c r="L505" s="11">
        <v>69</v>
      </c>
      <c r="M505" s="11">
        <v>7.37</v>
      </c>
      <c r="N505" s="11">
        <v>71</v>
      </c>
      <c r="O505" s="11">
        <v>10.34</v>
      </c>
      <c r="P505" s="11">
        <v>62</v>
      </c>
      <c r="Q505" s="11">
        <v>1.26</v>
      </c>
      <c r="R505" s="11">
        <v>67</v>
      </c>
      <c r="S505" s="11">
        <v>2.35</v>
      </c>
      <c r="T505" s="11">
        <v>67</v>
      </c>
      <c r="U505" s="11">
        <v>0.24</v>
      </c>
      <c r="V505" s="11">
        <v>61</v>
      </c>
      <c r="W505" s="11">
        <v>-0.05</v>
      </c>
      <c r="X505" s="11">
        <v>54</v>
      </c>
      <c r="Y505" s="11">
        <v>1.71</v>
      </c>
      <c r="Z505" s="11">
        <v>53</v>
      </c>
      <c r="AA505" s="11">
        <v>2.14</v>
      </c>
      <c r="AB505" s="11">
        <v>55</v>
      </c>
      <c r="AC505" s="11">
        <v>3.37</v>
      </c>
      <c r="AD505" s="11">
        <v>61</v>
      </c>
      <c r="AE505" s="40">
        <v>0.31</v>
      </c>
      <c r="AF505" s="11">
        <v>60</v>
      </c>
      <c r="AG505" s="43">
        <v>0.08</v>
      </c>
      <c r="AH505" s="11">
        <v>47</v>
      </c>
      <c r="AI505" s="47">
        <v>0.36</v>
      </c>
      <c r="AJ505" s="11">
        <v>56</v>
      </c>
      <c r="AK505" s="47">
        <v>1E-3</v>
      </c>
      <c r="AL505" s="11">
        <v>40</v>
      </c>
      <c r="AM505" s="40">
        <v>0.38</v>
      </c>
      <c r="AN505" s="11">
        <v>53</v>
      </c>
      <c r="AO505" s="40">
        <v>0.49</v>
      </c>
      <c r="AP505" s="11">
        <v>62</v>
      </c>
      <c r="AQ505" s="11">
        <v>7.61</v>
      </c>
      <c r="AR505" s="11">
        <v>174.03</v>
      </c>
      <c r="AS505" s="11">
        <v>131.84</v>
      </c>
      <c r="AT505" s="11" t="s">
        <v>2640</v>
      </c>
      <c r="AU505" s="11" t="s">
        <v>2640</v>
      </c>
      <c r="AV505" s="11" t="s">
        <v>2640</v>
      </c>
      <c r="AW505" s="11">
        <v>2</v>
      </c>
      <c r="AX505" s="64" t="s">
        <v>2690</v>
      </c>
    </row>
    <row r="506" spans="1:50" x14ac:dyDescent="0.3">
      <c r="A506" s="11">
        <v>495</v>
      </c>
      <c r="B506" s="11" t="s">
        <v>920</v>
      </c>
      <c r="C506" s="11" t="s">
        <v>1561</v>
      </c>
      <c r="D506" s="11">
        <v>495</v>
      </c>
      <c r="E506" s="11" t="s">
        <v>2227</v>
      </c>
      <c r="F506" s="11" t="s">
        <v>2616</v>
      </c>
      <c r="G506" s="11" t="s">
        <v>920</v>
      </c>
      <c r="H506" s="12" t="s">
        <v>1058</v>
      </c>
      <c r="I506" s="13">
        <v>44733</v>
      </c>
      <c r="J506" s="11" t="s">
        <v>2656</v>
      </c>
      <c r="K506" s="11">
        <v>0.73</v>
      </c>
      <c r="L506" s="11">
        <v>69</v>
      </c>
      <c r="M506" s="11">
        <v>9.89</v>
      </c>
      <c r="N506" s="11">
        <v>72</v>
      </c>
      <c r="O506" s="11">
        <v>12.29</v>
      </c>
      <c r="P506" s="11">
        <v>64</v>
      </c>
      <c r="Q506" s="11">
        <v>0.23</v>
      </c>
      <c r="R506" s="11">
        <v>68</v>
      </c>
      <c r="S506" s="11">
        <v>2.2599999999999998</v>
      </c>
      <c r="T506" s="11">
        <v>67</v>
      </c>
      <c r="U506" s="11">
        <v>0.48</v>
      </c>
      <c r="V506" s="11">
        <v>61</v>
      </c>
      <c r="W506" s="11">
        <v>-0.73</v>
      </c>
      <c r="X506" s="11">
        <v>51</v>
      </c>
      <c r="Y506" s="11">
        <v>5.57</v>
      </c>
      <c r="Z506" s="11">
        <v>51</v>
      </c>
      <c r="AA506" s="11">
        <v>1.98</v>
      </c>
      <c r="AB506" s="11">
        <v>55</v>
      </c>
      <c r="AC506" s="11">
        <v>5.51</v>
      </c>
      <c r="AD506" s="11">
        <v>62</v>
      </c>
      <c r="AE506" s="40">
        <v>0.35</v>
      </c>
      <c r="AF506" s="11">
        <v>58</v>
      </c>
      <c r="AG506" s="43">
        <v>0.05</v>
      </c>
      <c r="AH506" s="11">
        <v>45</v>
      </c>
      <c r="AI506" s="47">
        <v>0.31</v>
      </c>
      <c r="AJ506" s="11">
        <v>54</v>
      </c>
      <c r="AK506" s="47">
        <v>0.02</v>
      </c>
      <c r="AL506" s="11">
        <v>39</v>
      </c>
      <c r="AM506" s="40">
        <v>0.33</v>
      </c>
      <c r="AN506" s="11">
        <v>51</v>
      </c>
      <c r="AO506" s="40">
        <v>0.57999999999999996</v>
      </c>
      <c r="AP506" s="11">
        <v>60</v>
      </c>
      <c r="AQ506" s="11">
        <v>10.370000000000001</v>
      </c>
      <c r="AR506" s="11">
        <v>183.33</v>
      </c>
      <c r="AS506" s="11">
        <v>130.35</v>
      </c>
      <c r="AT506" s="11" t="s">
        <v>2640</v>
      </c>
      <c r="AU506" s="11" t="s">
        <v>2641</v>
      </c>
      <c r="AV506" s="11" t="s">
        <v>2641</v>
      </c>
      <c r="AW506" s="11">
        <v>3</v>
      </c>
      <c r="AX506" s="64" t="s">
        <v>2688</v>
      </c>
    </row>
    <row r="507" spans="1:50" x14ac:dyDescent="0.3">
      <c r="A507" s="11">
        <v>496</v>
      </c>
      <c r="B507" s="11" t="s">
        <v>832</v>
      </c>
      <c r="C507" s="11" t="s">
        <v>1562</v>
      </c>
      <c r="D507" s="11">
        <v>496</v>
      </c>
      <c r="E507" s="11" t="s">
        <v>2227</v>
      </c>
      <c r="F507" s="11" t="s">
        <v>2616</v>
      </c>
      <c r="G507" s="11" t="s">
        <v>832</v>
      </c>
      <c r="H507" s="12" t="s">
        <v>1040</v>
      </c>
      <c r="I507" s="13">
        <v>44729</v>
      </c>
      <c r="J507" s="11" t="s">
        <v>2656</v>
      </c>
      <c r="K507" s="11">
        <v>0.35</v>
      </c>
      <c r="L507" s="11">
        <v>65</v>
      </c>
      <c r="M507" s="11">
        <v>9.2100000000000009</v>
      </c>
      <c r="N507" s="11">
        <v>69</v>
      </c>
      <c r="O507" s="11">
        <v>14.14</v>
      </c>
      <c r="P507" s="11">
        <v>55</v>
      </c>
      <c r="Q507" s="11">
        <v>-0.17</v>
      </c>
      <c r="R507" s="11">
        <v>62</v>
      </c>
      <c r="S507" s="11">
        <v>2.2200000000000002</v>
      </c>
      <c r="T507" s="11">
        <v>63</v>
      </c>
      <c r="U507" s="11">
        <v>1</v>
      </c>
      <c r="V507" s="11">
        <v>49</v>
      </c>
      <c r="W507" s="11">
        <v>-0.13</v>
      </c>
      <c r="X507" s="11">
        <v>43</v>
      </c>
      <c r="Y507" s="11">
        <v>3.38</v>
      </c>
      <c r="Z507" s="11">
        <v>43</v>
      </c>
      <c r="AA507" s="11">
        <v>2.6</v>
      </c>
      <c r="AB507" s="11">
        <v>47</v>
      </c>
      <c r="AC507" s="11">
        <v>5.3</v>
      </c>
      <c r="AD507" s="11">
        <v>58</v>
      </c>
      <c r="AE507" s="40">
        <v>0.19</v>
      </c>
      <c r="AF507" s="11">
        <v>46</v>
      </c>
      <c r="AG507" s="43">
        <v>0.02</v>
      </c>
      <c r="AH507" s="11">
        <v>35</v>
      </c>
      <c r="AI507" s="47">
        <v>0.24</v>
      </c>
      <c r="AJ507" s="11">
        <v>43</v>
      </c>
      <c r="AK507" s="47">
        <v>0.02</v>
      </c>
      <c r="AL507" s="11">
        <v>29</v>
      </c>
      <c r="AM507" s="40">
        <v>0.23</v>
      </c>
      <c r="AN507" s="11">
        <v>40</v>
      </c>
      <c r="AO507" s="40">
        <v>0.34</v>
      </c>
      <c r="AP507" s="11">
        <v>47</v>
      </c>
      <c r="AQ507" s="11">
        <v>10.210000000000001</v>
      </c>
      <c r="AR507" s="11">
        <v>168.43</v>
      </c>
      <c r="AS507" s="11">
        <v>128.31</v>
      </c>
      <c r="AT507" s="11" t="s">
        <v>2640</v>
      </c>
      <c r="AU507" s="11" t="s">
        <v>2641</v>
      </c>
      <c r="AV507" s="11" t="s">
        <v>2642</v>
      </c>
      <c r="AW507" s="11">
        <v>4</v>
      </c>
      <c r="AX507" s="64" t="s">
        <v>2688</v>
      </c>
    </row>
    <row r="508" spans="1:50" x14ac:dyDescent="0.3">
      <c r="A508" s="11">
        <v>497</v>
      </c>
      <c r="B508" s="11" t="s">
        <v>849</v>
      </c>
      <c r="C508" s="11" t="s">
        <v>1563</v>
      </c>
      <c r="D508" s="11">
        <v>497</v>
      </c>
      <c r="E508" s="11" t="s">
        <v>2227</v>
      </c>
      <c r="F508" s="11" t="s">
        <v>2616</v>
      </c>
      <c r="G508" s="11" t="s">
        <v>849</v>
      </c>
      <c r="H508" s="12" t="s">
        <v>1048</v>
      </c>
      <c r="I508" s="13">
        <v>44732</v>
      </c>
      <c r="J508" s="11" t="s">
        <v>2655</v>
      </c>
      <c r="K508" s="11">
        <v>0.3</v>
      </c>
      <c r="L508" s="11">
        <v>64</v>
      </c>
      <c r="M508" s="11">
        <v>8.3000000000000007</v>
      </c>
      <c r="N508" s="11">
        <v>69</v>
      </c>
      <c r="O508" s="11">
        <v>11.02</v>
      </c>
      <c r="P508" s="11">
        <v>56</v>
      </c>
      <c r="Q508" s="11">
        <v>-0.13</v>
      </c>
      <c r="R508" s="11">
        <v>62</v>
      </c>
      <c r="S508" s="11">
        <v>1.35</v>
      </c>
      <c r="T508" s="11">
        <v>64</v>
      </c>
      <c r="U508" s="11">
        <v>0.13</v>
      </c>
      <c r="V508" s="11">
        <v>50</v>
      </c>
      <c r="W508" s="11">
        <v>-0.52</v>
      </c>
      <c r="X508" s="11">
        <v>45</v>
      </c>
      <c r="Y508" s="11">
        <v>3.52</v>
      </c>
      <c r="Z508" s="11">
        <v>45</v>
      </c>
      <c r="AA508" s="11">
        <v>1.5</v>
      </c>
      <c r="AB508" s="11">
        <v>48</v>
      </c>
      <c r="AC508" s="11">
        <v>4.34</v>
      </c>
      <c r="AD508" s="11">
        <v>58</v>
      </c>
      <c r="AE508" s="40">
        <v>0.3</v>
      </c>
      <c r="AF508" s="11">
        <v>47</v>
      </c>
      <c r="AG508" s="43">
        <v>0.08</v>
      </c>
      <c r="AH508" s="11">
        <v>38</v>
      </c>
      <c r="AI508" s="47">
        <v>0.31</v>
      </c>
      <c r="AJ508" s="11">
        <v>46</v>
      </c>
      <c r="AK508" s="47">
        <v>1E-3</v>
      </c>
      <c r="AL508" s="11">
        <v>34</v>
      </c>
      <c r="AM508" s="40">
        <v>0.34</v>
      </c>
      <c r="AN508" s="11">
        <v>43</v>
      </c>
      <c r="AO508" s="40">
        <v>0.47</v>
      </c>
      <c r="AP508" s="11">
        <v>49</v>
      </c>
      <c r="AQ508" s="11">
        <v>8.4300000000000015</v>
      </c>
      <c r="AR508" s="11">
        <v>167.96</v>
      </c>
      <c r="AS508" s="11">
        <v>127.09</v>
      </c>
      <c r="AT508" s="11" t="s">
        <v>2640</v>
      </c>
      <c r="AU508" s="11" t="s">
        <v>2642</v>
      </c>
      <c r="AV508" s="11" t="s">
        <v>2640</v>
      </c>
      <c r="AW508" s="11">
        <v>4</v>
      </c>
      <c r="AX508" s="64" t="s">
        <v>2688</v>
      </c>
    </row>
    <row r="509" spans="1:50" x14ac:dyDescent="0.3">
      <c r="A509" s="11">
        <v>498</v>
      </c>
      <c r="B509" s="11" t="s">
        <v>106</v>
      </c>
      <c r="C509" s="11" t="s">
        <v>1564</v>
      </c>
      <c r="D509" s="11">
        <v>498</v>
      </c>
      <c r="E509" s="11" t="s">
        <v>2227</v>
      </c>
      <c r="F509" s="11" t="s">
        <v>2616</v>
      </c>
      <c r="G509" s="11" t="s">
        <v>106</v>
      </c>
      <c r="H509" s="12" t="s">
        <v>1042</v>
      </c>
      <c r="I509" s="13">
        <v>44689</v>
      </c>
      <c r="J509" s="11" t="s">
        <v>2656</v>
      </c>
      <c r="K509" s="11">
        <v>0.56999999999999995</v>
      </c>
      <c r="L509" s="11">
        <v>67</v>
      </c>
      <c r="M509" s="11">
        <v>9.18</v>
      </c>
      <c r="N509" s="11">
        <v>72</v>
      </c>
      <c r="O509" s="11">
        <v>14.72</v>
      </c>
      <c r="P509" s="11">
        <v>64</v>
      </c>
      <c r="Q509" s="11">
        <v>-7.0000000000000007E-2</v>
      </c>
      <c r="R509" s="11">
        <v>71</v>
      </c>
      <c r="S509" s="11">
        <v>1.78</v>
      </c>
      <c r="T509" s="11">
        <v>69</v>
      </c>
      <c r="U509" s="11">
        <v>-0.62</v>
      </c>
      <c r="V509" s="11">
        <v>63</v>
      </c>
      <c r="W509" s="11">
        <v>-0.13</v>
      </c>
      <c r="X509" s="11">
        <v>52</v>
      </c>
      <c r="Y509" s="11">
        <v>4.28</v>
      </c>
      <c r="Z509" s="11">
        <v>51</v>
      </c>
      <c r="AA509" s="11">
        <v>1.78</v>
      </c>
      <c r="AB509" s="11">
        <v>55</v>
      </c>
      <c r="AC509" s="11">
        <v>4.66</v>
      </c>
      <c r="AD509" s="11">
        <v>62</v>
      </c>
      <c r="AE509" s="40">
        <v>0.31</v>
      </c>
      <c r="AF509" s="11">
        <v>56</v>
      </c>
      <c r="AG509" s="43">
        <v>0.05</v>
      </c>
      <c r="AH509" s="11">
        <v>44</v>
      </c>
      <c r="AI509" s="47">
        <v>0.24</v>
      </c>
      <c r="AJ509" s="11">
        <v>53</v>
      </c>
      <c r="AK509" s="47">
        <v>0.02</v>
      </c>
      <c r="AL509" s="11">
        <v>38</v>
      </c>
      <c r="AM509" s="40">
        <v>0.28999999999999998</v>
      </c>
      <c r="AN509" s="11">
        <v>50</v>
      </c>
      <c r="AO509" s="40">
        <v>0.47</v>
      </c>
      <c r="AP509" s="11">
        <v>58</v>
      </c>
      <c r="AQ509" s="11">
        <v>8.56</v>
      </c>
      <c r="AR509" s="11">
        <v>164.06</v>
      </c>
      <c r="AS509" s="11">
        <v>126.83</v>
      </c>
      <c r="AT509" s="11" t="s">
        <v>2640</v>
      </c>
      <c r="AU509" s="11" t="s">
        <v>2640</v>
      </c>
      <c r="AV509" s="11" t="s">
        <v>2641</v>
      </c>
      <c r="AW509" s="11">
        <v>4</v>
      </c>
      <c r="AX509" s="64" t="s">
        <v>2688</v>
      </c>
    </row>
    <row r="510" spans="1:50" x14ac:dyDescent="0.3">
      <c r="A510" s="11">
        <v>499</v>
      </c>
      <c r="B510" s="11" t="s">
        <v>668</v>
      </c>
      <c r="C510" s="11" t="s">
        <v>1565</v>
      </c>
      <c r="D510" s="11">
        <v>499</v>
      </c>
      <c r="E510" s="11" t="s">
        <v>2227</v>
      </c>
      <c r="F510" s="11" t="s">
        <v>2616</v>
      </c>
      <c r="G510" s="11" t="s">
        <v>668</v>
      </c>
      <c r="H510" s="12" t="s">
        <v>1054</v>
      </c>
      <c r="I510" s="13">
        <v>44735</v>
      </c>
      <c r="J510" s="11" t="s">
        <v>2655</v>
      </c>
      <c r="K510" s="11">
        <v>0.25</v>
      </c>
      <c r="L510" s="11">
        <v>67</v>
      </c>
      <c r="M510" s="11">
        <v>7.67</v>
      </c>
      <c r="N510" s="11">
        <v>70</v>
      </c>
      <c r="O510" s="11">
        <v>9.85</v>
      </c>
      <c r="P510" s="11">
        <v>61</v>
      </c>
      <c r="Q510" s="11">
        <v>-0.1</v>
      </c>
      <c r="R510" s="11">
        <v>66</v>
      </c>
      <c r="S510" s="11">
        <v>1.87</v>
      </c>
      <c r="T510" s="11">
        <v>66</v>
      </c>
      <c r="U510" s="11">
        <v>1.33</v>
      </c>
      <c r="V510" s="11">
        <v>59</v>
      </c>
      <c r="W510" s="11">
        <v>-0.45</v>
      </c>
      <c r="X510" s="11">
        <v>49</v>
      </c>
      <c r="Y510" s="11">
        <v>3.83</v>
      </c>
      <c r="Z510" s="11">
        <v>48</v>
      </c>
      <c r="AA510" s="11">
        <v>1.91</v>
      </c>
      <c r="AB510" s="11">
        <v>52</v>
      </c>
      <c r="AC510" s="11">
        <v>5.1100000000000003</v>
      </c>
      <c r="AD510" s="11">
        <v>59</v>
      </c>
      <c r="AE510" s="40">
        <v>0.28000000000000003</v>
      </c>
      <c r="AF510" s="11">
        <v>56</v>
      </c>
      <c r="AG510" s="43">
        <v>0.05</v>
      </c>
      <c r="AH510" s="11">
        <v>41</v>
      </c>
      <c r="AI510" s="47">
        <v>0.13</v>
      </c>
      <c r="AJ510" s="11">
        <v>51</v>
      </c>
      <c r="AK510" s="47">
        <v>0.02</v>
      </c>
      <c r="AL510" s="11">
        <v>34</v>
      </c>
      <c r="AM510" s="40">
        <v>0.21</v>
      </c>
      <c r="AN510" s="11">
        <v>47</v>
      </c>
      <c r="AO510" s="40">
        <v>0.38</v>
      </c>
      <c r="AP510" s="11">
        <v>58</v>
      </c>
      <c r="AQ510" s="11">
        <v>9</v>
      </c>
      <c r="AR510" s="11">
        <v>163.11000000000001</v>
      </c>
      <c r="AS510" s="11">
        <v>125.03</v>
      </c>
      <c r="AT510" s="11" t="s">
        <v>2640</v>
      </c>
      <c r="AU510" s="11" t="s">
        <v>2641</v>
      </c>
      <c r="AV510" s="11" t="s">
        <v>2641</v>
      </c>
      <c r="AW510" s="11">
        <v>3</v>
      </c>
      <c r="AX510" s="64" t="s">
        <v>2688</v>
      </c>
    </row>
    <row r="511" spans="1:50" x14ac:dyDescent="0.3">
      <c r="A511" s="11">
        <v>500</v>
      </c>
      <c r="B511" s="11" t="s">
        <v>943</v>
      </c>
      <c r="C511" s="11" t="s">
        <v>1566</v>
      </c>
      <c r="D511" s="11">
        <v>500</v>
      </c>
      <c r="E511" s="11" t="s">
        <v>2227</v>
      </c>
      <c r="F511" s="11" t="s">
        <v>2616</v>
      </c>
      <c r="G511" s="11" t="s">
        <v>943</v>
      </c>
      <c r="H511" s="12" t="s">
        <v>1067</v>
      </c>
      <c r="I511" s="13">
        <v>44735</v>
      </c>
      <c r="J511" s="11" t="s">
        <v>2656</v>
      </c>
      <c r="K511" s="11">
        <v>0.5</v>
      </c>
      <c r="L511" s="11">
        <v>63</v>
      </c>
      <c r="M511" s="11">
        <v>9.59</v>
      </c>
      <c r="N511" s="11">
        <v>68</v>
      </c>
      <c r="O511" s="11">
        <v>14.15</v>
      </c>
      <c r="P511" s="11">
        <v>55</v>
      </c>
      <c r="Q511" s="11">
        <v>-0.33</v>
      </c>
      <c r="R511" s="11">
        <v>61</v>
      </c>
      <c r="S511" s="11">
        <v>1.33</v>
      </c>
      <c r="T511" s="11">
        <v>62</v>
      </c>
      <c r="U511" s="11">
        <v>0.34</v>
      </c>
      <c r="V511" s="11">
        <v>49</v>
      </c>
      <c r="W511" s="11">
        <v>-0.22</v>
      </c>
      <c r="X511" s="11">
        <v>41</v>
      </c>
      <c r="Y511" s="11">
        <v>4</v>
      </c>
      <c r="Z511" s="11">
        <v>41</v>
      </c>
      <c r="AA511" s="11">
        <v>1.76</v>
      </c>
      <c r="AB511" s="11">
        <v>46</v>
      </c>
      <c r="AC511" s="11">
        <v>5.28</v>
      </c>
      <c r="AD511" s="11">
        <v>57</v>
      </c>
      <c r="AE511" s="40">
        <v>0.25</v>
      </c>
      <c r="AF511" s="11">
        <v>45</v>
      </c>
      <c r="AG511" s="43">
        <v>0.04</v>
      </c>
      <c r="AH511" s="11">
        <v>35</v>
      </c>
      <c r="AI511" s="47">
        <v>0.14000000000000001</v>
      </c>
      <c r="AJ511" s="11">
        <v>43</v>
      </c>
      <c r="AK511" s="47">
        <v>0.03</v>
      </c>
      <c r="AL511" s="11">
        <v>29</v>
      </c>
      <c r="AM511" s="40">
        <v>0.23</v>
      </c>
      <c r="AN511" s="11">
        <v>40</v>
      </c>
      <c r="AO511" s="40">
        <v>0.35</v>
      </c>
      <c r="AP511" s="11">
        <v>46</v>
      </c>
      <c r="AQ511" s="11">
        <v>9.93</v>
      </c>
      <c r="AR511" s="11">
        <v>161.74</v>
      </c>
      <c r="AS511" s="11">
        <v>126.4</v>
      </c>
      <c r="AT511" s="11" t="s">
        <v>2640</v>
      </c>
      <c r="AU511" s="11" t="s">
        <v>2640</v>
      </c>
      <c r="AV511" s="11" t="s">
        <v>2640</v>
      </c>
      <c r="AW511" s="11">
        <v>3</v>
      </c>
      <c r="AX511" s="64" t="s">
        <v>2688</v>
      </c>
    </row>
    <row r="512" spans="1:50" s="1" customFormat="1" x14ac:dyDescent="0.3">
      <c r="A512" s="14" t="s">
        <v>2176</v>
      </c>
      <c r="B512" s="14" t="s">
        <v>73</v>
      </c>
      <c r="C512" s="14" t="s">
        <v>1567</v>
      </c>
      <c r="D512" s="14" t="s">
        <v>2176</v>
      </c>
      <c r="E512" s="14" t="s">
        <v>2228</v>
      </c>
      <c r="F512" s="14" t="s">
        <v>2688</v>
      </c>
      <c r="G512" s="14" t="s">
        <v>73</v>
      </c>
      <c r="H512" s="15" t="s">
        <v>1042</v>
      </c>
      <c r="I512" s="16">
        <v>44686</v>
      </c>
      <c r="J512" s="14" t="s">
        <v>2656</v>
      </c>
      <c r="K512" s="14">
        <v>0.45</v>
      </c>
      <c r="L512" s="14">
        <v>66</v>
      </c>
      <c r="M512" s="14">
        <v>7.94</v>
      </c>
      <c r="N512" s="14">
        <v>72</v>
      </c>
      <c r="O512" s="14">
        <v>12.46</v>
      </c>
      <c r="P512" s="14">
        <v>63</v>
      </c>
      <c r="Q512" s="14">
        <v>0.64</v>
      </c>
      <c r="R512" s="14">
        <v>71</v>
      </c>
      <c r="S512" s="14">
        <v>2.48</v>
      </c>
      <c r="T512" s="14">
        <v>69</v>
      </c>
      <c r="U512" s="14">
        <v>0.3</v>
      </c>
      <c r="V512" s="14">
        <v>61</v>
      </c>
      <c r="W512" s="14">
        <v>-0.11</v>
      </c>
      <c r="X512" s="14">
        <v>48</v>
      </c>
      <c r="Y512" s="14">
        <v>3.48</v>
      </c>
      <c r="Z512" s="14">
        <v>47</v>
      </c>
      <c r="AA512" s="14">
        <v>2.33</v>
      </c>
      <c r="AB512" s="14">
        <v>55</v>
      </c>
      <c r="AC512" s="14">
        <v>4.34</v>
      </c>
      <c r="AD512" s="14">
        <v>62</v>
      </c>
      <c r="AE512" s="41">
        <v>0.25</v>
      </c>
      <c r="AF512" s="14">
        <v>53</v>
      </c>
      <c r="AG512" s="44">
        <v>0.05</v>
      </c>
      <c r="AH512" s="14">
        <v>43</v>
      </c>
      <c r="AI512" s="48">
        <v>0.16</v>
      </c>
      <c r="AJ512" s="14">
        <v>51</v>
      </c>
      <c r="AK512" s="48">
        <v>0.02</v>
      </c>
      <c r="AL512" s="14">
        <v>37</v>
      </c>
      <c r="AM512" s="41">
        <v>0.23</v>
      </c>
      <c r="AN512" s="14">
        <v>48</v>
      </c>
      <c r="AO512" s="41">
        <v>0.35</v>
      </c>
      <c r="AP512" s="14">
        <v>55</v>
      </c>
      <c r="AQ512" s="14">
        <v>8.24</v>
      </c>
      <c r="AR512" s="14">
        <v>159.62</v>
      </c>
      <c r="AS512" s="14">
        <v>124.77</v>
      </c>
      <c r="AT512" s="14" t="s">
        <v>2640</v>
      </c>
      <c r="AU512" s="14" t="s">
        <v>2641</v>
      </c>
      <c r="AV512" s="14" t="s">
        <v>2640</v>
      </c>
      <c r="AW512" s="14">
        <v>4</v>
      </c>
      <c r="AX512" s="65" t="s">
        <v>2690</v>
      </c>
    </row>
    <row r="513" spans="1:50" s="1" customFormat="1" x14ac:dyDescent="0.3">
      <c r="A513" s="14" t="s">
        <v>2177</v>
      </c>
      <c r="B513" s="14" t="s">
        <v>72</v>
      </c>
      <c r="C513" s="14" t="s">
        <v>1568</v>
      </c>
      <c r="D513" s="14" t="s">
        <v>2177</v>
      </c>
      <c r="E513" s="14" t="s">
        <v>2228</v>
      </c>
      <c r="F513" s="14" t="s">
        <v>2688</v>
      </c>
      <c r="G513" s="14" t="s">
        <v>72</v>
      </c>
      <c r="H513" s="15" t="s">
        <v>1042</v>
      </c>
      <c r="I513" s="16">
        <v>44686</v>
      </c>
      <c r="J513" s="14" t="s">
        <v>2656</v>
      </c>
      <c r="K513" s="14">
        <v>0.44</v>
      </c>
      <c r="L513" s="14">
        <v>66</v>
      </c>
      <c r="M513" s="14">
        <v>8.17</v>
      </c>
      <c r="N513" s="14">
        <v>72</v>
      </c>
      <c r="O513" s="14">
        <v>13.16</v>
      </c>
      <c r="P513" s="14">
        <v>63</v>
      </c>
      <c r="Q513" s="14">
        <v>0.74</v>
      </c>
      <c r="R513" s="14">
        <v>71</v>
      </c>
      <c r="S513" s="14">
        <v>2.29</v>
      </c>
      <c r="T513" s="14">
        <v>69</v>
      </c>
      <c r="U513" s="14">
        <v>0.31</v>
      </c>
      <c r="V513" s="14">
        <v>61</v>
      </c>
      <c r="W513" s="14">
        <v>-0.08</v>
      </c>
      <c r="X513" s="14">
        <v>48</v>
      </c>
      <c r="Y513" s="14">
        <v>3.57</v>
      </c>
      <c r="Z513" s="14">
        <v>47</v>
      </c>
      <c r="AA513" s="14">
        <v>2.3199999999999998</v>
      </c>
      <c r="AB513" s="14">
        <v>55</v>
      </c>
      <c r="AC513" s="14">
        <v>4.2</v>
      </c>
      <c r="AD513" s="14">
        <v>62</v>
      </c>
      <c r="AE513" s="41">
        <v>0.25</v>
      </c>
      <c r="AF513" s="14">
        <v>53</v>
      </c>
      <c r="AG513" s="44">
        <v>0.05</v>
      </c>
      <c r="AH513" s="14">
        <v>43</v>
      </c>
      <c r="AI513" s="48">
        <v>0.16</v>
      </c>
      <c r="AJ513" s="14">
        <v>51</v>
      </c>
      <c r="AK513" s="48">
        <v>0.02</v>
      </c>
      <c r="AL513" s="14">
        <v>37</v>
      </c>
      <c r="AM513" s="41">
        <v>0.23</v>
      </c>
      <c r="AN513" s="14">
        <v>48</v>
      </c>
      <c r="AO513" s="41">
        <v>0.37</v>
      </c>
      <c r="AP513" s="14">
        <v>55</v>
      </c>
      <c r="AQ513" s="14">
        <v>8.48</v>
      </c>
      <c r="AR513" s="14">
        <v>159.5</v>
      </c>
      <c r="AS513" s="14">
        <v>124.96</v>
      </c>
      <c r="AT513" s="14" t="s">
        <v>2640</v>
      </c>
      <c r="AU513" s="14" t="s">
        <v>2640</v>
      </c>
      <c r="AV513" s="14" t="s">
        <v>2640</v>
      </c>
      <c r="AW513" s="14">
        <v>4</v>
      </c>
      <c r="AX513" s="65" t="s">
        <v>2690</v>
      </c>
    </row>
    <row r="514" spans="1:50" x14ac:dyDescent="0.3">
      <c r="A514" s="11" t="s">
        <v>2178</v>
      </c>
      <c r="B514" s="11" t="s">
        <v>64</v>
      </c>
      <c r="C514" s="11" t="s">
        <v>1569</v>
      </c>
      <c r="D514" s="11" t="s">
        <v>2178</v>
      </c>
      <c r="E514" s="11" t="s">
        <v>2228</v>
      </c>
      <c r="F514" s="11" t="s">
        <v>2688</v>
      </c>
      <c r="G514" s="11" t="s">
        <v>64</v>
      </c>
      <c r="H514" s="12" t="s">
        <v>1043</v>
      </c>
      <c r="I514" s="13">
        <v>44685</v>
      </c>
      <c r="J514" s="11" t="s">
        <v>2657</v>
      </c>
      <c r="K514" s="11">
        <v>0.42</v>
      </c>
      <c r="L514" s="11">
        <v>66</v>
      </c>
      <c r="M514" s="11">
        <v>8.24</v>
      </c>
      <c r="N514" s="11">
        <v>72</v>
      </c>
      <c r="O514" s="11">
        <v>16.79</v>
      </c>
      <c r="P514" s="11">
        <v>60</v>
      </c>
      <c r="Q514" s="11">
        <v>-0.02</v>
      </c>
      <c r="R514" s="11">
        <v>70</v>
      </c>
      <c r="S514" s="11">
        <v>2.12</v>
      </c>
      <c r="T514" s="11">
        <v>68</v>
      </c>
      <c r="U514" s="11">
        <v>0.83</v>
      </c>
      <c r="V514" s="11">
        <v>54</v>
      </c>
      <c r="W514" s="11">
        <v>-0.32</v>
      </c>
      <c r="X514" s="11">
        <v>43</v>
      </c>
      <c r="Y514" s="11">
        <v>2.4500000000000002</v>
      </c>
      <c r="Z514" s="11">
        <v>43</v>
      </c>
      <c r="AA514" s="11">
        <v>2.2599999999999998</v>
      </c>
      <c r="AB514" s="11">
        <v>53</v>
      </c>
      <c r="AC514" s="11">
        <v>4.26</v>
      </c>
      <c r="AD514" s="11">
        <v>61</v>
      </c>
      <c r="AE514" s="40">
        <v>0.3</v>
      </c>
      <c r="AF514" s="11">
        <v>48</v>
      </c>
      <c r="AG514" s="43">
        <v>0.05</v>
      </c>
      <c r="AH514" s="11">
        <v>39</v>
      </c>
      <c r="AI514" s="47">
        <v>0.3</v>
      </c>
      <c r="AJ514" s="11">
        <v>47</v>
      </c>
      <c r="AK514" s="47">
        <v>-0.01</v>
      </c>
      <c r="AL514" s="11">
        <v>33</v>
      </c>
      <c r="AM514" s="40">
        <v>0.28000000000000003</v>
      </c>
      <c r="AN514" s="11">
        <v>44</v>
      </c>
      <c r="AO514" s="40">
        <v>0.47</v>
      </c>
      <c r="AP514" s="11">
        <v>50</v>
      </c>
      <c r="AQ514" s="11">
        <v>9.07</v>
      </c>
      <c r="AR514" s="11">
        <v>164.41</v>
      </c>
      <c r="AS514" s="11">
        <v>123.76</v>
      </c>
      <c r="AT514" s="11" t="s">
        <v>2641</v>
      </c>
      <c r="AU514" s="11" t="s">
        <v>2641</v>
      </c>
      <c r="AV514" s="11" t="s">
        <v>2641</v>
      </c>
      <c r="AW514" s="11">
        <v>3</v>
      </c>
      <c r="AX514" s="64" t="s">
        <v>2688</v>
      </c>
    </row>
    <row r="515" spans="1:50" x14ac:dyDescent="0.3">
      <c r="A515" s="11" t="s">
        <v>2179</v>
      </c>
      <c r="B515" s="11" t="s">
        <v>63</v>
      </c>
      <c r="C515" s="11" t="s">
        <v>1570</v>
      </c>
      <c r="D515" s="11" t="s">
        <v>2179</v>
      </c>
      <c r="E515" s="11" t="s">
        <v>2228</v>
      </c>
      <c r="F515" s="11" t="s">
        <v>2688</v>
      </c>
      <c r="G515" s="11" t="s">
        <v>63</v>
      </c>
      <c r="H515" s="12" t="s">
        <v>1043</v>
      </c>
      <c r="I515" s="13">
        <v>44685</v>
      </c>
      <c r="J515" s="11" t="s">
        <v>2657</v>
      </c>
      <c r="K515" s="11">
        <v>0.4</v>
      </c>
      <c r="L515" s="11">
        <v>66</v>
      </c>
      <c r="M515" s="11">
        <v>8.17</v>
      </c>
      <c r="N515" s="11">
        <v>72</v>
      </c>
      <c r="O515" s="11">
        <v>16.87</v>
      </c>
      <c r="P515" s="11">
        <v>60</v>
      </c>
      <c r="Q515" s="11">
        <v>0.23</v>
      </c>
      <c r="R515" s="11">
        <v>70</v>
      </c>
      <c r="S515" s="11">
        <v>2.36</v>
      </c>
      <c r="T515" s="11">
        <v>68</v>
      </c>
      <c r="U515" s="11">
        <v>0.83</v>
      </c>
      <c r="V515" s="11">
        <v>54</v>
      </c>
      <c r="W515" s="11">
        <v>-0.28999999999999998</v>
      </c>
      <c r="X515" s="11">
        <v>43</v>
      </c>
      <c r="Y515" s="11">
        <v>2.13</v>
      </c>
      <c r="Z515" s="11">
        <v>43</v>
      </c>
      <c r="AA515" s="11">
        <v>2.46</v>
      </c>
      <c r="AB515" s="11">
        <v>53</v>
      </c>
      <c r="AC515" s="11">
        <v>4.16</v>
      </c>
      <c r="AD515" s="11">
        <v>61</v>
      </c>
      <c r="AE515" s="40">
        <v>0.31</v>
      </c>
      <c r="AF515" s="11">
        <v>48</v>
      </c>
      <c r="AG515" s="43">
        <v>0.05</v>
      </c>
      <c r="AH515" s="11">
        <v>39</v>
      </c>
      <c r="AI515" s="47">
        <v>0.28999999999999998</v>
      </c>
      <c r="AJ515" s="11">
        <v>47</v>
      </c>
      <c r="AK515" s="47">
        <v>-0.01</v>
      </c>
      <c r="AL515" s="11">
        <v>33</v>
      </c>
      <c r="AM515" s="40">
        <v>0.26</v>
      </c>
      <c r="AN515" s="11">
        <v>44</v>
      </c>
      <c r="AO515" s="40">
        <v>0.48</v>
      </c>
      <c r="AP515" s="11">
        <v>50</v>
      </c>
      <c r="AQ515" s="11">
        <v>9</v>
      </c>
      <c r="AR515" s="11">
        <v>164.96</v>
      </c>
      <c r="AS515" s="11">
        <v>123.14</v>
      </c>
      <c r="AT515" s="11" t="s">
        <v>2641</v>
      </c>
      <c r="AU515" s="11" t="s">
        <v>2641</v>
      </c>
      <c r="AV515" s="11" t="s">
        <v>2642</v>
      </c>
      <c r="AW515" s="11">
        <v>2</v>
      </c>
      <c r="AX515" s="64" t="s">
        <v>2688</v>
      </c>
    </row>
    <row r="516" spans="1:50" s="1" customFormat="1" x14ac:dyDescent="0.3">
      <c r="A516" s="14" t="s">
        <v>2180</v>
      </c>
      <c r="B516" s="14" t="s">
        <v>130</v>
      </c>
      <c r="C516" s="14" t="s">
        <v>1571</v>
      </c>
      <c r="D516" s="14" t="s">
        <v>2180</v>
      </c>
      <c r="E516" s="14" t="s">
        <v>2228</v>
      </c>
      <c r="F516" s="14" t="s">
        <v>2688</v>
      </c>
      <c r="G516" s="14" t="s">
        <v>130</v>
      </c>
      <c r="H516" s="15" t="s">
        <v>1043</v>
      </c>
      <c r="I516" s="16">
        <v>44693</v>
      </c>
      <c r="J516" s="14" t="s">
        <v>2656</v>
      </c>
      <c r="K516" s="14">
        <v>0.4</v>
      </c>
      <c r="L516" s="14">
        <v>66</v>
      </c>
      <c r="M516" s="14">
        <v>8.51</v>
      </c>
      <c r="N516" s="14">
        <v>71</v>
      </c>
      <c r="O516" s="14">
        <v>15.93</v>
      </c>
      <c r="P516" s="14">
        <v>59</v>
      </c>
      <c r="Q516" s="14">
        <v>0.22</v>
      </c>
      <c r="R516" s="14">
        <v>70</v>
      </c>
      <c r="S516" s="14">
        <v>2.38</v>
      </c>
      <c r="T516" s="14">
        <v>68</v>
      </c>
      <c r="U516" s="14">
        <v>0.25</v>
      </c>
      <c r="V516" s="14">
        <v>51</v>
      </c>
      <c r="W516" s="14">
        <v>-0.41</v>
      </c>
      <c r="X516" s="14">
        <v>43</v>
      </c>
      <c r="Y516" s="14">
        <v>2.86</v>
      </c>
      <c r="Z516" s="14">
        <v>43</v>
      </c>
      <c r="AA516" s="14">
        <v>2.4300000000000002</v>
      </c>
      <c r="AB516" s="14">
        <v>52</v>
      </c>
      <c r="AC516" s="14">
        <v>4.6500000000000004</v>
      </c>
      <c r="AD516" s="14">
        <v>61</v>
      </c>
      <c r="AE516" s="41">
        <v>0.26</v>
      </c>
      <c r="AF516" s="14">
        <v>46</v>
      </c>
      <c r="AG516" s="44">
        <v>0.05</v>
      </c>
      <c r="AH516" s="14">
        <v>38</v>
      </c>
      <c r="AI516" s="48">
        <v>0.31</v>
      </c>
      <c r="AJ516" s="14">
        <v>45</v>
      </c>
      <c r="AK516" s="48">
        <v>-0.02</v>
      </c>
      <c r="AL516" s="14">
        <v>32</v>
      </c>
      <c r="AM516" s="41">
        <v>0.26</v>
      </c>
      <c r="AN516" s="14">
        <v>42</v>
      </c>
      <c r="AO516" s="41">
        <v>0.44</v>
      </c>
      <c r="AP516" s="14">
        <v>47</v>
      </c>
      <c r="AQ516" s="14">
        <v>8.76</v>
      </c>
      <c r="AR516" s="14">
        <v>167.03</v>
      </c>
      <c r="AS516" s="14">
        <v>122.34</v>
      </c>
      <c r="AT516" s="14" t="s">
        <v>2640</v>
      </c>
      <c r="AU516" s="14" t="s">
        <v>2640</v>
      </c>
      <c r="AV516" s="14" t="s">
        <v>2640</v>
      </c>
      <c r="AW516" s="14">
        <v>3</v>
      </c>
      <c r="AX516" s="65" t="s">
        <v>2688</v>
      </c>
    </row>
    <row r="517" spans="1:50" s="1" customFormat="1" x14ac:dyDescent="0.3">
      <c r="A517" s="14" t="s">
        <v>2181</v>
      </c>
      <c r="B517" s="14" t="s">
        <v>131</v>
      </c>
      <c r="C517" s="14" t="s">
        <v>1572</v>
      </c>
      <c r="D517" s="14" t="s">
        <v>2181</v>
      </c>
      <c r="E517" s="14" t="s">
        <v>2228</v>
      </c>
      <c r="F517" s="14" t="s">
        <v>2688</v>
      </c>
      <c r="G517" s="14" t="s">
        <v>131</v>
      </c>
      <c r="H517" s="15" t="s">
        <v>1043</v>
      </c>
      <c r="I517" s="16">
        <v>44693</v>
      </c>
      <c r="J517" s="14" t="s">
        <v>2656</v>
      </c>
      <c r="K517" s="14">
        <v>0.42</v>
      </c>
      <c r="L517" s="14">
        <v>66</v>
      </c>
      <c r="M517" s="14">
        <v>8.6</v>
      </c>
      <c r="N517" s="14">
        <v>71</v>
      </c>
      <c r="O517" s="14">
        <v>15.74</v>
      </c>
      <c r="P517" s="14">
        <v>59</v>
      </c>
      <c r="Q517" s="14">
        <v>7.0000000000000007E-2</v>
      </c>
      <c r="R517" s="14">
        <v>70</v>
      </c>
      <c r="S517" s="14">
        <v>2.4300000000000002</v>
      </c>
      <c r="T517" s="14">
        <v>68</v>
      </c>
      <c r="U517" s="14">
        <v>0.25</v>
      </c>
      <c r="V517" s="14">
        <v>51</v>
      </c>
      <c r="W517" s="14">
        <v>-0.44</v>
      </c>
      <c r="X517" s="14">
        <v>43</v>
      </c>
      <c r="Y517" s="14">
        <v>3.07</v>
      </c>
      <c r="Z517" s="14">
        <v>43</v>
      </c>
      <c r="AA517" s="14">
        <v>2.38</v>
      </c>
      <c r="AB517" s="14">
        <v>52</v>
      </c>
      <c r="AC517" s="14">
        <v>4.83</v>
      </c>
      <c r="AD517" s="14">
        <v>61</v>
      </c>
      <c r="AE517" s="41">
        <v>0.26</v>
      </c>
      <c r="AF517" s="14">
        <v>46</v>
      </c>
      <c r="AG517" s="44">
        <v>0.05</v>
      </c>
      <c r="AH517" s="14">
        <v>38</v>
      </c>
      <c r="AI517" s="48">
        <v>0.31</v>
      </c>
      <c r="AJ517" s="14">
        <v>45</v>
      </c>
      <c r="AK517" s="48">
        <v>-0.02</v>
      </c>
      <c r="AL517" s="14">
        <v>32</v>
      </c>
      <c r="AM517" s="41">
        <v>0.26</v>
      </c>
      <c r="AN517" s="14">
        <v>42</v>
      </c>
      <c r="AO517" s="41">
        <v>0.43</v>
      </c>
      <c r="AP517" s="14">
        <v>47</v>
      </c>
      <c r="AQ517" s="14">
        <v>8.85</v>
      </c>
      <c r="AR517" s="14">
        <v>167.05</v>
      </c>
      <c r="AS517" s="14">
        <v>122.51</v>
      </c>
      <c r="AT517" s="14" t="s">
        <v>2640</v>
      </c>
      <c r="AU517" s="14" t="s">
        <v>2640</v>
      </c>
      <c r="AV517" s="14" t="s">
        <v>2642</v>
      </c>
      <c r="AW517" s="14">
        <v>3</v>
      </c>
      <c r="AX517" s="65" t="s">
        <v>2688</v>
      </c>
    </row>
    <row r="518" spans="1:50" x14ac:dyDescent="0.3">
      <c r="A518" s="11" t="s">
        <v>2182</v>
      </c>
      <c r="B518" s="11" t="s">
        <v>115</v>
      </c>
      <c r="C518" s="11" t="s">
        <v>1573</v>
      </c>
      <c r="D518" s="11" t="s">
        <v>2182</v>
      </c>
      <c r="E518" s="11" t="s">
        <v>2228</v>
      </c>
      <c r="F518" s="11" t="s">
        <v>2688</v>
      </c>
      <c r="G518" s="11" t="s">
        <v>115</v>
      </c>
      <c r="H518" s="12" t="s">
        <v>1046</v>
      </c>
      <c r="I518" s="13">
        <v>44690</v>
      </c>
      <c r="J518" s="11" t="s">
        <v>2656</v>
      </c>
      <c r="K518" s="11">
        <v>0.51</v>
      </c>
      <c r="L518" s="11">
        <v>67</v>
      </c>
      <c r="M518" s="11">
        <v>8.9499999999999993</v>
      </c>
      <c r="N518" s="11">
        <v>72</v>
      </c>
      <c r="O518" s="11">
        <v>14.06</v>
      </c>
      <c r="P518" s="11">
        <v>61</v>
      </c>
      <c r="Q518" s="11">
        <v>0.28000000000000003</v>
      </c>
      <c r="R518" s="11">
        <v>71</v>
      </c>
      <c r="S518" s="11">
        <v>1.53</v>
      </c>
      <c r="T518" s="11">
        <v>69</v>
      </c>
      <c r="U518" s="11">
        <v>0.57999999999999996</v>
      </c>
      <c r="V518" s="11">
        <v>58</v>
      </c>
      <c r="W518" s="11">
        <v>-0.33</v>
      </c>
      <c r="X518" s="11">
        <v>48</v>
      </c>
      <c r="Y518" s="11">
        <v>4.9800000000000004</v>
      </c>
      <c r="Z518" s="11">
        <v>48</v>
      </c>
      <c r="AA518" s="11">
        <v>1.6</v>
      </c>
      <c r="AB518" s="11">
        <v>55</v>
      </c>
      <c r="AC518" s="11">
        <v>4.63</v>
      </c>
      <c r="AD518" s="11">
        <v>62</v>
      </c>
      <c r="AE518" s="40">
        <v>0.21</v>
      </c>
      <c r="AF518" s="11">
        <v>54</v>
      </c>
      <c r="AG518" s="43">
        <v>0.03</v>
      </c>
      <c r="AH518" s="11">
        <v>44</v>
      </c>
      <c r="AI518" s="47">
        <v>0.16</v>
      </c>
      <c r="AJ518" s="11">
        <v>51</v>
      </c>
      <c r="AK518" s="47">
        <v>0.01</v>
      </c>
      <c r="AL518" s="11">
        <v>38</v>
      </c>
      <c r="AM518" s="40">
        <v>0.19</v>
      </c>
      <c r="AN518" s="11">
        <v>48</v>
      </c>
      <c r="AO518" s="40">
        <v>0.3</v>
      </c>
      <c r="AP518" s="11">
        <v>55</v>
      </c>
      <c r="AQ518" s="11">
        <v>9.5299999999999994</v>
      </c>
      <c r="AR518" s="11">
        <v>155.62</v>
      </c>
      <c r="AS518" s="11">
        <v>121.92</v>
      </c>
      <c r="AT518" s="11" t="s">
        <v>2641</v>
      </c>
      <c r="AU518" s="11" t="s">
        <v>2640</v>
      </c>
      <c r="AV518" s="11" t="s">
        <v>2642</v>
      </c>
      <c r="AW518" s="11">
        <v>4</v>
      </c>
      <c r="AX518" s="64" t="s">
        <v>2688</v>
      </c>
    </row>
    <row r="519" spans="1:50" x14ac:dyDescent="0.3">
      <c r="A519" s="11" t="s">
        <v>2183</v>
      </c>
      <c r="B519" s="11" t="s">
        <v>114</v>
      </c>
      <c r="C519" s="11" t="s">
        <v>1574</v>
      </c>
      <c r="D519" s="11" t="s">
        <v>2183</v>
      </c>
      <c r="E519" s="11" t="s">
        <v>2228</v>
      </c>
      <c r="F519" s="11" t="s">
        <v>2688</v>
      </c>
      <c r="G519" s="11" t="s">
        <v>114</v>
      </c>
      <c r="H519" s="12" t="s">
        <v>1046</v>
      </c>
      <c r="I519" s="13">
        <v>44690</v>
      </c>
      <c r="J519" s="11" t="s">
        <v>2656</v>
      </c>
      <c r="K519" s="11">
        <v>0.56000000000000005</v>
      </c>
      <c r="L519" s="11">
        <v>67</v>
      </c>
      <c r="M519" s="11">
        <v>9.01</v>
      </c>
      <c r="N519" s="11">
        <v>72</v>
      </c>
      <c r="O519" s="11">
        <v>13.89</v>
      </c>
      <c r="P519" s="11">
        <v>61</v>
      </c>
      <c r="Q519" s="11">
        <v>0.09</v>
      </c>
      <c r="R519" s="11">
        <v>71</v>
      </c>
      <c r="S519" s="11">
        <v>1.47</v>
      </c>
      <c r="T519" s="11">
        <v>69</v>
      </c>
      <c r="U519" s="11">
        <v>0.56999999999999995</v>
      </c>
      <c r="V519" s="11">
        <v>58</v>
      </c>
      <c r="W519" s="11">
        <v>-0.36</v>
      </c>
      <c r="X519" s="11">
        <v>48</v>
      </c>
      <c r="Y519" s="11">
        <v>5.12</v>
      </c>
      <c r="Z519" s="11">
        <v>48</v>
      </c>
      <c r="AA519" s="11">
        <v>1.5</v>
      </c>
      <c r="AB519" s="11">
        <v>55</v>
      </c>
      <c r="AC519" s="11">
        <v>4.79</v>
      </c>
      <c r="AD519" s="11">
        <v>62</v>
      </c>
      <c r="AE519" s="40">
        <v>0.21</v>
      </c>
      <c r="AF519" s="11">
        <v>54</v>
      </c>
      <c r="AG519" s="43">
        <v>0.03</v>
      </c>
      <c r="AH519" s="11">
        <v>44</v>
      </c>
      <c r="AI519" s="47">
        <v>0.16</v>
      </c>
      <c r="AJ519" s="11">
        <v>51</v>
      </c>
      <c r="AK519" s="47">
        <v>0.01</v>
      </c>
      <c r="AL519" s="11">
        <v>38</v>
      </c>
      <c r="AM519" s="40">
        <v>0.19</v>
      </c>
      <c r="AN519" s="11">
        <v>48</v>
      </c>
      <c r="AO519" s="40">
        <v>0.3</v>
      </c>
      <c r="AP519" s="11">
        <v>55</v>
      </c>
      <c r="AQ519" s="11">
        <v>9.58</v>
      </c>
      <c r="AR519" s="11">
        <v>155.05000000000001</v>
      </c>
      <c r="AS519" s="11">
        <v>122</v>
      </c>
      <c r="AT519" s="11" t="s">
        <v>2640</v>
      </c>
      <c r="AU519" s="11" t="s">
        <v>2640</v>
      </c>
      <c r="AV519" s="11" t="s">
        <v>2640</v>
      </c>
      <c r="AW519" s="11">
        <v>3</v>
      </c>
      <c r="AX519" s="64" t="s">
        <v>2688</v>
      </c>
    </row>
    <row r="520" spans="1:50" s="1" customFormat="1" x14ac:dyDescent="0.3">
      <c r="A520" s="14" t="s">
        <v>2184</v>
      </c>
      <c r="B520" s="14" t="s">
        <v>121</v>
      </c>
      <c r="C520" s="14" t="s">
        <v>1575</v>
      </c>
      <c r="D520" s="14" t="s">
        <v>2184</v>
      </c>
      <c r="E520" s="14" t="s">
        <v>2228</v>
      </c>
      <c r="F520" s="14" t="s">
        <v>2688</v>
      </c>
      <c r="G520" s="14" t="s">
        <v>121</v>
      </c>
      <c r="H520" s="15" t="s">
        <v>1046</v>
      </c>
      <c r="I520" s="16">
        <v>44692</v>
      </c>
      <c r="J520" s="14" t="s">
        <v>2657</v>
      </c>
      <c r="K520" s="14">
        <v>0.68</v>
      </c>
      <c r="L520" s="14">
        <v>66</v>
      </c>
      <c r="M520" s="14">
        <v>11.74</v>
      </c>
      <c r="N520" s="14">
        <v>72</v>
      </c>
      <c r="O520" s="14">
        <v>18.52</v>
      </c>
      <c r="P520" s="14">
        <v>61</v>
      </c>
      <c r="Q520" s="14">
        <v>-0.45</v>
      </c>
      <c r="R520" s="14">
        <v>71</v>
      </c>
      <c r="S520" s="14">
        <v>1.82</v>
      </c>
      <c r="T520" s="14">
        <v>69</v>
      </c>
      <c r="U520" s="14">
        <v>1.55</v>
      </c>
      <c r="V520" s="14">
        <v>58</v>
      </c>
      <c r="W520" s="14">
        <v>-0.59</v>
      </c>
      <c r="X520" s="14">
        <v>47</v>
      </c>
      <c r="Y520" s="14">
        <v>7.03</v>
      </c>
      <c r="Z520" s="14">
        <v>47</v>
      </c>
      <c r="AA520" s="14">
        <v>2.12</v>
      </c>
      <c r="AB520" s="14">
        <v>54</v>
      </c>
      <c r="AC520" s="14">
        <v>6.54</v>
      </c>
      <c r="AD520" s="14">
        <v>61</v>
      </c>
      <c r="AE520" s="41">
        <v>0.23</v>
      </c>
      <c r="AF520" s="14">
        <v>54</v>
      </c>
      <c r="AG520" s="44">
        <v>0.02</v>
      </c>
      <c r="AH520" s="14">
        <v>42</v>
      </c>
      <c r="AI520" s="48">
        <v>0.15</v>
      </c>
      <c r="AJ520" s="14">
        <v>50</v>
      </c>
      <c r="AK520" s="48">
        <v>0.01</v>
      </c>
      <c r="AL520" s="14">
        <v>35</v>
      </c>
      <c r="AM520" s="41">
        <v>0.15</v>
      </c>
      <c r="AN520" s="14">
        <v>47</v>
      </c>
      <c r="AO520" s="41">
        <v>0.32</v>
      </c>
      <c r="AP520" s="14">
        <v>55</v>
      </c>
      <c r="AQ520" s="14">
        <v>13.290000000000001</v>
      </c>
      <c r="AR520" s="14">
        <v>164.38</v>
      </c>
      <c r="AS520" s="14">
        <v>124.62</v>
      </c>
      <c r="AT520" s="14" t="s">
        <v>2640</v>
      </c>
      <c r="AU520" s="14" t="s">
        <v>2640</v>
      </c>
      <c r="AV520" s="14" t="s">
        <v>2640</v>
      </c>
      <c r="AW520" s="14">
        <v>3</v>
      </c>
      <c r="AX520" s="65" t="s">
        <v>2688</v>
      </c>
    </row>
    <row r="521" spans="1:50" s="1" customFormat="1" x14ac:dyDescent="0.3">
      <c r="A521" s="14" t="s">
        <v>2185</v>
      </c>
      <c r="B521" s="14" t="s">
        <v>122</v>
      </c>
      <c r="C521" s="14" t="s">
        <v>1576</v>
      </c>
      <c r="D521" s="14" t="s">
        <v>2185</v>
      </c>
      <c r="E521" s="14" t="s">
        <v>2228</v>
      </c>
      <c r="F521" s="14" t="s">
        <v>2688</v>
      </c>
      <c r="G521" s="14" t="s">
        <v>122</v>
      </c>
      <c r="H521" s="15" t="s">
        <v>1046</v>
      </c>
      <c r="I521" s="16">
        <v>44692</v>
      </c>
      <c r="J521" s="14" t="s">
        <v>2657</v>
      </c>
      <c r="K521" s="14">
        <v>0.51</v>
      </c>
      <c r="L521" s="14">
        <v>66</v>
      </c>
      <c r="M521" s="14">
        <v>9.92</v>
      </c>
      <c r="N521" s="14">
        <v>72</v>
      </c>
      <c r="O521" s="14">
        <v>16.23</v>
      </c>
      <c r="P521" s="14">
        <v>61</v>
      </c>
      <c r="Q521" s="14">
        <v>-0.08</v>
      </c>
      <c r="R521" s="14">
        <v>71</v>
      </c>
      <c r="S521" s="14">
        <v>1.68</v>
      </c>
      <c r="T521" s="14">
        <v>69</v>
      </c>
      <c r="U521" s="14">
        <v>1.56</v>
      </c>
      <c r="V521" s="14">
        <v>58</v>
      </c>
      <c r="W521" s="14">
        <v>-0.41</v>
      </c>
      <c r="X521" s="14">
        <v>47</v>
      </c>
      <c r="Y521" s="14">
        <v>5.93</v>
      </c>
      <c r="Z521" s="14">
        <v>47</v>
      </c>
      <c r="AA521" s="14">
        <v>1.92</v>
      </c>
      <c r="AB521" s="14">
        <v>54</v>
      </c>
      <c r="AC521" s="14">
        <v>5.54</v>
      </c>
      <c r="AD521" s="14">
        <v>61</v>
      </c>
      <c r="AE521" s="41">
        <v>0.23</v>
      </c>
      <c r="AF521" s="14">
        <v>54</v>
      </c>
      <c r="AG521" s="44">
        <v>0.02</v>
      </c>
      <c r="AH521" s="14">
        <v>42</v>
      </c>
      <c r="AI521" s="48">
        <v>0.16</v>
      </c>
      <c r="AJ521" s="14">
        <v>50</v>
      </c>
      <c r="AK521" s="48">
        <v>0.01</v>
      </c>
      <c r="AL521" s="14">
        <v>35</v>
      </c>
      <c r="AM521" s="41">
        <v>0.16</v>
      </c>
      <c r="AN521" s="14">
        <v>47</v>
      </c>
      <c r="AO521" s="41">
        <v>0.32</v>
      </c>
      <c r="AP521" s="14">
        <v>55</v>
      </c>
      <c r="AQ521" s="14">
        <v>11.48</v>
      </c>
      <c r="AR521" s="14">
        <v>159.32</v>
      </c>
      <c r="AS521" s="14">
        <v>123.61</v>
      </c>
      <c r="AT521" s="14" t="s">
        <v>2640</v>
      </c>
      <c r="AU521" s="14" t="s">
        <v>2640</v>
      </c>
      <c r="AV521" s="14" t="s">
        <v>2640</v>
      </c>
      <c r="AW521" s="14">
        <v>4</v>
      </c>
      <c r="AX521" s="65" t="s">
        <v>2688</v>
      </c>
    </row>
    <row r="522" spans="1:50" x14ac:dyDescent="0.3">
      <c r="A522" s="11" t="s">
        <v>2186</v>
      </c>
      <c r="B522" s="11" t="s">
        <v>54</v>
      </c>
      <c r="C522" s="11" t="s">
        <v>1577</v>
      </c>
      <c r="D522" s="11" t="s">
        <v>2186</v>
      </c>
      <c r="E522" s="11" t="s">
        <v>2228</v>
      </c>
      <c r="F522" s="11" t="s">
        <v>2688</v>
      </c>
      <c r="G522" s="11" t="s">
        <v>54</v>
      </c>
      <c r="H522" s="12" t="s">
        <v>1044</v>
      </c>
      <c r="I522" s="13">
        <v>44685</v>
      </c>
      <c r="J522" s="11" t="s">
        <v>2656</v>
      </c>
      <c r="K522" s="11">
        <v>0.49</v>
      </c>
      <c r="L522" s="11">
        <v>66</v>
      </c>
      <c r="M522" s="11">
        <v>8.77</v>
      </c>
      <c r="N522" s="11">
        <v>72</v>
      </c>
      <c r="O522" s="11">
        <v>14.02</v>
      </c>
      <c r="P522" s="11">
        <v>63</v>
      </c>
      <c r="Q522" s="11">
        <v>0.17</v>
      </c>
      <c r="R522" s="11">
        <v>71</v>
      </c>
      <c r="S522" s="11">
        <v>2.08</v>
      </c>
      <c r="T522" s="11">
        <v>70</v>
      </c>
      <c r="U522" s="11">
        <v>-0.45</v>
      </c>
      <c r="V522" s="11">
        <v>62</v>
      </c>
      <c r="W522" s="11">
        <v>-0.13</v>
      </c>
      <c r="X522" s="11">
        <v>50</v>
      </c>
      <c r="Y522" s="11">
        <v>3.12</v>
      </c>
      <c r="Z522" s="11">
        <v>50</v>
      </c>
      <c r="AA522" s="11">
        <v>2.1800000000000002</v>
      </c>
      <c r="AB522" s="11">
        <v>55</v>
      </c>
      <c r="AC522" s="11">
        <v>4.76</v>
      </c>
      <c r="AD522" s="11">
        <v>63</v>
      </c>
      <c r="AE522" s="40">
        <v>0.31</v>
      </c>
      <c r="AF522" s="11">
        <v>57</v>
      </c>
      <c r="AG522" s="43">
        <v>0.02</v>
      </c>
      <c r="AH522" s="11">
        <v>45</v>
      </c>
      <c r="AI522" s="47">
        <v>0.19</v>
      </c>
      <c r="AJ522" s="11">
        <v>53</v>
      </c>
      <c r="AK522" s="47">
        <v>0.03</v>
      </c>
      <c r="AL522" s="11">
        <v>38</v>
      </c>
      <c r="AM522" s="40">
        <v>0.21</v>
      </c>
      <c r="AN522" s="11">
        <v>50</v>
      </c>
      <c r="AO522" s="40">
        <v>0.47</v>
      </c>
      <c r="AP522" s="11">
        <v>59</v>
      </c>
      <c r="AQ522" s="11">
        <v>8.32</v>
      </c>
      <c r="AR522" s="11">
        <v>163.31</v>
      </c>
      <c r="AS522" s="11">
        <v>123.88</v>
      </c>
      <c r="AT522" s="11" t="s">
        <v>2641</v>
      </c>
      <c r="AU522" s="11" t="s">
        <v>2641</v>
      </c>
      <c r="AV522" s="11" t="s">
        <v>2641</v>
      </c>
      <c r="AW522" s="11">
        <v>3</v>
      </c>
      <c r="AX522" s="64" t="s">
        <v>2688</v>
      </c>
    </row>
    <row r="523" spans="1:50" x14ac:dyDescent="0.3">
      <c r="A523" s="11" t="s">
        <v>2187</v>
      </c>
      <c r="B523" s="11" t="s">
        <v>53</v>
      </c>
      <c r="C523" s="11" t="s">
        <v>1578</v>
      </c>
      <c r="D523" s="11" t="s">
        <v>2187</v>
      </c>
      <c r="E523" s="11" t="s">
        <v>2228</v>
      </c>
      <c r="F523" s="11" t="s">
        <v>2688</v>
      </c>
      <c r="G523" s="11" t="s">
        <v>53</v>
      </c>
      <c r="H523" s="12" t="s">
        <v>1044</v>
      </c>
      <c r="I523" s="13">
        <v>44685</v>
      </c>
      <c r="J523" s="11" t="s">
        <v>2656</v>
      </c>
      <c r="K523" s="11">
        <v>0.52</v>
      </c>
      <c r="L523" s="11">
        <v>66</v>
      </c>
      <c r="M523" s="11">
        <v>8.99</v>
      </c>
      <c r="N523" s="11">
        <v>72</v>
      </c>
      <c r="O523" s="11">
        <v>14.06</v>
      </c>
      <c r="P523" s="11">
        <v>63</v>
      </c>
      <c r="Q523" s="11">
        <v>-0.06</v>
      </c>
      <c r="R523" s="11">
        <v>71</v>
      </c>
      <c r="S523" s="11">
        <v>1.97</v>
      </c>
      <c r="T523" s="11">
        <v>70</v>
      </c>
      <c r="U523" s="11">
        <v>-0.46</v>
      </c>
      <c r="V523" s="11">
        <v>62</v>
      </c>
      <c r="W523" s="11">
        <v>-0.17</v>
      </c>
      <c r="X523" s="11">
        <v>50</v>
      </c>
      <c r="Y523" s="11">
        <v>3.5</v>
      </c>
      <c r="Z523" s="11">
        <v>50</v>
      </c>
      <c r="AA523" s="11">
        <v>2.0499999999999998</v>
      </c>
      <c r="AB523" s="11">
        <v>55</v>
      </c>
      <c r="AC523" s="11">
        <v>4.95</v>
      </c>
      <c r="AD523" s="11">
        <v>63</v>
      </c>
      <c r="AE523" s="40">
        <v>0.3</v>
      </c>
      <c r="AF523" s="11">
        <v>57</v>
      </c>
      <c r="AG523" s="43">
        <v>0.01</v>
      </c>
      <c r="AH523" s="11">
        <v>45</v>
      </c>
      <c r="AI523" s="47">
        <v>0.19</v>
      </c>
      <c r="AJ523" s="11">
        <v>53</v>
      </c>
      <c r="AK523" s="47">
        <v>0.03</v>
      </c>
      <c r="AL523" s="11">
        <v>38</v>
      </c>
      <c r="AM523" s="40">
        <v>0.21</v>
      </c>
      <c r="AN523" s="11">
        <v>50</v>
      </c>
      <c r="AO523" s="40">
        <v>0.48</v>
      </c>
      <c r="AP523" s="11">
        <v>59</v>
      </c>
      <c r="AQ523" s="11">
        <v>8.5299999999999994</v>
      </c>
      <c r="AR523" s="11">
        <v>162.71</v>
      </c>
      <c r="AS523" s="11">
        <v>124.13</v>
      </c>
      <c r="AT523" s="11" t="s">
        <v>2642</v>
      </c>
      <c r="AU523" s="11" t="s">
        <v>2640</v>
      </c>
      <c r="AV523" s="11" t="s">
        <v>2642</v>
      </c>
      <c r="AW523" s="11">
        <v>4</v>
      </c>
      <c r="AX523" s="64" t="s">
        <v>2688</v>
      </c>
    </row>
    <row r="524" spans="1:50" s="1" customFormat="1" x14ac:dyDescent="0.3">
      <c r="A524" s="14" t="s">
        <v>2188</v>
      </c>
      <c r="B524" s="14" t="s">
        <v>380</v>
      </c>
      <c r="C524" s="14" t="s">
        <v>1579</v>
      </c>
      <c r="D524" s="14" t="s">
        <v>2188</v>
      </c>
      <c r="E524" s="14" t="s">
        <v>2228</v>
      </c>
      <c r="F524" s="14" t="s">
        <v>2688</v>
      </c>
      <c r="G524" s="14" t="s">
        <v>380</v>
      </c>
      <c r="H524" s="15" t="s">
        <v>1063</v>
      </c>
      <c r="I524" s="16">
        <v>44708</v>
      </c>
      <c r="J524" s="14" t="s">
        <v>2656</v>
      </c>
      <c r="K524" s="14">
        <v>0.61</v>
      </c>
      <c r="L524" s="14">
        <v>62</v>
      </c>
      <c r="M524" s="14">
        <v>11</v>
      </c>
      <c r="N524" s="14">
        <v>69</v>
      </c>
      <c r="O524" s="14">
        <v>16.05</v>
      </c>
      <c r="P524" s="14">
        <v>57</v>
      </c>
      <c r="Q524" s="14">
        <v>-0.2</v>
      </c>
      <c r="R524" s="14">
        <v>62</v>
      </c>
      <c r="S524" s="14">
        <v>1.61</v>
      </c>
      <c r="T524" s="14">
        <v>63</v>
      </c>
      <c r="U524" s="14">
        <v>0.89</v>
      </c>
      <c r="V524" s="14">
        <v>53</v>
      </c>
      <c r="W524" s="14">
        <v>-0.36</v>
      </c>
      <c r="X524" s="14">
        <v>44</v>
      </c>
      <c r="Y524" s="14">
        <v>5.48</v>
      </c>
      <c r="Z524" s="14">
        <v>44</v>
      </c>
      <c r="AA524" s="14">
        <v>1.7</v>
      </c>
      <c r="AB524" s="14">
        <v>48</v>
      </c>
      <c r="AC524" s="14">
        <v>5.65</v>
      </c>
      <c r="AD524" s="14">
        <v>58</v>
      </c>
      <c r="AE524" s="41">
        <v>0.23</v>
      </c>
      <c r="AF524" s="14">
        <v>48</v>
      </c>
      <c r="AG524" s="44">
        <v>0.03</v>
      </c>
      <c r="AH524" s="14">
        <v>38</v>
      </c>
      <c r="AI524" s="48">
        <v>0.2</v>
      </c>
      <c r="AJ524" s="14">
        <v>46</v>
      </c>
      <c r="AK524" s="48">
        <v>0.01</v>
      </c>
      <c r="AL524" s="14">
        <v>32</v>
      </c>
      <c r="AM524" s="41">
        <v>0.22</v>
      </c>
      <c r="AN524" s="14">
        <v>43</v>
      </c>
      <c r="AO524" s="41">
        <v>0.35</v>
      </c>
      <c r="AP524" s="14">
        <v>50</v>
      </c>
      <c r="AQ524" s="14">
        <v>11.89</v>
      </c>
      <c r="AR524" s="14">
        <v>164.66</v>
      </c>
      <c r="AS524" s="14">
        <v>127.9</v>
      </c>
      <c r="AT524" s="14" t="s">
        <v>2640</v>
      </c>
      <c r="AU524" s="14" t="s">
        <v>2642</v>
      </c>
      <c r="AV524" s="14" t="s">
        <v>2640</v>
      </c>
      <c r="AW524" s="14">
        <v>3</v>
      </c>
      <c r="AX524" s="65" t="s">
        <v>2688</v>
      </c>
    </row>
    <row r="525" spans="1:50" s="1" customFormat="1" x14ac:dyDescent="0.3">
      <c r="A525" s="14" t="s">
        <v>2189</v>
      </c>
      <c r="B525" s="14" t="s">
        <v>381</v>
      </c>
      <c r="C525" s="14" t="s">
        <v>1580</v>
      </c>
      <c r="D525" s="14" t="s">
        <v>2189</v>
      </c>
      <c r="E525" s="14" t="s">
        <v>2228</v>
      </c>
      <c r="F525" s="14" t="s">
        <v>2688</v>
      </c>
      <c r="G525" s="14" t="s">
        <v>381</v>
      </c>
      <c r="H525" s="15" t="s">
        <v>1063</v>
      </c>
      <c r="I525" s="16">
        <v>44708</v>
      </c>
      <c r="J525" s="14" t="s">
        <v>2656</v>
      </c>
      <c r="K525" s="14">
        <v>0.41</v>
      </c>
      <c r="L525" s="14">
        <v>62</v>
      </c>
      <c r="M525" s="14">
        <v>10.039999999999999</v>
      </c>
      <c r="N525" s="14">
        <v>69</v>
      </c>
      <c r="O525" s="14">
        <v>14.67</v>
      </c>
      <c r="P525" s="14">
        <v>57</v>
      </c>
      <c r="Q525" s="14">
        <v>0.06</v>
      </c>
      <c r="R525" s="14">
        <v>62</v>
      </c>
      <c r="S525" s="14">
        <v>2.06</v>
      </c>
      <c r="T525" s="14">
        <v>63</v>
      </c>
      <c r="U525" s="14">
        <v>0.9</v>
      </c>
      <c r="V525" s="14">
        <v>53</v>
      </c>
      <c r="W525" s="14">
        <v>-0.32</v>
      </c>
      <c r="X525" s="14">
        <v>44</v>
      </c>
      <c r="Y525" s="14">
        <v>4.9800000000000004</v>
      </c>
      <c r="Z525" s="14">
        <v>44</v>
      </c>
      <c r="AA525" s="14">
        <v>1.89</v>
      </c>
      <c r="AB525" s="14">
        <v>48</v>
      </c>
      <c r="AC525" s="14">
        <v>5.43</v>
      </c>
      <c r="AD525" s="14">
        <v>58</v>
      </c>
      <c r="AE525" s="41">
        <v>0.23</v>
      </c>
      <c r="AF525" s="14">
        <v>48</v>
      </c>
      <c r="AG525" s="44">
        <v>0.03</v>
      </c>
      <c r="AH525" s="14">
        <v>38</v>
      </c>
      <c r="AI525" s="48">
        <v>0.2</v>
      </c>
      <c r="AJ525" s="14">
        <v>46</v>
      </c>
      <c r="AK525" s="48">
        <v>0.01</v>
      </c>
      <c r="AL525" s="14">
        <v>32</v>
      </c>
      <c r="AM525" s="41">
        <v>0.22</v>
      </c>
      <c r="AN525" s="14">
        <v>43</v>
      </c>
      <c r="AO525" s="41">
        <v>0.35</v>
      </c>
      <c r="AP525" s="14">
        <v>50</v>
      </c>
      <c r="AQ525" s="14">
        <v>10.94</v>
      </c>
      <c r="AR525" s="14">
        <v>164.92</v>
      </c>
      <c r="AS525" s="14">
        <v>127.32</v>
      </c>
      <c r="AT525" s="14" t="s">
        <v>2640</v>
      </c>
      <c r="AU525" s="14" t="s">
        <v>2642</v>
      </c>
      <c r="AV525" s="14" t="s">
        <v>2640</v>
      </c>
      <c r="AW525" s="14">
        <v>3</v>
      </c>
      <c r="AX525" s="65" t="s">
        <v>2688</v>
      </c>
    </row>
    <row r="526" spans="1:50" x14ac:dyDescent="0.3">
      <c r="A526" s="11" t="s">
        <v>2190</v>
      </c>
      <c r="B526" s="11" t="s">
        <v>612</v>
      </c>
      <c r="C526" s="11" t="s">
        <v>1581</v>
      </c>
      <c r="D526" s="11" t="s">
        <v>2190</v>
      </c>
      <c r="E526" s="11" t="s">
        <v>2228</v>
      </c>
      <c r="F526" s="11" t="s">
        <v>2688</v>
      </c>
      <c r="G526" s="11" t="s">
        <v>612</v>
      </c>
      <c r="H526" s="12" t="s">
        <v>1059</v>
      </c>
      <c r="I526" s="13">
        <v>44715</v>
      </c>
      <c r="J526" s="11" t="s">
        <v>2656</v>
      </c>
      <c r="K526" s="11">
        <v>0.47</v>
      </c>
      <c r="L526" s="11">
        <v>66</v>
      </c>
      <c r="M526" s="11">
        <v>10.07</v>
      </c>
      <c r="N526" s="11">
        <v>70</v>
      </c>
      <c r="O526" s="11">
        <v>12.44</v>
      </c>
      <c r="P526" s="11">
        <v>61</v>
      </c>
      <c r="Q526" s="11">
        <v>1.04</v>
      </c>
      <c r="R526" s="11">
        <v>63</v>
      </c>
      <c r="S526" s="11">
        <v>1.86</v>
      </c>
      <c r="T526" s="11">
        <v>64</v>
      </c>
      <c r="U526" s="11">
        <v>1.57</v>
      </c>
      <c r="V526" s="11">
        <v>55</v>
      </c>
      <c r="W526" s="11">
        <v>-0.01</v>
      </c>
      <c r="X526" s="11">
        <v>47</v>
      </c>
      <c r="Y526" s="11">
        <v>5.38</v>
      </c>
      <c r="Z526" s="11">
        <v>47</v>
      </c>
      <c r="AA526" s="11">
        <v>2.0699999999999998</v>
      </c>
      <c r="AB526" s="11">
        <v>51</v>
      </c>
      <c r="AC526" s="11">
        <v>3.71</v>
      </c>
      <c r="AD526" s="11">
        <v>59</v>
      </c>
      <c r="AE526" s="40">
        <v>0.28000000000000003</v>
      </c>
      <c r="AF526" s="11">
        <v>51</v>
      </c>
      <c r="AG526" s="43">
        <v>0.02</v>
      </c>
      <c r="AH526" s="11">
        <v>40</v>
      </c>
      <c r="AI526" s="47">
        <v>0.18</v>
      </c>
      <c r="AJ526" s="11">
        <v>49</v>
      </c>
      <c r="AK526" s="47">
        <v>0.01</v>
      </c>
      <c r="AL526" s="11">
        <v>34</v>
      </c>
      <c r="AM526" s="40">
        <v>0.2</v>
      </c>
      <c r="AN526" s="11">
        <v>46</v>
      </c>
      <c r="AO526" s="40">
        <v>0.42</v>
      </c>
      <c r="AP526" s="11">
        <v>53</v>
      </c>
      <c r="AQ526" s="11">
        <v>11.64</v>
      </c>
      <c r="AR526" s="11">
        <v>170.94</v>
      </c>
      <c r="AS526" s="11">
        <v>131.68</v>
      </c>
      <c r="AT526" s="11" t="s">
        <v>2641</v>
      </c>
      <c r="AU526" s="11" t="s">
        <v>2640</v>
      </c>
      <c r="AV526" s="11" t="s">
        <v>2640</v>
      </c>
      <c r="AW526" s="11">
        <v>3</v>
      </c>
      <c r="AX526" s="64" t="s">
        <v>2690</v>
      </c>
    </row>
    <row r="527" spans="1:50" x14ac:dyDescent="0.3">
      <c r="A527" s="11" t="s">
        <v>2191</v>
      </c>
      <c r="B527" s="11" t="s">
        <v>611</v>
      </c>
      <c r="C527" s="11" t="s">
        <v>1582</v>
      </c>
      <c r="D527" s="11" t="s">
        <v>2191</v>
      </c>
      <c r="E527" s="11" t="s">
        <v>2228</v>
      </c>
      <c r="F527" s="11" t="s">
        <v>2688</v>
      </c>
      <c r="G527" s="11" t="s">
        <v>611</v>
      </c>
      <c r="H527" s="12" t="s">
        <v>1059</v>
      </c>
      <c r="I527" s="13">
        <v>44715</v>
      </c>
      <c r="J527" s="11" t="s">
        <v>2656</v>
      </c>
      <c r="K527" s="11">
        <v>0.23</v>
      </c>
      <c r="L527" s="11">
        <v>66</v>
      </c>
      <c r="M527" s="11">
        <v>8.42</v>
      </c>
      <c r="N527" s="11">
        <v>70</v>
      </c>
      <c r="O527" s="11">
        <v>10.4</v>
      </c>
      <c r="P527" s="11">
        <v>61</v>
      </c>
      <c r="Q527" s="11">
        <v>0.8</v>
      </c>
      <c r="R527" s="11">
        <v>63</v>
      </c>
      <c r="S527" s="11">
        <v>2.1800000000000002</v>
      </c>
      <c r="T527" s="11">
        <v>64</v>
      </c>
      <c r="U527" s="11">
        <v>1.6</v>
      </c>
      <c r="V527" s="11">
        <v>55</v>
      </c>
      <c r="W527" s="11">
        <v>-0.08</v>
      </c>
      <c r="X527" s="11">
        <v>47</v>
      </c>
      <c r="Y527" s="11">
        <v>4.6500000000000004</v>
      </c>
      <c r="Z527" s="11">
        <v>47</v>
      </c>
      <c r="AA527" s="11">
        <v>2.36</v>
      </c>
      <c r="AB527" s="11">
        <v>51</v>
      </c>
      <c r="AC527" s="11">
        <v>3.84</v>
      </c>
      <c r="AD527" s="11">
        <v>59</v>
      </c>
      <c r="AE527" s="40">
        <v>0.24</v>
      </c>
      <c r="AF527" s="11">
        <v>50</v>
      </c>
      <c r="AG527" s="43">
        <v>0.02</v>
      </c>
      <c r="AH527" s="11">
        <v>40</v>
      </c>
      <c r="AI527" s="47">
        <v>0.22</v>
      </c>
      <c r="AJ527" s="11">
        <v>48</v>
      </c>
      <c r="AK527" s="47">
        <v>0.02</v>
      </c>
      <c r="AL527" s="11">
        <v>34</v>
      </c>
      <c r="AM527" s="40">
        <v>0.22</v>
      </c>
      <c r="AN527" s="11">
        <v>45</v>
      </c>
      <c r="AO527" s="40">
        <v>0.39</v>
      </c>
      <c r="AP527" s="11">
        <v>52</v>
      </c>
      <c r="AQ527" s="11">
        <v>10.02</v>
      </c>
      <c r="AR527" s="11">
        <v>169.84</v>
      </c>
      <c r="AS527" s="11">
        <v>129.9</v>
      </c>
      <c r="AT527" s="11" t="s">
        <v>2640</v>
      </c>
      <c r="AU527" s="11" t="s">
        <v>2642</v>
      </c>
      <c r="AV527" s="11" t="s">
        <v>2640</v>
      </c>
      <c r="AW527" s="11">
        <v>3</v>
      </c>
      <c r="AX527" s="64" t="s">
        <v>2690</v>
      </c>
    </row>
    <row r="528" spans="1:50" s="1" customFormat="1" x14ac:dyDescent="0.3">
      <c r="A528" s="14" t="s">
        <v>2192</v>
      </c>
      <c r="B528" s="14" t="s">
        <v>574</v>
      </c>
      <c r="C528" s="14" t="s">
        <v>1583</v>
      </c>
      <c r="D528" s="14" t="s">
        <v>2192</v>
      </c>
      <c r="E528" s="14" t="s">
        <v>2228</v>
      </c>
      <c r="F528" s="14" t="s">
        <v>2688</v>
      </c>
      <c r="G528" s="14" t="s">
        <v>574</v>
      </c>
      <c r="H528" s="15" t="s">
        <v>1049</v>
      </c>
      <c r="I528" s="16">
        <v>44712</v>
      </c>
      <c r="J528" s="14" t="s">
        <v>2656</v>
      </c>
      <c r="K528" s="14">
        <v>0.43</v>
      </c>
      <c r="L528" s="14">
        <v>65</v>
      </c>
      <c r="M528" s="14">
        <v>10.199999999999999</v>
      </c>
      <c r="N528" s="14">
        <v>69</v>
      </c>
      <c r="O528" s="14">
        <v>16.59</v>
      </c>
      <c r="P528" s="14">
        <v>59</v>
      </c>
      <c r="Q528" s="14">
        <v>0.57999999999999996</v>
      </c>
      <c r="R528" s="14">
        <v>64</v>
      </c>
      <c r="S528" s="14">
        <v>2.0699999999999998</v>
      </c>
      <c r="T528" s="14">
        <v>65</v>
      </c>
      <c r="U528" s="14">
        <v>1.22</v>
      </c>
      <c r="V528" s="14">
        <v>56</v>
      </c>
      <c r="W528" s="14">
        <v>-0.31</v>
      </c>
      <c r="X528" s="14">
        <v>47</v>
      </c>
      <c r="Y528" s="14">
        <v>5.58</v>
      </c>
      <c r="Z528" s="14">
        <v>47</v>
      </c>
      <c r="AA528" s="14">
        <v>2.4</v>
      </c>
      <c r="AB528" s="14">
        <v>50</v>
      </c>
      <c r="AC528" s="14">
        <v>5.15</v>
      </c>
      <c r="AD528" s="14">
        <v>59</v>
      </c>
      <c r="AE528" s="41">
        <v>0.28000000000000003</v>
      </c>
      <c r="AF528" s="14">
        <v>53</v>
      </c>
      <c r="AG528" s="44">
        <v>0.05</v>
      </c>
      <c r="AH528" s="14">
        <v>41</v>
      </c>
      <c r="AI528" s="48">
        <v>0.15</v>
      </c>
      <c r="AJ528" s="14">
        <v>50</v>
      </c>
      <c r="AK528" s="48">
        <v>0.02</v>
      </c>
      <c r="AL528" s="14">
        <v>34</v>
      </c>
      <c r="AM528" s="41">
        <v>0.22</v>
      </c>
      <c r="AN528" s="14">
        <v>47</v>
      </c>
      <c r="AO528" s="41">
        <v>0.36</v>
      </c>
      <c r="AP528" s="14">
        <v>55</v>
      </c>
      <c r="AQ528" s="14">
        <v>11.42</v>
      </c>
      <c r="AR528" s="14">
        <v>165.46</v>
      </c>
      <c r="AS528" s="14">
        <v>126.74</v>
      </c>
      <c r="AT528" s="14" t="s">
        <v>2640</v>
      </c>
      <c r="AU528" s="14" t="s">
        <v>2641</v>
      </c>
      <c r="AV528" s="14" t="s">
        <v>2641</v>
      </c>
      <c r="AW528" s="14">
        <v>3</v>
      </c>
      <c r="AX528" s="65" t="s">
        <v>2688</v>
      </c>
    </row>
    <row r="529" spans="1:50" s="1" customFormat="1" x14ac:dyDescent="0.3">
      <c r="A529" s="14" t="s">
        <v>2193</v>
      </c>
      <c r="B529" s="14" t="s">
        <v>575</v>
      </c>
      <c r="C529" s="14" t="s">
        <v>1584</v>
      </c>
      <c r="D529" s="14" t="s">
        <v>2193</v>
      </c>
      <c r="E529" s="14" t="s">
        <v>2228</v>
      </c>
      <c r="F529" s="14" t="s">
        <v>2688</v>
      </c>
      <c r="G529" s="14" t="s">
        <v>575</v>
      </c>
      <c r="H529" s="15" t="s">
        <v>1049</v>
      </c>
      <c r="I529" s="16">
        <v>44712</v>
      </c>
      <c r="J529" s="14" t="s">
        <v>2656</v>
      </c>
      <c r="K529" s="14">
        <v>0.36</v>
      </c>
      <c r="L529" s="14">
        <v>65</v>
      </c>
      <c r="M529" s="14">
        <v>9.6</v>
      </c>
      <c r="N529" s="14">
        <v>69</v>
      </c>
      <c r="O529" s="14">
        <v>15.69</v>
      </c>
      <c r="P529" s="14">
        <v>59</v>
      </c>
      <c r="Q529" s="14">
        <v>0.73</v>
      </c>
      <c r="R529" s="14">
        <v>64</v>
      </c>
      <c r="S529" s="14">
        <v>2.34</v>
      </c>
      <c r="T529" s="14">
        <v>65</v>
      </c>
      <c r="U529" s="14">
        <v>1.22</v>
      </c>
      <c r="V529" s="14">
        <v>56</v>
      </c>
      <c r="W529" s="14">
        <v>-0.28999999999999998</v>
      </c>
      <c r="X529" s="14">
        <v>47</v>
      </c>
      <c r="Y529" s="14">
        <v>5.19</v>
      </c>
      <c r="Z529" s="14">
        <v>47</v>
      </c>
      <c r="AA529" s="14">
        <v>2.5099999999999998</v>
      </c>
      <c r="AB529" s="14">
        <v>50</v>
      </c>
      <c r="AC529" s="14">
        <v>5.04</v>
      </c>
      <c r="AD529" s="14">
        <v>59</v>
      </c>
      <c r="AE529" s="41">
        <v>0.28000000000000003</v>
      </c>
      <c r="AF529" s="14">
        <v>53</v>
      </c>
      <c r="AG529" s="44">
        <v>0.05</v>
      </c>
      <c r="AH529" s="14">
        <v>41</v>
      </c>
      <c r="AI529" s="48">
        <v>0.15</v>
      </c>
      <c r="AJ529" s="14">
        <v>50</v>
      </c>
      <c r="AK529" s="48">
        <v>0.02</v>
      </c>
      <c r="AL529" s="14">
        <v>34</v>
      </c>
      <c r="AM529" s="41">
        <v>0.22</v>
      </c>
      <c r="AN529" s="14">
        <v>47</v>
      </c>
      <c r="AO529" s="41">
        <v>0.36</v>
      </c>
      <c r="AP529" s="14">
        <v>55</v>
      </c>
      <c r="AQ529" s="14">
        <v>10.82</v>
      </c>
      <c r="AR529" s="14">
        <v>165.75</v>
      </c>
      <c r="AS529" s="14">
        <v>126.37</v>
      </c>
      <c r="AT529" s="14" t="s">
        <v>2640</v>
      </c>
      <c r="AU529" s="14" t="s">
        <v>2640</v>
      </c>
      <c r="AV529" s="14" t="s">
        <v>2640</v>
      </c>
      <c r="AW529" s="14">
        <v>3</v>
      </c>
      <c r="AX529" s="65" t="s">
        <v>2688</v>
      </c>
    </row>
    <row r="530" spans="1:50" x14ac:dyDescent="0.3">
      <c r="A530" s="11" t="s">
        <v>2194</v>
      </c>
      <c r="B530" s="11" t="s">
        <v>560</v>
      </c>
      <c r="C530" s="11" t="s">
        <v>1585</v>
      </c>
      <c r="D530" s="11" t="s">
        <v>2194</v>
      </c>
      <c r="E530" s="11" t="s">
        <v>2228</v>
      </c>
      <c r="F530" s="11" t="s">
        <v>2688</v>
      </c>
      <c r="G530" s="11" t="s">
        <v>560</v>
      </c>
      <c r="H530" s="12" t="s">
        <v>1042</v>
      </c>
      <c r="I530" s="13">
        <v>44711</v>
      </c>
      <c r="J530" s="11" t="s">
        <v>2656</v>
      </c>
      <c r="K530" s="11">
        <v>0.37</v>
      </c>
      <c r="L530" s="11">
        <v>66</v>
      </c>
      <c r="M530" s="11">
        <v>8.11</v>
      </c>
      <c r="N530" s="11">
        <v>70</v>
      </c>
      <c r="O530" s="11">
        <v>13.55</v>
      </c>
      <c r="P530" s="11">
        <v>62</v>
      </c>
      <c r="Q530" s="11">
        <v>0.32</v>
      </c>
      <c r="R530" s="11">
        <v>66</v>
      </c>
      <c r="S530" s="11">
        <v>1.97</v>
      </c>
      <c r="T530" s="11">
        <v>66</v>
      </c>
      <c r="U530" s="11">
        <v>0.16</v>
      </c>
      <c r="V530" s="11">
        <v>61</v>
      </c>
      <c r="W530" s="11">
        <v>0.34</v>
      </c>
      <c r="X530" s="11">
        <v>51</v>
      </c>
      <c r="Y530" s="11">
        <v>1.73</v>
      </c>
      <c r="Z530" s="11">
        <v>51</v>
      </c>
      <c r="AA530" s="11">
        <v>1.75</v>
      </c>
      <c r="AB530" s="11">
        <v>53</v>
      </c>
      <c r="AC530" s="11">
        <v>3.94</v>
      </c>
      <c r="AD530" s="11">
        <v>61</v>
      </c>
      <c r="AE530" s="40">
        <v>0.26</v>
      </c>
      <c r="AF530" s="11">
        <v>56</v>
      </c>
      <c r="AG530" s="43">
        <v>0.04</v>
      </c>
      <c r="AH530" s="11">
        <v>45</v>
      </c>
      <c r="AI530" s="47">
        <v>0.13</v>
      </c>
      <c r="AJ530" s="11">
        <v>53</v>
      </c>
      <c r="AK530" s="47">
        <v>0.02</v>
      </c>
      <c r="AL530" s="11">
        <v>38</v>
      </c>
      <c r="AM530" s="40">
        <v>0.19</v>
      </c>
      <c r="AN530" s="11">
        <v>50</v>
      </c>
      <c r="AO530" s="40">
        <v>0.35</v>
      </c>
      <c r="AP530" s="11">
        <v>58</v>
      </c>
      <c r="AQ530" s="11">
        <v>8.27</v>
      </c>
      <c r="AR530" s="11">
        <v>154.44</v>
      </c>
      <c r="AS530" s="11">
        <v>126.19</v>
      </c>
      <c r="AT530" s="11" t="s">
        <v>2640</v>
      </c>
      <c r="AU530" s="11" t="s">
        <v>2640</v>
      </c>
      <c r="AV530" s="11" t="s">
        <v>2642</v>
      </c>
      <c r="AW530" s="11">
        <v>3</v>
      </c>
      <c r="AX530" s="64" t="s">
        <v>2690</v>
      </c>
    </row>
    <row r="531" spans="1:50" x14ac:dyDescent="0.3">
      <c r="A531" s="11" t="s">
        <v>2195</v>
      </c>
      <c r="B531" s="11" t="s">
        <v>561</v>
      </c>
      <c r="C531" s="11" t="s">
        <v>1586</v>
      </c>
      <c r="D531" s="11" t="s">
        <v>2195</v>
      </c>
      <c r="E531" s="11" t="s">
        <v>2228</v>
      </c>
      <c r="F531" s="11" t="s">
        <v>2688</v>
      </c>
      <c r="G531" s="11" t="s">
        <v>561</v>
      </c>
      <c r="H531" s="12" t="s">
        <v>1042</v>
      </c>
      <c r="I531" s="13">
        <v>44711</v>
      </c>
      <c r="J531" s="11" t="s">
        <v>2656</v>
      </c>
      <c r="K531" s="11">
        <v>0.28999999999999998</v>
      </c>
      <c r="L531" s="11">
        <v>66</v>
      </c>
      <c r="M531" s="11">
        <v>6.72</v>
      </c>
      <c r="N531" s="11">
        <v>70</v>
      </c>
      <c r="O531" s="11">
        <v>11.57</v>
      </c>
      <c r="P531" s="11">
        <v>62</v>
      </c>
      <c r="Q531" s="11">
        <v>0.48</v>
      </c>
      <c r="R531" s="11">
        <v>66</v>
      </c>
      <c r="S531" s="11">
        <v>2.19</v>
      </c>
      <c r="T531" s="11">
        <v>66</v>
      </c>
      <c r="U531" s="11">
        <v>0.16</v>
      </c>
      <c r="V531" s="11">
        <v>61</v>
      </c>
      <c r="W531" s="11">
        <v>0.4</v>
      </c>
      <c r="X531" s="11">
        <v>51</v>
      </c>
      <c r="Y531" s="11">
        <v>0.76</v>
      </c>
      <c r="Z531" s="11">
        <v>51</v>
      </c>
      <c r="AA531" s="11">
        <v>1.76</v>
      </c>
      <c r="AB531" s="11">
        <v>53</v>
      </c>
      <c r="AC531" s="11">
        <v>3.55</v>
      </c>
      <c r="AD531" s="11">
        <v>61</v>
      </c>
      <c r="AE531" s="40">
        <v>0.26</v>
      </c>
      <c r="AF531" s="11">
        <v>56</v>
      </c>
      <c r="AG531" s="43">
        <v>0.04</v>
      </c>
      <c r="AH531" s="11">
        <v>45</v>
      </c>
      <c r="AI531" s="47">
        <v>0.13</v>
      </c>
      <c r="AJ531" s="11">
        <v>53</v>
      </c>
      <c r="AK531" s="47">
        <v>0.02</v>
      </c>
      <c r="AL531" s="11">
        <v>38</v>
      </c>
      <c r="AM531" s="40">
        <v>0.19</v>
      </c>
      <c r="AN531" s="11">
        <v>50</v>
      </c>
      <c r="AO531" s="40">
        <v>0.35</v>
      </c>
      <c r="AP531" s="11">
        <v>58</v>
      </c>
      <c r="AQ531" s="11">
        <v>6.88</v>
      </c>
      <c r="AR531" s="11">
        <v>152.43</v>
      </c>
      <c r="AS531" s="11">
        <v>125.04</v>
      </c>
      <c r="AT531" s="11" t="s">
        <v>2641</v>
      </c>
      <c r="AU531" s="11" t="s">
        <v>2641</v>
      </c>
      <c r="AV531" s="11" t="s">
        <v>2640</v>
      </c>
      <c r="AW531" s="11">
        <v>2</v>
      </c>
      <c r="AX531" s="64" t="s">
        <v>2690</v>
      </c>
    </row>
    <row r="532" spans="1:50" s="1" customFormat="1" x14ac:dyDescent="0.3">
      <c r="A532" s="14" t="s">
        <v>2196</v>
      </c>
      <c r="B532" s="14" t="s">
        <v>799</v>
      </c>
      <c r="C532" s="14" t="s">
        <v>1587</v>
      </c>
      <c r="D532" s="14" t="s">
        <v>2196</v>
      </c>
      <c r="E532" s="14" t="s">
        <v>2228</v>
      </c>
      <c r="F532" s="14" t="s">
        <v>2688</v>
      </c>
      <c r="G532" s="14" t="s">
        <v>799</v>
      </c>
      <c r="H532" s="15" t="s">
        <v>1040</v>
      </c>
      <c r="I532" s="16">
        <v>44730</v>
      </c>
      <c r="J532" s="14" t="s">
        <v>2656</v>
      </c>
      <c r="K532" s="14">
        <v>0.42</v>
      </c>
      <c r="L532" s="14">
        <v>65</v>
      </c>
      <c r="M532" s="14">
        <v>8.57</v>
      </c>
      <c r="N532" s="14">
        <v>68</v>
      </c>
      <c r="O532" s="14">
        <v>11.88</v>
      </c>
      <c r="P532" s="14">
        <v>57</v>
      </c>
      <c r="Q532" s="14">
        <v>0.26</v>
      </c>
      <c r="R532" s="14">
        <v>60</v>
      </c>
      <c r="S532" s="14">
        <v>2.09</v>
      </c>
      <c r="T532" s="14">
        <v>61</v>
      </c>
      <c r="U532" s="14">
        <v>0.49</v>
      </c>
      <c r="V532" s="14">
        <v>51</v>
      </c>
      <c r="W532" s="14">
        <v>-0.33</v>
      </c>
      <c r="X532" s="14">
        <v>42</v>
      </c>
      <c r="Y532" s="14">
        <v>3.11</v>
      </c>
      <c r="Z532" s="14">
        <v>42</v>
      </c>
      <c r="AA532" s="14">
        <v>2.37</v>
      </c>
      <c r="AB532" s="14">
        <v>47</v>
      </c>
      <c r="AC532" s="14">
        <v>4.59</v>
      </c>
      <c r="AD532" s="14">
        <v>56</v>
      </c>
      <c r="AE532" s="41">
        <v>0.28000000000000003</v>
      </c>
      <c r="AF532" s="14">
        <v>47</v>
      </c>
      <c r="AG532" s="44">
        <v>0.06</v>
      </c>
      <c r="AH532" s="14">
        <v>35</v>
      </c>
      <c r="AI532" s="48">
        <v>0.2</v>
      </c>
      <c r="AJ532" s="14">
        <v>44</v>
      </c>
      <c r="AK532" s="48">
        <v>0.01</v>
      </c>
      <c r="AL532" s="14">
        <v>28</v>
      </c>
      <c r="AM532" s="41">
        <v>0.26</v>
      </c>
      <c r="AN532" s="14">
        <v>41</v>
      </c>
      <c r="AO532" s="41">
        <v>0.45</v>
      </c>
      <c r="AP532" s="14">
        <v>48</v>
      </c>
      <c r="AQ532" s="14">
        <v>9.06</v>
      </c>
      <c r="AR532" s="14">
        <v>169.56</v>
      </c>
      <c r="AS532" s="14">
        <v>126.91</v>
      </c>
      <c r="AT532" s="14" t="s">
        <v>2640</v>
      </c>
      <c r="AU532" s="14" t="s">
        <v>2641</v>
      </c>
      <c r="AV532" s="14" t="s">
        <v>2640</v>
      </c>
      <c r="AW532" s="14">
        <v>2</v>
      </c>
      <c r="AX532" s="65" t="s">
        <v>2688</v>
      </c>
    </row>
    <row r="533" spans="1:50" s="1" customFormat="1" x14ac:dyDescent="0.3">
      <c r="A533" s="14" t="s">
        <v>2197</v>
      </c>
      <c r="B533" s="14" t="s">
        <v>800</v>
      </c>
      <c r="C533" s="14" t="s">
        <v>1588</v>
      </c>
      <c r="D533" s="14" t="s">
        <v>2197</v>
      </c>
      <c r="E533" s="14" t="s">
        <v>2228</v>
      </c>
      <c r="F533" s="14" t="s">
        <v>2688</v>
      </c>
      <c r="G533" s="14" t="s">
        <v>800</v>
      </c>
      <c r="H533" s="15" t="s">
        <v>1040</v>
      </c>
      <c r="I533" s="16">
        <v>44730</v>
      </c>
      <c r="J533" s="14" t="s">
        <v>2656</v>
      </c>
      <c r="K533" s="14">
        <v>0.46</v>
      </c>
      <c r="L533" s="14">
        <v>65</v>
      </c>
      <c r="M533" s="14">
        <v>10.84</v>
      </c>
      <c r="N533" s="14">
        <v>68</v>
      </c>
      <c r="O533" s="14">
        <v>15.73</v>
      </c>
      <c r="P533" s="14">
        <v>57</v>
      </c>
      <c r="Q533" s="14">
        <v>-0.56000000000000005</v>
      </c>
      <c r="R533" s="14">
        <v>60</v>
      </c>
      <c r="S533" s="14">
        <v>1.49</v>
      </c>
      <c r="T533" s="14">
        <v>61</v>
      </c>
      <c r="U533" s="14">
        <v>0.01</v>
      </c>
      <c r="V533" s="14">
        <v>50</v>
      </c>
      <c r="W533" s="14">
        <v>-0.54</v>
      </c>
      <c r="X533" s="14">
        <v>42</v>
      </c>
      <c r="Y533" s="14">
        <v>5.83</v>
      </c>
      <c r="Z533" s="14">
        <v>42</v>
      </c>
      <c r="AA533" s="14">
        <v>2.11</v>
      </c>
      <c r="AB533" s="14">
        <v>46</v>
      </c>
      <c r="AC533" s="14">
        <v>5.45</v>
      </c>
      <c r="AD533" s="14">
        <v>56</v>
      </c>
      <c r="AE533" s="41">
        <v>0.27</v>
      </c>
      <c r="AF533" s="14">
        <v>47</v>
      </c>
      <c r="AG533" s="44">
        <v>0.05</v>
      </c>
      <c r="AH533" s="14">
        <v>35</v>
      </c>
      <c r="AI533" s="48">
        <v>0.27</v>
      </c>
      <c r="AJ533" s="14">
        <v>44</v>
      </c>
      <c r="AK533" s="48">
        <v>0.01</v>
      </c>
      <c r="AL533" s="14">
        <v>28</v>
      </c>
      <c r="AM533" s="41">
        <v>0.28000000000000003</v>
      </c>
      <c r="AN533" s="14">
        <v>41</v>
      </c>
      <c r="AO533" s="41">
        <v>0.43</v>
      </c>
      <c r="AP533" s="14">
        <v>48</v>
      </c>
      <c r="AQ533" s="14">
        <v>10.85</v>
      </c>
      <c r="AR533" s="14">
        <v>170.48</v>
      </c>
      <c r="AS533" s="14">
        <v>126.88</v>
      </c>
      <c r="AT533" s="14" t="s">
        <v>2640</v>
      </c>
      <c r="AU533" s="14" t="s">
        <v>2640</v>
      </c>
      <c r="AV533" s="14" t="s">
        <v>2640</v>
      </c>
      <c r="AW533" s="14">
        <v>3</v>
      </c>
      <c r="AX533" s="65" t="s">
        <v>2688</v>
      </c>
    </row>
    <row r="534" spans="1:50" x14ac:dyDescent="0.3">
      <c r="A534" s="11" t="s">
        <v>2198</v>
      </c>
      <c r="B534" s="11" t="s">
        <v>837</v>
      </c>
      <c r="C534" s="11" t="s">
        <v>1589</v>
      </c>
      <c r="D534" s="11" t="s">
        <v>2198</v>
      </c>
      <c r="E534" s="11" t="s">
        <v>2228</v>
      </c>
      <c r="F534" s="11" t="s">
        <v>2688</v>
      </c>
      <c r="G534" s="11" t="s">
        <v>837</v>
      </c>
      <c r="H534" s="12" t="s">
        <v>1049</v>
      </c>
      <c r="I534" s="13">
        <v>44730</v>
      </c>
      <c r="J534" s="11" t="s">
        <v>2656</v>
      </c>
      <c r="K534" s="11">
        <v>0.63</v>
      </c>
      <c r="L534" s="11">
        <v>64</v>
      </c>
      <c r="M534" s="11">
        <v>11.63</v>
      </c>
      <c r="N534" s="11">
        <v>69</v>
      </c>
      <c r="O534" s="11">
        <v>17.95</v>
      </c>
      <c r="P534" s="11">
        <v>56</v>
      </c>
      <c r="Q534" s="11">
        <v>0.17</v>
      </c>
      <c r="R534" s="11">
        <v>64</v>
      </c>
      <c r="S534" s="11">
        <v>1.97</v>
      </c>
      <c r="T534" s="11">
        <v>64</v>
      </c>
      <c r="U534" s="11">
        <v>1.21</v>
      </c>
      <c r="V534" s="11">
        <v>53</v>
      </c>
      <c r="W534" s="11">
        <v>-0.82</v>
      </c>
      <c r="X534" s="11">
        <v>45</v>
      </c>
      <c r="Y534" s="11">
        <v>6.83</v>
      </c>
      <c r="Z534" s="11">
        <v>44</v>
      </c>
      <c r="AA534" s="11">
        <v>2.36</v>
      </c>
      <c r="AB534" s="11">
        <v>49</v>
      </c>
      <c r="AC534" s="11">
        <v>5.74</v>
      </c>
      <c r="AD534" s="11">
        <v>59</v>
      </c>
      <c r="AE534" s="40">
        <v>0.31</v>
      </c>
      <c r="AF534" s="11">
        <v>49</v>
      </c>
      <c r="AG534" s="43">
        <v>0.06</v>
      </c>
      <c r="AH534" s="11">
        <v>38</v>
      </c>
      <c r="AI534" s="47">
        <v>0.22</v>
      </c>
      <c r="AJ534" s="11">
        <v>46</v>
      </c>
      <c r="AK534" s="47">
        <v>0.02</v>
      </c>
      <c r="AL534" s="11">
        <v>32</v>
      </c>
      <c r="AM534" s="40">
        <v>0.28000000000000003</v>
      </c>
      <c r="AN534" s="11">
        <v>43</v>
      </c>
      <c r="AO534" s="40">
        <v>0.45</v>
      </c>
      <c r="AP534" s="11">
        <v>50</v>
      </c>
      <c r="AQ534" s="11">
        <v>12.84</v>
      </c>
      <c r="AR534" s="11">
        <v>174.2</v>
      </c>
      <c r="AS534" s="11">
        <v>127.37</v>
      </c>
      <c r="AT534" s="11" t="s">
        <v>2640</v>
      </c>
      <c r="AU534" s="11" t="s">
        <v>2640</v>
      </c>
      <c r="AV534" s="11" t="s">
        <v>2642</v>
      </c>
      <c r="AW534" s="11">
        <v>3</v>
      </c>
      <c r="AX534" s="64" t="s">
        <v>2688</v>
      </c>
    </row>
    <row r="535" spans="1:50" x14ac:dyDescent="0.3">
      <c r="A535" s="11" t="s">
        <v>2199</v>
      </c>
      <c r="B535" s="11" t="s">
        <v>836</v>
      </c>
      <c r="C535" s="11" t="s">
        <v>1590</v>
      </c>
      <c r="D535" s="11" t="s">
        <v>2199</v>
      </c>
      <c r="E535" s="11" t="s">
        <v>2228</v>
      </c>
      <c r="F535" s="11" t="s">
        <v>2688</v>
      </c>
      <c r="G535" s="11" t="s">
        <v>836</v>
      </c>
      <c r="H535" s="12" t="s">
        <v>1049</v>
      </c>
      <c r="I535" s="13">
        <v>44730</v>
      </c>
      <c r="J535" s="11" t="s">
        <v>2656</v>
      </c>
      <c r="K535" s="11">
        <v>0.55000000000000004</v>
      </c>
      <c r="L535" s="11">
        <v>64</v>
      </c>
      <c r="M535" s="11">
        <v>10.33</v>
      </c>
      <c r="N535" s="11">
        <v>69</v>
      </c>
      <c r="O535" s="11">
        <v>16.16</v>
      </c>
      <c r="P535" s="11">
        <v>56</v>
      </c>
      <c r="Q535" s="11">
        <v>0.18</v>
      </c>
      <c r="R535" s="11">
        <v>64</v>
      </c>
      <c r="S535" s="11">
        <v>2.0299999999999998</v>
      </c>
      <c r="T535" s="11">
        <v>64</v>
      </c>
      <c r="U535" s="11">
        <v>1.21</v>
      </c>
      <c r="V535" s="11">
        <v>53</v>
      </c>
      <c r="W535" s="11">
        <v>-0.78</v>
      </c>
      <c r="X535" s="11">
        <v>45</v>
      </c>
      <c r="Y535" s="11">
        <v>6.05</v>
      </c>
      <c r="Z535" s="11">
        <v>44</v>
      </c>
      <c r="AA535" s="11">
        <v>2.29</v>
      </c>
      <c r="AB535" s="11">
        <v>49</v>
      </c>
      <c r="AC535" s="11">
        <v>5.44</v>
      </c>
      <c r="AD535" s="11">
        <v>59</v>
      </c>
      <c r="AE535" s="40">
        <v>0.31</v>
      </c>
      <c r="AF535" s="11">
        <v>49</v>
      </c>
      <c r="AG535" s="43">
        <v>0.06</v>
      </c>
      <c r="AH535" s="11">
        <v>38</v>
      </c>
      <c r="AI535" s="47">
        <v>0.22</v>
      </c>
      <c r="AJ535" s="11">
        <v>46</v>
      </c>
      <c r="AK535" s="47">
        <v>0.02</v>
      </c>
      <c r="AL535" s="11">
        <v>32</v>
      </c>
      <c r="AM535" s="40">
        <v>0.28000000000000003</v>
      </c>
      <c r="AN535" s="11">
        <v>43</v>
      </c>
      <c r="AO535" s="40">
        <v>0.45</v>
      </c>
      <c r="AP535" s="11">
        <v>50</v>
      </c>
      <c r="AQ535" s="11">
        <v>11.54</v>
      </c>
      <c r="AR535" s="11">
        <v>171.34</v>
      </c>
      <c r="AS535" s="11">
        <v>126.07</v>
      </c>
      <c r="AT535" s="11" t="s">
        <v>2640</v>
      </c>
      <c r="AU535" s="11" t="s">
        <v>2640</v>
      </c>
      <c r="AV535" s="11" t="s">
        <v>2642</v>
      </c>
      <c r="AW535" s="11">
        <v>3</v>
      </c>
      <c r="AX535" s="64" t="s">
        <v>2688</v>
      </c>
    </row>
    <row r="536" spans="1:50" s="1" customFormat="1" x14ac:dyDescent="0.3">
      <c r="A536" s="14" t="s">
        <v>2200</v>
      </c>
      <c r="B536" s="14" t="s">
        <v>654</v>
      </c>
      <c r="C536" s="14" t="s">
        <v>1591</v>
      </c>
      <c r="D536" s="14" t="s">
        <v>2200</v>
      </c>
      <c r="E536" s="14" t="s">
        <v>2228</v>
      </c>
      <c r="F536" s="14" t="s">
        <v>2688</v>
      </c>
      <c r="G536" s="14" t="s">
        <v>654</v>
      </c>
      <c r="H536" s="15" t="s">
        <v>1046</v>
      </c>
      <c r="I536" s="16">
        <v>44728</v>
      </c>
      <c r="J536" s="14" t="s">
        <v>2656</v>
      </c>
      <c r="K536" s="14">
        <v>0.52</v>
      </c>
      <c r="L536" s="14">
        <v>65</v>
      </c>
      <c r="M536" s="14">
        <v>10.55</v>
      </c>
      <c r="N536" s="14">
        <v>69</v>
      </c>
      <c r="O536" s="14">
        <v>17.22</v>
      </c>
      <c r="P536" s="14">
        <v>57</v>
      </c>
      <c r="Q536" s="14">
        <v>0.77</v>
      </c>
      <c r="R536" s="14">
        <v>65</v>
      </c>
      <c r="S536" s="14">
        <v>2.08</v>
      </c>
      <c r="T536" s="14">
        <v>66</v>
      </c>
      <c r="U536" s="14">
        <v>0.69</v>
      </c>
      <c r="V536" s="14">
        <v>53</v>
      </c>
      <c r="W536" s="14">
        <v>-0.36</v>
      </c>
      <c r="X536" s="14">
        <v>46</v>
      </c>
      <c r="Y536" s="14">
        <v>5.22</v>
      </c>
      <c r="Z536" s="14">
        <v>46</v>
      </c>
      <c r="AA536" s="14">
        <v>2.06</v>
      </c>
      <c r="AB536" s="14">
        <v>50</v>
      </c>
      <c r="AC536" s="14">
        <v>4.6100000000000003</v>
      </c>
      <c r="AD536" s="14">
        <v>59</v>
      </c>
      <c r="AE536" s="41">
        <v>0.28000000000000003</v>
      </c>
      <c r="AF536" s="14">
        <v>53</v>
      </c>
      <c r="AG536" s="44">
        <v>0.05</v>
      </c>
      <c r="AH536" s="14">
        <v>41</v>
      </c>
      <c r="AI536" s="48">
        <v>0.22</v>
      </c>
      <c r="AJ536" s="14">
        <v>49</v>
      </c>
      <c r="AK536" s="48">
        <v>0.01</v>
      </c>
      <c r="AL536" s="14">
        <v>34</v>
      </c>
      <c r="AM536" s="41">
        <v>0.24</v>
      </c>
      <c r="AN536" s="14">
        <v>46</v>
      </c>
      <c r="AO536" s="41">
        <v>0.4</v>
      </c>
      <c r="AP536" s="14">
        <v>54</v>
      </c>
      <c r="AQ536" s="14">
        <v>11.24</v>
      </c>
      <c r="AR536" s="14">
        <v>165.14</v>
      </c>
      <c r="AS536" s="14">
        <v>125.94</v>
      </c>
      <c r="AT536" s="14" t="s">
        <v>2640</v>
      </c>
      <c r="AU536" s="14" t="s">
        <v>2641</v>
      </c>
      <c r="AV536" s="14" t="s">
        <v>2641</v>
      </c>
      <c r="AW536" s="14">
        <v>4</v>
      </c>
      <c r="AX536" s="65" t="s">
        <v>2688</v>
      </c>
    </row>
    <row r="537" spans="1:50" s="1" customFormat="1" x14ac:dyDescent="0.3">
      <c r="A537" s="14" t="s">
        <v>2201</v>
      </c>
      <c r="B537" s="14" t="s">
        <v>655</v>
      </c>
      <c r="C537" s="14" t="s">
        <v>1592</v>
      </c>
      <c r="D537" s="14" t="s">
        <v>2201</v>
      </c>
      <c r="E537" s="14" t="s">
        <v>2228</v>
      </c>
      <c r="F537" s="14" t="s">
        <v>2688</v>
      </c>
      <c r="G537" s="14" t="s">
        <v>655</v>
      </c>
      <c r="H537" s="15" t="s">
        <v>1046</v>
      </c>
      <c r="I537" s="16">
        <v>44728</v>
      </c>
      <c r="J537" s="14" t="s">
        <v>2656</v>
      </c>
      <c r="K537" s="14">
        <v>0.5</v>
      </c>
      <c r="L537" s="14">
        <v>65</v>
      </c>
      <c r="M537" s="14">
        <v>10.45</v>
      </c>
      <c r="N537" s="14">
        <v>69</v>
      </c>
      <c r="O537" s="14">
        <v>17.170000000000002</v>
      </c>
      <c r="P537" s="14">
        <v>57</v>
      </c>
      <c r="Q537" s="14">
        <v>0.56000000000000005</v>
      </c>
      <c r="R537" s="14">
        <v>65</v>
      </c>
      <c r="S537" s="14">
        <v>1.87</v>
      </c>
      <c r="T537" s="14">
        <v>66</v>
      </c>
      <c r="U537" s="14">
        <v>0.69</v>
      </c>
      <c r="V537" s="14">
        <v>53</v>
      </c>
      <c r="W537" s="14">
        <v>-0.37</v>
      </c>
      <c r="X537" s="14">
        <v>46</v>
      </c>
      <c r="Y537" s="14">
        <v>5.37</v>
      </c>
      <c r="Z537" s="14">
        <v>46</v>
      </c>
      <c r="AA537" s="14">
        <v>1.92</v>
      </c>
      <c r="AB537" s="14">
        <v>50</v>
      </c>
      <c r="AC537" s="14">
        <v>4.6900000000000004</v>
      </c>
      <c r="AD537" s="14">
        <v>59</v>
      </c>
      <c r="AE537" s="41">
        <v>0.28000000000000003</v>
      </c>
      <c r="AF537" s="14">
        <v>53</v>
      </c>
      <c r="AG537" s="44">
        <v>0.05</v>
      </c>
      <c r="AH537" s="14">
        <v>41</v>
      </c>
      <c r="AI537" s="48">
        <v>0.22</v>
      </c>
      <c r="AJ537" s="14">
        <v>49</v>
      </c>
      <c r="AK537" s="48">
        <v>0.01</v>
      </c>
      <c r="AL537" s="14">
        <v>34</v>
      </c>
      <c r="AM537" s="41">
        <v>0.24</v>
      </c>
      <c r="AN537" s="14">
        <v>46</v>
      </c>
      <c r="AO537" s="41">
        <v>0.4</v>
      </c>
      <c r="AP537" s="14">
        <v>54</v>
      </c>
      <c r="AQ537" s="14">
        <v>11.139999999999999</v>
      </c>
      <c r="AR537" s="14">
        <v>163.41</v>
      </c>
      <c r="AS537" s="14">
        <v>125.63</v>
      </c>
      <c r="AT537" s="14" t="s">
        <v>2640</v>
      </c>
      <c r="AU537" s="14" t="s">
        <v>2640</v>
      </c>
      <c r="AV537" s="14" t="s">
        <v>2642</v>
      </c>
      <c r="AW537" s="14">
        <v>4</v>
      </c>
      <c r="AX537" s="65" t="s">
        <v>2688</v>
      </c>
    </row>
    <row r="538" spans="1:50" x14ac:dyDescent="0.3">
      <c r="A538" s="11" t="s">
        <v>2202</v>
      </c>
      <c r="B538" s="11" t="s">
        <v>952</v>
      </c>
      <c r="C538" s="11" t="s">
        <v>1593</v>
      </c>
      <c r="D538" s="11" t="s">
        <v>2202</v>
      </c>
      <c r="E538" s="11" t="s">
        <v>2228</v>
      </c>
      <c r="F538" s="11" t="s">
        <v>2688</v>
      </c>
      <c r="G538" s="11" t="s">
        <v>952</v>
      </c>
      <c r="H538" s="12" t="s">
        <v>1067</v>
      </c>
      <c r="I538" s="13">
        <v>44736</v>
      </c>
      <c r="J538" s="11" t="s">
        <v>2656</v>
      </c>
      <c r="K538" s="11">
        <v>0.6</v>
      </c>
      <c r="L538" s="11">
        <v>65</v>
      </c>
      <c r="M538" s="11">
        <v>11.21</v>
      </c>
      <c r="N538" s="11">
        <v>69</v>
      </c>
      <c r="O538" s="11">
        <v>18.940000000000001</v>
      </c>
      <c r="P538" s="11">
        <v>56</v>
      </c>
      <c r="Q538" s="11">
        <v>0.15</v>
      </c>
      <c r="R538" s="11">
        <v>63</v>
      </c>
      <c r="S538" s="11">
        <v>1.51</v>
      </c>
      <c r="T538" s="11">
        <v>64</v>
      </c>
      <c r="U538" s="11">
        <v>0.93</v>
      </c>
      <c r="V538" s="11">
        <v>52</v>
      </c>
      <c r="W538" s="11">
        <v>-0.08</v>
      </c>
      <c r="X538" s="11">
        <v>45</v>
      </c>
      <c r="Y538" s="11">
        <v>5.95</v>
      </c>
      <c r="Z538" s="11">
        <v>45</v>
      </c>
      <c r="AA538" s="11">
        <v>2.19</v>
      </c>
      <c r="AB538" s="11">
        <v>49</v>
      </c>
      <c r="AC538" s="11">
        <v>4.97</v>
      </c>
      <c r="AD538" s="11">
        <v>59</v>
      </c>
      <c r="AE538" s="40">
        <v>0.22</v>
      </c>
      <c r="AF538" s="11">
        <v>48</v>
      </c>
      <c r="AG538" s="43">
        <v>0.01</v>
      </c>
      <c r="AH538" s="11">
        <v>39</v>
      </c>
      <c r="AI538" s="47">
        <v>0.2</v>
      </c>
      <c r="AJ538" s="11">
        <v>46</v>
      </c>
      <c r="AK538" s="47">
        <v>0.01</v>
      </c>
      <c r="AL538" s="11">
        <v>34</v>
      </c>
      <c r="AM538" s="40">
        <v>0.18</v>
      </c>
      <c r="AN538" s="11">
        <v>43</v>
      </c>
      <c r="AO538" s="40">
        <v>0.35</v>
      </c>
      <c r="AP538" s="11">
        <v>50</v>
      </c>
      <c r="AQ538" s="11">
        <v>12.14</v>
      </c>
      <c r="AR538" s="11">
        <v>161.62</v>
      </c>
      <c r="AS538" s="11">
        <v>126.59</v>
      </c>
      <c r="AT538" s="11" t="s">
        <v>2642</v>
      </c>
      <c r="AU538" s="11" t="s">
        <v>2640</v>
      </c>
      <c r="AV538" s="11" t="s">
        <v>2642</v>
      </c>
      <c r="AW538" s="11">
        <v>3</v>
      </c>
      <c r="AX538" s="64" t="s">
        <v>2690</v>
      </c>
    </row>
    <row r="539" spans="1:50" x14ac:dyDescent="0.3">
      <c r="A539" s="11" t="s">
        <v>2203</v>
      </c>
      <c r="B539" s="11" t="s">
        <v>951</v>
      </c>
      <c r="C539" s="11" t="s">
        <v>1594</v>
      </c>
      <c r="D539" s="11" t="s">
        <v>2203</v>
      </c>
      <c r="E539" s="11" t="s">
        <v>2228</v>
      </c>
      <c r="F539" s="11" t="s">
        <v>2688</v>
      </c>
      <c r="G539" s="11" t="s">
        <v>951</v>
      </c>
      <c r="H539" s="12" t="s">
        <v>1067</v>
      </c>
      <c r="I539" s="13">
        <v>44736</v>
      </c>
      <c r="J539" s="11" t="s">
        <v>2656</v>
      </c>
      <c r="K539" s="11">
        <v>0.63</v>
      </c>
      <c r="L539" s="11">
        <v>65</v>
      </c>
      <c r="M539" s="11">
        <v>11.02</v>
      </c>
      <c r="N539" s="11">
        <v>69</v>
      </c>
      <c r="O539" s="11">
        <v>18.649999999999999</v>
      </c>
      <c r="P539" s="11">
        <v>56</v>
      </c>
      <c r="Q539" s="11">
        <v>0.19</v>
      </c>
      <c r="R539" s="11">
        <v>63</v>
      </c>
      <c r="S539" s="11">
        <v>1.52</v>
      </c>
      <c r="T539" s="11">
        <v>64</v>
      </c>
      <c r="U539" s="11">
        <v>0.92</v>
      </c>
      <c r="V539" s="11">
        <v>52</v>
      </c>
      <c r="W539" s="11">
        <v>-0.06</v>
      </c>
      <c r="X539" s="11">
        <v>45</v>
      </c>
      <c r="Y539" s="11">
        <v>5.71</v>
      </c>
      <c r="Z539" s="11">
        <v>45</v>
      </c>
      <c r="AA539" s="11">
        <v>2.19</v>
      </c>
      <c r="AB539" s="11">
        <v>49</v>
      </c>
      <c r="AC539" s="11">
        <v>4.87</v>
      </c>
      <c r="AD539" s="11">
        <v>59</v>
      </c>
      <c r="AE539" s="40">
        <v>0.22</v>
      </c>
      <c r="AF539" s="11">
        <v>48</v>
      </c>
      <c r="AG539" s="43">
        <v>0.01</v>
      </c>
      <c r="AH539" s="11">
        <v>39</v>
      </c>
      <c r="AI539" s="47">
        <v>0.2</v>
      </c>
      <c r="AJ539" s="11">
        <v>46</v>
      </c>
      <c r="AK539" s="47">
        <v>0.01</v>
      </c>
      <c r="AL539" s="11">
        <v>34</v>
      </c>
      <c r="AM539" s="40">
        <v>0.18</v>
      </c>
      <c r="AN539" s="11">
        <v>43</v>
      </c>
      <c r="AO539" s="40">
        <v>0.35</v>
      </c>
      <c r="AP539" s="11">
        <v>50</v>
      </c>
      <c r="AQ539" s="11">
        <v>11.94</v>
      </c>
      <c r="AR539" s="11">
        <v>161.33000000000001</v>
      </c>
      <c r="AS539" s="11">
        <v>126.49</v>
      </c>
      <c r="AT539" s="11" t="s">
        <v>2642</v>
      </c>
      <c r="AU539" s="11" t="s">
        <v>2640</v>
      </c>
      <c r="AV539" s="11" t="s">
        <v>2642</v>
      </c>
      <c r="AW539" s="11">
        <v>3</v>
      </c>
      <c r="AX539" s="64" t="s">
        <v>2690</v>
      </c>
    </row>
    <row r="540" spans="1:50" s="1" customFormat="1" x14ac:dyDescent="0.3">
      <c r="A540" s="14" t="s">
        <v>2204</v>
      </c>
      <c r="B540" s="14" t="s">
        <v>815</v>
      </c>
      <c r="C540" s="14" t="s">
        <v>1595</v>
      </c>
      <c r="D540" s="14" t="s">
        <v>2204</v>
      </c>
      <c r="E540" s="14" t="s">
        <v>2228</v>
      </c>
      <c r="F540" s="14" t="s">
        <v>2688</v>
      </c>
      <c r="G540" s="14" t="s">
        <v>815</v>
      </c>
      <c r="H540" s="15" t="s">
        <v>1060</v>
      </c>
      <c r="I540" s="16">
        <v>44731</v>
      </c>
      <c r="J540" s="14" t="s">
        <v>2656</v>
      </c>
      <c r="K540" s="14">
        <v>0.4</v>
      </c>
      <c r="L540" s="14">
        <v>64</v>
      </c>
      <c r="M540" s="14">
        <v>9.77</v>
      </c>
      <c r="N540" s="14">
        <v>69</v>
      </c>
      <c r="O540" s="14">
        <v>16.5</v>
      </c>
      <c r="P540" s="14">
        <v>55</v>
      </c>
      <c r="Q540" s="14">
        <v>0.82</v>
      </c>
      <c r="R540" s="14">
        <v>62</v>
      </c>
      <c r="S540" s="14">
        <v>2.2000000000000002</v>
      </c>
      <c r="T540" s="14">
        <v>64</v>
      </c>
      <c r="U540" s="14">
        <v>1.05</v>
      </c>
      <c r="V540" s="14">
        <v>50</v>
      </c>
      <c r="W540" s="14">
        <v>-0.08</v>
      </c>
      <c r="X540" s="14">
        <v>42</v>
      </c>
      <c r="Y540" s="14">
        <v>3.44</v>
      </c>
      <c r="Z540" s="14">
        <v>42</v>
      </c>
      <c r="AA540" s="14">
        <v>2.4700000000000002</v>
      </c>
      <c r="AB540" s="14">
        <v>46</v>
      </c>
      <c r="AC540" s="14">
        <v>4.2</v>
      </c>
      <c r="AD540" s="14">
        <v>58</v>
      </c>
      <c r="AE540" s="41">
        <v>0.27</v>
      </c>
      <c r="AF540" s="14">
        <v>46</v>
      </c>
      <c r="AG540" s="44">
        <v>0.02</v>
      </c>
      <c r="AH540" s="14">
        <v>34</v>
      </c>
      <c r="AI540" s="48">
        <v>0.18</v>
      </c>
      <c r="AJ540" s="14">
        <v>43</v>
      </c>
      <c r="AK540" s="48">
        <v>0.03</v>
      </c>
      <c r="AL540" s="14">
        <v>29</v>
      </c>
      <c r="AM540" s="41">
        <v>0.22</v>
      </c>
      <c r="AN540" s="14">
        <v>40</v>
      </c>
      <c r="AO540" s="41">
        <v>0.41</v>
      </c>
      <c r="AP540" s="14">
        <v>47</v>
      </c>
      <c r="AQ540" s="14">
        <v>10.82</v>
      </c>
      <c r="AR540" s="14">
        <v>165.45</v>
      </c>
      <c r="AS540" s="14">
        <v>127.31</v>
      </c>
      <c r="AT540" s="14" t="s">
        <v>2641</v>
      </c>
      <c r="AU540" s="14" t="s">
        <v>2640</v>
      </c>
      <c r="AV540" s="14" t="s">
        <v>2641</v>
      </c>
      <c r="AW540" s="14">
        <v>3</v>
      </c>
      <c r="AX540" s="65" t="s">
        <v>2690</v>
      </c>
    </row>
    <row r="541" spans="1:50" s="1" customFormat="1" x14ac:dyDescent="0.3">
      <c r="A541" s="14" t="s">
        <v>2205</v>
      </c>
      <c r="B541" s="14" t="s">
        <v>814</v>
      </c>
      <c r="C541" s="14" t="s">
        <v>1596</v>
      </c>
      <c r="D541" s="14" t="s">
        <v>2205</v>
      </c>
      <c r="E541" s="14" t="s">
        <v>2228</v>
      </c>
      <c r="F541" s="14" t="s">
        <v>2688</v>
      </c>
      <c r="G541" s="14" t="s">
        <v>814</v>
      </c>
      <c r="H541" s="15" t="s">
        <v>1060</v>
      </c>
      <c r="I541" s="16">
        <v>44731</v>
      </c>
      <c r="J541" s="14" t="s">
        <v>2656</v>
      </c>
      <c r="K541" s="14">
        <v>0.38</v>
      </c>
      <c r="L541" s="14">
        <v>64</v>
      </c>
      <c r="M541" s="14">
        <v>9.1300000000000008</v>
      </c>
      <c r="N541" s="14">
        <v>69</v>
      </c>
      <c r="O541" s="14">
        <v>15.65</v>
      </c>
      <c r="P541" s="14">
        <v>55</v>
      </c>
      <c r="Q541" s="14">
        <v>0.71</v>
      </c>
      <c r="R541" s="14">
        <v>62</v>
      </c>
      <c r="S541" s="14">
        <v>2.1</v>
      </c>
      <c r="T541" s="14">
        <v>64</v>
      </c>
      <c r="U541" s="14">
        <v>1.04</v>
      </c>
      <c r="V541" s="14">
        <v>50</v>
      </c>
      <c r="W541" s="14">
        <v>-7.0000000000000007E-2</v>
      </c>
      <c r="X541" s="14">
        <v>42</v>
      </c>
      <c r="Y541" s="14">
        <v>3.09</v>
      </c>
      <c r="Z541" s="14">
        <v>42</v>
      </c>
      <c r="AA541" s="14">
        <v>2.35</v>
      </c>
      <c r="AB541" s="14">
        <v>46</v>
      </c>
      <c r="AC541" s="14">
        <v>4.0999999999999996</v>
      </c>
      <c r="AD541" s="14">
        <v>58</v>
      </c>
      <c r="AE541" s="41">
        <v>0.27</v>
      </c>
      <c r="AF541" s="14">
        <v>46</v>
      </c>
      <c r="AG541" s="44">
        <v>0.02</v>
      </c>
      <c r="AH541" s="14">
        <v>34</v>
      </c>
      <c r="AI541" s="48">
        <v>0.18</v>
      </c>
      <c r="AJ541" s="14">
        <v>43</v>
      </c>
      <c r="AK541" s="48">
        <v>0.03</v>
      </c>
      <c r="AL541" s="14">
        <v>29</v>
      </c>
      <c r="AM541" s="41">
        <v>0.22</v>
      </c>
      <c r="AN541" s="14">
        <v>40</v>
      </c>
      <c r="AO541" s="41">
        <v>0.41</v>
      </c>
      <c r="AP541" s="14">
        <v>47</v>
      </c>
      <c r="AQ541" s="14">
        <v>10.170000000000002</v>
      </c>
      <c r="AR541" s="14">
        <v>163.24</v>
      </c>
      <c r="AS541" s="14">
        <v>126.51</v>
      </c>
      <c r="AT541" s="14" t="s">
        <v>2640</v>
      </c>
      <c r="AU541" s="14" t="s">
        <v>2640</v>
      </c>
      <c r="AV541" s="14" t="s">
        <v>2640</v>
      </c>
      <c r="AW541" s="14">
        <v>3</v>
      </c>
      <c r="AX541" s="65" t="s">
        <v>2690</v>
      </c>
    </row>
    <row r="542" spans="1:50" x14ac:dyDescent="0.3">
      <c r="A542" s="11" t="s">
        <v>2206</v>
      </c>
      <c r="B542" s="11" t="s">
        <v>862</v>
      </c>
      <c r="C542" s="11" t="s">
        <v>1597</v>
      </c>
      <c r="D542" s="11" t="s">
        <v>2206</v>
      </c>
      <c r="E542" s="11" t="s">
        <v>2228</v>
      </c>
      <c r="F542" s="11" t="s">
        <v>2688</v>
      </c>
      <c r="G542" s="11" t="s">
        <v>862</v>
      </c>
      <c r="H542" s="12" t="s">
        <v>1066</v>
      </c>
      <c r="I542" s="13">
        <v>44732</v>
      </c>
      <c r="J542" s="11" t="s">
        <v>2656</v>
      </c>
      <c r="K542" s="11">
        <v>0.75</v>
      </c>
      <c r="L542" s="11">
        <v>62</v>
      </c>
      <c r="M542" s="11">
        <v>11.76</v>
      </c>
      <c r="N542" s="11">
        <v>68</v>
      </c>
      <c r="O542" s="11">
        <v>16.68</v>
      </c>
      <c r="P542" s="11">
        <v>55</v>
      </c>
      <c r="Q542" s="11">
        <v>0.09</v>
      </c>
      <c r="R542" s="11">
        <v>61</v>
      </c>
      <c r="S542" s="11">
        <v>2.2400000000000002</v>
      </c>
      <c r="T542" s="11">
        <v>62</v>
      </c>
      <c r="U542" s="11">
        <v>0.9</v>
      </c>
      <c r="V542" s="11">
        <v>50</v>
      </c>
      <c r="W542" s="11">
        <v>-0.6</v>
      </c>
      <c r="X542" s="11">
        <v>44</v>
      </c>
      <c r="Y542" s="11">
        <v>7.7</v>
      </c>
      <c r="Z542" s="11">
        <v>44</v>
      </c>
      <c r="AA542" s="11">
        <v>2.62</v>
      </c>
      <c r="AB542" s="11">
        <v>47</v>
      </c>
      <c r="AC542" s="11">
        <v>5.86</v>
      </c>
      <c r="AD542" s="11">
        <v>57</v>
      </c>
      <c r="AE542" s="40">
        <v>0.27</v>
      </c>
      <c r="AF542" s="11">
        <v>46</v>
      </c>
      <c r="AG542" s="43">
        <v>0.03</v>
      </c>
      <c r="AH542" s="11">
        <v>38</v>
      </c>
      <c r="AI542" s="47">
        <v>0.19</v>
      </c>
      <c r="AJ542" s="11">
        <v>45</v>
      </c>
      <c r="AK542" s="47">
        <v>0.01</v>
      </c>
      <c r="AL542" s="11">
        <v>33</v>
      </c>
      <c r="AM542" s="40">
        <v>0.2</v>
      </c>
      <c r="AN542" s="11">
        <v>42</v>
      </c>
      <c r="AO542" s="40">
        <v>0.39</v>
      </c>
      <c r="AP542" s="11">
        <v>48</v>
      </c>
      <c r="AQ542" s="11">
        <v>12.66</v>
      </c>
      <c r="AR542" s="11">
        <v>171.74</v>
      </c>
      <c r="AS542" s="11">
        <v>126.73</v>
      </c>
      <c r="AT542" s="11" t="s">
        <v>2684</v>
      </c>
      <c r="AU542" s="11" t="s">
        <v>2684</v>
      </c>
      <c r="AV542" s="11" t="s">
        <v>2684</v>
      </c>
      <c r="AW542" s="11">
        <v>3</v>
      </c>
      <c r="AX542" s="64" t="s">
        <v>2688</v>
      </c>
    </row>
    <row r="543" spans="1:50" x14ac:dyDescent="0.3">
      <c r="A543" s="11" t="s">
        <v>2207</v>
      </c>
      <c r="B543" s="11" t="s">
        <v>861</v>
      </c>
      <c r="C543" s="11" t="s">
        <v>1598</v>
      </c>
      <c r="D543" s="11" t="s">
        <v>2207</v>
      </c>
      <c r="E543" s="11" t="s">
        <v>2228</v>
      </c>
      <c r="F543" s="11" t="s">
        <v>2688</v>
      </c>
      <c r="G543" s="11" t="s">
        <v>861</v>
      </c>
      <c r="H543" s="12" t="s">
        <v>1066</v>
      </c>
      <c r="I543" s="13">
        <v>44732</v>
      </c>
      <c r="J543" s="11" t="s">
        <v>2656</v>
      </c>
      <c r="K543" s="11">
        <v>0.76</v>
      </c>
      <c r="L543" s="11">
        <v>62</v>
      </c>
      <c r="M543" s="11">
        <v>11.81</v>
      </c>
      <c r="N543" s="11">
        <v>68</v>
      </c>
      <c r="O543" s="11">
        <v>16.77</v>
      </c>
      <c r="P543" s="11">
        <v>55</v>
      </c>
      <c r="Q543" s="11">
        <v>0.02</v>
      </c>
      <c r="R543" s="11">
        <v>61</v>
      </c>
      <c r="S543" s="11">
        <v>2.17</v>
      </c>
      <c r="T543" s="11">
        <v>62</v>
      </c>
      <c r="U543" s="11">
        <v>0.9</v>
      </c>
      <c r="V543" s="11">
        <v>50</v>
      </c>
      <c r="W543" s="11">
        <v>-0.6</v>
      </c>
      <c r="X543" s="11">
        <v>44</v>
      </c>
      <c r="Y543" s="11">
        <v>7.77</v>
      </c>
      <c r="Z543" s="11">
        <v>44</v>
      </c>
      <c r="AA543" s="11">
        <v>2.58</v>
      </c>
      <c r="AB543" s="11">
        <v>47</v>
      </c>
      <c r="AC543" s="11">
        <v>5.9</v>
      </c>
      <c r="AD543" s="11">
        <v>57</v>
      </c>
      <c r="AE543" s="40">
        <v>0.27</v>
      </c>
      <c r="AF543" s="11">
        <v>46</v>
      </c>
      <c r="AG543" s="43">
        <v>0.03</v>
      </c>
      <c r="AH543" s="11">
        <v>38</v>
      </c>
      <c r="AI543" s="47">
        <v>0.19</v>
      </c>
      <c r="AJ543" s="11">
        <v>45</v>
      </c>
      <c r="AK543" s="47">
        <v>0.01</v>
      </c>
      <c r="AL543" s="11">
        <v>33</v>
      </c>
      <c r="AM543" s="40">
        <v>0.2</v>
      </c>
      <c r="AN543" s="11">
        <v>42</v>
      </c>
      <c r="AO543" s="40">
        <v>0.39</v>
      </c>
      <c r="AP543" s="11">
        <v>48</v>
      </c>
      <c r="AQ543" s="11">
        <v>12.71</v>
      </c>
      <c r="AR543" s="11">
        <v>171.38</v>
      </c>
      <c r="AS543" s="11">
        <v>126.77</v>
      </c>
      <c r="AT543" s="11" t="s">
        <v>2641</v>
      </c>
      <c r="AU543" s="11" t="s">
        <v>2641</v>
      </c>
      <c r="AV543" s="11" t="s">
        <v>2640</v>
      </c>
      <c r="AW543" s="11">
        <v>3</v>
      </c>
      <c r="AX543" s="64" t="s">
        <v>2688</v>
      </c>
    </row>
    <row r="544" spans="1:50" s="1" customFormat="1" x14ac:dyDescent="0.3">
      <c r="A544" s="14" t="s">
        <v>2208</v>
      </c>
      <c r="B544" s="14" t="s">
        <v>947</v>
      </c>
      <c r="C544" s="14" t="s">
        <v>1599</v>
      </c>
      <c r="D544" s="14" t="s">
        <v>2208</v>
      </c>
      <c r="E544" s="14" t="s">
        <v>2228</v>
      </c>
      <c r="F544" s="14" t="s">
        <v>2688</v>
      </c>
      <c r="G544" s="14" t="s">
        <v>947</v>
      </c>
      <c r="H544" s="15" t="s">
        <v>1051</v>
      </c>
      <c r="I544" s="16">
        <v>44735</v>
      </c>
      <c r="J544" s="14" t="s">
        <v>2656</v>
      </c>
      <c r="K544" s="14">
        <v>0.55000000000000004</v>
      </c>
      <c r="L544" s="14">
        <v>66</v>
      </c>
      <c r="M544" s="14">
        <v>9.9600000000000009</v>
      </c>
      <c r="N544" s="14">
        <v>70</v>
      </c>
      <c r="O544" s="14">
        <v>16.09</v>
      </c>
      <c r="P544" s="14">
        <v>58</v>
      </c>
      <c r="Q544" s="14">
        <v>0.3</v>
      </c>
      <c r="R544" s="14">
        <v>64</v>
      </c>
      <c r="S544" s="14">
        <v>2.02</v>
      </c>
      <c r="T544" s="14">
        <v>65</v>
      </c>
      <c r="U544" s="14">
        <v>0.51</v>
      </c>
      <c r="V544" s="14">
        <v>53</v>
      </c>
      <c r="W544" s="14">
        <v>-0.11</v>
      </c>
      <c r="X544" s="14">
        <v>48</v>
      </c>
      <c r="Y544" s="14">
        <v>6.14</v>
      </c>
      <c r="Z544" s="14">
        <v>47</v>
      </c>
      <c r="AA544" s="14">
        <v>2.68</v>
      </c>
      <c r="AB544" s="14">
        <v>50</v>
      </c>
      <c r="AC544" s="14">
        <v>4.75</v>
      </c>
      <c r="AD544" s="14">
        <v>60</v>
      </c>
      <c r="AE544" s="41">
        <v>0.28000000000000003</v>
      </c>
      <c r="AF544" s="14">
        <v>50</v>
      </c>
      <c r="AG544" s="44">
        <v>0.01</v>
      </c>
      <c r="AH544" s="14">
        <v>41</v>
      </c>
      <c r="AI544" s="48">
        <v>0.2</v>
      </c>
      <c r="AJ544" s="14">
        <v>48</v>
      </c>
      <c r="AK544" s="48">
        <v>0.01</v>
      </c>
      <c r="AL544" s="14">
        <v>35</v>
      </c>
      <c r="AM544" s="41">
        <v>0.19</v>
      </c>
      <c r="AN544" s="14">
        <v>45</v>
      </c>
      <c r="AO544" s="41">
        <v>0.42</v>
      </c>
      <c r="AP544" s="14">
        <v>52</v>
      </c>
      <c r="AQ544" s="14">
        <v>10.47</v>
      </c>
      <c r="AR544" s="14">
        <v>163.79</v>
      </c>
      <c r="AS544" s="14">
        <v>125.9</v>
      </c>
      <c r="AT544" s="14" t="s">
        <v>2640</v>
      </c>
      <c r="AU544" s="14" t="s">
        <v>2641</v>
      </c>
      <c r="AV544" s="14" t="s">
        <v>2641</v>
      </c>
      <c r="AW544" s="14">
        <v>3</v>
      </c>
      <c r="AX544" s="65" t="s">
        <v>2690</v>
      </c>
    </row>
    <row r="545" spans="1:50" s="1" customFormat="1" x14ac:dyDescent="0.3">
      <c r="A545" s="14" t="s">
        <v>2209</v>
      </c>
      <c r="B545" s="14" t="s">
        <v>946</v>
      </c>
      <c r="C545" s="14" t="s">
        <v>1600</v>
      </c>
      <c r="D545" s="14" t="s">
        <v>2209</v>
      </c>
      <c r="E545" s="14" t="s">
        <v>2228</v>
      </c>
      <c r="F545" s="14" t="s">
        <v>2688</v>
      </c>
      <c r="G545" s="14" t="s">
        <v>946</v>
      </c>
      <c r="H545" s="15" t="s">
        <v>1051</v>
      </c>
      <c r="I545" s="16">
        <v>44735</v>
      </c>
      <c r="J545" s="14" t="s">
        <v>2656</v>
      </c>
      <c r="K545" s="14">
        <v>0.51</v>
      </c>
      <c r="L545" s="14">
        <v>66</v>
      </c>
      <c r="M545" s="14">
        <v>9.42</v>
      </c>
      <c r="N545" s="14">
        <v>70</v>
      </c>
      <c r="O545" s="14">
        <v>15.35</v>
      </c>
      <c r="P545" s="14">
        <v>58</v>
      </c>
      <c r="Q545" s="14">
        <v>0.36</v>
      </c>
      <c r="R545" s="14">
        <v>64</v>
      </c>
      <c r="S545" s="14">
        <v>2.0499999999999998</v>
      </c>
      <c r="T545" s="14">
        <v>65</v>
      </c>
      <c r="U545" s="14">
        <v>0.51</v>
      </c>
      <c r="V545" s="14">
        <v>53</v>
      </c>
      <c r="W545" s="14">
        <v>-0.08</v>
      </c>
      <c r="X545" s="14">
        <v>48</v>
      </c>
      <c r="Y545" s="14">
        <v>5.77</v>
      </c>
      <c r="Z545" s="14">
        <v>47</v>
      </c>
      <c r="AA545" s="14">
        <v>2.66</v>
      </c>
      <c r="AB545" s="14">
        <v>50</v>
      </c>
      <c r="AC545" s="14">
        <v>4.55</v>
      </c>
      <c r="AD545" s="14">
        <v>60</v>
      </c>
      <c r="AE545" s="41">
        <v>0.28000000000000003</v>
      </c>
      <c r="AF545" s="14">
        <v>50</v>
      </c>
      <c r="AG545" s="44">
        <v>0.01</v>
      </c>
      <c r="AH545" s="14">
        <v>41</v>
      </c>
      <c r="AI545" s="48">
        <v>0.2</v>
      </c>
      <c r="AJ545" s="14">
        <v>48</v>
      </c>
      <c r="AK545" s="48">
        <v>0.01</v>
      </c>
      <c r="AL545" s="14">
        <v>35</v>
      </c>
      <c r="AM545" s="41">
        <v>0.19</v>
      </c>
      <c r="AN545" s="14">
        <v>45</v>
      </c>
      <c r="AO545" s="41">
        <v>0.42</v>
      </c>
      <c r="AP545" s="14">
        <v>52</v>
      </c>
      <c r="AQ545" s="14">
        <v>9.93</v>
      </c>
      <c r="AR545" s="14">
        <v>162.63999999999999</v>
      </c>
      <c r="AS545" s="14">
        <v>125.42</v>
      </c>
      <c r="AT545" s="14" t="s">
        <v>2642</v>
      </c>
      <c r="AU545" s="14" t="s">
        <v>2641</v>
      </c>
      <c r="AV545" s="14" t="s">
        <v>2640</v>
      </c>
      <c r="AW545" s="14">
        <v>3</v>
      </c>
      <c r="AX545" s="65" t="s">
        <v>2690</v>
      </c>
    </row>
    <row r="546" spans="1:50" x14ac:dyDescent="0.3">
      <c r="A546" s="11" t="s">
        <v>2210</v>
      </c>
      <c r="B546" s="11" t="s">
        <v>292</v>
      </c>
      <c r="C546" s="11" t="s">
        <v>1601</v>
      </c>
      <c r="D546" s="11" t="s">
        <v>2210</v>
      </c>
      <c r="E546" s="11" t="s">
        <v>2228</v>
      </c>
      <c r="F546" s="11" t="s">
        <v>2688</v>
      </c>
      <c r="G546" s="11" t="s">
        <v>292</v>
      </c>
      <c r="H546" s="12" t="s">
        <v>1062</v>
      </c>
      <c r="I546" s="13">
        <v>44707</v>
      </c>
      <c r="J546" s="11" t="s">
        <v>2656</v>
      </c>
      <c r="K546" s="11">
        <v>0.56000000000000005</v>
      </c>
      <c r="L546" s="11">
        <v>66</v>
      </c>
      <c r="M546" s="11">
        <v>9.2100000000000009</v>
      </c>
      <c r="N546" s="11">
        <v>70</v>
      </c>
      <c r="O546" s="11">
        <v>13.59</v>
      </c>
      <c r="P546" s="11">
        <v>60</v>
      </c>
      <c r="Q546" s="11">
        <v>-0.59</v>
      </c>
      <c r="R546" s="11">
        <v>64</v>
      </c>
      <c r="S546" s="11">
        <v>0.71</v>
      </c>
      <c r="T546" s="11">
        <v>65</v>
      </c>
      <c r="U546" s="11">
        <v>-7.0000000000000007E-2</v>
      </c>
      <c r="V546" s="11">
        <v>58</v>
      </c>
      <c r="W546" s="11">
        <v>-0.49</v>
      </c>
      <c r="X546" s="11">
        <v>47</v>
      </c>
      <c r="Y546" s="11">
        <v>4.54</v>
      </c>
      <c r="Z546" s="11">
        <v>47</v>
      </c>
      <c r="AA546" s="11">
        <v>1.22</v>
      </c>
      <c r="AB546" s="11">
        <v>51</v>
      </c>
      <c r="AC546" s="11">
        <v>5.13</v>
      </c>
      <c r="AD546" s="11">
        <v>59</v>
      </c>
      <c r="AE546" s="40">
        <v>0.28000000000000003</v>
      </c>
      <c r="AF546" s="11">
        <v>51</v>
      </c>
      <c r="AG546" s="43">
        <v>0.05</v>
      </c>
      <c r="AH546" s="11">
        <v>40</v>
      </c>
      <c r="AI546" s="47">
        <v>0.3</v>
      </c>
      <c r="AJ546" s="11">
        <v>49</v>
      </c>
      <c r="AK546" s="47">
        <v>0.01</v>
      </c>
      <c r="AL546" s="11">
        <v>34</v>
      </c>
      <c r="AM546" s="40">
        <v>0.32</v>
      </c>
      <c r="AN546" s="11">
        <v>46</v>
      </c>
      <c r="AO546" s="40">
        <v>0.45</v>
      </c>
      <c r="AP546" s="11">
        <v>53</v>
      </c>
      <c r="AQ546" s="11">
        <v>9.14</v>
      </c>
      <c r="AR546" s="11">
        <v>162.56</v>
      </c>
      <c r="AS546" s="11">
        <v>126.39</v>
      </c>
      <c r="AT546" s="11" t="s">
        <v>2640</v>
      </c>
      <c r="AU546" s="11" t="s">
        <v>2640</v>
      </c>
      <c r="AV546" s="11" t="s">
        <v>2641</v>
      </c>
      <c r="AW546" s="11">
        <v>3</v>
      </c>
      <c r="AX546" s="64" t="s">
        <v>2688</v>
      </c>
    </row>
    <row r="547" spans="1:50" x14ac:dyDescent="0.3">
      <c r="A547" s="11" t="s">
        <v>2211</v>
      </c>
      <c r="B547" s="11" t="s">
        <v>293</v>
      </c>
      <c r="C547" s="11" t="s">
        <v>1602</v>
      </c>
      <c r="D547" s="11" t="s">
        <v>2211</v>
      </c>
      <c r="E547" s="11" t="s">
        <v>2228</v>
      </c>
      <c r="F547" s="11" t="s">
        <v>2688</v>
      </c>
      <c r="G547" s="11" t="s">
        <v>293</v>
      </c>
      <c r="H547" s="12" t="s">
        <v>1062</v>
      </c>
      <c r="I547" s="13">
        <v>44707</v>
      </c>
      <c r="J547" s="11" t="s">
        <v>2656</v>
      </c>
      <c r="K547" s="11">
        <v>0.33</v>
      </c>
      <c r="L547" s="11">
        <v>64</v>
      </c>
      <c r="M547" s="11">
        <v>6.53</v>
      </c>
      <c r="N547" s="11">
        <v>69</v>
      </c>
      <c r="O547" s="11">
        <v>10.19</v>
      </c>
      <c r="P547" s="11">
        <v>57</v>
      </c>
      <c r="Q547" s="11">
        <v>0.1</v>
      </c>
      <c r="R547" s="11">
        <v>63</v>
      </c>
      <c r="S547" s="11">
        <v>1.18</v>
      </c>
      <c r="T547" s="11">
        <v>64</v>
      </c>
      <c r="U547" s="11">
        <v>-0.11</v>
      </c>
      <c r="V547" s="11">
        <v>56</v>
      </c>
      <c r="W547" s="11">
        <v>-0.2</v>
      </c>
      <c r="X547" s="11">
        <v>45</v>
      </c>
      <c r="Y547" s="11">
        <v>1.78</v>
      </c>
      <c r="Z547" s="11">
        <v>45</v>
      </c>
      <c r="AA547" s="11">
        <v>1.43</v>
      </c>
      <c r="AB547" s="11">
        <v>49</v>
      </c>
      <c r="AC547" s="11">
        <v>3.89</v>
      </c>
      <c r="AD547" s="11">
        <v>59</v>
      </c>
      <c r="AE547" s="40">
        <v>0.31</v>
      </c>
      <c r="AF547" s="11">
        <v>49</v>
      </c>
      <c r="AG547" s="43">
        <v>0.06</v>
      </c>
      <c r="AH547" s="11">
        <v>38</v>
      </c>
      <c r="AI547" s="47">
        <v>0.33</v>
      </c>
      <c r="AJ547" s="11">
        <v>47</v>
      </c>
      <c r="AK547" s="47">
        <v>0.01</v>
      </c>
      <c r="AL547" s="11">
        <v>33</v>
      </c>
      <c r="AM547" s="40">
        <v>0.35</v>
      </c>
      <c r="AN547" s="11">
        <v>44</v>
      </c>
      <c r="AO547" s="40">
        <v>0.49</v>
      </c>
      <c r="AP547" s="11">
        <v>51</v>
      </c>
      <c r="AQ547" s="11">
        <v>6.42</v>
      </c>
      <c r="AR547" s="11">
        <v>162.41999999999999</v>
      </c>
      <c r="AS547" s="11">
        <v>126.56</v>
      </c>
      <c r="AT547" s="11" t="s">
        <v>2640</v>
      </c>
      <c r="AU547" s="11" t="s">
        <v>2640</v>
      </c>
      <c r="AV547" s="11" t="s">
        <v>2642</v>
      </c>
      <c r="AW547" s="11">
        <v>3</v>
      </c>
      <c r="AX547" s="64" t="s">
        <v>2688</v>
      </c>
    </row>
    <row r="548" spans="1:50" s="1" customFormat="1" x14ac:dyDescent="0.3">
      <c r="A548" s="14" t="s">
        <v>2212</v>
      </c>
      <c r="B548" s="14" t="s">
        <v>484</v>
      </c>
      <c r="C548" s="14" t="s">
        <v>1603</v>
      </c>
      <c r="D548" s="14" t="s">
        <v>2212</v>
      </c>
      <c r="E548" s="14" t="s">
        <v>2228</v>
      </c>
      <c r="F548" s="14" t="s">
        <v>2688</v>
      </c>
      <c r="G548" s="14" t="s">
        <v>484</v>
      </c>
      <c r="H548" s="15" t="s">
        <v>1051</v>
      </c>
      <c r="I548" s="16">
        <v>44709</v>
      </c>
      <c r="J548" s="14" t="s">
        <v>2656</v>
      </c>
      <c r="K548" s="14">
        <v>0.48</v>
      </c>
      <c r="L548" s="14">
        <v>64</v>
      </c>
      <c r="M548" s="14">
        <v>9.36</v>
      </c>
      <c r="N548" s="14">
        <v>70</v>
      </c>
      <c r="O548" s="14">
        <v>16.09</v>
      </c>
      <c r="P548" s="14">
        <v>58</v>
      </c>
      <c r="Q548" s="14">
        <v>0.05</v>
      </c>
      <c r="R548" s="14">
        <v>63</v>
      </c>
      <c r="S548" s="14">
        <v>1.93</v>
      </c>
      <c r="T548" s="14">
        <v>64</v>
      </c>
      <c r="U548" s="14">
        <v>0.63</v>
      </c>
      <c r="V548" s="14">
        <v>55</v>
      </c>
      <c r="W548" s="14">
        <v>-0.28000000000000003</v>
      </c>
      <c r="X548" s="14">
        <v>45</v>
      </c>
      <c r="Y548" s="14">
        <v>3.59</v>
      </c>
      <c r="Z548" s="14">
        <v>45</v>
      </c>
      <c r="AA548" s="14">
        <v>2.15</v>
      </c>
      <c r="AB548" s="14">
        <v>48</v>
      </c>
      <c r="AC548" s="14">
        <v>4.79</v>
      </c>
      <c r="AD548" s="14">
        <v>59</v>
      </c>
      <c r="AE548" s="41">
        <v>0.32</v>
      </c>
      <c r="AF548" s="14">
        <v>49</v>
      </c>
      <c r="AG548" s="44">
        <v>0.04</v>
      </c>
      <c r="AH548" s="14">
        <v>39</v>
      </c>
      <c r="AI548" s="48">
        <v>0.23</v>
      </c>
      <c r="AJ548" s="14">
        <v>47</v>
      </c>
      <c r="AK548" s="48">
        <v>0.04</v>
      </c>
      <c r="AL548" s="14">
        <v>34</v>
      </c>
      <c r="AM548" s="41">
        <v>0.28000000000000003</v>
      </c>
      <c r="AN548" s="14">
        <v>44</v>
      </c>
      <c r="AO548" s="41">
        <v>0.5</v>
      </c>
      <c r="AP548" s="14">
        <v>51</v>
      </c>
      <c r="AQ548" s="14">
        <v>9.99</v>
      </c>
      <c r="AR548" s="14">
        <v>164.82</v>
      </c>
      <c r="AS548" s="14">
        <v>127.42</v>
      </c>
      <c r="AT548" s="14" t="s">
        <v>2640</v>
      </c>
      <c r="AU548" s="14" t="s">
        <v>2641</v>
      </c>
      <c r="AV548" s="14" t="s">
        <v>2641</v>
      </c>
      <c r="AW548" s="14">
        <v>3</v>
      </c>
      <c r="AX548" s="65" t="s">
        <v>2688</v>
      </c>
    </row>
    <row r="549" spans="1:50" s="1" customFormat="1" x14ac:dyDescent="0.3">
      <c r="A549" s="14" t="s">
        <v>2213</v>
      </c>
      <c r="B549" s="14" t="s">
        <v>483</v>
      </c>
      <c r="C549" s="14" t="s">
        <v>1604</v>
      </c>
      <c r="D549" s="14" t="s">
        <v>2213</v>
      </c>
      <c r="E549" s="14" t="s">
        <v>2228</v>
      </c>
      <c r="F549" s="14" t="s">
        <v>2688</v>
      </c>
      <c r="G549" s="14" t="s">
        <v>483</v>
      </c>
      <c r="H549" s="15" t="s">
        <v>1051</v>
      </c>
      <c r="I549" s="16">
        <v>44709</v>
      </c>
      <c r="J549" s="14" t="s">
        <v>2656</v>
      </c>
      <c r="K549" s="14">
        <v>0.42</v>
      </c>
      <c r="L549" s="14">
        <v>64</v>
      </c>
      <c r="M549" s="14">
        <v>8.0299999999999994</v>
      </c>
      <c r="N549" s="14">
        <v>70</v>
      </c>
      <c r="O549" s="14">
        <v>14.32</v>
      </c>
      <c r="P549" s="14">
        <v>58</v>
      </c>
      <c r="Q549" s="14">
        <v>0.26</v>
      </c>
      <c r="R549" s="14">
        <v>63</v>
      </c>
      <c r="S549" s="14">
        <v>1.87</v>
      </c>
      <c r="T549" s="14">
        <v>64</v>
      </c>
      <c r="U549" s="14">
        <v>0.62</v>
      </c>
      <c r="V549" s="14">
        <v>55</v>
      </c>
      <c r="W549" s="14">
        <v>-0.15</v>
      </c>
      <c r="X549" s="14">
        <v>45</v>
      </c>
      <c r="Y549" s="14">
        <v>2.52</v>
      </c>
      <c r="Z549" s="14">
        <v>45</v>
      </c>
      <c r="AA549" s="14">
        <v>2.02</v>
      </c>
      <c r="AB549" s="14">
        <v>48</v>
      </c>
      <c r="AC549" s="14">
        <v>4.09</v>
      </c>
      <c r="AD549" s="14">
        <v>59</v>
      </c>
      <c r="AE549" s="41">
        <v>0.32</v>
      </c>
      <c r="AF549" s="14">
        <v>49</v>
      </c>
      <c r="AG549" s="44">
        <v>0.04</v>
      </c>
      <c r="AH549" s="14">
        <v>39</v>
      </c>
      <c r="AI549" s="48">
        <v>0.23</v>
      </c>
      <c r="AJ549" s="14">
        <v>47</v>
      </c>
      <c r="AK549" s="48">
        <v>0.04</v>
      </c>
      <c r="AL549" s="14">
        <v>34</v>
      </c>
      <c r="AM549" s="41">
        <v>0.28000000000000003</v>
      </c>
      <c r="AN549" s="14">
        <v>44</v>
      </c>
      <c r="AO549" s="41">
        <v>0.5</v>
      </c>
      <c r="AP549" s="14">
        <v>51</v>
      </c>
      <c r="AQ549" s="14">
        <v>8.6499999999999986</v>
      </c>
      <c r="AR549" s="14">
        <v>161.08000000000001</v>
      </c>
      <c r="AS549" s="14">
        <v>126.46</v>
      </c>
      <c r="AT549" s="14" t="s">
        <v>2640</v>
      </c>
      <c r="AU549" s="14" t="s">
        <v>2642</v>
      </c>
      <c r="AV549" s="14" t="s">
        <v>2642</v>
      </c>
      <c r="AW549" s="14">
        <v>3</v>
      </c>
      <c r="AX549" s="65" t="s">
        <v>2688</v>
      </c>
    </row>
    <row r="550" spans="1:50" x14ac:dyDescent="0.3">
      <c r="A550" s="11" t="s">
        <v>2214</v>
      </c>
      <c r="B550" s="11" t="s">
        <v>624</v>
      </c>
      <c r="C550" s="11" t="s">
        <v>1605</v>
      </c>
      <c r="D550" s="11" t="s">
        <v>2214</v>
      </c>
      <c r="E550" s="11" t="s">
        <v>2228</v>
      </c>
      <c r="F550" s="11" t="s">
        <v>2616</v>
      </c>
      <c r="G550" s="11" t="s">
        <v>624</v>
      </c>
      <c r="H550" s="12" t="s">
        <v>1060</v>
      </c>
      <c r="I550" s="13">
        <v>44714</v>
      </c>
      <c r="J550" s="11" t="s">
        <v>2657</v>
      </c>
      <c r="K550" s="11">
        <v>0.35</v>
      </c>
      <c r="L550" s="11">
        <v>66</v>
      </c>
      <c r="M550" s="11">
        <v>7.17</v>
      </c>
      <c r="N550" s="11">
        <v>69</v>
      </c>
      <c r="O550" s="11">
        <v>12.62</v>
      </c>
      <c r="P550" s="11">
        <v>58</v>
      </c>
      <c r="Q550" s="11">
        <v>0.28999999999999998</v>
      </c>
      <c r="R550" s="11">
        <v>63</v>
      </c>
      <c r="S550" s="11">
        <v>2</v>
      </c>
      <c r="T550" s="11">
        <v>64</v>
      </c>
      <c r="U550" s="11">
        <v>0.09</v>
      </c>
      <c r="V550" s="11">
        <v>53</v>
      </c>
      <c r="W550" s="11">
        <v>-0.14000000000000001</v>
      </c>
      <c r="X550" s="11">
        <v>47</v>
      </c>
      <c r="Y550" s="11">
        <v>1.71</v>
      </c>
      <c r="Z550" s="11">
        <v>46</v>
      </c>
      <c r="AA550" s="11">
        <v>2.09</v>
      </c>
      <c r="AB550" s="11">
        <v>50</v>
      </c>
      <c r="AC550" s="11">
        <v>3.76</v>
      </c>
      <c r="AD550" s="11">
        <v>59</v>
      </c>
      <c r="AE550" s="40">
        <v>0.3</v>
      </c>
      <c r="AF550" s="11">
        <v>50</v>
      </c>
      <c r="AG550" s="43">
        <v>0.05</v>
      </c>
      <c r="AH550" s="11">
        <v>41</v>
      </c>
      <c r="AI550" s="47">
        <v>0.4</v>
      </c>
      <c r="AJ550" s="11">
        <v>48</v>
      </c>
      <c r="AK550" s="47">
        <v>1E-3</v>
      </c>
      <c r="AL550" s="11">
        <v>35</v>
      </c>
      <c r="AM550" s="40">
        <v>0.38</v>
      </c>
      <c r="AN550" s="11">
        <v>45</v>
      </c>
      <c r="AO550" s="40">
        <v>0.52</v>
      </c>
      <c r="AP550" s="11">
        <v>52</v>
      </c>
      <c r="AQ550" s="11">
        <v>7.26</v>
      </c>
      <c r="AR550" s="11">
        <v>169.25</v>
      </c>
      <c r="AS550" s="11">
        <v>128.80000000000001</v>
      </c>
      <c r="AT550" s="11" t="s">
        <v>2640</v>
      </c>
      <c r="AU550" s="11" t="s">
        <v>2642</v>
      </c>
      <c r="AV550" s="11" t="s">
        <v>2640</v>
      </c>
      <c r="AW550" s="11">
        <v>3</v>
      </c>
      <c r="AX550" s="64" t="s">
        <v>2688</v>
      </c>
    </row>
    <row r="551" spans="1:50" x14ac:dyDescent="0.3">
      <c r="A551" s="11" t="s">
        <v>2215</v>
      </c>
      <c r="B551" s="11" t="s">
        <v>623</v>
      </c>
      <c r="C551" s="11" t="s">
        <v>1606</v>
      </c>
      <c r="D551" s="11" t="s">
        <v>2215</v>
      </c>
      <c r="E551" s="11" t="s">
        <v>2228</v>
      </c>
      <c r="F551" s="11" t="s">
        <v>2616</v>
      </c>
      <c r="G551" s="11" t="s">
        <v>623</v>
      </c>
      <c r="H551" s="12" t="s">
        <v>1060</v>
      </c>
      <c r="I551" s="13">
        <v>44714</v>
      </c>
      <c r="J551" s="11" t="s">
        <v>2657</v>
      </c>
      <c r="K551" s="11">
        <v>0.4</v>
      </c>
      <c r="L551" s="11">
        <v>66</v>
      </c>
      <c r="M551" s="11">
        <v>7.37</v>
      </c>
      <c r="N551" s="11">
        <v>69</v>
      </c>
      <c r="O551" s="11">
        <v>12.88</v>
      </c>
      <c r="P551" s="11">
        <v>58</v>
      </c>
      <c r="Q551" s="11">
        <v>0.2</v>
      </c>
      <c r="R551" s="11">
        <v>63</v>
      </c>
      <c r="S551" s="11">
        <v>1.96</v>
      </c>
      <c r="T551" s="11">
        <v>64</v>
      </c>
      <c r="U551" s="11">
        <v>0.09</v>
      </c>
      <c r="V551" s="11">
        <v>53</v>
      </c>
      <c r="W551" s="11">
        <v>-0.16</v>
      </c>
      <c r="X551" s="11">
        <v>47</v>
      </c>
      <c r="Y551" s="11">
        <v>1.83</v>
      </c>
      <c r="Z551" s="11">
        <v>46</v>
      </c>
      <c r="AA551" s="11">
        <v>2.0699999999999998</v>
      </c>
      <c r="AB551" s="11">
        <v>50</v>
      </c>
      <c r="AC551" s="11">
        <v>3.88</v>
      </c>
      <c r="AD551" s="11">
        <v>59</v>
      </c>
      <c r="AE551" s="40">
        <v>0.3</v>
      </c>
      <c r="AF551" s="11">
        <v>50</v>
      </c>
      <c r="AG551" s="43">
        <v>0.05</v>
      </c>
      <c r="AH551" s="11">
        <v>41</v>
      </c>
      <c r="AI551" s="47">
        <v>0.4</v>
      </c>
      <c r="AJ551" s="11">
        <v>48</v>
      </c>
      <c r="AK551" s="47">
        <v>1E-3</v>
      </c>
      <c r="AL551" s="11">
        <v>35</v>
      </c>
      <c r="AM551" s="40">
        <v>0.38</v>
      </c>
      <c r="AN551" s="11">
        <v>45</v>
      </c>
      <c r="AO551" s="40">
        <v>0.52</v>
      </c>
      <c r="AP551" s="11">
        <v>52</v>
      </c>
      <c r="AQ551" s="11">
        <v>7.46</v>
      </c>
      <c r="AR551" s="11">
        <v>169.57</v>
      </c>
      <c r="AS551" s="11">
        <v>128.93</v>
      </c>
      <c r="AT551" s="11" t="s">
        <v>2640</v>
      </c>
      <c r="AU551" s="11" t="s">
        <v>2640</v>
      </c>
      <c r="AV551" s="11" t="s">
        <v>2641</v>
      </c>
      <c r="AW551" s="11">
        <v>3</v>
      </c>
      <c r="AX551" s="64" t="s">
        <v>2688</v>
      </c>
    </row>
    <row r="552" spans="1:50" s="1" customFormat="1" x14ac:dyDescent="0.3">
      <c r="A552" s="14" t="s">
        <v>2216</v>
      </c>
      <c r="B552" s="14" t="s">
        <v>617</v>
      </c>
      <c r="C552" s="14" t="s">
        <v>1607</v>
      </c>
      <c r="D552" s="14" t="s">
        <v>2216</v>
      </c>
      <c r="E552" s="14" t="s">
        <v>2228</v>
      </c>
      <c r="F552" s="14" t="s">
        <v>2616</v>
      </c>
      <c r="G552" s="14" t="s">
        <v>617</v>
      </c>
      <c r="H552" s="15" t="s">
        <v>1047</v>
      </c>
      <c r="I552" s="16">
        <v>44713</v>
      </c>
      <c r="J552" s="14" t="s">
        <v>2656</v>
      </c>
      <c r="K552" s="14">
        <v>0.56000000000000005</v>
      </c>
      <c r="L552" s="14">
        <v>66</v>
      </c>
      <c r="M552" s="14">
        <v>7.91</v>
      </c>
      <c r="N552" s="14">
        <v>70</v>
      </c>
      <c r="O552" s="14">
        <v>13.15</v>
      </c>
      <c r="P552" s="14">
        <v>64</v>
      </c>
      <c r="Q552" s="14">
        <v>0.15</v>
      </c>
      <c r="R552" s="14">
        <v>66</v>
      </c>
      <c r="S552" s="14">
        <v>1.9</v>
      </c>
      <c r="T552" s="14">
        <v>66</v>
      </c>
      <c r="U552" s="14">
        <v>-0.6</v>
      </c>
      <c r="V552" s="14">
        <v>64</v>
      </c>
      <c r="W552" s="14">
        <v>-0.3</v>
      </c>
      <c r="X552" s="14">
        <v>50</v>
      </c>
      <c r="Y552" s="14">
        <v>4.4800000000000004</v>
      </c>
      <c r="Z552" s="14">
        <v>50</v>
      </c>
      <c r="AA552" s="14">
        <v>1.83</v>
      </c>
      <c r="AB552" s="14">
        <v>53</v>
      </c>
      <c r="AC552" s="14">
        <v>4.46</v>
      </c>
      <c r="AD552" s="14">
        <v>62</v>
      </c>
      <c r="AE552" s="41">
        <v>0.31</v>
      </c>
      <c r="AF552" s="14">
        <v>57</v>
      </c>
      <c r="AG552" s="44">
        <v>7.0000000000000007E-2</v>
      </c>
      <c r="AH552" s="14">
        <v>45</v>
      </c>
      <c r="AI552" s="48">
        <v>0.31</v>
      </c>
      <c r="AJ552" s="14">
        <v>54</v>
      </c>
      <c r="AK552" s="48">
        <v>0.01</v>
      </c>
      <c r="AL552" s="14">
        <v>38</v>
      </c>
      <c r="AM552" s="41">
        <v>0.35</v>
      </c>
      <c r="AN552" s="14">
        <v>51</v>
      </c>
      <c r="AO552" s="41">
        <v>0.46</v>
      </c>
      <c r="AP552" s="14">
        <v>59</v>
      </c>
      <c r="AQ552" s="14">
        <v>7.3100000000000005</v>
      </c>
      <c r="AR552" s="14">
        <v>164.53</v>
      </c>
      <c r="AS552" s="14">
        <v>125.84</v>
      </c>
      <c r="AT552" s="14" t="s">
        <v>2640</v>
      </c>
      <c r="AU552" s="14" t="s">
        <v>2640</v>
      </c>
      <c r="AV552" s="14" t="s">
        <v>2640</v>
      </c>
      <c r="AW552" s="14">
        <v>3</v>
      </c>
      <c r="AX552" s="65" t="s">
        <v>2688</v>
      </c>
    </row>
    <row r="553" spans="1:50" s="1" customFormat="1" x14ac:dyDescent="0.3">
      <c r="A553" s="14" t="s">
        <v>2217</v>
      </c>
      <c r="B553" s="14" t="s">
        <v>618</v>
      </c>
      <c r="C553" s="14" t="s">
        <v>1608</v>
      </c>
      <c r="D553" s="14" t="s">
        <v>2217</v>
      </c>
      <c r="E553" s="14" t="s">
        <v>2228</v>
      </c>
      <c r="F553" s="14" t="s">
        <v>2616</v>
      </c>
      <c r="G553" s="14" t="s">
        <v>618</v>
      </c>
      <c r="H553" s="15" t="s">
        <v>1047</v>
      </c>
      <c r="I553" s="16">
        <v>44713</v>
      </c>
      <c r="J553" s="14" t="s">
        <v>2656</v>
      </c>
      <c r="K553" s="14">
        <v>0.59</v>
      </c>
      <c r="L553" s="14">
        <v>68</v>
      </c>
      <c r="M553" s="14">
        <v>7.45</v>
      </c>
      <c r="N553" s="14">
        <v>71</v>
      </c>
      <c r="O553" s="14">
        <v>12.94</v>
      </c>
      <c r="P553" s="14">
        <v>67</v>
      </c>
      <c r="Q553" s="14">
        <v>-0.08</v>
      </c>
      <c r="R553" s="14">
        <v>67</v>
      </c>
      <c r="S553" s="14">
        <v>1.57</v>
      </c>
      <c r="T553" s="14">
        <v>66</v>
      </c>
      <c r="U553" s="14">
        <v>-0.61</v>
      </c>
      <c r="V553" s="14">
        <v>65</v>
      </c>
      <c r="W553" s="14">
        <v>-0.34</v>
      </c>
      <c r="X553" s="14">
        <v>52</v>
      </c>
      <c r="Y553" s="14">
        <v>3.27</v>
      </c>
      <c r="Z553" s="14">
        <v>51</v>
      </c>
      <c r="AA553" s="14">
        <v>1.88</v>
      </c>
      <c r="AB553" s="14">
        <v>55</v>
      </c>
      <c r="AC553" s="14">
        <v>4.43</v>
      </c>
      <c r="AD553" s="14">
        <v>62</v>
      </c>
      <c r="AE553" s="41">
        <v>0.34</v>
      </c>
      <c r="AF553" s="14">
        <v>59</v>
      </c>
      <c r="AG553" s="44">
        <v>7.0000000000000007E-2</v>
      </c>
      <c r="AH553" s="14">
        <v>46</v>
      </c>
      <c r="AI553" s="48">
        <v>0.31</v>
      </c>
      <c r="AJ553" s="14">
        <v>56</v>
      </c>
      <c r="AK553" s="48">
        <v>0.01</v>
      </c>
      <c r="AL553" s="14">
        <v>39</v>
      </c>
      <c r="AM553" s="41">
        <v>0.36</v>
      </c>
      <c r="AN553" s="14">
        <v>52</v>
      </c>
      <c r="AO553" s="41">
        <v>0.49</v>
      </c>
      <c r="AP553" s="14">
        <v>61</v>
      </c>
      <c r="AQ553" s="14">
        <v>6.84</v>
      </c>
      <c r="AR553" s="14">
        <v>165.56</v>
      </c>
      <c r="AS553" s="14">
        <v>125.02</v>
      </c>
      <c r="AT553" s="14" t="s">
        <v>2640</v>
      </c>
      <c r="AU553" s="14" t="s">
        <v>2642</v>
      </c>
      <c r="AV553" s="14" t="s">
        <v>2642</v>
      </c>
      <c r="AW553" s="14">
        <v>4</v>
      </c>
      <c r="AX553" s="65" t="s">
        <v>2688</v>
      </c>
    </row>
    <row r="554" spans="1:50" x14ac:dyDescent="0.3">
      <c r="A554" s="11" t="s">
        <v>2218</v>
      </c>
      <c r="B554" s="11" t="s">
        <v>451</v>
      </c>
      <c r="C554" s="11" t="s">
        <v>1609</v>
      </c>
      <c r="D554" s="11" t="s">
        <v>2218</v>
      </c>
      <c r="E554" s="11" t="s">
        <v>2228</v>
      </c>
      <c r="F554" s="11" t="s">
        <v>2688</v>
      </c>
      <c r="G554" s="11" t="s">
        <v>451</v>
      </c>
      <c r="H554" s="12" t="s">
        <v>1061</v>
      </c>
      <c r="I554" s="13">
        <v>44710</v>
      </c>
      <c r="J554" s="11" t="s">
        <v>2656</v>
      </c>
      <c r="K554" s="11">
        <v>0.61</v>
      </c>
      <c r="L554" s="11">
        <v>65</v>
      </c>
      <c r="M554" s="11">
        <v>9.86</v>
      </c>
      <c r="N554" s="11">
        <v>70</v>
      </c>
      <c r="O554" s="11">
        <v>18.739999999999998</v>
      </c>
      <c r="P554" s="11">
        <v>58</v>
      </c>
      <c r="Q554" s="11">
        <v>0.67</v>
      </c>
      <c r="R554" s="11">
        <v>63</v>
      </c>
      <c r="S554" s="11">
        <v>1.72</v>
      </c>
      <c r="T554" s="11">
        <v>64</v>
      </c>
      <c r="U554" s="11">
        <v>0.66</v>
      </c>
      <c r="V554" s="11">
        <v>54</v>
      </c>
      <c r="W554" s="11">
        <v>0.03</v>
      </c>
      <c r="X554" s="11">
        <v>47</v>
      </c>
      <c r="Y554" s="11">
        <v>2.63</v>
      </c>
      <c r="Z554" s="11">
        <v>46</v>
      </c>
      <c r="AA554" s="11">
        <v>2.25</v>
      </c>
      <c r="AB554" s="11">
        <v>48</v>
      </c>
      <c r="AC554" s="11">
        <v>3.99</v>
      </c>
      <c r="AD554" s="11">
        <v>59</v>
      </c>
      <c r="AE554" s="40">
        <v>0.28999999999999998</v>
      </c>
      <c r="AF554" s="11">
        <v>48</v>
      </c>
      <c r="AG554" s="43">
        <v>0.04</v>
      </c>
      <c r="AH554" s="11">
        <v>37</v>
      </c>
      <c r="AI554" s="47">
        <v>0.25</v>
      </c>
      <c r="AJ554" s="11">
        <v>46</v>
      </c>
      <c r="AK554" s="47">
        <v>0.01</v>
      </c>
      <c r="AL554" s="11">
        <v>31</v>
      </c>
      <c r="AM554" s="40">
        <v>0.26</v>
      </c>
      <c r="AN554" s="11">
        <v>43</v>
      </c>
      <c r="AO554" s="40">
        <v>0.43</v>
      </c>
      <c r="AP554" s="11">
        <v>50</v>
      </c>
      <c r="AQ554" s="11">
        <v>10.52</v>
      </c>
      <c r="AR554" s="11">
        <v>162.58000000000001</v>
      </c>
      <c r="AS554" s="11">
        <v>127.29</v>
      </c>
      <c r="AT554" s="11" t="s">
        <v>2642</v>
      </c>
      <c r="AU554" s="11" t="s">
        <v>2641</v>
      </c>
      <c r="AV554" s="11" t="s">
        <v>2640</v>
      </c>
      <c r="AW554" s="11">
        <v>4</v>
      </c>
      <c r="AX554" s="64" t="s">
        <v>2690</v>
      </c>
    </row>
    <row r="555" spans="1:50" x14ac:dyDescent="0.3">
      <c r="A555" s="11" t="s">
        <v>2219</v>
      </c>
      <c r="B555" s="11" t="s">
        <v>452</v>
      </c>
      <c r="C555" s="11" t="s">
        <v>1610</v>
      </c>
      <c r="D555" s="11" t="s">
        <v>2219</v>
      </c>
      <c r="E555" s="11" t="s">
        <v>2228</v>
      </c>
      <c r="F555" s="11" t="s">
        <v>2688</v>
      </c>
      <c r="G555" s="11" t="s">
        <v>452</v>
      </c>
      <c r="H555" s="12" t="s">
        <v>1061</v>
      </c>
      <c r="I555" s="13">
        <v>44710</v>
      </c>
      <c r="J555" s="11" t="s">
        <v>2656</v>
      </c>
      <c r="K555" s="11">
        <v>0.43</v>
      </c>
      <c r="L555" s="11">
        <v>65</v>
      </c>
      <c r="M555" s="11">
        <v>7.39</v>
      </c>
      <c r="N555" s="11">
        <v>70</v>
      </c>
      <c r="O555" s="11">
        <v>15.39</v>
      </c>
      <c r="P555" s="11">
        <v>58</v>
      </c>
      <c r="Q555" s="11">
        <v>0.91</v>
      </c>
      <c r="R555" s="11">
        <v>63</v>
      </c>
      <c r="S555" s="11">
        <v>1.85</v>
      </c>
      <c r="T555" s="11">
        <v>64</v>
      </c>
      <c r="U555" s="11">
        <v>0.65</v>
      </c>
      <c r="V555" s="11">
        <v>54</v>
      </c>
      <c r="W555" s="11">
        <v>0.17</v>
      </c>
      <c r="X555" s="11">
        <v>47</v>
      </c>
      <c r="Y555" s="11">
        <v>1.01</v>
      </c>
      <c r="Z555" s="11">
        <v>46</v>
      </c>
      <c r="AA555" s="11">
        <v>2.13</v>
      </c>
      <c r="AB555" s="11">
        <v>48</v>
      </c>
      <c r="AC555" s="11">
        <v>3.13</v>
      </c>
      <c r="AD555" s="11">
        <v>59</v>
      </c>
      <c r="AE555" s="40">
        <v>0.28999999999999998</v>
      </c>
      <c r="AF555" s="11">
        <v>48</v>
      </c>
      <c r="AG555" s="43">
        <v>0.04</v>
      </c>
      <c r="AH555" s="11">
        <v>37</v>
      </c>
      <c r="AI555" s="47">
        <v>0.25</v>
      </c>
      <c r="AJ555" s="11">
        <v>46</v>
      </c>
      <c r="AK555" s="47">
        <v>0.01</v>
      </c>
      <c r="AL555" s="11">
        <v>31</v>
      </c>
      <c r="AM555" s="40">
        <v>0.26</v>
      </c>
      <c r="AN555" s="11">
        <v>43</v>
      </c>
      <c r="AO555" s="40">
        <v>0.43</v>
      </c>
      <c r="AP555" s="11">
        <v>50</v>
      </c>
      <c r="AQ555" s="11">
        <v>8.0399999999999991</v>
      </c>
      <c r="AR555" s="11">
        <v>157.1</v>
      </c>
      <c r="AS555" s="11">
        <v>125.12</v>
      </c>
      <c r="AT555" s="11" t="s">
        <v>2640</v>
      </c>
      <c r="AU555" s="11" t="s">
        <v>2641</v>
      </c>
      <c r="AV555" s="11" t="s">
        <v>2640</v>
      </c>
      <c r="AW555" s="11">
        <v>3</v>
      </c>
      <c r="AX555" s="64" t="s">
        <v>2690</v>
      </c>
    </row>
    <row r="556" spans="1:50" s="1" customFormat="1" x14ac:dyDescent="0.3">
      <c r="A556" s="14" t="s">
        <v>2220</v>
      </c>
      <c r="B556" s="14" t="s">
        <v>916</v>
      </c>
      <c r="C556" s="14" t="s">
        <v>1611</v>
      </c>
      <c r="D556" s="14" t="s">
        <v>2220</v>
      </c>
      <c r="E556" s="14" t="s">
        <v>2228</v>
      </c>
      <c r="F556" s="14" t="s">
        <v>2616</v>
      </c>
      <c r="G556" s="14" t="s">
        <v>916</v>
      </c>
      <c r="H556" s="15" t="s">
        <v>1066</v>
      </c>
      <c r="I556" s="16">
        <v>44733</v>
      </c>
      <c r="J556" s="14" t="s">
        <v>2656</v>
      </c>
      <c r="K556" s="14">
        <v>0.52</v>
      </c>
      <c r="L556" s="14">
        <v>63</v>
      </c>
      <c r="M556" s="14">
        <v>9.7100000000000009</v>
      </c>
      <c r="N556" s="14">
        <v>69</v>
      </c>
      <c r="O556" s="14">
        <v>12.27</v>
      </c>
      <c r="P556" s="14">
        <v>55</v>
      </c>
      <c r="Q556" s="14">
        <v>0.31</v>
      </c>
      <c r="R556" s="14">
        <v>62</v>
      </c>
      <c r="S556" s="14">
        <v>2.14</v>
      </c>
      <c r="T556" s="14">
        <v>62</v>
      </c>
      <c r="U556" s="14">
        <v>-0.02</v>
      </c>
      <c r="V556" s="14">
        <v>49</v>
      </c>
      <c r="W556" s="14">
        <v>-0.36</v>
      </c>
      <c r="X556" s="14">
        <v>43</v>
      </c>
      <c r="Y556" s="14">
        <v>5.36</v>
      </c>
      <c r="Z556" s="14">
        <v>43</v>
      </c>
      <c r="AA556" s="14">
        <v>2.29</v>
      </c>
      <c r="AB556" s="14">
        <v>46</v>
      </c>
      <c r="AC556" s="14">
        <v>5.13</v>
      </c>
      <c r="AD556" s="14">
        <v>57</v>
      </c>
      <c r="AE556" s="41">
        <v>0.28000000000000003</v>
      </c>
      <c r="AF556" s="14">
        <v>46</v>
      </c>
      <c r="AG556" s="44">
        <v>0.05</v>
      </c>
      <c r="AH556" s="14">
        <v>36</v>
      </c>
      <c r="AI556" s="48">
        <v>0.16</v>
      </c>
      <c r="AJ556" s="14">
        <v>44</v>
      </c>
      <c r="AK556" s="48">
        <v>0.02</v>
      </c>
      <c r="AL556" s="14">
        <v>31</v>
      </c>
      <c r="AM556" s="41">
        <v>0.22</v>
      </c>
      <c r="AN556" s="14">
        <v>41</v>
      </c>
      <c r="AO556" s="41">
        <v>0.37</v>
      </c>
      <c r="AP556" s="14">
        <v>48</v>
      </c>
      <c r="AQ556" s="14">
        <v>9.6900000000000013</v>
      </c>
      <c r="AR556" s="14">
        <v>167.3</v>
      </c>
      <c r="AS556" s="14">
        <v>125.99</v>
      </c>
      <c r="AT556" s="14" t="s">
        <v>2640</v>
      </c>
      <c r="AU556" s="14" t="s">
        <v>2641</v>
      </c>
      <c r="AV556" s="14" t="s">
        <v>2641</v>
      </c>
      <c r="AW556" s="14">
        <v>3</v>
      </c>
      <c r="AX556" s="65" t="s">
        <v>2688</v>
      </c>
    </row>
    <row r="557" spans="1:50" s="1" customFormat="1" x14ac:dyDescent="0.3">
      <c r="A557" s="14" t="s">
        <v>2221</v>
      </c>
      <c r="B557" s="14" t="s">
        <v>915</v>
      </c>
      <c r="C557" s="14" t="s">
        <v>1612</v>
      </c>
      <c r="D557" s="14" t="s">
        <v>2221</v>
      </c>
      <c r="E557" s="14" t="s">
        <v>2228</v>
      </c>
      <c r="F557" s="14" t="s">
        <v>2616</v>
      </c>
      <c r="G557" s="14" t="s">
        <v>915</v>
      </c>
      <c r="H557" s="15" t="s">
        <v>1066</v>
      </c>
      <c r="I557" s="16">
        <v>44733</v>
      </c>
      <c r="J557" s="14" t="s">
        <v>2656</v>
      </c>
      <c r="K557" s="14">
        <v>0.66</v>
      </c>
      <c r="L557" s="14">
        <v>63</v>
      </c>
      <c r="M557" s="14">
        <v>10.029999999999999</v>
      </c>
      <c r="N557" s="14">
        <v>69</v>
      </c>
      <c r="O557" s="14">
        <v>12.68</v>
      </c>
      <c r="P557" s="14">
        <v>55</v>
      </c>
      <c r="Q557" s="14">
        <v>0.31</v>
      </c>
      <c r="R557" s="14">
        <v>62</v>
      </c>
      <c r="S557" s="14">
        <v>2.04</v>
      </c>
      <c r="T557" s="14">
        <v>62</v>
      </c>
      <c r="U557" s="14">
        <v>-0.03</v>
      </c>
      <c r="V557" s="14">
        <v>49</v>
      </c>
      <c r="W557" s="14">
        <v>-0.36</v>
      </c>
      <c r="X557" s="14">
        <v>43</v>
      </c>
      <c r="Y557" s="14">
        <v>5.3</v>
      </c>
      <c r="Z557" s="14">
        <v>43</v>
      </c>
      <c r="AA557" s="14">
        <v>2.2599999999999998</v>
      </c>
      <c r="AB557" s="14">
        <v>46</v>
      </c>
      <c r="AC557" s="14">
        <v>5.1100000000000003</v>
      </c>
      <c r="AD557" s="14">
        <v>57</v>
      </c>
      <c r="AE557" s="41">
        <v>0.28000000000000003</v>
      </c>
      <c r="AF557" s="14">
        <v>46</v>
      </c>
      <c r="AG557" s="44">
        <v>0.05</v>
      </c>
      <c r="AH557" s="14">
        <v>36</v>
      </c>
      <c r="AI557" s="48">
        <v>0.16</v>
      </c>
      <c r="AJ557" s="14">
        <v>44</v>
      </c>
      <c r="AK557" s="48">
        <v>0.02</v>
      </c>
      <c r="AL557" s="14">
        <v>31</v>
      </c>
      <c r="AM557" s="41">
        <v>0.22</v>
      </c>
      <c r="AN557" s="14">
        <v>41</v>
      </c>
      <c r="AO557" s="41">
        <v>0.37</v>
      </c>
      <c r="AP557" s="14">
        <v>48</v>
      </c>
      <c r="AQ557" s="14">
        <v>10</v>
      </c>
      <c r="AR557" s="14">
        <v>167.71</v>
      </c>
      <c r="AS557" s="14">
        <v>126.27</v>
      </c>
      <c r="AT557" s="14" t="s">
        <v>2640</v>
      </c>
      <c r="AU557" s="14" t="s">
        <v>2641</v>
      </c>
      <c r="AV557" s="14" t="s">
        <v>2640</v>
      </c>
      <c r="AW557" s="14">
        <v>3</v>
      </c>
      <c r="AX557" s="65" t="s">
        <v>2688</v>
      </c>
    </row>
    <row r="558" spans="1:50" x14ac:dyDescent="0.3">
      <c r="A558" s="11" t="s">
        <v>2222</v>
      </c>
      <c r="B558" s="11" t="s">
        <v>645</v>
      </c>
      <c r="C558" s="11" t="s">
        <v>1613</v>
      </c>
      <c r="D558" s="11" t="s">
        <v>2222</v>
      </c>
      <c r="E558" s="11" t="s">
        <v>2228</v>
      </c>
      <c r="F558" s="11" t="s">
        <v>2688</v>
      </c>
      <c r="G558" s="11" t="s">
        <v>645</v>
      </c>
      <c r="H558" s="12" t="s">
        <v>1059</v>
      </c>
      <c r="I558" s="13">
        <v>44727</v>
      </c>
      <c r="J558" s="11" t="s">
        <v>2656</v>
      </c>
      <c r="K558" s="11">
        <v>0.2</v>
      </c>
      <c r="L558" s="11">
        <v>64</v>
      </c>
      <c r="M558" s="11">
        <v>8.01</v>
      </c>
      <c r="N558" s="11">
        <v>70</v>
      </c>
      <c r="O558" s="11">
        <v>11.34</v>
      </c>
      <c r="P558" s="11">
        <v>55</v>
      </c>
      <c r="Q558" s="11">
        <v>0.88</v>
      </c>
      <c r="R558" s="11">
        <v>63</v>
      </c>
      <c r="S558" s="11">
        <v>1.84</v>
      </c>
      <c r="T558" s="11">
        <v>64</v>
      </c>
      <c r="U558" s="11">
        <v>0.88</v>
      </c>
      <c r="V558" s="11">
        <v>49</v>
      </c>
      <c r="W558" s="11">
        <v>-0.17</v>
      </c>
      <c r="X558" s="11">
        <v>42</v>
      </c>
      <c r="Y558" s="11">
        <v>5.17</v>
      </c>
      <c r="Z558" s="11">
        <v>42</v>
      </c>
      <c r="AA558" s="11">
        <v>1.79</v>
      </c>
      <c r="AB558" s="11">
        <v>47</v>
      </c>
      <c r="AC558" s="11">
        <v>3.34</v>
      </c>
      <c r="AD558" s="11">
        <v>58</v>
      </c>
      <c r="AE558" s="40">
        <v>0.28999999999999998</v>
      </c>
      <c r="AF558" s="11">
        <v>43</v>
      </c>
      <c r="AG558" s="43">
        <v>0.05</v>
      </c>
      <c r="AH558" s="11">
        <v>34</v>
      </c>
      <c r="AI558" s="47">
        <v>0.27</v>
      </c>
      <c r="AJ558" s="11">
        <v>42</v>
      </c>
      <c r="AK558" s="47">
        <v>0.01</v>
      </c>
      <c r="AL558" s="11">
        <v>29</v>
      </c>
      <c r="AM558" s="40">
        <v>0.28000000000000003</v>
      </c>
      <c r="AN558" s="11">
        <v>39</v>
      </c>
      <c r="AO558" s="40">
        <v>0.44</v>
      </c>
      <c r="AP558" s="11">
        <v>44</v>
      </c>
      <c r="AQ558" s="11">
        <v>8.89</v>
      </c>
      <c r="AR558" s="11">
        <v>166.98</v>
      </c>
      <c r="AS558" s="11">
        <v>127.92</v>
      </c>
      <c r="AT558" s="11" t="s">
        <v>2640</v>
      </c>
      <c r="AU558" s="11" t="s">
        <v>2641</v>
      </c>
      <c r="AV558" s="11" t="s">
        <v>2641</v>
      </c>
      <c r="AW558" s="11">
        <v>3</v>
      </c>
      <c r="AX558" s="64" t="s">
        <v>2688</v>
      </c>
    </row>
    <row r="559" spans="1:50" x14ac:dyDescent="0.3">
      <c r="A559" s="11" t="s">
        <v>2223</v>
      </c>
      <c r="B559" s="11" t="s">
        <v>646</v>
      </c>
      <c r="C559" s="11" t="s">
        <v>1614</v>
      </c>
      <c r="D559" s="11" t="s">
        <v>2223</v>
      </c>
      <c r="E559" s="11" t="s">
        <v>2228</v>
      </c>
      <c r="F559" s="11" t="s">
        <v>2688</v>
      </c>
      <c r="G559" s="11" t="s">
        <v>646</v>
      </c>
      <c r="H559" s="12" t="s">
        <v>1059</v>
      </c>
      <c r="I559" s="13">
        <v>44727</v>
      </c>
      <c r="J559" s="11" t="s">
        <v>2656</v>
      </c>
      <c r="K559" s="11">
        <v>0.3</v>
      </c>
      <c r="L559" s="11">
        <v>64</v>
      </c>
      <c r="M559" s="11">
        <v>9.5500000000000007</v>
      </c>
      <c r="N559" s="11">
        <v>69</v>
      </c>
      <c r="O559" s="11">
        <v>13.35</v>
      </c>
      <c r="P559" s="11">
        <v>55</v>
      </c>
      <c r="Q559" s="11">
        <v>0.54</v>
      </c>
      <c r="R559" s="11">
        <v>61</v>
      </c>
      <c r="S559" s="11">
        <v>1.91</v>
      </c>
      <c r="T559" s="11">
        <v>62</v>
      </c>
      <c r="U559" s="11">
        <v>0.89</v>
      </c>
      <c r="V559" s="11">
        <v>49</v>
      </c>
      <c r="W559" s="11">
        <v>-0.34</v>
      </c>
      <c r="X559" s="11">
        <v>42</v>
      </c>
      <c r="Y559" s="11">
        <v>6.43</v>
      </c>
      <c r="Z559" s="11">
        <v>42</v>
      </c>
      <c r="AA559" s="11">
        <v>1.93</v>
      </c>
      <c r="AB559" s="11">
        <v>46</v>
      </c>
      <c r="AC559" s="11">
        <v>4.29</v>
      </c>
      <c r="AD559" s="11">
        <v>57</v>
      </c>
      <c r="AE559" s="40">
        <v>0.28999999999999998</v>
      </c>
      <c r="AF559" s="11">
        <v>43</v>
      </c>
      <c r="AG559" s="43">
        <v>0.05</v>
      </c>
      <c r="AH559" s="11">
        <v>34</v>
      </c>
      <c r="AI559" s="47">
        <v>0.27</v>
      </c>
      <c r="AJ559" s="11">
        <v>42</v>
      </c>
      <c r="AK559" s="47">
        <v>0.01</v>
      </c>
      <c r="AL559" s="11">
        <v>29</v>
      </c>
      <c r="AM559" s="40">
        <v>0.28000000000000003</v>
      </c>
      <c r="AN559" s="11">
        <v>39</v>
      </c>
      <c r="AO559" s="40">
        <v>0.44</v>
      </c>
      <c r="AP559" s="11">
        <v>44</v>
      </c>
      <c r="AQ559" s="11">
        <v>10.440000000000001</v>
      </c>
      <c r="AR559" s="11">
        <v>171.44</v>
      </c>
      <c r="AS559" s="11">
        <v>129.01</v>
      </c>
      <c r="AT559" s="11" t="s">
        <v>2640</v>
      </c>
      <c r="AU559" s="11" t="s">
        <v>2640</v>
      </c>
      <c r="AV559" s="11" t="s">
        <v>2640</v>
      </c>
      <c r="AW559" s="11">
        <v>4</v>
      </c>
      <c r="AX559" s="64" t="s">
        <v>2688</v>
      </c>
    </row>
    <row r="560" spans="1:50" s="1" customFormat="1" x14ac:dyDescent="0.3">
      <c r="A560" s="14" t="s">
        <v>2224</v>
      </c>
      <c r="B560" s="14" t="s">
        <v>895</v>
      </c>
      <c r="C560" s="14" t="s">
        <v>1615</v>
      </c>
      <c r="D560" s="14" t="s">
        <v>2224</v>
      </c>
      <c r="E560" s="14" t="s">
        <v>2228</v>
      </c>
      <c r="F560" s="14" t="s">
        <v>2616</v>
      </c>
      <c r="G560" s="14" t="s">
        <v>895</v>
      </c>
      <c r="H560" s="15" t="s">
        <v>1076</v>
      </c>
      <c r="I560" s="16">
        <v>44735</v>
      </c>
      <c r="J560" s="14" t="s">
        <v>2656</v>
      </c>
      <c r="K560" s="14">
        <v>0.44</v>
      </c>
      <c r="L560" s="14">
        <v>66</v>
      </c>
      <c r="M560" s="14">
        <v>10.07</v>
      </c>
      <c r="N560" s="14">
        <v>69</v>
      </c>
      <c r="O560" s="14">
        <v>17.23</v>
      </c>
      <c r="P560" s="14">
        <v>60</v>
      </c>
      <c r="Q560" s="14">
        <v>-0.7</v>
      </c>
      <c r="R560" s="14">
        <v>63</v>
      </c>
      <c r="S560" s="14">
        <v>1.25</v>
      </c>
      <c r="T560" s="14">
        <v>63</v>
      </c>
      <c r="U560" s="14">
        <v>0.44</v>
      </c>
      <c r="V560" s="14">
        <v>57</v>
      </c>
      <c r="W560" s="14">
        <v>-0.36</v>
      </c>
      <c r="X560" s="14">
        <v>47</v>
      </c>
      <c r="Y560" s="14">
        <v>6.24</v>
      </c>
      <c r="Z560" s="14">
        <v>47</v>
      </c>
      <c r="AA560" s="14">
        <v>2.09</v>
      </c>
      <c r="AB560" s="14">
        <v>51</v>
      </c>
      <c r="AC560" s="14">
        <v>5.84</v>
      </c>
      <c r="AD560" s="14">
        <v>58</v>
      </c>
      <c r="AE560" s="41">
        <v>0.31</v>
      </c>
      <c r="AF560" s="14">
        <v>54</v>
      </c>
      <c r="AG560" s="44">
        <v>0.02</v>
      </c>
      <c r="AH560" s="14">
        <v>43</v>
      </c>
      <c r="AI560" s="48">
        <v>0.28999999999999998</v>
      </c>
      <c r="AJ560" s="14">
        <v>51</v>
      </c>
      <c r="AK560" s="48">
        <v>0.01</v>
      </c>
      <c r="AL560" s="14">
        <v>36</v>
      </c>
      <c r="AM560" s="41">
        <v>0.26</v>
      </c>
      <c r="AN560" s="14">
        <v>48</v>
      </c>
      <c r="AO560" s="41">
        <v>0.56999999999999995</v>
      </c>
      <c r="AP560" s="14">
        <v>56</v>
      </c>
      <c r="AQ560" s="14">
        <v>10.51</v>
      </c>
      <c r="AR560" s="14">
        <v>165.14</v>
      </c>
      <c r="AS560" s="14">
        <v>127.32</v>
      </c>
      <c r="AT560" s="14" t="s">
        <v>2640</v>
      </c>
      <c r="AU560" s="14" t="s">
        <v>2641</v>
      </c>
      <c r="AV560" s="14" t="s">
        <v>2642</v>
      </c>
      <c r="AW560" s="14">
        <v>3</v>
      </c>
      <c r="AX560" s="65" t="s">
        <v>2688</v>
      </c>
    </row>
    <row r="561" spans="1:50" s="1" customFormat="1" x14ac:dyDescent="0.3">
      <c r="A561" s="14" t="s">
        <v>2226</v>
      </c>
      <c r="B561" s="14" t="s">
        <v>894</v>
      </c>
      <c r="C561" s="14" t="s">
        <v>1616</v>
      </c>
      <c r="D561" s="14" t="s">
        <v>2225</v>
      </c>
      <c r="E561" s="14" t="s">
        <v>2228</v>
      </c>
      <c r="F561" s="14" t="s">
        <v>2616</v>
      </c>
      <c r="G561" s="14" t="s">
        <v>894</v>
      </c>
      <c r="H561" s="15" t="s">
        <v>1076</v>
      </c>
      <c r="I561" s="16">
        <v>44735</v>
      </c>
      <c r="J561" s="14" t="s">
        <v>2656</v>
      </c>
      <c r="K561" s="14">
        <v>0.42</v>
      </c>
      <c r="L561" s="14">
        <v>66</v>
      </c>
      <c r="M561" s="14">
        <v>9.77</v>
      </c>
      <c r="N561" s="14">
        <v>69</v>
      </c>
      <c r="O561" s="14">
        <v>16.78</v>
      </c>
      <c r="P561" s="14">
        <v>60</v>
      </c>
      <c r="Q561" s="14">
        <v>-0.63</v>
      </c>
      <c r="R561" s="14">
        <v>63</v>
      </c>
      <c r="S561" s="14">
        <v>1.39</v>
      </c>
      <c r="T561" s="14">
        <v>63</v>
      </c>
      <c r="U561" s="14">
        <v>0.45</v>
      </c>
      <c r="V561" s="14">
        <v>57</v>
      </c>
      <c r="W561" s="14">
        <v>-0.36</v>
      </c>
      <c r="X561" s="14">
        <v>47</v>
      </c>
      <c r="Y561" s="14">
        <v>6.04</v>
      </c>
      <c r="Z561" s="14">
        <v>47</v>
      </c>
      <c r="AA561" s="14">
        <v>2.15</v>
      </c>
      <c r="AB561" s="14">
        <v>51</v>
      </c>
      <c r="AC561" s="14">
        <v>5.79</v>
      </c>
      <c r="AD561" s="14">
        <v>58</v>
      </c>
      <c r="AE561" s="41">
        <v>0.31</v>
      </c>
      <c r="AF561" s="14">
        <v>54</v>
      </c>
      <c r="AG561" s="44">
        <v>0.02</v>
      </c>
      <c r="AH561" s="14">
        <v>43</v>
      </c>
      <c r="AI561" s="48">
        <v>0.28999999999999998</v>
      </c>
      <c r="AJ561" s="14">
        <v>51</v>
      </c>
      <c r="AK561" s="48">
        <v>0.01</v>
      </c>
      <c r="AL561" s="14">
        <v>36</v>
      </c>
      <c r="AM561" s="41">
        <v>0.26</v>
      </c>
      <c r="AN561" s="14">
        <v>48</v>
      </c>
      <c r="AO561" s="41">
        <v>0.56000000000000005</v>
      </c>
      <c r="AP561" s="14">
        <v>56</v>
      </c>
      <c r="AQ561" s="14">
        <v>10.219999999999999</v>
      </c>
      <c r="AR561" s="14">
        <v>165.21</v>
      </c>
      <c r="AS561" s="14">
        <v>126.99</v>
      </c>
      <c r="AT561" s="14" t="s">
        <v>2641</v>
      </c>
      <c r="AU561" s="14" t="s">
        <v>2641</v>
      </c>
      <c r="AV561" s="14" t="s">
        <v>2640</v>
      </c>
      <c r="AW561" s="14">
        <v>3</v>
      </c>
      <c r="AX561" s="65" t="s">
        <v>2688</v>
      </c>
    </row>
    <row r="562" spans="1:50" x14ac:dyDescent="0.3">
      <c r="A562" s="11">
        <v>551</v>
      </c>
      <c r="B562" s="11" t="s">
        <v>83</v>
      </c>
      <c r="C562" s="11" t="s">
        <v>1617</v>
      </c>
      <c r="D562" s="11">
        <v>551</v>
      </c>
      <c r="E562" s="11" t="s">
        <v>2227</v>
      </c>
      <c r="F562" s="11" t="s">
        <v>2688</v>
      </c>
      <c r="G562" s="11" t="s">
        <v>83</v>
      </c>
      <c r="H562" s="12" t="s">
        <v>1046</v>
      </c>
      <c r="I562" s="13">
        <v>44687</v>
      </c>
      <c r="J562" s="11" t="s">
        <v>2656</v>
      </c>
      <c r="K562" s="11">
        <v>0.42</v>
      </c>
      <c r="L562" s="11">
        <v>67</v>
      </c>
      <c r="M562" s="11">
        <v>9.34</v>
      </c>
      <c r="N562" s="11">
        <v>72</v>
      </c>
      <c r="O562" s="11">
        <v>14.96</v>
      </c>
      <c r="P562" s="11">
        <v>61</v>
      </c>
      <c r="Q562" s="11">
        <v>0.27</v>
      </c>
      <c r="R562" s="11">
        <v>70</v>
      </c>
      <c r="S562" s="11">
        <v>1.75</v>
      </c>
      <c r="T562" s="11">
        <v>68</v>
      </c>
      <c r="U562" s="11">
        <v>0.66</v>
      </c>
      <c r="V562" s="11">
        <v>58</v>
      </c>
      <c r="W562" s="11">
        <v>-0.35</v>
      </c>
      <c r="X562" s="11">
        <v>49</v>
      </c>
      <c r="Y562" s="11">
        <v>4.2300000000000004</v>
      </c>
      <c r="Z562" s="11">
        <v>49</v>
      </c>
      <c r="AA562" s="11">
        <v>1.8</v>
      </c>
      <c r="AB562" s="11">
        <v>54</v>
      </c>
      <c r="AC562" s="11">
        <v>4.93</v>
      </c>
      <c r="AD562" s="11">
        <v>61</v>
      </c>
      <c r="AE562" s="40">
        <v>0.27</v>
      </c>
      <c r="AF562" s="11">
        <v>55</v>
      </c>
      <c r="AG562" s="43">
        <v>0.03</v>
      </c>
      <c r="AH562" s="11">
        <v>44</v>
      </c>
      <c r="AI562" s="47">
        <v>0.14000000000000001</v>
      </c>
      <c r="AJ562" s="11">
        <v>52</v>
      </c>
      <c r="AK562" s="47">
        <v>0.02</v>
      </c>
      <c r="AL562" s="11">
        <v>38</v>
      </c>
      <c r="AM562" s="40">
        <v>0.19</v>
      </c>
      <c r="AN562" s="11">
        <v>49</v>
      </c>
      <c r="AO562" s="40">
        <v>0.39</v>
      </c>
      <c r="AP562" s="11">
        <v>57</v>
      </c>
      <c r="AQ562" s="11">
        <v>10</v>
      </c>
      <c r="AR562" s="11">
        <v>157.71</v>
      </c>
      <c r="AS562" s="11">
        <v>123.17</v>
      </c>
      <c r="AT562" s="11" t="s">
        <v>2640</v>
      </c>
      <c r="AU562" s="11" t="s">
        <v>2642</v>
      </c>
      <c r="AV562" s="11" t="s">
        <v>2640</v>
      </c>
      <c r="AW562" s="11">
        <v>3</v>
      </c>
      <c r="AX562" s="64" t="s">
        <v>2688</v>
      </c>
    </row>
    <row r="563" spans="1:50" x14ac:dyDescent="0.3">
      <c r="A563" s="11">
        <v>552</v>
      </c>
      <c r="B563" s="11" t="s">
        <v>81</v>
      </c>
      <c r="C563" s="11" t="s">
        <v>1618</v>
      </c>
      <c r="D563" s="11">
        <v>552</v>
      </c>
      <c r="E563" s="11" t="s">
        <v>2227</v>
      </c>
      <c r="F563" s="11" t="s">
        <v>2688</v>
      </c>
      <c r="G563" s="11" t="s">
        <v>81</v>
      </c>
      <c r="H563" s="12" t="s">
        <v>1046</v>
      </c>
      <c r="I563" s="13">
        <v>44686</v>
      </c>
      <c r="J563" s="11" t="s">
        <v>2656</v>
      </c>
      <c r="K563" s="11">
        <v>0.35</v>
      </c>
      <c r="L563" s="11">
        <v>66</v>
      </c>
      <c r="M563" s="11">
        <v>8.49</v>
      </c>
      <c r="N563" s="11">
        <v>72</v>
      </c>
      <c r="O563" s="11">
        <v>14.55</v>
      </c>
      <c r="P563" s="11">
        <v>60</v>
      </c>
      <c r="Q563" s="11">
        <v>0.84</v>
      </c>
      <c r="R563" s="11">
        <v>71</v>
      </c>
      <c r="S563" s="11">
        <v>1.89</v>
      </c>
      <c r="T563" s="11">
        <v>69</v>
      </c>
      <c r="U563" s="11">
        <v>-0.13</v>
      </c>
      <c r="V563" s="11">
        <v>57</v>
      </c>
      <c r="W563" s="11">
        <v>0.05</v>
      </c>
      <c r="X563" s="11">
        <v>47</v>
      </c>
      <c r="Y563" s="11">
        <v>3</v>
      </c>
      <c r="Z563" s="11">
        <v>46</v>
      </c>
      <c r="AA563" s="11">
        <v>2.16</v>
      </c>
      <c r="AB563" s="11">
        <v>54</v>
      </c>
      <c r="AC563" s="11">
        <v>4.3</v>
      </c>
      <c r="AD563" s="11">
        <v>62</v>
      </c>
      <c r="AE563" s="40">
        <v>0.28000000000000003</v>
      </c>
      <c r="AF563" s="11">
        <v>53</v>
      </c>
      <c r="AG563" s="43">
        <v>0.04</v>
      </c>
      <c r="AH563" s="11">
        <v>41</v>
      </c>
      <c r="AI563" s="47">
        <v>0.13</v>
      </c>
      <c r="AJ563" s="11">
        <v>49</v>
      </c>
      <c r="AK563" s="47">
        <v>0.02</v>
      </c>
      <c r="AL563" s="11">
        <v>34</v>
      </c>
      <c r="AM563" s="40">
        <v>0.18</v>
      </c>
      <c r="AN563" s="11">
        <v>46</v>
      </c>
      <c r="AO563" s="40">
        <v>0.39</v>
      </c>
      <c r="AP563" s="11">
        <v>54</v>
      </c>
      <c r="AQ563" s="11">
        <v>8.36</v>
      </c>
      <c r="AR563" s="11">
        <v>156.71</v>
      </c>
      <c r="AS563" s="11">
        <v>122.93</v>
      </c>
      <c r="AT563" s="11" t="s">
        <v>2641</v>
      </c>
      <c r="AU563" s="11" t="s">
        <v>2640</v>
      </c>
      <c r="AV563" s="11" t="s">
        <v>2640</v>
      </c>
      <c r="AW563" s="11">
        <v>3</v>
      </c>
      <c r="AX563" s="64" t="s">
        <v>2690</v>
      </c>
    </row>
    <row r="564" spans="1:50" x14ac:dyDescent="0.3">
      <c r="A564" s="11">
        <v>553</v>
      </c>
      <c r="B564" s="11" t="s">
        <v>77</v>
      </c>
      <c r="C564" s="11" t="s">
        <v>1619</v>
      </c>
      <c r="D564" s="11">
        <v>553</v>
      </c>
      <c r="E564" s="11" t="s">
        <v>2227</v>
      </c>
      <c r="F564" s="11" t="s">
        <v>2688</v>
      </c>
      <c r="G564" s="11" t="s">
        <v>77</v>
      </c>
      <c r="H564" s="12" t="s">
        <v>1045</v>
      </c>
      <c r="I564" s="13">
        <v>44686</v>
      </c>
      <c r="J564" s="11" t="s">
        <v>2655</v>
      </c>
      <c r="K564" s="11">
        <v>0.64</v>
      </c>
      <c r="L564" s="11">
        <v>66</v>
      </c>
      <c r="M564" s="11">
        <v>10.24</v>
      </c>
      <c r="N564" s="11">
        <v>72</v>
      </c>
      <c r="O564" s="11">
        <v>17.28</v>
      </c>
      <c r="P564" s="11">
        <v>61</v>
      </c>
      <c r="Q564" s="11">
        <v>-0.7</v>
      </c>
      <c r="R564" s="11">
        <v>71</v>
      </c>
      <c r="S564" s="11">
        <v>1.5</v>
      </c>
      <c r="T564" s="11">
        <v>69</v>
      </c>
      <c r="U564" s="11">
        <v>1.1399999999999999</v>
      </c>
      <c r="V564" s="11">
        <v>58</v>
      </c>
      <c r="W564" s="11">
        <v>-0.67</v>
      </c>
      <c r="X564" s="11">
        <v>45</v>
      </c>
      <c r="Y564" s="11">
        <v>5.39</v>
      </c>
      <c r="Z564" s="11">
        <v>45</v>
      </c>
      <c r="AA564" s="11">
        <v>1.67</v>
      </c>
      <c r="AB564" s="11">
        <v>54</v>
      </c>
      <c r="AC564" s="11">
        <v>6.08</v>
      </c>
      <c r="AD564" s="11">
        <v>62</v>
      </c>
      <c r="AE564" s="40">
        <v>0.26</v>
      </c>
      <c r="AF564" s="11">
        <v>53</v>
      </c>
      <c r="AG564" s="43">
        <v>0.04</v>
      </c>
      <c r="AH564" s="11">
        <v>41</v>
      </c>
      <c r="AI564" s="47">
        <v>0.17</v>
      </c>
      <c r="AJ564" s="11">
        <v>50</v>
      </c>
      <c r="AK564" s="47">
        <v>0.02</v>
      </c>
      <c r="AL564" s="11">
        <v>36</v>
      </c>
      <c r="AM564" s="40">
        <v>0.22</v>
      </c>
      <c r="AN564" s="11">
        <v>47</v>
      </c>
      <c r="AO564" s="40">
        <v>0.37</v>
      </c>
      <c r="AP564" s="11">
        <v>55</v>
      </c>
      <c r="AQ564" s="11">
        <v>11.38</v>
      </c>
      <c r="AR564" s="11">
        <v>162.5</v>
      </c>
      <c r="AS564" s="11">
        <v>123.23</v>
      </c>
      <c r="AT564" s="11" t="s">
        <v>2640</v>
      </c>
      <c r="AU564" s="11" t="s">
        <v>2640</v>
      </c>
      <c r="AV564" s="11" t="s">
        <v>2642</v>
      </c>
      <c r="AW564" s="11">
        <v>3</v>
      </c>
      <c r="AX564" s="64" t="s">
        <v>2688</v>
      </c>
    </row>
    <row r="565" spans="1:50" x14ac:dyDescent="0.3">
      <c r="A565" s="11">
        <v>554</v>
      </c>
      <c r="B565" s="11" t="s">
        <v>42</v>
      </c>
      <c r="C565" s="11" t="s">
        <v>1620</v>
      </c>
      <c r="D565" s="11">
        <v>554</v>
      </c>
      <c r="E565" s="11" t="s">
        <v>2227</v>
      </c>
      <c r="F565" s="11" t="s">
        <v>2688</v>
      </c>
      <c r="G565" s="11" t="s">
        <v>42</v>
      </c>
      <c r="H565" s="12" t="s">
        <v>1046</v>
      </c>
      <c r="I565" s="13">
        <v>44684</v>
      </c>
      <c r="J565" s="11" t="s">
        <v>2656</v>
      </c>
      <c r="K565" s="11">
        <v>0.64</v>
      </c>
      <c r="L565" s="11">
        <v>67</v>
      </c>
      <c r="M565" s="11">
        <v>11.24</v>
      </c>
      <c r="N565" s="11">
        <v>73</v>
      </c>
      <c r="O565" s="11">
        <v>18.12</v>
      </c>
      <c r="P565" s="11">
        <v>61</v>
      </c>
      <c r="Q565" s="11">
        <v>-0.32</v>
      </c>
      <c r="R565" s="11">
        <v>71</v>
      </c>
      <c r="S565" s="11">
        <v>1.72</v>
      </c>
      <c r="T565" s="11">
        <v>69</v>
      </c>
      <c r="U565" s="11">
        <v>1.01</v>
      </c>
      <c r="V565" s="11">
        <v>58</v>
      </c>
      <c r="W565" s="11">
        <v>-0.45</v>
      </c>
      <c r="X565" s="11">
        <v>50</v>
      </c>
      <c r="Y565" s="11">
        <v>5.27</v>
      </c>
      <c r="Z565" s="11">
        <v>50</v>
      </c>
      <c r="AA565" s="11">
        <v>1.82</v>
      </c>
      <c r="AB565" s="11">
        <v>55</v>
      </c>
      <c r="AC565" s="11">
        <v>5.93</v>
      </c>
      <c r="AD565" s="11">
        <v>62</v>
      </c>
      <c r="AE565" s="40">
        <v>0.25</v>
      </c>
      <c r="AF565" s="11">
        <v>55</v>
      </c>
      <c r="AG565" s="43">
        <v>0.02</v>
      </c>
      <c r="AH565" s="11">
        <v>44</v>
      </c>
      <c r="AI565" s="47">
        <v>0.13</v>
      </c>
      <c r="AJ565" s="11">
        <v>52</v>
      </c>
      <c r="AK565" s="47">
        <v>0.02</v>
      </c>
      <c r="AL565" s="11">
        <v>38</v>
      </c>
      <c r="AM565" s="40">
        <v>0.16</v>
      </c>
      <c r="AN565" s="11">
        <v>49</v>
      </c>
      <c r="AO565" s="40">
        <v>0.36</v>
      </c>
      <c r="AP565" s="11">
        <v>57</v>
      </c>
      <c r="AQ565" s="11">
        <v>12.25</v>
      </c>
      <c r="AR565" s="11">
        <v>159.81</v>
      </c>
      <c r="AS565" s="11">
        <v>124.12</v>
      </c>
      <c r="AT565" s="11" t="s">
        <v>2640</v>
      </c>
      <c r="AU565" s="11" t="s">
        <v>2640</v>
      </c>
      <c r="AV565" s="11" t="s">
        <v>2640</v>
      </c>
      <c r="AW565" s="11">
        <v>3</v>
      </c>
      <c r="AX565" s="64" t="s">
        <v>2688</v>
      </c>
    </row>
    <row r="566" spans="1:50" x14ac:dyDescent="0.3">
      <c r="A566" s="11">
        <v>555</v>
      </c>
      <c r="B566" s="11" t="s">
        <v>96</v>
      </c>
      <c r="C566" s="11" t="s">
        <v>1621</v>
      </c>
      <c r="D566" s="11">
        <v>555</v>
      </c>
      <c r="E566" s="11" t="s">
        <v>2227</v>
      </c>
      <c r="F566" s="11" t="s">
        <v>2688</v>
      </c>
      <c r="G566" s="11" t="s">
        <v>96</v>
      </c>
      <c r="H566" s="12" t="s">
        <v>1045</v>
      </c>
      <c r="I566" s="13">
        <v>44688</v>
      </c>
      <c r="J566" s="11" t="s">
        <v>2655</v>
      </c>
      <c r="K566" s="11">
        <v>0.52</v>
      </c>
      <c r="L566" s="11">
        <v>66</v>
      </c>
      <c r="M566" s="11">
        <v>10.210000000000001</v>
      </c>
      <c r="N566" s="11">
        <v>71</v>
      </c>
      <c r="O566" s="11">
        <v>15.72</v>
      </c>
      <c r="P566" s="11">
        <v>59</v>
      </c>
      <c r="Q566" s="11">
        <v>-0.75</v>
      </c>
      <c r="R566" s="11">
        <v>70</v>
      </c>
      <c r="S566" s="11">
        <v>1.29</v>
      </c>
      <c r="T566" s="11">
        <v>68</v>
      </c>
      <c r="U566" s="11">
        <v>0.7</v>
      </c>
      <c r="V566" s="11">
        <v>59</v>
      </c>
      <c r="W566" s="11">
        <v>-0.54</v>
      </c>
      <c r="X566" s="11">
        <v>49</v>
      </c>
      <c r="Y566" s="11">
        <v>6.56</v>
      </c>
      <c r="Z566" s="11">
        <v>49</v>
      </c>
      <c r="AA566" s="11">
        <v>1.65</v>
      </c>
      <c r="AB566" s="11">
        <v>54</v>
      </c>
      <c r="AC566" s="11">
        <v>6.13</v>
      </c>
      <c r="AD566" s="11">
        <v>61</v>
      </c>
      <c r="AE566" s="40">
        <v>0.21</v>
      </c>
      <c r="AF566" s="11">
        <v>55</v>
      </c>
      <c r="AG566" s="43">
        <v>0.02</v>
      </c>
      <c r="AH566" s="11">
        <v>43</v>
      </c>
      <c r="AI566" s="47">
        <v>0.17</v>
      </c>
      <c r="AJ566" s="11">
        <v>52</v>
      </c>
      <c r="AK566" s="47">
        <v>0.02</v>
      </c>
      <c r="AL566" s="11">
        <v>37</v>
      </c>
      <c r="AM566" s="40">
        <v>0.19</v>
      </c>
      <c r="AN566" s="11">
        <v>49</v>
      </c>
      <c r="AO566" s="40">
        <v>0.31</v>
      </c>
      <c r="AP566" s="11">
        <v>57</v>
      </c>
      <c r="AQ566" s="11">
        <v>10.91</v>
      </c>
      <c r="AR566" s="11">
        <v>159.15</v>
      </c>
      <c r="AS566" s="11">
        <v>122.99</v>
      </c>
      <c r="AT566" s="11" t="s">
        <v>2640</v>
      </c>
      <c r="AU566" s="11" t="s">
        <v>2640</v>
      </c>
      <c r="AV566" s="11" t="s">
        <v>2640</v>
      </c>
      <c r="AW566" s="11">
        <v>2</v>
      </c>
      <c r="AX566" s="64" t="s">
        <v>2688</v>
      </c>
    </row>
    <row r="567" spans="1:50" x14ac:dyDescent="0.3">
      <c r="A567" s="11">
        <v>556</v>
      </c>
      <c r="B567" s="11" t="s">
        <v>352</v>
      </c>
      <c r="C567" s="11" t="s">
        <v>1622</v>
      </c>
      <c r="D567" s="11">
        <v>556</v>
      </c>
      <c r="E567" s="11" t="s">
        <v>2227</v>
      </c>
      <c r="F567" s="11" t="s">
        <v>2688</v>
      </c>
      <c r="G567" s="11" t="s">
        <v>352</v>
      </c>
      <c r="H567" s="12" t="s">
        <v>1061</v>
      </c>
      <c r="I567" s="13">
        <v>44708</v>
      </c>
      <c r="J567" s="11" t="s">
        <v>2655</v>
      </c>
      <c r="K567" s="11">
        <v>0.63</v>
      </c>
      <c r="L567" s="11">
        <v>64</v>
      </c>
      <c r="M567" s="11">
        <v>10.41</v>
      </c>
      <c r="N567" s="11">
        <v>69</v>
      </c>
      <c r="O567" s="11">
        <v>16.12</v>
      </c>
      <c r="P567" s="11">
        <v>56</v>
      </c>
      <c r="Q567" s="11">
        <v>0.5</v>
      </c>
      <c r="R567" s="11">
        <v>62</v>
      </c>
      <c r="S567" s="11">
        <v>2.46</v>
      </c>
      <c r="T567" s="11">
        <v>63</v>
      </c>
      <c r="U567" s="11">
        <v>1.27</v>
      </c>
      <c r="V567" s="11">
        <v>50</v>
      </c>
      <c r="W567" s="11">
        <v>-0.54</v>
      </c>
      <c r="X567" s="11">
        <v>45</v>
      </c>
      <c r="Y567" s="11">
        <v>5.27</v>
      </c>
      <c r="Z567" s="11">
        <v>45</v>
      </c>
      <c r="AA567" s="11">
        <v>2.44</v>
      </c>
      <c r="AB567" s="11">
        <v>48</v>
      </c>
      <c r="AC567" s="11">
        <v>5.29</v>
      </c>
      <c r="AD567" s="11">
        <v>58</v>
      </c>
      <c r="AE567" s="40">
        <v>0.21</v>
      </c>
      <c r="AF567" s="11">
        <v>48</v>
      </c>
      <c r="AG567" s="43">
        <v>0.03</v>
      </c>
      <c r="AH567" s="11">
        <v>37</v>
      </c>
      <c r="AI567" s="47">
        <v>0.17</v>
      </c>
      <c r="AJ567" s="11">
        <v>46</v>
      </c>
      <c r="AK567" s="47">
        <v>0.01</v>
      </c>
      <c r="AL567" s="11">
        <v>31</v>
      </c>
      <c r="AM567" s="40">
        <v>0.17</v>
      </c>
      <c r="AN567" s="11">
        <v>43</v>
      </c>
      <c r="AO567" s="40">
        <v>0.33</v>
      </c>
      <c r="AP567" s="11">
        <v>50</v>
      </c>
      <c r="AQ567" s="11">
        <v>11.68</v>
      </c>
      <c r="AR567" s="11">
        <v>168.62</v>
      </c>
      <c r="AS567" s="11">
        <v>123.46</v>
      </c>
      <c r="AT567" s="11" t="s">
        <v>2640</v>
      </c>
      <c r="AU567" s="11" t="s">
        <v>2640</v>
      </c>
      <c r="AV567" s="11" t="s">
        <v>2642</v>
      </c>
      <c r="AW567" s="11">
        <v>3</v>
      </c>
      <c r="AX567" s="64" t="s">
        <v>2688</v>
      </c>
    </row>
    <row r="568" spans="1:50" x14ac:dyDescent="0.3">
      <c r="A568" s="11">
        <v>557</v>
      </c>
      <c r="B568" s="11" t="s">
        <v>15</v>
      </c>
      <c r="C568" s="11" t="s">
        <v>1623</v>
      </c>
      <c r="D568" s="11">
        <v>557</v>
      </c>
      <c r="E568" s="11" t="s">
        <v>2227</v>
      </c>
      <c r="F568" s="11" t="s">
        <v>2688</v>
      </c>
      <c r="G568" s="11" t="s">
        <v>15</v>
      </c>
      <c r="H568" s="12" t="s">
        <v>1044</v>
      </c>
      <c r="I568" s="13">
        <v>44678</v>
      </c>
      <c r="J568" s="11" t="s">
        <v>2656</v>
      </c>
      <c r="K568" s="11">
        <v>0.69</v>
      </c>
      <c r="L568" s="11">
        <v>66</v>
      </c>
      <c r="M568" s="11">
        <v>9.68</v>
      </c>
      <c r="N568" s="11">
        <v>72</v>
      </c>
      <c r="O568" s="11">
        <v>15.26</v>
      </c>
      <c r="P568" s="11">
        <v>61</v>
      </c>
      <c r="Q568" s="11">
        <v>-0.23</v>
      </c>
      <c r="R568" s="11">
        <v>71</v>
      </c>
      <c r="S568" s="11">
        <v>1.46</v>
      </c>
      <c r="T568" s="11">
        <v>69</v>
      </c>
      <c r="U568" s="11">
        <v>-0.43</v>
      </c>
      <c r="V568" s="11">
        <v>61</v>
      </c>
      <c r="W568" s="11">
        <v>-0.08</v>
      </c>
      <c r="X568" s="11">
        <v>49</v>
      </c>
      <c r="Y568" s="11">
        <v>3.58</v>
      </c>
      <c r="Z568" s="11">
        <v>49</v>
      </c>
      <c r="AA568" s="11">
        <v>1.73</v>
      </c>
      <c r="AB568" s="11">
        <v>55</v>
      </c>
      <c r="AC568" s="11">
        <v>4.6900000000000004</v>
      </c>
      <c r="AD568" s="11">
        <v>63</v>
      </c>
      <c r="AE568" s="40">
        <v>0.25</v>
      </c>
      <c r="AF568" s="11">
        <v>58</v>
      </c>
      <c r="AG568" s="43">
        <v>1E-3</v>
      </c>
      <c r="AH568" s="11">
        <v>44</v>
      </c>
      <c r="AI568" s="47">
        <v>0.25</v>
      </c>
      <c r="AJ568" s="11">
        <v>53</v>
      </c>
      <c r="AK568" s="47">
        <v>1E-3</v>
      </c>
      <c r="AL568" s="11">
        <v>37</v>
      </c>
      <c r="AM568" s="40">
        <v>0.17</v>
      </c>
      <c r="AN568" s="11">
        <v>50</v>
      </c>
      <c r="AO568" s="40">
        <v>0.4</v>
      </c>
      <c r="AP568" s="11">
        <v>60</v>
      </c>
      <c r="AQ568" s="11">
        <v>9.25</v>
      </c>
      <c r="AR568" s="11">
        <v>156.65</v>
      </c>
      <c r="AS568" s="11">
        <v>122.87</v>
      </c>
      <c r="AT568" s="11" t="s">
        <v>2640</v>
      </c>
      <c r="AU568" s="11" t="s">
        <v>2640</v>
      </c>
      <c r="AV568" s="11" t="s">
        <v>2640</v>
      </c>
      <c r="AW568" s="11">
        <v>3</v>
      </c>
      <c r="AX568" s="64" t="s">
        <v>2690</v>
      </c>
    </row>
    <row r="569" spans="1:50" x14ac:dyDescent="0.3">
      <c r="A569" s="11">
        <v>558</v>
      </c>
      <c r="B569" s="11" t="s">
        <v>234</v>
      </c>
      <c r="C569" s="11" t="s">
        <v>1624</v>
      </c>
      <c r="D569" s="11">
        <v>558</v>
      </c>
      <c r="E569" s="11" t="s">
        <v>2227</v>
      </c>
      <c r="F569" s="11" t="s">
        <v>2688</v>
      </c>
      <c r="G569" s="11" t="s">
        <v>234</v>
      </c>
      <c r="H569" s="12" t="s">
        <v>1056</v>
      </c>
      <c r="I569" s="13">
        <v>44701</v>
      </c>
      <c r="J569" s="11" t="s">
        <v>2656</v>
      </c>
      <c r="K569" s="11">
        <v>0.45</v>
      </c>
      <c r="L569" s="11">
        <v>66</v>
      </c>
      <c r="M569" s="11">
        <v>10.14</v>
      </c>
      <c r="N569" s="11">
        <v>70</v>
      </c>
      <c r="O569" s="11">
        <v>16.27</v>
      </c>
      <c r="P569" s="11">
        <v>61</v>
      </c>
      <c r="Q569" s="11">
        <v>-0.43</v>
      </c>
      <c r="R569" s="11">
        <v>63</v>
      </c>
      <c r="S569" s="11">
        <v>1.92</v>
      </c>
      <c r="T569" s="11">
        <v>64</v>
      </c>
      <c r="U569" s="11">
        <v>-0.17</v>
      </c>
      <c r="V569" s="11">
        <v>58</v>
      </c>
      <c r="W569" s="11">
        <v>-0.57999999999999996</v>
      </c>
      <c r="X569" s="11">
        <v>49</v>
      </c>
      <c r="Y569" s="11">
        <v>4.9000000000000004</v>
      </c>
      <c r="Z569" s="11">
        <v>48</v>
      </c>
      <c r="AA569" s="11">
        <v>2.2200000000000002</v>
      </c>
      <c r="AB569" s="11">
        <v>52</v>
      </c>
      <c r="AC569" s="11">
        <v>5.91</v>
      </c>
      <c r="AD569" s="11">
        <v>59</v>
      </c>
      <c r="AE569" s="40">
        <v>0.25</v>
      </c>
      <c r="AF569" s="11">
        <v>51</v>
      </c>
      <c r="AG569" s="43">
        <v>0.05</v>
      </c>
      <c r="AH569" s="11">
        <v>41</v>
      </c>
      <c r="AI569" s="47">
        <v>0.21</v>
      </c>
      <c r="AJ569" s="11">
        <v>51</v>
      </c>
      <c r="AK569" s="47">
        <v>0.04</v>
      </c>
      <c r="AL569" s="11">
        <v>36</v>
      </c>
      <c r="AM569" s="40">
        <v>0.28999999999999998</v>
      </c>
      <c r="AN569" s="11">
        <v>47</v>
      </c>
      <c r="AO569" s="40">
        <v>0.39</v>
      </c>
      <c r="AP569" s="11">
        <v>53</v>
      </c>
      <c r="AQ569" s="11">
        <v>9.9700000000000006</v>
      </c>
      <c r="AR569" s="11">
        <v>167.27</v>
      </c>
      <c r="AS569" s="11">
        <v>124.86</v>
      </c>
      <c r="AT569" s="11" t="s">
        <v>2641</v>
      </c>
      <c r="AU569" s="11" t="s">
        <v>2640</v>
      </c>
      <c r="AV569" s="11" t="s">
        <v>2642</v>
      </c>
      <c r="AW569" s="11">
        <v>3</v>
      </c>
      <c r="AX569" s="64" t="s">
        <v>2688</v>
      </c>
    </row>
    <row r="570" spans="1:50" x14ac:dyDescent="0.3">
      <c r="A570" s="11">
        <v>559</v>
      </c>
      <c r="B570" s="11" t="s">
        <v>830</v>
      </c>
      <c r="C570" s="11" t="s">
        <v>1625</v>
      </c>
      <c r="D570" s="11">
        <v>559</v>
      </c>
      <c r="E570" s="11" t="s">
        <v>2227</v>
      </c>
      <c r="F570" s="11" t="s">
        <v>2688</v>
      </c>
      <c r="G570" s="11" t="s">
        <v>830</v>
      </c>
      <c r="H570" s="12" t="s">
        <v>1045</v>
      </c>
      <c r="I570" s="13">
        <v>44729</v>
      </c>
      <c r="J570" s="11" t="s">
        <v>2655</v>
      </c>
      <c r="K570" s="11">
        <v>0.64</v>
      </c>
      <c r="L570" s="11">
        <v>64</v>
      </c>
      <c r="M570" s="11">
        <v>11.57</v>
      </c>
      <c r="N570" s="11">
        <v>68</v>
      </c>
      <c r="O570" s="11">
        <v>18.899999999999999</v>
      </c>
      <c r="P570" s="11">
        <v>56</v>
      </c>
      <c r="Q570" s="11">
        <v>-0.44</v>
      </c>
      <c r="R570" s="11">
        <v>64</v>
      </c>
      <c r="S570" s="11">
        <v>1.38</v>
      </c>
      <c r="T570" s="11">
        <v>64</v>
      </c>
      <c r="U570" s="11">
        <v>1.47</v>
      </c>
      <c r="V570" s="11">
        <v>54</v>
      </c>
      <c r="W570" s="11">
        <v>-0.73</v>
      </c>
      <c r="X570" s="11">
        <v>45</v>
      </c>
      <c r="Y570" s="11">
        <v>5.34</v>
      </c>
      <c r="Z570" s="11">
        <v>45</v>
      </c>
      <c r="AA570" s="11">
        <v>1.83</v>
      </c>
      <c r="AB570" s="11">
        <v>50</v>
      </c>
      <c r="AC570" s="11">
        <v>6.01</v>
      </c>
      <c r="AD570" s="11">
        <v>58</v>
      </c>
      <c r="AE570" s="40">
        <v>0.23</v>
      </c>
      <c r="AF570" s="11">
        <v>53</v>
      </c>
      <c r="AG570" s="43">
        <v>0.04</v>
      </c>
      <c r="AH570" s="11">
        <v>40</v>
      </c>
      <c r="AI570" s="47">
        <v>0.14000000000000001</v>
      </c>
      <c r="AJ570" s="11">
        <v>48</v>
      </c>
      <c r="AK570" s="47">
        <v>0.03</v>
      </c>
      <c r="AL570" s="11">
        <v>35</v>
      </c>
      <c r="AM570" s="40">
        <v>0.21</v>
      </c>
      <c r="AN570" s="11">
        <v>45</v>
      </c>
      <c r="AO570" s="40">
        <v>0.32</v>
      </c>
      <c r="AP570" s="11">
        <v>54</v>
      </c>
      <c r="AQ570" s="11">
        <v>13.040000000000001</v>
      </c>
      <c r="AR570" s="11">
        <v>165.26</v>
      </c>
      <c r="AS570" s="11">
        <v>124.04</v>
      </c>
      <c r="AT570" s="11" t="s">
        <v>2641</v>
      </c>
      <c r="AU570" s="11" t="s">
        <v>2640</v>
      </c>
      <c r="AV570" s="11" t="s">
        <v>2641</v>
      </c>
      <c r="AW570" s="11">
        <v>3</v>
      </c>
      <c r="AX570" s="64" t="s">
        <v>2688</v>
      </c>
    </row>
    <row r="571" spans="1:50" x14ac:dyDescent="0.3">
      <c r="A571" s="11">
        <v>560</v>
      </c>
      <c r="B571" s="11" t="s">
        <v>350</v>
      </c>
      <c r="C571" s="11" t="s">
        <v>1626</v>
      </c>
      <c r="D571" s="11">
        <v>560</v>
      </c>
      <c r="E571" s="11" t="s">
        <v>2227</v>
      </c>
      <c r="F571" s="11" t="s">
        <v>2688</v>
      </c>
      <c r="G571" s="11" t="s">
        <v>350</v>
      </c>
      <c r="H571" s="12" t="s">
        <v>1043</v>
      </c>
      <c r="I571" s="13">
        <v>44708</v>
      </c>
      <c r="J571" s="11" t="s">
        <v>2655</v>
      </c>
      <c r="K571" s="11">
        <v>0.35</v>
      </c>
      <c r="L571" s="11">
        <v>66</v>
      </c>
      <c r="M571" s="11">
        <v>9.1199999999999992</v>
      </c>
      <c r="N571" s="11">
        <v>70</v>
      </c>
      <c r="O571" s="11">
        <v>17.22</v>
      </c>
      <c r="P571" s="11">
        <v>58</v>
      </c>
      <c r="Q571" s="11">
        <v>0.77</v>
      </c>
      <c r="R571" s="11">
        <v>65</v>
      </c>
      <c r="S571" s="11">
        <v>2.2599999999999998</v>
      </c>
      <c r="T571" s="11">
        <v>65</v>
      </c>
      <c r="U571" s="11">
        <v>0.03</v>
      </c>
      <c r="V571" s="11">
        <v>52</v>
      </c>
      <c r="W571" s="11">
        <v>-0.18</v>
      </c>
      <c r="X571" s="11">
        <v>47</v>
      </c>
      <c r="Y571" s="11">
        <v>3.08</v>
      </c>
      <c r="Z571" s="11">
        <v>47</v>
      </c>
      <c r="AA571" s="11">
        <v>2.23</v>
      </c>
      <c r="AB571" s="11">
        <v>52</v>
      </c>
      <c r="AC571" s="11">
        <v>4.08</v>
      </c>
      <c r="AD571" s="11">
        <v>59</v>
      </c>
      <c r="AE571" s="40">
        <v>0.28000000000000003</v>
      </c>
      <c r="AF571" s="11">
        <v>50</v>
      </c>
      <c r="AG571" s="43">
        <v>0.05</v>
      </c>
      <c r="AH571" s="11">
        <v>42</v>
      </c>
      <c r="AI571" s="47">
        <v>0.26</v>
      </c>
      <c r="AJ571" s="11">
        <v>49</v>
      </c>
      <c r="AK571" s="47">
        <v>-0.01</v>
      </c>
      <c r="AL571" s="11">
        <v>37</v>
      </c>
      <c r="AM571" s="40">
        <v>0.25</v>
      </c>
      <c r="AN571" s="11">
        <v>46</v>
      </c>
      <c r="AO571" s="40">
        <v>0.43</v>
      </c>
      <c r="AP571" s="11">
        <v>52</v>
      </c>
      <c r="AQ571" s="11">
        <v>9.1499999999999986</v>
      </c>
      <c r="AR571" s="11">
        <v>165.97</v>
      </c>
      <c r="AS571" s="11">
        <v>123.35</v>
      </c>
      <c r="AT571" s="11" t="s">
        <v>2642</v>
      </c>
      <c r="AU571" s="11" t="s">
        <v>2642</v>
      </c>
      <c r="AV571" s="11" t="s">
        <v>2642</v>
      </c>
      <c r="AW571" s="11">
        <v>2</v>
      </c>
      <c r="AX571" s="64" t="s">
        <v>2688</v>
      </c>
    </row>
    <row r="572" spans="1:50" x14ac:dyDescent="0.3">
      <c r="A572" s="11">
        <v>561</v>
      </c>
      <c r="B572" s="11" t="s">
        <v>20</v>
      </c>
      <c r="C572" s="11" t="s">
        <v>1627</v>
      </c>
      <c r="D572" s="11">
        <v>561</v>
      </c>
      <c r="E572" s="11" t="s">
        <v>2227</v>
      </c>
      <c r="F572" s="11" t="s">
        <v>2688</v>
      </c>
      <c r="G572" s="11" t="s">
        <v>20</v>
      </c>
      <c r="H572" s="12" t="s">
        <v>1046</v>
      </c>
      <c r="I572" s="13">
        <v>44681</v>
      </c>
      <c r="J572" s="11" t="s">
        <v>2656</v>
      </c>
      <c r="K572" s="11">
        <v>0.57999999999999996</v>
      </c>
      <c r="L572" s="11">
        <v>67</v>
      </c>
      <c r="M572" s="11">
        <v>10.99</v>
      </c>
      <c r="N572" s="11">
        <v>72</v>
      </c>
      <c r="O572" s="11">
        <v>16.79</v>
      </c>
      <c r="P572" s="11">
        <v>61</v>
      </c>
      <c r="Q572" s="11">
        <v>-0.51</v>
      </c>
      <c r="R572" s="11">
        <v>71</v>
      </c>
      <c r="S572" s="11">
        <v>1.28</v>
      </c>
      <c r="T572" s="11">
        <v>69</v>
      </c>
      <c r="U572" s="11">
        <v>0.6</v>
      </c>
      <c r="V572" s="11">
        <v>58</v>
      </c>
      <c r="W572" s="11">
        <v>-0.36</v>
      </c>
      <c r="X572" s="11">
        <v>47</v>
      </c>
      <c r="Y572" s="11">
        <v>6.26</v>
      </c>
      <c r="Z572" s="11">
        <v>47</v>
      </c>
      <c r="AA572" s="11">
        <v>1.51</v>
      </c>
      <c r="AB572" s="11">
        <v>54</v>
      </c>
      <c r="AC572" s="11">
        <v>5.84</v>
      </c>
      <c r="AD572" s="11">
        <v>62</v>
      </c>
      <c r="AE572" s="40">
        <v>0.27</v>
      </c>
      <c r="AF572" s="11">
        <v>53</v>
      </c>
      <c r="AG572" s="43">
        <v>0.03</v>
      </c>
      <c r="AH572" s="11">
        <v>41</v>
      </c>
      <c r="AI572" s="47">
        <v>0.1</v>
      </c>
      <c r="AJ572" s="11">
        <v>50</v>
      </c>
      <c r="AK572" s="47">
        <v>0.01</v>
      </c>
      <c r="AL572" s="11">
        <v>35</v>
      </c>
      <c r="AM572" s="40">
        <v>0.14000000000000001</v>
      </c>
      <c r="AN572" s="11">
        <v>47</v>
      </c>
      <c r="AO572" s="40">
        <v>0.38</v>
      </c>
      <c r="AP572" s="11">
        <v>54</v>
      </c>
      <c r="AQ572" s="11">
        <v>11.59</v>
      </c>
      <c r="AR572" s="11">
        <v>155.87</v>
      </c>
      <c r="AS572" s="11">
        <v>123.68</v>
      </c>
      <c r="AT572" s="11" t="s">
        <v>2641</v>
      </c>
      <c r="AU572" s="11" t="s">
        <v>2642</v>
      </c>
      <c r="AV572" s="11" t="s">
        <v>2642</v>
      </c>
      <c r="AW572" s="11">
        <v>3</v>
      </c>
      <c r="AX572" s="64" t="s">
        <v>2688</v>
      </c>
    </row>
    <row r="573" spans="1:50" x14ac:dyDescent="0.3">
      <c r="A573" s="11">
        <v>562</v>
      </c>
      <c r="B573" s="11" t="s">
        <v>82</v>
      </c>
      <c r="C573" s="11" t="s">
        <v>1628</v>
      </c>
      <c r="D573" s="11">
        <v>562</v>
      </c>
      <c r="E573" s="11" t="s">
        <v>2227</v>
      </c>
      <c r="F573" s="11" t="s">
        <v>2688</v>
      </c>
      <c r="G573" s="11" t="s">
        <v>82</v>
      </c>
      <c r="H573" s="12" t="s">
        <v>1046</v>
      </c>
      <c r="I573" s="13">
        <v>44686</v>
      </c>
      <c r="J573" s="11" t="s">
        <v>2656</v>
      </c>
      <c r="K573" s="11">
        <v>0.46</v>
      </c>
      <c r="L573" s="11">
        <v>67</v>
      </c>
      <c r="M573" s="11">
        <v>9.77</v>
      </c>
      <c r="N573" s="11">
        <v>72</v>
      </c>
      <c r="O573" s="11">
        <v>16.07</v>
      </c>
      <c r="P573" s="11">
        <v>60</v>
      </c>
      <c r="Q573" s="11">
        <v>0.14000000000000001</v>
      </c>
      <c r="R573" s="11">
        <v>71</v>
      </c>
      <c r="S573" s="11">
        <v>1.49</v>
      </c>
      <c r="T573" s="11">
        <v>69</v>
      </c>
      <c r="U573" s="11">
        <v>0.03</v>
      </c>
      <c r="V573" s="11">
        <v>59</v>
      </c>
      <c r="W573" s="11">
        <v>-0.45</v>
      </c>
      <c r="X573" s="11">
        <v>51</v>
      </c>
      <c r="Y573" s="11">
        <v>4.72</v>
      </c>
      <c r="Z573" s="11">
        <v>50</v>
      </c>
      <c r="AA573" s="11">
        <v>1.57</v>
      </c>
      <c r="AB573" s="11">
        <v>55</v>
      </c>
      <c r="AC573" s="11">
        <v>5.1100000000000003</v>
      </c>
      <c r="AD573" s="11">
        <v>62</v>
      </c>
      <c r="AE573" s="40">
        <v>0.25</v>
      </c>
      <c r="AF573" s="11">
        <v>55</v>
      </c>
      <c r="AG573" s="43">
        <v>0.04</v>
      </c>
      <c r="AH573" s="11">
        <v>43</v>
      </c>
      <c r="AI573" s="47">
        <v>0.18</v>
      </c>
      <c r="AJ573" s="11">
        <v>52</v>
      </c>
      <c r="AK573" s="47">
        <v>0.01</v>
      </c>
      <c r="AL573" s="11">
        <v>37</v>
      </c>
      <c r="AM573" s="40">
        <v>0.23</v>
      </c>
      <c r="AN573" s="11">
        <v>49</v>
      </c>
      <c r="AO573" s="40">
        <v>0.36</v>
      </c>
      <c r="AP573" s="11">
        <v>57</v>
      </c>
      <c r="AQ573" s="11">
        <v>9.7999999999999989</v>
      </c>
      <c r="AR573" s="11">
        <v>157.32</v>
      </c>
      <c r="AS573" s="11">
        <v>122.27</v>
      </c>
      <c r="AT573" s="11" t="s">
        <v>2641</v>
      </c>
      <c r="AU573" s="11" t="s">
        <v>2641</v>
      </c>
      <c r="AV573" s="11" t="s">
        <v>2640</v>
      </c>
      <c r="AW573" s="11">
        <v>3</v>
      </c>
      <c r="AX573" s="64" t="s">
        <v>2688</v>
      </c>
    </row>
    <row r="574" spans="1:50" x14ac:dyDescent="0.3">
      <c r="A574" s="11">
        <v>563</v>
      </c>
      <c r="B574" s="11" t="s">
        <v>517</v>
      </c>
      <c r="C574" s="11" t="s">
        <v>1629</v>
      </c>
      <c r="D574" s="11">
        <v>563</v>
      </c>
      <c r="E574" s="11" t="s">
        <v>2227</v>
      </c>
      <c r="F574" s="11" t="s">
        <v>2688</v>
      </c>
      <c r="G574" s="11" t="s">
        <v>517</v>
      </c>
      <c r="H574" s="12" t="s">
        <v>1048</v>
      </c>
      <c r="I574" s="13">
        <v>44711</v>
      </c>
      <c r="J574" s="11" t="s">
        <v>2655</v>
      </c>
      <c r="K574" s="11">
        <v>0.46</v>
      </c>
      <c r="L574" s="11">
        <v>67</v>
      </c>
      <c r="M574" s="11">
        <v>8.01</v>
      </c>
      <c r="N574" s="11">
        <v>70</v>
      </c>
      <c r="O574" s="11">
        <v>11.49</v>
      </c>
      <c r="P574" s="11">
        <v>61</v>
      </c>
      <c r="Q574" s="11">
        <v>0.01</v>
      </c>
      <c r="R574" s="11">
        <v>64</v>
      </c>
      <c r="S574" s="11">
        <v>2.1</v>
      </c>
      <c r="T574" s="11">
        <v>65</v>
      </c>
      <c r="U574" s="11">
        <v>-1.1399999999999999</v>
      </c>
      <c r="V574" s="11">
        <v>57</v>
      </c>
      <c r="W574" s="11">
        <v>-0.5</v>
      </c>
      <c r="X574" s="11">
        <v>51</v>
      </c>
      <c r="Y574" s="11">
        <v>2.77</v>
      </c>
      <c r="Z574" s="11">
        <v>50</v>
      </c>
      <c r="AA574" s="11">
        <v>2.14</v>
      </c>
      <c r="AB574" s="11">
        <v>53</v>
      </c>
      <c r="AC574" s="11">
        <v>4.92</v>
      </c>
      <c r="AD574" s="11">
        <v>59</v>
      </c>
      <c r="AE574" s="40">
        <v>0.32</v>
      </c>
      <c r="AF574" s="11">
        <v>54</v>
      </c>
      <c r="AG574" s="43">
        <v>0.06</v>
      </c>
      <c r="AH574" s="11">
        <v>44</v>
      </c>
      <c r="AI574" s="47">
        <v>0.31</v>
      </c>
      <c r="AJ574" s="11">
        <v>52</v>
      </c>
      <c r="AK574" s="47">
        <v>0.01</v>
      </c>
      <c r="AL574" s="11">
        <v>38</v>
      </c>
      <c r="AM574" s="40">
        <v>0.33</v>
      </c>
      <c r="AN574" s="11">
        <v>49</v>
      </c>
      <c r="AO574" s="40">
        <v>0.53</v>
      </c>
      <c r="AP574" s="11">
        <v>56</v>
      </c>
      <c r="AQ574" s="11">
        <v>6.87</v>
      </c>
      <c r="AR574" s="11">
        <v>170.29</v>
      </c>
      <c r="AS574" s="11">
        <v>124.52</v>
      </c>
      <c r="AT574" s="11" t="s">
        <v>2640</v>
      </c>
      <c r="AU574" s="11" t="s">
        <v>2642</v>
      </c>
      <c r="AV574" s="11" t="s">
        <v>2640</v>
      </c>
      <c r="AW574" s="11">
        <v>3</v>
      </c>
      <c r="AX574" s="64" t="s">
        <v>2688</v>
      </c>
    </row>
    <row r="575" spans="1:50" x14ac:dyDescent="0.3">
      <c r="A575" s="11">
        <v>564</v>
      </c>
      <c r="B575" s="11" t="s">
        <v>570</v>
      </c>
      <c r="C575" s="11" t="s">
        <v>1630</v>
      </c>
      <c r="D575" s="11">
        <v>564</v>
      </c>
      <c r="E575" s="11" t="s">
        <v>2227</v>
      </c>
      <c r="F575" s="11" t="s">
        <v>2688</v>
      </c>
      <c r="G575" s="11" t="s">
        <v>570</v>
      </c>
      <c r="H575" s="12" t="s">
        <v>1061</v>
      </c>
      <c r="I575" s="13">
        <v>44712</v>
      </c>
      <c r="J575" s="11" t="s">
        <v>2655</v>
      </c>
      <c r="K575" s="11">
        <v>0.68</v>
      </c>
      <c r="L575" s="11">
        <v>64</v>
      </c>
      <c r="M575" s="11">
        <v>9.51</v>
      </c>
      <c r="N575" s="11">
        <v>69</v>
      </c>
      <c r="O575" s="11">
        <v>17.25</v>
      </c>
      <c r="P575" s="11">
        <v>57</v>
      </c>
      <c r="Q575" s="11">
        <v>0.55000000000000004</v>
      </c>
      <c r="R575" s="11">
        <v>62</v>
      </c>
      <c r="S575" s="11">
        <v>2.19</v>
      </c>
      <c r="T575" s="11">
        <v>63</v>
      </c>
      <c r="U575" s="11">
        <v>0.61</v>
      </c>
      <c r="V575" s="11">
        <v>50</v>
      </c>
      <c r="W575" s="11">
        <v>-0.37</v>
      </c>
      <c r="X575" s="11">
        <v>44</v>
      </c>
      <c r="Y575" s="11">
        <v>2.58</v>
      </c>
      <c r="Z575" s="11">
        <v>43</v>
      </c>
      <c r="AA575" s="11">
        <v>2.35</v>
      </c>
      <c r="AB575" s="11">
        <v>46</v>
      </c>
      <c r="AC575" s="11">
        <v>4.6900000000000004</v>
      </c>
      <c r="AD575" s="11">
        <v>58</v>
      </c>
      <c r="AE575" s="40">
        <v>0.25</v>
      </c>
      <c r="AF575" s="11">
        <v>45</v>
      </c>
      <c r="AG575" s="43">
        <v>0.05</v>
      </c>
      <c r="AH575" s="11">
        <v>35</v>
      </c>
      <c r="AI575" s="47">
        <v>0.22</v>
      </c>
      <c r="AJ575" s="11">
        <v>43</v>
      </c>
      <c r="AK575" s="47">
        <v>0.01</v>
      </c>
      <c r="AL575" s="11">
        <v>29</v>
      </c>
      <c r="AM575" s="40">
        <v>0.26</v>
      </c>
      <c r="AN575" s="11">
        <v>40</v>
      </c>
      <c r="AO575" s="40">
        <v>0.35</v>
      </c>
      <c r="AP575" s="11">
        <v>46</v>
      </c>
      <c r="AQ575" s="11">
        <v>10.119999999999999</v>
      </c>
      <c r="AR575" s="11">
        <v>165.51</v>
      </c>
      <c r="AS575" s="11">
        <v>123.89</v>
      </c>
      <c r="AT575" s="11" t="s">
        <v>2640</v>
      </c>
      <c r="AU575" s="11" t="s">
        <v>2640</v>
      </c>
      <c r="AV575" s="11" t="s">
        <v>2641</v>
      </c>
      <c r="AW575" s="11">
        <v>3</v>
      </c>
      <c r="AX575" s="64" t="s">
        <v>2688</v>
      </c>
    </row>
    <row r="576" spans="1:50" x14ac:dyDescent="0.3">
      <c r="A576" s="11">
        <v>565</v>
      </c>
      <c r="B576" s="11" t="s">
        <v>179</v>
      </c>
      <c r="C576" s="11" t="s">
        <v>1631</v>
      </c>
      <c r="D576" s="11">
        <v>565</v>
      </c>
      <c r="E576" s="11" t="s">
        <v>2227</v>
      </c>
      <c r="F576" s="11" t="s">
        <v>2688</v>
      </c>
      <c r="G576" s="11" t="s">
        <v>179</v>
      </c>
      <c r="H576" s="12" t="s">
        <v>1043</v>
      </c>
      <c r="I576" s="13">
        <v>44699</v>
      </c>
      <c r="J576" s="11" t="s">
        <v>2656</v>
      </c>
      <c r="K576" s="11">
        <v>0.51</v>
      </c>
      <c r="L576" s="11">
        <v>66</v>
      </c>
      <c r="M576" s="11">
        <v>10.68</v>
      </c>
      <c r="N576" s="11">
        <v>70</v>
      </c>
      <c r="O576" s="11">
        <v>19.670000000000002</v>
      </c>
      <c r="P576" s="11">
        <v>58</v>
      </c>
      <c r="Q576" s="11">
        <v>0.04</v>
      </c>
      <c r="R576" s="11">
        <v>62</v>
      </c>
      <c r="S576" s="11">
        <v>2.16</v>
      </c>
      <c r="T576" s="11">
        <v>62</v>
      </c>
      <c r="U576" s="11">
        <v>1.02</v>
      </c>
      <c r="V576" s="11">
        <v>52</v>
      </c>
      <c r="W576" s="11">
        <v>-0.49</v>
      </c>
      <c r="X576" s="11">
        <v>43</v>
      </c>
      <c r="Y576" s="11">
        <v>4.21</v>
      </c>
      <c r="Z576" s="11">
        <v>44</v>
      </c>
      <c r="AA576" s="11">
        <v>2.35</v>
      </c>
      <c r="AB576" s="11">
        <v>50</v>
      </c>
      <c r="AC576" s="11">
        <v>5.18</v>
      </c>
      <c r="AD576" s="11">
        <v>56</v>
      </c>
      <c r="AE576" s="40">
        <v>0.26</v>
      </c>
      <c r="AF576" s="11">
        <v>48</v>
      </c>
      <c r="AG576" s="43">
        <v>0.04</v>
      </c>
      <c r="AH576" s="11">
        <v>40</v>
      </c>
      <c r="AI576" s="47">
        <v>0.19</v>
      </c>
      <c r="AJ576" s="11">
        <v>48</v>
      </c>
      <c r="AK576" s="47">
        <v>1E-3</v>
      </c>
      <c r="AL576" s="11">
        <v>35</v>
      </c>
      <c r="AM576" s="40">
        <v>0.2</v>
      </c>
      <c r="AN576" s="11">
        <v>45</v>
      </c>
      <c r="AO576" s="40">
        <v>0.4</v>
      </c>
      <c r="AP576" s="11">
        <v>50</v>
      </c>
      <c r="AQ576" s="11">
        <v>11.7</v>
      </c>
      <c r="AR576" s="11">
        <v>166.03</v>
      </c>
      <c r="AS576" s="11">
        <v>122.68</v>
      </c>
      <c r="AT576" s="11" t="s">
        <v>2642</v>
      </c>
      <c r="AU576" s="11" t="s">
        <v>2642</v>
      </c>
      <c r="AV576" s="11" t="s">
        <v>2642</v>
      </c>
      <c r="AW576" s="11">
        <v>3</v>
      </c>
      <c r="AX576" s="64" t="s">
        <v>2688</v>
      </c>
    </row>
    <row r="577" spans="1:50" x14ac:dyDescent="0.3">
      <c r="A577" s="11">
        <v>566</v>
      </c>
      <c r="B577" s="11" t="s">
        <v>1035</v>
      </c>
      <c r="C577" s="11" t="s">
        <v>2115</v>
      </c>
      <c r="D577" s="11">
        <v>566</v>
      </c>
      <c r="E577" s="11" t="s">
        <v>2227</v>
      </c>
      <c r="F577" s="11" t="s">
        <v>2688</v>
      </c>
      <c r="G577" s="11" t="s">
        <v>1035</v>
      </c>
      <c r="H577" s="12" t="s">
        <v>1043</v>
      </c>
      <c r="I577" s="13">
        <v>44720</v>
      </c>
      <c r="J577" s="11" t="s">
        <v>2702</v>
      </c>
      <c r="K577" s="11">
        <v>0.57999999999999996</v>
      </c>
      <c r="L577" s="11">
        <v>69</v>
      </c>
      <c r="M577" s="11">
        <v>9.1300000000000008</v>
      </c>
      <c r="N577" s="11">
        <v>72</v>
      </c>
      <c r="O577" s="11">
        <v>16.170000000000002</v>
      </c>
      <c r="P577" s="11">
        <v>61</v>
      </c>
      <c r="Q577" s="11">
        <v>0.31</v>
      </c>
      <c r="R577" s="11">
        <v>67</v>
      </c>
      <c r="S577" s="11">
        <v>3.39</v>
      </c>
      <c r="T577" s="11">
        <v>66</v>
      </c>
      <c r="U577" s="11">
        <v>-7.0000000000000007E-2</v>
      </c>
      <c r="V577" s="11">
        <v>58</v>
      </c>
      <c r="W577" s="11">
        <v>-0.53</v>
      </c>
      <c r="X577" s="11">
        <v>49</v>
      </c>
      <c r="Y577" s="11">
        <v>1.74</v>
      </c>
      <c r="Z577" s="11">
        <v>48</v>
      </c>
      <c r="AA577" s="11">
        <v>2.77</v>
      </c>
      <c r="AB577" s="11">
        <v>54</v>
      </c>
      <c r="AC577" s="11">
        <v>5.21</v>
      </c>
      <c r="AD577" s="11">
        <v>61</v>
      </c>
      <c r="AE577" s="40">
        <v>0.28999999999999998</v>
      </c>
      <c r="AF577" s="11">
        <v>51</v>
      </c>
      <c r="AG577" s="43">
        <v>0.04</v>
      </c>
      <c r="AH577" s="11">
        <v>41</v>
      </c>
      <c r="AI577" s="47">
        <v>0.36</v>
      </c>
      <c r="AJ577" s="11">
        <v>49</v>
      </c>
      <c r="AK577" s="47">
        <v>-0.01</v>
      </c>
      <c r="AL577" s="11">
        <v>35</v>
      </c>
      <c r="AM577" s="40">
        <v>0.3</v>
      </c>
      <c r="AN577" s="11">
        <v>46</v>
      </c>
      <c r="AO577" s="40">
        <v>0.52</v>
      </c>
      <c r="AP577" s="11">
        <v>53</v>
      </c>
      <c r="AQ577" s="11">
        <v>9.06</v>
      </c>
      <c r="AR577" s="11">
        <v>178.84</v>
      </c>
      <c r="AS577" s="11">
        <v>124.93</v>
      </c>
      <c r="AT577" s="11" t="s">
        <v>2640</v>
      </c>
      <c r="AU577" s="11" t="s">
        <v>2640</v>
      </c>
      <c r="AV577" s="11" t="s">
        <v>2640</v>
      </c>
      <c r="AW577" s="11">
        <v>3</v>
      </c>
      <c r="AX577" s="64" t="s">
        <v>2688</v>
      </c>
    </row>
    <row r="578" spans="1:50" x14ac:dyDescent="0.3">
      <c r="A578" s="11">
        <v>567</v>
      </c>
      <c r="B578" s="11" t="s">
        <v>492</v>
      </c>
      <c r="C578" s="11" t="s">
        <v>1632</v>
      </c>
      <c r="D578" s="11">
        <v>567</v>
      </c>
      <c r="E578" s="11" t="s">
        <v>2227</v>
      </c>
      <c r="F578" s="11" t="s">
        <v>2688</v>
      </c>
      <c r="G578" s="11" t="s">
        <v>492</v>
      </c>
      <c r="H578" s="12" t="s">
        <v>1043</v>
      </c>
      <c r="I578" s="13">
        <v>44709</v>
      </c>
      <c r="J578" s="11" t="s">
        <v>2655</v>
      </c>
      <c r="K578" s="11">
        <v>0.49</v>
      </c>
      <c r="L578" s="11">
        <v>66</v>
      </c>
      <c r="M578" s="11">
        <v>10.039999999999999</v>
      </c>
      <c r="N578" s="11">
        <v>70</v>
      </c>
      <c r="O578" s="11">
        <v>17.72</v>
      </c>
      <c r="P578" s="11">
        <v>59</v>
      </c>
      <c r="Q578" s="11">
        <v>0.6</v>
      </c>
      <c r="R578" s="11">
        <v>66</v>
      </c>
      <c r="S578" s="11">
        <v>2.09</v>
      </c>
      <c r="T578" s="11">
        <v>66</v>
      </c>
      <c r="U578" s="11">
        <v>0.43</v>
      </c>
      <c r="V578" s="11">
        <v>53</v>
      </c>
      <c r="W578" s="11">
        <v>-0.54</v>
      </c>
      <c r="X578" s="11">
        <v>45</v>
      </c>
      <c r="Y578" s="11">
        <v>4.93</v>
      </c>
      <c r="Z578" s="11">
        <v>46</v>
      </c>
      <c r="AA578" s="11">
        <v>2.31</v>
      </c>
      <c r="AB578" s="11">
        <v>52</v>
      </c>
      <c r="AC578" s="11">
        <v>4.49</v>
      </c>
      <c r="AD578" s="11">
        <v>60</v>
      </c>
      <c r="AE578" s="40">
        <v>0.28999999999999998</v>
      </c>
      <c r="AF578" s="11">
        <v>51</v>
      </c>
      <c r="AG578" s="43">
        <v>0.04</v>
      </c>
      <c r="AH578" s="11">
        <v>41</v>
      </c>
      <c r="AI578" s="47">
        <v>0.22</v>
      </c>
      <c r="AJ578" s="11">
        <v>49</v>
      </c>
      <c r="AK578" s="47">
        <v>0.01</v>
      </c>
      <c r="AL578" s="11">
        <v>35</v>
      </c>
      <c r="AM578" s="40">
        <v>0.23</v>
      </c>
      <c r="AN578" s="11">
        <v>46</v>
      </c>
      <c r="AO578" s="40">
        <v>0.48</v>
      </c>
      <c r="AP578" s="11">
        <v>53</v>
      </c>
      <c r="AQ578" s="11">
        <v>10.469999999999999</v>
      </c>
      <c r="AR578" s="11">
        <v>169.99</v>
      </c>
      <c r="AS578" s="11">
        <v>122.17</v>
      </c>
      <c r="AT578" s="11" t="s">
        <v>2642</v>
      </c>
      <c r="AU578" s="11" t="s">
        <v>2640</v>
      </c>
      <c r="AV578" s="11" t="s">
        <v>2640</v>
      </c>
      <c r="AW578" s="11">
        <v>3</v>
      </c>
      <c r="AX578" s="64" t="s">
        <v>2688</v>
      </c>
    </row>
    <row r="579" spans="1:50" x14ac:dyDescent="0.3">
      <c r="A579" s="11">
        <v>568</v>
      </c>
      <c r="B579" s="11" t="s">
        <v>922</v>
      </c>
      <c r="C579" s="11" t="s">
        <v>1633</v>
      </c>
      <c r="D579" s="11">
        <v>568</v>
      </c>
      <c r="E579" s="11" t="s">
        <v>2227</v>
      </c>
      <c r="F579" s="11" t="s">
        <v>2688</v>
      </c>
      <c r="G579" s="11" t="s">
        <v>922</v>
      </c>
      <c r="H579" s="12" t="s">
        <v>1066</v>
      </c>
      <c r="I579" s="13">
        <v>44734</v>
      </c>
      <c r="J579" s="11" t="s">
        <v>2655</v>
      </c>
      <c r="K579" s="11">
        <v>0.75</v>
      </c>
      <c r="L579" s="11">
        <v>63</v>
      </c>
      <c r="M579" s="11">
        <v>11.13</v>
      </c>
      <c r="N579" s="11">
        <v>69</v>
      </c>
      <c r="O579" s="11">
        <v>16.170000000000002</v>
      </c>
      <c r="P579" s="11">
        <v>56</v>
      </c>
      <c r="Q579" s="11">
        <v>-0.03</v>
      </c>
      <c r="R579" s="11">
        <v>62</v>
      </c>
      <c r="S579" s="11">
        <v>1.73</v>
      </c>
      <c r="T579" s="11">
        <v>63</v>
      </c>
      <c r="U579" s="11">
        <v>0.54</v>
      </c>
      <c r="V579" s="11">
        <v>48</v>
      </c>
      <c r="W579" s="11">
        <v>-0.43</v>
      </c>
      <c r="X579" s="11">
        <v>44</v>
      </c>
      <c r="Y579" s="11">
        <v>7.28</v>
      </c>
      <c r="Z579" s="11">
        <v>44</v>
      </c>
      <c r="AA579" s="11">
        <v>2.14</v>
      </c>
      <c r="AB579" s="11">
        <v>47</v>
      </c>
      <c r="AC579" s="11">
        <v>5.42</v>
      </c>
      <c r="AD579" s="11">
        <v>58</v>
      </c>
      <c r="AE579" s="40">
        <v>0.27</v>
      </c>
      <c r="AF579" s="11">
        <v>46</v>
      </c>
      <c r="AG579" s="43">
        <v>0.02</v>
      </c>
      <c r="AH579" s="11">
        <v>38</v>
      </c>
      <c r="AI579" s="47">
        <v>0.17</v>
      </c>
      <c r="AJ579" s="11">
        <v>45</v>
      </c>
      <c r="AK579" s="47">
        <v>1E-3</v>
      </c>
      <c r="AL579" s="11">
        <v>33</v>
      </c>
      <c r="AM579" s="40">
        <v>0.15</v>
      </c>
      <c r="AN579" s="11">
        <v>42</v>
      </c>
      <c r="AO579" s="40">
        <v>0.38</v>
      </c>
      <c r="AP579" s="11">
        <v>48</v>
      </c>
      <c r="AQ579" s="11">
        <v>11.670000000000002</v>
      </c>
      <c r="AR579" s="11">
        <v>162.5</v>
      </c>
      <c r="AS579" s="11">
        <v>123.86</v>
      </c>
      <c r="AT579" s="11" t="s">
        <v>2640</v>
      </c>
      <c r="AU579" s="11" t="s">
        <v>2640</v>
      </c>
      <c r="AV579" s="11" t="s">
        <v>2642</v>
      </c>
      <c r="AW579" s="11">
        <v>4</v>
      </c>
      <c r="AX579" s="64" t="s">
        <v>2688</v>
      </c>
    </row>
    <row r="580" spans="1:50" x14ac:dyDescent="0.3">
      <c r="A580" s="11">
        <v>569</v>
      </c>
      <c r="B580" s="11" t="s">
        <v>428</v>
      </c>
      <c r="C580" s="11" t="s">
        <v>1634</v>
      </c>
      <c r="D580" s="11">
        <v>569</v>
      </c>
      <c r="E580" s="11" t="s">
        <v>2227</v>
      </c>
      <c r="F580" s="11" t="s">
        <v>2688</v>
      </c>
      <c r="G580" s="11" t="s">
        <v>428</v>
      </c>
      <c r="H580" s="12" t="s">
        <v>1051</v>
      </c>
      <c r="I580" s="13">
        <v>44708</v>
      </c>
      <c r="J580" s="11" t="s">
        <v>2655</v>
      </c>
      <c r="K580" s="11">
        <v>0.43</v>
      </c>
      <c r="L580" s="11">
        <v>65</v>
      </c>
      <c r="M580" s="11">
        <v>9</v>
      </c>
      <c r="N580" s="11">
        <v>70</v>
      </c>
      <c r="O580" s="11">
        <v>14.09</v>
      </c>
      <c r="P580" s="11">
        <v>58</v>
      </c>
      <c r="Q580" s="11">
        <v>-0.27</v>
      </c>
      <c r="R580" s="11">
        <v>64</v>
      </c>
      <c r="S580" s="11">
        <v>2.13</v>
      </c>
      <c r="T580" s="11">
        <v>65</v>
      </c>
      <c r="U580" s="11">
        <v>0.86</v>
      </c>
      <c r="V580" s="11">
        <v>54</v>
      </c>
      <c r="W580" s="11">
        <v>-0.62</v>
      </c>
      <c r="X580" s="11">
        <v>48</v>
      </c>
      <c r="Y580" s="11">
        <v>6.22</v>
      </c>
      <c r="Z580" s="11">
        <v>48</v>
      </c>
      <c r="AA580" s="11">
        <v>2.12</v>
      </c>
      <c r="AB580" s="11">
        <v>51</v>
      </c>
      <c r="AC580" s="11">
        <v>5.41</v>
      </c>
      <c r="AD580" s="11">
        <v>60</v>
      </c>
      <c r="AE580" s="40">
        <v>0.3</v>
      </c>
      <c r="AF580" s="11">
        <v>52</v>
      </c>
      <c r="AG580" s="43">
        <v>0.03</v>
      </c>
      <c r="AH580" s="11">
        <v>43</v>
      </c>
      <c r="AI580" s="47">
        <v>0.15</v>
      </c>
      <c r="AJ580" s="11">
        <v>50</v>
      </c>
      <c r="AK580" s="47">
        <v>0.03</v>
      </c>
      <c r="AL580" s="11">
        <v>38</v>
      </c>
      <c r="AM580" s="40">
        <v>0.2</v>
      </c>
      <c r="AN580" s="11">
        <v>47</v>
      </c>
      <c r="AO580" s="40">
        <v>0.44</v>
      </c>
      <c r="AP580" s="11">
        <v>54</v>
      </c>
      <c r="AQ580" s="11">
        <v>9.86</v>
      </c>
      <c r="AR580" s="11">
        <v>162.53</v>
      </c>
      <c r="AS580" s="11">
        <v>122.34</v>
      </c>
      <c r="AT580" s="11" t="s">
        <v>2640</v>
      </c>
      <c r="AU580" s="11" t="s">
        <v>2641</v>
      </c>
      <c r="AV580" s="11" t="s">
        <v>2640</v>
      </c>
      <c r="AW580" s="11">
        <v>3</v>
      </c>
      <c r="AX580" s="64" t="s">
        <v>2688</v>
      </c>
    </row>
    <row r="581" spans="1:50" x14ac:dyDescent="0.3">
      <c r="A581" s="11">
        <v>570</v>
      </c>
      <c r="B581" s="11" t="s">
        <v>496</v>
      </c>
      <c r="C581" s="11" t="s">
        <v>1635</v>
      </c>
      <c r="D581" s="11">
        <v>570</v>
      </c>
      <c r="E581" s="11" t="s">
        <v>2227</v>
      </c>
      <c r="F581" s="11" t="s">
        <v>2688</v>
      </c>
      <c r="G581" s="11" t="s">
        <v>496</v>
      </c>
      <c r="H581" s="12" t="s">
        <v>1043</v>
      </c>
      <c r="I581" s="13">
        <v>44709</v>
      </c>
      <c r="J581" s="11" t="s">
        <v>2656</v>
      </c>
      <c r="K581" s="11">
        <v>0.54</v>
      </c>
      <c r="L581" s="11">
        <v>66</v>
      </c>
      <c r="M581" s="11">
        <v>10.81</v>
      </c>
      <c r="N581" s="11">
        <v>70</v>
      </c>
      <c r="O581" s="11">
        <v>20.93</v>
      </c>
      <c r="P581" s="11">
        <v>59</v>
      </c>
      <c r="Q581" s="11">
        <v>0.26</v>
      </c>
      <c r="R581" s="11">
        <v>65</v>
      </c>
      <c r="S581" s="11">
        <v>3.04</v>
      </c>
      <c r="T581" s="11">
        <v>66</v>
      </c>
      <c r="U581" s="11">
        <v>0.24</v>
      </c>
      <c r="V581" s="11">
        <v>54</v>
      </c>
      <c r="W581" s="11">
        <v>-0.45</v>
      </c>
      <c r="X581" s="11">
        <v>47</v>
      </c>
      <c r="Y581" s="11">
        <v>4.9800000000000004</v>
      </c>
      <c r="Z581" s="11">
        <v>47</v>
      </c>
      <c r="AA581" s="11">
        <v>3.42</v>
      </c>
      <c r="AB581" s="11">
        <v>52</v>
      </c>
      <c r="AC581" s="11">
        <v>5.57</v>
      </c>
      <c r="AD581" s="11">
        <v>60</v>
      </c>
      <c r="AE581" s="40">
        <v>0.26</v>
      </c>
      <c r="AF581" s="11">
        <v>51</v>
      </c>
      <c r="AG581" s="43">
        <v>0.03</v>
      </c>
      <c r="AH581" s="11">
        <v>42</v>
      </c>
      <c r="AI581" s="47">
        <v>0.27</v>
      </c>
      <c r="AJ581" s="11">
        <v>49</v>
      </c>
      <c r="AK581" s="47">
        <v>-0.01</v>
      </c>
      <c r="AL581" s="11">
        <v>36</v>
      </c>
      <c r="AM581" s="40">
        <v>0.22</v>
      </c>
      <c r="AN581" s="11">
        <v>46</v>
      </c>
      <c r="AO581" s="40">
        <v>0.45</v>
      </c>
      <c r="AP581" s="11">
        <v>53</v>
      </c>
      <c r="AQ581" s="11">
        <v>11.05</v>
      </c>
      <c r="AR581" s="11">
        <v>172.96</v>
      </c>
      <c r="AS581" s="11">
        <v>122.69</v>
      </c>
      <c r="AT581" s="11" t="s">
        <v>2642</v>
      </c>
      <c r="AU581" s="11" t="s">
        <v>2640</v>
      </c>
      <c r="AV581" s="11" t="s">
        <v>2640</v>
      </c>
      <c r="AW581" s="11">
        <v>3</v>
      </c>
      <c r="AX581" s="64" t="s">
        <v>2688</v>
      </c>
    </row>
    <row r="582" spans="1:50" x14ac:dyDescent="0.3">
      <c r="A582" s="11">
        <v>571</v>
      </c>
      <c r="B582" s="11" t="s">
        <v>198</v>
      </c>
      <c r="C582" s="11" t="s">
        <v>1636</v>
      </c>
      <c r="D582" s="11">
        <v>571</v>
      </c>
      <c r="E582" s="11" t="s">
        <v>2227</v>
      </c>
      <c r="F582" s="11" t="s">
        <v>2688</v>
      </c>
      <c r="G582" s="11" t="s">
        <v>198</v>
      </c>
      <c r="H582" s="12" t="s">
        <v>1046</v>
      </c>
      <c r="I582" s="13">
        <v>44701</v>
      </c>
      <c r="J582" s="11" t="s">
        <v>2656</v>
      </c>
      <c r="K582" s="11">
        <v>0.55000000000000004</v>
      </c>
      <c r="L582" s="11">
        <v>68</v>
      </c>
      <c r="M582" s="11">
        <v>9.6</v>
      </c>
      <c r="N582" s="11">
        <v>71</v>
      </c>
      <c r="O582" s="11">
        <v>15.01</v>
      </c>
      <c r="P582" s="11">
        <v>62</v>
      </c>
      <c r="Q582" s="11">
        <v>-0.59</v>
      </c>
      <c r="R582" s="11">
        <v>68</v>
      </c>
      <c r="S582" s="11">
        <v>1.21</v>
      </c>
      <c r="T582" s="11">
        <v>67</v>
      </c>
      <c r="U582" s="11">
        <v>0.4</v>
      </c>
      <c r="V582" s="11">
        <v>60</v>
      </c>
      <c r="W582" s="11">
        <v>-0.41</v>
      </c>
      <c r="X582" s="11">
        <v>52</v>
      </c>
      <c r="Y582" s="11">
        <v>4.53</v>
      </c>
      <c r="Z582" s="11">
        <v>52</v>
      </c>
      <c r="AA582" s="11">
        <v>1.36</v>
      </c>
      <c r="AB582" s="11">
        <v>56</v>
      </c>
      <c r="AC582" s="11">
        <v>5.54</v>
      </c>
      <c r="AD582" s="11">
        <v>61</v>
      </c>
      <c r="AE582" s="40">
        <v>0.26</v>
      </c>
      <c r="AF582" s="11">
        <v>57</v>
      </c>
      <c r="AG582" s="43">
        <v>0.03</v>
      </c>
      <c r="AH582" s="11">
        <v>46</v>
      </c>
      <c r="AI582" s="47">
        <v>0.19</v>
      </c>
      <c r="AJ582" s="11">
        <v>54</v>
      </c>
      <c r="AK582" s="47">
        <v>0.02</v>
      </c>
      <c r="AL582" s="11">
        <v>40</v>
      </c>
      <c r="AM582" s="40">
        <v>0.21</v>
      </c>
      <c r="AN582" s="11">
        <v>51</v>
      </c>
      <c r="AO582" s="40">
        <v>0.38</v>
      </c>
      <c r="AP582" s="11">
        <v>59</v>
      </c>
      <c r="AQ582" s="11">
        <v>10</v>
      </c>
      <c r="AR582" s="11">
        <v>154.69</v>
      </c>
      <c r="AS582" s="11">
        <v>123.6</v>
      </c>
      <c r="AT582" s="11" t="s">
        <v>2640</v>
      </c>
      <c r="AU582" s="11" t="s">
        <v>2642</v>
      </c>
      <c r="AV582" s="11" t="s">
        <v>2642</v>
      </c>
      <c r="AW582" s="11">
        <v>3</v>
      </c>
      <c r="AX582" s="64" t="s">
        <v>2688</v>
      </c>
    </row>
    <row r="583" spans="1:50" x14ac:dyDescent="0.3">
      <c r="A583" s="11">
        <v>572</v>
      </c>
      <c r="B583" s="11" t="s">
        <v>1014</v>
      </c>
      <c r="C583" s="11" t="s">
        <v>2116</v>
      </c>
      <c r="D583" s="11">
        <v>572</v>
      </c>
      <c r="E583" s="11" t="s">
        <v>2227</v>
      </c>
      <c r="F583" s="11" t="s">
        <v>2688</v>
      </c>
      <c r="G583" s="11" t="s">
        <v>1014</v>
      </c>
      <c r="H583" s="12" t="s">
        <v>1069</v>
      </c>
      <c r="I583" s="13">
        <v>44719</v>
      </c>
      <c r="J583" s="11" t="s">
        <v>2702</v>
      </c>
      <c r="K583" s="11">
        <v>0.81</v>
      </c>
      <c r="L583" s="11">
        <v>68</v>
      </c>
      <c r="M583" s="11">
        <v>11.21</v>
      </c>
      <c r="N583" s="11">
        <v>71</v>
      </c>
      <c r="O583" s="11">
        <v>19.489999999999998</v>
      </c>
      <c r="P583" s="11">
        <v>61</v>
      </c>
      <c r="Q583" s="11">
        <v>0.11</v>
      </c>
      <c r="R583" s="11">
        <v>67</v>
      </c>
      <c r="S583" s="11">
        <v>1.9</v>
      </c>
      <c r="T583" s="11">
        <v>66</v>
      </c>
      <c r="U583" s="11">
        <v>0.43</v>
      </c>
      <c r="V583" s="11">
        <v>61</v>
      </c>
      <c r="W583" s="11">
        <v>-0.5</v>
      </c>
      <c r="X583" s="11">
        <v>51</v>
      </c>
      <c r="Y583" s="11">
        <v>6.39</v>
      </c>
      <c r="Z583" s="11">
        <v>50</v>
      </c>
      <c r="AA583" s="11">
        <v>2.37</v>
      </c>
      <c r="AB583" s="11">
        <v>53</v>
      </c>
      <c r="AC583" s="11">
        <v>5.34</v>
      </c>
      <c r="AD583" s="11">
        <v>60</v>
      </c>
      <c r="AE583" s="40">
        <v>0.23</v>
      </c>
      <c r="AF583" s="11">
        <v>56</v>
      </c>
      <c r="AG583" s="43">
        <v>0.03</v>
      </c>
      <c r="AH583" s="11">
        <v>42</v>
      </c>
      <c r="AI583" s="47">
        <v>0.27</v>
      </c>
      <c r="AJ583" s="11">
        <v>52</v>
      </c>
      <c r="AK583" s="47">
        <v>1E-3</v>
      </c>
      <c r="AL583" s="11">
        <v>35</v>
      </c>
      <c r="AM583" s="40">
        <v>0.23</v>
      </c>
      <c r="AN583" s="11">
        <v>48</v>
      </c>
      <c r="AO583" s="40">
        <v>0.35</v>
      </c>
      <c r="AP583" s="11">
        <v>58</v>
      </c>
      <c r="AQ583" s="11">
        <v>11.64</v>
      </c>
      <c r="AR583" s="11">
        <v>164</v>
      </c>
      <c r="AS583" s="11">
        <v>123.43</v>
      </c>
      <c r="AT583" s="11" t="s">
        <v>2641</v>
      </c>
      <c r="AU583" s="11" t="s">
        <v>2640</v>
      </c>
      <c r="AV583" s="11" t="s">
        <v>2640</v>
      </c>
      <c r="AW583" s="11">
        <v>3</v>
      </c>
      <c r="AX583" s="64" t="s">
        <v>2688</v>
      </c>
    </row>
    <row r="584" spans="1:50" x14ac:dyDescent="0.3">
      <c r="A584" s="11">
        <v>573</v>
      </c>
      <c r="B584" s="11" t="s">
        <v>554</v>
      </c>
      <c r="C584" s="11" t="s">
        <v>1637</v>
      </c>
      <c r="D584" s="11">
        <v>573</v>
      </c>
      <c r="E584" s="11" t="s">
        <v>2227</v>
      </c>
      <c r="F584" s="11" t="s">
        <v>2688</v>
      </c>
      <c r="G584" s="11" t="s">
        <v>554</v>
      </c>
      <c r="H584" s="12" t="s">
        <v>1044</v>
      </c>
      <c r="I584" s="13">
        <v>44711</v>
      </c>
      <c r="J584" s="11" t="s">
        <v>2655</v>
      </c>
      <c r="K584" s="11">
        <v>0.44</v>
      </c>
      <c r="L584" s="11">
        <v>67</v>
      </c>
      <c r="M584" s="11">
        <v>8.7200000000000006</v>
      </c>
      <c r="N584" s="11">
        <v>70</v>
      </c>
      <c r="O584" s="11">
        <v>13.47</v>
      </c>
      <c r="P584" s="11">
        <v>64</v>
      </c>
      <c r="Q584" s="11">
        <v>0.11</v>
      </c>
      <c r="R584" s="11">
        <v>67</v>
      </c>
      <c r="S584" s="11">
        <v>1.91</v>
      </c>
      <c r="T584" s="11">
        <v>67</v>
      </c>
      <c r="U584" s="11">
        <v>0.28999999999999998</v>
      </c>
      <c r="V584" s="11">
        <v>62</v>
      </c>
      <c r="W584" s="11">
        <v>-0.22</v>
      </c>
      <c r="X584" s="11">
        <v>54</v>
      </c>
      <c r="Y584" s="11">
        <v>4.21</v>
      </c>
      <c r="Z584" s="11">
        <v>53</v>
      </c>
      <c r="AA584" s="11">
        <v>1.98</v>
      </c>
      <c r="AB584" s="11">
        <v>56</v>
      </c>
      <c r="AC584" s="11">
        <v>4.74</v>
      </c>
      <c r="AD584" s="11">
        <v>62</v>
      </c>
      <c r="AE584" s="40">
        <v>0.3</v>
      </c>
      <c r="AF584" s="11">
        <v>61</v>
      </c>
      <c r="AG584" s="43">
        <v>0.02</v>
      </c>
      <c r="AH584" s="11">
        <v>48</v>
      </c>
      <c r="AI584" s="47">
        <v>0.19</v>
      </c>
      <c r="AJ584" s="11">
        <v>56</v>
      </c>
      <c r="AK584" s="47">
        <v>0.03</v>
      </c>
      <c r="AL584" s="11">
        <v>42</v>
      </c>
      <c r="AM584" s="40">
        <v>0.21</v>
      </c>
      <c r="AN584" s="11">
        <v>53</v>
      </c>
      <c r="AO584" s="40">
        <v>0.46</v>
      </c>
      <c r="AP584" s="11">
        <v>63</v>
      </c>
      <c r="AQ584" s="11">
        <v>9.01</v>
      </c>
      <c r="AR584" s="11">
        <v>162.44</v>
      </c>
      <c r="AS584" s="11">
        <v>124.75</v>
      </c>
      <c r="AT584" s="11" t="s">
        <v>2640</v>
      </c>
      <c r="AU584" s="11" t="s">
        <v>2640</v>
      </c>
      <c r="AV584" s="11" t="s">
        <v>2640</v>
      </c>
      <c r="AW584" s="11">
        <v>3</v>
      </c>
      <c r="AX584" s="64" t="s">
        <v>2688</v>
      </c>
    </row>
    <row r="585" spans="1:50" x14ac:dyDescent="0.3">
      <c r="A585" s="11">
        <v>574</v>
      </c>
      <c r="B585" s="11" t="s">
        <v>527</v>
      </c>
      <c r="C585" s="11" t="s">
        <v>1638</v>
      </c>
      <c r="D585" s="11">
        <v>574</v>
      </c>
      <c r="E585" s="11" t="s">
        <v>2227</v>
      </c>
      <c r="F585" s="11" t="s">
        <v>2688</v>
      </c>
      <c r="G585" s="11" t="s">
        <v>527</v>
      </c>
      <c r="H585" s="12" t="s">
        <v>1059</v>
      </c>
      <c r="I585" s="13">
        <v>44711</v>
      </c>
      <c r="J585" s="11" t="s">
        <v>2656</v>
      </c>
      <c r="K585" s="11">
        <v>0.39</v>
      </c>
      <c r="L585" s="11">
        <v>65</v>
      </c>
      <c r="M585" s="11">
        <v>8.9600000000000009</v>
      </c>
      <c r="N585" s="11">
        <v>70</v>
      </c>
      <c r="O585" s="11">
        <v>12.54</v>
      </c>
      <c r="P585" s="11">
        <v>57</v>
      </c>
      <c r="Q585" s="11">
        <v>-0.15</v>
      </c>
      <c r="R585" s="11">
        <v>63</v>
      </c>
      <c r="S585" s="11">
        <v>1.82</v>
      </c>
      <c r="T585" s="11">
        <v>65</v>
      </c>
      <c r="U585" s="11">
        <v>-1.25</v>
      </c>
      <c r="V585" s="11">
        <v>53</v>
      </c>
      <c r="W585" s="11">
        <v>-0.35</v>
      </c>
      <c r="X585" s="11">
        <v>46</v>
      </c>
      <c r="Y585" s="11">
        <v>4.28</v>
      </c>
      <c r="Z585" s="11">
        <v>46</v>
      </c>
      <c r="AA585" s="11">
        <v>1.82</v>
      </c>
      <c r="AB585" s="11">
        <v>49</v>
      </c>
      <c r="AC585" s="11">
        <v>4.79</v>
      </c>
      <c r="AD585" s="11">
        <v>59</v>
      </c>
      <c r="AE585" s="40">
        <v>0.24</v>
      </c>
      <c r="AF585" s="11">
        <v>47</v>
      </c>
      <c r="AG585" s="43">
        <v>0.06</v>
      </c>
      <c r="AH585" s="11">
        <v>38</v>
      </c>
      <c r="AI585" s="47">
        <v>0.31</v>
      </c>
      <c r="AJ585" s="11">
        <v>46</v>
      </c>
      <c r="AK585" s="47">
        <v>1E-3</v>
      </c>
      <c r="AL585" s="11">
        <v>33</v>
      </c>
      <c r="AM585" s="40">
        <v>0.3</v>
      </c>
      <c r="AN585" s="11">
        <v>43</v>
      </c>
      <c r="AO585" s="40">
        <v>0.37</v>
      </c>
      <c r="AP585" s="11">
        <v>49</v>
      </c>
      <c r="AQ585" s="11">
        <v>7.7100000000000009</v>
      </c>
      <c r="AR585" s="11">
        <v>165.57</v>
      </c>
      <c r="AS585" s="11">
        <v>124.25</v>
      </c>
      <c r="AT585" s="11" t="s">
        <v>2640</v>
      </c>
      <c r="AU585" s="11" t="s">
        <v>2640</v>
      </c>
      <c r="AV585" s="11" t="s">
        <v>2641</v>
      </c>
      <c r="AW585" s="11">
        <v>3</v>
      </c>
      <c r="AX585" s="64" t="s">
        <v>2688</v>
      </c>
    </row>
    <row r="586" spans="1:50" x14ac:dyDescent="0.3">
      <c r="A586" s="11">
        <v>575</v>
      </c>
      <c r="B586" s="11" t="s">
        <v>225</v>
      </c>
      <c r="C586" s="11" t="s">
        <v>1639</v>
      </c>
      <c r="D586" s="11">
        <v>575</v>
      </c>
      <c r="E586" s="11" t="s">
        <v>2227</v>
      </c>
      <c r="F586" s="11" t="s">
        <v>2688</v>
      </c>
      <c r="G586" s="11" t="s">
        <v>225</v>
      </c>
      <c r="H586" s="12" t="s">
        <v>1056</v>
      </c>
      <c r="I586" s="13">
        <v>44701</v>
      </c>
      <c r="J586" s="11" t="s">
        <v>2655</v>
      </c>
      <c r="K586" s="11">
        <v>0.33</v>
      </c>
      <c r="L586" s="11">
        <v>67</v>
      </c>
      <c r="M586" s="11">
        <v>8.42</v>
      </c>
      <c r="N586" s="11">
        <v>71</v>
      </c>
      <c r="O586" s="11">
        <v>13.53</v>
      </c>
      <c r="P586" s="11">
        <v>63</v>
      </c>
      <c r="Q586" s="11">
        <v>-0.75</v>
      </c>
      <c r="R586" s="11">
        <v>65</v>
      </c>
      <c r="S586" s="11">
        <v>1.87</v>
      </c>
      <c r="T586" s="11">
        <v>65</v>
      </c>
      <c r="U586" s="11">
        <v>0.45</v>
      </c>
      <c r="V586" s="11">
        <v>60</v>
      </c>
      <c r="W586" s="11">
        <v>-0.49</v>
      </c>
      <c r="X586" s="11">
        <v>50</v>
      </c>
      <c r="Y586" s="11">
        <v>5.7</v>
      </c>
      <c r="Z586" s="11">
        <v>49</v>
      </c>
      <c r="AA586" s="11">
        <v>1.7</v>
      </c>
      <c r="AB586" s="11">
        <v>53</v>
      </c>
      <c r="AC586" s="11">
        <v>5.92</v>
      </c>
      <c r="AD586" s="11">
        <v>60</v>
      </c>
      <c r="AE586" s="40">
        <v>0.31</v>
      </c>
      <c r="AF586" s="11">
        <v>54</v>
      </c>
      <c r="AG586" s="43">
        <v>0.03</v>
      </c>
      <c r="AH586" s="11">
        <v>45</v>
      </c>
      <c r="AI586" s="47">
        <v>0.19</v>
      </c>
      <c r="AJ586" s="11">
        <v>53</v>
      </c>
      <c r="AK586" s="47">
        <v>0.02</v>
      </c>
      <c r="AL586" s="11">
        <v>39</v>
      </c>
      <c r="AM586" s="40">
        <v>0.22</v>
      </c>
      <c r="AN586" s="11">
        <v>50</v>
      </c>
      <c r="AO586" s="40">
        <v>0.46</v>
      </c>
      <c r="AP586" s="11">
        <v>56</v>
      </c>
      <c r="AQ586" s="11">
        <v>8.8699999999999992</v>
      </c>
      <c r="AR586" s="11">
        <v>159.28</v>
      </c>
      <c r="AS586" s="11">
        <v>123.26</v>
      </c>
      <c r="AT586" s="11" t="s">
        <v>2640</v>
      </c>
      <c r="AU586" s="11" t="s">
        <v>2640</v>
      </c>
      <c r="AV586" s="11" t="s">
        <v>2640</v>
      </c>
      <c r="AW586" s="11">
        <v>3</v>
      </c>
      <c r="AX586" s="64" t="s">
        <v>2688</v>
      </c>
    </row>
    <row r="587" spans="1:50" x14ac:dyDescent="0.3">
      <c r="A587" s="11">
        <v>576</v>
      </c>
      <c r="B587" s="11" t="s">
        <v>166</v>
      </c>
      <c r="C587" s="11" t="s">
        <v>1640</v>
      </c>
      <c r="D587" s="11">
        <v>576</v>
      </c>
      <c r="E587" s="11" t="s">
        <v>2227</v>
      </c>
      <c r="F587" s="11" t="s">
        <v>2688</v>
      </c>
      <c r="G587" s="11" t="s">
        <v>166</v>
      </c>
      <c r="H587" s="12" t="s">
        <v>1050</v>
      </c>
      <c r="I587" s="13">
        <v>44699</v>
      </c>
      <c r="J587" s="11" t="s">
        <v>2656</v>
      </c>
      <c r="K587" s="11">
        <v>0.41</v>
      </c>
      <c r="L587" s="11">
        <v>67</v>
      </c>
      <c r="M587" s="11">
        <v>7.35</v>
      </c>
      <c r="N587" s="11">
        <v>70</v>
      </c>
      <c r="O587" s="11">
        <v>11.72</v>
      </c>
      <c r="P587" s="11">
        <v>61</v>
      </c>
      <c r="Q587" s="11">
        <v>0.56999999999999995</v>
      </c>
      <c r="R587" s="11">
        <v>64</v>
      </c>
      <c r="S587" s="11">
        <v>2.16</v>
      </c>
      <c r="T587" s="11">
        <v>64</v>
      </c>
      <c r="U587" s="11">
        <v>1.33</v>
      </c>
      <c r="V587" s="11">
        <v>59</v>
      </c>
      <c r="W587" s="11">
        <v>-0.64</v>
      </c>
      <c r="X587" s="11">
        <v>52</v>
      </c>
      <c r="Y587" s="11">
        <v>3.12</v>
      </c>
      <c r="Z587" s="11">
        <v>51</v>
      </c>
      <c r="AA587" s="11">
        <v>2.09</v>
      </c>
      <c r="AB587" s="11">
        <v>53</v>
      </c>
      <c r="AC587" s="11">
        <v>3.72</v>
      </c>
      <c r="AD587" s="11">
        <v>59</v>
      </c>
      <c r="AE587" s="40">
        <v>0.37</v>
      </c>
      <c r="AF587" s="11">
        <v>52</v>
      </c>
      <c r="AG587" s="43">
        <v>0.06</v>
      </c>
      <c r="AH587" s="11">
        <v>43</v>
      </c>
      <c r="AI587" s="47">
        <v>0.24</v>
      </c>
      <c r="AJ587" s="11">
        <v>52</v>
      </c>
      <c r="AK587" s="47">
        <v>1E-3</v>
      </c>
      <c r="AL587" s="11">
        <v>38</v>
      </c>
      <c r="AM587" s="40">
        <v>0.28000000000000003</v>
      </c>
      <c r="AN587" s="11">
        <v>49</v>
      </c>
      <c r="AO587" s="40">
        <v>0.54</v>
      </c>
      <c r="AP587" s="11">
        <v>54</v>
      </c>
      <c r="AQ587" s="11">
        <v>8.68</v>
      </c>
      <c r="AR587" s="11">
        <v>168.68</v>
      </c>
      <c r="AS587" s="11">
        <v>123.81</v>
      </c>
      <c r="AT587" s="11" t="s">
        <v>2641</v>
      </c>
      <c r="AU587" s="11" t="s">
        <v>2641</v>
      </c>
      <c r="AV587" s="11" t="s">
        <v>2641</v>
      </c>
      <c r="AW587" s="11">
        <v>4</v>
      </c>
      <c r="AX587" s="64" t="s">
        <v>2688</v>
      </c>
    </row>
    <row r="588" spans="1:50" x14ac:dyDescent="0.3">
      <c r="A588" s="11">
        <v>577</v>
      </c>
      <c r="B588" s="11" t="s">
        <v>47</v>
      </c>
      <c r="C588" s="11" t="s">
        <v>1641</v>
      </c>
      <c r="D588" s="11">
        <v>577</v>
      </c>
      <c r="E588" s="11" t="s">
        <v>2227</v>
      </c>
      <c r="F588" s="11" t="s">
        <v>2688</v>
      </c>
      <c r="G588" s="11" t="s">
        <v>47</v>
      </c>
      <c r="H588" s="12" t="s">
        <v>1044</v>
      </c>
      <c r="I588" s="13">
        <v>44684</v>
      </c>
      <c r="J588" s="11" t="s">
        <v>2656</v>
      </c>
      <c r="K588" s="11">
        <v>0.54</v>
      </c>
      <c r="L588" s="11">
        <v>67</v>
      </c>
      <c r="M588" s="11">
        <v>9.59</v>
      </c>
      <c r="N588" s="11">
        <v>73</v>
      </c>
      <c r="O588" s="11">
        <v>15.73</v>
      </c>
      <c r="P588" s="11">
        <v>64</v>
      </c>
      <c r="Q588" s="11">
        <v>-0.19</v>
      </c>
      <c r="R588" s="11">
        <v>72</v>
      </c>
      <c r="S588" s="11">
        <v>1.47</v>
      </c>
      <c r="T588" s="11">
        <v>70</v>
      </c>
      <c r="U588" s="11">
        <v>-0.98</v>
      </c>
      <c r="V588" s="11">
        <v>62</v>
      </c>
      <c r="W588" s="11">
        <v>-0.26</v>
      </c>
      <c r="X588" s="11">
        <v>51</v>
      </c>
      <c r="Y588" s="11">
        <v>4.2699999999999996</v>
      </c>
      <c r="Z588" s="11">
        <v>50</v>
      </c>
      <c r="AA588" s="11">
        <v>1.88</v>
      </c>
      <c r="AB588" s="11">
        <v>56</v>
      </c>
      <c r="AC588" s="11">
        <v>5.01</v>
      </c>
      <c r="AD588" s="11">
        <v>63</v>
      </c>
      <c r="AE588" s="40">
        <v>0.34</v>
      </c>
      <c r="AF588" s="11">
        <v>57</v>
      </c>
      <c r="AG588" s="43">
        <v>0.01</v>
      </c>
      <c r="AH588" s="11">
        <v>45</v>
      </c>
      <c r="AI588" s="47">
        <v>0.24</v>
      </c>
      <c r="AJ588" s="11">
        <v>53</v>
      </c>
      <c r="AK588" s="47">
        <v>0.03</v>
      </c>
      <c r="AL588" s="11">
        <v>38</v>
      </c>
      <c r="AM588" s="40">
        <v>0.24</v>
      </c>
      <c r="AN588" s="11">
        <v>50</v>
      </c>
      <c r="AO588" s="40">
        <v>0.54</v>
      </c>
      <c r="AP588" s="11">
        <v>59</v>
      </c>
      <c r="AQ588" s="11">
        <v>8.61</v>
      </c>
      <c r="AR588" s="11">
        <v>162.41</v>
      </c>
      <c r="AS588" s="11">
        <v>123.57</v>
      </c>
      <c r="AT588" s="11" t="s">
        <v>2640</v>
      </c>
      <c r="AU588" s="11" t="s">
        <v>2640</v>
      </c>
      <c r="AV588" s="11" t="s">
        <v>2642</v>
      </c>
      <c r="AW588" s="11">
        <v>3</v>
      </c>
      <c r="AX588" s="64" t="s">
        <v>2688</v>
      </c>
    </row>
    <row r="589" spans="1:50" x14ac:dyDescent="0.3">
      <c r="A589" s="11">
        <v>578</v>
      </c>
      <c r="B589" s="11" t="s">
        <v>301</v>
      </c>
      <c r="C589" s="11" t="s">
        <v>1642</v>
      </c>
      <c r="D589" s="11">
        <v>578</v>
      </c>
      <c r="E589" s="11" t="s">
        <v>2227</v>
      </c>
      <c r="F589" s="11" t="s">
        <v>2688</v>
      </c>
      <c r="G589" s="11" t="s">
        <v>301</v>
      </c>
      <c r="H589" s="12" t="s">
        <v>1042</v>
      </c>
      <c r="I589" s="13">
        <v>44708</v>
      </c>
      <c r="J589" s="11" t="s">
        <v>2655</v>
      </c>
      <c r="K589" s="11">
        <v>0.56999999999999995</v>
      </c>
      <c r="L589" s="11">
        <v>67</v>
      </c>
      <c r="M589" s="11">
        <v>9.7899999999999991</v>
      </c>
      <c r="N589" s="11">
        <v>71</v>
      </c>
      <c r="O589" s="11">
        <v>15.58</v>
      </c>
      <c r="P589" s="11">
        <v>64</v>
      </c>
      <c r="Q589" s="11">
        <v>-0.02</v>
      </c>
      <c r="R589" s="11">
        <v>67</v>
      </c>
      <c r="S589" s="11">
        <v>2.4300000000000002</v>
      </c>
      <c r="T589" s="11">
        <v>67</v>
      </c>
      <c r="U589" s="11">
        <v>0.1</v>
      </c>
      <c r="V589" s="11">
        <v>61</v>
      </c>
      <c r="W589" s="11">
        <v>-0.22</v>
      </c>
      <c r="X589" s="11">
        <v>51</v>
      </c>
      <c r="Y589" s="11">
        <v>5.01</v>
      </c>
      <c r="Z589" s="11">
        <v>50</v>
      </c>
      <c r="AA589" s="11">
        <v>2.5499999999999998</v>
      </c>
      <c r="AB589" s="11">
        <v>54</v>
      </c>
      <c r="AC589" s="11">
        <v>5.33</v>
      </c>
      <c r="AD589" s="11">
        <v>62</v>
      </c>
      <c r="AE589" s="40">
        <v>0.2</v>
      </c>
      <c r="AF589" s="11">
        <v>57</v>
      </c>
      <c r="AG589" s="43">
        <v>0.04</v>
      </c>
      <c r="AH589" s="11">
        <v>46</v>
      </c>
      <c r="AI589" s="47">
        <v>0.2</v>
      </c>
      <c r="AJ589" s="11">
        <v>54</v>
      </c>
      <c r="AK589" s="47">
        <v>-0.01</v>
      </c>
      <c r="AL589" s="11">
        <v>39</v>
      </c>
      <c r="AM589" s="40">
        <v>0.2</v>
      </c>
      <c r="AN589" s="11">
        <v>51</v>
      </c>
      <c r="AO589" s="40">
        <v>0.3</v>
      </c>
      <c r="AP589" s="11">
        <v>59</v>
      </c>
      <c r="AQ589" s="11">
        <v>9.8899999999999988</v>
      </c>
      <c r="AR589" s="11">
        <v>161.19</v>
      </c>
      <c r="AS589" s="11">
        <v>124.15</v>
      </c>
      <c r="AT589" s="11" t="s">
        <v>2640</v>
      </c>
      <c r="AU589" s="11" t="s">
        <v>2640</v>
      </c>
      <c r="AV589" s="11" t="s">
        <v>2642</v>
      </c>
      <c r="AW589" s="11">
        <v>2</v>
      </c>
      <c r="AX589" s="64" t="s">
        <v>2688</v>
      </c>
    </row>
    <row r="590" spans="1:50" x14ac:dyDescent="0.3">
      <c r="A590" s="11">
        <v>579</v>
      </c>
      <c r="B590" s="11" t="s">
        <v>1029</v>
      </c>
      <c r="C590" s="11" t="s">
        <v>2117</v>
      </c>
      <c r="D590" s="11">
        <v>579</v>
      </c>
      <c r="E590" s="11" t="s">
        <v>2227</v>
      </c>
      <c r="F590" s="11" t="s">
        <v>2688</v>
      </c>
      <c r="G590" s="11" t="s">
        <v>1029</v>
      </c>
      <c r="H590" s="12" t="s">
        <v>1058</v>
      </c>
      <c r="I590" s="13">
        <v>44722</v>
      </c>
      <c r="J590" s="11" t="s">
        <v>2702</v>
      </c>
      <c r="K590" s="11">
        <v>0.41</v>
      </c>
      <c r="L590" s="11">
        <v>68</v>
      </c>
      <c r="M590" s="11">
        <v>9.81</v>
      </c>
      <c r="N590" s="11">
        <v>70</v>
      </c>
      <c r="O590" s="11">
        <v>17.79</v>
      </c>
      <c r="P590" s="11">
        <v>61</v>
      </c>
      <c r="Q590" s="11">
        <v>1.07</v>
      </c>
      <c r="R590" s="11">
        <v>66</v>
      </c>
      <c r="S590" s="11">
        <v>2.74</v>
      </c>
      <c r="T590" s="11">
        <v>65</v>
      </c>
      <c r="U590" s="11">
        <v>0.36</v>
      </c>
      <c r="V590" s="11">
        <v>59</v>
      </c>
      <c r="W590" s="11">
        <v>-0.38</v>
      </c>
      <c r="X590" s="11">
        <v>49</v>
      </c>
      <c r="Y590" s="11">
        <v>3.02</v>
      </c>
      <c r="Z590" s="11">
        <v>50</v>
      </c>
      <c r="AA590" s="11">
        <v>2.91</v>
      </c>
      <c r="AB590" s="11">
        <v>54</v>
      </c>
      <c r="AC590" s="11">
        <v>4.09</v>
      </c>
      <c r="AD590" s="11">
        <v>60</v>
      </c>
      <c r="AE590" s="40">
        <v>0.27</v>
      </c>
      <c r="AF590" s="11">
        <v>57</v>
      </c>
      <c r="AG590" s="43">
        <v>0.05</v>
      </c>
      <c r="AH590" s="11">
        <v>44</v>
      </c>
      <c r="AI590" s="47">
        <v>0.28999999999999998</v>
      </c>
      <c r="AJ590" s="11">
        <v>53</v>
      </c>
      <c r="AK590" s="47">
        <v>-0.02</v>
      </c>
      <c r="AL590" s="11">
        <v>36</v>
      </c>
      <c r="AM590" s="40">
        <v>0.25</v>
      </c>
      <c r="AN590" s="11">
        <v>50</v>
      </c>
      <c r="AO590" s="40">
        <v>0.41</v>
      </c>
      <c r="AP590" s="11">
        <v>59</v>
      </c>
      <c r="AQ590" s="11">
        <v>10.17</v>
      </c>
      <c r="AR590" s="11">
        <v>170.59</v>
      </c>
      <c r="AS590" s="11">
        <v>123.22</v>
      </c>
      <c r="AT590" s="11" t="s">
        <v>2640</v>
      </c>
      <c r="AU590" s="11" t="s">
        <v>2640</v>
      </c>
      <c r="AV590" s="11" t="s">
        <v>2642</v>
      </c>
      <c r="AW590" s="11">
        <v>3</v>
      </c>
      <c r="AX590" s="64" t="s">
        <v>2688</v>
      </c>
    </row>
    <row r="591" spans="1:50" x14ac:dyDescent="0.3">
      <c r="A591" s="11">
        <v>580</v>
      </c>
      <c r="B591" s="11" t="s">
        <v>1019</v>
      </c>
      <c r="C591" s="11" t="s">
        <v>2118</v>
      </c>
      <c r="D591" s="11">
        <v>580</v>
      </c>
      <c r="E591" s="11" t="s">
        <v>2227</v>
      </c>
      <c r="F591" s="11" t="s">
        <v>2688</v>
      </c>
      <c r="G591" s="11" t="s">
        <v>1019</v>
      </c>
      <c r="H591" s="12" t="s">
        <v>1043</v>
      </c>
      <c r="I591" s="13">
        <v>44720</v>
      </c>
      <c r="J591" s="11" t="s">
        <v>2702</v>
      </c>
      <c r="K591" s="11">
        <v>0.48</v>
      </c>
      <c r="L591" s="11">
        <v>68</v>
      </c>
      <c r="M591" s="11">
        <v>9.75</v>
      </c>
      <c r="N591" s="11">
        <v>71</v>
      </c>
      <c r="O591" s="11">
        <v>15.57</v>
      </c>
      <c r="P591" s="11">
        <v>61</v>
      </c>
      <c r="Q591" s="11">
        <v>0.68</v>
      </c>
      <c r="R591" s="11">
        <v>65</v>
      </c>
      <c r="S591" s="11">
        <v>3.62</v>
      </c>
      <c r="T591" s="11">
        <v>65</v>
      </c>
      <c r="U591" s="11">
        <v>0.19</v>
      </c>
      <c r="V591" s="11">
        <v>56</v>
      </c>
      <c r="W591" s="11">
        <v>-0.72</v>
      </c>
      <c r="X591" s="11">
        <v>47</v>
      </c>
      <c r="Y591" s="11">
        <v>4.55</v>
      </c>
      <c r="Z591" s="11">
        <v>47</v>
      </c>
      <c r="AA591" s="11">
        <v>3.48</v>
      </c>
      <c r="AB591" s="11">
        <v>53</v>
      </c>
      <c r="AC591" s="11">
        <v>5.38</v>
      </c>
      <c r="AD591" s="11">
        <v>59</v>
      </c>
      <c r="AE591" s="40">
        <v>0.27</v>
      </c>
      <c r="AF591" s="11">
        <v>53</v>
      </c>
      <c r="AG591" s="43">
        <v>0.03</v>
      </c>
      <c r="AH591" s="11">
        <v>43</v>
      </c>
      <c r="AI591" s="47">
        <v>0.32</v>
      </c>
      <c r="AJ591" s="11">
        <v>51</v>
      </c>
      <c r="AK591" s="47">
        <v>1E-3</v>
      </c>
      <c r="AL591" s="11">
        <v>37</v>
      </c>
      <c r="AM591" s="40">
        <v>0.28000000000000003</v>
      </c>
      <c r="AN591" s="11">
        <v>48</v>
      </c>
      <c r="AO591" s="40">
        <v>0.47</v>
      </c>
      <c r="AP591" s="11">
        <v>55</v>
      </c>
      <c r="AQ591" s="11">
        <v>9.94</v>
      </c>
      <c r="AR591" s="11">
        <v>184.01</v>
      </c>
      <c r="AS591" s="11">
        <v>124.52</v>
      </c>
      <c r="AT591" s="11" t="s">
        <v>2640</v>
      </c>
      <c r="AU591" s="11" t="s">
        <v>2640</v>
      </c>
      <c r="AV591" s="11" t="s">
        <v>2642</v>
      </c>
      <c r="AW591" s="11">
        <v>3</v>
      </c>
      <c r="AX591" s="64" t="s">
        <v>2688</v>
      </c>
    </row>
    <row r="592" spans="1:50" x14ac:dyDescent="0.3">
      <c r="A592" s="11">
        <v>581</v>
      </c>
      <c r="B592" s="11" t="s">
        <v>70</v>
      </c>
      <c r="C592" s="11" t="s">
        <v>1643</v>
      </c>
      <c r="D592" s="11">
        <v>581</v>
      </c>
      <c r="E592" s="11" t="s">
        <v>2227</v>
      </c>
      <c r="F592" s="11" t="s">
        <v>2688</v>
      </c>
      <c r="G592" s="11" t="s">
        <v>70</v>
      </c>
      <c r="H592" s="12" t="s">
        <v>1046</v>
      </c>
      <c r="I592" s="13">
        <v>44686</v>
      </c>
      <c r="J592" s="11" t="s">
        <v>2656</v>
      </c>
      <c r="K592" s="11">
        <v>0.4</v>
      </c>
      <c r="L592" s="11">
        <v>67</v>
      </c>
      <c r="M592" s="11">
        <v>9.24</v>
      </c>
      <c r="N592" s="11">
        <v>72</v>
      </c>
      <c r="O592" s="11">
        <v>15.83</v>
      </c>
      <c r="P592" s="11">
        <v>60</v>
      </c>
      <c r="Q592" s="11">
        <v>0.68</v>
      </c>
      <c r="R592" s="11">
        <v>68</v>
      </c>
      <c r="S592" s="11">
        <v>1.85</v>
      </c>
      <c r="T592" s="11">
        <v>67</v>
      </c>
      <c r="U592" s="11">
        <v>0.56999999999999995</v>
      </c>
      <c r="V592" s="11">
        <v>58</v>
      </c>
      <c r="W592" s="11">
        <v>0.05</v>
      </c>
      <c r="X592" s="11">
        <v>47</v>
      </c>
      <c r="Y592" s="11">
        <v>2.75</v>
      </c>
      <c r="Z592" s="11">
        <v>47</v>
      </c>
      <c r="AA592" s="11">
        <v>2.12</v>
      </c>
      <c r="AB592" s="11">
        <v>53</v>
      </c>
      <c r="AC592" s="11">
        <v>4.46</v>
      </c>
      <c r="AD592" s="11">
        <v>61</v>
      </c>
      <c r="AE592" s="40">
        <v>0.26</v>
      </c>
      <c r="AF592" s="11">
        <v>52</v>
      </c>
      <c r="AG592" s="43">
        <v>0.02</v>
      </c>
      <c r="AH592" s="11">
        <v>41</v>
      </c>
      <c r="AI592" s="47">
        <v>0.1</v>
      </c>
      <c r="AJ592" s="11">
        <v>49</v>
      </c>
      <c r="AK592" s="47">
        <v>0.02</v>
      </c>
      <c r="AL592" s="11">
        <v>35</v>
      </c>
      <c r="AM592" s="40">
        <v>0.13</v>
      </c>
      <c r="AN592" s="11">
        <v>46</v>
      </c>
      <c r="AO592" s="40">
        <v>0.38</v>
      </c>
      <c r="AP592" s="11">
        <v>53</v>
      </c>
      <c r="AQ592" s="11">
        <v>9.81</v>
      </c>
      <c r="AR592" s="11">
        <v>152.07</v>
      </c>
      <c r="AS592" s="11">
        <v>123.13</v>
      </c>
      <c r="AT592" s="11" t="s">
        <v>2641</v>
      </c>
      <c r="AU592" s="11" t="s">
        <v>2641</v>
      </c>
      <c r="AV592" s="11" t="s">
        <v>2640</v>
      </c>
      <c r="AW592" s="11">
        <v>4</v>
      </c>
      <c r="AX592" s="64" t="s">
        <v>2690</v>
      </c>
    </row>
    <row r="593" spans="1:50" x14ac:dyDescent="0.3">
      <c r="A593" s="11">
        <v>582</v>
      </c>
      <c r="B593" s="11" t="s">
        <v>117</v>
      </c>
      <c r="C593" s="11" t="s">
        <v>1644</v>
      </c>
      <c r="D593" s="11">
        <v>582</v>
      </c>
      <c r="E593" s="11" t="s">
        <v>2227</v>
      </c>
      <c r="F593" s="11" t="s">
        <v>2688</v>
      </c>
      <c r="G593" s="11" t="s">
        <v>117</v>
      </c>
      <c r="H593" s="12" t="s">
        <v>1046</v>
      </c>
      <c r="I593" s="13">
        <v>44691</v>
      </c>
      <c r="J593" s="11" t="s">
        <v>2655</v>
      </c>
      <c r="K593" s="11">
        <v>0.4</v>
      </c>
      <c r="L593" s="11">
        <v>67</v>
      </c>
      <c r="M593" s="11">
        <v>8.69</v>
      </c>
      <c r="N593" s="11">
        <v>72</v>
      </c>
      <c r="O593" s="11">
        <v>13.48</v>
      </c>
      <c r="P593" s="11">
        <v>61</v>
      </c>
      <c r="Q593" s="11">
        <v>0.28000000000000003</v>
      </c>
      <c r="R593" s="11">
        <v>71</v>
      </c>
      <c r="S593" s="11">
        <v>1.95</v>
      </c>
      <c r="T593" s="11">
        <v>69</v>
      </c>
      <c r="U593" s="11">
        <v>0.75</v>
      </c>
      <c r="V593" s="11">
        <v>60</v>
      </c>
      <c r="W593" s="11">
        <v>-0.08</v>
      </c>
      <c r="X593" s="11">
        <v>52</v>
      </c>
      <c r="Y593" s="11">
        <v>2.0699999999999998</v>
      </c>
      <c r="Z593" s="11">
        <v>51</v>
      </c>
      <c r="AA593" s="11">
        <v>1.94</v>
      </c>
      <c r="AB593" s="11">
        <v>56</v>
      </c>
      <c r="AC593" s="11">
        <v>4.57</v>
      </c>
      <c r="AD593" s="11">
        <v>62</v>
      </c>
      <c r="AE593" s="40">
        <v>0.24</v>
      </c>
      <c r="AF593" s="11">
        <v>57</v>
      </c>
      <c r="AG593" s="43">
        <v>0.02</v>
      </c>
      <c r="AH593" s="11">
        <v>45</v>
      </c>
      <c r="AI593" s="47">
        <v>7.0000000000000007E-2</v>
      </c>
      <c r="AJ593" s="11">
        <v>53</v>
      </c>
      <c r="AK593" s="47">
        <v>0.03</v>
      </c>
      <c r="AL593" s="11">
        <v>39</v>
      </c>
      <c r="AM593" s="40">
        <v>0.13</v>
      </c>
      <c r="AN593" s="11">
        <v>50</v>
      </c>
      <c r="AO593" s="40">
        <v>0.31</v>
      </c>
      <c r="AP593" s="11">
        <v>59</v>
      </c>
      <c r="AQ593" s="11">
        <v>9.44</v>
      </c>
      <c r="AR593" s="11">
        <v>153.04</v>
      </c>
      <c r="AS593" s="11">
        <v>122.49</v>
      </c>
      <c r="AT593" s="11" t="s">
        <v>2640</v>
      </c>
      <c r="AU593" s="11" t="s">
        <v>2640</v>
      </c>
      <c r="AV593" s="11" t="s">
        <v>2642</v>
      </c>
      <c r="AW593" s="11">
        <v>3</v>
      </c>
      <c r="AX593" s="64" t="s">
        <v>2690</v>
      </c>
    </row>
    <row r="594" spans="1:50" x14ac:dyDescent="0.3">
      <c r="A594" s="11">
        <v>583</v>
      </c>
      <c r="B594" s="11" t="s">
        <v>1013</v>
      </c>
      <c r="C594" s="11" t="s">
        <v>2119</v>
      </c>
      <c r="D594" s="11">
        <v>583</v>
      </c>
      <c r="E594" s="11" t="s">
        <v>2227</v>
      </c>
      <c r="F594" s="11" t="s">
        <v>2688</v>
      </c>
      <c r="G594" s="11" t="s">
        <v>1013</v>
      </c>
      <c r="H594" s="12" t="s">
        <v>1043</v>
      </c>
      <c r="I594" s="13">
        <v>44720</v>
      </c>
      <c r="J594" s="11" t="s">
        <v>2702</v>
      </c>
      <c r="K594" s="11">
        <v>0.12</v>
      </c>
      <c r="L594" s="11">
        <v>68</v>
      </c>
      <c r="M594" s="11">
        <v>8.26</v>
      </c>
      <c r="N594" s="11">
        <v>71</v>
      </c>
      <c r="O594" s="11">
        <v>16.37</v>
      </c>
      <c r="P594" s="11">
        <v>61</v>
      </c>
      <c r="Q594" s="11">
        <v>0.66</v>
      </c>
      <c r="R594" s="11">
        <v>66</v>
      </c>
      <c r="S594" s="11">
        <v>2.81</v>
      </c>
      <c r="T594" s="11">
        <v>65</v>
      </c>
      <c r="U594" s="11">
        <v>0.26</v>
      </c>
      <c r="V594" s="11">
        <v>57</v>
      </c>
      <c r="W594" s="11">
        <v>-0.51</v>
      </c>
      <c r="X594" s="11">
        <v>49</v>
      </c>
      <c r="Y594" s="11">
        <v>2.67</v>
      </c>
      <c r="Z594" s="11">
        <v>49</v>
      </c>
      <c r="AA594" s="11">
        <v>2.73</v>
      </c>
      <c r="AB594" s="11">
        <v>53</v>
      </c>
      <c r="AC594" s="11">
        <v>4.3499999999999996</v>
      </c>
      <c r="AD594" s="11">
        <v>59</v>
      </c>
      <c r="AE594" s="40">
        <v>0.34</v>
      </c>
      <c r="AF594" s="11">
        <v>53</v>
      </c>
      <c r="AG594" s="43">
        <v>0.05</v>
      </c>
      <c r="AH594" s="11">
        <v>44</v>
      </c>
      <c r="AI594" s="47">
        <v>0.25</v>
      </c>
      <c r="AJ594" s="11">
        <v>52</v>
      </c>
      <c r="AK594" s="47">
        <v>0.01</v>
      </c>
      <c r="AL594" s="11">
        <v>38</v>
      </c>
      <c r="AM594" s="40">
        <v>0.28000000000000003</v>
      </c>
      <c r="AN594" s="11">
        <v>49</v>
      </c>
      <c r="AO594" s="40">
        <v>0.56000000000000005</v>
      </c>
      <c r="AP594" s="11">
        <v>55</v>
      </c>
      <c r="AQ594" s="11">
        <v>8.52</v>
      </c>
      <c r="AR594" s="11">
        <v>171.89</v>
      </c>
      <c r="AS594" s="11">
        <v>122.15</v>
      </c>
      <c r="AT594" s="11" t="s">
        <v>2640</v>
      </c>
      <c r="AU594" s="11" t="s">
        <v>2640</v>
      </c>
      <c r="AV594" s="11" t="s">
        <v>2640</v>
      </c>
      <c r="AW594" s="11">
        <v>3</v>
      </c>
      <c r="AX594" s="64" t="s">
        <v>2688</v>
      </c>
    </row>
    <row r="595" spans="1:50" x14ac:dyDescent="0.3">
      <c r="A595" s="11">
        <v>584</v>
      </c>
      <c r="B595" s="11" t="s">
        <v>854</v>
      </c>
      <c r="C595" s="11" t="s">
        <v>1645</v>
      </c>
      <c r="D595" s="11">
        <v>584</v>
      </c>
      <c r="E595" s="11" t="s">
        <v>2227</v>
      </c>
      <c r="F595" s="11" t="s">
        <v>2688</v>
      </c>
      <c r="G595" s="11" t="s">
        <v>854</v>
      </c>
      <c r="H595" s="12" t="s">
        <v>1044</v>
      </c>
      <c r="I595" s="13">
        <v>44732</v>
      </c>
      <c r="J595" s="11" t="s">
        <v>2655</v>
      </c>
      <c r="K595" s="11">
        <v>0.23</v>
      </c>
      <c r="L595" s="11">
        <v>67</v>
      </c>
      <c r="M595" s="11">
        <v>6.46</v>
      </c>
      <c r="N595" s="11">
        <v>69</v>
      </c>
      <c r="O595" s="11">
        <v>11.42</v>
      </c>
      <c r="P595" s="11">
        <v>62</v>
      </c>
      <c r="Q595" s="11">
        <v>1.24</v>
      </c>
      <c r="R595" s="11">
        <v>66</v>
      </c>
      <c r="S595" s="11">
        <v>2.35</v>
      </c>
      <c r="T595" s="11">
        <v>65</v>
      </c>
      <c r="U595" s="11">
        <v>-0.7</v>
      </c>
      <c r="V595" s="11">
        <v>61</v>
      </c>
      <c r="W595" s="11">
        <v>0.23</v>
      </c>
      <c r="X595" s="11">
        <v>52</v>
      </c>
      <c r="Y595" s="11">
        <v>2</v>
      </c>
      <c r="Z595" s="11">
        <v>51</v>
      </c>
      <c r="AA595" s="11">
        <v>2.25</v>
      </c>
      <c r="AB595" s="11">
        <v>54</v>
      </c>
      <c r="AC595" s="11">
        <v>2.86</v>
      </c>
      <c r="AD595" s="11">
        <v>60</v>
      </c>
      <c r="AE595" s="40">
        <v>0.35</v>
      </c>
      <c r="AF595" s="11">
        <v>60</v>
      </c>
      <c r="AG595" s="43">
        <v>0.01</v>
      </c>
      <c r="AH595" s="11">
        <v>45</v>
      </c>
      <c r="AI595" s="47">
        <v>0.23</v>
      </c>
      <c r="AJ595" s="11">
        <v>55</v>
      </c>
      <c r="AK595" s="47">
        <v>0.03</v>
      </c>
      <c r="AL595" s="11">
        <v>38</v>
      </c>
      <c r="AM595" s="40">
        <v>0.23</v>
      </c>
      <c r="AN595" s="11">
        <v>51</v>
      </c>
      <c r="AO595" s="40">
        <v>0.56000000000000005</v>
      </c>
      <c r="AP595" s="11">
        <v>62</v>
      </c>
      <c r="AQ595" s="11">
        <v>5.76</v>
      </c>
      <c r="AR595" s="11">
        <v>159.1</v>
      </c>
      <c r="AS595" s="11">
        <v>123.7</v>
      </c>
      <c r="AT595" s="11" t="s">
        <v>2640</v>
      </c>
      <c r="AU595" s="11" t="s">
        <v>2642</v>
      </c>
      <c r="AV595" s="11" t="s">
        <v>2642</v>
      </c>
      <c r="AW595" s="11">
        <v>3</v>
      </c>
      <c r="AX595" s="64" t="s">
        <v>2690</v>
      </c>
    </row>
    <row r="596" spans="1:50" x14ac:dyDescent="0.3">
      <c r="A596" s="11">
        <v>585</v>
      </c>
      <c r="B596" s="11" t="s">
        <v>88</v>
      </c>
      <c r="C596" s="11" t="s">
        <v>1646</v>
      </c>
      <c r="D596" s="11">
        <v>585</v>
      </c>
      <c r="E596" s="11" t="s">
        <v>2227</v>
      </c>
      <c r="F596" s="11" t="s">
        <v>2688</v>
      </c>
      <c r="G596" s="11" t="s">
        <v>88</v>
      </c>
      <c r="H596" s="12" t="s">
        <v>1045</v>
      </c>
      <c r="I596" s="13">
        <v>44687</v>
      </c>
      <c r="J596" s="11" t="s">
        <v>2655</v>
      </c>
      <c r="K596" s="11">
        <v>0.42</v>
      </c>
      <c r="L596" s="11">
        <v>66</v>
      </c>
      <c r="M596" s="11">
        <v>9.19</v>
      </c>
      <c r="N596" s="11">
        <v>72</v>
      </c>
      <c r="O596" s="11">
        <v>14.67</v>
      </c>
      <c r="P596" s="11">
        <v>61</v>
      </c>
      <c r="Q596" s="11">
        <v>-0.18</v>
      </c>
      <c r="R596" s="11">
        <v>71</v>
      </c>
      <c r="S596" s="11">
        <v>1.53</v>
      </c>
      <c r="T596" s="11">
        <v>69</v>
      </c>
      <c r="U596" s="11">
        <v>1.5</v>
      </c>
      <c r="V596" s="11">
        <v>58</v>
      </c>
      <c r="W596" s="11">
        <v>-0.48</v>
      </c>
      <c r="X596" s="11">
        <v>48</v>
      </c>
      <c r="Y596" s="11">
        <v>4.2300000000000004</v>
      </c>
      <c r="Z596" s="11">
        <v>48</v>
      </c>
      <c r="AA596" s="11">
        <v>1.42</v>
      </c>
      <c r="AB596" s="11">
        <v>55</v>
      </c>
      <c r="AC596" s="11">
        <v>5.27</v>
      </c>
      <c r="AD596" s="11">
        <v>62</v>
      </c>
      <c r="AE596" s="40">
        <v>0.21</v>
      </c>
      <c r="AF596" s="11">
        <v>54</v>
      </c>
      <c r="AG596" s="43">
        <v>0.02</v>
      </c>
      <c r="AH596" s="11">
        <v>43</v>
      </c>
      <c r="AI596" s="47">
        <v>0.2</v>
      </c>
      <c r="AJ596" s="11">
        <v>51</v>
      </c>
      <c r="AK596" s="47">
        <v>0.02</v>
      </c>
      <c r="AL596" s="11">
        <v>38</v>
      </c>
      <c r="AM596" s="40">
        <v>0.23</v>
      </c>
      <c r="AN596" s="11">
        <v>48</v>
      </c>
      <c r="AO596" s="40">
        <v>0.32</v>
      </c>
      <c r="AP596" s="11">
        <v>56</v>
      </c>
      <c r="AQ596" s="11">
        <v>10.69</v>
      </c>
      <c r="AR596" s="11">
        <v>161.07</v>
      </c>
      <c r="AS596" s="11">
        <v>124.9</v>
      </c>
      <c r="AT596" s="11" t="s">
        <v>2640</v>
      </c>
      <c r="AU596" s="11" t="s">
        <v>2640</v>
      </c>
      <c r="AV596" s="11" t="s">
        <v>2642</v>
      </c>
      <c r="AW596" s="11">
        <v>3</v>
      </c>
      <c r="AX596" s="64" t="s">
        <v>2688</v>
      </c>
    </row>
    <row r="597" spans="1:50" x14ac:dyDescent="0.3">
      <c r="A597" s="11">
        <v>586</v>
      </c>
      <c r="B597" s="11" t="s">
        <v>562</v>
      </c>
      <c r="C597" s="11" t="s">
        <v>1647</v>
      </c>
      <c r="D597" s="11">
        <v>586</v>
      </c>
      <c r="E597" s="11" t="s">
        <v>2227</v>
      </c>
      <c r="F597" s="11" t="s">
        <v>2688</v>
      </c>
      <c r="G597" s="11" t="s">
        <v>562</v>
      </c>
      <c r="H597" s="12" t="s">
        <v>1046</v>
      </c>
      <c r="I597" s="13">
        <v>44711</v>
      </c>
      <c r="J597" s="11" t="s">
        <v>2656</v>
      </c>
      <c r="K597" s="11">
        <v>0.52</v>
      </c>
      <c r="L597" s="11">
        <v>65</v>
      </c>
      <c r="M597" s="11">
        <v>9.44</v>
      </c>
      <c r="N597" s="11">
        <v>69</v>
      </c>
      <c r="O597" s="11">
        <v>13.97</v>
      </c>
      <c r="P597" s="11">
        <v>60</v>
      </c>
      <c r="Q597" s="11">
        <v>0.73</v>
      </c>
      <c r="R597" s="11">
        <v>65</v>
      </c>
      <c r="S597" s="11">
        <v>2.0699999999999998</v>
      </c>
      <c r="T597" s="11">
        <v>66</v>
      </c>
      <c r="U597" s="11">
        <v>0.45</v>
      </c>
      <c r="V597" s="11">
        <v>56</v>
      </c>
      <c r="W597" s="11">
        <v>-0.28999999999999998</v>
      </c>
      <c r="X597" s="11">
        <v>50</v>
      </c>
      <c r="Y597" s="11">
        <v>2.9</v>
      </c>
      <c r="Z597" s="11">
        <v>49</v>
      </c>
      <c r="AA597" s="11">
        <v>2.13</v>
      </c>
      <c r="AB597" s="11">
        <v>52</v>
      </c>
      <c r="AC597" s="11">
        <v>4.87</v>
      </c>
      <c r="AD597" s="11">
        <v>60</v>
      </c>
      <c r="AE597" s="40">
        <v>0.23</v>
      </c>
      <c r="AF597" s="11">
        <v>54</v>
      </c>
      <c r="AG597" s="43">
        <v>0.01</v>
      </c>
      <c r="AH597" s="11">
        <v>43</v>
      </c>
      <c r="AI597" s="47">
        <v>0.14000000000000001</v>
      </c>
      <c r="AJ597" s="11">
        <v>51</v>
      </c>
      <c r="AK597" s="47">
        <v>0.02</v>
      </c>
      <c r="AL597" s="11">
        <v>37</v>
      </c>
      <c r="AM597" s="40">
        <v>0.16</v>
      </c>
      <c r="AN597" s="11">
        <v>48</v>
      </c>
      <c r="AO597" s="40">
        <v>0.35</v>
      </c>
      <c r="AP597" s="11">
        <v>56</v>
      </c>
      <c r="AQ597" s="11">
        <v>9.8899999999999988</v>
      </c>
      <c r="AR597" s="11">
        <v>161.57</v>
      </c>
      <c r="AS597" s="11">
        <v>122.89</v>
      </c>
      <c r="AT597" s="11" t="s">
        <v>2640</v>
      </c>
      <c r="AU597" s="11" t="s">
        <v>2641</v>
      </c>
      <c r="AV597" s="11" t="s">
        <v>2640</v>
      </c>
      <c r="AW597" s="11">
        <v>4</v>
      </c>
      <c r="AX597" s="64" t="s">
        <v>2688</v>
      </c>
    </row>
    <row r="598" spans="1:50" x14ac:dyDescent="0.3">
      <c r="A598" s="11">
        <v>587</v>
      </c>
      <c r="B598" s="11" t="s">
        <v>75</v>
      </c>
      <c r="C598" s="11" t="s">
        <v>1648</v>
      </c>
      <c r="D598" s="11">
        <v>587</v>
      </c>
      <c r="E598" s="11" t="s">
        <v>2227</v>
      </c>
      <c r="F598" s="11" t="s">
        <v>2688</v>
      </c>
      <c r="G598" s="11" t="s">
        <v>75</v>
      </c>
      <c r="H598" s="12" t="s">
        <v>1042</v>
      </c>
      <c r="I598" s="13">
        <v>44686</v>
      </c>
      <c r="J598" s="11" t="s">
        <v>2655</v>
      </c>
      <c r="K598" s="11">
        <v>0.6</v>
      </c>
      <c r="L598" s="11">
        <v>67</v>
      </c>
      <c r="M598" s="11">
        <v>9.31</v>
      </c>
      <c r="N598" s="11">
        <v>72</v>
      </c>
      <c r="O598" s="11">
        <v>13.5</v>
      </c>
      <c r="P598" s="11">
        <v>62</v>
      </c>
      <c r="Q598" s="11">
        <v>0.03</v>
      </c>
      <c r="R598" s="11">
        <v>71</v>
      </c>
      <c r="S598" s="11">
        <v>2.54</v>
      </c>
      <c r="T598" s="11">
        <v>69</v>
      </c>
      <c r="U598" s="11">
        <v>0.74</v>
      </c>
      <c r="V598" s="11">
        <v>62</v>
      </c>
      <c r="W598" s="11">
        <v>-0.3</v>
      </c>
      <c r="X598" s="11">
        <v>48</v>
      </c>
      <c r="Y598" s="11">
        <v>4.84</v>
      </c>
      <c r="Z598" s="11">
        <v>47</v>
      </c>
      <c r="AA598" s="11">
        <v>2.17</v>
      </c>
      <c r="AB598" s="11">
        <v>54</v>
      </c>
      <c r="AC598" s="11">
        <v>5.6</v>
      </c>
      <c r="AD598" s="11">
        <v>63</v>
      </c>
      <c r="AE598" s="40">
        <v>0.27</v>
      </c>
      <c r="AF598" s="11">
        <v>52</v>
      </c>
      <c r="AG598" s="43">
        <v>0.04</v>
      </c>
      <c r="AH598" s="11">
        <v>42</v>
      </c>
      <c r="AI598" s="47">
        <v>7.0000000000000007E-2</v>
      </c>
      <c r="AJ598" s="11">
        <v>50</v>
      </c>
      <c r="AK598" s="47">
        <v>0.03</v>
      </c>
      <c r="AL598" s="11">
        <v>36</v>
      </c>
      <c r="AM598" s="40">
        <v>0.15</v>
      </c>
      <c r="AN598" s="11">
        <v>47</v>
      </c>
      <c r="AO598" s="40">
        <v>0.37</v>
      </c>
      <c r="AP598" s="11">
        <v>54</v>
      </c>
      <c r="AQ598" s="11">
        <v>10.050000000000001</v>
      </c>
      <c r="AR598" s="11">
        <v>160.22999999999999</v>
      </c>
      <c r="AS598" s="11">
        <v>124.24</v>
      </c>
      <c r="AT598" s="11" t="s">
        <v>2641</v>
      </c>
      <c r="AU598" s="11" t="s">
        <v>2641</v>
      </c>
      <c r="AV598" s="11" t="s">
        <v>2640</v>
      </c>
      <c r="AW598" s="11">
        <v>3</v>
      </c>
      <c r="AX598" s="64" t="s">
        <v>2688</v>
      </c>
    </row>
    <row r="599" spans="1:50" x14ac:dyDescent="0.3">
      <c r="A599" s="11">
        <v>588</v>
      </c>
      <c r="B599" s="11" t="s">
        <v>144</v>
      </c>
      <c r="C599" s="11" t="s">
        <v>1649</v>
      </c>
      <c r="D599" s="11">
        <v>588</v>
      </c>
      <c r="E599" s="11" t="s">
        <v>2227</v>
      </c>
      <c r="F599" s="11" t="s">
        <v>2688</v>
      </c>
      <c r="G599" s="11" t="s">
        <v>144</v>
      </c>
      <c r="H599" s="12" t="s">
        <v>1043</v>
      </c>
      <c r="I599" s="13">
        <v>44696</v>
      </c>
      <c r="J599" s="11" t="s">
        <v>2657</v>
      </c>
      <c r="K599" s="11">
        <v>0.6</v>
      </c>
      <c r="L599" s="11">
        <v>66</v>
      </c>
      <c r="M599" s="11">
        <v>9.1</v>
      </c>
      <c r="N599" s="11">
        <v>72</v>
      </c>
      <c r="O599" s="11">
        <v>16.920000000000002</v>
      </c>
      <c r="P599" s="11">
        <v>59</v>
      </c>
      <c r="Q599" s="11">
        <v>0.52</v>
      </c>
      <c r="R599" s="11">
        <v>70</v>
      </c>
      <c r="S599" s="11">
        <v>2.3199999999999998</v>
      </c>
      <c r="T599" s="11">
        <v>68</v>
      </c>
      <c r="U599" s="11">
        <v>0.4</v>
      </c>
      <c r="V599" s="11">
        <v>53</v>
      </c>
      <c r="W599" s="11">
        <v>-0.38</v>
      </c>
      <c r="X599" s="11">
        <v>43</v>
      </c>
      <c r="Y599" s="11">
        <v>2.8</v>
      </c>
      <c r="Z599" s="11">
        <v>44</v>
      </c>
      <c r="AA599" s="11">
        <v>2.68</v>
      </c>
      <c r="AB599" s="11">
        <v>53</v>
      </c>
      <c r="AC599" s="11">
        <v>4.38</v>
      </c>
      <c r="AD599" s="11">
        <v>61</v>
      </c>
      <c r="AE599" s="40">
        <v>0.31</v>
      </c>
      <c r="AF599" s="11">
        <v>46</v>
      </c>
      <c r="AG599" s="43">
        <v>0.05</v>
      </c>
      <c r="AH599" s="11">
        <v>39</v>
      </c>
      <c r="AI599" s="47">
        <v>0.24</v>
      </c>
      <c r="AJ599" s="11">
        <v>47</v>
      </c>
      <c r="AK599" s="47">
        <v>-0.01</v>
      </c>
      <c r="AL599" s="11">
        <v>34</v>
      </c>
      <c r="AM599" s="40">
        <v>0.24</v>
      </c>
      <c r="AN599" s="11">
        <v>44</v>
      </c>
      <c r="AO599" s="40">
        <v>0.47</v>
      </c>
      <c r="AP599" s="11">
        <v>48</v>
      </c>
      <c r="AQ599" s="11">
        <v>9.5</v>
      </c>
      <c r="AR599" s="11">
        <v>168.26</v>
      </c>
      <c r="AS599" s="11">
        <v>122.61</v>
      </c>
      <c r="AT599" s="11" t="s">
        <v>2640</v>
      </c>
      <c r="AU599" s="11" t="s">
        <v>2640</v>
      </c>
      <c r="AV599" s="11" t="s">
        <v>2640</v>
      </c>
      <c r="AW599" s="11">
        <v>3</v>
      </c>
      <c r="AX599" s="64" t="s">
        <v>2688</v>
      </c>
    </row>
    <row r="600" spans="1:50" x14ac:dyDescent="0.3">
      <c r="A600" s="11">
        <v>589</v>
      </c>
      <c r="B600" s="11" t="s">
        <v>577</v>
      </c>
      <c r="C600" s="11" t="s">
        <v>1650</v>
      </c>
      <c r="D600" s="11">
        <v>589</v>
      </c>
      <c r="E600" s="11" t="s">
        <v>2227</v>
      </c>
      <c r="F600" s="11" t="s">
        <v>2688</v>
      </c>
      <c r="G600" s="11" t="s">
        <v>577</v>
      </c>
      <c r="H600" s="12" t="s">
        <v>1046</v>
      </c>
      <c r="I600" s="13">
        <v>44712</v>
      </c>
      <c r="J600" s="11" t="s">
        <v>2655</v>
      </c>
      <c r="K600" s="11">
        <v>0.27</v>
      </c>
      <c r="L600" s="11">
        <v>66</v>
      </c>
      <c r="M600" s="11">
        <v>8.5399999999999991</v>
      </c>
      <c r="N600" s="11">
        <v>70</v>
      </c>
      <c r="O600" s="11">
        <v>11.4</v>
      </c>
      <c r="P600" s="11">
        <v>60</v>
      </c>
      <c r="Q600" s="11">
        <v>0.27</v>
      </c>
      <c r="R600" s="11">
        <v>67</v>
      </c>
      <c r="S600" s="11">
        <v>2.09</v>
      </c>
      <c r="T600" s="11">
        <v>67</v>
      </c>
      <c r="U600" s="11">
        <v>-0.08</v>
      </c>
      <c r="V600" s="11">
        <v>57</v>
      </c>
      <c r="W600" s="11">
        <v>-0.28999999999999998</v>
      </c>
      <c r="X600" s="11">
        <v>49</v>
      </c>
      <c r="Y600" s="11">
        <v>3.4</v>
      </c>
      <c r="Z600" s="11">
        <v>49</v>
      </c>
      <c r="AA600" s="11">
        <v>2.06</v>
      </c>
      <c r="AB600" s="11">
        <v>52</v>
      </c>
      <c r="AC600" s="11">
        <v>5.09</v>
      </c>
      <c r="AD600" s="11">
        <v>60</v>
      </c>
      <c r="AE600" s="40">
        <v>0.27</v>
      </c>
      <c r="AF600" s="11">
        <v>54</v>
      </c>
      <c r="AG600" s="43">
        <v>0.04</v>
      </c>
      <c r="AH600" s="11">
        <v>42</v>
      </c>
      <c r="AI600" s="47">
        <v>0.13</v>
      </c>
      <c r="AJ600" s="11">
        <v>50</v>
      </c>
      <c r="AK600" s="47">
        <v>0.03</v>
      </c>
      <c r="AL600" s="11">
        <v>36</v>
      </c>
      <c r="AM600" s="40">
        <v>0.21</v>
      </c>
      <c r="AN600" s="11">
        <v>47</v>
      </c>
      <c r="AO600" s="40">
        <v>0.4</v>
      </c>
      <c r="AP600" s="11">
        <v>55</v>
      </c>
      <c r="AQ600" s="11">
        <v>8.4599999999999991</v>
      </c>
      <c r="AR600" s="11">
        <v>163.62</v>
      </c>
      <c r="AS600" s="11">
        <v>124.45</v>
      </c>
      <c r="AT600" s="11" t="s">
        <v>2640</v>
      </c>
      <c r="AU600" s="11" t="s">
        <v>2640</v>
      </c>
      <c r="AV600" s="11" t="s">
        <v>2641</v>
      </c>
      <c r="AW600" s="11">
        <v>3</v>
      </c>
      <c r="AX600" s="64" t="s">
        <v>2688</v>
      </c>
    </row>
    <row r="601" spans="1:50" x14ac:dyDescent="0.3">
      <c r="A601" s="11">
        <v>590</v>
      </c>
      <c r="B601" s="11" t="s">
        <v>378</v>
      </c>
      <c r="C601" s="11" t="s">
        <v>1651</v>
      </c>
      <c r="D601" s="11">
        <v>590</v>
      </c>
      <c r="E601" s="11" t="s">
        <v>2227</v>
      </c>
      <c r="F601" s="11" t="s">
        <v>2688</v>
      </c>
      <c r="G601" s="11" t="s">
        <v>378</v>
      </c>
      <c r="H601" s="12" t="s">
        <v>1044</v>
      </c>
      <c r="I601" s="13">
        <v>44708</v>
      </c>
      <c r="J601" s="11" t="s">
        <v>2655</v>
      </c>
      <c r="K601" s="11">
        <v>0.64</v>
      </c>
      <c r="L601" s="11">
        <v>67</v>
      </c>
      <c r="M601" s="11">
        <v>9.83</v>
      </c>
      <c r="N601" s="11">
        <v>71</v>
      </c>
      <c r="O601" s="11">
        <v>14.99</v>
      </c>
      <c r="P601" s="11">
        <v>63</v>
      </c>
      <c r="Q601" s="11">
        <v>-0.81</v>
      </c>
      <c r="R601" s="11">
        <v>68</v>
      </c>
      <c r="S601" s="11">
        <v>2.2000000000000002</v>
      </c>
      <c r="T601" s="11">
        <v>68</v>
      </c>
      <c r="U601" s="11">
        <v>-0.87</v>
      </c>
      <c r="V601" s="11">
        <v>62</v>
      </c>
      <c r="W601" s="11">
        <v>-0.27</v>
      </c>
      <c r="X601" s="11">
        <v>52</v>
      </c>
      <c r="Y601" s="11">
        <v>4.6900000000000004</v>
      </c>
      <c r="Z601" s="11">
        <v>52</v>
      </c>
      <c r="AA601" s="11">
        <v>2.2400000000000002</v>
      </c>
      <c r="AB601" s="11">
        <v>55</v>
      </c>
      <c r="AC601" s="11">
        <v>5.95</v>
      </c>
      <c r="AD601" s="11">
        <v>62</v>
      </c>
      <c r="AE601" s="40">
        <v>0.28999999999999998</v>
      </c>
      <c r="AF601" s="11">
        <v>60</v>
      </c>
      <c r="AG601" s="43">
        <v>0.03</v>
      </c>
      <c r="AH601" s="11">
        <v>46</v>
      </c>
      <c r="AI601" s="47">
        <v>0.18</v>
      </c>
      <c r="AJ601" s="11">
        <v>55</v>
      </c>
      <c r="AK601" s="47">
        <v>0.02</v>
      </c>
      <c r="AL601" s="11">
        <v>39</v>
      </c>
      <c r="AM601" s="40">
        <v>0.22</v>
      </c>
      <c r="AN601" s="11">
        <v>52</v>
      </c>
      <c r="AO601" s="40">
        <v>0.4</v>
      </c>
      <c r="AP601" s="11">
        <v>62</v>
      </c>
      <c r="AQ601" s="11">
        <v>8.9600000000000009</v>
      </c>
      <c r="AR601" s="11">
        <v>163.87</v>
      </c>
      <c r="AS601" s="11">
        <v>124.2</v>
      </c>
      <c r="AT601" s="11" t="s">
        <v>2642</v>
      </c>
      <c r="AU601" s="11" t="s">
        <v>2640</v>
      </c>
      <c r="AV601" s="11" t="s">
        <v>2640</v>
      </c>
      <c r="AW601" s="11">
        <v>3</v>
      </c>
      <c r="AX601" s="64" t="s">
        <v>2688</v>
      </c>
    </row>
    <row r="602" spans="1:50" x14ac:dyDescent="0.3">
      <c r="A602" s="11">
        <v>591</v>
      </c>
      <c r="B602" s="11" t="s">
        <v>522</v>
      </c>
      <c r="C602" s="11" t="s">
        <v>1652</v>
      </c>
      <c r="D602" s="11">
        <v>591</v>
      </c>
      <c r="E602" s="11" t="s">
        <v>2227</v>
      </c>
      <c r="F602" s="11" t="s">
        <v>2688</v>
      </c>
      <c r="G602" s="11" t="s">
        <v>522</v>
      </c>
      <c r="H602" s="12" t="s">
        <v>1061</v>
      </c>
      <c r="I602" s="13">
        <v>44711</v>
      </c>
      <c r="J602" s="11" t="s">
        <v>2655</v>
      </c>
      <c r="K602" s="11">
        <v>0.65</v>
      </c>
      <c r="L602" s="11">
        <v>65</v>
      </c>
      <c r="M602" s="11">
        <v>9.61</v>
      </c>
      <c r="N602" s="11">
        <v>70</v>
      </c>
      <c r="O602" s="11">
        <v>18.63</v>
      </c>
      <c r="P602" s="11">
        <v>58</v>
      </c>
      <c r="Q602" s="11">
        <v>0.5</v>
      </c>
      <c r="R602" s="11">
        <v>63</v>
      </c>
      <c r="S602" s="11">
        <v>2.29</v>
      </c>
      <c r="T602" s="11">
        <v>64</v>
      </c>
      <c r="U602" s="11">
        <v>1.05</v>
      </c>
      <c r="V602" s="11">
        <v>52</v>
      </c>
      <c r="W602" s="11">
        <v>-0.11</v>
      </c>
      <c r="X602" s="11">
        <v>47</v>
      </c>
      <c r="Y602" s="11">
        <v>2.44</v>
      </c>
      <c r="Z602" s="11">
        <v>46</v>
      </c>
      <c r="AA602" s="11">
        <v>2.64</v>
      </c>
      <c r="AB602" s="11">
        <v>48</v>
      </c>
      <c r="AC602" s="11">
        <v>4.71</v>
      </c>
      <c r="AD602" s="11">
        <v>59</v>
      </c>
      <c r="AE602" s="40">
        <v>0.25</v>
      </c>
      <c r="AF602" s="11">
        <v>48</v>
      </c>
      <c r="AG602" s="43">
        <v>0.04</v>
      </c>
      <c r="AH602" s="11">
        <v>37</v>
      </c>
      <c r="AI602" s="47">
        <v>0.16</v>
      </c>
      <c r="AJ602" s="11">
        <v>46</v>
      </c>
      <c r="AK602" s="47">
        <v>0.01</v>
      </c>
      <c r="AL602" s="11">
        <v>31</v>
      </c>
      <c r="AM602" s="40">
        <v>0.2</v>
      </c>
      <c r="AN602" s="11">
        <v>43</v>
      </c>
      <c r="AO602" s="40">
        <v>0.33</v>
      </c>
      <c r="AP602" s="11">
        <v>50</v>
      </c>
      <c r="AQ602" s="11">
        <v>10.66</v>
      </c>
      <c r="AR602" s="11">
        <v>160.9</v>
      </c>
      <c r="AS602" s="11">
        <v>124.06</v>
      </c>
      <c r="AT602" s="11" t="s">
        <v>2640</v>
      </c>
      <c r="AU602" s="11" t="s">
        <v>2641</v>
      </c>
      <c r="AV602" s="11" t="s">
        <v>2641</v>
      </c>
      <c r="AW602" s="11">
        <v>3</v>
      </c>
      <c r="AX602" s="64" t="s">
        <v>2690</v>
      </c>
    </row>
    <row r="603" spans="1:50" x14ac:dyDescent="0.3">
      <c r="A603" s="11">
        <v>592</v>
      </c>
      <c r="B603" s="11" t="s">
        <v>648</v>
      </c>
      <c r="C603" s="11" t="s">
        <v>1653</v>
      </c>
      <c r="D603" s="11">
        <v>592</v>
      </c>
      <c r="E603" s="11" t="s">
        <v>2227</v>
      </c>
      <c r="F603" s="11" t="s">
        <v>2688</v>
      </c>
      <c r="G603" s="11" t="s">
        <v>648</v>
      </c>
      <c r="H603" s="12" t="s">
        <v>1062</v>
      </c>
      <c r="I603" s="13">
        <v>44727</v>
      </c>
      <c r="J603" s="11" t="s">
        <v>2655</v>
      </c>
      <c r="K603" s="11">
        <v>0.46</v>
      </c>
      <c r="L603" s="11">
        <v>67</v>
      </c>
      <c r="M603" s="11">
        <v>7.58</v>
      </c>
      <c r="N603" s="11">
        <v>70</v>
      </c>
      <c r="O603" s="11">
        <v>10.46</v>
      </c>
      <c r="P603" s="11">
        <v>62</v>
      </c>
      <c r="Q603" s="11">
        <v>-0.14000000000000001</v>
      </c>
      <c r="R603" s="11">
        <v>64</v>
      </c>
      <c r="S603" s="11">
        <v>1.68</v>
      </c>
      <c r="T603" s="11">
        <v>65</v>
      </c>
      <c r="U603" s="11">
        <v>-1.06</v>
      </c>
      <c r="V603" s="11">
        <v>57</v>
      </c>
      <c r="W603" s="11">
        <v>-0.52</v>
      </c>
      <c r="X603" s="11">
        <v>48</v>
      </c>
      <c r="Y603" s="11">
        <v>2.79</v>
      </c>
      <c r="Z603" s="11">
        <v>48</v>
      </c>
      <c r="AA603" s="11">
        <v>1.81</v>
      </c>
      <c r="AB603" s="11">
        <v>51</v>
      </c>
      <c r="AC603" s="11">
        <v>4.8099999999999996</v>
      </c>
      <c r="AD603" s="11">
        <v>60</v>
      </c>
      <c r="AE603" s="40">
        <v>0.32</v>
      </c>
      <c r="AF603" s="11">
        <v>52</v>
      </c>
      <c r="AG603" s="43">
        <v>7.0000000000000007E-2</v>
      </c>
      <c r="AH603" s="11">
        <v>41</v>
      </c>
      <c r="AI603" s="47">
        <v>0.3</v>
      </c>
      <c r="AJ603" s="11">
        <v>50</v>
      </c>
      <c r="AK603" s="47">
        <v>0.02</v>
      </c>
      <c r="AL603" s="11">
        <v>34</v>
      </c>
      <c r="AM603" s="40">
        <v>0.35</v>
      </c>
      <c r="AN603" s="11">
        <v>47</v>
      </c>
      <c r="AO603" s="40">
        <v>0.53</v>
      </c>
      <c r="AP603" s="11">
        <v>54</v>
      </c>
      <c r="AQ603" s="11">
        <v>6.52</v>
      </c>
      <c r="AR603" s="11">
        <v>169.49</v>
      </c>
      <c r="AS603" s="11">
        <v>124.86</v>
      </c>
      <c r="AT603" s="11" t="s">
        <v>2641</v>
      </c>
      <c r="AU603" s="11" t="s">
        <v>2641</v>
      </c>
      <c r="AV603" s="11" t="s">
        <v>2640</v>
      </c>
      <c r="AW603" s="11">
        <v>3</v>
      </c>
      <c r="AX603" s="64" t="s">
        <v>2688</v>
      </c>
    </row>
    <row r="604" spans="1:50" x14ac:dyDescent="0.3">
      <c r="A604" s="11">
        <v>593</v>
      </c>
      <c r="B604" s="11" t="s">
        <v>472</v>
      </c>
      <c r="C604" s="11" t="s">
        <v>1654</v>
      </c>
      <c r="D604" s="11">
        <v>593</v>
      </c>
      <c r="E604" s="11" t="s">
        <v>2227</v>
      </c>
      <c r="F604" s="11" t="s">
        <v>2688</v>
      </c>
      <c r="G604" s="11" t="s">
        <v>472</v>
      </c>
      <c r="H604" s="12" t="s">
        <v>1044</v>
      </c>
      <c r="I604" s="13">
        <v>44710</v>
      </c>
      <c r="J604" s="11" t="s">
        <v>2656</v>
      </c>
      <c r="K604" s="11">
        <v>0.54</v>
      </c>
      <c r="L604" s="11">
        <v>68</v>
      </c>
      <c r="M604" s="11">
        <v>9.69</v>
      </c>
      <c r="N604" s="11">
        <v>70</v>
      </c>
      <c r="O604" s="11">
        <v>16.95</v>
      </c>
      <c r="P604" s="11">
        <v>63</v>
      </c>
      <c r="Q604" s="11">
        <v>-0.03</v>
      </c>
      <c r="R604" s="11">
        <v>66</v>
      </c>
      <c r="S604" s="11">
        <v>2.5499999999999998</v>
      </c>
      <c r="T604" s="11">
        <v>65</v>
      </c>
      <c r="U604" s="11">
        <v>0.35</v>
      </c>
      <c r="V604" s="11">
        <v>63</v>
      </c>
      <c r="W604" s="11">
        <v>-0.32</v>
      </c>
      <c r="X604" s="11">
        <v>52</v>
      </c>
      <c r="Y604" s="11">
        <v>4.93</v>
      </c>
      <c r="Z604" s="11">
        <v>51</v>
      </c>
      <c r="AA604" s="11">
        <v>2.46</v>
      </c>
      <c r="AB604" s="11">
        <v>54</v>
      </c>
      <c r="AC604" s="11">
        <v>5.19</v>
      </c>
      <c r="AD604" s="11">
        <v>60</v>
      </c>
      <c r="AE604" s="40">
        <v>0.22</v>
      </c>
      <c r="AF604" s="11">
        <v>59</v>
      </c>
      <c r="AG604" s="43">
        <v>0.02</v>
      </c>
      <c r="AH604" s="11">
        <v>46</v>
      </c>
      <c r="AI604" s="47">
        <v>0.24</v>
      </c>
      <c r="AJ604" s="11">
        <v>55</v>
      </c>
      <c r="AK604" s="47">
        <v>0.01</v>
      </c>
      <c r="AL604" s="11">
        <v>39</v>
      </c>
      <c r="AM604" s="40">
        <v>0.22</v>
      </c>
      <c r="AN604" s="11">
        <v>52</v>
      </c>
      <c r="AO604" s="40">
        <v>0.36</v>
      </c>
      <c r="AP604" s="11">
        <v>61</v>
      </c>
      <c r="AQ604" s="11">
        <v>10.039999999999999</v>
      </c>
      <c r="AR604" s="11">
        <v>161.94999999999999</v>
      </c>
      <c r="AS604" s="11">
        <v>123.6</v>
      </c>
      <c r="AT604" s="11" t="s">
        <v>2640</v>
      </c>
      <c r="AU604" s="11" t="s">
        <v>2640</v>
      </c>
      <c r="AV604" s="11" t="s">
        <v>2640</v>
      </c>
      <c r="AW604" s="11">
        <v>3</v>
      </c>
      <c r="AX604" s="64" t="s">
        <v>2688</v>
      </c>
    </row>
    <row r="605" spans="1:50" x14ac:dyDescent="0.3">
      <c r="A605" s="11">
        <v>594</v>
      </c>
      <c r="B605" s="11" t="s">
        <v>124</v>
      </c>
      <c r="C605" s="11" t="s">
        <v>1655</v>
      </c>
      <c r="D605" s="11">
        <v>594</v>
      </c>
      <c r="E605" s="11" t="s">
        <v>2227</v>
      </c>
      <c r="F605" s="11" t="s">
        <v>2688</v>
      </c>
      <c r="G605" s="11" t="s">
        <v>124</v>
      </c>
      <c r="H605" s="12" t="s">
        <v>1046</v>
      </c>
      <c r="I605" s="13">
        <v>44693</v>
      </c>
      <c r="J605" s="11" t="s">
        <v>2656</v>
      </c>
      <c r="K605" s="11">
        <v>0.55000000000000004</v>
      </c>
      <c r="L605" s="11">
        <v>66</v>
      </c>
      <c r="M605" s="11">
        <v>10.08</v>
      </c>
      <c r="N605" s="11">
        <v>72</v>
      </c>
      <c r="O605" s="11">
        <v>15.79</v>
      </c>
      <c r="P605" s="11">
        <v>60</v>
      </c>
      <c r="Q605" s="11">
        <v>-0.13</v>
      </c>
      <c r="R605" s="11">
        <v>71</v>
      </c>
      <c r="S605" s="11">
        <v>1.01</v>
      </c>
      <c r="T605" s="11">
        <v>69</v>
      </c>
      <c r="U605" s="11">
        <v>0.91</v>
      </c>
      <c r="V605" s="11">
        <v>57</v>
      </c>
      <c r="W605" s="11">
        <v>-0.43</v>
      </c>
      <c r="X605" s="11">
        <v>49</v>
      </c>
      <c r="Y605" s="11">
        <v>5.35</v>
      </c>
      <c r="Z605" s="11">
        <v>48</v>
      </c>
      <c r="AA605" s="11">
        <v>1.22</v>
      </c>
      <c r="AB605" s="11">
        <v>55</v>
      </c>
      <c r="AC605" s="11">
        <v>5.29</v>
      </c>
      <c r="AD605" s="11">
        <v>62</v>
      </c>
      <c r="AE605" s="40">
        <v>0.22</v>
      </c>
      <c r="AF605" s="11">
        <v>53</v>
      </c>
      <c r="AG605" s="43">
        <v>0.03</v>
      </c>
      <c r="AH605" s="11">
        <v>42</v>
      </c>
      <c r="AI605" s="47">
        <v>0.12</v>
      </c>
      <c r="AJ605" s="11">
        <v>51</v>
      </c>
      <c r="AK605" s="47">
        <v>0.02</v>
      </c>
      <c r="AL605" s="11">
        <v>36</v>
      </c>
      <c r="AM605" s="40">
        <v>0.19</v>
      </c>
      <c r="AN605" s="11">
        <v>48</v>
      </c>
      <c r="AO605" s="40">
        <v>0.32</v>
      </c>
      <c r="AP605" s="11">
        <v>55</v>
      </c>
      <c r="AQ605" s="11">
        <v>10.99</v>
      </c>
      <c r="AR605" s="11">
        <v>152.52000000000001</v>
      </c>
      <c r="AS605" s="11">
        <v>123.31</v>
      </c>
      <c r="AT605" s="11" t="s">
        <v>2640</v>
      </c>
      <c r="AU605" s="11" t="s">
        <v>2642</v>
      </c>
      <c r="AV605" s="11" t="s">
        <v>2640</v>
      </c>
      <c r="AW605" s="11">
        <v>3</v>
      </c>
      <c r="AX605" s="64" t="s">
        <v>2688</v>
      </c>
    </row>
    <row r="606" spans="1:50" x14ac:dyDescent="0.3">
      <c r="A606" s="11">
        <v>595</v>
      </c>
      <c r="B606" s="11" t="s">
        <v>591</v>
      </c>
      <c r="C606" s="11" t="s">
        <v>1656</v>
      </c>
      <c r="D606" s="11">
        <v>595</v>
      </c>
      <c r="E606" s="11" t="s">
        <v>2227</v>
      </c>
      <c r="F606" s="11" t="s">
        <v>2688</v>
      </c>
      <c r="G606" s="11" t="s">
        <v>591</v>
      </c>
      <c r="H606" s="12" t="s">
        <v>1044</v>
      </c>
      <c r="I606" s="13">
        <v>44713</v>
      </c>
      <c r="J606" s="11" t="s">
        <v>2656</v>
      </c>
      <c r="K606" s="11">
        <v>0.61</v>
      </c>
      <c r="L606" s="11">
        <v>66</v>
      </c>
      <c r="M606" s="11">
        <v>8.81</v>
      </c>
      <c r="N606" s="11">
        <v>70</v>
      </c>
      <c r="O606" s="11">
        <v>16.899999999999999</v>
      </c>
      <c r="P606" s="11">
        <v>62</v>
      </c>
      <c r="Q606" s="11">
        <v>-0.23</v>
      </c>
      <c r="R606" s="11">
        <v>66</v>
      </c>
      <c r="S606" s="11">
        <v>1.57</v>
      </c>
      <c r="T606" s="11">
        <v>66</v>
      </c>
      <c r="U606" s="11">
        <v>0.36</v>
      </c>
      <c r="V606" s="11">
        <v>61</v>
      </c>
      <c r="W606" s="11">
        <v>-0.03</v>
      </c>
      <c r="X606" s="11">
        <v>51</v>
      </c>
      <c r="Y606" s="11">
        <v>3.11</v>
      </c>
      <c r="Z606" s="11">
        <v>51</v>
      </c>
      <c r="AA606" s="11">
        <v>1.86</v>
      </c>
      <c r="AB606" s="11">
        <v>53</v>
      </c>
      <c r="AC606" s="11">
        <v>4.46</v>
      </c>
      <c r="AD606" s="11">
        <v>61</v>
      </c>
      <c r="AE606" s="40">
        <v>0.3</v>
      </c>
      <c r="AF606" s="11">
        <v>57</v>
      </c>
      <c r="AG606" s="43">
        <v>0.01</v>
      </c>
      <c r="AH606" s="11">
        <v>44</v>
      </c>
      <c r="AI606" s="47">
        <v>0.21</v>
      </c>
      <c r="AJ606" s="11">
        <v>53</v>
      </c>
      <c r="AK606" s="47">
        <v>0.02</v>
      </c>
      <c r="AL606" s="11">
        <v>38</v>
      </c>
      <c r="AM606" s="40">
        <v>0.19</v>
      </c>
      <c r="AN606" s="11">
        <v>50</v>
      </c>
      <c r="AO606" s="40">
        <v>0.47</v>
      </c>
      <c r="AP606" s="11">
        <v>59</v>
      </c>
      <c r="AQ606" s="11">
        <v>9.17</v>
      </c>
      <c r="AR606" s="11">
        <v>156.05000000000001</v>
      </c>
      <c r="AS606" s="11">
        <v>123.08</v>
      </c>
      <c r="AT606" s="11" t="s">
        <v>2642</v>
      </c>
      <c r="AU606" s="11" t="s">
        <v>2640</v>
      </c>
      <c r="AV606" s="11" t="s">
        <v>2642</v>
      </c>
      <c r="AW606" s="11">
        <v>3</v>
      </c>
      <c r="AX606" s="64" t="s">
        <v>2690</v>
      </c>
    </row>
    <row r="607" spans="1:50" x14ac:dyDescent="0.3">
      <c r="A607" s="11">
        <v>596</v>
      </c>
      <c r="B607" s="11" t="s">
        <v>87</v>
      </c>
      <c r="C607" s="11" t="s">
        <v>1657</v>
      </c>
      <c r="D607" s="11">
        <v>596</v>
      </c>
      <c r="E607" s="11" t="s">
        <v>2227</v>
      </c>
      <c r="F607" s="11" t="s">
        <v>2688</v>
      </c>
      <c r="G607" s="11" t="s">
        <v>87</v>
      </c>
      <c r="H607" s="12" t="s">
        <v>1046</v>
      </c>
      <c r="I607" s="13">
        <v>44687</v>
      </c>
      <c r="J607" s="11" t="s">
        <v>2655</v>
      </c>
      <c r="K607" s="11">
        <v>0.47</v>
      </c>
      <c r="L607" s="11">
        <v>66</v>
      </c>
      <c r="M607" s="11">
        <v>7.86</v>
      </c>
      <c r="N607" s="11">
        <v>72</v>
      </c>
      <c r="O607" s="11">
        <v>9.58</v>
      </c>
      <c r="P607" s="11">
        <v>59</v>
      </c>
      <c r="Q607" s="11">
        <v>0.17</v>
      </c>
      <c r="R607" s="11">
        <v>71</v>
      </c>
      <c r="S607" s="11">
        <v>1.32</v>
      </c>
      <c r="T607" s="11">
        <v>69</v>
      </c>
      <c r="U607" s="11">
        <v>0.49</v>
      </c>
      <c r="V607" s="11">
        <v>56</v>
      </c>
      <c r="W607" s="11">
        <v>-0.18</v>
      </c>
      <c r="X607" s="11">
        <v>46</v>
      </c>
      <c r="Y607" s="11">
        <v>3.03</v>
      </c>
      <c r="Z607" s="11">
        <v>46</v>
      </c>
      <c r="AA607" s="11">
        <v>1.52</v>
      </c>
      <c r="AB607" s="11">
        <v>54</v>
      </c>
      <c r="AC607" s="11">
        <v>4.2</v>
      </c>
      <c r="AD607" s="11">
        <v>61</v>
      </c>
      <c r="AE607" s="40">
        <v>0.2</v>
      </c>
      <c r="AF607" s="11">
        <v>52</v>
      </c>
      <c r="AG607" s="43">
        <v>0.03</v>
      </c>
      <c r="AH607" s="11">
        <v>42</v>
      </c>
      <c r="AI607" s="47">
        <v>0.13</v>
      </c>
      <c r="AJ607" s="11">
        <v>50</v>
      </c>
      <c r="AK607" s="47">
        <v>0.01</v>
      </c>
      <c r="AL607" s="11">
        <v>36</v>
      </c>
      <c r="AM607" s="40">
        <v>0.16</v>
      </c>
      <c r="AN607" s="11">
        <v>47</v>
      </c>
      <c r="AO607" s="40">
        <v>0.3</v>
      </c>
      <c r="AP607" s="11">
        <v>54</v>
      </c>
      <c r="AQ607" s="11">
        <v>8.35</v>
      </c>
      <c r="AR607" s="11">
        <v>154.81</v>
      </c>
      <c r="AS607" s="11">
        <v>122.66</v>
      </c>
      <c r="AT607" s="11" t="s">
        <v>2640</v>
      </c>
      <c r="AU607" s="11" t="s">
        <v>2642</v>
      </c>
      <c r="AV607" s="11" t="s">
        <v>2640</v>
      </c>
      <c r="AW607" s="11">
        <v>4</v>
      </c>
      <c r="AX607" s="64" t="s">
        <v>2688</v>
      </c>
    </row>
    <row r="608" spans="1:50" x14ac:dyDescent="0.3">
      <c r="A608" s="11">
        <v>597</v>
      </c>
      <c r="B608" s="11" t="s">
        <v>257</v>
      </c>
      <c r="C608" s="11" t="s">
        <v>1658</v>
      </c>
      <c r="D608" s="11">
        <v>597</v>
      </c>
      <c r="E608" s="11" t="s">
        <v>2227</v>
      </c>
      <c r="F608" s="11" t="s">
        <v>2688</v>
      </c>
      <c r="G608" s="11" t="s">
        <v>257</v>
      </c>
      <c r="H608" s="12" t="s">
        <v>1044</v>
      </c>
      <c r="I608" s="13">
        <v>44703</v>
      </c>
      <c r="J608" s="11" t="s">
        <v>2656</v>
      </c>
      <c r="K608" s="11">
        <v>0.34</v>
      </c>
      <c r="L608" s="11">
        <v>67</v>
      </c>
      <c r="M608" s="11">
        <v>7.69</v>
      </c>
      <c r="N608" s="11">
        <v>70</v>
      </c>
      <c r="O608" s="11">
        <v>11.95</v>
      </c>
      <c r="P608" s="11">
        <v>63</v>
      </c>
      <c r="Q608" s="11">
        <v>-0.34</v>
      </c>
      <c r="R608" s="11">
        <v>67</v>
      </c>
      <c r="S608" s="11">
        <v>1.68</v>
      </c>
      <c r="T608" s="11">
        <v>67</v>
      </c>
      <c r="U608" s="11">
        <v>-0.51</v>
      </c>
      <c r="V608" s="11">
        <v>62</v>
      </c>
      <c r="W608" s="11">
        <v>-0.08</v>
      </c>
      <c r="X608" s="11">
        <v>52</v>
      </c>
      <c r="Y608" s="11">
        <v>3.68</v>
      </c>
      <c r="Z608" s="11">
        <v>51</v>
      </c>
      <c r="AA608" s="11">
        <v>1.73</v>
      </c>
      <c r="AB608" s="11">
        <v>54</v>
      </c>
      <c r="AC608" s="11">
        <v>4.49</v>
      </c>
      <c r="AD608" s="11">
        <v>62</v>
      </c>
      <c r="AE608" s="40">
        <v>0.27</v>
      </c>
      <c r="AF608" s="11">
        <v>60</v>
      </c>
      <c r="AG608" s="43">
        <v>0.01</v>
      </c>
      <c r="AH608" s="11">
        <v>47</v>
      </c>
      <c r="AI608" s="47">
        <v>0.19</v>
      </c>
      <c r="AJ608" s="11">
        <v>55</v>
      </c>
      <c r="AK608" s="47">
        <v>0.02</v>
      </c>
      <c r="AL608" s="11">
        <v>41</v>
      </c>
      <c r="AM608" s="40">
        <v>0.2</v>
      </c>
      <c r="AN608" s="11">
        <v>52</v>
      </c>
      <c r="AO608" s="40">
        <v>0.43</v>
      </c>
      <c r="AP608" s="11">
        <v>62</v>
      </c>
      <c r="AQ608" s="11">
        <v>7.1800000000000006</v>
      </c>
      <c r="AR608" s="11">
        <v>154.47999999999999</v>
      </c>
      <c r="AS608" s="11">
        <v>122.33</v>
      </c>
      <c r="AT608" s="11" t="s">
        <v>2642</v>
      </c>
      <c r="AU608" s="11" t="s">
        <v>2640</v>
      </c>
      <c r="AV608" s="11" t="s">
        <v>2640</v>
      </c>
      <c r="AW608" s="11">
        <v>3</v>
      </c>
      <c r="AX608" s="64" t="s">
        <v>2690</v>
      </c>
    </row>
    <row r="609" spans="1:50" x14ac:dyDescent="0.3">
      <c r="A609" s="11">
        <v>598</v>
      </c>
      <c r="B609" s="11" t="s">
        <v>851</v>
      </c>
      <c r="C609" s="11" t="s">
        <v>1659</v>
      </c>
      <c r="D609" s="11">
        <v>598</v>
      </c>
      <c r="E609" s="11" t="s">
        <v>2227</v>
      </c>
      <c r="F609" s="11" t="s">
        <v>2688</v>
      </c>
      <c r="G609" s="11" t="s">
        <v>851</v>
      </c>
      <c r="H609" s="12" t="s">
        <v>1046</v>
      </c>
      <c r="I609" s="13">
        <v>44732</v>
      </c>
      <c r="J609" s="11" t="s">
        <v>2655</v>
      </c>
      <c r="K609" s="11">
        <v>0.33</v>
      </c>
      <c r="L609" s="11">
        <v>64</v>
      </c>
      <c r="M609" s="11">
        <v>9.1300000000000008</v>
      </c>
      <c r="N609" s="11">
        <v>69</v>
      </c>
      <c r="O609" s="11">
        <v>13.39</v>
      </c>
      <c r="P609" s="11">
        <v>55</v>
      </c>
      <c r="Q609" s="11">
        <v>-0.02</v>
      </c>
      <c r="R609" s="11">
        <v>65</v>
      </c>
      <c r="S609" s="11">
        <v>1.42</v>
      </c>
      <c r="T609" s="11">
        <v>65</v>
      </c>
      <c r="U609" s="11">
        <v>0.33</v>
      </c>
      <c r="V609" s="11">
        <v>52</v>
      </c>
      <c r="W609" s="11">
        <v>-0.2</v>
      </c>
      <c r="X609" s="11">
        <v>43</v>
      </c>
      <c r="Y609" s="11">
        <v>4.22</v>
      </c>
      <c r="Z609" s="11">
        <v>43</v>
      </c>
      <c r="AA609" s="11">
        <v>1.9</v>
      </c>
      <c r="AB609" s="11">
        <v>48</v>
      </c>
      <c r="AC609" s="11">
        <v>4.75</v>
      </c>
      <c r="AD609" s="11">
        <v>58</v>
      </c>
      <c r="AE609" s="40">
        <v>0.25</v>
      </c>
      <c r="AF609" s="11">
        <v>50</v>
      </c>
      <c r="AG609" s="43">
        <v>0.04</v>
      </c>
      <c r="AH609" s="11">
        <v>37</v>
      </c>
      <c r="AI609" s="47">
        <v>0.13</v>
      </c>
      <c r="AJ609" s="11">
        <v>45</v>
      </c>
      <c r="AK609" s="47">
        <v>0.02</v>
      </c>
      <c r="AL609" s="11">
        <v>31</v>
      </c>
      <c r="AM609" s="40">
        <v>0.18</v>
      </c>
      <c r="AN609" s="11">
        <v>42</v>
      </c>
      <c r="AO609" s="40">
        <v>0.37</v>
      </c>
      <c r="AP609" s="11">
        <v>51</v>
      </c>
      <c r="AQ609" s="11">
        <v>9.4600000000000009</v>
      </c>
      <c r="AR609" s="11">
        <v>154.87</v>
      </c>
      <c r="AS609" s="11">
        <v>123.83</v>
      </c>
      <c r="AT609" s="11" t="s">
        <v>2640</v>
      </c>
      <c r="AU609" s="11" t="s">
        <v>2642</v>
      </c>
      <c r="AV609" s="11" t="s">
        <v>2640</v>
      </c>
      <c r="AW609" s="11">
        <v>4</v>
      </c>
      <c r="AX609" s="64" t="s">
        <v>2688</v>
      </c>
    </row>
    <row r="610" spans="1:50" x14ac:dyDescent="0.3">
      <c r="A610" s="11">
        <v>599</v>
      </c>
      <c r="B610" s="11" t="s">
        <v>709</v>
      </c>
      <c r="C610" s="11" t="s">
        <v>1660</v>
      </c>
      <c r="D610" s="11">
        <v>599</v>
      </c>
      <c r="E610" s="11" t="s">
        <v>2227</v>
      </c>
      <c r="F610" s="11" t="s">
        <v>2688</v>
      </c>
      <c r="G610" s="11" t="s">
        <v>709</v>
      </c>
      <c r="H610" s="12" t="s">
        <v>1061</v>
      </c>
      <c r="I610" s="13">
        <v>44723</v>
      </c>
      <c r="J610" s="11" t="s">
        <v>2656</v>
      </c>
      <c r="K610" s="11">
        <v>0.49</v>
      </c>
      <c r="L610" s="11">
        <v>66</v>
      </c>
      <c r="M610" s="11">
        <v>8.56</v>
      </c>
      <c r="N610" s="11">
        <v>70</v>
      </c>
      <c r="O610" s="11">
        <v>15.04</v>
      </c>
      <c r="P610" s="11">
        <v>61</v>
      </c>
      <c r="Q610" s="11">
        <v>1.28</v>
      </c>
      <c r="R610" s="11">
        <v>63</v>
      </c>
      <c r="S610" s="11">
        <v>2.35</v>
      </c>
      <c r="T610" s="11">
        <v>64</v>
      </c>
      <c r="U610" s="11">
        <v>0.65</v>
      </c>
      <c r="V610" s="11">
        <v>57</v>
      </c>
      <c r="W610" s="11">
        <v>-0.24</v>
      </c>
      <c r="X610" s="11">
        <v>47</v>
      </c>
      <c r="Y610" s="11">
        <v>1.32</v>
      </c>
      <c r="Z610" s="11">
        <v>46</v>
      </c>
      <c r="AA610" s="11">
        <v>2.08</v>
      </c>
      <c r="AB610" s="11">
        <v>50</v>
      </c>
      <c r="AC610" s="11">
        <v>3.41</v>
      </c>
      <c r="AD610" s="11">
        <v>59</v>
      </c>
      <c r="AE610" s="40">
        <v>0.19</v>
      </c>
      <c r="AF610" s="11">
        <v>49</v>
      </c>
      <c r="AG610" s="43">
        <v>0.04</v>
      </c>
      <c r="AH610" s="11">
        <v>38</v>
      </c>
      <c r="AI610" s="47">
        <v>0.21</v>
      </c>
      <c r="AJ610" s="11">
        <v>47</v>
      </c>
      <c r="AK610" s="47">
        <v>0.02</v>
      </c>
      <c r="AL610" s="11">
        <v>32</v>
      </c>
      <c r="AM610" s="40">
        <v>0.25</v>
      </c>
      <c r="AN610" s="11">
        <v>44</v>
      </c>
      <c r="AO610" s="40">
        <v>0.28999999999999998</v>
      </c>
      <c r="AP610" s="11">
        <v>51</v>
      </c>
      <c r="AQ610" s="11">
        <v>9.2100000000000009</v>
      </c>
      <c r="AR610" s="11">
        <v>161.75</v>
      </c>
      <c r="AS610" s="11">
        <v>122.86</v>
      </c>
      <c r="AT610" s="11" t="s">
        <v>2640</v>
      </c>
      <c r="AU610" s="11" t="s">
        <v>2640</v>
      </c>
      <c r="AV610" s="11" t="s">
        <v>2640</v>
      </c>
      <c r="AW610" s="11">
        <v>2</v>
      </c>
      <c r="AX610" s="64" t="s">
        <v>2688</v>
      </c>
    </row>
    <row r="611" spans="1:50" x14ac:dyDescent="0.3">
      <c r="A611" s="11">
        <v>600</v>
      </c>
      <c r="B611" s="11" t="s">
        <v>964</v>
      </c>
      <c r="C611" s="11" t="s">
        <v>1661</v>
      </c>
      <c r="D611" s="11">
        <v>600</v>
      </c>
      <c r="E611" s="11" t="s">
        <v>2227</v>
      </c>
      <c r="F611" s="11" t="s">
        <v>2688</v>
      </c>
      <c r="G611" s="11" t="s">
        <v>964</v>
      </c>
      <c r="H611" s="12" t="s">
        <v>1064</v>
      </c>
      <c r="I611" s="13">
        <v>44737</v>
      </c>
      <c r="J611" s="11" t="s">
        <v>2655</v>
      </c>
      <c r="K611" s="11">
        <v>0.63</v>
      </c>
      <c r="L611" s="11">
        <v>63</v>
      </c>
      <c r="M611" s="11">
        <v>9.84</v>
      </c>
      <c r="N611" s="11">
        <v>67</v>
      </c>
      <c r="O611" s="11">
        <v>16.38</v>
      </c>
      <c r="P611" s="11">
        <v>55</v>
      </c>
      <c r="Q611" s="11">
        <v>-0.22</v>
      </c>
      <c r="R611" s="11">
        <v>61</v>
      </c>
      <c r="S611" s="11">
        <v>1.59</v>
      </c>
      <c r="T611" s="11">
        <v>61</v>
      </c>
      <c r="U611" s="11">
        <v>0.45</v>
      </c>
      <c r="V611" s="11">
        <v>49</v>
      </c>
      <c r="W611" s="11">
        <v>-0.16</v>
      </c>
      <c r="X611" s="11">
        <v>43</v>
      </c>
      <c r="Y611" s="11">
        <v>4.71</v>
      </c>
      <c r="Z611" s="11">
        <v>43</v>
      </c>
      <c r="AA611" s="11">
        <v>2.12</v>
      </c>
      <c r="AB611" s="11">
        <v>46</v>
      </c>
      <c r="AC611" s="11">
        <v>4.91</v>
      </c>
      <c r="AD611" s="11">
        <v>57</v>
      </c>
      <c r="AE611" s="40">
        <v>0.28000000000000003</v>
      </c>
      <c r="AF611" s="11">
        <v>46</v>
      </c>
      <c r="AG611" s="43">
        <v>0.01</v>
      </c>
      <c r="AH611" s="11">
        <v>37</v>
      </c>
      <c r="AI611" s="47">
        <v>0.23</v>
      </c>
      <c r="AJ611" s="11">
        <v>44</v>
      </c>
      <c r="AK611" s="47">
        <v>0.01</v>
      </c>
      <c r="AL611" s="11">
        <v>31</v>
      </c>
      <c r="AM611" s="40">
        <v>0.19</v>
      </c>
      <c r="AN611" s="11">
        <v>41</v>
      </c>
      <c r="AO611" s="40">
        <v>0.44</v>
      </c>
      <c r="AP611" s="11">
        <v>48</v>
      </c>
      <c r="AQ611" s="11">
        <v>10.29</v>
      </c>
      <c r="AR611" s="11">
        <v>160.91</v>
      </c>
      <c r="AS611" s="11">
        <v>124.88</v>
      </c>
      <c r="AT611" s="11" t="s">
        <v>2640</v>
      </c>
      <c r="AU611" s="11" t="s">
        <v>2640</v>
      </c>
      <c r="AV611" s="11" t="s">
        <v>2640</v>
      </c>
      <c r="AW611" s="11">
        <v>3</v>
      </c>
      <c r="AX611" s="64" t="s">
        <v>2688</v>
      </c>
    </row>
    <row r="612" spans="1:50" x14ac:dyDescent="0.3">
      <c r="A612" s="11">
        <v>601</v>
      </c>
      <c r="B612" s="11" t="s">
        <v>30</v>
      </c>
      <c r="C612" s="11" t="s">
        <v>1662</v>
      </c>
      <c r="D612" s="11">
        <v>601</v>
      </c>
      <c r="E612" s="11" t="s">
        <v>2227</v>
      </c>
      <c r="F612" s="11" t="s">
        <v>2688</v>
      </c>
      <c r="G612" s="11" t="s">
        <v>30</v>
      </c>
      <c r="H612" s="12" t="s">
        <v>1044</v>
      </c>
      <c r="I612" s="13">
        <v>44682</v>
      </c>
      <c r="J612" s="11" t="s">
        <v>2656</v>
      </c>
      <c r="K612" s="11">
        <v>0.66</v>
      </c>
      <c r="L612" s="11">
        <v>68</v>
      </c>
      <c r="M612" s="11">
        <v>10.31</v>
      </c>
      <c r="N612" s="11">
        <v>73</v>
      </c>
      <c r="O612" s="11">
        <v>17.149999999999999</v>
      </c>
      <c r="P612" s="11">
        <v>64</v>
      </c>
      <c r="Q612" s="11">
        <v>1E-3</v>
      </c>
      <c r="R612" s="11">
        <v>72</v>
      </c>
      <c r="S612" s="11">
        <v>1.38</v>
      </c>
      <c r="T612" s="11">
        <v>70</v>
      </c>
      <c r="U612" s="11">
        <v>-0.31</v>
      </c>
      <c r="V612" s="11">
        <v>64</v>
      </c>
      <c r="W612" s="11">
        <v>-0.17</v>
      </c>
      <c r="X612" s="11">
        <v>52</v>
      </c>
      <c r="Y612" s="11">
        <v>5.86</v>
      </c>
      <c r="Z612" s="11">
        <v>51</v>
      </c>
      <c r="AA612" s="11">
        <v>1.74</v>
      </c>
      <c r="AB612" s="11">
        <v>56</v>
      </c>
      <c r="AC612" s="11">
        <v>4.7300000000000004</v>
      </c>
      <c r="AD612" s="11">
        <v>64</v>
      </c>
      <c r="AE612" s="40">
        <v>0.34</v>
      </c>
      <c r="AF612" s="11">
        <v>60</v>
      </c>
      <c r="AG612" s="43">
        <v>0.02</v>
      </c>
      <c r="AH612" s="11">
        <v>46</v>
      </c>
      <c r="AI612" s="47">
        <v>0.23</v>
      </c>
      <c r="AJ612" s="11">
        <v>55</v>
      </c>
      <c r="AK612" s="47">
        <v>0.02</v>
      </c>
      <c r="AL612" s="11">
        <v>40</v>
      </c>
      <c r="AM612" s="40">
        <v>0.21</v>
      </c>
      <c r="AN612" s="11">
        <v>52</v>
      </c>
      <c r="AO612" s="40">
        <v>0.53</v>
      </c>
      <c r="AP612" s="11">
        <v>62</v>
      </c>
      <c r="AQ612" s="11">
        <v>10</v>
      </c>
      <c r="AR612" s="11">
        <v>159.16999999999999</v>
      </c>
      <c r="AS612" s="11">
        <v>124.78</v>
      </c>
      <c r="AT612" s="11" t="s">
        <v>2640</v>
      </c>
      <c r="AU612" s="11" t="s">
        <v>2640</v>
      </c>
      <c r="AV612" s="11" t="s">
        <v>2642</v>
      </c>
      <c r="AW612" s="11">
        <v>3</v>
      </c>
      <c r="AX612" s="64" t="s">
        <v>2688</v>
      </c>
    </row>
    <row r="613" spans="1:50" x14ac:dyDescent="0.3">
      <c r="A613" s="11">
        <v>602</v>
      </c>
      <c r="B613" s="11" t="s">
        <v>282</v>
      </c>
      <c r="C613" s="11" t="s">
        <v>1663</v>
      </c>
      <c r="D613" s="11">
        <v>602</v>
      </c>
      <c r="E613" s="11" t="s">
        <v>2227</v>
      </c>
      <c r="F613" s="11" t="s">
        <v>2688</v>
      </c>
      <c r="G613" s="11" t="s">
        <v>282</v>
      </c>
      <c r="H613" s="12" t="s">
        <v>1042</v>
      </c>
      <c r="I613" s="13">
        <v>44705</v>
      </c>
      <c r="J613" s="11" t="s">
        <v>2655</v>
      </c>
      <c r="K613" s="11">
        <v>0.21</v>
      </c>
      <c r="L613" s="11">
        <v>67</v>
      </c>
      <c r="M613" s="11">
        <v>7.47</v>
      </c>
      <c r="N613" s="11">
        <v>70</v>
      </c>
      <c r="O613" s="11">
        <v>10.41</v>
      </c>
      <c r="P613" s="11">
        <v>62</v>
      </c>
      <c r="Q613" s="11">
        <v>0.57999999999999996</v>
      </c>
      <c r="R613" s="11">
        <v>67</v>
      </c>
      <c r="S613" s="11">
        <v>2.4900000000000002</v>
      </c>
      <c r="T613" s="11">
        <v>67</v>
      </c>
      <c r="U613" s="11">
        <v>0.28000000000000003</v>
      </c>
      <c r="V613" s="11">
        <v>61</v>
      </c>
      <c r="W613" s="11">
        <v>-0.22</v>
      </c>
      <c r="X613" s="11">
        <v>52</v>
      </c>
      <c r="Y613" s="11">
        <v>3.99</v>
      </c>
      <c r="Z613" s="11">
        <v>51</v>
      </c>
      <c r="AA613" s="11">
        <v>2.11</v>
      </c>
      <c r="AB613" s="11">
        <v>54</v>
      </c>
      <c r="AC613" s="11">
        <v>4.34</v>
      </c>
      <c r="AD613" s="11">
        <v>62</v>
      </c>
      <c r="AE613" s="40">
        <v>0.26</v>
      </c>
      <c r="AF613" s="11">
        <v>56</v>
      </c>
      <c r="AG613" s="43">
        <v>0.05</v>
      </c>
      <c r="AH613" s="11">
        <v>46</v>
      </c>
      <c r="AI613" s="47">
        <v>0.12</v>
      </c>
      <c r="AJ613" s="11">
        <v>53</v>
      </c>
      <c r="AK613" s="47">
        <v>0.03</v>
      </c>
      <c r="AL613" s="11">
        <v>39</v>
      </c>
      <c r="AM613" s="40">
        <v>0.21</v>
      </c>
      <c r="AN613" s="11">
        <v>50</v>
      </c>
      <c r="AO613" s="40">
        <v>0.37</v>
      </c>
      <c r="AP613" s="11">
        <v>58</v>
      </c>
      <c r="AQ613" s="11">
        <v>7.75</v>
      </c>
      <c r="AR613" s="11">
        <v>160</v>
      </c>
      <c r="AS613" s="11">
        <v>123.59</v>
      </c>
      <c r="AT613" s="11" t="s">
        <v>2640</v>
      </c>
      <c r="AU613" s="11" t="s">
        <v>2642</v>
      </c>
      <c r="AV613" s="11" t="s">
        <v>2642</v>
      </c>
      <c r="AW613" s="11">
        <v>3</v>
      </c>
      <c r="AX613" s="64" t="s">
        <v>2688</v>
      </c>
    </row>
    <row r="614" spans="1:50" x14ac:dyDescent="0.3">
      <c r="A614" s="11">
        <v>603</v>
      </c>
      <c r="B614" s="11" t="s">
        <v>110</v>
      </c>
      <c r="C614" s="11" t="s">
        <v>1664</v>
      </c>
      <c r="D614" s="11">
        <v>603</v>
      </c>
      <c r="E614" s="11" t="s">
        <v>2227</v>
      </c>
      <c r="F614" s="11" t="s">
        <v>2688</v>
      </c>
      <c r="G614" s="11" t="s">
        <v>110</v>
      </c>
      <c r="H614" s="12" t="s">
        <v>1046</v>
      </c>
      <c r="I614" s="13">
        <v>44689</v>
      </c>
      <c r="J614" s="11" t="s">
        <v>2656</v>
      </c>
      <c r="K614" s="11">
        <v>0.5</v>
      </c>
      <c r="L614" s="11">
        <v>66</v>
      </c>
      <c r="M614" s="11">
        <v>8.5</v>
      </c>
      <c r="N614" s="11">
        <v>72</v>
      </c>
      <c r="O614" s="11">
        <v>12.28</v>
      </c>
      <c r="P614" s="11">
        <v>60</v>
      </c>
      <c r="Q614" s="11">
        <v>0.11</v>
      </c>
      <c r="R614" s="11">
        <v>71</v>
      </c>
      <c r="S614" s="11">
        <v>1.52</v>
      </c>
      <c r="T614" s="11">
        <v>69</v>
      </c>
      <c r="U614" s="11">
        <v>1.24</v>
      </c>
      <c r="V614" s="11">
        <v>57</v>
      </c>
      <c r="W614" s="11">
        <v>-0.4</v>
      </c>
      <c r="X614" s="11">
        <v>46</v>
      </c>
      <c r="Y614" s="11">
        <v>4.6100000000000003</v>
      </c>
      <c r="Z614" s="11">
        <v>46</v>
      </c>
      <c r="AA614" s="11">
        <v>1.58</v>
      </c>
      <c r="AB614" s="11">
        <v>54</v>
      </c>
      <c r="AC614" s="11">
        <v>4.8099999999999996</v>
      </c>
      <c r="AD614" s="11">
        <v>61</v>
      </c>
      <c r="AE614" s="40">
        <v>0.25</v>
      </c>
      <c r="AF614" s="11">
        <v>53</v>
      </c>
      <c r="AG614" s="43">
        <v>0.03</v>
      </c>
      <c r="AH614" s="11">
        <v>41</v>
      </c>
      <c r="AI614" s="47">
        <v>0.12</v>
      </c>
      <c r="AJ614" s="11">
        <v>50</v>
      </c>
      <c r="AK614" s="47">
        <v>0.02</v>
      </c>
      <c r="AL614" s="11">
        <v>36</v>
      </c>
      <c r="AM614" s="40">
        <v>0.17</v>
      </c>
      <c r="AN614" s="11">
        <v>47</v>
      </c>
      <c r="AO614" s="40">
        <v>0.35</v>
      </c>
      <c r="AP614" s="11">
        <v>54</v>
      </c>
      <c r="AQ614" s="11">
        <v>9.74</v>
      </c>
      <c r="AR614" s="11">
        <v>157.77000000000001</v>
      </c>
      <c r="AS614" s="11">
        <v>122.88</v>
      </c>
      <c r="AT614" s="11" t="s">
        <v>2640</v>
      </c>
      <c r="AU614" s="11" t="s">
        <v>2642</v>
      </c>
      <c r="AV614" s="11" t="s">
        <v>2642</v>
      </c>
      <c r="AW614" s="11">
        <v>4</v>
      </c>
      <c r="AX614" s="64" t="s">
        <v>2688</v>
      </c>
    </row>
    <row r="615" spans="1:50" x14ac:dyDescent="0.3">
      <c r="A615" s="11">
        <v>604</v>
      </c>
      <c r="B615" s="11" t="s">
        <v>202</v>
      </c>
      <c r="C615" s="11" t="s">
        <v>1665</v>
      </c>
      <c r="D615" s="11">
        <v>604</v>
      </c>
      <c r="E615" s="11" t="s">
        <v>2227</v>
      </c>
      <c r="F615" s="11" t="s">
        <v>2688</v>
      </c>
      <c r="G615" s="11" t="s">
        <v>202</v>
      </c>
      <c r="H615" s="12" t="s">
        <v>1044</v>
      </c>
      <c r="I615" s="13">
        <v>44700</v>
      </c>
      <c r="J615" s="11" t="s">
        <v>2656</v>
      </c>
      <c r="K615" s="11">
        <v>0.52</v>
      </c>
      <c r="L615" s="11">
        <v>67</v>
      </c>
      <c r="M615" s="11">
        <v>9.23</v>
      </c>
      <c r="N615" s="11">
        <v>71</v>
      </c>
      <c r="O615" s="11">
        <v>14.93</v>
      </c>
      <c r="P615" s="11">
        <v>64</v>
      </c>
      <c r="Q615" s="11">
        <v>-0.22</v>
      </c>
      <c r="R615" s="11">
        <v>68</v>
      </c>
      <c r="S615" s="11">
        <v>1.6</v>
      </c>
      <c r="T615" s="11">
        <v>68</v>
      </c>
      <c r="U615" s="11">
        <v>-0.14000000000000001</v>
      </c>
      <c r="V615" s="11">
        <v>62</v>
      </c>
      <c r="W615" s="11">
        <v>-0.03</v>
      </c>
      <c r="X615" s="11">
        <v>52</v>
      </c>
      <c r="Y615" s="11">
        <v>5.49</v>
      </c>
      <c r="Z615" s="11">
        <v>51</v>
      </c>
      <c r="AA615" s="11">
        <v>1.96</v>
      </c>
      <c r="AB615" s="11">
        <v>55</v>
      </c>
      <c r="AC615" s="11">
        <v>4.78</v>
      </c>
      <c r="AD615" s="11">
        <v>63</v>
      </c>
      <c r="AE615" s="40">
        <v>0.24</v>
      </c>
      <c r="AF615" s="11">
        <v>59</v>
      </c>
      <c r="AG615" s="43">
        <v>0.01</v>
      </c>
      <c r="AH615" s="11">
        <v>46</v>
      </c>
      <c r="AI615" s="47">
        <v>0.19</v>
      </c>
      <c r="AJ615" s="11">
        <v>55</v>
      </c>
      <c r="AK615" s="47">
        <v>0.01</v>
      </c>
      <c r="AL615" s="11">
        <v>39</v>
      </c>
      <c r="AM615" s="40">
        <v>0.15</v>
      </c>
      <c r="AN615" s="11">
        <v>52</v>
      </c>
      <c r="AO615" s="40">
        <v>0.36</v>
      </c>
      <c r="AP615" s="11">
        <v>61</v>
      </c>
      <c r="AQ615" s="11">
        <v>9.09</v>
      </c>
      <c r="AR615" s="11">
        <v>153</v>
      </c>
      <c r="AS615" s="11">
        <v>122.31</v>
      </c>
      <c r="AT615" s="11" t="s">
        <v>2640</v>
      </c>
      <c r="AU615" s="11" t="s">
        <v>2640</v>
      </c>
      <c r="AV615" s="11" t="s">
        <v>2640</v>
      </c>
      <c r="AW615" s="11">
        <v>3</v>
      </c>
      <c r="AX615" s="64" t="s">
        <v>2690</v>
      </c>
    </row>
    <row r="616" spans="1:50" x14ac:dyDescent="0.3">
      <c r="A616" s="11">
        <v>605</v>
      </c>
      <c r="B616" s="11" t="s">
        <v>955</v>
      </c>
      <c r="C616" s="11" t="s">
        <v>1666</v>
      </c>
      <c r="D616" s="11">
        <v>605</v>
      </c>
      <c r="E616" s="11" t="s">
        <v>2227</v>
      </c>
      <c r="F616" s="11" t="s">
        <v>2688</v>
      </c>
      <c r="G616" s="11" t="s">
        <v>955</v>
      </c>
      <c r="H616" s="12" t="s">
        <v>1051</v>
      </c>
      <c r="I616" s="13">
        <v>44736</v>
      </c>
      <c r="J616" s="11" t="s">
        <v>2656</v>
      </c>
      <c r="K616" s="11">
        <v>0.7</v>
      </c>
      <c r="L616" s="11">
        <v>65</v>
      </c>
      <c r="M616" s="11">
        <v>10.83</v>
      </c>
      <c r="N616" s="11">
        <v>69</v>
      </c>
      <c r="O616" s="11">
        <v>18.010000000000002</v>
      </c>
      <c r="P616" s="11">
        <v>56</v>
      </c>
      <c r="Q616" s="11">
        <v>0.08</v>
      </c>
      <c r="R616" s="11">
        <v>63</v>
      </c>
      <c r="S616" s="11">
        <v>1.58</v>
      </c>
      <c r="T616" s="11">
        <v>65</v>
      </c>
      <c r="U616" s="11">
        <v>0.13</v>
      </c>
      <c r="V616" s="11">
        <v>50</v>
      </c>
      <c r="W616" s="11">
        <v>-0.21</v>
      </c>
      <c r="X616" s="11">
        <v>43</v>
      </c>
      <c r="Y616" s="11">
        <v>6.6</v>
      </c>
      <c r="Z616" s="11">
        <v>43</v>
      </c>
      <c r="AA616" s="11">
        <v>2.2799999999999998</v>
      </c>
      <c r="AB616" s="11">
        <v>48</v>
      </c>
      <c r="AC616" s="11">
        <v>4.9800000000000004</v>
      </c>
      <c r="AD616" s="11">
        <v>59</v>
      </c>
      <c r="AE616" s="40">
        <v>0.27</v>
      </c>
      <c r="AF616" s="11">
        <v>48</v>
      </c>
      <c r="AG616" s="43">
        <v>0.01</v>
      </c>
      <c r="AH616" s="11">
        <v>37</v>
      </c>
      <c r="AI616" s="47">
        <v>0.19</v>
      </c>
      <c r="AJ616" s="11">
        <v>46</v>
      </c>
      <c r="AK616" s="47">
        <v>0.02</v>
      </c>
      <c r="AL616" s="11">
        <v>31</v>
      </c>
      <c r="AM616" s="40">
        <v>0.18</v>
      </c>
      <c r="AN616" s="11">
        <v>43</v>
      </c>
      <c r="AO616" s="40">
        <v>0.39</v>
      </c>
      <c r="AP616" s="11">
        <v>50</v>
      </c>
      <c r="AQ616" s="11">
        <v>10.96</v>
      </c>
      <c r="AR616" s="11">
        <v>159.6</v>
      </c>
      <c r="AS616" s="11">
        <v>123.81</v>
      </c>
      <c r="AT616" s="11" t="s">
        <v>2640</v>
      </c>
      <c r="AU616" s="11" t="s">
        <v>2640</v>
      </c>
      <c r="AV616" s="11" t="s">
        <v>2640</v>
      </c>
      <c r="AW616" s="11">
        <v>3</v>
      </c>
      <c r="AX616" s="64" t="s">
        <v>2688</v>
      </c>
    </row>
    <row r="617" spans="1:50" x14ac:dyDescent="0.3">
      <c r="A617" s="11">
        <v>606</v>
      </c>
      <c r="B617" s="11" t="s">
        <v>848</v>
      </c>
      <c r="C617" s="11" t="s">
        <v>1667</v>
      </c>
      <c r="D617" s="11">
        <v>606</v>
      </c>
      <c r="E617" s="11" t="s">
        <v>2227</v>
      </c>
      <c r="F617" s="11" t="s">
        <v>2688</v>
      </c>
      <c r="G617" s="11" t="s">
        <v>848</v>
      </c>
      <c r="H617" s="12" t="s">
        <v>1044</v>
      </c>
      <c r="I617" s="13">
        <v>44732</v>
      </c>
      <c r="J617" s="11" t="s">
        <v>2655</v>
      </c>
      <c r="K617" s="11">
        <v>0.54</v>
      </c>
      <c r="L617" s="11">
        <v>65</v>
      </c>
      <c r="M617" s="11">
        <v>10.130000000000001</v>
      </c>
      <c r="N617" s="11">
        <v>70</v>
      </c>
      <c r="O617" s="11">
        <v>16.32</v>
      </c>
      <c r="P617" s="11">
        <v>60</v>
      </c>
      <c r="Q617" s="11">
        <v>-0.36</v>
      </c>
      <c r="R617" s="11">
        <v>66</v>
      </c>
      <c r="S617" s="11">
        <v>1.45</v>
      </c>
      <c r="T617" s="11">
        <v>66</v>
      </c>
      <c r="U617" s="11">
        <v>-0.82</v>
      </c>
      <c r="V617" s="11">
        <v>58</v>
      </c>
      <c r="W617" s="11">
        <v>-0.02</v>
      </c>
      <c r="X617" s="11">
        <v>48</v>
      </c>
      <c r="Y617" s="11">
        <v>5.29</v>
      </c>
      <c r="Z617" s="11">
        <v>48</v>
      </c>
      <c r="AA617" s="11">
        <v>1.82</v>
      </c>
      <c r="AB617" s="11">
        <v>52</v>
      </c>
      <c r="AC617" s="11">
        <v>5.01</v>
      </c>
      <c r="AD617" s="11">
        <v>61</v>
      </c>
      <c r="AE617" s="40">
        <v>0.27</v>
      </c>
      <c r="AF617" s="11">
        <v>57</v>
      </c>
      <c r="AG617" s="43">
        <v>0.01</v>
      </c>
      <c r="AH617" s="11">
        <v>42</v>
      </c>
      <c r="AI617" s="47">
        <v>0.2</v>
      </c>
      <c r="AJ617" s="11">
        <v>51</v>
      </c>
      <c r="AK617" s="47">
        <v>0.01</v>
      </c>
      <c r="AL617" s="11">
        <v>35</v>
      </c>
      <c r="AM617" s="40">
        <v>0.17</v>
      </c>
      <c r="AN617" s="11">
        <v>48</v>
      </c>
      <c r="AO617" s="40">
        <v>0.39</v>
      </c>
      <c r="AP617" s="11">
        <v>59</v>
      </c>
      <c r="AQ617" s="11">
        <v>9.31</v>
      </c>
      <c r="AR617" s="11">
        <v>155.22999999999999</v>
      </c>
      <c r="AS617" s="11">
        <v>122.99</v>
      </c>
      <c r="AT617" s="11" t="s">
        <v>2640</v>
      </c>
      <c r="AU617" s="11" t="s">
        <v>2640</v>
      </c>
      <c r="AV617" s="11" t="s">
        <v>2642</v>
      </c>
      <c r="AW617" s="11">
        <v>4</v>
      </c>
      <c r="AX617" s="64" t="s">
        <v>2690</v>
      </c>
    </row>
    <row r="618" spans="1:50" x14ac:dyDescent="0.3">
      <c r="A618" s="11">
        <v>607</v>
      </c>
      <c r="B618" s="11" t="s">
        <v>153</v>
      </c>
      <c r="C618" s="11" t="s">
        <v>1668</v>
      </c>
      <c r="D618" s="11">
        <v>607</v>
      </c>
      <c r="E618" s="11" t="s">
        <v>2227</v>
      </c>
      <c r="F618" s="11" t="s">
        <v>2688</v>
      </c>
      <c r="G618" s="11" t="s">
        <v>153</v>
      </c>
      <c r="H618" s="12" t="s">
        <v>1044</v>
      </c>
      <c r="I618" s="13">
        <v>44698</v>
      </c>
      <c r="J618" s="11" t="s">
        <v>2656</v>
      </c>
      <c r="K618" s="11">
        <v>0.4</v>
      </c>
      <c r="L618" s="11">
        <v>65</v>
      </c>
      <c r="M618" s="11">
        <v>9</v>
      </c>
      <c r="N618" s="11">
        <v>72</v>
      </c>
      <c r="O618" s="11">
        <v>14.72</v>
      </c>
      <c r="P618" s="11">
        <v>63</v>
      </c>
      <c r="Q618" s="11">
        <v>0.23</v>
      </c>
      <c r="R618" s="11">
        <v>71</v>
      </c>
      <c r="S618" s="11">
        <v>1.57</v>
      </c>
      <c r="T618" s="11">
        <v>69</v>
      </c>
      <c r="U618" s="11">
        <v>-0.8</v>
      </c>
      <c r="V618" s="11">
        <v>59</v>
      </c>
      <c r="W618" s="11">
        <v>0.09</v>
      </c>
      <c r="X618" s="11">
        <v>49</v>
      </c>
      <c r="Y618" s="11">
        <v>5.27</v>
      </c>
      <c r="Z618" s="11">
        <v>48</v>
      </c>
      <c r="AA618" s="11">
        <v>1.71</v>
      </c>
      <c r="AB618" s="11">
        <v>55</v>
      </c>
      <c r="AC618" s="11">
        <v>4.29</v>
      </c>
      <c r="AD618" s="11">
        <v>62</v>
      </c>
      <c r="AE618" s="40">
        <v>0.28000000000000003</v>
      </c>
      <c r="AF618" s="11">
        <v>57</v>
      </c>
      <c r="AG618" s="43">
        <v>1E-3</v>
      </c>
      <c r="AH618" s="11">
        <v>43</v>
      </c>
      <c r="AI618" s="47">
        <v>0.18</v>
      </c>
      <c r="AJ618" s="11">
        <v>52</v>
      </c>
      <c r="AK618" s="47">
        <v>0.01</v>
      </c>
      <c r="AL618" s="11">
        <v>36</v>
      </c>
      <c r="AM618" s="40">
        <v>0.16</v>
      </c>
      <c r="AN618" s="11">
        <v>49</v>
      </c>
      <c r="AO618" s="40">
        <v>0.41</v>
      </c>
      <c r="AP618" s="11">
        <v>59</v>
      </c>
      <c r="AQ618" s="11">
        <v>8.1999999999999993</v>
      </c>
      <c r="AR618" s="11">
        <v>151.97999999999999</v>
      </c>
      <c r="AS618" s="11">
        <v>122.02</v>
      </c>
      <c r="AT618" s="11" t="s">
        <v>2640</v>
      </c>
      <c r="AU618" s="11" t="s">
        <v>2640</v>
      </c>
      <c r="AV618" s="11" t="s">
        <v>2640</v>
      </c>
      <c r="AW618" s="11">
        <v>3</v>
      </c>
      <c r="AX618" s="64" t="s">
        <v>2690</v>
      </c>
    </row>
    <row r="619" spans="1:50" x14ac:dyDescent="0.3">
      <c r="A619" s="11">
        <v>608</v>
      </c>
      <c r="B619" s="11" t="s">
        <v>201</v>
      </c>
      <c r="C619" s="11" t="s">
        <v>1669</v>
      </c>
      <c r="D619" s="11">
        <v>608</v>
      </c>
      <c r="E619" s="11" t="s">
        <v>2227</v>
      </c>
      <c r="F619" s="11" t="s">
        <v>2688</v>
      </c>
      <c r="G619" s="11" t="s">
        <v>201</v>
      </c>
      <c r="H619" s="12" t="s">
        <v>1051</v>
      </c>
      <c r="I619" s="13">
        <v>44699</v>
      </c>
      <c r="J619" s="11" t="s">
        <v>2657</v>
      </c>
      <c r="K619" s="11">
        <v>0.46</v>
      </c>
      <c r="L619" s="11">
        <v>66</v>
      </c>
      <c r="M619" s="11">
        <v>10.4</v>
      </c>
      <c r="N619" s="11">
        <v>70</v>
      </c>
      <c r="O619" s="11">
        <v>20.59</v>
      </c>
      <c r="P619" s="11">
        <v>59</v>
      </c>
      <c r="Q619" s="11">
        <v>-0.08</v>
      </c>
      <c r="R619" s="11">
        <v>64</v>
      </c>
      <c r="S619" s="11">
        <v>1.69</v>
      </c>
      <c r="T619" s="11">
        <v>65</v>
      </c>
      <c r="U619" s="11">
        <v>-0.14000000000000001</v>
      </c>
      <c r="V619" s="11">
        <v>55</v>
      </c>
      <c r="W619" s="11">
        <v>-0.33</v>
      </c>
      <c r="X619" s="11">
        <v>48</v>
      </c>
      <c r="Y619" s="11">
        <v>5.61</v>
      </c>
      <c r="Z619" s="11">
        <v>47</v>
      </c>
      <c r="AA619" s="11">
        <v>2.19</v>
      </c>
      <c r="AB619" s="11">
        <v>50</v>
      </c>
      <c r="AC619" s="11">
        <v>4.95</v>
      </c>
      <c r="AD619" s="11">
        <v>60</v>
      </c>
      <c r="AE619" s="40">
        <v>0.33</v>
      </c>
      <c r="AF619" s="11">
        <v>50</v>
      </c>
      <c r="AG619" s="43">
        <v>0.05</v>
      </c>
      <c r="AH619" s="11">
        <v>40</v>
      </c>
      <c r="AI619" s="47">
        <v>0.31</v>
      </c>
      <c r="AJ619" s="11">
        <v>49</v>
      </c>
      <c r="AK619" s="47">
        <v>0.01</v>
      </c>
      <c r="AL619" s="11">
        <v>34</v>
      </c>
      <c r="AM619" s="40">
        <v>0.31</v>
      </c>
      <c r="AN619" s="11">
        <v>46</v>
      </c>
      <c r="AO619" s="40">
        <v>0.47</v>
      </c>
      <c r="AP619" s="11">
        <v>52</v>
      </c>
      <c r="AQ619" s="11">
        <v>10.26</v>
      </c>
      <c r="AR619" s="11">
        <v>159.97999999999999</v>
      </c>
      <c r="AS619" s="11">
        <v>124.93</v>
      </c>
      <c r="AT619" s="11" t="s">
        <v>2640</v>
      </c>
      <c r="AU619" s="11" t="s">
        <v>2641</v>
      </c>
      <c r="AV619" s="11" t="s">
        <v>2641</v>
      </c>
      <c r="AW619" s="11">
        <v>3</v>
      </c>
      <c r="AX619" s="64" t="s">
        <v>2688</v>
      </c>
    </row>
    <row r="620" spans="1:50" x14ac:dyDescent="0.3">
      <c r="A620" s="11">
        <v>609</v>
      </c>
      <c r="B620" s="11" t="s">
        <v>674</v>
      </c>
      <c r="C620" s="11" t="s">
        <v>1670</v>
      </c>
      <c r="D620" s="11">
        <v>609</v>
      </c>
      <c r="E620" s="11" t="s">
        <v>2227</v>
      </c>
      <c r="F620" s="11" t="s">
        <v>2688</v>
      </c>
      <c r="G620" s="11" t="s">
        <v>674</v>
      </c>
      <c r="H620" s="12" t="s">
        <v>1061</v>
      </c>
      <c r="I620" s="13">
        <v>44715</v>
      </c>
      <c r="J620" s="11" t="s">
        <v>2656</v>
      </c>
      <c r="K620" s="11">
        <v>0.67</v>
      </c>
      <c r="L620" s="11">
        <v>66</v>
      </c>
      <c r="M620" s="11">
        <v>8.5299999999999994</v>
      </c>
      <c r="N620" s="11">
        <v>70</v>
      </c>
      <c r="O620" s="11">
        <v>14.53</v>
      </c>
      <c r="P620" s="11">
        <v>58</v>
      </c>
      <c r="Q620" s="11">
        <v>0.26</v>
      </c>
      <c r="R620" s="11">
        <v>64</v>
      </c>
      <c r="S620" s="11">
        <v>2.33</v>
      </c>
      <c r="T620" s="11">
        <v>65</v>
      </c>
      <c r="U620" s="11">
        <v>1.36</v>
      </c>
      <c r="V620" s="11">
        <v>53</v>
      </c>
      <c r="W620" s="11">
        <v>-0.65</v>
      </c>
      <c r="X620" s="11">
        <v>46</v>
      </c>
      <c r="Y620" s="11">
        <v>3.71</v>
      </c>
      <c r="Z620" s="11">
        <v>45</v>
      </c>
      <c r="AA620" s="11">
        <v>2.44</v>
      </c>
      <c r="AB620" s="11">
        <v>49</v>
      </c>
      <c r="AC620" s="11">
        <v>4.88</v>
      </c>
      <c r="AD620" s="11">
        <v>59</v>
      </c>
      <c r="AE620" s="40">
        <v>0.24</v>
      </c>
      <c r="AF620" s="11">
        <v>49</v>
      </c>
      <c r="AG620" s="43">
        <v>0.04</v>
      </c>
      <c r="AH620" s="11">
        <v>38</v>
      </c>
      <c r="AI620" s="47">
        <v>0.27</v>
      </c>
      <c r="AJ620" s="11">
        <v>46</v>
      </c>
      <c r="AK620" s="47">
        <v>0.01</v>
      </c>
      <c r="AL620" s="11">
        <v>32</v>
      </c>
      <c r="AM620" s="40">
        <v>0.28000000000000003</v>
      </c>
      <c r="AN620" s="11">
        <v>43</v>
      </c>
      <c r="AO620" s="40">
        <v>0.39</v>
      </c>
      <c r="AP620" s="11">
        <v>51</v>
      </c>
      <c r="AQ620" s="11">
        <v>9.8899999999999988</v>
      </c>
      <c r="AR620" s="11">
        <v>169.5</v>
      </c>
      <c r="AS620" s="11">
        <v>124.15</v>
      </c>
      <c r="AT620" s="11" t="s">
        <v>2640</v>
      </c>
      <c r="AU620" s="11" t="s">
        <v>2642</v>
      </c>
      <c r="AV620" s="11" t="s">
        <v>2642</v>
      </c>
      <c r="AW620" s="11">
        <v>2</v>
      </c>
      <c r="AX620" s="64" t="s">
        <v>2688</v>
      </c>
    </row>
    <row r="621" spans="1:50" x14ac:dyDescent="0.3">
      <c r="A621" s="11">
        <v>610</v>
      </c>
      <c r="B621" s="11" t="s">
        <v>258</v>
      </c>
      <c r="C621" s="11" t="s">
        <v>1671</v>
      </c>
      <c r="D621" s="11">
        <v>610</v>
      </c>
      <c r="E621" s="11" t="s">
        <v>2227</v>
      </c>
      <c r="F621" s="11" t="s">
        <v>2688</v>
      </c>
      <c r="G621" s="11" t="s">
        <v>258</v>
      </c>
      <c r="H621" s="12" t="s">
        <v>1054</v>
      </c>
      <c r="I621" s="13">
        <v>44704</v>
      </c>
      <c r="J621" s="11" t="s">
        <v>2656</v>
      </c>
      <c r="K621" s="11">
        <v>0.56000000000000005</v>
      </c>
      <c r="L621" s="11">
        <v>67</v>
      </c>
      <c r="M621" s="11">
        <v>10.66</v>
      </c>
      <c r="N621" s="11">
        <v>71</v>
      </c>
      <c r="O621" s="11">
        <v>16.940000000000001</v>
      </c>
      <c r="P621" s="11">
        <v>61</v>
      </c>
      <c r="Q621" s="11">
        <v>-1.22</v>
      </c>
      <c r="R621" s="11">
        <v>67</v>
      </c>
      <c r="S621" s="11">
        <v>1.5</v>
      </c>
      <c r="T621" s="11">
        <v>66</v>
      </c>
      <c r="U621" s="11">
        <v>1.41</v>
      </c>
      <c r="V621" s="11">
        <v>60</v>
      </c>
      <c r="W621" s="11">
        <v>-0.8</v>
      </c>
      <c r="X621" s="11">
        <v>51</v>
      </c>
      <c r="Y621" s="11">
        <v>6.66</v>
      </c>
      <c r="Z621" s="11">
        <v>50</v>
      </c>
      <c r="AA621" s="11">
        <v>1.82</v>
      </c>
      <c r="AB621" s="11">
        <v>54</v>
      </c>
      <c r="AC621" s="11">
        <v>6.38</v>
      </c>
      <c r="AD621" s="11">
        <v>60</v>
      </c>
      <c r="AE621" s="40">
        <v>0.23</v>
      </c>
      <c r="AF621" s="11">
        <v>57</v>
      </c>
      <c r="AG621" s="43">
        <v>0.06</v>
      </c>
      <c r="AH621" s="11">
        <v>45</v>
      </c>
      <c r="AI621" s="47">
        <v>0.18</v>
      </c>
      <c r="AJ621" s="11">
        <v>55</v>
      </c>
      <c r="AK621" s="47">
        <v>1E-3</v>
      </c>
      <c r="AL621" s="11">
        <v>39</v>
      </c>
      <c r="AM621" s="40">
        <v>0.23</v>
      </c>
      <c r="AN621" s="11">
        <v>51</v>
      </c>
      <c r="AO621" s="40">
        <v>0.31</v>
      </c>
      <c r="AP621" s="11">
        <v>59</v>
      </c>
      <c r="AQ621" s="11">
        <v>12.07</v>
      </c>
      <c r="AR621" s="11">
        <v>164.23</v>
      </c>
      <c r="AS621" s="11">
        <v>123.94</v>
      </c>
      <c r="AT621" s="11" t="s">
        <v>2640</v>
      </c>
      <c r="AU621" s="11" t="s">
        <v>2642</v>
      </c>
      <c r="AV621" s="11" t="s">
        <v>2642</v>
      </c>
      <c r="AW621" s="11">
        <v>3</v>
      </c>
      <c r="AX621" s="64" t="s">
        <v>2688</v>
      </c>
    </row>
    <row r="622" spans="1:50" x14ac:dyDescent="0.3">
      <c r="A622" s="11">
        <v>611</v>
      </c>
      <c r="B622" s="11" t="s">
        <v>501</v>
      </c>
      <c r="C622" s="11" t="s">
        <v>1672</v>
      </c>
      <c r="D622" s="11">
        <v>611</v>
      </c>
      <c r="E622" s="11" t="s">
        <v>2227</v>
      </c>
      <c r="F622" s="11" t="s">
        <v>2688</v>
      </c>
      <c r="G622" s="11" t="s">
        <v>501</v>
      </c>
      <c r="H622" s="12" t="s">
        <v>1043</v>
      </c>
      <c r="I622" s="13">
        <v>44710</v>
      </c>
      <c r="J622" s="11" t="s">
        <v>2656</v>
      </c>
      <c r="K622" s="11">
        <v>0.42</v>
      </c>
      <c r="L622" s="11">
        <v>66</v>
      </c>
      <c r="M622" s="11">
        <v>8.74</v>
      </c>
      <c r="N622" s="11">
        <v>70</v>
      </c>
      <c r="O622" s="11">
        <v>16.5</v>
      </c>
      <c r="P622" s="11">
        <v>59</v>
      </c>
      <c r="Q622" s="11">
        <v>0.32</v>
      </c>
      <c r="R622" s="11">
        <v>65</v>
      </c>
      <c r="S622" s="11">
        <v>2.23</v>
      </c>
      <c r="T622" s="11">
        <v>66</v>
      </c>
      <c r="U622" s="11">
        <v>0.08</v>
      </c>
      <c r="V622" s="11">
        <v>54</v>
      </c>
      <c r="W622" s="11">
        <v>-0.33</v>
      </c>
      <c r="X622" s="11">
        <v>45</v>
      </c>
      <c r="Y622" s="11">
        <v>2.56</v>
      </c>
      <c r="Z622" s="11">
        <v>45</v>
      </c>
      <c r="AA622" s="11">
        <v>2.19</v>
      </c>
      <c r="AB622" s="11">
        <v>51</v>
      </c>
      <c r="AC622" s="11">
        <v>4.24</v>
      </c>
      <c r="AD622" s="11">
        <v>60</v>
      </c>
      <c r="AE622" s="40">
        <v>0.3</v>
      </c>
      <c r="AF622" s="11">
        <v>50</v>
      </c>
      <c r="AG622" s="43">
        <v>0.05</v>
      </c>
      <c r="AH622" s="11">
        <v>39</v>
      </c>
      <c r="AI622" s="47">
        <v>0.28999999999999998</v>
      </c>
      <c r="AJ622" s="11">
        <v>47</v>
      </c>
      <c r="AK622" s="47">
        <v>1E-3</v>
      </c>
      <c r="AL622" s="11">
        <v>34</v>
      </c>
      <c r="AM622" s="40">
        <v>0.28000000000000003</v>
      </c>
      <c r="AN622" s="11">
        <v>44</v>
      </c>
      <c r="AO622" s="40">
        <v>0.49</v>
      </c>
      <c r="AP622" s="11">
        <v>52</v>
      </c>
      <c r="AQ622" s="11">
        <v>8.82</v>
      </c>
      <c r="AR622" s="11">
        <v>168.14</v>
      </c>
      <c r="AS622" s="11">
        <v>123.54</v>
      </c>
      <c r="AT622" s="11" t="s">
        <v>2640</v>
      </c>
      <c r="AU622" s="11" t="s">
        <v>2641</v>
      </c>
      <c r="AV622" s="11" t="s">
        <v>2641</v>
      </c>
      <c r="AW622" s="11">
        <v>3</v>
      </c>
      <c r="AX622" s="64" t="s">
        <v>2688</v>
      </c>
    </row>
    <row r="623" spans="1:50" x14ac:dyDescent="0.3">
      <c r="A623" s="11">
        <v>612</v>
      </c>
      <c r="B623" s="11" t="s">
        <v>145</v>
      </c>
      <c r="C623" s="11" t="s">
        <v>1673</v>
      </c>
      <c r="D623" s="11">
        <v>612</v>
      </c>
      <c r="E623" s="11" t="s">
        <v>2227</v>
      </c>
      <c r="F623" s="11" t="s">
        <v>2688</v>
      </c>
      <c r="G623" s="11" t="s">
        <v>145</v>
      </c>
      <c r="H623" s="12" t="s">
        <v>1043</v>
      </c>
      <c r="I623" s="13">
        <v>44696</v>
      </c>
      <c r="J623" s="11" t="s">
        <v>2656</v>
      </c>
      <c r="K623" s="11">
        <v>0.51</v>
      </c>
      <c r="L623" s="11">
        <v>67</v>
      </c>
      <c r="M623" s="11">
        <v>9.5500000000000007</v>
      </c>
      <c r="N623" s="11">
        <v>72</v>
      </c>
      <c r="O623" s="11">
        <v>17.59</v>
      </c>
      <c r="P623" s="11">
        <v>60</v>
      </c>
      <c r="Q623" s="11">
        <v>-0.41</v>
      </c>
      <c r="R623" s="11">
        <v>70</v>
      </c>
      <c r="S623" s="11">
        <v>1.75</v>
      </c>
      <c r="T623" s="11">
        <v>68</v>
      </c>
      <c r="U623" s="11">
        <v>0.2</v>
      </c>
      <c r="V623" s="11">
        <v>55</v>
      </c>
      <c r="W623" s="11">
        <v>-0.48</v>
      </c>
      <c r="X623" s="11">
        <v>44</v>
      </c>
      <c r="Y623" s="11">
        <v>2.9</v>
      </c>
      <c r="Z623" s="11">
        <v>44</v>
      </c>
      <c r="AA623" s="11">
        <v>2.2000000000000002</v>
      </c>
      <c r="AB623" s="11">
        <v>53</v>
      </c>
      <c r="AC623" s="11">
        <v>4.99</v>
      </c>
      <c r="AD623" s="11">
        <v>61</v>
      </c>
      <c r="AE623" s="40">
        <v>0.28000000000000003</v>
      </c>
      <c r="AF623" s="11">
        <v>49</v>
      </c>
      <c r="AG623" s="43">
        <v>0.05</v>
      </c>
      <c r="AH623" s="11">
        <v>40</v>
      </c>
      <c r="AI623" s="47">
        <v>0.28000000000000003</v>
      </c>
      <c r="AJ623" s="11">
        <v>48</v>
      </c>
      <c r="AK623" s="47">
        <v>1E-3</v>
      </c>
      <c r="AL623" s="11">
        <v>35</v>
      </c>
      <c r="AM623" s="40">
        <v>0.28000000000000003</v>
      </c>
      <c r="AN623" s="11">
        <v>45</v>
      </c>
      <c r="AO623" s="40">
        <v>0.45</v>
      </c>
      <c r="AP623" s="11">
        <v>51</v>
      </c>
      <c r="AQ623" s="11">
        <v>9.75</v>
      </c>
      <c r="AR623" s="11">
        <v>168.03</v>
      </c>
      <c r="AS623" s="11">
        <v>123.4</v>
      </c>
      <c r="AT623" s="11" t="s">
        <v>2640</v>
      </c>
      <c r="AU623" s="11" t="s">
        <v>2640</v>
      </c>
      <c r="AV623" s="11" t="s">
        <v>2640</v>
      </c>
      <c r="AW623" s="11">
        <v>2</v>
      </c>
      <c r="AX623" s="64" t="s">
        <v>2688</v>
      </c>
    </row>
    <row r="624" spans="1:50" x14ac:dyDescent="0.3">
      <c r="A624" s="11">
        <v>613</v>
      </c>
      <c r="B624" s="11" t="s">
        <v>61</v>
      </c>
      <c r="C624" s="11" t="s">
        <v>1674</v>
      </c>
      <c r="D624" s="11">
        <v>613</v>
      </c>
      <c r="E624" s="11" t="s">
        <v>2227</v>
      </c>
      <c r="F624" s="11" t="s">
        <v>2688</v>
      </c>
      <c r="G624" s="11" t="s">
        <v>61</v>
      </c>
      <c r="H624" s="12" t="s">
        <v>1046</v>
      </c>
      <c r="I624" s="13">
        <v>44685</v>
      </c>
      <c r="J624" s="11" t="s">
        <v>2655</v>
      </c>
      <c r="K624" s="11">
        <v>0.46</v>
      </c>
      <c r="L624" s="11">
        <v>66</v>
      </c>
      <c r="M624" s="11">
        <v>8.57</v>
      </c>
      <c r="N624" s="11">
        <v>72</v>
      </c>
      <c r="O624" s="11">
        <v>11.7</v>
      </c>
      <c r="P624" s="11">
        <v>61</v>
      </c>
      <c r="Q624" s="11">
        <v>-0.05</v>
      </c>
      <c r="R624" s="11">
        <v>71</v>
      </c>
      <c r="S624" s="11">
        <v>2.15</v>
      </c>
      <c r="T624" s="11">
        <v>69</v>
      </c>
      <c r="U624" s="11">
        <v>0.64</v>
      </c>
      <c r="V624" s="11">
        <v>57</v>
      </c>
      <c r="W624" s="11">
        <v>-0.24</v>
      </c>
      <c r="X624" s="11">
        <v>47</v>
      </c>
      <c r="Y624" s="11">
        <v>3.97</v>
      </c>
      <c r="Z624" s="11">
        <v>47</v>
      </c>
      <c r="AA624" s="11">
        <v>1.91</v>
      </c>
      <c r="AB624" s="11">
        <v>54</v>
      </c>
      <c r="AC624" s="11">
        <v>5.38</v>
      </c>
      <c r="AD624" s="11">
        <v>61</v>
      </c>
      <c r="AE624" s="40">
        <v>0.21</v>
      </c>
      <c r="AF624" s="11">
        <v>53</v>
      </c>
      <c r="AG624" s="43">
        <v>0.02</v>
      </c>
      <c r="AH624" s="11">
        <v>41</v>
      </c>
      <c r="AI624" s="47">
        <v>0.14000000000000001</v>
      </c>
      <c r="AJ624" s="11">
        <v>50</v>
      </c>
      <c r="AK624" s="47">
        <v>1E-3</v>
      </c>
      <c r="AL624" s="11">
        <v>35</v>
      </c>
      <c r="AM624" s="40">
        <v>0.14000000000000001</v>
      </c>
      <c r="AN624" s="11">
        <v>47</v>
      </c>
      <c r="AO624" s="40">
        <v>0.3</v>
      </c>
      <c r="AP624" s="11">
        <v>54</v>
      </c>
      <c r="AQ624" s="11">
        <v>9.2100000000000009</v>
      </c>
      <c r="AR624" s="11">
        <v>157.13999999999999</v>
      </c>
      <c r="AS624" s="11">
        <v>123.04</v>
      </c>
      <c r="AT624" s="11" t="s">
        <v>2640</v>
      </c>
      <c r="AU624" s="11" t="s">
        <v>2640</v>
      </c>
      <c r="AV624" s="11" t="s">
        <v>2642</v>
      </c>
      <c r="AW624" s="11">
        <v>3</v>
      </c>
      <c r="AX624" s="64" t="s">
        <v>2688</v>
      </c>
    </row>
    <row r="625" spans="1:50" x14ac:dyDescent="0.3">
      <c r="A625" s="11">
        <v>614</v>
      </c>
      <c r="B625" s="11" t="s">
        <v>62</v>
      </c>
      <c r="C625" s="11" t="s">
        <v>1675</v>
      </c>
      <c r="D625" s="11">
        <v>614</v>
      </c>
      <c r="E625" s="11" t="s">
        <v>2227</v>
      </c>
      <c r="F625" s="11" t="s">
        <v>2688</v>
      </c>
      <c r="G625" s="11" t="s">
        <v>62</v>
      </c>
      <c r="H625" s="12" t="s">
        <v>1043</v>
      </c>
      <c r="I625" s="13">
        <v>44685</v>
      </c>
      <c r="J625" s="11" t="s">
        <v>2656</v>
      </c>
      <c r="K625" s="11">
        <v>0.09</v>
      </c>
      <c r="L625" s="11">
        <v>68</v>
      </c>
      <c r="M625" s="11">
        <v>7.02</v>
      </c>
      <c r="N625" s="11">
        <v>71</v>
      </c>
      <c r="O625" s="11">
        <v>13.19</v>
      </c>
      <c r="P625" s="11">
        <v>63</v>
      </c>
      <c r="Q625" s="11">
        <v>0.73</v>
      </c>
      <c r="R625" s="11">
        <v>66</v>
      </c>
      <c r="S625" s="11">
        <v>2.79</v>
      </c>
      <c r="T625" s="11">
        <v>66</v>
      </c>
      <c r="U625" s="11">
        <v>-0.12</v>
      </c>
      <c r="V625" s="11">
        <v>58</v>
      </c>
      <c r="W625" s="11">
        <v>-0.16</v>
      </c>
      <c r="X625" s="11">
        <v>49</v>
      </c>
      <c r="Y625" s="11">
        <v>1.43</v>
      </c>
      <c r="Z625" s="11">
        <v>49</v>
      </c>
      <c r="AA625" s="11">
        <v>2.46</v>
      </c>
      <c r="AB625" s="11">
        <v>54</v>
      </c>
      <c r="AC625" s="11">
        <v>3.4</v>
      </c>
      <c r="AD625" s="11">
        <v>61</v>
      </c>
      <c r="AE625" s="40">
        <v>0.25</v>
      </c>
      <c r="AF625" s="11">
        <v>53</v>
      </c>
      <c r="AG625" s="43">
        <v>0.05</v>
      </c>
      <c r="AH625" s="11">
        <v>43</v>
      </c>
      <c r="AI625" s="47">
        <v>0.33</v>
      </c>
      <c r="AJ625" s="11">
        <v>52</v>
      </c>
      <c r="AK625" s="47">
        <v>1E-3</v>
      </c>
      <c r="AL625" s="11">
        <v>37</v>
      </c>
      <c r="AM625" s="40">
        <v>0.28999999999999998</v>
      </c>
      <c r="AN625" s="11">
        <v>49</v>
      </c>
      <c r="AO625" s="40">
        <v>0.44</v>
      </c>
      <c r="AP625" s="11">
        <v>55</v>
      </c>
      <c r="AQ625" s="11">
        <v>6.8999999999999995</v>
      </c>
      <c r="AR625" s="11">
        <v>169.1</v>
      </c>
      <c r="AS625" s="11">
        <v>123.1</v>
      </c>
      <c r="AT625" s="11" t="s">
        <v>2640</v>
      </c>
      <c r="AU625" s="11" t="s">
        <v>2640</v>
      </c>
      <c r="AV625" s="11" t="s">
        <v>2642</v>
      </c>
      <c r="AW625" s="11">
        <v>3</v>
      </c>
      <c r="AX625" s="64" t="s">
        <v>2688</v>
      </c>
    </row>
    <row r="626" spans="1:50" x14ac:dyDescent="0.3">
      <c r="A626" s="11">
        <v>615</v>
      </c>
      <c r="B626" s="11" t="s">
        <v>476</v>
      </c>
      <c r="C626" s="11" t="s">
        <v>1676</v>
      </c>
      <c r="D626" s="11">
        <v>615</v>
      </c>
      <c r="E626" s="11" t="s">
        <v>2227</v>
      </c>
      <c r="F626" s="11" t="s">
        <v>2688</v>
      </c>
      <c r="G626" s="11" t="s">
        <v>476</v>
      </c>
      <c r="H626" s="12" t="s">
        <v>1046</v>
      </c>
      <c r="I626" s="13">
        <v>44709</v>
      </c>
      <c r="J626" s="11" t="s">
        <v>2656</v>
      </c>
      <c r="K626" s="11">
        <v>0.42</v>
      </c>
      <c r="L626" s="11">
        <v>67</v>
      </c>
      <c r="M626" s="11">
        <v>9.32</v>
      </c>
      <c r="N626" s="11">
        <v>70</v>
      </c>
      <c r="O626" s="11">
        <v>13.1</v>
      </c>
      <c r="P626" s="11">
        <v>59</v>
      </c>
      <c r="Q626" s="11">
        <v>0.26</v>
      </c>
      <c r="R626" s="11">
        <v>67</v>
      </c>
      <c r="S626" s="11">
        <v>2.15</v>
      </c>
      <c r="T626" s="11">
        <v>67</v>
      </c>
      <c r="U626" s="11">
        <v>0.79</v>
      </c>
      <c r="V626" s="11">
        <v>58</v>
      </c>
      <c r="W626" s="11">
        <v>-0.36</v>
      </c>
      <c r="X626" s="11">
        <v>51</v>
      </c>
      <c r="Y626" s="11">
        <v>4.71</v>
      </c>
      <c r="Z626" s="11">
        <v>51</v>
      </c>
      <c r="AA626" s="11">
        <v>1.83</v>
      </c>
      <c r="AB626" s="11">
        <v>54</v>
      </c>
      <c r="AC626" s="11">
        <v>5.23</v>
      </c>
      <c r="AD626" s="11">
        <v>61</v>
      </c>
      <c r="AE626" s="40">
        <v>0.23</v>
      </c>
      <c r="AF626" s="11">
        <v>56</v>
      </c>
      <c r="AG626" s="43">
        <v>0.04</v>
      </c>
      <c r="AH626" s="11">
        <v>45</v>
      </c>
      <c r="AI626" s="47">
        <v>0.13</v>
      </c>
      <c r="AJ626" s="11">
        <v>52</v>
      </c>
      <c r="AK626" s="47">
        <v>0.02</v>
      </c>
      <c r="AL626" s="11">
        <v>38</v>
      </c>
      <c r="AM626" s="40">
        <v>0.18</v>
      </c>
      <c r="AN626" s="11">
        <v>49</v>
      </c>
      <c r="AO626" s="40">
        <v>0.32</v>
      </c>
      <c r="AP626" s="11">
        <v>58</v>
      </c>
      <c r="AQ626" s="11">
        <v>10.11</v>
      </c>
      <c r="AR626" s="11">
        <v>160.22</v>
      </c>
      <c r="AS626" s="11">
        <v>124.33</v>
      </c>
      <c r="AT626" s="11" t="s">
        <v>2640</v>
      </c>
      <c r="AU626" s="11" t="s">
        <v>2688</v>
      </c>
      <c r="AV626" s="11" t="s">
        <v>2686</v>
      </c>
      <c r="AW626" s="11">
        <v>3</v>
      </c>
      <c r="AX626" s="64" t="s">
        <v>2688</v>
      </c>
    </row>
    <row r="627" spans="1:50" x14ac:dyDescent="0.3">
      <c r="A627" s="11">
        <v>616</v>
      </c>
      <c r="B627" s="11" t="s">
        <v>353</v>
      </c>
      <c r="C627" s="11" t="s">
        <v>1677</v>
      </c>
      <c r="D627" s="11">
        <v>616</v>
      </c>
      <c r="E627" s="11" t="s">
        <v>2227</v>
      </c>
      <c r="F627" s="11" t="s">
        <v>2688</v>
      </c>
      <c r="G627" s="11" t="s">
        <v>353</v>
      </c>
      <c r="H627" s="12" t="s">
        <v>1061</v>
      </c>
      <c r="I627" s="13">
        <v>44708</v>
      </c>
      <c r="J627" s="11" t="s">
        <v>2655</v>
      </c>
      <c r="K627" s="11">
        <v>0.61</v>
      </c>
      <c r="L627" s="11">
        <v>65</v>
      </c>
      <c r="M627" s="11">
        <v>9.01</v>
      </c>
      <c r="N627" s="11">
        <v>69</v>
      </c>
      <c r="O627" s="11">
        <v>15.77</v>
      </c>
      <c r="P627" s="11">
        <v>57</v>
      </c>
      <c r="Q627" s="11">
        <v>0.99</v>
      </c>
      <c r="R627" s="11">
        <v>62</v>
      </c>
      <c r="S627" s="11">
        <v>2.08</v>
      </c>
      <c r="T627" s="11">
        <v>63</v>
      </c>
      <c r="U627" s="11">
        <v>0.56000000000000005</v>
      </c>
      <c r="V627" s="11">
        <v>52</v>
      </c>
      <c r="W627" s="11">
        <v>-0.05</v>
      </c>
      <c r="X627" s="11">
        <v>47</v>
      </c>
      <c r="Y627" s="11">
        <v>3.41</v>
      </c>
      <c r="Z627" s="11">
        <v>46</v>
      </c>
      <c r="AA627" s="11">
        <v>2.48</v>
      </c>
      <c r="AB627" s="11">
        <v>49</v>
      </c>
      <c r="AC627" s="11">
        <v>3.75</v>
      </c>
      <c r="AD627" s="11">
        <v>58</v>
      </c>
      <c r="AE627" s="40">
        <v>0.26</v>
      </c>
      <c r="AF627" s="11">
        <v>48</v>
      </c>
      <c r="AG627" s="43">
        <v>0.03</v>
      </c>
      <c r="AH627" s="11">
        <v>38</v>
      </c>
      <c r="AI627" s="47">
        <v>0.14000000000000001</v>
      </c>
      <c r="AJ627" s="11">
        <v>46</v>
      </c>
      <c r="AK627" s="47">
        <v>0.02</v>
      </c>
      <c r="AL627" s="11">
        <v>32</v>
      </c>
      <c r="AM627" s="40">
        <v>0.19</v>
      </c>
      <c r="AN627" s="11">
        <v>43</v>
      </c>
      <c r="AO627" s="40">
        <v>0.38</v>
      </c>
      <c r="AP627" s="11">
        <v>50</v>
      </c>
      <c r="AQ627" s="11">
        <v>9.57</v>
      </c>
      <c r="AR627" s="11">
        <v>160.69999999999999</v>
      </c>
      <c r="AS627" s="11">
        <v>123.48</v>
      </c>
      <c r="AT627" s="11" t="s">
        <v>2640</v>
      </c>
      <c r="AU627" s="11" t="s">
        <v>2640</v>
      </c>
      <c r="AV627" s="11" t="s">
        <v>2642</v>
      </c>
      <c r="AW627" s="11">
        <v>2</v>
      </c>
      <c r="AX627" s="64" t="s">
        <v>2690</v>
      </c>
    </row>
    <row r="628" spans="1:50" x14ac:dyDescent="0.3">
      <c r="A628" s="11">
        <v>617</v>
      </c>
      <c r="B628" s="11" t="s">
        <v>430</v>
      </c>
      <c r="C628" s="11" t="s">
        <v>1678</v>
      </c>
      <c r="D628" s="11">
        <v>617</v>
      </c>
      <c r="E628" s="11" t="s">
        <v>2227</v>
      </c>
      <c r="F628" s="11" t="s">
        <v>2688</v>
      </c>
      <c r="G628" s="11" t="s">
        <v>430</v>
      </c>
      <c r="H628" s="12" t="s">
        <v>1049</v>
      </c>
      <c r="I628" s="13">
        <v>44708</v>
      </c>
      <c r="J628" s="11" t="s">
        <v>2656</v>
      </c>
      <c r="K628" s="11">
        <v>0.43</v>
      </c>
      <c r="L628" s="11">
        <v>66</v>
      </c>
      <c r="M628" s="11">
        <v>8.09</v>
      </c>
      <c r="N628" s="11">
        <v>70</v>
      </c>
      <c r="O628" s="11">
        <v>13.1</v>
      </c>
      <c r="P628" s="11">
        <v>59</v>
      </c>
      <c r="Q628" s="11">
        <v>0.24</v>
      </c>
      <c r="R628" s="11">
        <v>66</v>
      </c>
      <c r="S628" s="11">
        <v>1.52</v>
      </c>
      <c r="T628" s="11">
        <v>66</v>
      </c>
      <c r="U628" s="11">
        <v>0.35</v>
      </c>
      <c r="V628" s="11">
        <v>58</v>
      </c>
      <c r="W628" s="11">
        <v>-0.3</v>
      </c>
      <c r="X628" s="11">
        <v>48</v>
      </c>
      <c r="Y628" s="11">
        <v>5.83</v>
      </c>
      <c r="Z628" s="11">
        <v>48</v>
      </c>
      <c r="AA628" s="11">
        <v>1.96</v>
      </c>
      <c r="AB628" s="11">
        <v>52</v>
      </c>
      <c r="AC628" s="11">
        <v>4.3499999999999996</v>
      </c>
      <c r="AD628" s="11">
        <v>60</v>
      </c>
      <c r="AE628" s="40">
        <v>0.28999999999999998</v>
      </c>
      <c r="AF628" s="11">
        <v>54</v>
      </c>
      <c r="AG628" s="43">
        <v>0.03</v>
      </c>
      <c r="AH628" s="11">
        <v>43</v>
      </c>
      <c r="AI628" s="47">
        <v>0.25</v>
      </c>
      <c r="AJ628" s="11">
        <v>51</v>
      </c>
      <c r="AK628" s="47">
        <v>0.01</v>
      </c>
      <c r="AL628" s="11">
        <v>37</v>
      </c>
      <c r="AM628" s="40">
        <v>0.23</v>
      </c>
      <c r="AN628" s="11">
        <v>48</v>
      </c>
      <c r="AO628" s="40">
        <v>0.45</v>
      </c>
      <c r="AP628" s="11">
        <v>56</v>
      </c>
      <c r="AQ628" s="11">
        <v>8.44</v>
      </c>
      <c r="AR628" s="11">
        <v>157.12</v>
      </c>
      <c r="AS628" s="11">
        <v>123.14</v>
      </c>
      <c r="AT628" s="11" t="s">
        <v>2641</v>
      </c>
      <c r="AU628" s="11" t="s">
        <v>2640</v>
      </c>
      <c r="AV628" s="11" t="s">
        <v>2640</v>
      </c>
      <c r="AW628" s="11">
        <v>3</v>
      </c>
      <c r="AX628" s="64" t="s">
        <v>2688</v>
      </c>
    </row>
    <row r="629" spans="1:50" x14ac:dyDescent="0.3">
      <c r="A629" s="11">
        <v>618</v>
      </c>
      <c r="B629" s="11" t="s">
        <v>56</v>
      </c>
      <c r="C629" s="11" t="s">
        <v>1679</v>
      </c>
      <c r="D629" s="11">
        <v>618</v>
      </c>
      <c r="E629" s="11" t="s">
        <v>2227</v>
      </c>
      <c r="F629" s="11" t="s">
        <v>2688</v>
      </c>
      <c r="G629" s="11" t="s">
        <v>56</v>
      </c>
      <c r="H629" s="12" t="s">
        <v>1043</v>
      </c>
      <c r="I629" s="13">
        <v>44685</v>
      </c>
      <c r="J629" s="11" t="s">
        <v>2656</v>
      </c>
      <c r="K629" s="11">
        <v>0.42</v>
      </c>
      <c r="L629" s="11">
        <v>66</v>
      </c>
      <c r="M629" s="11">
        <v>8.64</v>
      </c>
      <c r="N629" s="11">
        <v>72</v>
      </c>
      <c r="O629" s="11">
        <v>17.690000000000001</v>
      </c>
      <c r="P629" s="11">
        <v>60</v>
      </c>
      <c r="Q629" s="11">
        <v>0.09</v>
      </c>
      <c r="R629" s="11">
        <v>70</v>
      </c>
      <c r="S629" s="11">
        <v>2.4</v>
      </c>
      <c r="T629" s="11">
        <v>68</v>
      </c>
      <c r="U629" s="11">
        <v>0.13</v>
      </c>
      <c r="V629" s="11">
        <v>53</v>
      </c>
      <c r="W629" s="11">
        <v>-0.26</v>
      </c>
      <c r="X629" s="11">
        <v>44</v>
      </c>
      <c r="Y629" s="11">
        <v>1.68</v>
      </c>
      <c r="Z629" s="11">
        <v>45</v>
      </c>
      <c r="AA629" s="11">
        <v>2.4500000000000002</v>
      </c>
      <c r="AB629" s="11">
        <v>53</v>
      </c>
      <c r="AC629" s="11">
        <v>4.6500000000000004</v>
      </c>
      <c r="AD629" s="11">
        <v>61</v>
      </c>
      <c r="AE629" s="40">
        <v>0.25</v>
      </c>
      <c r="AF629" s="11">
        <v>48</v>
      </c>
      <c r="AG629" s="43">
        <v>0.05</v>
      </c>
      <c r="AH629" s="11">
        <v>39</v>
      </c>
      <c r="AI629" s="47">
        <v>0.24</v>
      </c>
      <c r="AJ629" s="11">
        <v>47</v>
      </c>
      <c r="AK629" s="47">
        <v>0.01</v>
      </c>
      <c r="AL629" s="11">
        <v>35</v>
      </c>
      <c r="AM629" s="40">
        <v>0.26</v>
      </c>
      <c r="AN629" s="11">
        <v>44</v>
      </c>
      <c r="AO629" s="40">
        <v>0.43</v>
      </c>
      <c r="AP629" s="11">
        <v>50</v>
      </c>
      <c r="AQ629" s="11">
        <v>8.7700000000000014</v>
      </c>
      <c r="AR629" s="11">
        <v>165.62</v>
      </c>
      <c r="AS629" s="11">
        <v>122.38</v>
      </c>
      <c r="AT629" s="11" t="s">
        <v>2641</v>
      </c>
      <c r="AU629" s="11" t="s">
        <v>2641</v>
      </c>
      <c r="AV629" s="11" t="s">
        <v>2640</v>
      </c>
      <c r="AW629" s="11">
        <v>3</v>
      </c>
      <c r="AX629" s="64" t="s">
        <v>2688</v>
      </c>
    </row>
    <row r="630" spans="1:50" x14ac:dyDescent="0.3">
      <c r="A630" s="11">
        <v>619</v>
      </c>
      <c r="B630" s="11" t="s">
        <v>340</v>
      </c>
      <c r="C630" s="11" t="s">
        <v>1680</v>
      </c>
      <c r="D630" s="11">
        <v>619</v>
      </c>
      <c r="E630" s="11" t="s">
        <v>2227</v>
      </c>
      <c r="F630" s="11" t="s">
        <v>2688</v>
      </c>
      <c r="G630" s="11" t="s">
        <v>340</v>
      </c>
      <c r="H630" s="12" t="s">
        <v>1047</v>
      </c>
      <c r="I630" s="13">
        <v>44708</v>
      </c>
      <c r="J630" s="11" t="s">
        <v>2656</v>
      </c>
      <c r="K630" s="11">
        <v>0.56000000000000005</v>
      </c>
      <c r="L630" s="11">
        <v>66</v>
      </c>
      <c r="M630" s="11">
        <v>8.2799999999999994</v>
      </c>
      <c r="N630" s="11">
        <v>70</v>
      </c>
      <c r="O630" s="11">
        <v>11.44</v>
      </c>
      <c r="P630" s="11">
        <v>64</v>
      </c>
      <c r="Q630" s="11">
        <v>0.52</v>
      </c>
      <c r="R630" s="11">
        <v>66</v>
      </c>
      <c r="S630" s="11">
        <v>2.2200000000000002</v>
      </c>
      <c r="T630" s="11">
        <v>66</v>
      </c>
      <c r="U630" s="11">
        <v>-0.31</v>
      </c>
      <c r="V630" s="11">
        <v>63</v>
      </c>
      <c r="W630" s="11">
        <v>-0.42</v>
      </c>
      <c r="X630" s="11">
        <v>50</v>
      </c>
      <c r="Y630" s="11">
        <v>4.22</v>
      </c>
      <c r="Z630" s="11">
        <v>49</v>
      </c>
      <c r="AA630" s="11">
        <v>2.19</v>
      </c>
      <c r="AB630" s="11">
        <v>52</v>
      </c>
      <c r="AC630" s="11">
        <v>4.5999999999999996</v>
      </c>
      <c r="AD630" s="11">
        <v>61</v>
      </c>
      <c r="AE630" s="40">
        <v>0.28999999999999998</v>
      </c>
      <c r="AF630" s="11">
        <v>57</v>
      </c>
      <c r="AG630" s="43">
        <v>0.06</v>
      </c>
      <c r="AH630" s="11">
        <v>45</v>
      </c>
      <c r="AI630" s="47">
        <v>0.21</v>
      </c>
      <c r="AJ630" s="11">
        <v>54</v>
      </c>
      <c r="AK630" s="47">
        <v>0.02</v>
      </c>
      <c r="AL630" s="11">
        <v>37</v>
      </c>
      <c r="AM630" s="40">
        <v>0.28999999999999998</v>
      </c>
      <c r="AN630" s="11">
        <v>51</v>
      </c>
      <c r="AO630" s="40">
        <v>0.4</v>
      </c>
      <c r="AP630" s="11">
        <v>59</v>
      </c>
      <c r="AQ630" s="11">
        <v>7.97</v>
      </c>
      <c r="AR630" s="11">
        <v>166.75</v>
      </c>
      <c r="AS630" s="11">
        <v>124.85</v>
      </c>
      <c r="AT630" s="11" t="s">
        <v>2640</v>
      </c>
      <c r="AU630" s="11" t="s">
        <v>2640</v>
      </c>
      <c r="AV630" s="11" t="s">
        <v>2640</v>
      </c>
      <c r="AW630" s="11">
        <v>4</v>
      </c>
      <c r="AX630" s="64" t="s">
        <v>2688</v>
      </c>
    </row>
    <row r="631" spans="1:50" x14ac:dyDescent="0.3">
      <c r="A631" s="11">
        <v>620</v>
      </c>
      <c r="B631" s="11" t="s">
        <v>653</v>
      </c>
      <c r="C631" s="11" t="s">
        <v>1681</v>
      </c>
      <c r="D631" s="11">
        <v>620</v>
      </c>
      <c r="E631" s="11" t="s">
        <v>2227</v>
      </c>
      <c r="F631" s="11" t="s">
        <v>2688</v>
      </c>
      <c r="G631" s="11" t="s">
        <v>653</v>
      </c>
      <c r="H631" s="12" t="s">
        <v>1066</v>
      </c>
      <c r="I631" s="13">
        <v>44728</v>
      </c>
      <c r="J631" s="11" t="s">
        <v>2656</v>
      </c>
      <c r="K631" s="11">
        <v>0.61</v>
      </c>
      <c r="L631" s="11">
        <v>62</v>
      </c>
      <c r="M631" s="11">
        <v>9.4600000000000009</v>
      </c>
      <c r="N631" s="11">
        <v>68</v>
      </c>
      <c r="O631" s="11">
        <v>12.34</v>
      </c>
      <c r="P631" s="11">
        <v>55</v>
      </c>
      <c r="Q631" s="11">
        <v>1E-3</v>
      </c>
      <c r="R631" s="11">
        <v>61</v>
      </c>
      <c r="S631" s="11">
        <v>2.29</v>
      </c>
      <c r="T631" s="11">
        <v>62</v>
      </c>
      <c r="U631" s="11">
        <v>-0.01</v>
      </c>
      <c r="V631" s="11">
        <v>47</v>
      </c>
      <c r="W631" s="11">
        <v>-0.56000000000000005</v>
      </c>
      <c r="X631" s="11">
        <v>43</v>
      </c>
      <c r="Y631" s="11">
        <v>6.26</v>
      </c>
      <c r="Z631" s="11">
        <v>43</v>
      </c>
      <c r="AA631" s="11">
        <v>2.3199999999999998</v>
      </c>
      <c r="AB631" s="11">
        <v>46</v>
      </c>
      <c r="AC631" s="11">
        <v>5.47</v>
      </c>
      <c r="AD631" s="11">
        <v>57</v>
      </c>
      <c r="AE631" s="40">
        <v>0.21</v>
      </c>
      <c r="AF631" s="11">
        <v>45</v>
      </c>
      <c r="AG631" s="43">
        <v>0.03</v>
      </c>
      <c r="AH631" s="11">
        <v>35</v>
      </c>
      <c r="AI631" s="47">
        <v>0.19</v>
      </c>
      <c r="AJ631" s="11">
        <v>43</v>
      </c>
      <c r="AK631" s="47">
        <v>1E-3</v>
      </c>
      <c r="AL631" s="11">
        <v>29</v>
      </c>
      <c r="AM631" s="40">
        <v>0.19</v>
      </c>
      <c r="AN631" s="11">
        <v>40</v>
      </c>
      <c r="AO631" s="40">
        <v>0.3</v>
      </c>
      <c r="AP631" s="11">
        <v>47</v>
      </c>
      <c r="AQ631" s="11">
        <v>9.4500000000000011</v>
      </c>
      <c r="AR631" s="11">
        <v>164.36</v>
      </c>
      <c r="AS631" s="11">
        <v>122.04</v>
      </c>
      <c r="AT631" s="11" t="s">
        <v>2641</v>
      </c>
      <c r="AU631" s="11" t="s">
        <v>2641</v>
      </c>
      <c r="AV631" s="11" t="s">
        <v>2641</v>
      </c>
      <c r="AW631" s="11">
        <v>2</v>
      </c>
      <c r="AX631" s="64" t="s">
        <v>2688</v>
      </c>
    </row>
    <row r="632" spans="1:50" x14ac:dyDescent="0.3">
      <c r="A632" s="11">
        <v>621</v>
      </c>
      <c r="B632" s="11" t="s">
        <v>448</v>
      </c>
      <c r="C632" s="11" t="s">
        <v>1682</v>
      </c>
      <c r="D632" s="11">
        <v>621</v>
      </c>
      <c r="E632" s="11" t="s">
        <v>2227</v>
      </c>
      <c r="F632" s="11" t="s">
        <v>2688</v>
      </c>
      <c r="G632" s="11" t="s">
        <v>448</v>
      </c>
      <c r="H632" s="12" t="s">
        <v>1044</v>
      </c>
      <c r="I632" s="13">
        <v>44709</v>
      </c>
      <c r="J632" s="11" t="s">
        <v>2656</v>
      </c>
      <c r="K632" s="11">
        <v>0.63</v>
      </c>
      <c r="L632" s="11">
        <v>66</v>
      </c>
      <c r="M632" s="11">
        <v>10.02</v>
      </c>
      <c r="N632" s="11">
        <v>71</v>
      </c>
      <c r="O632" s="11">
        <v>15.47</v>
      </c>
      <c r="P632" s="11">
        <v>62</v>
      </c>
      <c r="Q632" s="11">
        <v>-0.18</v>
      </c>
      <c r="R632" s="11">
        <v>67</v>
      </c>
      <c r="S632" s="11">
        <v>2.0099999999999998</v>
      </c>
      <c r="T632" s="11">
        <v>67</v>
      </c>
      <c r="U632" s="11">
        <v>-0.12</v>
      </c>
      <c r="V632" s="11">
        <v>61</v>
      </c>
      <c r="W632" s="11">
        <v>-0.28999999999999998</v>
      </c>
      <c r="X632" s="11">
        <v>51</v>
      </c>
      <c r="Y632" s="11">
        <v>5.0199999999999996</v>
      </c>
      <c r="Z632" s="11">
        <v>51</v>
      </c>
      <c r="AA632" s="11">
        <v>2.0099999999999998</v>
      </c>
      <c r="AB632" s="11">
        <v>54</v>
      </c>
      <c r="AC632" s="11">
        <v>5.51</v>
      </c>
      <c r="AD632" s="11">
        <v>62</v>
      </c>
      <c r="AE632" s="40">
        <v>0.27</v>
      </c>
      <c r="AF632" s="11">
        <v>58</v>
      </c>
      <c r="AG632" s="43">
        <v>0.02</v>
      </c>
      <c r="AH632" s="11">
        <v>45</v>
      </c>
      <c r="AI632" s="47">
        <v>0.19</v>
      </c>
      <c r="AJ632" s="11">
        <v>53</v>
      </c>
      <c r="AK632" s="47">
        <v>0.02</v>
      </c>
      <c r="AL632" s="11">
        <v>38</v>
      </c>
      <c r="AM632" s="40">
        <v>0.18</v>
      </c>
      <c r="AN632" s="11">
        <v>50</v>
      </c>
      <c r="AO632" s="40">
        <v>0.42</v>
      </c>
      <c r="AP632" s="11">
        <v>60</v>
      </c>
      <c r="AQ632" s="11">
        <v>9.9</v>
      </c>
      <c r="AR632" s="11">
        <v>162.34</v>
      </c>
      <c r="AS632" s="11">
        <v>123.69</v>
      </c>
      <c r="AT632" s="11" t="s">
        <v>2640</v>
      </c>
      <c r="AU632" s="11" t="s">
        <v>2641</v>
      </c>
      <c r="AV632" s="11" t="s">
        <v>2641</v>
      </c>
      <c r="AW632" s="11">
        <v>3</v>
      </c>
      <c r="AX632" s="64" t="s">
        <v>2688</v>
      </c>
    </row>
    <row r="633" spans="1:50" x14ac:dyDescent="0.3">
      <c r="A633" s="11">
        <v>622</v>
      </c>
      <c r="B633" s="11" t="s">
        <v>450</v>
      </c>
      <c r="C633" s="11" t="s">
        <v>1683</v>
      </c>
      <c r="D633" s="11">
        <v>622</v>
      </c>
      <c r="E633" s="11" t="s">
        <v>2227</v>
      </c>
      <c r="F633" s="11" t="s">
        <v>2688</v>
      </c>
      <c r="G633" s="11" t="s">
        <v>450</v>
      </c>
      <c r="H633" s="12" t="s">
        <v>1043</v>
      </c>
      <c r="I633" s="13">
        <v>44709</v>
      </c>
      <c r="J633" s="11" t="s">
        <v>2656</v>
      </c>
      <c r="K633" s="11">
        <v>0.52</v>
      </c>
      <c r="L633" s="11">
        <v>66</v>
      </c>
      <c r="M633" s="11">
        <v>8.7100000000000009</v>
      </c>
      <c r="N633" s="11">
        <v>70</v>
      </c>
      <c r="O633" s="11">
        <v>15.97</v>
      </c>
      <c r="P633" s="11">
        <v>59</v>
      </c>
      <c r="Q633" s="11">
        <v>0.01</v>
      </c>
      <c r="R633" s="11">
        <v>66</v>
      </c>
      <c r="S633" s="11">
        <v>1.73</v>
      </c>
      <c r="T633" s="11">
        <v>66</v>
      </c>
      <c r="U633" s="11">
        <v>0.42</v>
      </c>
      <c r="V633" s="11">
        <v>54</v>
      </c>
      <c r="W633" s="11">
        <v>-0.31</v>
      </c>
      <c r="X633" s="11">
        <v>46</v>
      </c>
      <c r="Y633" s="11">
        <v>3.68</v>
      </c>
      <c r="Z633" s="11">
        <v>47</v>
      </c>
      <c r="AA633" s="11">
        <v>2.2999999999999998</v>
      </c>
      <c r="AB633" s="11">
        <v>51</v>
      </c>
      <c r="AC633" s="11">
        <v>4.51</v>
      </c>
      <c r="AD633" s="11">
        <v>60</v>
      </c>
      <c r="AE633" s="40">
        <v>0.28999999999999998</v>
      </c>
      <c r="AF633" s="11">
        <v>51</v>
      </c>
      <c r="AG633" s="43">
        <v>0.05</v>
      </c>
      <c r="AH633" s="11">
        <v>41</v>
      </c>
      <c r="AI633" s="47">
        <v>0.28999999999999998</v>
      </c>
      <c r="AJ633" s="11">
        <v>49</v>
      </c>
      <c r="AK633" s="47">
        <v>-0.01</v>
      </c>
      <c r="AL633" s="11">
        <v>35</v>
      </c>
      <c r="AM633" s="40">
        <v>0.25</v>
      </c>
      <c r="AN633" s="11">
        <v>46</v>
      </c>
      <c r="AO633" s="40">
        <v>0.47</v>
      </c>
      <c r="AP633" s="11">
        <v>53</v>
      </c>
      <c r="AQ633" s="11">
        <v>9.1300000000000008</v>
      </c>
      <c r="AR633" s="11">
        <v>166.5</v>
      </c>
      <c r="AS633" s="11">
        <v>123.49</v>
      </c>
      <c r="AT633" s="11" t="s">
        <v>2640</v>
      </c>
      <c r="AU633" s="11" t="s">
        <v>2640</v>
      </c>
      <c r="AV633" s="11" t="s">
        <v>2642</v>
      </c>
      <c r="AW633" s="11">
        <v>3</v>
      </c>
      <c r="AX633" s="64" t="s">
        <v>2688</v>
      </c>
    </row>
    <row r="634" spans="1:50" x14ac:dyDescent="0.3">
      <c r="A634" s="11">
        <v>623</v>
      </c>
      <c r="B634" s="11" t="s">
        <v>366</v>
      </c>
      <c r="C634" s="11" t="s">
        <v>1684</v>
      </c>
      <c r="D634" s="11">
        <v>623</v>
      </c>
      <c r="E634" s="11" t="s">
        <v>2227</v>
      </c>
      <c r="F634" s="11" t="s">
        <v>2688</v>
      </c>
      <c r="G634" s="11" t="s">
        <v>366</v>
      </c>
      <c r="H634" s="12" t="s">
        <v>1062</v>
      </c>
      <c r="I634" s="13">
        <v>44708</v>
      </c>
      <c r="J634" s="11" t="s">
        <v>2656</v>
      </c>
      <c r="K634" s="11">
        <v>0.45</v>
      </c>
      <c r="L634" s="11">
        <v>65</v>
      </c>
      <c r="M634" s="11">
        <v>8.0299999999999994</v>
      </c>
      <c r="N634" s="11">
        <v>70</v>
      </c>
      <c r="O634" s="11">
        <v>12.8</v>
      </c>
      <c r="P634" s="11">
        <v>58</v>
      </c>
      <c r="Q634" s="11">
        <v>0.67</v>
      </c>
      <c r="R634" s="11">
        <v>64</v>
      </c>
      <c r="S634" s="11">
        <v>2.2400000000000002</v>
      </c>
      <c r="T634" s="11">
        <v>65</v>
      </c>
      <c r="U634" s="11">
        <v>-0.63</v>
      </c>
      <c r="V634" s="11">
        <v>55</v>
      </c>
      <c r="W634" s="11">
        <v>-0.21</v>
      </c>
      <c r="X634" s="11">
        <v>48</v>
      </c>
      <c r="Y634" s="11">
        <v>4.3600000000000003</v>
      </c>
      <c r="Z634" s="11">
        <v>48</v>
      </c>
      <c r="AA634" s="11">
        <v>2.3199999999999998</v>
      </c>
      <c r="AB634" s="11">
        <v>51</v>
      </c>
      <c r="AC634" s="11">
        <v>4.2</v>
      </c>
      <c r="AD634" s="11">
        <v>60</v>
      </c>
      <c r="AE634" s="40">
        <v>0.27</v>
      </c>
      <c r="AF634" s="11">
        <v>51</v>
      </c>
      <c r="AG634" s="43">
        <v>0.04</v>
      </c>
      <c r="AH634" s="11">
        <v>42</v>
      </c>
      <c r="AI634" s="47">
        <v>0.28999999999999998</v>
      </c>
      <c r="AJ634" s="11">
        <v>50</v>
      </c>
      <c r="AK634" s="47">
        <v>1E-3</v>
      </c>
      <c r="AL634" s="11">
        <v>36</v>
      </c>
      <c r="AM634" s="40">
        <v>0.25</v>
      </c>
      <c r="AN634" s="11">
        <v>47</v>
      </c>
      <c r="AO634" s="40">
        <v>0.43</v>
      </c>
      <c r="AP634" s="11">
        <v>53</v>
      </c>
      <c r="AQ634" s="11">
        <v>7.3999999999999995</v>
      </c>
      <c r="AR634" s="11">
        <v>162.9</v>
      </c>
      <c r="AS634" s="11">
        <v>122.84</v>
      </c>
      <c r="AT634" s="11" t="s">
        <v>2640</v>
      </c>
      <c r="AU634" s="11" t="s">
        <v>2640</v>
      </c>
      <c r="AV634" s="11" t="s">
        <v>2640</v>
      </c>
      <c r="AW634" s="11">
        <v>3</v>
      </c>
      <c r="AX634" s="64" t="s">
        <v>2688</v>
      </c>
    </row>
    <row r="635" spans="1:50" x14ac:dyDescent="0.3">
      <c r="A635" s="11">
        <v>624</v>
      </c>
      <c r="B635" s="11" t="s">
        <v>673</v>
      </c>
      <c r="C635" s="11" t="s">
        <v>1685</v>
      </c>
      <c r="D635" s="11">
        <v>624</v>
      </c>
      <c r="E635" s="11" t="s">
        <v>2227</v>
      </c>
      <c r="F635" s="11" t="s">
        <v>2688</v>
      </c>
      <c r="G635" s="11" t="s">
        <v>673</v>
      </c>
      <c r="H635" s="12" t="s">
        <v>1044</v>
      </c>
      <c r="I635" s="13">
        <v>44715</v>
      </c>
      <c r="J635" s="11" t="s">
        <v>2656</v>
      </c>
      <c r="K635" s="11">
        <v>0.51</v>
      </c>
      <c r="L635" s="11">
        <v>67</v>
      </c>
      <c r="M635" s="11">
        <v>8.52</v>
      </c>
      <c r="N635" s="11">
        <v>70</v>
      </c>
      <c r="O635" s="11">
        <v>13.78</v>
      </c>
      <c r="P635" s="11">
        <v>62</v>
      </c>
      <c r="Q635" s="11">
        <v>-0.2</v>
      </c>
      <c r="R635" s="11">
        <v>67</v>
      </c>
      <c r="S635" s="11">
        <v>1.81</v>
      </c>
      <c r="T635" s="11">
        <v>67</v>
      </c>
      <c r="U635" s="11">
        <v>0.13</v>
      </c>
      <c r="V635" s="11">
        <v>61</v>
      </c>
      <c r="W635" s="11">
        <v>-0.22</v>
      </c>
      <c r="X635" s="11">
        <v>53</v>
      </c>
      <c r="Y635" s="11">
        <v>4.24</v>
      </c>
      <c r="Z635" s="11">
        <v>53</v>
      </c>
      <c r="AA635" s="11">
        <v>1.92</v>
      </c>
      <c r="AB635" s="11">
        <v>55</v>
      </c>
      <c r="AC635" s="11">
        <v>4.97</v>
      </c>
      <c r="AD635" s="11">
        <v>62</v>
      </c>
      <c r="AE635" s="40">
        <v>0.28999999999999998</v>
      </c>
      <c r="AF635" s="11">
        <v>60</v>
      </c>
      <c r="AG635" s="43">
        <v>0.02</v>
      </c>
      <c r="AH635" s="11">
        <v>48</v>
      </c>
      <c r="AI635" s="47">
        <v>0.17</v>
      </c>
      <c r="AJ635" s="11">
        <v>56</v>
      </c>
      <c r="AK635" s="47">
        <v>0.02</v>
      </c>
      <c r="AL635" s="11">
        <v>41</v>
      </c>
      <c r="AM635" s="40">
        <v>0.18</v>
      </c>
      <c r="AN635" s="11">
        <v>53</v>
      </c>
      <c r="AO635" s="40">
        <v>0.45</v>
      </c>
      <c r="AP635" s="11">
        <v>62</v>
      </c>
      <c r="AQ635" s="11">
        <v>8.65</v>
      </c>
      <c r="AR635" s="11">
        <v>158.74</v>
      </c>
      <c r="AS635" s="11">
        <v>122.6</v>
      </c>
      <c r="AT635" s="11" t="s">
        <v>2640</v>
      </c>
      <c r="AU635" s="11" t="s">
        <v>2641</v>
      </c>
      <c r="AV635" s="11" t="s">
        <v>2640</v>
      </c>
      <c r="AW635" s="11">
        <v>3</v>
      </c>
      <c r="AX635" s="64" t="s">
        <v>2688</v>
      </c>
    </row>
    <row r="636" spans="1:50" x14ac:dyDescent="0.3">
      <c r="A636" s="11">
        <v>625</v>
      </c>
      <c r="B636" s="11" t="s">
        <v>863</v>
      </c>
      <c r="C636" s="11" t="s">
        <v>1686</v>
      </c>
      <c r="D636" s="11">
        <v>625</v>
      </c>
      <c r="E636" s="11" t="s">
        <v>2227</v>
      </c>
      <c r="F636" s="11" t="s">
        <v>2688</v>
      </c>
      <c r="G636" s="11" t="s">
        <v>863</v>
      </c>
      <c r="H636" s="12" t="s">
        <v>1044</v>
      </c>
      <c r="I636" s="13">
        <v>44733</v>
      </c>
      <c r="J636" s="11" t="s">
        <v>2655</v>
      </c>
      <c r="K636" s="11">
        <v>0.34</v>
      </c>
      <c r="L636" s="11">
        <v>66</v>
      </c>
      <c r="M636" s="11">
        <v>8.7100000000000009</v>
      </c>
      <c r="N636" s="11">
        <v>70</v>
      </c>
      <c r="O636" s="11">
        <v>13.8</v>
      </c>
      <c r="P636" s="11">
        <v>62</v>
      </c>
      <c r="Q636" s="11">
        <v>0.56999999999999995</v>
      </c>
      <c r="R636" s="11">
        <v>67</v>
      </c>
      <c r="S636" s="11">
        <v>2.52</v>
      </c>
      <c r="T636" s="11">
        <v>67</v>
      </c>
      <c r="U636" s="11">
        <v>-0.8</v>
      </c>
      <c r="V636" s="11">
        <v>60</v>
      </c>
      <c r="W636" s="11">
        <v>0.14000000000000001</v>
      </c>
      <c r="X636" s="11">
        <v>51</v>
      </c>
      <c r="Y636" s="11">
        <v>4.1500000000000004</v>
      </c>
      <c r="Z636" s="11">
        <v>51</v>
      </c>
      <c r="AA636" s="11">
        <v>2.62</v>
      </c>
      <c r="AB636" s="11">
        <v>54</v>
      </c>
      <c r="AC636" s="11">
        <v>4.54</v>
      </c>
      <c r="AD636" s="11">
        <v>62</v>
      </c>
      <c r="AE636" s="40">
        <v>0.26</v>
      </c>
      <c r="AF636" s="11">
        <v>59</v>
      </c>
      <c r="AG636" s="43">
        <v>0.02</v>
      </c>
      <c r="AH636" s="11">
        <v>44</v>
      </c>
      <c r="AI636" s="47">
        <v>0.16</v>
      </c>
      <c r="AJ636" s="11">
        <v>53</v>
      </c>
      <c r="AK636" s="47">
        <v>0.02</v>
      </c>
      <c r="AL636" s="11">
        <v>38</v>
      </c>
      <c r="AM636" s="40">
        <v>0.18</v>
      </c>
      <c r="AN636" s="11">
        <v>50</v>
      </c>
      <c r="AO636" s="40">
        <v>0.38</v>
      </c>
      <c r="AP636" s="11">
        <v>61</v>
      </c>
      <c r="AQ636" s="11">
        <v>7.910000000000001</v>
      </c>
      <c r="AR636" s="11">
        <v>159.63</v>
      </c>
      <c r="AS636" s="11">
        <v>123.91</v>
      </c>
      <c r="AT636" s="11" t="s">
        <v>2640</v>
      </c>
      <c r="AU636" s="11" t="s">
        <v>2640</v>
      </c>
      <c r="AV636" s="11" t="s">
        <v>2640</v>
      </c>
      <c r="AW636" s="11">
        <v>3</v>
      </c>
      <c r="AX636" s="64" t="s">
        <v>2690</v>
      </c>
    </row>
    <row r="637" spans="1:50" x14ac:dyDescent="0.3">
      <c r="A637" s="11">
        <v>626</v>
      </c>
      <c r="B637" s="11" t="s">
        <v>588</v>
      </c>
      <c r="C637" s="11" t="s">
        <v>1687</v>
      </c>
      <c r="D637" s="11">
        <v>626</v>
      </c>
      <c r="E637" s="11" t="s">
        <v>2227</v>
      </c>
      <c r="F637" s="11" t="s">
        <v>2688</v>
      </c>
      <c r="G637" s="11" t="s">
        <v>588</v>
      </c>
      <c r="H637" s="12" t="s">
        <v>1043</v>
      </c>
      <c r="I637" s="13">
        <v>44713</v>
      </c>
      <c r="J637" s="11" t="s">
        <v>2656</v>
      </c>
      <c r="K637" s="11">
        <v>0.54</v>
      </c>
      <c r="L637" s="11">
        <v>65</v>
      </c>
      <c r="M637" s="11">
        <v>8.91</v>
      </c>
      <c r="N637" s="11">
        <v>69</v>
      </c>
      <c r="O637" s="11">
        <v>17.07</v>
      </c>
      <c r="P637" s="11">
        <v>58</v>
      </c>
      <c r="Q637" s="11">
        <v>0.93</v>
      </c>
      <c r="R637" s="11">
        <v>64</v>
      </c>
      <c r="S637" s="11">
        <v>3.03</v>
      </c>
      <c r="T637" s="11">
        <v>65</v>
      </c>
      <c r="U637" s="11">
        <v>0.11</v>
      </c>
      <c r="V637" s="11">
        <v>51</v>
      </c>
      <c r="W637" s="11">
        <v>-0.19</v>
      </c>
      <c r="X637" s="11">
        <v>46</v>
      </c>
      <c r="Y637" s="11">
        <v>3.13</v>
      </c>
      <c r="Z637" s="11">
        <v>46</v>
      </c>
      <c r="AA637" s="11">
        <v>3.07</v>
      </c>
      <c r="AB637" s="11">
        <v>51</v>
      </c>
      <c r="AC637" s="11">
        <v>4.32</v>
      </c>
      <c r="AD637" s="11">
        <v>59</v>
      </c>
      <c r="AE637" s="40">
        <v>0.27</v>
      </c>
      <c r="AF637" s="11">
        <v>50</v>
      </c>
      <c r="AG637" s="43">
        <v>0.03</v>
      </c>
      <c r="AH637" s="11">
        <v>41</v>
      </c>
      <c r="AI637" s="47">
        <v>0.28999999999999998</v>
      </c>
      <c r="AJ637" s="11">
        <v>48</v>
      </c>
      <c r="AK637" s="47">
        <v>-0.01</v>
      </c>
      <c r="AL637" s="11">
        <v>35</v>
      </c>
      <c r="AM637" s="40">
        <v>0.22</v>
      </c>
      <c r="AN637" s="11">
        <v>45</v>
      </c>
      <c r="AO637" s="40">
        <v>0.46</v>
      </c>
      <c r="AP637" s="11">
        <v>52</v>
      </c>
      <c r="AQ637" s="11">
        <v>9.02</v>
      </c>
      <c r="AR637" s="11">
        <v>168.74</v>
      </c>
      <c r="AS637" s="11">
        <v>122.74</v>
      </c>
      <c r="AT637" s="11" t="s">
        <v>2640</v>
      </c>
      <c r="AU637" s="11" t="s">
        <v>2640</v>
      </c>
      <c r="AV637" s="11" t="s">
        <v>2640</v>
      </c>
      <c r="AW637" s="11">
        <v>3</v>
      </c>
      <c r="AX637" s="64" t="s">
        <v>2688</v>
      </c>
    </row>
    <row r="638" spans="1:50" x14ac:dyDescent="0.3">
      <c r="A638" s="11">
        <v>627</v>
      </c>
      <c r="B638" s="11" t="s">
        <v>797</v>
      </c>
      <c r="C638" s="11" t="s">
        <v>1688</v>
      </c>
      <c r="D638" s="11">
        <v>627</v>
      </c>
      <c r="E638" s="11" t="s">
        <v>2227</v>
      </c>
      <c r="F638" s="11" t="s">
        <v>2688</v>
      </c>
      <c r="G638" s="11" t="s">
        <v>797</v>
      </c>
      <c r="H638" s="12" t="s">
        <v>1052</v>
      </c>
      <c r="I638" s="13">
        <v>44730</v>
      </c>
      <c r="J638" s="11" t="s">
        <v>2656</v>
      </c>
      <c r="K638" s="11">
        <v>0.56000000000000005</v>
      </c>
      <c r="L638" s="11">
        <v>68</v>
      </c>
      <c r="M638" s="11">
        <v>8.25</v>
      </c>
      <c r="N638" s="11">
        <v>70</v>
      </c>
      <c r="O638" s="11">
        <v>13.72</v>
      </c>
      <c r="P638" s="11">
        <v>61</v>
      </c>
      <c r="Q638" s="11">
        <v>-0.4</v>
      </c>
      <c r="R638" s="11">
        <v>66</v>
      </c>
      <c r="S638" s="11">
        <v>1.02</v>
      </c>
      <c r="T638" s="11">
        <v>65</v>
      </c>
      <c r="U638" s="11">
        <v>-0.21</v>
      </c>
      <c r="V638" s="11">
        <v>60</v>
      </c>
      <c r="W638" s="11">
        <v>-0.28999999999999998</v>
      </c>
      <c r="X638" s="11">
        <v>53</v>
      </c>
      <c r="Y638" s="11">
        <v>2.29</v>
      </c>
      <c r="Z638" s="11">
        <v>53</v>
      </c>
      <c r="AA638" s="11">
        <v>1.22</v>
      </c>
      <c r="AB638" s="11">
        <v>55</v>
      </c>
      <c r="AC638" s="11">
        <v>4.41</v>
      </c>
      <c r="AD638" s="11">
        <v>59</v>
      </c>
      <c r="AE638" s="40">
        <v>0.23</v>
      </c>
      <c r="AF638" s="11">
        <v>59</v>
      </c>
      <c r="AG638" s="43">
        <v>0.04</v>
      </c>
      <c r="AH638" s="11">
        <v>47</v>
      </c>
      <c r="AI638" s="47">
        <v>0.32</v>
      </c>
      <c r="AJ638" s="11">
        <v>55</v>
      </c>
      <c r="AK638" s="47">
        <v>-0.01</v>
      </c>
      <c r="AL638" s="11">
        <v>41</v>
      </c>
      <c r="AM638" s="40">
        <v>0.27</v>
      </c>
      <c r="AN638" s="11">
        <v>52</v>
      </c>
      <c r="AO638" s="40">
        <v>0.37</v>
      </c>
      <c r="AP638" s="11">
        <v>61</v>
      </c>
      <c r="AQ638" s="11">
        <v>8.0399999999999991</v>
      </c>
      <c r="AR638" s="11">
        <v>159.03</v>
      </c>
      <c r="AS638" s="11">
        <v>122.64</v>
      </c>
      <c r="AT638" s="11" t="s">
        <v>2642</v>
      </c>
      <c r="AU638" s="11" t="s">
        <v>2641</v>
      </c>
      <c r="AV638" s="11" t="s">
        <v>2640</v>
      </c>
      <c r="AW638" s="11">
        <v>2</v>
      </c>
      <c r="AX638" s="64" t="s">
        <v>2688</v>
      </c>
    </row>
    <row r="639" spans="1:50" x14ac:dyDescent="0.3">
      <c r="A639" s="11">
        <v>628</v>
      </c>
      <c r="B639" s="11" t="s">
        <v>796</v>
      </c>
      <c r="C639" s="11" t="s">
        <v>1689</v>
      </c>
      <c r="D639" s="11">
        <v>628</v>
      </c>
      <c r="E639" s="11" t="s">
        <v>2227</v>
      </c>
      <c r="F639" s="11" t="s">
        <v>2688</v>
      </c>
      <c r="G639" s="11" t="s">
        <v>796</v>
      </c>
      <c r="H639" s="12" t="s">
        <v>1063</v>
      </c>
      <c r="I639" s="13">
        <v>44727</v>
      </c>
      <c r="J639" s="11" t="s">
        <v>2656</v>
      </c>
      <c r="K639" s="11">
        <v>0.6</v>
      </c>
      <c r="L639" s="11">
        <v>64</v>
      </c>
      <c r="M639" s="11">
        <v>9.48</v>
      </c>
      <c r="N639" s="11">
        <v>69</v>
      </c>
      <c r="O639" s="11">
        <v>16.41</v>
      </c>
      <c r="P639" s="11">
        <v>61</v>
      </c>
      <c r="Q639" s="11">
        <v>-1.28</v>
      </c>
      <c r="R639" s="11">
        <v>61</v>
      </c>
      <c r="S639" s="11">
        <v>0.89</v>
      </c>
      <c r="T639" s="11">
        <v>63</v>
      </c>
      <c r="U639" s="11">
        <v>0.68</v>
      </c>
      <c r="V639" s="11">
        <v>56</v>
      </c>
      <c r="W639" s="11">
        <v>-0.54</v>
      </c>
      <c r="X639" s="11">
        <v>46</v>
      </c>
      <c r="Y639" s="11">
        <v>5.08</v>
      </c>
      <c r="Z639" s="11">
        <v>45</v>
      </c>
      <c r="AA639" s="11">
        <v>1.02</v>
      </c>
      <c r="AB639" s="11">
        <v>49</v>
      </c>
      <c r="AC639" s="11">
        <v>5.61</v>
      </c>
      <c r="AD639" s="11">
        <v>58</v>
      </c>
      <c r="AE639" s="40">
        <v>0.28000000000000003</v>
      </c>
      <c r="AF639" s="11">
        <v>49</v>
      </c>
      <c r="AG639" s="43">
        <v>0.04</v>
      </c>
      <c r="AH639" s="11">
        <v>38</v>
      </c>
      <c r="AI639" s="47">
        <v>0.27</v>
      </c>
      <c r="AJ639" s="11">
        <v>47</v>
      </c>
      <c r="AK639" s="47">
        <v>0.01</v>
      </c>
      <c r="AL639" s="11">
        <v>33</v>
      </c>
      <c r="AM639" s="40">
        <v>0.27</v>
      </c>
      <c r="AN639" s="11">
        <v>44</v>
      </c>
      <c r="AO639" s="40">
        <v>0.46</v>
      </c>
      <c r="AP639" s="11">
        <v>51</v>
      </c>
      <c r="AQ639" s="11">
        <v>10.16</v>
      </c>
      <c r="AR639" s="11">
        <v>156.15</v>
      </c>
      <c r="AS639" s="11">
        <v>124.51</v>
      </c>
      <c r="AT639" s="11" t="s">
        <v>2640</v>
      </c>
      <c r="AU639" s="11" t="s">
        <v>2640</v>
      </c>
      <c r="AV639" s="11" t="s">
        <v>2640</v>
      </c>
      <c r="AW639" s="11">
        <v>3</v>
      </c>
      <c r="AX639" s="64" t="s">
        <v>2688</v>
      </c>
    </row>
    <row r="640" spans="1:50" x14ac:dyDescent="0.3">
      <c r="A640" s="11">
        <v>629</v>
      </c>
      <c r="B640" s="11" t="s">
        <v>404</v>
      </c>
      <c r="C640" s="11" t="s">
        <v>1690</v>
      </c>
      <c r="D640" s="11">
        <v>629</v>
      </c>
      <c r="E640" s="11" t="s">
        <v>2227</v>
      </c>
      <c r="F640" s="11" t="s">
        <v>2688</v>
      </c>
      <c r="G640" s="11" t="s">
        <v>404</v>
      </c>
      <c r="H640" s="12" t="s">
        <v>1051</v>
      </c>
      <c r="I640" s="13">
        <v>44709</v>
      </c>
      <c r="J640" s="11" t="s">
        <v>2656</v>
      </c>
      <c r="K640" s="11">
        <v>0.31</v>
      </c>
      <c r="L640" s="11">
        <v>65</v>
      </c>
      <c r="M640" s="11">
        <v>8.15</v>
      </c>
      <c r="N640" s="11">
        <v>70</v>
      </c>
      <c r="O640" s="11">
        <v>12.71</v>
      </c>
      <c r="P640" s="11">
        <v>58</v>
      </c>
      <c r="Q640" s="11">
        <v>-0.2</v>
      </c>
      <c r="R640" s="11">
        <v>63</v>
      </c>
      <c r="S640" s="11">
        <v>1.88</v>
      </c>
      <c r="T640" s="11">
        <v>65</v>
      </c>
      <c r="U640" s="11">
        <v>0.17</v>
      </c>
      <c r="V640" s="11">
        <v>56</v>
      </c>
      <c r="W640" s="11">
        <v>-0.19</v>
      </c>
      <c r="X640" s="11">
        <v>48</v>
      </c>
      <c r="Y640" s="11">
        <v>3.91</v>
      </c>
      <c r="Z640" s="11">
        <v>47</v>
      </c>
      <c r="AA640" s="11">
        <v>2.09</v>
      </c>
      <c r="AB640" s="11">
        <v>50</v>
      </c>
      <c r="AC640" s="11">
        <v>4.8499999999999996</v>
      </c>
      <c r="AD640" s="11">
        <v>59</v>
      </c>
      <c r="AE640" s="40">
        <v>0.28999999999999998</v>
      </c>
      <c r="AF640" s="11">
        <v>51</v>
      </c>
      <c r="AG640" s="43">
        <v>0.02</v>
      </c>
      <c r="AH640" s="11">
        <v>41</v>
      </c>
      <c r="AI640" s="47">
        <v>0.18</v>
      </c>
      <c r="AJ640" s="11">
        <v>49</v>
      </c>
      <c r="AK640" s="47">
        <v>0.03</v>
      </c>
      <c r="AL640" s="11">
        <v>36</v>
      </c>
      <c r="AM640" s="40">
        <v>0.22</v>
      </c>
      <c r="AN640" s="11">
        <v>46</v>
      </c>
      <c r="AO640" s="40">
        <v>0.44</v>
      </c>
      <c r="AP640" s="11">
        <v>53</v>
      </c>
      <c r="AQ640" s="11">
        <v>8.32</v>
      </c>
      <c r="AR640" s="11">
        <v>162.43</v>
      </c>
      <c r="AS640" s="11">
        <v>124.48</v>
      </c>
      <c r="AT640" s="11" t="s">
        <v>2640</v>
      </c>
      <c r="AU640" s="11" t="s">
        <v>2640</v>
      </c>
      <c r="AV640" s="11" t="s">
        <v>2642</v>
      </c>
      <c r="AW640" s="11">
        <v>3</v>
      </c>
      <c r="AX640" s="64" t="s">
        <v>2688</v>
      </c>
    </row>
    <row r="641" spans="1:50" x14ac:dyDescent="0.3">
      <c r="A641" s="11">
        <v>630</v>
      </c>
      <c r="B641" s="11" t="s">
        <v>720</v>
      </c>
      <c r="C641" s="11" t="s">
        <v>1691</v>
      </c>
      <c r="D641" s="11">
        <v>630</v>
      </c>
      <c r="E641" s="11" t="s">
        <v>2227</v>
      </c>
      <c r="F641" s="11" t="s">
        <v>2688</v>
      </c>
      <c r="G641" s="11" t="s">
        <v>720</v>
      </c>
      <c r="H641" s="12" t="s">
        <v>1058</v>
      </c>
      <c r="I641" s="13">
        <v>44724</v>
      </c>
      <c r="J641" s="11" t="s">
        <v>2656</v>
      </c>
      <c r="K641" s="11">
        <v>0.33</v>
      </c>
      <c r="L641" s="11">
        <v>68</v>
      </c>
      <c r="M641" s="11">
        <v>6.68</v>
      </c>
      <c r="N641" s="11">
        <v>71</v>
      </c>
      <c r="O641" s="11">
        <v>11.99</v>
      </c>
      <c r="P641" s="11">
        <v>62</v>
      </c>
      <c r="Q641" s="11">
        <v>0.11</v>
      </c>
      <c r="R641" s="11">
        <v>66</v>
      </c>
      <c r="S641" s="11">
        <v>1.1399999999999999</v>
      </c>
      <c r="T641" s="11">
        <v>66</v>
      </c>
      <c r="U641" s="11">
        <v>1E-3</v>
      </c>
      <c r="V641" s="11">
        <v>58</v>
      </c>
      <c r="W641" s="11">
        <v>-0.23</v>
      </c>
      <c r="X641" s="11">
        <v>48</v>
      </c>
      <c r="Y641" s="11">
        <v>2.44</v>
      </c>
      <c r="Z641" s="11">
        <v>48</v>
      </c>
      <c r="AA641" s="11">
        <v>1.61</v>
      </c>
      <c r="AB641" s="11">
        <v>52</v>
      </c>
      <c r="AC641" s="11">
        <v>3.71</v>
      </c>
      <c r="AD641" s="11">
        <v>60</v>
      </c>
      <c r="AE641" s="40">
        <v>0.31</v>
      </c>
      <c r="AF641" s="11">
        <v>55</v>
      </c>
      <c r="AG641" s="43">
        <v>0.04</v>
      </c>
      <c r="AH641" s="11">
        <v>41</v>
      </c>
      <c r="AI641" s="47">
        <v>0.31</v>
      </c>
      <c r="AJ641" s="11">
        <v>51</v>
      </c>
      <c r="AK641" s="47">
        <v>0.02</v>
      </c>
      <c r="AL641" s="11">
        <v>34</v>
      </c>
      <c r="AM641" s="40">
        <v>0.31</v>
      </c>
      <c r="AN641" s="11">
        <v>47</v>
      </c>
      <c r="AO641" s="40">
        <v>0.51</v>
      </c>
      <c r="AP641" s="11">
        <v>57</v>
      </c>
      <c r="AQ641" s="11">
        <v>6.681</v>
      </c>
      <c r="AR641" s="11">
        <v>158.96</v>
      </c>
      <c r="AS641" s="11">
        <v>123.74</v>
      </c>
      <c r="AT641" s="11" t="s">
        <v>2640</v>
      </c>
      <c r="AU641" s="11" t="s">
        <v>2640</v>
      </c>
      <c r="AV641" s="11" t="s">
        <v>2640</v>
      </c>
      <c r="AW641" s="11">
        <v>2</v>
      </c>
      <c r="AX641" s="64" t="s">
        <v>2688</v>
      </c>
    </row>
    <row r="642" spans="1:50" x14ac:dyDescent="0.3">
      <c r="A642" s="11">
        <v>631</v>
      </c>
      <c r="B642" s="11" t="s">
        <v>402</v>
      </c>
      <c r="C642" s="11" t="s">
        <v>1692</v>
      </c>
      <c r="D642" s="11">
        <v>631</v>
      </c>
      <c r="E642" s="11" t="s">
        <v>2227</v>
      </c>
      <c r="F642" s="11" t="s">
        <v>2688</v>
      </c>
      <c r="G642" s="11" t="s">
        <v>402</v>
      </c>
      <c r="H642" s="12" t="s">
        <v>1062</v>
      </c>
      <c r="I642" s="13">
        <v>44709</v>
      </c>
      <c r="J642" s="11" t="s">
        <v>2656</v>
      </c>
      <c r="K642" s="11">
        <v>0.69</v>
      </c>
      <c r="L642" s="11">
        <v>64</v>
      </c>
      <c r="M642" s="11">
        <v>9.58</v>
      </c>
      <c r="N642" s="11">
        <v>70</v>
      </c>
      <c r="O642" s="11">
        <v>14.35</v>
      </c>
      <c r="P642" s="11">
        <v>59</v>
      </c>
      <c r="Q642" s="11">
        <v>0.51</v>
      </c>
      <c r="R642" s="11">
        <v>63</v>
      </c>
      <c r="S642" s="11">
        <v>1.81</v>
      </c>
      <c r="T642" s="11">
        <v>64</v>
      </c>
      <c r="U642" s="11">
        <v>-0.47</v>
      </c>
      <c r="V642" s="11">
        <v>54</v>
      </c>
      <c r="W642" s="11">
        <v>-0.43</v>
      </c>
      <c r="X642" s="11">
        <v>46</v>
      </c>
      <c r="Y642" s="11">
        <v>5.1100000000000003</v>
      </c>
      <c r="Z642" s="11">
        <v>45</v>
      </c>
      <c r="AA642" s="11">
        <v>2.15</v>
      </c>
      <c r="AB642" s="11">
        <v>49</v>
      </c>
      <c r="AC642" s="11">
        <v>4.68</v>
      </c>
      <c r="AD642" s="11">
        <v>59</v>
      </c>
      <c r="AE642" s="40">
        <v>0.31</v>
      </c>
      <c r="AF642" s="11">
        <v>49</v>
      </c>
      <c r="AG642" s="43">
        <v>0.06</v>
      </c>
      <c r="AH642" s="11">
        <v>39</v>
      </c>
      <c r="AI642" s="47">
        <v>0.3</v>
      </c>
      <c r="AJ642" s="11">
        <v>47</v>
      </c>
      <c r="AK642" s="47">
        <v>1E-3</v>
      </c>
      <c r="AL642" s="11">
        <v>33</v>
      </c>
      <c r="AM642" s="40">
        <v>0.31</v>
      </c>
      <c r="AN642" s="11">
        <v>44</v>
      </c>
      <c r="AO642" s="40">
        <v>0.46</v>
      </c>
      <c r="AP642" s="11">
        <v>51</v>
      </c>
      <c r="AQ642" s="11">
        <v>9.11</v>
      </c>
      <c r="AR642" s="11">
        <v>168.83</v>
      </c>
      <c r="AS642" s="11">
        <v>126.1</v>
      </c>
      <c r="AT642" s="11" t="s">
        <v>2642</v>
      </c>
      <c r="AU642" s="11" t="s">
        <v>2640</v>
      </c>
      <c r="AV642" s="11" t="s">
        <v>2640</v>
      </c>
      <c r="AW642" s="11">
        <v>3</v>
      </c>
      <c r="AX642" s="64" t="s">
        <v>2688</v>
      </c>
    </row>
    <row r="643" spans="1:50" x14ac:dyDescent="0.3">
      <c r="A643" s="11">
        <v>632</v>
      </c>
      <c r="B643" s="11" t="s">
        <v>808</v>
      </c>
      <c r="C643" s="11" t="s">
        <v>1693</v>
      </c>
      <c r="D643" s="11">
        <v>632</v>
      </c>
      <c r="E643" s="11" t="s">
        <v>2227</v>
      </c>
      <c r="F643" s="11" t="s">
        <v>2688</v>
      </c>
      <c r="G643" s="11" t="s">
        <v>808</v>
      </c>
      <c r="H643" s="12" t="s">
        <v>1069</v>
      </c>
      <c r="I643" s="13">
        <v>44731</v>
      </c>
      <c r="J643" s="11" t="s">
        <v>2656</v>
      </c>
      <c r="K643" s="11">
        <v>0.88</v>
      </c>
      <c r="L643" s="11">
        <v>68</v>
      </c>
      <c r="M643" s="11">
        <v>11.94</v>
      </c>
      <c r="N643" s="11">
        <v>70</v>
      </c>
      <c r="O643" s="11">
        <v>17.190000000000001</v>
      </c>
      <c r="P643" s="11">
        <v>61</v>
      </c>
      <c r="Q643" s="11">
        <v>0.19</v>
      </c>
      <c r="R643" s="11">
        <v>66</v>
      </c>
      <c r="S643" s="11">
        <v>2.54</v>
      </c>
      <c r="T643" s="11">
        <v>65</v>
      </c>
      <c r="U643" s="11">
        <v>-0.5</v>
      </c>
      <c r="V643" s="11">
        <v>58</v>
      </c>
      <c r="W643" s="11">
        <v>-0.55000000000000004</v>
      </c>
      <c r="X643" s="11">
        <v>52</v>
      </c>
      <c r="Y643" s="11">
        <v>6.26</v>
      </c>
      <c r="Z643" s="11">
        <v>51</v>
      </c>
      <c r="AA643" s="11">
        <v>2.82</v>
      </c>
      <c r="AB643" s="11">
        <v>53</v>
      </c>
      <c r="AC643" s="11">
        <v>6.06</v>
      </c>
      <c r="AD643" s="11">
        <v>57</v>
      </c>
      <c r="AE643" s="40">
        <v>0.22</v>
      </c>
      <c r="AF643" s="11">
        <v>58</v>
      </c>
      <c r="AG643" s="43">
        <v>0.01</v>
      </c>
      <c r="AH643" s="11">
        <v>42</v>
      </c>
      <c r="AI643" s="47">
        <v>0.31</v>
      </c>
      <c r="AJ643" s="11">
        <v>52</v>
      </c>
      <c r="AK643" s="47">
        <v>-0.01</v>
      </c>
      <c r="AL643" s="11">
        <v>34</v>
      </c>
      <c r="AM643" s="40">
        <v>0.22</v>
      </c>
      <c r="AN643" s="11">
        <v>49</v>
      </c>
      <c r="AO643" s="40">
        <v>0.38</v>
      </c>
      <c r="AP643" s="11">
        <v>59</v>
      </c>
      <c r="AQ643" s="11">
        <v>11.44</v>
      </c>
      <c r="AR643" s="11">
        <v>172.93</v>
      </c>
      <c r="AS643" s="11">
        <v>125.21</v>
      </c>
      <c r="AT643" s="11" t="s">
        <v>2640</v>
      </c>
      <c r="AU643" s="11" t="s">
        <v>2640</v>
      </c>
      <c r="AV643" s="11" t="s">
        <v>2642</v>
      </c>
      <c r="AW643" s="11">
        <v>3</v>
      </c>
      <c r="AX643" s="64" t="s">
        <v>2688</v>
      </c>
    </row>
    <row r="644" spans="1:50" x14ac:dyDescent="0.3">
      <c r="A644" s="11">
        <v>633</v>
      </c>
      <c r="B644" s="11" t="s">
        <v>807</v>
      </c>
      <c r="C644" s="11" t="s">
        <v>1694</v>
      </c>
      <c r="D644" s="11">
        <v>633</v>
      </c>
      <c r="E644" s="11" t="s">
        <v>2227</v>
      </c>
      <c r="F644" s="11" t="s">
        <v>2688</v>
      </c>
      <c r="G644" s="11" t="s">
        <v>807</v>
      </c>
      <c r="H644" s="12" t="s">
        <v>1069</v>
      </c>
      <c r="I644" s="13">
        <v>44731</v>
      </c>
      <c r="J644" s="11" t="s">
        <v>2656</v>
      </c>
      <c r="K644" s="11">
        <v>0.91</v>
      </c>
      <c r="L644" s="11">
        <v>67</v>
      </c>
      <c r="M644" s="11">
        <v>10.25</v>
      </c>
      <c r="N644" s="11">
        <v>70</v>
      </c>
      <c r="O644" s="11">
        <v>16.739999999999998</v>
      </c>
      <c r="P644" s="11">
        <v>60</v>
      </c>
      <c r="Q644" s="11">
        <v>0.26</v>
      </c>
      <c r="R644" s="11">
        <v>65</v>
      </c>
      <c r="S644" s="11">
        <v>2.1</v>
      </c>
      <c r="T644" s="11">
        <v>64</v>
      </c>
      <c r="U644" s="11">
        <v>-0.03</v>
      </c>
      <c r="V644" s="11">
        <v>57</v>
      </c>
      <c r="W644" s="11">
        <v>-0.31</v>
      </c>
      <c r="X644" s="11">
        <v>51</v>
      </c>
      <c r="Y644" s="11">
        <v>4.8600000000000003</v>
      </c>
      <c r="Z644" s="11">
        <v>50</v>
      </c>
      <c r="AA644" s="11">
        <v>2.41</v>
      </c>
      <c r="AB644" s="11">
        <v>53</v>
      </c>
      <c r="AC644" s="11">
        <v>4.9400000000000004</v>
      </c>
      <c r="AD644" s="11">
        <v>57</v>
      </c>
      <c r="AE644" s="40">
        <v>0.2</v>
      </c>
      <c r="AF644" s="11">
        <v>57</v>
      </c>
      <c r="AG644" s="43">
        <v>0.02</v>
      </c>
      <c r="AH644" s="11">
        <v>41</v>
      </c>
      <c r="AI644" s="47">
        <v>0.34</v>
      </c>
      <c r="AJ644" s="11">
        <v>51</v>
      </c>
      <c r="AK644" s="47">
        <v>-0.02</v>
      </c>
      <c r="AL644" s="11">
        <v>34</v>
      </c>
      <c r="AM644" s="40">
        <v>0.24</v>
      </c>
      <c r="AN644" s="11">
        <v>47</v>
      </c>
      <c r="AO644" s="40">
        <v>0.34</v>
      </c>
      <c r="AP644" s="11">
        <v>59</v>
      </c>
      <c r="AQ644" s="11">
        <v>10.220000000000001</v>
      </c>
      <c r="AR644" s="11">
        <v>163.22</v>
      </c>
      <c r="AS644" s="11">
        <v>124.43</v>
      </c>
      <c r="AT644" s="11" t="s">
        <v>2640</v>
      </c>
      <c r="AU644" s="11" t="s">
        <v>2640</v>
      </c>
      <c r="AV644" s="11" t="s">
        <v>2642</v>
      </c>
      <c r="AW644" s="11">
        <v>3</v>
      </c>
      <c r="AX644" s="64" t="s">
        <v>2688</v>
      </c>
    </row>
    <row r="645" spans="1:50" x14ac:dyDescent="0.3">
      <c r="A645" s="11">
        <v>634</v>
      </c>
      <c r="B645" s="11" t="s">
        <v>263</v>
      </c>
      <c r="C645" s="11" t="s">
        <v>1695</v>
      </c>
      <c r="D645" s="11">
        <v>634</v>
      </c>
      <c r="E645" s="11" t="s">
        <v>2227</v>
      </c>
      <c r="F645" s="11" t="s">
        <v>2688</v>
      </c>
      <c r="G645" s="11" t="s">
        <v>263</v>
      </c>
      <c r="H645" s="12" t="s">
        <v>1044</v>
      </c>
      <c r="I645" s="13">
        <v>44703</v>
      </c>
      <c r="J645" s="11" t="s">
        <v>2656</v>
      </c>
      <c r="K645" s="11">
        <v>0.51</v>
      </c>
      <c r="L645" s="11">
        <v>66</v>
      </c>
      <c r="M645" s="11">
        <v>9.43</v>
      </c>
      <c r="N645" s="11">
        <v>69</v>
      </c>
      <c r="O645" s="11">
        <v>16.399999999999999</v>
      </c>
      <c r="P645" s="11">
        <v>62</v>
      </c>
      <c r="Q645" s="11">
        <v>-0.42</v>
      </c>
      <c r="R645" s="11">
        <v>66</v>
      </c>
      <c r="S645" s="11">
        <v>1.71</v>
      </c>
      <c r="T645" s="11">
        <v>66</v>
      </c>
      <c r="U645" s="11">
        <v>-0.44</v>
      </c>
      <c r="V645" s="11">
        <v>60</v>
      </c>
      <c r="W645" s="11">
        <v>-0.27</v>
      </c>
      <c r="X645" s="11">
        <v>51</v>
      </c>
      <c r="Y645" s="11">
        <v>4.24</v>
      </c>
      <c r="Z645" s="11">
        <v>51</v>
      </c>
      <c r="AA645" s="11">
        <v>2.16</v>
      </c>
      <c r="AB645" s="11">
        <v>53</v>
      </c>
      <c r="AC645" s="11">
        <v>5.18</v>
      </c>
      <c r="AD645" s="11">
        <v>61</v>
      </c>
      <c r="AE645" s="40">
        <v>0.32</v>
      </c>
      <c r="AF645" s="11">
        <v>59</v>
      </c>
      <c r="AG645" s="43">
        <v>0.03</v>
      </c>
      <c r="AH645" s="11">
        <v>45</v>
      </c>
      <c r="AI645" s="47">
        <v>0.2</v>
      </c>
      <c r="AJ645" s="11">
        <v>54</v>
      </c>
      <c r="AK645" s="47">
        <v>0.03</v>
      </c>
      <c r="AL645" s="11">
        <v>38</v>
      </c>
      <c r="AM645" s="40">
        <v>0.25</v>
      </c>
      <c r="AN645" s="11">
        <v>51</v>
      </c>
      <c r="AO645" s="40">
        <v>0.49</v>
      </c>
      <c r="AP645" s="11">
        <v>61</v>
      </c>
      <c r="AQ645" s="11">
        <v>8.99</v>
      </c>
      <c r="AR645" s="11">
        <v>162.12</v>
      </c>
      <c r="AS645" s="11">
        <v>124.06</v>
      </c>
      <c r="AT645" s="11" t="s">
        <v>2641</v>
      </c>
      <c r="AU645" s="11" t="s">
        <v>2641</v>
      </c>
      <c r="AV645" s="11" t="s">
        <v>2640</v>
      </c>
      <c r="AW645" s="11">
        <v>3</v>
      </c>
      <c r="AX645" s="64" t="s">
        <v>2688</v>
      </c>
    </row>
    <row r="646" spans="1:50" x14ac:dyDescent="0.3">
      <c r="A646" s="11">
        <v>635</v>
      </c>
      <c r="B646" s="11" t="s">
        <v>846</v>
      </c>
      <c r="C646" s="11" t="s">
        <v>1696</v>
      </c>
      <c r="D646" s="11">
        <v>635</v>
      </c>
      <c r="E646" s="11" t="s">
        <v>2227</v>
      </c>
      <c r="F646" s="11" t="s">
        <v>2688</v>
      </c>
      <c r="G646" s="11" t="s">
        <v>846</v>
      </c>
      <c r="H646" s="12" t="s">
        <v>1042</v>
      </c>
      <c r="I646" s="13">
        <v>44731</v>
      </c>
      <c r="J646" s="11" t="s">
        <v>2656</v>
      </c>
      <c r="K646" s="11">
        <v>0.77</v>
      </c>
      <c r="L646" s="11">
        <v>68</v>
      </c>
      <c r="M646" s="11">
        <v>11.91</v>
      </c>
      <c r="N646" s="11">
        <v>71</v>
      </c>
      <c r="O646" s="11">
        <v>18.52</v>
      </c>
      <c r="P646" s="11">
        <v>64</v>
      </c>
      <c r="Q646" s="11">
        <v>-0.56000000000000005</v>
      </c>
      <c r="R646" s="11">
        <v>67</v>
      </c>
      <c r="S646" s="11">
        <v>2.54</v>
      </c>
      <c r="T646" s="11">
        <v>66</v>
      </c>
      <c r="U646" s="11">
        <v>1.42</v>
      </c>
      <c r="V646" s="11">
        <v>63</v>
      </c>
      <c r="W646" s="11">
        <v>-0.46</v>
      </c>
      <c r="X646" s="11">
        <v>53</v>
      </c>
      <c r="Y646" s="11">
        <v>6.56</v>
      </c>
      <c r="Z646" s="11">
        <v>52</v>
      </c>
      <c r="AA646" s="11">
        <v>2.76</v>
      </c>
      <c r="AB646" s="11">
        <v>55</v>
      </c>
      <c r="AC646" s="11">
        <v>6.52</v>
      </c>
      <c r="AD646" s="11">
        <v>61</v>
      </c>
      <c r="AE646" s="40">
        <v>0.23</v>
      </c>
      <c r="AF646" s="11">
        <v>58</v>
      </c>
      <c r="AG646" s="43">
        <v>0.03</v>
      </c>
      <c r="AH646" s="11">
        <v>46</v>
      </c>
      <c r="AI646" s="47">
        <v>0.2</v>
      </c>
      <c r="AJ646" s="11">
        <v>55</v>
      </c>
      <c r="AK646" s="47">
        <v>0.02</v>
      </c>
      <c r="AL646" s="11">
        <v>40</v>
      </c>
      <c r="AM646" s="40">
        <v>0.24</v>
      </c>
      <c r="AN646" s="11">
        <v>52</v>
      </c>
      <c r="AO646" s="40">
        <v>0.34</v>
      </c>
      <c r="AP646" s="11">
        <v>60</v>
      </c>
      <c r="AQ646" s="11">
        <v>13.33</v>
      </c>
      <c r="AR646" s="11">
        <v>171.01</v>
      </c>
      <c r="AS646" s="11">
        <v>130.15</v>
      </c>
      <c r="AT646" s="11" t="s">
        <v>2640</v>
      </c>
      <c r="AU646" s="11" t="s">
        <v>2640</v>
      </c>
      <c r="AV646" s="11" t="s">
        <v>2642</v>
      </c>
      <c r="AW646" s="11">
        <v>4</v>
      </c>
      <c r="AX646" s="64" t="s">
        <v>2688</v>
      </c>
    </row>
    <row r="647" spans="1:50" x14ac:dyDescent="0.3">
      <c r="A647" s="11">
        <v>636</v>
      </c>
      <c r="B647" s="11" t="s">
        <v>10</v>
      </c>
      <c r="C647" s="11" t="s">
        <v>1697</v>
      </c>
      <c r="D647" s="11">
        <v>636</v>
      </c>
      <c r="E647" s="11" t="s">
        <v>2227</v>
      </c>
      <c r="F647" s="11" t="s">
        <v>2688</v>
      </c>
      <c r="G647" s="11" t="s">
        <v>10</v>
      </c>
      <c r="H647" s="12" t="s">
        <v>1055</v>
      </c>
      <c r="I647" s="13">
        <v>44702</v>
      </c>
      <c r="J647" s="11" t="s">
        <v>2656</v>
      </c>
      <c r="K647" s="11">
        <v>0.3</v>
      </c>
      <c r="L647" s="11">
        <v>65</v>
      </c>
      <c r="M647" s="11">
        <v>5.77</v>
      </c>
      <c r="N647" s="11">
        <v>70</v>
      </c>
      <c r="O647" s="11">
        <v>7.36</v>
      </c>
      <c r="P647" s="11">
        <v>62</v>
      </c>
      <c r="Q647" s="11">
        <v>0.25</v>
      </c>
      <c r="R647" s="11">
        <v>64</v>
      </c>
      <c r="S647" s="11">
        <v>1.8</v>
      </c>
      <c r="T647" s="11">
        <v>64</v>
      </c>
      <c r="U647" s="11">
        <v>0.4</v>
      </c>
      <c r="V647" s="11">
        <v>59</v>
      </c>
      <c r="W647" s="11">
        <v>-0.36</v>
      </c>
      <c r="X647" s="11">
        <v>50</v>
      </c>
      <c r="Y647" s="11">
        <v>4.66</v>
      </c>
      <c r="Z647" s="11">
        <v>49</v>
      </c>
      <c r="AA647" s="11">
        <v>1.37</v>
      </c>
      <c r="AB647" s="11">
        <v>52</v>
      </c>
      <c r="AC647" s="11">
        <v>3.91</v>
      </c>
      <c r="AD647" s="11">
        <v>59</v>
      </c>
      <c r="AE647" s="40">
        <v>0.34</v>
      </c>
      <c r="AF647" s="11">
        <v>53</v>
      </c>
      <c r="AG647" s="43">
        <v>7.0000000000000007E-2</v>
      </c>
      <c r="AH647" s="11">
        <v>45</v>
      </c>
      <c r="AI647" s="47">
        <v>0.33</v>
      </c>
      <c r="AJ647" s="11">
        <v>53</v>
      </c>
      <c r="AK647" s="47">
        <v>1E-3</v>
      </c>
      <c r="AL647" s="11">
        <v>39</v>
      </c>
      <c r="AM647" s="40">
        <v>0.34</v>
      </c>
      <c r="AN647" s="11">
        <v>50</v>
      </c>
      <c r="AO647" s="40">
        <v>0.51</v>
      </c>
      <c r="AP647" s="11">
        <v>55</v>
      </c>
      <c r="AQ647" s="11">
        <v>6.17</v>
      </c>
      <c r="AR647" s="11">
        <v>163.38</v>
      </c>
      <c r="AS647" s="11">
        <v>126.76</v>
      </c>
      <c r="AT647" s="11" t="s">
        <v>2641</v>
      </c>
      <c r="AU647" s="11" t="s">
        <v>2641</v>
      </c>
      <c r="AV647" s="11" t="s">
        <v>2640</v>
      </c>
      <c r="AW647" s="11">
        <v>3</v>
      </c>
      <c r="AX647" s="64" t="s">
        <v>2688</v>
      </c>
    </row>
    <row r="648" spans="1:50" x14ac:dyDescent="0.3">
      <c r="A648" s="11">
        <v>637</v>
      </c>
      <c r="B648" s="11" t="s">
        <v>413</v>
      </c>
      <c r="C648" s="11" t="s">
        <v>1698</v>
      </c>
      <c r="D648" s="11">
        <v>637</v>
      </c>
      <c r="E648" s="11" t="s">
        <v>2227</v>
      </c>
      <c r="F648" s="11" t="s">
        <v>2688</v>
      </c>
      <c r="G648" s="11" t="s">
        <v>413</v>
      </c>
      <c r="H648" s="12" t="s">
        <v>1049</v>
      </c>
      <c r="I648" s="13">
        <v>44708</v>
      </c>
      <c r="J648" s="11" t="s">
        <v>2656</v>
      </c>
      <c r="K648" s="11">
        <v>0.46</v>
      </c>
      <c r="L648" s="11">
        <v>66</v>
      </c>
      <c r="M648" s="11">
        <v>9.26</v>
      </c>
      <c r="N648" s="11">
        <v>70</v>
      </c>
      <c r="O648" s="11">
        <v>14.35</v>
      </c>
      <c r="P648" s="11">
        <v>58</v>
      </c>
      <c r="Q648" s="11">
        <v>0.48</v>
      </c>
      <c r="R648" s="11">
        <v>65</v>
      </c>
      <c r="S648" s="11">
        <v>1.79</v>
      </c>
      <c r="T648" s="11">
        <v>65</v>
      </c>
      <c r="U648" s="11">
        <v>0.23</v>
      </c>
      <c r="V648" s="11">
        <v>57</v>
      </c>
      <c r="W648" s="11">
        <v>-0.22</v>
      </c>
      <c r="X648" s="11">
        <v>48</v>
      </c>
      <c r="Y648" s="11">
        <v>6.24</v>
      </c>
      <c r="Z648" s="11">
        <v>48</v>
      </c>
      <c r="AA648" s="11">
        <v>2.4500000000000002</v>
      </c>
      <c r="AB648" s="11">
        <v>52</v>
      </c>
      <c r="AC648" s="11">
        <v>4.6500000000000004</v>
      </c>
      <c r="AD648" s="11">
        <v>60</v>
      </c>
      <c r="AE648" s="40">
        <v>0.28999999999999998</v>
      </c>
      <c r="AF648" s="11">
        <v>54</v>
      </c>
      <c r="AG648" s="43">
        <v>0.03</v>
      </c>
      <c r="AH648" s="11">
        <v>43</v>
      </c>
      <c r="AI648" s="47">
        <v>0.22</v>
      </c>
      <c r="AJ648" s="11">
        <v>51</v>
      </c>
      <c r="AK648" s="47">
        <v>0.01</v>
      </c>
      <c r="AL648" s="11">
        <v>37</v>
      </c>
      <c r="AM648" s="40">
        <v>0.23</v>
      </c>
      <c r="AN648" s="11">
        <v>48</v>
      </c>
      <c r="AO648" s="40">
        <v>0.43</v>
      </c>
      <c r="AP648" s="11">
        <v>56</v>
      </c>
      <c r="AQ648" s="11">
        <v>9.49</v>
      </c>
      <c r="AR648" s="11">
        <v>163.47999999999999</v>
      </c>
      <c r="AS648" s="11">
        <v>125.52</v>
      </c>
      <c r="AT648" s="11" t="s">
        <v>2640</v>
      </c>
      <c r="AU648" s="11" t="s">
        <v>2641</v>
      </c>
      <c r="AV648" s="11" t="s">
        <v>2640</v>
      </c>
      <c r="AW648" s="11">
        <v>3</v>
      </c>
      <c r="AX648" s="64" t="s">
        <v>2688</v>
      </c>
    </row>
    <row r="649" spans="1:50" x14ac:dyDescent="0.3">
      <c r="A649" s="11">
        <v>638</v>
      </c>
      <c r="B649" s="11" t="s">
        <v>961</v>
      </c>
      <c r="C649" s="11" t="s">
        <v>1699</v>
      </c>
      <c r="D649" s="11">
        <v>638</v>
      </c>
      <c r="E649" s="11" t="s">
        <v>2227</v>
      </c>
      <c r="F649" s="11" t="s">
        <v>2688</v>
      </c>
      <c r="G649" s="11" t="s">
        <v>961</v>
      </c>
      <c r="H649" s="12" t="s">
        <v>1043</v>
      </c>
      <c r="I649" s="13">
        <v>44736</v>
      </c>
      <c r="J649" s="11" t="s">
        <v>2656</v>
      </c>
      <c r="K649" s="11">
        <v>0.47</v>
      </c>
      <c r="L649" s="11">
        <v>64</v>
      </c>
      <c r="M649" s="11">
        <v>9.66</v>
      </c>
      <c r="N649" s="11">
        <v>68</v>
      </c>
      <c r="O649" s="11">
        <v>16.440000000000001</v>
      </c>
      <c r="P649" s="11">
        <v>55</v>
      </c>
      <c r="Q649" s="11">
        <v>0.74</v>
      </c>
      <c r="R649" s="11">
        <v>62</v>
      </c>
      <c r="S649" s="11">
        <v>2.6</v>
      </c>
      <c r="T649" s="11">
        <v>63</v>
      </c>
      <c r="U649" s="11">
        <v>0.34</v>
      </c>
      <c r="V649" s="11">
        <v>49</v>
      </c>
      <c r="W649" s="11">
        <v>-0.4</v>
      </c>
      <c r="X649" s="11">
        <v>41</v>
      </c>
      <c r="Y649" s="11">
        <v>2.89</v>
      </c>
      <c r="Z649" s="11">
        <v>42</v>
      </c>
      <c r="AA649" s="11">
        <v>2.84</v>
      </c>
      <c r="AB649" s="11">
        <v>47</v>
      </c>
      <c r="AC649" s="11">
        <v>4.16</v>
      </c>
      <c r="AD649" s="11">
        <v>57</v>
      </c>
      <c r="AE649" s="40">
        <v>0.3</v>
      </c>
      <c r="AF649" s="11">
        <v>46</v>
      </c>
      <c r="AG649" s="43">
        <v>0.05</v>
      </c>
      <c r="AH649" s="11">
        <v>37</v>
      </c>
      <c r="AI649" s="47">
        <v>0.27</v>
      </c>
      <c r="AJ649" s="11">
        <v>44</v>
      </c>
      <c r="AK649" s="47">
        <v>1E-3</v>
      </c>
      <c r="AL649" s="11">
        <v>32</v>
      </c>
      <c r="AM649" s="40">
        <v>0.27</v>
      </c>
      <c r="AN649" s="11">
        <v>41</v>
      </c>
      <c r="AO649" s="40">
        <v>0.52</v>
      </c>
      <c r="AP649" s="11">
        <v>48</v>
      </c>
      <c r="AQ649" s="11">
        <v>10</v>
      </c>
      <c r="AR649" s="11">
        <v>174.75</v>
      </c>
      <c r="AS649" s="11">
        <v>125.43</v>
      </c>
      <c r="AT649" s="11" t="s">
        <v>2642</v>
      </c>
      <c r="AU649" s="11" t="s">
        <v>2640</v>
      </c>
      <c r="AV649" s="11" t="s">
        <v>2642</v>
      </c>
      <c r="AW649" s="11">
        <v>3</v>
      </c>
      <c r="AX649" s="64" t="s">
        <v>2688</v>
      </c>
    </row>
    <row r="650" spans="1:50" x14ac:dyDescent="0.3">
      <c r="A650" s="11">
        <v>639</v>
      </c>
      <c r="B650" s="11" t="s">
        <v>412</v>
      </c>
      <c r="C650" s="11" t="s">
        <v>1700</v>
      </c>
      <c r="D650" s="11">
        <v>639</v>
      </c>
      <c r="E650" s="11" t="s">
        <v>2227</v>
      </c>
      <c r="F650" s="11" t="s">
        <v>2688</v>
      </c>
      <c r="G650" s="11" t="s">
        <v>412</v>
      </c>
      <c r="H650" s="12" t="s">
        <v>1049</v>
      </c>
      <c r="I650" s="13">
        <v>44708</v>
      </c>
      <c r="J650" s="11" t="s">
        <v>2656</v>
      </c>
      <c r="K650" s="11">
        <v>0.43</v>
      </c>
      <c r="L650" s="11">
        <v>66</v>
      </c>
      <c r="M650" s="11">
        <v>8.93</v>
      </c>
      <c r="N650" s="11">
        <v>70</v>
      </c>
      <c r="O650" s="11">
        <v>13.87</v>
      </c>
      <c r="P650" s="11">
        <v>58</v>
      </c>
      <c r="Q650" s="11">
        <v>0.22</v>
      </c>
      <c r="R650" s="11">
        <v>65</v>
      </c>
      <c r="S650" s="11">
        <v>1.78</v>
      </c>
      <c r="T650" s="11">
        <v>65</v>
      </c>
      <c r="U650" s="11">
        <v>0.23</v>
      </c>
      <c r="V650" s="11">
        <v>57</v>
      </c>
      <c r="W650" s="11">
        <v>-0.28000000000000003</v>
      </c>
      <c r="X650" s="11">
        <v>48</v>
      </c>
      <c r="Y650" s="11">
        <v>6.31</v>
      </c>
      <c r="Z650" s="11">
        <v>48</v>
      </c>
      <c r="AA650" s="11">
        <v>2.4</v>
      </c>
      <c r="AB650" s="11">
        <v>52</v>
      </c>
      <c r="AC650" s="11">
        <v>4.92</v>
      </c>
      <c r="AD650" s="11">
        <v>60</v>
      </c>
      <c r="AE650" s="40">
        <v>0.28999999999999998</v>
      </c>
      <c r="AF650" s="11">
        <v>54</v>
      </c>
      <c r="AG650" s="43">
        <v>0.03</v>
      </c>
      <c r="AH650" s="11">
        <v>43</v>
      </c>
      <c r="AI650" s="47">
        <v>0.22</v>
      </c>
      <c r="AJ650" s="11">
        <v>51</v>
      </c>
      <c r="AK650" s="47">
        <v>0.01</v>
      </c>
      <c r="AL650" s="11">
        <v>37</v>
      </c>
      <c r="AM650" s="40">
        <v>0.23</v>
      </c>
      <c r="AN650" s="11">
        <v>48</v>
      </c>
      <c r="AO650" s="40">
        <v>0.43</v>
      </c>
      <c r="AP650" s="11">
        <v>56</v>
      </c>
      <c r="AQ650" s="11">
        <v>9.16</v>
      </c>
      <c r="AR650" s="11">
        <v>162.58000000000001</v>
      </c>
      <c r="AS650" s="11">
        <v>124.84</v>
      </c>
      <c r="AT650" s="11" t="s">
        <v>2641</v>
      </c>
      <c r="AU650" s="11" t="s">
        <v>2640</v>
      </c>
      <c r="AV650" s="11" t="s">
        <v>2640</v>
      </c>
      <c r="AW650" s="11">
        <v>3</v>
      </c>
      <c r="AX650" s="64" t="s">
        <v>2688</v>
      </c>
    </row>
    <row r="651" spans="1:50" x14ac:dyDescent="0.3">
      <c r="A651" s="11">
        <v>640</v>
      </c>
      <c r="B651" s="11" t="s">
        <v>715</v>
      </c>
      <c r="C651" s="11" t="s">
        <v>1701</v>
      </c>
      <c r="D651" s="11">
        <v>640</v>
      </c>
      <c r="E651" s="11" t="s">
        <v>2227</v>
      </c>
      <c r="F651" s="11" t="s">
        <v>2688</v>
      </c>
      <c r="G651" s="11" t="s">
        <v>715</v>
      </c>
      <c r="H651" s="12" t="s">
        <v>1049</v>
      </c>
      <c r="I651" s="13">
        <v>44724</v>
      </c>
      <c r="J651" s="11" t="s">
        <v>2656</v>
      </c>
      <c r="K651" s="11">
        <v>0.57999999999999996</v>
      </c>
      <c r="L651" s="11">
        <v>65</v>
      </c>
      <c r="M651" s="11">
        <v>11.75</v>
      </c>
      <c r="N651" s="11">
        <v>69</v>
      </c>
      <c r="O651" s="11">
        <v>17.739999999999998</v>
      </c>
      <c r="P651" s="11">
        <v>58</v>
      </c>
      <c r="Q651" s="11">
        <v>0.04</v>
      </c>
      <c r="R651" s="11">
        <v>65</v>
      </c>
      <c r="S651" s="11">
        <v>2.37</v>
      </c>
      <c r="T651" s="11">
        <v>65</v>
      </c>
      <c r="U651" s="11">
        <v>1.2</v>
      </c>
      <c r="V651" s="11">
        <v>55</v>
      </c>
      <c r="W651" s="11">
        <v>-1.03</v>
      </c>
      <c r="X651" s="11">
        <v>46</v>
      </c>
      <c r="Y651" s="11">
        <v>8.2100000000000009</v>
      </c>
      <c r="Z651" s="11">
        <v>46</v>
      </c>
      <c r="AA651" s="11">
        <v>2.54</v>
      </c>
      <c r="AB651" s="11">
        <v>50</v>
      </c>
      <c r="AC651" s="11">
        <v>6.16</v>
      </c>
      <c r="AD651" s="11">
        <v>59</v>
      </c>
      <c r="AE651" s="40">
        <v>0.28999999999999998</v>
      </c>
      <c r="AF651" s="11">
        <v>53</v>
      </c>
      <c r="AG651" s="43">
        <v>0.05</v>
      </c>
      <c r="AH651" s="11">
        <v>40</v>
      </c>
      <c r="AI651" s="47">
        <v>0.22</v>
      </c>
      <c r="AJ651" s="11">
        <v>49</v>
      </c>
      <c r="AK651" s="47">
        <v>0.01</v>
      </c>
      <c r="AL651" s="11">
        <v>34</v>
      </c>
      <c r="AM651" s="40">
        <v>0.25</v>
      </c>
      <c r="AN651" s="11">
        <v>46</v>
      </c>
      <c r="AO651" s="40">
        <v>0.41</v>
      </c>
      <c r="AP651" s="11">
        <v>55</v>
      </c>
      <c r="AQ651" s="11">
        <v>12.95</v>
      </c>
      <c r="AR651" s="11">
        <v>177.2</v>
      </c>
      <c r="AS651" s="11">
        <v>124.76</v>
      </c>
      <c r="AT651" s="11" t="s">
        <v>2640</v>
      </c>
      <c r="AU651" s="11" t="s">
        <v>2641</v>
      </c>
      <c r="AV651" s="11" t="s">
        <v>2642</v>
      </c>
      <c r="AW651" s="11">
        <v>2</v>
      </c>
      <c r="AX651" s="64" t="s">
        <v>2688</v>
      </c>
    </row>
    <row r="652" spans="1:50" x14ac:dyDescent="0.3">
      <c r="A652" s="11">
        <v>641</v>
      </c>
      <c r="B652" s="11" t="s">
        <v>315</v>
      </c>
      <c r="C652" s="11" t="s">
        <v>1702</v>
      </c>
      <c r="D652" s="11">
        <v>641</v>
      </c>
      <c r="E652" s="11" t="s">
        <v>2227</v>
      </c>
      <c r="F652" s="11" t="s">
        <v>2688</v>
      </c>
      <c r="G652" s="11" t="s">
        <v>315</v>
      </c>
      <c r="H652" s="12" t="s">
        <v>1061</v>
      </c>
      <c r="I652" s="13">
        <v>44706</v>
      </c>
      <c r="J652" s="11" t="s">
        <v>2656</v>
      </c>
      <c r="K652" s="11">
        <v>0.66</v>
      </c>
      <c r="L652" s="11">
        <v>65</v>
      </c>
      <c r="M652" s="11">
        <v>9.9700000000000006</v>
      </c>
      <c r="N652" s="11">
        <v>69</v>
      </c>
      <c r="O652" s="11">
        <v>15.15</v>
      </c>
      <c r="P652" s="11">
        <v>58</v>
      </c>
      <c r="Q652" s="11">
        <v>0.18</v>
      </c>
      <c r="R652" s="11">
        <v>62</v>
      </c>
      <c r="S652" s="11">
        <v>2.23</v>
      </c>
      <c r="T652" s="11">
        <v>63</v>
      </c>
      <c r="U652" s="11">
        <v>0.52</v>
      </c>
      <c r="V652" s="11">
        <v>52</v>
      </c>
      <c r="W652" s="11">
        <v>-0.41</v>
      </c>
      <c r="X652" s="11">
        <v>44</v>
      </c>
      <c r="Y652" s="11">
        <v>4.6100000000000003</v>
      </c>
      <c r="Z652" s="11">
        <v>43</v>
      </c>
      <c r="AA652" s="11">
        <v>2.42</v>
      </c>
      <c r="AB652" s="11">
        <v>47</v>
      </c>
      <c r="AC652" s="11">
        <v>5.09</v>
      </c>
      <c r="AD652" s="11">
        <v>58</v>
      </c>
      <c r="AE652" s="40">
        <v>0.25</v>
      </c>
      <c r="AF652" s="11">
        <v>47</v>
      </c>
      <c r="AG652" s="43">
        <v>0.04</v>
      </c>
      <c r="AH652" s="11">
        <v>36</v>
      </c>
      <c r="AI652" s="47">
        <v>0.21</v>
      </c>
      <c r="AJ652" s="11">
        <v>44</v>
      </c>
      <c r="AK652" s="47">
        <v>1E-3</v>
      </c>
      <c r="AL652" s="11">
        <v>29</v>
      </c>
      <c r="AM652" s="40">
        <v>0.21</v>
      </c>
      <c r="AN652" s="11">
        <v>41</v>
      </c>
      <c r="AO652" s="40">
        <v>0.39</v>
      </c>
      <c r="AP652" s="11">
        <v>49</v>
      </c>
      <c r="AQ652" s="11">
        <v>10.49</v>
      </c>
      <c r="AR652" s="11">
        <v>166.71</v>
      </c>
      <c r="AS652" s="11">
        <v>124.71</v>
      </c>
      <c r="AT652" s="11" t="s">
        <v>2641</v>
      </c>
      <c r="AU652" s="11" t="s">
        <v>2641</v>
      </c>
      <c r="AV652" s="11" t="s">
        <v>2640</v>
      </c>
      <c r="AW652" s="11">
        <v>3</v>
      </c>
      <c r="AX652" s="64" t="s">
        <v>2688</v>
      </c>
    </row>
    <row r="653" spans="1:50" x14ac:dyDescent="0.3">
      <c r="A653" s="11">
        <v>642</v>
      </c>
      <c r="B653" s="11" t="s">
        <v>171</v>
      </c>
      <c r="C653" s="11" t="s">
        <v>1703</v>
      </c>
      <c r="D653" s="11">
        <v>642</v>
      </c>
      <c r="E653" s="11" t="s">
        <v>2227</v>
      </c>
      <c r="F653" s="11" t="s">
        <v>2688</v>
      </c>
      <c r="G653" s="11" t="s">
        <v>171</v>
      </c>
      <c r="H653" s="12" t="s">
        <v>1042</v>
      </c>
      <c r="I653" s="13">
        <v>44699</v>
      </c>
      <c r="J653" s="11" t="s">
        <v>2656</v>
      </c>
      <c r="K653" s="11">
        <v>0.54</v>
      </c>
      <c r="L653" s="11">
        <v>68</v>
      </c>
      <c r="M653" s="11">
        <v>8.02</v>
      </c>
      <c r="N653" s="11">
        <v>71</v>
      </c>
      <c r="O653" s="11">
        <v>14.7</v>
      </c>
      <c r="P653" s="11">
        <v>64</v>
      </c>
      <c r="Q653" s="11">
        <v>0.21</v>
      </c>
      <c r="R653" s="11">
        <v>67</v>
      </c>
      <c r="S653" s="11">
        <v>1.66</v>
      </c>
      <c r="T653" s="11">
        <v>67</v>
      </c>
      <c r="U653" s="11">
        <v>0.8</v>
      </c>
      <c r="V653" s="11">
        <v>64</v>
      </c>
      <c r="W653" s="11">
        <v>-0.05</v>
      </c>
      <c r="X653" s="11">
        <v>52</v>
      </c>
      <c r="Y653" s="11">
        <v>4</v>
      </c>
      <c r="Z653" s="11">
        <v>52</v>
      </c>
      <c r="AA653" s="11">
        <v>1.48</v>
      </c>
      <c r="AB653" s="11">
        <v>55</v>
      </c>
      <c r="AC653" s="11">
        <v>3.75</v>
      </c>
      <c r="AD653" s="11">
        <v>62</v>
      </c>
      <c r="AE653" s="40">
        <v>0.25</v>
      </c>
      <c r="AF653" s="11">
        <v>57</v>
      </c>
      <c r="AG653" s="43">
        <v>0.05</v>
      </c>
      <c r="AH653" s="11">
        <v>47</v>
      </c>
      <c r="AI653" s="47">
        <v>0.22</v>
      </c>
      <c r="AJ653" s="11">
        <v>55</v>
      </c>
      <c r="AK653" s="47">
        <v>0.01</v>
      </c>
      <c r="AL653" s="11">
        <v>41</v>
      </c>
      <c r="AM653" s="40">
        <v>0.25</v>
      </c>
      <c r="AN653" s="11">
        <v>52</v>
      </c>
      <c r="AO653" s="40">
        <v>0.35</v>
      </c>
      <c r="AP653" s="11">
        <v>59</v>
      </c>
      <c r="AQ653" s="11">
        <v>8.82</v>
      </c>
      <c r="AR653" s="11">
        <v>153.29</v>
      </c>
      <c r="AS653" s="11">
        <v>124.66</v>
      </c>
      <c r="AT653" s="11" t="s">
        <v>2640</v>
      </c>
      <c r="AU653" s="11" t="s">
        <v>2641</v>
      </c>
      <c r="AV653" s="11" t="s">
        <v>2640</v>
      </c>
      <c r="AW653" s="11">
        <v>2</v>
      </c>
      <c r="AX653" s="64" t="s">
        <v>2690</v>
      </c>
    </row>
    <row r="654" spans="1:50" x14ac:dyDescent="0.3">
      <c r="A654" s="11">
        <v>643</v>
      </c>
      <c r="B654" s="11" t="s">
        <v>167</v>
      </c>
      <c r="C654" s="11" t="s">
        <v>1704</v>
      </c>
      <c r="D654" s="11">
        <v>643</v>
      </c>
      <c r="E654" s="11" t="s">
        <v>2227</v>
      </c>
      <c r="F654" s="11" t="s">
        <v>2688</v>
      </c>
      <c r="G654" s="11" t="s">
        <v>167</v>
      </c>
      <c r="H654" s="12" t="s">
        <v>1044</v>
      </c>
      <c r="I654" s="13">
        <v>44699</v>
      </c>
      <c r="J654" s="11" t="s">
        <v>2656</v>
      </c>
      <c r="K654" s="11">
        <v>0.6</v>
      </c>
      <c r="L654" s="11">
        <v>70</v>
      </c>
      <c r="M654" s="11">
        <v>10.07</v>
      </c>
      <c r="N654" s="11">
        <v>72</v>
      </c>
      <c r="O654" s="11">
        <v>19.309999999999999</v>
      </c>
      <c r="P654" s="11">
        <v>67</v>
      </c>
      <c r="Q654" s="11">
        <v>-0.06</v>
      </c>
      <c r="R654" s="11">
        <v>69</v>
      </c>
      <c r="S654" s="11">
        <v>1.39</v>
      </c>
      <c r="T654" s="11">
        <v>68</v>
      </c>
      <c r="U654" s="11">
        <v>-0.97</v>
      </c>
      <c r="V654" s="11">
        <v>66</v>
      </c>
      <c r="W654" s="11">
        <v>0.05</v>
      </c>
      <c r="X654" s="11">
        <v>57</v>
      </c>
      <c r="Y654" s="11">
        <v>4.25</v>
      </c>
      <c r="Z654" s="11">
        <v>56</v>
      </c>
      <c r="AA654" s="11">
        <v>1.95</v>
      </c>
      <c r="AB654" s="11">
        <v>58</v>
      </c>
      <c r="AC654" s="11">
        <v>4.22</v>
      </c>
      <c r="AD654" s="11">
        <v>63</v>
      </c>
      <c r="AE654" s="40">
        <v>0.3</v>
      </c>
      <c r="AF654" s="11">
        <v>62</v>
      </c>
      <c r="AG654" s="43">
        <v>0.01</v>
      </c>
      <c r="AH654" s="11">
        <v>49</v>
      </c>
      <c r="AI654" s="47">
        <v>0.32</v>
      </c>
      <c r="AJ654" s="11">
        <v>57</v>
      </c>
      <c r="AK654" s="47">
        <v>1E-3</v>
      </c>
      <c r="AL654" s="11">
        <v>42</v>
      </c>
      <c r="AM654" s="40">
        <v>0.25</v>
      </c>
      <c r="AN654" s="11">
        <v>54</v>
      </c>
      <c r="AO654" s="40">
        <v>0.5</v>
      </c>
      <c r="AP654" s="11">
        <v>64</v>
      </c>
      <c r="AQ654" s="11">
        <v>9.1</v>
      </c>
      <c r="AR654" s="11">
        <v>158.87</v>
      </c>
      <c r="AS654" s="11">
        <v>124.14</v>
      </c>
      <c r="AT654" s="11" t="s">
        <v>2640</v>
      </c>
      <c r="AU654" s="11" t="s">
        <v>2640</v>
      </c>
      <c r="AV654" s="11" t="s">
        <v>2640</v>
      </c>
      <c r="AW654" s="11">
        <v>3</v>
      </c>
      <c r="AX654" s="64" t="s">
        <v>2690</v>
      </c>
    </row>
    <row r="655" spans="1:50" x14ac:dyDescent="0.3">
      <c r="A655" s="11">
        <v>644</v>
      </c>
      <c r="B655" s="11" t="s">
        <v>262</v>
      </c>
      <c r="C655" s="11" t="s">
        <v>1705</v>
      </c>
      <c r="D655" s="11">
        <v>644</v>
      </c>
      <c r="E655" s="11" t="s">
        <v>2227</v>
      </c>
      <c r="F655" s="11" t="s">
        <v>2688</v>
      </c>
      <c r="G655" s="11" t="s">
        <v>262</v>
      </c>
      <c r="H655" s="12" t="s">
        <v>1044</v>
      </c>
      <c r="I655" s="13">
        <v>44703</v>
      </c>
      <c r="J655" s="11" t="s">
        <v>2656</v>
      </c>
      <c r="K655" s="11">
        <v>0.51</v>
      </c>
      <c r="L655" s="11">
        <v>66</v>
      </c>
      <c r="M655" s="11">
        <v>9.73</v>
      </c>
      <c r="N655" s="11">
        <v>69</v>
      </c>
      <c r="O655" s="11">
        <v>16.8</v>
      </c>
      <c r="P655" s="11">
        <v>62</v>
      </c>
      <c r="Q655" s="11">
        <v>-0.54</v>
      </c>
      <c r="R655" s="11">
        <v>66</v>
      </c>
      <c r="S655" s="11">
        <v>1.7</v>
      </c>
      <c r="T655" s="11">
        <v>66</v>
      </c>
      <c r="U655" s="11">
        <v>-0.44</v>
      </c>
      <c r="V655" s="11">
        <v>60</v>
      </c>
      <c r="W655" s="11">
        <v>-0.32</v>
      </c>
      <c r="X655" s="11">
        <v>51</v>
      </c>
      <c r="Y655" s="11">
        <v>4.57</v>
      </c>
      <c r="Z655" s="11">
        <v>51</v>
      </c>
      <c r="AA655" s="11">
        <v>2.17</v>
      </c>
      <c r="AB655" s="11">
        <v>53</v>
      </c>
      <c r="AC655" s="11">
        <v>5.42</v>
      </c>
      <c r="AD655" s="11">
        <v>61</v>
      </c>
      <c r="AE655" s="40">
        <v>0.32</v>
      </c>
      <c r="AF655" s="11">
        <v>59</v>
      </c>
      <c r="AG655" s="43">
        <v>0.03</v>
      </c>
      <c r="AH655" s="11">
        <v>45</v>
      </c>
      <c r="AI655" s="47">
        <v>0.2</v>
      </c>
      <c r="AJ655" s="11">
        <v>54</v>
      </c>
      <c r="AK655" s="47">
        <v>0.03</v>
      </c>
      <c r="AL655" s="11">
        <v>38</v>
      </c>
      <c r="AM655" s="40">
        <v>0.25</v>
      </c>
      <c r="AN655" s="11">
        <v>51</v>
      </c>
      <c r="AO655" s="40">
        <v>0.49</v>
      </c>
      <c r="AP655" s="11">
        <v>61</v>
      </c>
      <c r="AQ655" s="11">
        <v>9.2900000000000009</v>
      </c>
      <c r="AR655" s="11">
        <v>162.78</v>
      </c>
      <c r="AS655" s="11">
        <v>124.14</v>
      </c>
      <c r="AT655" s="11" t="s">
        <v>2641</v>
      </c>
      <c r="AU655" s="11" t="s">
        <v>2641</v>
      </c>
      <c r="AV655" s="11" t="s">
        <v>2641</v>
      </c>
      <c r="AW655" s="11">
        <v>3</v>
      </c>
      <c r="AX655" s="64" t="s">
        <v>2688</v>
      </c>
    </row>
    <row r="656" spans="1:50" x14ac:dyDescent="0.3">
      <c r="A656" s="11">
        <v>645</v>
      </c>
      <c r="B656" s="11" t="s">
        <v>425</v>
      </c>
      <c r="C656" s="11" t="s">
        <v>1706</v>
      </c>
      <c r="D656" s="11">
        <v>645</v>
      </c>
      <c r="E656" s="11" t="s">
        <v>2227</v>
      </c>
      <c r="F656" s="11" t="s">
        <v>2688</v>
      </c>
      <c r="G656" s="11" t="s">
        <v>425</v>
      </c>
      <c r="H656" s="12" t="s">
        <v>1061</v>
      </c>
      <c r="I656" s="13">
        <v>44708</v>
      </c>
      <c r="J656" s="11" t="s">
        <v>2656</v>
      </c>
      <c r="K656" s="11">
        <v>0.56999999999999995</v>
      </c>
      <c r="L656" s="11">
        <v>63</v>
      </c>
      <c r="M656" s="11">
        <v>8.8800000000000008</v>
      </c>
      <c r="N656" s="11">
        <v>69</v>
      </c>
      <c r="O656" s="11">
        <v>15.52</v>
      </c>
      <c r="P656" s="11">
        <v>56</v>
      </c>
      <c r="Q656" s="11">
        <v>1.06</v>
      </c>
      <c r="R656" s="11">
        <v>62</v>
      </c>
      <c r="S656" s="11">
        <v>2.15</v>
      </c>
      <c r="T656" s="11">
        <v>63</v>
      </c>
      <c r="U656" s="11">
        <v>0.66</v>
      </c>
      <c r="V656" s="11">
        <v>51</v>
      </c>
      <c r="W656" s="11">
        <v>-0.25</v>
      </c>
      <c r="X656" s="11">
        <v>44</v>
      </c>
      <c r="Y656" s="11">
        <v>2.46</v>
      </c>
      <c r="Z656" s="11">
        <v>43</v>
      </c>
      <c r="AA656" s="11">
        <v>2.34</v>
      </c>
      <c r="AB656" s="11">
        <v>46</v>
      </c>
      <c r="AC656" s="11">
        <v>3.62</v>
      </c>
      <c r="AD656" s="11">
        <v>57</v>
      </c>
      <c r="AE656" s="40">
        <v>0.2</v>
      </c>
      <c r="AF656" s="11">
        <v>45</v>
      </c>
      <c r="AG656" s="43">
        <v>0.05</v>
      </c>
      <c r="AH656" s="11">
        <v>35</v>
      </c>
      <c r="AI656" s="47">
        <v>0.2</v>
      </c>
      <c r="AJ656" s="11">
        <v>43</v>
      </c>
      <c r="AK656" s="47">
        <v>0.02</v>
      </c>
      <c r="AL656" s="11">
        <v>29</v>
      </c>
      <c r="AM656" s="40">
        <v>0.27</v>
      </c>
      <c r="AN656" s="11">
        <v>40</v>
      </c>
      <c r="AO656" s="40">
        <v>0.3</v>
      </c>
      <c r="AP656" s="11">
        <v>46</v>
      </c>
      <c r="AQ656" s="11">
        <v>9.5400000000000009</v>
      </c>
      <c r="AR656" s="11">
        <v>162.36000000000001</v>
      </c>
      <c r="AS656" s="11">
        <v>124.11</v>
      </c>
      <c r="AT656" s="11" t="s">
        <v>2640</v>
      </c>
      <c r="AU656" s="11" t="s">
        <v>2640</v>
      </c>
      <c r="AV656" s="11" t="s">
        <v>2642</v>
      </c>
      <c r="AW656" s="11">
        <v>2</v>
      </c>
      <c r="AX656" s="64" t="s">
        <v>2688</v>
      </c>
    </row>
    <row r="657" spans="1:50" x14ac:dyDescent="0.3">
      <c r="A657" s="11">
        <v>646</v>
      </c>
      <c r="B657" s="11" t="s">
        <v>424</v>
      </c>
      <c r="C657" s="11" t="s">
        <v>1707</v>
      </c>
      <c r="D657" s="11">
        <v>646</v>
      </c>
      <c r="E657" s="11" t="s">
        <v>2227</v>
      </c>
      <c r="F657" s="11" t="s">
        <v>2688</v>
      </c>
      <c r="G657" s="11" t="s">
        <v>424</v>
      </c>
      <c r="H657" s="12" t="s">
        <v>1061</v>
      </c>
      <c r="I657" s="13">
        <v>44708</v>
      </c>
      <c r="J657" s="11" t="s">
        <v>2656</v>
      </c>
      <c r="K657" s="11">
        <v>0.57999999999999996</v>
      </c>
      <c r="L657" s="11">
        <v>63</v>
      </c>
      <c r="M657" s="11">
        <v>8.89</v>
      </c>
      <c r="N657" s="11">
        <v>69</v>
      </c>
      <c r="O657" s="11">
        <v>15.51</v>
      </c>
      <c r="P657" s="11">
        <v>56</v>
      </c>
      <c r="Q657" s="11">
        <v>1.04</v>
      </c>
      <c r="R657" s="11">
        <v>62</v>
      </c>
      <c r="S657" s="11">
        <v>2.19</v>
      </c>
      <c r="T657" s="11">
        <v>63</v>
      </c>
      <c r="U657" s="11">
        <v>0.66</v>
      </c>
      <c r="V657" s="11">
        <v>51</v>
      </c>
      <c r="W657" s="11">
        <v>-0.27</v>
      </c>
      <c r="X657" s="11">
        <v>44</v>
      </c>
      <c r="Y657" s="11">
        <v>2.4700000000000002</v>
      </c>
      <c r="Z657" s="11">
        <v>43</v>
      </c>
      <c r="AA657" s="11">
        <v>2.36</v>
      </c>
      <c r="AB657" s="11">
        <v>46</v>
      </c>
      <c r="AC657" s="11">
        <v>3.68</v>
      </c>
      <c r="AD657" s="11">
        <v>57</v>
      </c>
      <c r="AE657" s="40">
        <v>0.2</v>
      </c>
      <c r="AF657" s="11">
        <v>45</v>
      </c>
      <c r="AG657" s="43">
        <v>0.05</v>
      </c>
      <c r="AH657" s="11">
        <v>35</v>
      </c>
      <c r="AI657" s="47">
        <v>0.2</v>
      </c>
      <c r="AJ657" s="11">
        <v>43</v>
      </c>
      <c r="AK657" s="47">
        <v>0.02</v>
      </c>
      <c r="AL657" s="11">
        <v>29</v>
      </c>
      <c r="AM657" s="40">
        <v>0.27</v>
      </c>
      <c r="AN657" s="11">
        <v>40</v>
      </c>
      <c r="AO657" s="40">
        <v>0.3</v>
      </c>
      <c r="AP657" s="11">
        <v>46</v>
      </c>
      <c r="AQ657" s="11">
        <v>9.5500000000000007</v>
      </c>
      <c r="AR657" s="11">
        <v>162.68</v>
      </c>
      <c r="AS657" s="11">
        <v>124.02</v>
      </c>
      <c r="AT657" s="11" t="s">
        <v>2642</v>
      </c>
      <c r="AU657" s="11" t="s">
        <v>2642</v>
      </c>
      <c r="AV657" s="11" t="s">
        <v>2640</v>
      </c>
      <c r="AW657" s="11">
        <v>3</v>
      </c>
      <c r="AX657" s="64" t="s">
        <v>2688</v>
      </c>
    </row>
    <row r="658" spans="1:50" x14ac:dyDescent="0.3">
      <c r="A658" s="11">
        <v>647</v>
      </c>
      <c r="B658" s="11" t="s">
        <v>616</v>
      </c>
      <c r="C658" s="11" t="s">
        <v>1708</v>
      </c>
      <c r="D658" s="11">
        <v>647</v>
      </c>
      <c r="E658" s="11" t="s">
        <v>2227</v>
      </c>
      <c r="F658" s="11" t="s">
        <v>2688</v>
      </c>
      <c r="G658" s="11" t="s">
        <v>616</v>
      </c>
      <c r="H658" s="12" t="s">
        <v>1042</v>
      </c>
      <c r="I658" s="13">
        <v>44713</v>
      </c>
      <c r="J658" s="11" t="s">
        <v>2656</v>
      </c>
      <c r="K658" s="11">
        <v>0.5</v>
      </c>
      <c r="L658" s="11">
        <v>66</v>
      </c>
      <c r="M658" s="11">
        <v>9.08</v>
      </c>
      <c r="N658" s="11">
        <v>70</v>
      </c>
      <c r="O658" s="11">
        <v>13.09</v>
      </c>
      <c r="P658" s="11">
        <v>63</v>
      </c>
      <c r="Q658" s="11">
        <v>0.41</v>
      </c>
      <c r="R658" s="11">
        <v>66</v>
      </c>
      <c r="S658" s="11">
        <v>2.02</v>
      </c>
      <c r="T658" s="11">
        <v>66</v>
      </c>
      <c r="U658" s="11">
        <v>-0.51</v>
      </c>
      <c r="V658" s="11">
        <v>62</v>
      </c>
      <c r="W658" s="11">
        <v>-0.22</v>
      </c>
      <c r="X658" s="11">
        <v>53</v>
      </c>
      <c r="Y658" s="11">
        <v>5.22</v>
      </c>
      <c r="Z658" s="11">
        <v>52</v>
      </c>
      <c r="AA658" s="11">
        <v>1.96</v>
      </c>
      <c r="AB658" s="11">
        <v>55</v>
      </c>
      <c r="AC658" s="11">
        <v>4.12</v>
      </c>
      <c r="AD658" s="11">
        <v>61</v>
      </c>
      <c r="AE658" s="40">
        <v>0.27</v>
      </c>
      <c r="AF658" s="11">
        <v>57</v>
      </c>
      <c r="AG658" s="43">
        <v>0.06</v>
      </c>
      <c r="AH658" s="11">
        <v>48</v>
      </c>
      <c r="AI658" s="47">
        <v>0.18</v>
      </c>
      <c r="AJ658" s="11">
        <v>55</v>
      </c>
      <c r="AK658" s="47">
        <v>0.01</v>
      </c>
      <c r="AL658" s="11">
        <v>42</v>
      </c>
      <c r="AM658" s="40">
        <v>0.24</v>
      </c>
      <c r="AN658" s="11">
        <v>52</v>
      </c>
      <c r="AO658" s="40">
        <v>0.36</v>
      </c>
      <c r="AP658" s="11">
        <v>59</v>
      </c>
      <c r="AQ658" s="11">
        <v>8.57</v>
      </c>
      <c r="AR658" s="11">
        <v>161.27000000000001</v>
      </c>
      <c r="AS658" s="11">
        <v>123.92</v>
      </c>
      <c r="AT658" s="11" t="s">
        <v>2641</v>
      </c>
      <c r="AU658" s="11" t="s">
        <v>2640</v>
      </c>
      <c r="AV658" s="11" t="s">
        <v>2642</v>
      </c>
      <c r="AW658" s="11">
        <v>3</v>
      </c>
      <c r="AX658" s="64" t="s">
        <v>2688</v>
      </c>
    </row>
    <row r="659" spans="1:50" x14ac:dyDescent="0.3">
      <c r="A659" s="11">
        <v>648</v>
      </c>
      <c r="B659" s="11" t="s">
        <v>33</v>
      </c>
      <c r="C659" s="11" t="s">
        <v>1709</v>
      </c>
      <c r="D659" s="11">
        <v>648</v>
      </c>
      <c r="E659" s="11" t="s">
        <v>2227</v>
      </c>
      <c r="F659" s="11" t="s">
        <v>2688</v>
      </c>
      <c r="G659" s="11" t="s">
        <v>33</v>
      </c>
      <c r="H659" s="12" t="s">
        <v>1042</v>
      </c>
      <c r="I659" s="13">
        <v>44682</v>
      </c>
      <c r="J659" s="11" t="s">
        <v>2656</v>
      </c>
      <c r="K659" s="11">
        <v>0.44</v>
      </c>
      <c r="L659" s="11">
        <v>65</v>
      </c>
      <c r="M659" s="11">
        <v>9.01</v>
      </c>
      <c r="N659" s="11">
        <v>71</v>
      </c>
      <c r="O659" s="11">
        <v>14.43</v>
      </c>
      <c r="P659" s="11">
        <v>60</v>
      </c>
      <c r="Q659" s="11">
        <v>1.17</v>
      </c>
      <c r="R659" s="11">
        <v>70</v>
      </c>
      <c r="S659" s="11">
        <v>2.35</v>
      </c>
      <c r="T659" s="11">
        <v>68</v>
      </c>
      <c r="U659" s="11">
        <v>0.44</v>
      </c>
      <c r="V659" s="11">
        <v>59</v>
      </c>
      <c r="W659" s="11">
        <v>-0.08</v>
      </c>
      <c r="X659" s="11">
        <v>48</v>
      </c>
      <c r="Y659" s="11">
        <v>4.29</v>
      </c>
      <c r="Z659" s="11">
        <v>48</v>
      </c>
      <c r="AA659" s="11">
        <v>2.25</v>
      </c>
      <c r="AB659" s="11">
        <v>55</v>
      </c>
      <c r="AC659" s="11">
        <v>3.72</v>
      </c>
      <c r="AD659" s="11">
        <v>62</v>
      </c>
      <c r="AE659" s="40">
        <v>0.26</v>
      </c>
      <c r="AF659" s="11">
        <v>52</v>
      </c>
      <c r="AG659" s="43">
        <v>0.04</v>
      </c>
      <c r="AH659" s="11">
        <v>44</v>
      </c>
      <c r="AI659" s="47">
        <v>0.13</v>
      </c>
      <c r="AJ659" s="11">
        <v>51</v>
      </c>
      <c r="AK659" s="47">
        <v>0.01</v>
      </c>
      <c r="AL659" s="11">
        <v>38</v>
      </c>
      <c r="AM659" s="40">
        <v>0.19</v>
      </c>
      <c r="AN659" s="11">
        <v>48</v>
      </c>
      <c r="AO659" s="40">
        <v>0.34</v>
      </c>
      <c r="AP659" s="11">
        <v>54</v>
      </c>
      <c r="AQ659" s="11">
        <v>9.4499999999999993</v>
      </c>
      <c r="AR659" s="11">
        <v>159.38999999999999</v>
      </c>
      <c r="AS659" s="11">
        <v>123.77</v>
      </c>
      <c r="AT659" s="11" t="s">
        <v>2640</v>
      </c>
      <c r="AU659" s="11" t="s">
        <v>2640</v>
      </c>
      <c r="AV659" s="11" t="s">
        <v>2642</v>
      </c>
      <c r="AW659" s="11">
        <v>4</v>
      </c>
      <c r="AX659" s="64" t="s">
        <v>2690</v>
      </c>
    </row>
    <row r="660" spans="1:50" x14ac:dyDescent="0.3">
      <c r="A660" s="11">
        <v>649</v>
      </c>
      <c r="B660" s="11" t="s">
        <v>316</v>
      </c>
      <c r="C660" s="11" t="s">
        <v>1710</v>
      </c>
      <c r="D660" s="11">
        <v>649</v>
      </c>
      <c r="E660" s="11" t="s">
        <v>2227</v>
      </c>
      <c r="F660" s="11" t="s">
        <v>2688</v>
      </c>
      <c r="G660" s="11" t="s">
        <v>316</v>
      </c>
      <c r="H660" s="12" t="s">
        <v>1061</v>
      </c>
      <c r="I660" s="13">
        <v>44706</v>
      </c>
      <c r="J660" s="11" t="s">
        <v>2656</v>
      </c>
      <c r="K660" s="11">
        <v>0.53</v>
      </c>
      <c r="L660" s="11">
        <v>65</v>
      </c>
      <c r="M660" s="11">
        <v>8.43</v>
      </c>
      <c r="N660" s="11">
        <v>69</v>
      </c>
      <c r="O660" s="11">
        <v>13.04</v>
      </c>
      <c r="P660" s="11">
        <v>58</v>
      </c>
      <c r="Q660" s="11">
        <v>0.48</v>
      </c>
      <c r="R660" s="11">
        <v>62</v>
      </c>
      <c r="S660" s="11">
        <v>2.4300000000000002</v>
      </c>
      <c r="T660" s="11">
        <v>63</v>
      </c>
      <c r="U660" s="11">
        <v>0.52</v>
      </c>
      <c r="V660" s="11">
        <v>52</v>
      </c>
      <c r="W660" s="11">
        <v>-0.3</v>
      </c>
      <c r="X660" s="11">
        <v>44</v>
      </c>
      <c r="Y660" s="11">
        <v>3.5</v>
      </c>
      <c r="Z660" s="11">
        <v>43</v>
      </c>
      <c r="AA660" s="11">
        <v>2.42</v>
      </c>
      <c r="AB660" s="11">
        <v>47</v>
      </c>
      <c r="AC660" s="11">
        <v>4.45</v>
      </c>
      <c r="AD660" s="11">
        <v>58</v>
      </c>
      <c r="AE660" s="40">
        <v>0.25</v>
      </c>
      <c r="AF660" s="11">
        <v>47</v>
      </c>
      <c r="AG660" s="43">
        <v>0.04</v>
      </c>
      <c r="AH660" s="11">
        <v>36</v>
      </c>
      <c r="AI660" s="47">
        <v>0.21</v>
      </c>
      <c r="AJ660" s="11">
        <v>44</v>
      </c>
      <c r="AK660" s="47">
        <v>1E-3</v>
      </c>
      <c r="AL660" s="11">
        <v>29</v>
      </c>
      <c r="AM660" s="40">
        <v>0.21</v>
      </c>
      <c r="AN660" s="11">
        <v>41</v>
      </c>
      <c r="AO660" s="40">
        <v>0.39</v>
      </c>
      <c r="AP660" s="11">
        <v>49</v>
      </c>
      <c r="AQ660" s="11">
        <v>8.9499999999999993</v>
      </c>
      <c r="AR660" s="11">
        <v>164.07</v>
      </c>
      <c r="AS660" s="11">
        <v>123.57</v>
      </c>
      <c r="AT660" s="11" t="s">
        <v>2640</v>
      </c>
      <c r="AU660" s="11" t="s">
        <v>2641</v>
      </c>
      <c r="AV660" s="11" t="s">
        <v>2641</v>
      </c>
      <c r="AW660" s="11">
        <v>3</v>
      </c>
      <c r="AX660" s="64" t="s">
        <v>2688</v>
      </c>
    </row>
    <row r="661" spans="1:50" x14ac:dyDescent="0.3">
      <c r="A661" s="11">
        <v>650</v>
      </c>
      <c r="B661" s="11" t="s">
        <v>467</v>
      </c>
      <c r="C661" s="11" t="s">
        <v>1711</v>
      </c>
      <c r="D661" s="11">
        <v>650</v>
      </c>
      <c r="E661" s="11" t="s">
        <v>2227</v>
      </c>
      <c r="F661" s="11" t="s">
        <v>2688</v>
      </c>
      <c r="G661" s="11" t="s">
        <v>467</v>
      </c>
      <c r="H661" s="12" t="s">
        <v>1061</v>
      </c>
      <c r="I661" s="13">
        <v>44710</v>
      </c>
      <c r="J661" s="11" t="s">
        <v>2656</v>
      </c>
      <c r="K661" s="11">
        <v>0.52</v>
      </c>
      <c r="L661" s="11">
        <v>63</v>
      </c>
      <c r="M661" s="11">
        <v>8.52</v>
      </c>
      <c r="N661" s="11">
        <v>69</v>
      </c>
      <c r="O661" s="11">
        <v>16.12</v>
      </c>
      <c r="P661" s="11">
        <v>56</v>
      </c>
      <c r="Q661" s="11">
        <v>0.49</v>
      </c>
      <c r="R661" s="11">
        <v>62</v>
      </c>
      <c r="S661" s="11">
        <v>2</v>
      </c>
      <c r="T661" s="11">
        <v>63</v>
      </c>
      <c r="U661" s="11">
        <v>1.3</v>
      </c>
      <c r="V661" s="11">
        <v>50</v>
      </c>
      <c r="W661" s="11">
        <v>-0.31</v>
      </c>
      <c r="X661" s="11">
        <v>42</v>
      </c>
      <c r="Y661" s="11">
        <v>2.41</v>
      </c>
      <c r="Z661" s="11">
        <v>42</v>
      </c>
      <c r="AA661" s="11">
        <v>2.08</v>
      </c>
      <c r="AB661" s="11">
        <v>45</v>
      </c>
      <c r="AC661" s="11">
        <v>4.16</v>
      </c>
      <c r="AD661" s="11">
        <v>57</v>
      </c>
      <c r="AE661" s="40">
        <v>0.24</v>
      </c>
      <c r="AF661" s="11">
        <v>44</v>
      </c>
      <c r="AG661" s="43">
        <v>0.06</v>
      </c>
      <c r="AH661" s="11">
        <v>33</v>
      </c>
      <c r="AI661" s="47">
        <v>0.19</v>
      </c>
      <c r="AJ661" s="11">
        <v>42</v>
      </c>
      <c r="AK661" s="47">
        <v>0.02</v>
      </c>
      <c r="AL661" s="11">
        <v>27</v>
      </c>
      <c r="AM661" s="40">
        <v>0.25</v>
      </c>
      <c r="AN661" s="11">
        <v>39</v>
      </c>
      <c r="AO661" s="40">
        <v>0.32</v>
      </c>
      <c r="AP661" s="11">
        <v>45</v>
      </c>
      <c r="AQ661" s="11">
        <v>9.82</v>
      </c>
      <c r="AR661" s="11">
        <v>159.58000000000001</v>
      </c>
      <c r="AS661" s="11">
        <v>123.46</v>
      </c>
      <c r="AT661" s="11" t="s">
        <v>2640</v>
      </c>
      <c r="AU661" s="11" t="s">
        <v>2642</v>
      </c>
      <c r="AV661" s="11" t="s">
        <v>2640</v>
      </c>
      <c r="AW661" s="11">
        <v>2</v>
      </c>
      <c r="AX661" s="64" t="s">
        <v>2688</v>
      </c>
    </row>
    <row r="662" spans="1:50" s="8" customFormat="1" x14ac:dyDescent="0.3">
      <c r="A662" s="17" t="s">
        <v>2235</v>
      </c>
      <c r="B662" s="17" t="s">
        <v>164</v>
      </c>
      <c r="C662" s="17" t="s">
        <v>1712</v>
      </c>
      <c r="D662" s="17" t="s">
        <v>2235</v>
      </c>
      <c r="E662" s="17" t="s">
        <v>2230</v>
      </c>
      <c r="F662" s="17" t="s">
        <v>2688</v>
      </c>
      <c r="G662" s="17" t="s">
        <v>164</v>
      </c>
      <c r="H662" s="18" t="s">
        <v>1053</v>
      </c>
      <c r="I662" s="19">
        <v>44699</v>
      </c>
      <c r="J662" s="17" t="s">
        <v>2656</v>
      </c>
      <c r="K662" s="17">
        <v>0.57999999999999996</v>
      </c>
      <c r="L662" s="17">
        <v>63</v>
      </c>
      <c r="M662" s="17">
        <v>10.42</v>
      </c>
      <c r="N662" s="17">
        <v>68</v>
      </c>
      <c r="O662" s="17">
        <v>14.27</v>
      </c>
      <c r="P662" s="17">
        <v>61</v>
      </c>
      <c r="Q662" s="17">
        <v>-0.81</v>
      </c>
      <c r="R662" s="17">
        <v>62</v>
      </c>
      <c r="S662" s="17">
        <v>1.27</v>
      </c>
      <c r="T662" s="17">
        <v>62</v>
      </c>
      <c r="U662" s="17">
        <v>0.51</v>
      </c>
      <c r="V662" s="17">
        <v>59</v>
      </c>
      <c r="W662" s="17">
        <v>-0.6</v>
      </c>
      <c r="X662" s="17">
        <v>49</v>
      </c>
      <c r="Y662" s="17">
        <v>5.58</v>
      </c>
      <c r="Z662" s="17">
        <v>49</v>
      </c>
      <c r="AA662" s="17">
        <v>1.33</v>
      </c>
      <c r="AB662" s="17">
        <v>52</v>
      </c>
      <c r="AC662" s="17">
        <v>5.73</v>
      </c>
      <c r="AD662" s="17">
        <v>58</v>
      </c>
      <c r="AE662" s="42">
        <v>0.31</v>
      </c>
      <c r="AF662" s="17">
        <v>53</v>
      </c>
      <c r="AG662" s="45">
        <v>0.06</v>
      </c>
      <c r="AH662" s="17">
        <v>44</v>
      </c>
      <c r="AI662" s="49">
        <v>0.21</v>
      </c>
      <c r="AJ662" s="17">
        <v>52</v>
      </c>
      <c r="AK662" s="49">
        <v>1E-3</v>
      </c>
      <c r="AL662" s="17">
        <v>38</v>
      </c>
      <c r="AM662" s="42">
        <v>0.24</v>
      </c>
      <c r="AN662" s="17">
        <v>49</v>
      </c>
      <c r="AO662" s="42">
        <v>0.45</v>
      </c>
      <c r="AP662" s="17">
        <v>55</v>
      </c>
      <c r="AQ662" s="17">
        <v>10.93</v>
      </c>
      <c r="AR662" s="17">
        <v>168.58</v>
      </c>
      <c r="AS662" s="17">
        <v>126.34</v>
      </c>
      <c r="AT662" s="17" t="s">
        <v>2640</v>
      </c>
      <c r="AU662" s="17" t="s">
        <v>2640</v>
      </c>
      <c r="AV662" s="17" t="s">
        <v>2640</v>
      </c>
      <c r="AW662" s="17">
        <v>3</v>
      </c>
      <c r="AX662" s="66" t="s">
        <v>2688</v>
      </c>
    </row>
    <row r="663" spans="1:50" s="8" customFormat="1" x14ac:dyDescent="0.3">
      <c r="A663" s="17" t="s">
        <v>2236</v>
      </c>
      <c r="B663" s="17" t="s">
        <v>36</v>
      </c>
      <c r="C663" s="17" t="s">
        <v>1713</v>
      </c>
      <c r="D663" s="17" t="s">
        <v>2236</v>
      </c>
      <c r="E663" s="17" t="s">
        <v>2230</v>
      </c>
      <c r="F663" s="17" t="s">
        <v>2688</v>
      </c>
      <c r="G663" s="17" t="s">
        <v>36</v>
      </c>
      <c r="H663" s="18" t="s">
        <v>1042</v>
      </c>
      <c r="I663" s="19">
        <v>44683</v>
      </c>
      <c r="J663" s="17" t="s">
        <v>2656</v>
      </c>
      <c r="K663" s="17">
        <v>0.52</v>
      </c>
      <c r="L663" s="17">
        <v>65</v>
      </c>
      <c r="M663" s="17">
        <v>9.11</v>
      </c>
      <c r="N663" s="17">
        <v>71</v>
      </c>
      <c r="O663" s="17">
        <v>12.62</v>
      </c>
      <c r="P663" s="17">
        <v>62</v>
      </c>
      <c r="Q663" s="17">
        <v>-0.19</v>
      </c>
      <c r="R663" s="17">
        <v>70</v>
      </c>
      <c r="S663" s="17">
        <v>1.77</v>
      </c>
      <c r="T663" s="17">
        <v>68</v>
      </c>
      <c r="U663" s="17">
        <v>0.88</v>
      </c>
      <c r="V663" s="17">
        <v>60</v>
      </c>
      <c r="W663" s="17">
        <v>-0.16</v>
      </c>
      <c r="X663" s="17">
        <v>47</v>
      </c>
      <c r="Y663" s="17">
        <v>4.63</v>
      </c>
      <c r="Z663" s="17">
        <v>47</v>
      </c>
      <c r="AA663" s="17">
        <v>1.83</v>
      </c>
      <c r="AB663" s="17">
        <v>54</v>
      </c>
      <c r="AC663" s="17">
        <v>4.92</v>
      </c>
      <c r="AD663" s="17">
        <v>61</v>
      </c>
      <c r="AE663" s="42">
        <v>0.24</v>
      </c>
      <c r="AF663" s="17">
        <v>53</v>
      </c>
      <c r="AG663" s="45">
        <v>0.04</v>
      </c>
      <c r="AH663" s="17">
        <v>42</v>
      </c>
      <c r="AI663" s="49">
        <v>0.14000000000000001</v>
      </c>
      <c r="AJ663" s="17">
        <v>50</v>
      </c>
      <c r="AK663" s="49">
        <v>0.02</v>
      </c>
      <c r="AL663" s="17">
        <v>35</v>
      </c>
      <c r="AM663" s="42">
        <v>0.2</v>
      </c>
      <c r="AN663" s="17">
        <v>47</v>
      </c>
      <c r="AO663" s="42">
        <v>0.34</v>
      </c>
      <c r="AP663" s="17">
        <v>55</v>
      </c>
      <c r="AQ663" s="17">
        <v>9.99</v>
      </c>
      <c r="AR663" s="17">
        <v>160.22999999999999</v>
      </c>
      <c r="AS663" s="17">
        <v>126.92</v>
      </c>
      <c r="AT663" s="17" t="s">
        <v>2641</v>
      </c>
      <c r="AU663" s="17" t="s">
        <v>2640</v>
      </c>
      <c r="AV663" s="17" t="s">
        <v>2641</v>
      </c>
      <c r="AW663" s="17">
        <v>3</v>
      </c>
      <c r="AX663" s="66" t="s">
        <v>2688</v>
      </c>
    </row>
    <row r="664" spans="1:50" s="8" customFormat="1" x14ac:dyDescent="0.3">
      <c r="A664" s="17" t="s">
        <v>2237</v>
      </c>
      <c r="B664" s="17" t="s">
        <v>312</v>
      </c>
      <c r="C664" s="17" t="s">
        <v>1714</v>
      </c>
      <c r="D664" s="17" t="s">
        <v>2237</v>
      </c>
      <c r="E664" s="17" t="s">
        <v>2230</v>
      </c>
      <c r="F664" s="17" t="s">
        <v>2688</v>
      </c>
      <c r="G664" s="17" t="s">
        <v>312</v>
      </c>
      <c r="H664" s="18" t="s">
        <v>1050</v>
      </c>
      <c r="I664" s="19">
        <v>44706</v>
      </c>
      <c r="J664" s="17" t="s">
        <v>2656</v>
      </c>
      <c r="K664" s="17">
        <v>0.65</v>
      </c>
      <c r="L664" s="17">
        <v>67</v>
      </c>
      <c r="M664" s="17">
        <v>8.6</v>
      </c>
      <c r="N664" s="17">
        <v>70</v>
      </c>
      <c r="O664" s="17">
        <v>8.64</v>
      </c>
      <c r="P664" s="17">
        <v>62</v>
      </c>
      <c r="Q664" s="17">
        <v>-0.91</v>
      </c>
      <c r="R664" s="17">
        <v>64</v>
      </c>
      <c r="S664" s="17">
        <v>0.92</v>
      </c>
      <c r="T664" s="17">
        <v>64</v>
      </c>
      <c r="U664" s="17">
        <v>0.66</v>
      </c>
      <c r="V664" s="17">
        <v>60</v>
      </c>
      <c r="W664" s="17">
        <v>-0.71</v>
      </c>
      <c r="X664" s="17">
        <v>51</v>
      </c>
      <c r="Y664" s="17">
        <v>5.58</v>
      </c>
      <c r="Z664" s="17">
        <v>50</v>
      </c>
      <c r="AA664" s="17">
        <v>0.83</v>
      </c>
      <c r="AB664" s="17">
        <v>53</v>
      </c>
      <c r="AC664" s="17">
        <v>5.33</v>
      </c>
      <c r="AD664" s="17">
        <v>59</v>
      </c>
      <c r="AE664" s="42">
        <v>0.33</v>
      </c>
      <c r="AF664" s="17">
        <v>53</v>
      </c>
      <c r="AG664" s="45">
        <v>0.05</v>
      </c>
      <c r="AH664" s="17">
        <v>45</v>
      </c>
      <c r="AI664" s="49">
        <v>0.23</v>
      </c>
      <c r="AJ664" s="17">
        <v>53</v>
      </c>
      <c r="AK664" s="49">
        <v>0.01</v>
      </c>
      <c r="AL664" s="17">
        <v>40</v>
      </c>
      <c r="AM664" s="42">
        <v>0.24</v>
      </c>
      <c r="AN664" s="17">
        <v>50</v>
      </c>
      <c r="AO664" s="42">
        <v>0.54</v>
      </c>
      <c r="AP664" s="17">
        <v>55</v>
      </c>
      <c r="AQ664" s="17">
        <v>9.26</v>
      </c>
      <c r="AR664" s="17">
        <v>163.62</v>
      </c>
      <c r="AS664" s="17">
        <v>126.22</v>
      </c>
      <c r="AT664" s="17" t="s">
        <v>2640</v>
      </c>
      <c r="AU664" s="17" t="s">
        <v>2640</v>
      </c>
      <c r="AV664" s="17" t="s">
        <v>2640</v>
      </c>
      <c r="AW664" s="17">
        <v>3</v>
      </c>
      <c r="AX664" s="66" t="s">
        <v>2688</v>
      </c>
    </row>
    <row r="665" spans="1:50" s="8" customFormat="1" x14ac:dyDescent="0.3">
      <c r="A665" s="17" t="s">
        <v>2238</v>
      </c>
      <c r="B665" s="17" t="s">
        <v>688</v>
      </c>
      <c r="C665" s="17" t="s">
        <v>1715</v>
      </c>
      <c r="D665" s="17" t="s">
        <v>2238</v>
      </c>
      <c r="E665" s="17" t="s">
        <v>2230</v>
      </c>
      <c r="F665" s="17" t="s">
        <v>2688</v>
      </c>
      <c r="G665" s="17" t="s">
        <v>688</v>
      </c>
      <c r="H665" s="18" t="s">
        <v>1055</v>
      </c>
      <c r="I665" s="19">
        <v>44719</v>
      </c>
      <c r="J665" s="17" t="s">
        <v>2656</v>
      </c>
      <c r="K665" s="17">
        <v>0.55000000000000004</v>
      </c>
      <c r="L665" s="17">
        <v>66</v>
      </c>
      <c r="M665" s="17">
        <v>8.65</v>
      </c>
      <c r="N665" s="17">
        <v>69</v>
      </c>
      <c r="O665" s="17">
        <v>13.36</v>
      </c>
      <c r="P665" s="17">
        <v>61</v>
      </c>
      <c r="Q665" s="17">
        <v>1.06</v>
      </c>
      <c r="R665" s="17">
        <v>63</v>
      </c>
      <c r="S665" s="17">
        <v>2.38</v>
      </c>
      <c r="T665" s="17">
        <v>64</v>
      </c>
      <c r="U665" s="17">
        <v>0.34</v>
      </c>
      <c r="V665" s="17">
        <v>58</v>
      </c>
      <c r="W665" s="17">
        <v>-0.18</v>
      </c>
      <c r="X665" s="17">
        <v>47</v>
      </c>
      <c r="Y665" s="17">
        <v>3.28</v>
      </c>
      <c r="Z665" s="17">
        <v>47</v>
      </c>
      <c r="AA665" s="17">
        <v>2.4</v>
      </c>
      <c r="AB665" s="17">
        <v>51</v>
      </c>
      <c r="AC665" s="17">
        <v>4.1900000000000004</v>
      </c>
      <c r="AD665" s="17">
        <v>59</v>
      </c>
      <c r="AE665" s="42">
        <v>0.27</v>
      </c>
      <c r="AF665" s="17">
        <v>51</v>
      </c>
      <c r="AG665" s="45">
        <v>0.06</v>
      </c>
      <c r="AH665" s="17">
        <v>42</v>
      </c>
      <c r="AI665" s="49">
        <v>0.35</v>
      </c>
      <c r="AJ665" s="17">
        <v>51</v>
      </c>
      <c r="AK665" s="49">
        <v>0.01</v>
      </c>
      <c r="AL665" s="17">
        <v>36</v>
      </c>
      <c r="AM665" s="42">
        <v>0.34</v>
      </c>
      <c r="AN665" s="17">
        <v>48</v>
      </c>
      <c r="AO665" s="42">
        <v>0.46</v>
      </c>
      <c r="AP665" s="17">
        <v>53</v>
      </c>
      <c r="AQ665" s="17">
        <v>8.99</v>
      </c>
      <c r="AR665" s="17">
        <v>173.42</v>
      </c>
      <c r="AS665" s="17">
        <v>130.13</v>
      </c>
      <c r="AT665" s="17" t="s">
        <v>2640</v>
      </c>
      <c r="AU665" s="17" t="s">
        <v>2640</v>
      </c>
      <c r="AV665" s="17" t="s">
        <v>2640</v>
      </c>
      <c r="AW665" s="17">
        <v>2</v>
      </c>
      <c r="AX665" s="66" t="s">
        <v>2688</v>
      </c>
    </row>
    <row r="666" spans="1:50" x14ac:dyDescent="0.3">
      <c r="A666" s="11" t="s">
        <v>2239</v>
      </c>
      <c r="B666" s="11" t="s">
        <v>973</v>
      </c>
      <c r="C666" s="11" t="s">
        <v>1716</v>
      </c>
      <c r="D666" s="11" t="s">
        <v>2239</v>
      </c>
      <c r="E666" s="11" t="s">
        <v>2230</v>
      </c>
      <c r="F666" s="11" t="s">
        <v>2616</v>
      </c>
      <c r="G666" s="11" t="s">
        <v>973</v>
      </c>
      <c r="H666" s="12" t="s">
        <v>1043</v>
      </c>
      <c r="I666" s="13">
        <v>44739</v>
      </c>
      <c r="J666" s="11" t="s">
        <v>2656</v>
      </c>
      <c r="K666" s="11">
        <v>0.48</v>
      </c>
      <c r="L666" s="11">
        <v>65</v>
      </c>
      <c r="M666" s="11">
        <v>9.32</v>
      </c>
      <c r="N666" s="11">
        <v>69</v>
      </c>
      <c r="O666" s="11">
        <v>16.89</v>
      </c>
      <c r="P666" s="11">
        <v>56</v>
      </c>
      <c r="Q666" s="11">
        <v>0.27</v>
      </c>
      <c r="R666" s="11">
        <v>63</v>
      </c>
      <c r="S666" s="11">
        <v>1.99</v>
      </c>
      <c r="T666" s="11">
        <v>64</v>
      </c>
      <c r="U666" s="11">
        <v>0.27</v>
      </c>
      <c r="V666" s="11">
        <v>50</v>
      </c>
      <c r="W666" s="11">
        <v>-0.34</v>
      </c>
      <c r="X666" s="11">
        <v>42</v>
      </c>
      <c r="Y666" s="11">
        <v>3.56</v>
      </c>
      <c r="Z666" s="11">
        <v>43</v>
      </c>
      <c r="AA666" s="11">
        <v>2.2200000000000002</v>
      </c>
      <c r="AB666" s="11">
        <v>48</v>
      </c>
      <c r="AC666" s="11">
        <v>4.4800000000000004</v>
      </c>
      <c r="AD666" s="11">
        <v>58</v>
      </c>
      <c r="AE666" s="40">
        <v>0.3</v>
      </c>
      <c r="AF666" s="11">
        <v>47</v>
      </c>
      <c r="AG666" s="43">
        <v>0.05</v>
      </c>
      <c r="AH666" s="11">
        <v>37</v>
      </c>
      <c r="AI666" s="47">
        <v>0.32</v>
      </c>
      <c r="AJ666" s="11">
        <v>44</v>
      </c>
      <c r="AK666" s="47">
        <v>1E-3</v>
      </c>
      <c r="AL666" s="11">
        <v>31</v>
      </c>
      <c r="AM666" s="40">
        <v>0.31</v>
      </c>
      <c r="AN666" s="11">
        <v>41</v>
      </c>
      <c r="AO666" s="40">
        <v>0.5</v>
      </c>
      <c r="AP666" s="11">
        <v>48</v>
      </c>
      <c r="AQ666" s="11">
        <v>9.59</v>
      </c>
      <c r="AR666" s="11">
        <v>171.11</v>
      </c>
      <c r="AS666" s="11">
        <v>126.24</v>
      </c>
      <c r="AT666" s="11" t="s">
        <v>2640</v>
      </c>
      <c r="AU666" s="11" t="s">
        <v>2640</v>
      </c>
      <c r="AV666" s="11" t="s">
        <v>2640</v>
      </c>
      <c r="AW666" s="11">
        <v>2</v>
      </c>
      <c r="AX666" s="64" t="s">
        <v>2688</v>
      </c>
    </row>
    <row r="667" spans="1:50" x14ac:dyDescent="0.3">
      <c r="A667" s="11" t="s">
        <v>2240</v>
      </c>
      <c r="B667" s="11" t="s">
        <v>811</v>
      </c>
      <c r="C667" s="11" t="s">
        <v>1717</v>
      </c>
      <c r="D667" s="11" t="s">
        <v>2240</v>
      </c>
      <c r="E667" s="11" t="s">
        <v>2230</v>
      </c>
      <c r="F667" s="11" t="s">
        <v>2616</v>
      </c>
      <c r="G667" s="11" t="s">
        <v>811</v>
      </c>
      <c r="H667" s="12" t="s">
        <v>1048</v>
      </c>
      <c r="I667" s="13">
        <v>44731</v>
      </c>
      <c r="J667" s="11" t="s">
        <v>2656</v>
      </c>
      <c r="K667" s="11">
        <v>0.43</v>
      </c>
      <c r="L667" s="11">
        <v>69</v>
      </c>
      <c r="M667" s="11">
        <v>10.18</v>
      </c>
      <c r="N667" s="11">
        <v>72</v>
      </c>
      <c r="O667" s="11">
        <v>12.5</v>
      </c>
      <c r="P667" s="11">
        <v>63</v>
      </c>
      <c r="Q667" s="11">
        <v>0.32</v>
      </c>
      <c r="R667" s="11">
        <v>66</v>
      </c>
      <c r="S667" s="11">
        <v>2.57</v>
      </c>
      <c r="T667" s="11">
        <v>66</v>
      </c>
      <c r="U667" s="11">
        <v>-0.06</v>
      </c>
      <c r="V667" s="11">
        <v>59</v>
      </c>
      <c r="W667" s="11">
        <v>-0.66</v>
      </c>
      <c r="X667" s="11">
        <v>52</v>
      </c>
      <c r="Y667" s="11">
        <v>4.5199999999999996</v>
      </c>
      <c r="Z667" s="11">
        <v>52</v>
      </c>
      <c r="AA667" s="11">
        <v>2.39</v>
      </c>
      <c r="AB667" s="11">
        <v>54</v>
      </c>
      <c r="AC667" s="11">
        <v>5.0199999999999996</v>
      </c>
      <c r="AD667" s="11">
        <v>60</v>
      </c>
      <c r="AE667" s="40">
        <v>0.39</v>
      </c>
      <c r="AF667" s="11">
        <v>56</v>
      </c>
      <c r="AG667" s="43">
        <v>0.09</v>
      </c>
      <c r="AH667" s="11">
        <v>45</v>
      </c>
      <c r="AI667" s="47">
        <v>0.43</v>
      </c>
      <c r="AJ667" s="11">
        <v>54</v>
      </c>
      <c r="AK667" s="47">
        <v>-0.02</v>
      </c>
      <c r="AL667" s="11">
        <v>39</v>
      </c>
      <c r="AM667" s="40">
        <v>0.41</v>
      </c>
      <c r="AN667" s="11">
        <v>51</v>
      </c>
      <c r="AO667" s="40">
        <v>0.64</v>
      </c>
      <c r="AP667" s="11">
        <v>58</v>
      </c>
      <c r="AQ667" s="11">
        <v>10.119999999999999</v>
      </c>
      <c r="AR667" s="11">
        <v>190.29</v>
      </c>
      <c r="AS667" s="11">
        <v>133.72</v>
      </c>
      <c r="AT667" s="11" t="s">
        <v>2640</v>
      </c>
      <c r="AU667" s="11" t="s">
        <v>2642</v>
      </c>
      <c r="AV667" s="11" t="s">
        <v>2640</v>
      </c>
      <c r="AW667" s="11">
        <v>3</v>
      </c>
      <c r="AX667" s="64" t="s">
        <v>2688</v>
      </c>
    </row>
    <row r="668" spans="1:50" x14ac:dyDescent="0.3">
      <c r="A668" s="11" t="s">
        <v>2241</v>
      </c>
      <c r="B668" s="11" t="s">
        <v>926</v>
      </c>
      <c r="C668" s="11" t="s">
        <v>1718</v>
      </c>
      <c r="D668" s="11" t="s">
        <v>2241</v>
      </c>
      <c r="E668" s="11" t="s">
        <v>2230</v>
      </c>
      <c r="F668" s="11" t="s">
        <v>2616</v>
      </c>
      <c r="G668" s="11" t="s">
        <v>926</v>
      </c>
      <c r="H668" s="12" t="s">
        <v>1048</v>
      </c>
      <c r="I668" s="13">
        <v>44734</v>
      </c>
      <c r="J668" s="11" t="s">
        <v>2656</v>
      </c>
      <c r="K668" s="11">
        <v>0.53</v>
      </c>
      <c r="L668" s="11">
        <v>67</v>
      </c>
      <c r="M668" s="11">
        <v>10.61</v>
      </c>
      <c r="N668" s="11">
        <v>70</v>
      </c>
      <c r="O668" s="11">
        <v>15.02</v>
      </c>
      <c r="P668" s="11">
        <v>60</v>
      </c>
      <c r="Q668" s="11">
        <v>0.05</v>
      </c>
      <c r="R668" s="11">
        <v>63</v>
      </c>
      <c r="S668" s="11">
        <v>2.21</v>
      </c>
      <c r="T668" s="11">
        <v>64</v>
      </c>
      <c r="U668" s="11">
        <v>0.35</v>
      </c>
      <c r="V668" s="11">
        <v>56</v>
      </c>
      <c r="W668" s="11">
        <v>-0.52</v>
      </c>
      <c r="X668" s="11">
        <v>48</v>
      </c>
      <c r="Y668" s="11">
        <v>4.4000000000000004</v>
      </c>
      <c r="Z668" s="11">
        <v>48</v>
      </c>
      <c r="AA668" s="11">
        <v>2.02</v>
      </c>
      <c r="AB668" s="11">
        <v>51</v>
      </c>
      <c r="AC668" s="11">
        <v>5.23</v>
      </c>
      <c r="AD668" s="11">
        <v>59</v>
      </c>
      <c r="AE668" s="40">
        <v>0.39</v>
      </c>
      <c r="AF668" s="11">
        <v>51</v>
      </c>
      <c r="AG668" s="43">
        <v>0.06</v>
      </c>
      <c r="AH668" s="11">
        <v>40</v>
      </c>
      <c r="AI668" s="47">
        <v>0.33</v>
      </c>
      <c r="AJ668" s="11">
        <v>49</v>
      </c>
      <c r="AK668" s="47">
        <v>0.01</v>
      </c>
      <c r="AL668" s="11">
        <v>35</v>
      </c>
      <c r="AM668" s="40">
        <v>0.35</v>
      </c>
      <c r="AN668" s="11">
        <v>46</v>
      </c>
      <c r="AO668" s="40">
        <v>0.6</v>
      </c>
      <c r="AP668" s="11">
        <v>53</v>
      </c>
      <c r="AQ668" s="11">
        <v>10.959999999999999</v>
      </c>
      <c r="AR668" s="11">
        <v>179.67</v>
      </c>
      <c r="AS668" s="11">
        <v>132.22999999999999</v>
      </c>
      <c r="AT668" s="11" t="s">
        <v>2640</v>
      </c>
      <c r="AU668" s="11" t="s">
        <v>2640</v>
      </c>
      <c r="AV668" s="11" t="s">
        <v>2642</v>
      </c>
      <c r="AW668" s="11">
        <v>2</v>
      </c>
      <c r="AX668" s="64" t="s">
        <v>2688</v>
      </c>
    </row>
    <row r="669" spans="1:50" x14ac:dyDescent="0.3">
      <c r="A669" s="11" t="s">
        <v>2242</v>
      </c>
      <c r="B669" s="11" t="s">
        <v>978</v>
      </c>
      <c r="C669" s="11" t="s">
        <v>1719</v>
      </c>
      <c r="D669" s="11" t="s">
        <v>2242</v>
      </c>
      <c r="E669" s="11" t="s">
        <v>2230</v>
      </c>
      <c r="F669" s="11" t="s">
        <v>2616</v>
      </c>
      <c r="G669" s="11" t="s">
        <v>978</v>
      </c>
      <c r="H669" s="12" t="s">
        <v>1045</v>
      </c>
      <c r="I669" s="13">
        <v>44739</v>
      </c>
      <c r="J669" s="11" t="s">
        <v>2656</v>
      </c>
      <c r="K669" s="11">
        <v>0.77</v>
      </c>
      <c r="L669" s="11">
        <v>66</v>
      </c>
      <c r="M669" s="11">
        <v>12.69</v>
      </c>
      <c r="N669" s="11">
        <v>70</v>
      </c>
      <c r="O669" s="11">
        <v>18.37</v>
      </c>
      <c r="P669" s="11">
        <v>61</v>
      </c>
      <c r="Q669" s="11">
        <v>-0.4</v>
      </c>
      <c r="R669" s="11">
        <v>65</v>
      </c>
      <c r="S669" s="11">
        <v>1.34</v>
      </c>
      <c r="T669" s="11">
        <v>65</v>
      </c>
      <c r="U669" s="11">
        <v>2.23</v>
      </c>
      <c r="V669" s="11">
        <v>58</v>
      </c>
      <c r="W669" s="11">
        <v>-0.56000000000000005</v>
      </c>
      <c r="X669" s="11">
        <v>49</v>
      </c>
      <c r="Y669" s="11">
        <v>5.72</v>
      </c>
      <c r="Z669" s="11">
        <v>48</v>
      </c>
      <c r="AA669" s="11">
        <v>1.8</v>
      </c>
      <c r="AB669" s="11">
        <v>52</v>
      </c>
      <c r="AC669" s="11">
        <v>6.47</v>
      </c>
      <c r="AD669" s="11">
        <v>59</v>
      </c>
      <c r="AE669" s="40">
        <v>0.24</v>
      </c>
      <c r="AF669" s="11">
        <v>56</v>
      </c>
      <c r="AG669" s="43">
        <v>0.02</v>
      </c>
      <c r="AH669" s="11">
        <v>42</v>
      </c>
      <c r="AI669" s="47">
        <v>0.23</v>
      </c>
      <c r="AJ669" s="11">
        <v>52</v>
      </c>
      <c r="AK669" s="47">
        <v>0.01</v>
      </c>
      <c r="AL669" s="11">
        <v>35</v>
      </c>
      <c r="AM669" s="40">
        <v>0.21</v>
      </c>
      <c r="AN669" s="11">
        <v>48</v>
      </c>
      <c r="AO669" s="40">
        <v>0.37</v>
      </c>
      <c r="AP669" s="11">
        <v>57</v>
      </c>
      <c r="AQ669" s="11">
        <v>14.92</v>
      </c>
      <c r="AR669" s="11">
        <v>176.44</v>
      </c>
      <c r="AS669" s="11">
        <v>131.15</v>
      </c>
      <c r="AT669" s="11" t="s">
        <v>2640</v>
      </c>
      <c r="AU669" s="11" t="s">
        <v>2642</v>
      </c>
      <c r="AV669" s="11" t="s">
        <v>2640</v>
      </c>
      <c r="AW669" s="11">
        <v>3</v>
      </c>
      <c r="AX669" s="64" t="s">
        <v>2688</v>
      </c>
    </row>
    <row r="670" spans="1:50" s="8" customFormat="1" x14ac:dyDescent="0.3">
      <c r="A670" s="17" t="s">
        <v>2243</v>
      </c>
      <c r="B670" s="17" t="s">
        <v>666</v>
      </c>
      <c r="C670" s="17" t="s">
        <v>1720</v>
      </c>
      <c r="D670" s="17" t="s">
        <v>2243</v>
      </c>
      <c r="E670" s="17" t="s">
        <v>2230</v>
      </c>
      <c r="F670" s="17" t="s">
        <v>2616</v>
      </c>
      <c r="G670" s="17" t="s">
        <v>666</v>
      </c>
      <c r="H670" s="18" t="s">
        <v>1052</v>
      </c>
      <c r="I670" s="19">
        <v>44734</v>
      </c>
      <c r="J670" s="17" t="s">
        <v>2656</v>
      </c>
      <c r="K670" s="17">
        <v>0.68</v>
      </c>
      <c r="L670" s="17">
        <v>65</v>
      </c>
      <c r="M670" s="17">
        <v>9.51</v>
      </c>
      <c r="N670" s="17">
        <v>70</v>
      </c>
      <c r="O670" s="17">
        <v>10.39</v>
      </c>
      <c r="P670" s="17">
        <v>58</v>
      </c>
      <c r="Q670" s="17">
        <v>-0.28999999999999998</v>
      </c>
      <c r="R670" s="17">
        <v>64</v>
      </c>
      <c r="S670" s="17">
        <v>2.3199999999999998</v>
      </c>
      <c r="T670" s="17">
        <v>64</v>
      </c>
      <c r="U670" s="17">
        <v>0.96</v>
      </c>
      <c r="V670" s="17">
        <v>58</v>
      </c>
      <c r="W670" s="17">
        <v>-0.67</v>
      </c>
      <c r="X670" s="17">
        <v>49</v>
      </c>
      <c r="Y670" s="17">
        <v>4.68</v>
      </c>
      <c r="Z670" s="17">
        <v>48</v>
      </c>
      <c r="AA670" s="17">
        <v>1.93</v>
      </c>
      <c r="AB670" s="17">
        <v>52</v>
      </c>
      <c r="AC670" s="17">
        <v>5.88</v>
      </c>
      <c r="AD670" s="17">
        <v>59</v>
      </c>
      <c r="AE670" s="42">
        <v>0.28000000000000003</v>
      </c>
      <c r="AF670" s="17">
        <v>55</v>
      </c>
      <c r="AG670" s="45">
        <v>0.05</v>
      </c>
      <c r="AH670" s="17">
        <v>42</v>
      </c>
      <c r="AI670" s="49">
        <v>0.26</v>
      </c>
      <c r="AJ670" s="17">
        <v>51</v>
      </c>
      <c r="AK670" s="49">
        <v>1E-3</v>
      </c>
      <c r="AL670" s="17">
        <v>37</v>
      </c>
      <c r="AM670" s="42">
        <v>0.26</v>
      </c>
      <c r="AN670" s="17">
        <v>48</v>
      </c>
      <c r="AO670" s="42">
        <v>0.44</v>
      </c>
      <c r="AP670" s="17">
        <v>57</v>
      </c>
      <c r="AQ670" s="17">
        <v>10.469999999999999</v>
      </c>
      <c r="AR670" s="17">
        <v>175.28</v>
      </c>
      <c r="AS670" s="17">
        <v>129.13</v>
      </c>
      <c r="AT670" s="17" t="s">
        <v>2640</v>
      </c>
      <c r="AU670" s="17" t="s">
        <v>2640</v>
      </c>
      <c r="AV670" s="17" t="s">
        <v>2640</v>
      </c>
      <c r="AW670" s="17">
        <v>3</v>
      </c>
      <c r="AX670" s="66" t="s">
        <v>2688</v>
      </c>
    </row>
    <row r="671" spans="1:50" s="8" customFormat="1" x14ac:dyDescent="0.3">
      <c r="A671" s="17" t="s">
        <v>2244</v>
      </c>
      <c r="B671" s="17" t="s">
        <v>786</v>
      </c>
      <c r="C671" s="17" t="s">
        <v>1721</v>
      </c>
      <c r="D671" s="17" t="s">
        <v>2244</v>
      </c>
      <c r="E671" s="17" t="s">
        <v>2230</v>
      </c>
      <c r="F671" s="17" t="s">
        <v>2616</v>
      </c>
      <c r="G671" s="17" t="s">
        <v>786</v>
      </c>
      <c r="H671" s="18" t="s">
        <v>1062</v>
      </c>
      <c r="I671" s="19">
        <v>44727</v>
      </c>
      <c r="J671" s="17" t="s">
        <v>2656</v>
      </c>
      <c r="K671" s="17">
        <v>0.35</v>
      </c>
      <c r="L671" s="17">
        <v>67</v>
      </c>
      <c r="M671" s="17">
        <v>7.22</v>
      </c>
      <c r="N671" s="17">
        <v>71</v>
      </c>
      <c r="O671" s="17">
        <v>11.31</v>
      </c>
      <c r="P671" s="17">
        <v>61</v>
      </c>
      <c r="Q671" s="17">
        <v>0.67</v>
      </c>
      <c r="R671" s="17">
        <v>64</v>
      </c>
      <c r="S671" s="17">
        <v>1.93</v>
      </c>
      <c r="T671" s="17">
        <v>65</v>
      </c>
      <c r="U671" s="17">
        <v>-0.49</v>
      </c>
      <c r="V671" s="17">
        <v>58</v>
      </c>
      <c r="W671" s="17">
        <v>1E-3</v>
      </c>
      <c r="X671" s="17">
        <v>51</v>
      </c>
      <c r="Y671" s="17">
        <v>1.51</v>
      </c>
      <c r="Z671" s="17">
        <v>50</v>
      </c>
      <c r="AA671" s="17">
        <v>1.87</v>
      </c>
      <c r="AB671" s="17">
        <v>52</v>
      </c>
      <c r="AC671" s="17">
        <v>3.86</v>
      </c>
      <c r="AD671" s="17">
        <v>60</v>
      </c>
      <c r="AE671" s="42">
        <v>0.35</v>
      </c>
      <c r="AF671" s="17">
        <v>53</v>
      </c>
      <c r="AG671" s="45">
        <v>7.0000000000000007E-2</v>
      </c>
      <c r="AH671" s="17">
        <v>43</v>
      </c>
      <c r="AI671" s="49">
        <v>0.28000000000000003</v>
      </c>
      <c r="AJ671" s="17">
        <v>51</v>
      </c>
      <c r="AK671" s="49">
        <v>0.01</v>
      </c>
      <c r="AL671" s="17">
        <v>36</v>
      </c>
      <c r="AM671" s="42">
        <v>0.33</v>
      </c>
      <c r="AN671" s="17">
        <v>48</v>
      </c>
      <c r="AO671" s="42">
        <v>0.5</v>
      </c>
      <c r="AP671" s="17">
        <v>55</v>
      </c>
      <c r="AQ671" s="17">
        <v>6.7299999999999995</v>
      </c>
      <c r="AR671" s="17">
        <v>167.35</v>
      </c>
      <c r="AS671" s="17">
        <v>127.97</v>
      </c>
      <c r="AT671" s="17" t="s">
        <v>2640</v>
      </c>
      <c r="AU671" s="17" t="s">
        <v>2640</v>
      </c>
      <c r="AV671" s="17" t="s">
        <v>2640</v>
      </c>
      <c r="AW671" s="17">
        <v>3</v>
      </c>
      <c r="AX671" s="66" t="s">
        <v>2690</v>
      </c>
    </row>
    <row r="672" spans="1:50" s="8" customFormat="1" x14ac:dyDescent="0.3">
      <c r="A672" s="17" t="s">
        <v>2245</v>
      </c>
      <c r="B672" s="17" t="s">
        <v>881</v>
      </c>
      <c r="C672" s="17" t="s">
        <v>1722</v>
      </c>
      <c r="D672" s="17" t="s">
        <v>2245</v>
      </c>
      <c r="E672" s="17" t="s">
        <v>2230</v>
      </c>
      <c r="F672" s="17" t="s">
        <v>2616</v>
      </c>
      <c r="G672" s="17" t="s">
        <v>881</v>
      </c>
      <c r="H672" s="18" t="s">
        <v>1058</v>
      </c>
      <c r="I672" s="19">
        <v>44742</v>
      </c>
      <c r="J672" s="17" t="s">
        <v>2655</v>
      </c>
      <c r="K672" s="17">
        <v>0.57999999999999996</v>
      </c>
      <c r="L672" s="17">
        <v>69</v>
      </c>
      <c r="M672" s="17">
        <v>9.67</v>
      </c>
      <c r="N672" s="17">
        <v>71</v>
      </c>
      <c r="O672" s="17">
        <v>12.7</v>
      </c>
      <c r="P672" s="17">
        <v>64</v>
      </c>
      <c r="Q672" s="17">
        <v>7.0000000000000007E-2</v>
      </c>
      <c r="R672" s="17">
        <v>67</v>
      </c>
      <c r="S672" s="17">
        <v>1.59</v>
      </c>
      <c r="T672" s="17">
        <v>67</v>
      </c>
      <c r="U672" s="17">
        <v>0.35</v>
      </c>
      <c r="V672" s="17">
        <v>59</v>
      </c>
      <c r="W672" s="17">
        <v>-0.37</v>
      </c>
      <c r="X672" s="17">
        <v>51</v>
      </c>
      <c r="Y672" s="17">
        <v>6.48</v>
      </c>
      <c r="Z672" s="17">
        <v>51</v>
      </c>
      <c r="AA672" s="17">
        <v>2.17</v>
      </c>
      <c r="AB672" s="17">
        <v>54</v>
      </c>
      <c r="AC672" s="17">
        <v>5.01</v>
      </c>
      <c r="AD672" s="17">
        <v>60</v>
      </c>
      <c r="AE672" s="42">
        <v>0.3</v>
      </c>
      <c r="AF672" s="17">
        <v>58</v>
      </c>
      <c r="AG672" s="45">
        <v>0.04</v>
      </c>
      <c r="AH672" s="17">
        <v>45</v>
      </c>
      <c r="AI672" s="49">
        <v>0.23</v>
      </c>
      <c r="AJ672" s="17">
        <v>54</v>
      </c>
      <c r="AK672" s="49">
        <v>1E-3</v>
      </c>
      <c r="AL672" s="17">
        <v>38</v>
      </c>
      <c r="AM672" s="42">
        <v>0.23</v>
      </c>
      <c r="AN672" s="17">
        <v>51</v>
      </c>
      <c r="AO672" s="42">
        <v>0.45</v>
      </c>
      <c r="AP672" s="17">
        <v>60</v>
      </c>
      <c r="AQ672" s="17">
        <v>10.02</v>
      </c>
      <c r="AR672" s="17">
        <v>168.05</v>
      </c>
      <c r="AS672" s="17">
        <v>126.93</v>
      </c>
      <c r="AT672" s="17" t="s">
        <v>2642</v>
      </c>
      <c r="AU672" s="17" t="s">
        <v>2640</v>
      </c>
      <c r="AV672" s="17" t="s">
        <v>2641</v>
      </c>
      <c r="AW672" s="17">
        <v>3</v>
      </c>
      <c r="AX672" s="66" t="s">
        <v>2688</v>
      </c>
    </row>
    <row r="673" spans="1:50" s="8" customFormat="1" x14ac:dyDescent="0.3">
      <c r="A673" s="17" t="s">
        <v>2246</v>
      </c>
      <c r="B673" s="17" t="s">
        <v>969</v>
      </c>
      <c r="C673" s="17" t="s">
        <v>1723</v>
      </c>
      <c r="D673" s="17" t="s">
        <v>2246</v>
      </c>
      <c r="E673" s="17" t="s">
        <v>2230</v>
      </c>
      <c r="F673" s="17" t="s">
        <v>2616</v>
      </c>
      <c r="G673" s="17" t="s">
        <v>969</v>
      </c>
      <c r="H673" s="18" t="s">
        <v>1042</v>
      </c>
      <c r="I673" s="19">
        <v>44737</v>
      </c>
      <c r="J673" s="17" t="s">
        <v>2656</v>
      </c>
      <c r="K673" s="17">
        <v>0.68</v>
      </c>
      <c r="L673" s="17">
        <v>68</v>
      </c>
      <c r="M673" s="17">
        <v>9.75</v>
      </c>
      <c r="N673" s="17">
        <v>71</v>
      </c>
      <c r="O673" s="17">
        <v>14.68</v>
      </c>
      <c r="P673" s="17">
        <v>63</v>
      </c>
      <c r="Q673" s="17">
        <v>-0.08</v>
      </c>
      <c r="R673" s="17">
        <v>67</v>
      </c>
      <c r="S673" s="17">
        <v>1.57</v>
      </c>
      <c r="T673" s="17">
        <v>67</v>
      </c>
      <c r="U673" s="17">
        <v>0.33</v>
      </c>
      <c r="V673" s="17">
        <v>62</v>
      </c>
      <c r="W673" s="17">
        <v>-0.02</v>
      </c>
      <c r="X673" s="17">
        <v>50</v>
      </c>
      <c r="Y673" s="17">
        <v>4.37</v>
      </c>
      <c r="Z673" s="17">
        <v>50</v>
      </c>
      <c r="AA673" s="17">
        <v>1.76</v>
      </c>
      <c r="AB673" s="17">
        <v>54</v>
      </c>
      <c r="AC673" s="17">
        <v>4.8</v>
      </c>
      <c r="AD673" s="17">
        <v>61</v>
      </c>
      <c r="AE673" s="42">
        <v>0.3</v>
      </c>
      <c r="AF673" s="17">
        <v>56</v>
      </c>
      <c r="AG673" s="45">
        <v>0.06</v>
      </c>
      <c r="AH673" s="17">
        <v>43</v>
      </c>
      <c r="AI673" s="49">
        <v>0.24</v>
      </c>
      <c r="AJ673" s="17">
        <v>52</v>
      </c>
      <c r="AK673" s="49">
        <v>0.02</v>
      </c>
      <c r="AL673" s="17">
        <v>36</v>
      </c>
      <c r="AM673" s="42">
        <v>0.31</v>
      </c>
      <c r="AN673" s="17">
        <v>49</v>
      </c>
      <c r="AO673" s="42">
        <v>0.45</v>
      </c>
      <c r="AP673" s="17">
        <v>58</v>
      </c>
      <c r="AQ673" s="17">
        <v>10.08</v>
      </c>
      <c r="AR673" s="17">
        <v>165.69</v>
      </c>
      <c r="AS673" s="17">
        <v>131.99</v>
      </c>
      <c r="AT673" s="17" t="s">
        <v>2640</v>
      </c>
      <c r="AU673" s="17" t="s">
        <v>2640</v>
      </c>
      <c r="AV673" s="17" t="s">
        <v>2640</v>
      </c>
      <c r="AW673" s="17">
        <v>3</v>
      </c>
      <c r="AX673" s="66" t="s">
        <v>2690</v>
      </c>
    </row>
    <row r="674" spans="1:50" x14ac:dyDescent="0.3">
      <c r="A674" s="11" t="s">
        <v>2247</v>
      </c>
      <c r="B674" s="11" t="s">
        <v>770</v>
      </c>
      <c r="C674" s="11" t="s">
        <v>1724</v>
      </c>
      <c r="D674" s="11" t="s">
        <v>2247</v>
      </c>
      <c r="E674" s="11" t="s">
        <v>2230</v>
      </c>
      <c r="F674" s="11" t="s">
        <v>2616</v>
      </c>
      <c r="G674" s="11" t="s">
        <v>770</v>
      </c>
      <c r="H674" s="12" t="s">
        <v>1055</v>
      </c>
      <c r="I674" s="13">
        <v>44726</v>
      </c>
      <c r="J674" s="11" t="s">
        <v>2656</v>
      </c>
      <c r="K674" s="11">
        <v>0.53</v>
      </c>
      <c r="L674" s="11">
        <v>66</v>
      </c>
      <c r="M674" s="11">
        <v>9.3000000000000007</v>
      </c>
      <c r="N674" s="11">
        <v>70</v>
      </c>
      <c r="O674" s="11">
        <v>13.41</v>
      </c>
      <c r="P674" s="11">
        <v>61</v>
      </c>
      <c r="Q674" s="11">
        <v>-0.04</v>
      </c>
      <c r="R674" s="11">
        <v>64</v>
      </c>
      <c r="S674" s="11">
        <v>2.21</v>
      </c>
      <c r="T674" s="11">
        <v>63</v>
      </c>
      <c r="U674" s="11">
        <v>-0.32</v>
      </c>
      <c r="V674" s="11">
        <v>57</v>
      </c>
      <c r="W674" s="11">
        <v>-0.46</v>
      </c>
      <c r="X674" s="11">
        <v>51</v>
      </c>
      <c r="Y674" s="11">
        <v>4.0999999999999996</v>
      </c>
      <c r="Z674" s="11">
        <v>50</v>
      </c>
      <c r="AA674" s="11">
        <v>2.0499999999999998</v>
      </c>
      <c r="AB674" s="11">
        <v>52</v>
      </c>
      <c r="AC674" s="11">
        <v>5.33</v>
      </c>
      <c r="AD674" s="11">
        <v>58</v>
      </c>
      <c r="AE674" s="40">
        <v>0.28999999999999998</v>
      </c>
      <c r="AF674" s="11">
        <v>53</v>
      </c>
      <c r="AG674" s="43">
        <v>0.06</v>
      </c>
      <c r="AH674" s="11">
        <v>44</v>
      </c>
      <c r="AI674" s="47">
        <v>0.33</v>
      </c>
      <c r="AJ674" s="11">
        <v>52</v>
      </c>
      <c r="AK674" s="47">
        <v>0.02</v>
      </c>
      <c r="AL674" s="11">
        <v>38</v>
      </c>
      <c r="AM674" s="40">
        <v>0.36</v>
      </c>
      <c r="AN674" s="11">
        <v>49</v>
      </c>
      <c r="AO674" s="40">
        <v>0.47</v>
      </c>
      <c r="AP674" s="11">
        <v>55</v>
      </c>
      <c r="AQ674" s="11">
        <v>8.98</v>
      </c>
      <c r="AR674" s="11">
        <v>175.55</v>
      </c>
      <c r="AS674" s="11">
        <v>129.21</v>
      </c>
      <c r="AT674" s="11" t="s">
        <v>2640</v>
      </c>
      <c r="AU674" s="11" t="s">
        <v>2642</v>
      </c>
      <c r="AV674" s="11" t="s">
        <v>2640</v>
      </c>
      <c r="AW674" s="11">
        <v>3</v>
      </c>
      <c r="AX674" s="64" t="s">
        <v>2688</v>
      </c>
    </row>
    <row r="675" spans="1:50" x14ac:dyDescent="0.3">
      <c r="A675" s="11" t="s">
        <v>2248</v>
      </c>
      <c r="B675" s="11" t="s">
        <v>798</v>
      </c>
      <c r="C675" s="11" t="s">
        <v>1725</v>
      </c>
      <c r="D675" s="11" t="s">
        <v>2248</v>
      </c>
      <c r="E675" s="11" t="s">
        <v>2230</v>
      </c>
      <c r="F675" s="11" t="s">
        <v>2616</v>
      </c>
      <c r="G675" s="11" t="s">
        <v>798</v>
      </c>
      <c r="H675" s="12" t="s">
        <v>1070</v>
      </c>
      <c r="I675" s="13">
        <v>44730</v>
      </c>
      <c r="J675" s="11" t="s">
        <v>2656</v>
      </c>
      <c r="K675" s="11">
        <v>0.26</v>
      </c>
      <c r="L675" s="11">
        <v>68</v>
      </c>
      <c r="M675" s="11">
        <v>5.73</v>
      </c>
      <c r="N675" s="11">
        <v>70</v>
      </c>
      <c r="O675" s="11">
        <v>11.43</v>
      </c>
      <c r="P675" s="11">
        <v>61</v>
      </c>
      <c r="Q675" s="11">
        <v>0.95</v>
      </c>
      <c r="R675" s="11">
        <v>67</v>
      </c>
      <c r="S675" s="11">
        <v>1.1299999999999999</v>
      </c>
      <c r="T675" s="11">
        <v>66</v>
      </c>
      <c r="U675" s="11">
        <v>0.41</v>
      </c>
      <c r="V675" s="11">
        <v>60</v>
      </c>
      <c r="W675" s="11">
        <v>0.46</v>
      </c>
      <c r="X675" s="11">
        <v>54</v>
      </c>
      <c r="Y675" s="11">
        <v>-1.0900000000000001</v>
      </c>
      <c r="Z675" s="11">
        <v>52</v>
      </c>
      <c r="AA675" s="11">
        <v>1.04</v>
      </c>
      <c r="AB675" s="11">
        <v>55</v>
      </c>
      <c r="AC675" s="11">
        <v>1.85</v>
      </c>
      <c r="AD675" s="11">
        <v>60</v>
      </c>
      <c r="AE675" s="40">
        <v>0.23</v>
      </c>
      <c r="AF675" s="11">
        <v>59</v>
      </c>
      <c r="AG675" s="43">
        <v>0.06</v>
      </c>
      <c r="AH675" s="11">
        <v>45</v>
      </c>
      <c r="AI675" s="47">
        <v>0.32</v>
      </c>
      <c r="AJ675" s="11">
        <v>55</v>
      </c>
      <c r="AK675" s="47">
        <v>1E-3</v>
      </c>
      <c r="AL675" s="11">
        <v>38</v>
      </c>
      <c r="AM675" s="40">
        <v>0.31</v>
      </c>
      <c r="AN675" s="11">
        <v>51</v>
      </c>
      <c r="AO675" s="40">
        <v>0.35</v>
      </c>
      <c r="AP675" s="11">
        <v>61</v>
      </c>
      <c r="AQ675" s="11">
        <v>6.1400000000000006</v>
      </c>
      <c r="AR675" s="11">
        <v>149.94</v>
      </c>
      <c r="AS675" s="11">
        <v>126.74</v>
      </c>
      <c r="AT675" s="11" t="s">
        <v>2640</v>
      </c>
      <c r="AU675" s="11" t="s">
        <v>2642</v>
      </c>
      <c r="AV675" s="11" t="s">
        <v>2640</v>
      </c>
      <c r="AW675" s="11">
        <v>3</v>
      </c>
      <c r="AX675" s="64" t="s">
        <v>2690</v>
      </c>
    </row>
    <row r="676" spans="1:50" x14ac:dyDescent="0.3">
      <c r="A676" s="11" t="s">
        <v>2249</v>
      </c>
      <c r="B676" s="11" t="s">
        <v>766</v>
      </c>
      <c r="C676" s="11" t="s">
        <v>1726</v>
      </c>
      <c r="D676" s="11" t="s">
        <v>2249</v>
      </c>
      <c r="E676" s="11" t="s">
        <v>2230</v>
      </c>
      <c r="F676" s="11" t="s">
        <v>2616</v>
      </c>
      <c r="G676" s="11" t="s">
        <v>766</v>
      </c>
      <c r="H676" s="12" t="s">
        <v>1058</v>
      </c>
      <c r="I676" s="13">
        <v>44726</v>
      </c>
      <c r="J676" s="11" t="s">
        <v>2656</v>
      </c>
      <c r="K676" s="11">
        <v>0.41</v>
      </c>
      <c r="L676" s="11">
        <v>69</v>
      </c>
      <c r="M676" s="11">
        <v>8.3000000000000007</v>
      </c>
      <c r="N676" s="11">
        <v>72</v>
      </c>
      <c r="O676" s="11">
        <v>11.05</v>
      </c>
      <c r="P676" s="11">
        <v>63</v>
      </c>
      <c r="Q676" s="11">
        <v>0.46</v>
      </c>
      <c r="R676" s="11">
        <v>68</v>
      </c>
      <c r="S676" s="11">
        <v>1.98</v>
      </c>
      <c r="T676" s="11">
        <v>67</v>
      </c>
      <c r="U676" s="11">
        <v>-1.03</v>
      </c>
      <c r="V676" s="11">
        <v>60</v>
      </c>
      <c r="W676" s="11">
        <v>0.02</v>
      </c>
      <c r="X676" s="11">
        <v>53</v>
      </c>
      <c r="Y676" s="11">
        <v>2.84</v>
      </c>
      <c r="Z676" s="11">
        <v>52</v>
      </c>
      <c r="AA676" s="11">
        <v>2.35</v>
      </c>
      <c r="AB676" s="11">
        <v>55</v>
      </c>
      <c r="AC676" s="11">
        <v>4.21</v>
      </c>
      <c r="AD676" s="11">
        <v>61</v>
      </c>
      <c r="AE676" s="40">
        <v>0.37</v>
      </c>
      <c r="AF676" s="11">
        <v>59</v>
      </c>
      <c r="AG676" s="43">
        <v>0.04</v>
      </c>
      <c r="AH676" s="11">
        <v>46</v>
      </c>
      <c r="AI676" s="47">
        <v>0.35</v>
      </c>
      <c r="AJ676" s="11">
        <v>55</v>
      </c>
      <c r="AK676" s="47">
        <v>0.01</v>
      </c>
      <c r="AL676" s="11">
        <v>39</v>
      </c>
      <c r="AM676" s="40">
        <v>0.33</v>
      </c>
      <c r="AN676" s="11">
        <v>52</v>
      </c>
      <c r="AO676" s="40">
        <v>0.62</v>
      </c>
      <c r="AP676" s="11">
        <v>61</v>
      </c>
      <c r="AQ676" s="11">
        <v>7.2700000000000005</v>
      </c>
      <c r="AR676" s="11">
        <v>174.66</v>
      </c>
      <c r="AS676" s="11">
        <v>130.91</v>
      </c>
      <c r="AT676" s="11" t="s">
        <v>2641</v>
      </c>
      <c r="AU676" s="11" t="s">
        <v>2640</v>
      </c>
      <c r="AV676" s="11" t="s">
        <v>2641</v>
      </c>
      <c r="AW676" s="11">
        <v>3</v>
      </c>
      <c r="AX676" s="64" t="s">
        <v>2690</v>
      </c>
    </row>
    <row r="677" spans="1:50" x14ac:dyDescent="0.3">
      <c r="A677" s="11" t="s">
        <v>2250</v>
      </c>
      <c r="B677" s="11" t="s">
        <v>987</v>
      </c>
      <c r="C677" s="11" t="s">
        <v>1727</v>
      </c>
      <c r="D677" s="11" t="s">
        <v>2250</v>
      </c>
      <c r="E677" s="11" t="s">
        <v>2230</v>
      </c>
      <c r="F677" s="11" t="s">
        <v>2616</v>
      </c>
      <c r="G677" s="11" t="s">
        <v>987</v>
      </c>
      <c r="H677" s="12" t="s">
        <v>1060</v>
      </c>
      <c r="I677" s="13">
        <v>44745</v>
      </c>
      <c r="J677" s="11" t="s">
        <v>2656</v>
      </c>
      <c r="K677" s="11">
        <v>0.32</v>
      </c>
      <c r="L677" s="11">
        <v>67</v>
      </c>
      <c r="M677" s="11">
        <v>8.67</v>
      </c>
      <c r="N677" s="11">
        <v>70</v>
      </c>
      <c r="O677" s="11">
        <v>14.35</v>
      </c>
      <c r="P677" s="11">
        <v>59</v>
      </c>
      <c r="Q677" s="11">
        <v>0.44</v>
      </c>
      <c r="R677" s="11">
        <v>63</v>
      </c>
      <c r="S677" s="11">
        <v>1.73</v>
      </c>
      <c r="T677" s="11">
        <v>64</v>
      </c>
      <c r="U677" s="11">
        <v>1.3</v>
      </c>
      <c r="V677" s="11">
        <v>54</v>
      </c>
      <c r="W677" s="11">
        <v>0.04</v>
      </c>
      <c r="X677" s="11">
        <v>45</v>
      </c>
      <c r="Y677" s="11">
        <v>2.87</v>
      </c>
      <c r="Z677" s="11">
        <v>45</v>
      </c>
      <c r="AA677" s="11">
        <v>2.1</v>
      </c>
      <c r="AB677" s="11">
        <v>49</v>
      </c>
      <c r="AC677" s="11">
        <v>3.95</v>
      </c>
      <c r="AD677" s="11">
        <v>59</v>
      </c>
      <c r="AE677" s="40">
        <v>0.24</v>
      </c>
      <c r="AF677" s="11">
        <v>49</v>
      </c>
      <c r="AG677" s="43">
        <v>0.06</v>
      </c>
      <c r="AH677" s="11">
        <v>37</v>
      </c>
      <c r="AI677" s="47">
        <v>0.2</v>
      </c>
      <c r="AJ677" s="11">
        <v>46</v>
      </c>
      <c r="AK677" s="47">
        <v>0.02</v>
      </c>
      <c r="AL677" s="11">
        <v>31</v>
      </c>
      <c r="AM677" s="40">
        <v>0.27</v>
      </c>
      <c r="AN677" s="11">
        <v>43</v>
      </c>
      <c r="AO677" s="40">
        <v>0.35</v>
      </c>
      <c r="AP677" s="11">
        <v>50</v>
      </c>
      <c r="AQ677" s="11">
        <v>9.9700000000000006</v>
      </c>
      <c r="AR677" s="11">
        <v>162.58000000000001</v>
      </c>
      <c r="AS677" s="11">
        <v>129.41</v>
      </c>
      <c r="AT677" s="11" t="s">
        <v>2642</v>
      </c>
      <c r="AU677" s="11" t="s">
        <v>2640</v>
      </c>
      <c r="AV677" s="11" t="s">
        <v>2640</v>
      </c>
      <c r="AW677" s="11">
        <v>3</v>
      </c>
      <c r="AX677" s="64" t="s">
        <v>2690</v>
      </c>
    </row>
    <row r="678" spans="1:50" s="8" customFormat="1" x14ac:dyDescent="0.3">
      <c r="A678" s="17" t="s">
        <v>2251</v>
      </c>
      <c r="B678" s="17" t="s">
        <v>671</v>
      </c>
      <c r="C678" s="17" t="s">
        <v>1728</v>
      </c>
      <c r="D678" s="17" t="s">
        <v>2251</v>
      </c>
      <c r="E678" s="17" t="s">
        <v>2230</v>
      </c>
      <c r="F678" s="17" t="s">
        <v>2616</v>
      </c>
      <c r="G678" s="17" t="s">
        <v>671</v>
      </c>
      <c r="H678" s="18" t="s">
        <v>1056</v>
      </c>
      <c r="I678" s="19">
        <v>44715</v>
      </c>
      <c r="J678" s="17" t="s">
        <v>2657</v>
      </c>
      <c r="K678" s="17">
        <v>0.11</v>
      </c>
      <c r="L678" s="17">
        <v>66</v>
      </c>
      <c r="M678" s="17">
        <v>6.06</v>
      </c>
      <c r="N678" s="17">
        <v>69</v>
      </c>
      <c r="O678" s="17">
        <v>12.23</v>
      </c>
      <c r="P678" s="17">
        <v>60</v>
      </c>
      <c r="Q678" s="17">
        <v>1.25</v>
      </c>
      <c r="R678" s="17">
        <v>62</v>
      </c>
      <c r="S678" s="17">
        <v>2.46</v>
      </c>
      <c r="T678" s="17">
        <v>63</v>
      </c>
      <c r="U678" s="17">
        <v>1.03</v>
      </c>
      <c r="V678" s="17">
        <v>58</v>
      </c>
      <c r="W678" s="17">
        <v>0.16</v>
      </c>
      <c r="X678" s="17">
        <v>46</v>
      </c>
      <c r="Y678" s="17">
        <v>1.75</v>
      </c>
      <c r="Z678" s="17">
        <v>46</v>
      </c>
      <c r="AA678" s="17">
        <v>2.61</v>
      </c>
      <c r="AB678" s="17">
        <v>50</v>
      </c>
      <c r="AC678" s="17">
        <v>2.94</v>
      </c>
      <c r="AD678" s="17">
        <v>58</v>
      </c>
      <c r="AE678" s="42">
        <v>0.35</v>
      </c>
      <c r="AF678" s="17">
        <v>51</v>
      </c>
      <c r="AG678" s="45">
        <v>0.05</v>
      </c>
      <c r="AH678" s="17">
        <v>41</v>
      </c>
      <c r="AI678" s="49">
        <v>0.18</v>
      </c>
      <c r="AJ678" s="17">
        <v>50</v>
      </c>
      <c r="AK678" s="49">
        <v>0.04</v>
      </c>
      <c r="AL678" s="17">
        <v>34</v>
      </c>
      <c r="AM678" s="42">
        <v>0.27</v>
      </c>
      <c r="AN678" s="17">
        <v>47</v>
      </c>
      <c r="AO678" s="42">
        <v>0.49</v>
      </c>
      <c r="AP678" s="17">
        <v>53</v>
      </c>
      <c r="AQ678" s="17">
        <v>7.09</v>
      </c>
      <c r="AR678" s="17">
        <v>162.30000000000001</v>
      </c>
      <c r="AS678" s="17">
        <v>126.46</v>
      </c>
      <c r="AT678" s="17" t="s">
        <v>2640</v>
      </c>
      <c r="AU678" s="17" t="s">
        <v>2640</v>
      </c>
      <c r="AV678" s="17" t="s">
        <v>2640</v>
      </c>
      <c r="AW678" s="17">
        <v>2</v>
      </c>
      <c r="AX678" s="66" t="s">
        <v>2690</v>
      </c>
    </row>
    <row r="679" spans="1:50" s="8" customFormat="1" x14ac:dyDescent="0.3">
      <c r="A679" s="17" t="s">
        <v>2252</v>
      </c>
      <c r="B679" s="17" t="s">
        <v>400</v>
      </c>
      <c r="C679" s="17" t="s">
        <v>1729</v>
      </c>
      <c r="D679" s="17" t="s">
        <v>2252</v>
      </c>
      <c r="E679" s="17" t="s">
        <v>2230</v>
      </c>
      <c r="F679" s="17" t="s">
        <v>2616</v>
      </c>
      <c r="G679" s="17" t="s">
        <v>400</v>
      </c>
      <c r="H679" s="18" t="s">
        <v>1051</v>
      </c>
      <c r="I679" s="19">
        <v>44709</v>
      </c>
      <c r="J679" s="17" t="s">
        <v>2656</v>
      </c>
      <c r="K679" s="17">
        <v>0.41</v>
      </c>
      <c r="L679" s="17">
        <v>65</v>
      </c>
      <c r="M679" s="17">
        <v>8.66</v>
      </c>
      <c r="N679" s="17">
        <v>70</v>
      </c>
      <c r="O679" s="17">
        <v>12.19</v>
      </c>
      <c r="P679" s="17">
        <v>59</v>
      </c>
      <c r="Q679" s="17">
        <v>0.15</v>
      </c>
      <c r="R679" s="17">
        <v>63</v>
      </c>
      <c r="S679" s="17">
        <v>2.5299999999999998</v>
      </c>
      <c r="T679" s="17">
        <v>64</v>
      </c>
      <c r="U679" s="17">
        <v>-0.54</v>
      </c>
      <c r="V679" s="17">
        <v>55</v>
      </c>
      <c r="W679" s="17">
        <v>-0.41</v>
      </c>
      <c r="X679" s="17">
        <v>48</v>
      </c>
      <c r="Y679" s="17">
        <v>3.63</v>
      </c>
      <c r="Z679" s="17">
        <v>48</v>
      </c>
      <c r="AA679" s="17">
        <v>2.8</v>
      </c>
      <c r="AB679" s="17">
        <v>50</v>
      </c>
      <c r="AC679" s="17">
        <v>5.08</v>
      </c>
      <c r="AD679" s="17">
        <v>59</v>
      </c>
      <c r="AE679" s="42">
        <v>0.37</v>
      </c>
      <c r="AF679" s="17">
        <v>51</v>
      </c>
      <c r="AG679" s="45">
        <v>0.03</v>
      </c>
      <c r="AH679" s="17">
        <v>41</v>
      </c>
      <c r="AI679" s="49">
        <v>0.28999999999999998</v>
      </c>
      <c r="AJ679" s="17">
        <v>49</v>
      </c>
      <c r="AK679" s="49">
        <v>0.01</v>
      </c>
      <c r="AL679" s="17">
        <v>35</v>
      </c>
      <c r="AM679" s="42">
        <v>0.27</v>
      </c>
      <c r="AN679" s="17">
        <v>46</v>
      </c>
      <c r="AO679" s="42">
        <v>0.61</v>
      </c>
      <c r="AP679" s="17">
        <v>53</v>
      </c>
      <c r="AQ679" s="17">
        <v>8.120000000000001</v>
      </c>
      <c r="AR679" s="17">
        <v>175.83</v>
      </c>
      <c r="AS679" s="17">
        <v>126.21</v>
      </c>
      <c r="AT679" s="17" t="s">
        <v>2640</v>
      </c>
      <c r="AU679" s="17" t="s">
        <v>2641</v>
      </c>
      <c r="AV679" s="17" t="s">
        <v>2640</v>
      </c>
      <c r="AW679" s="17">
        <v>3</v>
      </c>
      <c r="AX679" s="66" t="s">
        <v>2688</v>
      </c>
    </row>
    <row r="680" spans="1:50" s="8" customFormat="1" x14ac:dyDescent="0.3">
      <c r="A680" s="17" t="s">
        <v>2253</v>
      </c>
      <c r="B680" s="17" t="s">
        <v>934</v>
      </c>
      <c r="C680" s="17" t="s">
        <v>1730</v>
      </c>
      <c r="D680" s="17" t="s">
        <v>2253</v>
      </c>
      <c r="E680" s="17" t="s">
        <v>2230</v>
      </c>
      <c r="F680" s="17" t="s">
        <v>2616</v>
      </c>
      <c r="G680" s="17" t="s">
        <v>934</v>
      </c>
      <c r="H680" s="18" t="s">
        <v>1060</v>
      </c>
      <c r="I680" s="19">
        <v>44734</v>
      </c>
      <c r="J680" s="17" t="s">
        <v>2656</v>
      </c>
      <c r="K680" s="17">
        <v>0.46</v>
      </c>
      <c r="L680" s="17">
        <v>65</v>
      </c>
      <c r="M680" s="17">
        <v>8.7200000000000006</v>
      </c>
      <c r="N680" s="17">
        <v>69</v>
      </c>
      <c r="O680" s="17">
        <v>15.33</v>
      </c>
      <c r="P680" s="17">
        <v>56</v>
      </c>
      <c r="Q680" s="17">
        <v>-0.41</v>
      </c>
      <c r="R680" s="17">
        <v>62</v>
      </c>
      <c r="S680" s="17">
        <v>1.72</v>
      </c>
      <c r="T680" s="17">
        <v>64</v>
      </c>
      <c r="U680" s="17">
        <v>-7.0000000000000007E-2</v>
      </c>
      <c r="V680" s="17">
        <v>50</v>
      </c>
      <c r="W680" s="17">
        <v>-0.33</v>
      </c>
      <c r="X680" s="17">
        <v>44</v>
      </c>
      <c r="Y680" s="17">
        <v>3.46</v>
      </c>
      <c r="Z680" s="17">
        <v>43</v>
      </c>
      <c r="AA680" s="17">
        <v>1.91</v>
      </c>
      <c r="AB680" s="17">
        <v>47</v>
      </c>
      <c r="AC680" s="17">
        <v>4.9800000000000004</v>
      </c>
      <c r="AD680" s="17">
        <v>58</v>
      </c>
      <c r="AE680" s="42">
        <v>0.26</v>
      </c>
      <c r="AF680" s="17">
        <v>46</v>
      </c>
      <c r="AG680" s="45">
        <v>7.0000000000000007E-2</v>
      </c>
      <c r="AH680" s="17">
        <v>37</v>
      </c>
      <c r="AI680" s="49">
        <v>0.26</v>
      </c>
      <c r="AJ680" s="17">
        <v>45</v>
      </c>
      <c r="AK680" s="49">
        <v>0.02</v>
      </c>
      <c r="AL680" s="17">
        <v>31</v>
      </c>
      <c r="AM680" s="42">
        <v>0.34</v>
      </c>
      <c r="AN680" s="17">
        <v>42</v>
      </c>
      <c r="AO680" s="42">
        <v>0.39</v>
      </c>
      <c r="AP680" s="17">
        <v>48</v>
      </c>
      <c r="AQ680" s="17">
        <v>8.65</v>
      </c>
      <c r="AR680" s="17">
        <v>163.47999999999999</v>
      </c>
      <c r="AS680" s="17">
        <v>126.2</v>
      </c>
      <c r="AT680" s="17" t="s">
        <v>2640</v>
      </c>
      <c r="AU680" s="17" t="s">
        <v>2642</v>
      </c>
      <c r="AV680" s="17" t="s">
        <v>2642</v>
      </c>
      <c r="AW680" s="17">
        <v>3</v>
      </c>
      <c r="AX680" s="66" t="s">
        <v>2688</v>
      </c>
    </row>
    <row r="681" spans="1:50" s="8" customFormat="1" x14ac:dyDescent="0.3">
      <c r="A681" s="17" t="s">
        <v>2254</v>
      </c>
      <c r="B681" s="17" t="s">
        <v>930</v>
      </c>
      <c r="C681" s="17" t="s">
        <v>1731</v>
      </c>
      <c r="D681" s="17" t="s">
        <v>2254</v>
      </c>
      <c r="E681" s="17" t="s">
        <v>2230</v>
      </c>
      <c r="F681" s="17" t="s">
        <v>2616</v>
      </c>
      <c r="G681" s="17" t="s">
        <v>930</v>
      </c>
      <c r="H681" s="18" t="s">
        <v>1048</v>
      </c>
      <c r="I681" s="19">
        <v>44734</v>
      </c>
      <c r="J681" s="17" t="s">
        <v>2656</v>
      </c>
      <c r="K681" s="17">
        <v>0.56000000000000005</v>
      </c>
      <c r="L681" s="17">
        <v>66</v>
      </c>
      <c r="M681" s="17">
        <v>9.35</v>
      </c>
      <c r="N681" s="17">
        <v>69</v>
      </c>
      <c r="O681" s="17">
        <v>13.37</v>
      </c>
      <c r="P681" s="17">
        <v>60</v>
      </c>
      <c r="Q681" s="17">
        <v>-0.05</v>
      </c>
      <c r="R681" s="17">
        <v>63</v>
      </c>
      <c r="S681" s="17">
        <v>1.58</v>
      </c>
      <c r="T681" s="17">
        <v>64</v>
      </c>
      <c r="U681" s="17">
        <v>0.45</v>
      </c>
      <c r="V681" s="17">
        <v>56</v>
      </c>
      <c r="W681" s="17">
        <v>-0.2</v>
      </c>
      <c r="X681" s="17">
        <v>50</v>
      </c>
      <c r="Y681" s="17">
        <v>4.13</v>
      </c>
      <c r="Z681" s="17">
        <v>49</v>
      </c>
      <c r="AA681" s="17">
        <v>1.82</v>
      </c>
      <c r="AB681" s="17">
        <v>52</v>
      </c>
      <c r="AC681" s="17">
        <v>4.3899999999999997</v>
      </c>
      <c r="AD681" s="17">
        <v>59</v>
      </c>
      <c r="AE681" s="42">
        <v>0.37</v>
      </c>
      <c r="AF681" s="17">
        <v>52</v>
      </c>
      <c r="AG681" s="45">
        <v>7.0000000000000007E-2</v>
      </c>
      <c r="AH681" s="17">
        <v>42</v>
      </c>
      <c r="AI681" s="49">
        <v>0.33</v>
      </c>
      <c r="AJ681" s="17">
        <v>50</v>
      </c>
      <c r="AK681" s="49">
        <v>0.01</v>
      </c>
      <c r="AL681" s="17">
        <v>36</v>
      </c>
      <c r="AM681" s="42">
        <v>0.35</v>
      </c>
      <c r="AN681" s="17">
        <v>47</v>
      </c>
      <c r="AO681" s="42">
        <v>0.56000000000000005</v>
      </c>
      <c r="AP681" s="17">
        <v>54</v>
      </c>
      <c r="AQ681" s="17">
        <v>9.7999999999999989</v>
      </c>
      <c r="AR681" s="17">
        <v>172.63</v>
      </c>
      <c r="AS681" s="17">
        <v>132.72</v>
      </c>
      <c r="AT681" s="17" t="s">
        <v>2641</v>
      </c>
      <c r="AU681" s="17" t="s">
        <v>2641</v>
      </c>
      <c r="AV681" s="17" t="s">
        <v>2641</v>
      </c>
      <c r="AW681" s="17">
        <v>3</v>
      </c>
      <c r="AX681" s="66" t="s">
        <v>2688</v>
      </c>
    </row>
    <row r="682" spans="1:50" x14ac:dyDescent="0.3">
      <c r="A682" s="11" t="s">
        <v>2255</v>
      </c>
      <c r="B682" s="11" t="s">
        <v>855</v>
      </c>
      <c r="C682" s="11" t="s">
        <v>1732</v>
      </c>
      <c r="D682" s="11" t="s">
        <v>2255</v>
      </c>
      <c r="E682" s="11" t="s">
        <v>2230</v>
      </c>
      <c r="F682" s="11" t="s">
        <v>2616</v>
      </c>
      <c r="G682" s="11" t="s">
        <v>855</v>
      </c>
      <c r="H682" s="12" t="s">
        <v>1048</v>
      </c>
      <c r="I682" s="13">
        <v>44732</v>
      </c>
      <c r="J682" s="11" t="s">
        <v>2655</v>
      </c>
      <c r="K682" s="11">
        <v>0.5</v>
      </c>
      <c r="L682" s="11">
        <v>68</v>
      </c>
      <c r="M682" s="11">
        <v>8.8699999999999992</v>
      </c>
      <c r="N682" s="11">
        <v>71</v>
      </c>
      <c r="O682" s="11">
        <v>10.41</v>
      </c>
      <c r="P682" s="11">
        <v>60</v>
      </c>
      <c r="Q682" s="11">
        <v>-0.56999999999999995</v>
      </c>
      <c r="R682" s="11">
        <v>64</v>
      </c>
      <c r="S682" s="11">
        <v>1.7</v>
      </c>
      <c r="T682" s="11">
        <v>64</v>
      </c>
      <c r="U682" s="11">
        <v>-0.13</v>
      </c>
      <c r="V682" s="11">
        <v>57</v>
      </c>
      <c r="W682" s="11">
        <v>-0.67</v>
      </c>
      <c r="X682" s="11">
        <v>49</v>
      </c>
      <c r="Y682" s="11">
        <v>4.8499999999999996</v>
      </c>
      <c r="Z682" s="11">
        <v>49</v>
      </c>
      <c r="AA682" s="11">
        <v>1.83</v>
      </c>
      <c r="AB682" s="11">
        <v>52</v>
      </c>
      <c r="AC682" s="11">
        <v>5.76</v>
      </c>
      <c r="AD682" s="11">
        <v>59</v>
      </c>
      <c r="AE682" s="40">
        <v>0.39</v>
      </c>
      <c r="AF682" s="11">
        <v>51</v>
      </c>
      <c r="AG682" s="43">
        <v>7.0000000000000007E-2</v>
      </c>
      <c r="AH682" s="11">
        <v>42</v>
      </c>
      <c r="AI682" s="47">
        <v>0.35</v>
      </c>
      <c r="AJ682" s="11">
        <v>50</v>
      </c>
      <c r="AK682" s="47">
        <v>0.01</v>
      </c>
      <c r="AL682" s="11">
        <v>36</v>
      </c>
      <c r="AM682" s="40">
        <v>0.37</v>
      </c>
      <c r="AN682" s="11">
        <v>47</v>
      </c>
      <c r="AO682" s="40">
        <v>0.62</v>
      </c>
      <c r="AP682" s="11">
        <v>53</v>
      </c>
      <c r="AQ682" s="11">
        <v>8.7399999999999984</v>
      </c>
      <c r="AR682" s="11">
        <v>180.13</v>
      </c>
      <c r="AS682" s="11">
        <v>130.78</v>
      </c>
      <c r="AT682" s="11" t="s">
        <v>2640</v>
      </c>
      <c r="AU682" s="11" t="s">
        <v>2641</v>
      </c>
      <c r="AV682" s="11" t="s">
        <v>2641</v>
      </c>
      <c r="AW682" s="11">
        <v>3</v>
      </c>
      <c r="AX682" s="64" t="s">
        <v>2688</v>
      </c>
    </row>
    <row r="683" spans="1:50" x14ac:dyDescent="0.3">
      <c r="A683" s="11" t="s">
        <v>2256</v>
      </c>
      <c r="B683" s="11" t="s">
        <v>108</v>
      </c>
      <c r="C683" s="11" t="s">
        <v>1733</v>
      </c>
      <c r="D683" s="11" t="s">
        <v>2256</v>
      </c>
      <c r="E683" s="11" t="s">
        <v>2230</v>
      </c>
      <c r="F683" s="11" t="s">
        <v>2616</v>
      </c>
      <c r="G683" s="11" t="s">
        <v>108</v>
      </c>
      <c r="H683" s="12" t="s">
        <v>1042</v>
      </c>
      <c r="I683" s="13">
        <v>44689</v>
      </c>
      <c r="J683" s="11" t="s">
        <v>2656</v>
      </c>
      <c r="K683" s="11">
        <v>0.39</v>
      </c>
      <c r="L683" s="11">
        <v>68</v>
      </c>
      <c r="M683" s="11">
        <v>9.2200000000000006</v>
      </c>
      <c r="N683" s="11">
        <v>72</v>
      </c>
      <c r="O683" s="11">
        <v>10.62</v>
      </c>
      <c r="P683" s="11">
        <v>65</v>
      </c>
      <c r="Q683" s="11">
        <v>-0.52</v>
      </c>
      <c r="R683" s="11">
        <v>71</v>
      </c>
      <c r="S683" s="11">
        <v>2.41</v>
      </c>
      <c r="T683" s="11">
        <v>69</v>
      </c>
      <c r="U683" s="11">
        <v>-0.64</v>
      </c>
      <c r="V683" s="11">
        <v>64</v>
      </c>
      <c r="W683" s="11">
        <v>-0.33</v>
      </c>
      <c r="X683" s="11">
        <v>52</v>
      </c>
      <c r="Y683" s="11">
        <v>5.82</v>
      </c>
      <c r="Z683" s="11">
        <v>52</v>
      </c>
      <c r="AA683" s="11">
        <v>1.68</v>
      </c>
      <c r="AB683" s="11">
        <v>55</v>
      </c>
      <c r="AC683" s="11">
        <v>6.05</v>
      </c>
      <c r="AD683" s="11">
        <v>63</v>
      </c>
      <c r="AE683" s="40">
        <v>0.28999999999999998</v>
      </c>
      <c r="AF683" s="11">
        <v>56</v>
      </c>
      <c r="AG683" s="43">
        <v>0.06</v>
      </c>
      <c r="AH683" s="11">
        <v>45</v>
      </c>
      <c r="AI683" s="47">
        <v>0.23</v>
      </c>
      <c r="AJ683" s="11">
        <v>54</v>
      </c>
      <c r="AK683" s="47">
        <v>0.01</v>
      </c>
      <c r="AL683" s="11">
        <v>38</v>
      </c>
      <c r="AM683" s="40">
        <v>0.28000000000000003</v>
      </c>
      <c r="AN683" s="11">
        <v>51</v>
      </c>
      <c r="AO683" s="40">
        <v>0.41</v>
      </c>
      <c r="AP683" s="11">
        <v>58</v>
      </c>
      <c r="AQ683" s="11">
        <v>8.58</v>
      </c>
      <c r="AR683" s="11">
        <v>167.24</v>
      </c>
      <c r="AS683" s="11">
        <v>128.97</v>
      </c>
      <c r="AT683" s="11" t="s">
        <v>2640</v>
      </c>
      <c r="AU683" s="11" t="s">
        <v>2641</v>
      </c>
      <c r="AV683" s="11" t="s">
        <v>2640</v>
      </c>
      <c r="AW683" s="11">
        <v>4</v>
      </c>
      <c r="AX683" s="64" t="s">
        <v>2688</v>
      </c>
    </row>
    <row r="684" spans="1:50" x14ac:dyDescent="0.3">
      <c r="A684" s="11" t="s">
        <v>2257</v>
      </c>
      <c r="B684" s="11" t="s">
        <v>746</v>
      </c>
      <c r="C684" s="11" t="s">
        <v>1734</v>
      </c>
      <c r="D684" s="11" t="s">
        <v>2257</v>
      </c>
      <c r="E684" s="11" t="s">
        <v>2230</v>
      </c>
      <c r="F684" s="11" t="s">
        <v>2616</v>
      </c>
      <c r="G684" s="11" t="s">
        <v>746</v>
      </c>
      <c r="H684" s="12" t="s">
        <v>1054</v>
      </c>
      <c r="I684" s="13">
        <v>44725</v>
      </c>
      <c r="J684" s="11" t="s">
        <v>2656</v>
      </c>
      <c r="K684" s="11">
        <v>0.43</v>
      </c>
      <c r="L684" s="11">
        <v>68</v>
      </c>
      <c r="M684" s="11">
        <v>8.64</v>
      </c>
      <c r="N684" s="11">
        <v>71</v>
      </c>
      <c r="O684" s="11">
        <v>10.23</v>
      </c>
      <c r="P684" s="11">
        <v>63</v>
      </c>
      <c r="Q684" s="11">
        <v>-0.53</v>
      </c>
      <c r="R684" s="11">
        <v>67</v>
      </c>
      <c r="S684" s="11">
        <v>2.2400000000000002</v>
      </c>
      <c r="T684" s="11">
        <v>67</v>
      </c>
      <c r="U684" s="11">
        <v>0.72</v>
      </c>
      <c r="V684" s="11">
        <v>61</v>
      </c>
      <c r="W684" s="11">
        <v>-0.6</v>
      </c>
      <c r="X684" s="11">
        <v>52</v>
      </c>
      <c r="Y684" s="11">
        <v>5.36</v>
      </c>
      <c r="Z684" s="11">
        <v>51</v>
      </c>
      <c r="AA684" s="11">
        <v>1.76</v>
      </c>
      <c r="AB684" s="11">
        <v>55</v>
      </c>
      <c r="AC684" s="11">
        <v>6.33</v>
      </c>
      <c r="AD684" s="11">
        <v>61</v>
      </c>
      <c r="AE684" s="40">
        <v>0.28999999999999998</v>
      </c>
      <c r="AF684" s="11">
        <v>60</v>
      </c>
      <c r="AG684" s="43">
        <v>0.05</v>
      </c>
      <c r="AH684" s="11">
        <v>45</v>
      </c>
      <c r="AI684" s="47">
        <v>0.15</v>
      </c>
      <c r="AJ684" s="11">
        <v>55</v>
      </c>
      <c r="AK684" s="47">
        <v>0.03</v>
      </c>
      <c r="AL684" s="11">
        <v>38</v>
      </c>
      <c r="AM684" s="40">
        <v>0.23</v>
      </c>
      <c r="AN684" s="11">
        <v>51</v>
      </c>
      <c r="AO684" s="40">
        <v>0.41</v>
      </c>
      <c r="AP684" s="11">
        <v>61</v>
      </c>
      <c r="AQ684" s="11">
        <v>9.3600000000000012</v>
      </c>
      <c r="AR684" s="11">
        <v>170.9</v>
      </c>
      <c r="AS684" s="11">
        <v>126.47</v>
      </c>
      <c r="AT684" s="11" t="s">
        <v>2641</v>
      </c>
      <c r="AU684" s="11" t="s">
        <v>2641</v>
      </c>
      <c r="AV684" s="11" t="s">
        <v>2640</v>
      </c>
      <c r="AW684" s="11">
        <v>4</v>
      </c>
      <c r="AX684" s="64" t="s">
        <v>2688</v>
      </c>
    </row>
    <row r="685" spans="1:50" x14ac:dyDescent="0.3">
      <c r="A685" s="11" t="s">
        <v>2258</v>
      </c>
      <c r="B685" s="11" t="s">
        <v>841</v>
      </c>
      <c r="C685" s="11" t="s">
        <v>1735</v>
      </c>
      <c r="D685" s="11" t="s">
        <v>2258</v>
      </c>
      <c r="E685" s="11" t="s">
        <v>2230</v>
      </c>
      <c r="F685" s="11" t="s">
        <v>2616</v>
      </c>
      <c r="G685" s="11" t="s">
        <v>841</v>
      </c>
      <c r="H685" s="12" t="s">
        <v>1042</v>
      </c>
      <c r="I685" s="13">
        <v>44730</v>
      </c>
      <c r="J685" s="11" t="s">
        <v>2656</v>
      </c>
      <c r="K685" s="11">
        <v>0.45</v>
      </c>
      <c r="L685" s="11">
        <v>68</v>
      </c>
      <c r="M685" s="11">
        <v>8.56</v>
      </c>
      <c r="N685" s="11">
        <v>71</v>
      </c>
      <c r="O685" s="11">
        <v>13.44</v>
      </c>
      <c r="P685" s="11">
        <v>63</v>
      </c>
      <c r="Q685" s="11">
        <v>1.1299999999999999</v>
      </c>
      <c r="R685" s="11">
        <v>67</v>
      </c>
      <c r="S685" s="11">
        <v>2.15</v>
      </c>
      <c r="T685" s="11">
        <v>67</v>
      </c>
      <c r="U685" s="11">
        <v>0.39</v>
      </c>
      <c r="V685" s="11">
        <v>62</v>
      </c>
      <c r="W685" s="11">
        <v>-0.05</v>
      </c>
      <c r="X685" s="11">
        <v>50</v>
      </c>
      <c r="Y685" s="11">
        <v>3.15</v>
      </c>
      <c r="Z685" s="11">
        <v>50</v>
      </c>
      <c r="AA685" s="11">
        <v>2.0699999999999998</v>
      </c>
      <c r="AB685" s="11">
        <v>54</v>
      </c>
      <c r="AC685" s="11">
        <v>3.55</v>
      </c>
      <c r="AD685" s="11">
        <v>61</v>
      </c>
      <c r="AE685" s="40">
        <v>0.35</v>
      </c>
      <c r="AF685" s="11">
        <v>57</v>
      </c>
      <c r="AG685" s="43">
        <v>7.0000000000000007E-2</v>
      </c>
      <c r="AH685" s="11">
        <v>44</v>
      </c>
      <c r="AI685" s="47">
        <v>0.25</v>
      </c>
      <c r="AJ685" s="11">
        <v>53</v>
      </c>
      <c r="AK685" s="47">
        <v>0.02</v>
      </c>
      <c r="AL685" s="11">
        <v>37</v>
      </c>
      <c r="AM685" s="40">
        <v>0.31</v>
      </c>
      <c r="AN685" s="11">
        <v>50</v>
      </c>
      <c r="AO685" s="40">
        <v>0.5</v>
      </c>
      <c r="AP685" s="11">
        <v>59</v>
      </c>
      <c r="AQ685" s="11">
        <v>8.9500000000000011</v>
      </c>
      <c r="AR685" s="11">
        <v>169.1</v>
      </c>
      <c r="AS685" s="11">
        <v>129.63999999999999</v>
      </c>
      <c r="AT685" s="11" t="s">
        <v>2642</v>
      </c>
      <c r="AU685" s="11" t="s">
        <v>2642</v>
      </c>
      <c r="AV685" s="11" t="s">
        <v>2640</v>
      </c>
      <c r="AW685" s="11">
        <v>2</v>
      </c>
      <c r="AX685" s="64" t="s">
        <v>2690</v>
      </c>
    </row>
    <row r="686" spans="1:50" s="8" customFormat="1" x14ac:dyDescent="0.3">
      <c r="A686" s="17" t="s">
        <v>2259</v>
      </c>
      <c r="B686" s="17" t="s">
        <v>809</v>
      </c>
      <c r="C686" s="17" t="s">
        <v>1736</v>
      </c>
      <c r="D686" s="17" t="s">
        <v>2259</v>
      </c>
      <c r="E686" s="17" t="s">
        <v>2230</v>
      </c>
      <c r="F686" s="17" t="s">
        <v>2616</v>
      </c>
      <c r="G686" s="17" t="s">
        <v>809</v>
      </c>
      <c r="H686" s="18" t="s">
        <v>1042</v>
      </c>
      <c r="I686" s="19">
        <v>44731</v>
      </c>
      <c r="J686" s="17" t="s">
        <v>2656</v>
      </c>
      <c r="K686" s="17">
        <v>0.47</v>
      </c>
      <c r="L686" s="17">
        <v>65</v>
      </c>
      <c r="M686" s="17">
        <v>8.67</v>
      </c>
      <c r="N686" s="17">
        <v>70</v>
      </c>
      <c r="O686" s="17">
        <v>13.36</v>
      </c>
      <c r="P686" s="17">
        <v>59</v>
      </c>
      <c r="Q686" s="17">
        <v>0.64</v>
      </c>
      <c r="R686" s="17">
        <v>66</v>
      </c>
      <c r="S686" s="17">
        <v>2.8</v>
      </c>
      <c r="T686" s="17">
        <v>66</v>
      </c>
      <c r="U686" s="17">
        <v>0.43</v>
      </c>
      <c r="V686" s="17">
        <v>58</v>
      </c>
      <c r="W686" s="17">
        <v>-0.11</v>
      </c>
      <c r="X686" s="17">
        <v>49</v>
      </c>
      <c r="Y686" s="17">
        <v>3.44</v>
      </c>
      <c r="Z686" s="17">
        <v>48</v>
      </c>
      <c r="AA686" s="17">
        <v>2.59</v>
      </c>
      <c r="AB686" s="17">
        <v>52</v>
      </c>
      <c r="AC686" s="17">
        <v>4.5</v>
      </c>
      <c r="AD686" s="17">
        <v>60</v>
      </c>
      <c r="AE686" s="42">
        <v>0.25</v>
      </c>
      <c r="AF686" s="17">
        <v>54</v>
      </c>
      <c r="AG686" s="45">
        <v>7.0000000000000007E-2</v>
      </c>
      <c r="AH686" s="17">
        <v>42</v>
      </c>
      <c r="AI686" s="49">
        <v>0.13</v>
      </c>
      <c r="AJ686" s="17">
        <v>50</v>
      </c>
      <c r="AK686" s="49">
        <v>0.02</v>
      </c>
      <c r="AL686" s="17">
        <v>36</v>
      </c>
      <c r="AM686" s="42">
        <v>0.24</v>
      </c>
      <c r="AN686" s="17">
        <v>47</v>
      </c>
      <c r="AO686" s="42">
        <v>0.32</v>
      </c>
      <c r="AP686" s="17">
        <v>56</v>
      </c>
      <c r="AQ686" s="17">
        <v>9.1</v>
      </c>
      <c r="AR686" s="17">
        <v>166.52</v>
      </c>
      <c r="AS686" s="17">
        <v>126.42</v>
      </c>
      <c r="AT686" s="17" t="s">
        <v>2640</v>
      </c>
      <c r="AU686" s="17" t="s">
        <v>2641</v>
      </c>
      <c r="AV686" s="17" t="s">
        <v>2640</v>
      </c>
      <c r="AW686" s="17">
        <v>3</v>
      </c>
      <c r="AX686" s="66" t="s">
        <v>2690</v>
      </c>
    </row>
    <row r="687" spans="1:50" s="8" customFormat="1" x14ac:dyDescent="0.3">
      <c r="A687" s="17" t="s">
        <v>2260</v>
      </c>
      <c r="B687" s="17" t="s">
        <v>636</v>
      </c>
      <c r="C687" s="17" t="s">
        <v>1737</v>
      </c>
      <c r="D687" s="17" t="s">
        <v>2260</v>
      </c>
      <c r="E687" s="17" t="s">
        <v>2230</v>
      </c>
      <c r="F687" s="17" t="s">
        <v>2616</v>
      </c>
      <c r="G687" s="17" t="s">
        <v>636</v>
      </c>
      <c r="H687" s="18" t="s">
        <v>1051</v>
      </c>
      <c r="I687" s="19">
        <v>44717</v>
      </c>
      <c r="J687" s="17" t="s">
        <v>2656</v>
      </c>
      <c r="K687" s="17">
        <v>0.33</v>
      </c>
      <c r="L687" s="17">
        <v>65</v>
      </c>
      <c r="M687" s="17">
        <v>8.6</v>
      </c>
      <c r="N687" s="17">
        <v>70</v>
      </c>
      <c r="O687" s="17">
        <v>15.66</v>
      </c>
      <c r="P687" s="17">
        <v>59</v>
      </c>
      <c r="Q687" s="17">
        <v>0.43</v>
      </c>
      <c r="R687" s="17">
        <v>63</v>
      </c>
      <c r="S687" s="17">
        <v>1.97</v>
      </c>
      <c r="T687" s="17">
        <v>64</v>
      </c>
      <c r="U687" s="17">
        <v>-0.03</v>
      </c>
      <c r="V687" s="17">
        <v>56</v>
      </c>
      <c r="W687" s="17">
        <v>0.02</v>
      </c>
      <c r="X687" s="17">
        <v>45</v>
      </c>
      <c r="Y687" s="17">
        <v>3.15</v>
      </c>
      <c r="Z687" s="17">
        <v>44</v>
      </c>
      <c r="AA687" s="17">
        <v>2.2599999999999998</v>
      </c>
      <c r="AB687" s="17">
        <v>48</v>
      </c>
      <c r="AC687" s="17">
        <v>4.1100000000000003</v>
      </c>
      <c r="AD687" s="17">
        <v>59</v>
      </c>
      <c r="AE687" s="42">
        <v>0.31</v>
      </c>
      <c r="AF687" s="17">
        <v>49</v>
      </c>
      <c r="AG687" s="45">
        <v>0.04</v>
      </c>
      <c r="AH687" s="17">
        <v>38</v>
      </c>
      <c r="AI687" s="49">
        <v>0.22</v>
      </c>
      <c r="AJ687" s="17">
        <v>47</v>
      </c>
      <c r="AK687" s="49">
        <v>0.03</v>
      </c>
      <c r="AL687" s="17">
        <v>33</v>
      </c>
      <c r="AM687" s="42">
        <v>0.27</v>
      </c>
      <c r="AN687" s="17">
        <v>44</v>
      </c>
      <c r="AO687" s="42">
        <v>0.48</v>
      </c>
      <c r="AP687" s="17">
        <v>51</v>
      </c>
      <c r="AQ687" s="17">
        <v>8.57</v>
      </c>
      <c r="AR687" s="17">
        <v>160.25</v>
      </c>
      <c r="AS687" s="17">
        <v>126.42</v>
      </c>
      <c r="AT687" s="17" t="s">
        <v>2640</v>
      </c>
      <c r="AU687" s="17" t="s">
        <v>2641</v>
      </c>
      <c r="AV687" s="17" t="s">
        <v>2641</v>
      </c>
      <c r="AW687" s="17">
        <v>3</v>
      </c>
      <c r="AX687" s="66" t="s">
        <v>2690</v>
      </c>
    </row>
    <row r="688" spans="1:50" s="8" customFormat="1" x14ac:dyDescent="0.3">
      <c r="A688" s="17" t="s">
        <v>2261</v>
      </c>
      <c r="B688" s="17" t="s">
        <v>906</v>
      </c>
      <c r="C688" s="17" t="s">
        <v>1738</v>
      </c>
      <c r="D688" s="17" t="s">
        <v>2261</v>
      </c>
      <c r="E688" s="17" t="s">
        <v>2230</v>
      </c>
      <c r="F688" s="17" t="s">
        <v>2616</v>
      </c>
      <c r="G688" s="17" t="s">
        <v>906</v>
      </c>
      <c r="H688" s="18" t="s">
        <v>1080</v>
      </c>
      <c r="I688" s="19">
        <v>44746</v>
      </c>
      <c r="J688" s="17" t="s">
        <v>2656</v>
      </c>
      <c r="K688" s="17">
        <v>0.55000000000000004</v>
      </c>
      <c r="L688" s="17">
        <v>67</v>
      </c>
      <c r="M688" s="17">
        <v>9.91</v>
      </c>
      <c r="N688" s="17">
        <v>70</v>
      </c>
      <c r="O688" s="17">
        <v>13.95</v>
      </c>
      <c r="P688" s="17">
        <v>61</v>
      </c>
      <c r="Q688" s="17">
        <v>-0.62</v>
      </c>
      <c r="R688" s="17">
        <v>66</v>
      </c>
      <c r="S688" s="17">
        <v>2.3199999999999998</v>
      </c>
      <c r="T688" s="17">
        <v>66</v>
      </c>
      <c r="U688" s="17">
        <v>0.42</v>
      </c>
      <c r="V688" s="17">
        <v>62</v>
      </c>
      <c r="W688" s="17">
        <v>-0.52</v>
      </c>
      <c r="X688" s="17">
        <v>51</v>
      </c>
      <c r="Y688" s="17">
        <v>4.0999999999999996</v>
      </c>
      <c r="Z688" s="17">
        <v>51</v>
      </c>
      <c r="AA688" s="17">
        <v>2.31</v>
      </c>
      <c r="AB688" s="17">
        <v>54</v>
      </c>
      <c r="AC688" s="17">
        <v>6.31</v>
      </c>
      <c r="AD688" s="17">
        <v>61</v>
      </c>
      <c r="AE688" s="42">
        <v>0.26</v>
      </c>
      <c r="AF688" s="17">
        <v>58</v>
      </c>
      <c r="AG688" s="45">
        <v>0.02</v>
      </c>
      <c r="AH688" s="17">
        <v>45</v>
      </c>
      <c r="AI688" s="49">
        <v>0.2</v>
      </c>
      <c r="AJ688" s="17">
        <v>54</v>
      </c>
      <c r="AK688" s="49">
        <v>0.02</v>
      </c>
      <c r="AL688" s="17">
        <v>38</v>
      </c>
      <c r="AM688" s="42">
        <v>0.22</v>
      </c>
      <c r="AN688" s="17">
        <v>51</v>
      </c>
      <c r="AO688" s="42">
        <v>0.43</v>
      </c>
      <c r="AP688" s="17">
        <v>60</v>
      </c>
      <c r="AQ688" s="17">
        <v>10.33</v>
      </c>
      <c r="AR688" s="17">
        <v>169.71</v>
      </c>
      <c r="AS688" s="17">
        <v>126.21</v>
      </c>
      <c r="AT688" s="17" t="s">
        <v>2641</v>
      </c>
      <c r="AU688" s="17" t="s">
        <v>2641</v>
      </c>
      <c r="AV688" s="17" t="s">
        <v>2640</v>
      </c>
      <c r="AW688" s="17">
        <v>3</v>
      </c>
      <c r="AX688" s="66" t="s">
        <v>2688</v>
      </c>
    </row>
    <row r="689" spans="1:50" s="8" customFormat="1" x14ac:dyDescent="0.3">
      <c r="A689" s="17" t="s">
        <v>2262</v>
      </c>
      <c r="B689" s="17" t="s">
        <v>873</v>
      </c>
      <c r="C689" s="17" t="s">
        <v>1739</v>
      </c>
      <c r="D689" s="17" t="s">
        <v>2262</v>
      </c>
      <c r="E689" s="17" t="s">
        <v>2230</v>
      </c>
      <c r="F689" s="17" t="s">
        <v>2616</v>
      </c>
      <c r="G689" s="17" t="s">
        <v>873</v>
      </c>
      <c r="H689" s="18" t="s">
        <v>1056</v>
      </c>
      <c r="I689" s="19">
        <v>44737</v>
      </c>
      <c r="J689" s="17" t="s">
        <v>2656</v>
      </c>
      <c r="K689" s="17">
        <v>0.39</v>
      </c>
      <c r="L689" s="17">
        <v>67</v>
      </c>
      <c r="M689" s="17">
        <v>8.56</v>
      </c>
      <c r="N689" s="17">
        <v>70</v>
      </c>
      <c r="O689" s="17">
        <v>12.49</v>
      </c>
      <c r="P689" s="17">
        <v>61</v>
      </c>
      <c r="Q689" s="17">
        <v>-1.1599999999999999</v>
      </c>
      <c r="R689" s="17">
        <v>64</v>
      </c>
      <c r="S689" s="17">
        <v>1.44</v>
      </c>
      <c r="T689" s="17">
        <v>64</v>
      </c>
      <c r="U689" s="17">
        <v>0.78</v>
      </c>
      <c r="V689" s="17">
        <v>58</v>
      </c>
      <c r="W689" s="17">
        <v>-0.53</v>
      </c>
      <c r="X689" s="17">
        <v>48</v>
      </c>
      <c r="Y689" s="17">
        <v>6.4</v>
      </c>
      <c r="Z689" s="17">
        <v>47</v>
      </c>
      <c r="AA689" s="17">
        <v>1.51</v>
      </c>
      <c r="AB689" s="17">
        <v>51</v>
      </c>
      <c r="AC689" s="17">
        <v>5.86</v>
      </c>
      <c r="AD689" s="17">
        <v>59</v>
      </c>
      <c r="AE689" s="42">
        <v>0.32</v>
      </c>
      <c r="AF689" s="17">
        <v>52</v>
      </c>
      <c r="AG689" s="45">
        <v>0.02</v>
      </c>
      <c r="AH689" s="17">
        <v>41</v>
      </c>
      <c r="AI689" s="49">
        <v>0.25</v>
      </c>
      <c r="AJ689" s="17">
        <v>50</v>
      </c>
      <c r="AK689" s="49">
        <v>0.03</v>
      </c>
      <c r="AL689" s="17">
        <v>35</v>
      </c>
      <c r="AM689" s="42">
        <v>0.25</v>
      </c>
      <c r="AN689" s="17">
        <v>47</v>
      </c>
      <c r="AO689" s="42">
        <v>0.51</v>
      </c>
      <c r="AP689" s="17">
        <v>54</v>
      </c>
      <c r="AQ689" s="17">
        <v>9.34</v>
      </c>
      <c r="AR689" s="17">
        <v>160.88999999999999</v>
      </c>
      <c r="AS689" s="17">
        <v>126.07</v>
      </c>
      <c r="AT689" s="17" t="s">
        <v>2640</v>
      </c>
      <c r="AU689" s="17" t="s">
        <v>2641</v>
      </c>
      <c r="AV689" s="17" t="s">
        <v>2641</v>
      </c>
      <c r="AW689" s="17">
        <v>3</v>
      </c>
      <c r="AX689" s="66" t="s">
        <v>2688</v>
      </c>
    </row>
    <row r="690" spans="1:50" x14ac:dyDescent="0.3">
      <c r="A690" s="11" t="s">
        <v>2263</v>
      </c>
      <c r="B690" s="11" t="s">
        <v>838</v>
      </c>
      <c r="C690" s="11" t="s">
        <v>1740</v>
      </c>
      <c r="D690" s="11" t="s">
        <v>2263</v>
      </c>
      <c r="E690" s="11" t="s">
        <v>2230</v>
      </c>
      <c r="F690" s="11" t="s">
        <v>2616</v>
      </c>
      <c r="G690" s="11" t="s">
        <v>838</v>
      </c>
      <c r="H690" s="12" t="s">
        <v>1058</v>
      </c>
      <c r="I690" s="13">
        <v>44730</v>
      </c>
      <c r="J690" s="11" t="s">
        <v>2656</v>
      </c>
      <c r="K690" s="11">
        <v>0.42</v>
      </c>
      <c r="L690" s="11">
        <v>66</v>
      </c>
      <c r="M690" s="11">
        <v>7.67</v>
      </c>
      <c r="N690" s="11">
        <v>70</v>
      </c>
      <c r="O690" s="11">
        <v>11.25</v>
      </c>
      <c r="P690" s="11">
        <v>60</v>
      </c>
      <c r="Q690" s="11">
        <v>0.9</v>
      </c>
      <c r="R690" s="11">
        <v>66</v>
      </c>
      <c r="S690" s="11">
        <v>1.72</v>
      </c>
      <c r="T690" s="11">
        <v>66</v>
      </c>
      <c r="U690" s="11">
        <v>0.38</v>
      </c>
      <c r="V690" s="11">
        <v>57</v>
      </c>
      <c r="W690" s="11">
        <v>7.0000000000000007E-2</v>
      </c>
      <c r="X690" s="11">
        <v>50</v>
      </c>
      <c r="Y690" s="11">
        <v>3.02</v>
      </c>
      <c r="Z690" s="11">
        <v>50</v>
      </c>
      <c r="AA690" s="11">
        <v>2</v>
      </c>
      <c r="AB690" s="11">
        <v>53</v>
      </c>
      <c r="AC690" s="11">
        <v>3.31</v>
      </c>
      <c r="AD690" s="11">
        <v>61</v>
      </c>
      <c r="AE690" s="40">
        <v>0.33</v>
      </c>
      <c r="AF690" s="11">
        <v>56</v>
      </c>
      <c r="AG690" s="43">
        <v>0.03</v>
      </c>
      <c r="AH690" s="11">
        <v>44</v>
      </c>
      <c r="AI690" s="47">
        <v>0.27</v>
      </c>
      <c r="AJ690" s="11">
        <v>52</v>
      </c>
      <c r="AK690" s="47">
        <v>0.01</v>
      </c>
      <c r="AL690" s="11">
        <v>37</v>
      </c>
      <c r="AM690" s="40">
        <v>0.26</v>
      </c>
      <c r="AN690" s="11">
        <v>49</v>
      </c>
      <c r="AO690" s="40">
        <v>0.52</v>
      </c>
      <c r="AP690" s="11">
        <v>58</v>
      </c>
      <c r="AQ690" s="11">
        <v>8.0500000000000007</v>
      </c>
      <c r="AR690" s="11">
        <v>165.83</v>
      </c>
      <c r="AS690" s="11">
        <v>128.30000000000001</v>
      </c>
      <c r="AT690" s="11" t="s">
        <v>2640</v>
      </c>
      <c r="AU690" s="11" t="s">
        <v>2640</v>
      </c>
      <c r="AV690" s="11" t="s">
        <v>2640</v>
      </c>
      <c r="AW690" s="11">
        <v>3</v>
      </c>
      <c r="AX690" s="64" t="s">
        <v>2690</v>
      </c>
    </row>
    <row r="691" spans="1:50" x14ac:dyDescent="0.3">
      <c r="A691" s="11" t="s">
        <v>2264</v>
      </c>
      <c r="B691" s="11" t="s">
        <v>843</v>
      </c>
      <c r="C691" s="11" t="s">
        <v>1741</v>
      </c>
      <c r="D691" s="11" t="s">
        <v>2264</v>
      </c>
      <c r="E691" s="11" t="s">
        <v>2230</v>
      </c>
      <c r="F691" s="11" t="s">
        <v>2616</v>
      </c>
      <c r="G691" s="11" t="s">
        <v>843</v>
      </c>
      <c r="H691" s="12" t="s">
        <v>1048</v>
      </c>
      <c r="I691" s="13">
        <v>44731</v>
      </c>
      <c r="J691" s="11" t="s">
        <v>2657</v>
      </c>
      <c r="K691" s="11">
        <v>0.39</v>
      </c>
      <c r="L691" s="11">
        <v>65</v>
      </c>
      <c r="M691" s="11">
        <v>8.09</v>
      </c>
      <c r="N691" s="11">
        <v>70</v>
      </c>
      <c r="O691" s="11">
        <v>11.22</v>
      </c>
      <c r="P691" s="11">
        <v>56</v>
      </c>
      <c r="Q691" s="11">
        <v>0.45</v>
      </c>
      <c r="R691" s="11">
        <v>63</v>
      </c>
      <c r="S691" s="11">
        <v>1.91</v>
      </c>
      <c r="T691" s="11">
        <v>64</v>
      </c>
      <c r="U691" s="11">
        <v>0.52</v>
      </c>
      <c r="V691" s="11">
        <v>51</v>
      </c>
      <c r="W691" s="11">
        <v>-0.14000000000000001</v>
      </c>
      <c r="X691" s="11">
        <v>45</v>
      </c>
      <c r="Y691" s="11">
        <v>2.76</v>
      </c>
      <c r="Z691" s="11">
        <v>45</v>
      </c>
      <c r="AA691" s="11">
        <v>2.09</v>
      </c>
      <c r="AB691" s="11">
        <v>48</v>
      </c>
      <c r="AC691" s="11">
        <v>3.89</v>
      </c>
      <c r="AD691" s="11">
        <v>59</v>
      </c>
      <c r="AE691" s="40">
        <v>0.36</v>
      </c>
      <c r="AF691" s="11">
        <v>46</v>
      </c>
      <c r="AG691" s="43">
        <v>7.0000000000000007E-2</v>
      </c>
      <c r="AH691" s="11">
        <v>38</v>
      </c>
      <c r="AI691" s="47">
        <v>0.35</v>
      </c>
      <c r="AJ691" s="11">
        <v>45</v>
      </c>
      <c r="AK691" s="47">
        <v>1E-3</v>
      </c>
      <c r="AL691" s="11">
        <v>33</v>
      </c>
      <c r="AM691" s="40">
        <v>0.36</v>
      </c>
      <c r="AN691" s="11">
        <v>42</v>
      </c>
      <c r="AO691" s="40">
        <v>0.56000000000000005</v>
      </c>
      <c r="AP691" s="11">
        <v>48</v>
      </c>
      <c r="AQ691" s="11">
        <v>8.61</v>
      </c>
      <c r="AR691" s="11">
        <v>174.94</v>
      </c>
      <c r="AS691" s="11">
        <v>132.49</v>
      </c>
      <c r="AT691" s="11" t="s">
        <v>2641</v>
      </c>
      <c r="AU691" s="11" t="s">
        <v>2641</v>
      </c>
      <c r="AV691" s="11" t="s">
        <v>2640</v>
      </c>
      <c r="AW691" s="11">
        <v>4</v>
      </c>
      <c r="AX691" s="64" t="s">
        <v>2688</v>
      </c>
    </row>
    <row r="692" spans="1:50" x14ac:dyDescent="0.3">
      <c r="A692" s="11" t="s">
        <v>2265</v>
      </c>
      <c r="B692" s="11" t="s">
        <v>1000</v>
      </c>
      <c r="C692" s="11" t="s">
        <v>1742</v>
      </c>
      <c r="D692" s="11" t="s">
        <v>2265</v>
      </c>
      <c r="E692" s="11" t="s">
        <v>2230</v>
      </c>
      <c r="F692" s="11" t="s">
        <v>2616</v>
      </c>
      <c r="G692" s="11" t="s">
        <v>1000</v>
      </c>
      <c r="H692" s="12" t="s">
        <v>1042</v>
      </c>
      <c r="I692" s="13">
        <v>44765</v>
      </c>
      <c r="J692" s="11" t="s">
        <v>2655</v>
      </c>
      <c r="K692" s="11">
        <v>0.5</v>
      </c>
      <c r="L692" s="11">
        <v>69</v>
      </c>
      <c r="M692" s="11">
        <v>9.0299999999999994</v>
      </c>
      <c r="N692" s="11">
        <v>72</v>
      </c>
      <c r="O692" s="11">
        <v>12.8</v>
      </c>
      <c r="P692" s="11">
        <v>63</v>
      </c>
      <c r="Q692" s="11">
        <v>0.14000000000000001</v>
      </c>
      <c r="R692" s="11">
        <v>67</v>
      </c>
      <c r="S692" s="11">
        <v>2.16</v>
      </c>
      <c r="T692" s="11">
        <v>66</v>
      </c>
      <c r="U692" s="11">
        <v>1.02</v>
      </c>
      <c r="V692" s="11">
        <v>62</v>
      </c>
      <c r="W692" s="11">
        <v>0.04</v>
      </c>
      <c r="X692" s="11">
        <v>51</v>
      </c>
      <c r="Y692" s="11">
        <v>3</v>
      </c>
      <c r="Z692" s="11">
        <v>51</v>
      </c>
      <c r="AA692" s="11">
        <v>2.0299999999999998</v>
      </c>
      <c r="AB692" s="11">
        <v>54</v>
      </c>
      <c r="AC692" s="11">
        <v>4.5599999999999996</v>
      </c>
      <c r="AD692" s="11">
        <v>61</v>
      </c>
      <c r="AE692" s="40">
        <v>0.25</v>
      </c>
      <c r="AF692" s="11">
        <v>56</v>
      </c>
      <c r="AG692" s="43">
        <v>0.04</v>
      </c>
      <c r="AH692" s="11">
        <v>44</v>
      </c>
      <c r="AI692" s="47">
        <v>0.16</v>
      </c>
      <c r="AJ692" s="11">
        <v>53</v>
      </c>
      <c r="AK692" s="47">
        <v>0.02</v>
      </c>
      <c r="AL692" s="11">
        <v>37</v>
      </c>
      <c r="AM692" s="40">
        <v>0.22</v>
      </c>
      <c r="AN692" s="11">
        <v>50</v>
      </c>
      <c r="AO692" s="40">
        <v>0.38</v>
      </c>
      <c r="AP692" s="11">
        <v>58</v>
      </c>
      <c r="AQ692" s="11">
        <v>10.049999999999999</v>
      </c>
      <c r="AR692" s="11">
        <v>164.04</v>
      </c>
      <c r="AS692" s="11">
        <v>129.88</v>
      </c>
      <c r="AT692" s="11" t="s">
        <v>2641</v>
      </c>
      <c r="AU692" s="11" t="s">
        <v>2641</v>
      </c>
      <c r="AV692" s="11" t="s">
        <v>2641</v>
      </c>
      <c r="AW692" s="11">
        <v>3</v>
      </c>
      <c r="AX692" s="64" t="s">
        <v>2690</v>
      </c>
    </row>
    <row r="693" spans="1:50" x14ac:dyDescent="0.3">
      <c r="A693" s="11" t="s">
        <v>2266</v>
      </c>
      <c r="B693" s="11" t="s">
        <v>537</v>
      </c>
      <c r="C693" s="11" t="s">
        <v>1743</v>
      </c>
      <c r="D693" s="11" t="s">
        <v>2266</v>
      </c>
      <c r="E693" s="11" t="s">
        <v>2230</v>
      </c>
      <c r="F693" s="11" t="s">
        <v>2616</v>
      </c>
      <c r="G693" s="11" t="s">
        <v>537</v>
      </c>
      <c r="H693" s="12" t="s">
        <v>1060</v>
      </c>
      <c r="I693" s="13">
        <v>44711</v>
      </c>
      <c r="J693" s="11" t="s">
        <v>2656</v>
      </c>
      <c r="K693" s="11">
        <v>0.06</v>
      </c>
      <c r="L693" s="11">
        <v>67</v>
      </c>
      <c r="M693" s="11">
        <v>4.75</v>
      </c>
      <c r="N693" s="11">
        <v>70</v>
      </c>
      <c r="O693" s="11">
        <v>7.47</v>
      </c>
      <c r="P693" s="11">
        <v>61</v>
      </c>
      <c r="Q693" s="11">
        <v>1.28</v>
      </c>
      <c r="R693" s="11">
        <v>63</v>
      </c>
      <c r="S693" s="11">
        <v>2.88</v>
      </c>
      <c r="T693" s="11">
        <v>64</v>
      </c>
      <c r="U693" s="11">
        <v>0.8</v>
      </c>
      <c r="V693" s="11">
        <v>56</v>
      </c>
      <c r="W693" s="11">
        <v>0.36</v>
      </c>
      <c r="X693" s="11">
        <v>47</v>
      </c>
      <c r="Y693" s="11">
        <v>0.3</v>
      </c>
      <c r="Z693" s="11">
        <v>47</v>
      </c>
      <c r="AA693" s="11">
        <v>2.2000000000000002</v>
      </c>
      <c r="AB693" s="11">
        <v>50</v>
      </c>
      <c r="AC693" s="11">
        <v>2.4900000000000002</v>
      </c>
      <c r="AD693" s="11">
        <v>59</v>
      </c>
      <c r="AE693" s="40">
        <v>0.3</v>
      </c>
      <c r="AF693" s="11">
        <v>50</v>
      </c>
      <c r="AG693" s="43">
        <v>0.06</v>
      </c>
      <c r="AH693" s="11">
        <v>40</v>
      </c>
      <c r="AI693" s="47">
        <v>0.21</v>
      </c>
      <c r="AJ693" s="11">
        <v>49</v>
      </c>
      <c r="AK693" s="47">
        <v>0.03</v>
      </c>
      <c r="AL693" s="11">
        <v>33</v>
      </c>
      <c r="AM693" s="40">
        <v>0.28999999999999998</v>
      </c>
      <c r="AN693" s="11">
        <v>46</v>
      </c>
      <c r="AO693" s="40">
        <v>0.43</v>
      </c>
      <c r="AP693" s="11">
        <v>52</v>
      </c>
      <c r="AQ693" s="11">
        <v>5.55</v>
      </c>
      <c r="AR693" s="11">
        <v>160.11000000000001</v>
      </c>
      <c r="AS693" s="11">
        <v>128.96</v>
      </c>
      <c r="AT693" s="11" t="s">
        <v>2640</v>
      </c>
      <c r="AU693" s="11" t="s">
        <v>2641</v>
      </c>
      <c r="AV693" s="11" t="s">
        <v>2640</v>
      </c>
      <c r="AW693" s="11">
        <v>4</v>
      </c>
      <c r="AX693" s="64" t="s">
        <v>2690</v>
      </c>
    </row>
    <row r="694" spans="1:50" s="8" customFormat="1" x14ac:dyDescent="0.3">
      <c r="A694" s="17" t="s">
        <v>2267</v>
      </c>
      <c r="B694" s="17" t="s">
        <v>878</v>
      </c>
      <c r="C694" s="17" t="s">
        <v>1744</v>
      </c>
      <c r="D694" s="17" t="s">
        <v>2267</v>
      </c>
      <c r="E694" s="17" t="s">
        <v>2230</v>
      </c>
      <c r="F694" s="17" t="s">
        <v>2616</v>
      </c>
      <c r="G694" s="17" t="s">
        <v>878</v>
      </c>
      <c r="H694" s="18" t="s">
        <v>1070</v>
      </c>
      <c r="I694" s="19">
        <v>44739</v>
      </c>
      <c r="J694" s="17" t="s">
        <v>2656</v>
      </c>
      <c r="K694" s="17">
        <v>0.4</v>
      </c>
      <c r="L694" s="17">
        <v>68</v>
      </c>
      <c r="M694" s="17">
        <v>7.21</v>
      </c>
      <c r="N694" s="17">
        <v>70</v>
      </c>
      <c r="O694" s="17">
        <v>9.9700000000000006</v>
      </c>
      <c r="P694" s="17">
        <v>60</v>
      </c>
      <c r="Q694" s="17">
        <v>0.63</v>
      </c>
      <c r="R694" s="17">
        <v>66</v>
      </c>
      <c r="S694" s="17">
        <v>2.02</v>
      </c>
      <c r="T694" s="17">
        <v>66</v>
      </c>
      <c r="U694" s="17">
        <v>0.76</v>
      </c>
      <c r="V694" s="17">
        <v>59</v>
      </c>
      <c r="W694" s="17">
        <v>-0.03</v>
      </c>
      <c r="X694" s="17">
        <v>52</v>
      </c>
      <c r="Y694" s="17">
        <v>1.07</v>
      </c>
      <c r="Z694" s="17">
        <v>50</v>
      </c>
      <c r="AA694" s="17">
        <v>1.66</v>
      </c>
      <c r="AB694" s="17">
        <v>53</v>
      </c>
      <c r="AC694" s="17">
        <v>3.61</v>
      </c>
      <c r="AD694" s="17">
        <v>60</v>
      </c>
      <c r="AE694" s="42">
        <v>0.25</v>
      </c>
      <c r="AF694" s="17">
        <v>58</v>
      </c>
      <c r="AG694" s="45">
        <v>0.04</v>
      </c>
      <c r="AH694" s="17">
        <v>43</v>
      </c>
      <c r="AI694" s="49">
        <v>0.26</v>
      </c>
      <c r="AJ694" s="17">
        <v>53</v>
      </c>
      <c r="AK694" s="49">
        <v>0.02</v>
      </c>
      <c r="AL694" s="17">
        <v>35</v>
      </c>
      <c r="AM694" s="42">
        <v>0.28000000000000003</v>
      </c>
      <c r="AN694" s="17">
        <v>50</v>
      </c>
      <c r="AO694" s="42">
        <v>0.43</v>
      </c>
      <c r="AP694" s="17">
        <v>60</v>
      </c>
      <c r="AQ694" s="17">
        <v>7.97</v>
      </c>
      <c r="AR694" s="17">
        <v>164.43</v>
      </c>
      <c r="AS694" s="17">
        <v>128.66999999999999</v>
      </c>
      <c r="AT694" s="17" t="s">
        <v>2640</v>
      </c>
      <c r="AU694" s="17" t="s">
        <v>2640</v>
      </c>
      <c r="AV694" s="17" t="s">
        <v>2640</v>
      </c>
      <c r="AW694" s="17">
        <v>2</v>
      </c>
      <c r="AX694" s="66" t="s">
        <v>2690</v>
      </c>
    </row>
    <row r="695" spans="1:50" s="8" customFormat="1" x14ac:dyDescent="0.3">
      <c r="A695" s="17" t="s">
        <v>2268</v>
      </c>
      <c r="B695" s="17" t="s">
        <v>905</v>
      </c>
      <c r="C695" s="17" t="s">
        <v>1745</v>
      </c>
      <c r="D695" s="17" t="s">
        <v>2268</v>
      </c>
      <c r="E695" s="17" t="s">
        <v>2230</v>
      </c>
      <c r="F695" s="17" t="s">
        <v>2616</v>
      </c>
      <c r="G695" s="17" t="s">
        <v>905</v>
      </c>
      <c r="H695" s="18" t="s">
        <v>1080</v>
      </c>
      <c r="I695" s="19">
        <v>44746</v>
      </c>
      <c r="J695" s="17" t="s">
        <v>2656</v>
      </c>
      <c r="K695" s="17">
        <v>0.61</v>
      </c>
      <c r="L695" s="17">
        <v>67</v>
      </c>
      <c r="M695" s="17">
        <v>9.84</v>
      </c>
      <c r="N695" s="17">
        <v>70</v>
      </c>
      <c r="O695" s="17">
        <v>15.27</v>
      </c>
      <c r="P695" s="17">
        <v>62</v>
      </c>
      <c r="Q695" s="17">
        <v>-0.1</v>
      </c>
      <c r="R695" s="17">
        <v>66</v>
      </c>
      <c r="S695" s="17">
        <v>2.34</v>
      </c>
      <c r="T695" s="17">
        <v>66</v>
      </c>
      <c r="U695" s="17">
        <v>1.44</v>
      </c>
      <c r="V695" s="17">
        <v>62</v>
      </c>
      <c r="W695" s="17">
        <v>-0.23</v>
      </c>
      <c r="X695" s="17">
        <v>53</v>
      </c>
      <c r="Y695" s="17">
        <v>4.7699999999999996</v>
      </c>
      <c r="Z695" s="17">
        <v>52</v>
      </c>
      <c r="AA695" s="17">
        <v>2.66</v>
      </c>
      <c r="AB695" s="17">
        <v>55</v>
      </c>
      <c r="AC695" s="17">
        <v>5.28</v>
      </c>
      <c r="AD695" s="17">
        <v>60</v>
      </c>
      <c r="AE695" s="42">
        <v>0.23</v>
      </c>
      <c r="AF695" s="17">
        <v>58</v>
      </c>
      <c r="AG695" s="45">
        <v>0.03</v>
      </c>
      <c r="AH695" s="17">
        <v>47</v>
      </c>
      <c r="AI695" s="49">
        <v>0.22</v>
      </c>
      <c r="AJ695" s="17">
        <v>55</v>
      </c>
      <c r="AK695" s="49">
        <v>0.01</v>
      </c>
      <c r="AL695" s="17">
        <v>41</v>
      </c>
      <c r="AM695" s="42">
        <v>0.22</v>
      </c>
      <c r="AN695" s="17">
        <v>52</v>
      </c>
      <c r="AO695" s="42">
        <v>0.36</v>
      </c>
      <c r="AP695" s="17">
        <v>60</v>
      </c>
      <c r="AQ695" s="17">
        <v>11.28</v>
      </c>
      <c r="AR695" s="17">
        <v>165.89</v>
      </c>
      <c r="AS695" s="17">
        <v>128.55000000000001</v>
      </c>
      <c r="AT695" s="17" t="s">
        <v>2641</v>
      </c>
      <c r="AU695" s="17" t="s">
        <v>2640</v>
      </c>
      <c r="AV695" s="17" t="s">
        <v>2641</v>
      </c>
      <c r="AW695" s="17">
        <v>3</v>
      </c>
      <c r="AX695" s="66" t="s">
        <v>2688</v>
      </c>
    </row>
    <row r="696" spans="1:50" s="8" customFormat="1" x14ac:dyDescent="0.3">
      <c r="A696" s="17" t="s">
        <v>2269</v>
      </c>
      <c r="B696" s="17" t="s">
        <v>787</v>
      </c>
      <c r="C696" s="17" t="s">
        <v>1746</v>
      </c>
      <c r="D696" s="17" t="s">
        <v>2269</v>
      </c>
      <c r="E696" s="17" t="s">
        <v>2230</v>
      </c>
      <c r="F696" s="17" t="s">
        <v>2616</v>
      </c>
      <c r="G696" s="17" t="s">
        <v>787</v>
      </c>
      <c r="H696" s="18" t="s">
        <v>1062</v>
      </c>
      <c r="I696" s="19">
        <v>44727</v>
      </c>
      <c r="J696" s="17" t="s">
        <v>2656</v>
      </c>
      <c r="K696" s="17">
        <v>0.25</v>
      </c>
      <c r="L696" s="17">
        <v>67</v>
      </c>
      <c r="M696" s="17">
        <v>6.46</v>
      </c>
      <c r="N696" s="17">
        <v>70</v>
      </c>
      <c r="O696" s="17">
        <v>9.4600000000000009</v>
      </c>
      <c r="P696" s="17">
        <v>61</v>
      </c>
      <c r="Q696" s="17">
        <v>1.1299999999999999</v>
      </c>
      <c r="R696" s="17">
        <v>64</v>
      </c>
      <c r="S696" s="17">
        <v>2.25</v>
      </c>
      <c r="T696" s="17">
        <v>64</v>
      </c>
      <c r="U696" s="17">
        <v>-0.04</v>
      </c>
      <c r="V696" s="17">
        <v>58</v>
      </c>
      <c r="W696" s="17">
        <v>-0.03</v>
      </c>
      <c r="X696" s="17">
        <v>50</v>
      </c>
      <c r="Y696" s="17">
        <v>1.44</v>
      </c>
      <c r="Z696" s="17">
        <v>50</v>
      </c>
      <c r="AA696" s="17">
        <v>2.0699999999999998</v>
      </c>
      <c r="AB696" s="17">
        <v>52</v>
      </c>
      <c r="AC696" s="17">
        <v>3.33</v>
      </c>
      <c r="AD696" s="17">
        <v>58</v>
      </c>
      <c r="AE696" s="42">
        <v>0.35</v>
      </c>
      <c r="AF696" s="17">
        <v>53</v>
      </c>
      <c r="AG696" s="45">
        <v>0.08</v>
      </c>
      <c r="AH696" s="17">
        <v>43</v>
      </c>
      <c r="AI696" s="49">
        <v>0.3</v>
      </c>
      <c r="AJ696" s="17">
        <v>51</v>
      </c>
      <c r="AK696" s="49">
        <v>1E-3</v>
      </c>
      <c r="AL696" s="17">
        <v>36</v>
      </c>
      <c r="AM696" s="42">
        <v>0.34</v>
      </c>
      <c r="AN696" s="17">
        <v>48</v>
      </c>
      <c r="AO696" s="42">
        <v>0.5</v>
      </c>
      <c r="AP696" s="17">
        <v>55</v>
      </c>
      <c r="AQ696" s="17">
        <v>6.42</v>
      </c>
      <c r="AR696" s="17">
        <v>168.79</v>
      </c>
      <c r="AS696" s="17">
        <v>128.5</v>
      </c>
      <c r="AT696" s="17" t="s">
        <v>2640</v>
      </c>
      <c r="AU696" s="17" t="s">
        <v>2640</v>
      </c>
      <c r="AV696" s="17" t="s">
        <v>2641</v>
      </c>
      <c r="AW696" s="17">
        <v>3</v>
      </c>
      <c r="AX696" s="66" t="s">
        <v>2690</v>
      </c>
    </row>
    <row r="697" spans="1:50" s="8" customFormat="1" x14ac:dyDescent="0.3">
      <c r="A697" s="17" t="s">
        <v>2270</v>
      </c>
      <c r="B697" s="17" t="s">
        <v>449</v>
      </c>
      <c r="C697" s="17" t="s">
        <v>1747</v>
      </c>
      <c r="D697" s="17" t="s">
        <v>2270</v>
      </c>
      <c r="E697" s="17" t="s">
        <v>2230</v>
      </c>
      <c r="F697" s="17" t="s">
        <v>2616</v>
      </c>
      <c r="G697" s="17" t="s">
        <v>449</v>
      </c>
      <c r="H697" s="18" t="s">
        <v>1043</v>
      </c>
      <c r="I697" s="19">
        <v>44709</v>
      </c>
      <c r="J697" s="17" t="s">
        <v>2656</v>
      </c>
      <c r="K697" s="17">
        <v>0.45</v>
      </c>
      <c r="L697" s="17">
        <v>65</v>
      </c>
      <c r="M697" s="17">
        <v>8.77</v>
      </c>
      <c r="N697" s="17">
        <v>67</v>
      </c>
      <c r="O697" s="17">
        <v>16.32</v>
      </c>
      <c r="P697" s="17">
        <v>59</v>
      </c>
      <c r="Q697" s="17">
        <v>0.72</v>
      </c>
      <c r="R697" s="17">
        <v>63</v>
      </c>
      <c r="S697" s="17">
        <v>1.92</v>
      </c>
      <c r="T697" s="17">
        <v>62</v>
      </c>
      <c r="U697" s="17">
        <v>0.53</v>
      </c>
      <c r="V697" s="17">
        <v>53</v>
      </c>
      <c r="W697" s="17">
        <v>-0.08</v>
      </c>
      <c r="X697" s="17">
        <v>47</v>
      </c>
      <c r="Y697" s="17">
        <v>1.82</v>
      </c>
      <c r="Z697" s="17">
        <v>47</v>
      </c>
      <c r="AA697" s="17">
        <v>2.19</v>
      </c>
      <c r="AB697" s="17">
        <v>51</v>
      </c>
      <c r="AC697" s="17">
        <v>3.99</v>
      </c>
      <c r="AD697" s="17">
        <v>56</v>
      </c>
      <c r="AE697" s="42">
        <v>0.32</v>
      </c>
      <c r="AF697" s="17">
        <v>50</v>
      </c>
      <c r="AG697" s="45">
        <v>0.05</v>
      </c>
      <c r="AH697" s="17">
        <v>40</v>
      </c>
      <c r="AI697" s="49">
        <v>0.28999999999999998</v>
      </c>
      <c r="AJ697" s="17">
        <v>48</v>
      </c>
      <c r="AK697" s="49">
        <v>1E-3</v>
      </c>
      <c r="AL697" s="17">
        <v>33</v>
      </c>
      <c r="AM697" s="42">
        <v>0.28999999999999998</v>
      </c>
      <c r="AN697" s="17">
        <v>45</v>
      </c>
      <c r="AO697" s="42">
        <v>0.5</v>
      </c>
      <c r="AP697" s="17">
        <v>52</v>
      </c>
      <c r="AQ697" s="17">
        <v>9.2999999999999989</v>
      </c>
      <c r="AR697" s="17">
        <v>169.77</v>
      </c>
      <c r="AS697" s="17">
        <v>127.32</v>
      </c>
      <c r="AT697" s="17" t="s">
        <v>2640</v>
      </c>
      <c r="AU697" s="17" t="s">
        <v>2640</v>
      </c>
      <c r="AV697" s="17" t="s">
        <v>2642</v>
      </c>
      <c r="AW697" s="17">
        <v>3</v>
      </c>
      <c r="AX697" s="66" t="s">
        <v>2690</v>
      </c>
    </row>
    <row r="698" spans="1:50" x14ac:dyDescent="0.3">
      <c r="A698" s="11" t="s">
        <v>2271</v>
      </c>
      <c r="B698" s="11" t="s">
        <v>31</v>
      </c>
      <c r="C698" s="11" t="s">
        <v>1748</v>
      </c>
      <c r="D698" s="11" t="s">
        <v>2271</v>
      </c>
      <c r="E698" s="11" t="s">
        <v>2231</v>
      </c>
      <c r="F698" s="11" t="s">
        <v>2688</v>
      </c>
      <c r="G698" s="11" t="s">
        <v>31</v>
      </c>
      <c r="H698" s="12" t="s">
        <v>1044</v>
      </c>
      <c r="I698" s="13">
        <v>44682</v>
      </c>
      <c r="J698" s="11" t="s">
        <v>2656</v>
      </c>
      <c r="K698" s="11">
        <v>0.52</v>
      </c>
      <c r="L698" s="11">
        <v>67</v>
      </c>
      <c r="M698" s="11">
        <v>9.01</v>
      </c>
      <c r="N698" s="11">
        <v>72</v>
      </c>
      <c r="O698" s="11">
        <v>16.420000000000002</v>
      </c>
      <c r="P698" s="11">
        <v>63</v>
      </c>
      <c r="Q698" s="11">
        <v>-0.33</v>
      </c>
      <c r="R698" s="11">
        <v>71</v>
      </c>
      <c r="S698" s="11">
        <v>1.35</v>
      </c>
      <c r="T698" s="11">
        <v>69</v>
      </c>
      <c r="U698" s="11">
        <v>0.12</v>
      </c>
      <c r="V698" s="11">
        <v>62</v>
      </c>
      <c r="W698" s="11">
        <v>0.02</v>
      </c>
      <c r="X698" s="11">
        <v>49</v>
      </c>
      <c r="Y698" s="11">
        <v>3.75</v>
      </c>
      <c r="Z698" s="11">
        <v>49</v>
      </c>
      <c r="AA698" s="11">
        <v>1.79</v>
      </c>
      <c r="AB698" s="11">
        <v>55</v>
      </c>
      <c r="AC698" s="11">
        <v>4.62</v>
      </c>
      <c r="AD698" s="11">
        <v>62</v>
      </c>
      <c r="AE698" s="40">
        <v>0.28000000000000003</v>
      </c>
      <c r="AF698" s="11">
        <v>57</v>
      </c>
      <c r="AG698" s="43">
        <v>1E-3</v>
      </c>
      <c r="AH698" s="11">
        <v>42</v>
      </c>
      <c r="AI698" s="47">
        <v>0.16</v>
      </c>
      <c r="AJ698" s="11">
        <v>52</v>
      </c>
      <c r="AK698" s="47">
        <v>0.03</v>
      </c>
      <c r="AL698" s="11">
        <v>36</v>
      </c>
      <c r="AM698" s="40">
        <v>0.17</v>
      </c>
      <c r="AN698" s="11">
        <v>48</v>
      </c>
      <c r="AO698" s="40">
        <v>0.43</v>
      </c>
      <c r="AP698" s="11">
        <v>59</v>
      </c>
      <c r="AQ698" s="11">
        <v>9.129999999999999</v>
      </c>
      <c r="AR698" s="11">
        <v>154.32</v>
      </c>
      <c r="AS698" s="11">
        <v>122.8</v>
      </c>
      <c r="AT698" s="11" t="s">
        <v>2640</v>
      </c>
      <c r="AU698" s="11" t="s">
        <v>2640</v>
      </c>
      <c r="AV698" s="11" t="s">
        <v>2640</v>
      </c>
      <c r="AW698" s="11">
        <v>3</v>
      </c>
      <c r="AX698" s="64" t="s">
        <v>2690</v>
      </c>
    </row>
    <row r="699" spans="1:50" x14ac:dyDescent="0.3">
      <c r="A699" s="11" t="s">
        <v>2272</v>
      </c>
      <c r="B699" s="11" t="s">
        <v>827</v>
      </c>
      <c r="C699" s="11" t="s">
        <v>1749</v>
      </c>
      <c r="D699" s="11" t="s">
        <v>2272</v>
      </c>
      <c r="E699" s="11" t="s">
        <v>2231</v>
      </c>
      <c r="F699" s="11" t="s">
        <v>2688</v>
      </c>
      <c r="G699" s="11" t="s">
        <v>827</v>
      </c>
      <c r="H699" s="12" t="s">
        <v>1072</v>
      </c>
      <c r="I699" s="13">
        <v>44728</v>
      </c>
      <c r="J699" s="11" t="s">
        <v>2655</v>
      </c>
      <c r="K699" s="11">
        <v>0.56999999999999995</v>
      </c>
      <c r="L699" s="11">
        <v>69</v>
      </c>
      <c r="M699" s="11">
        <v>9.77</v>
      </c>
      <c r="N699" s="11">
        <v>72</v>
      </c>
      <c r="O699" s="11">
        <v>19.12</v>
      </c>
      <c r="P699" s="11">
        <v>68</v>
      </c>
      <c r="Q699" s="11">
        <v>-0.05</v>
      </c>
      <c r="R699" s="11">
        <v>69</v>
      </c>
      <c r="S699" s="11">
        <v>1.81</v>
      </c>
      <c r="T699" s="11">
        <v>68</v>
      </c>
      <c r="U699" s="11">
        <v>-0.32</v>
      </c>
      <c r="V699" s="11">
        <v>68</v>
      </c>
      <c r="W699" s="11">
        <v>0.1</v>
      </c>
      <c r="X699" s="11">
        <v>60</v>
      </c>
      <c r="Y699" s="11">
        <v>4.25</v>
      </c>
      <c r="Z699" s="11">
        <v>59</v>
      </c>
      <c r="AA699" s="11">
        <v>2.3199999999999998</v>
      </c>
      <c r="AB699" s="11">
        <v>61</v>
      </c>
      <c r="AC699" s="11">
        <v>4.53</v>
      </c>
      <c r="AD699" s="11">
        <v>64</v>
      </c>
      <c r="AE699" s="40">
        <v>0.16</v>
      </c>
      <c r="AF699" s="11">
        <v>63</v>
      </c>
      <c r="AG699" s="43">
        <v>-0.01</v>
      </c>
      <c r="AH699" s="11">
        <v>54</v>
      </c>
      <c r="AI699" s="47">
        <v>0.16</v>
      </c>
      <c r="AJ699" s="11">
        <v>61</v>
      </c>
      <c r="AK699" s="47">
        <v>0.02</v>
      </c>
      <c r="AL699" s="11">
        <v>48</v>
      </c>
      <c r="AM699" s="40">
        <v>0.13</v>
      </c>
      <c r="AN699" s="11">
        <v>58</v>
      </c>
      <c r="AO699" s="40">
        <v>0.28000000000000003</v>
      </c>
      <c r="AP699" s="11">
        <v>65</v>
      </c>
      <c r="AQ699" s="11">
        <v>9.4499999999999993</v>
      </c>
      <c r="AR699" s="11">
        <v>146.63999999999999</v>
      </c>
      <c r="AS699" s="11">
        <v>119.45</v>
      </c>
      <c r="AT699" s="11" t="s">
        <v>2640</v>
      </c>
      <c r="AU699" s="11" t="s">
        <v>2640</v>
      </c>
      <c r="AV699" s="11" t="s">
        <v>2641</v>
      </c>
      <c r="AW699" s="11">
        <v>3</v>
      </c>
      <c r="AX699" s="64" t="s">
        <v>2690</v>
      </c>
    </row>
    <row r="700" spans="1:50" x14ac:dyDescent="0.3">
      <c r="A700" s="11" t="s">
        <v>2273</v>
      </c>
      <c r="B700" s="11" t="s">
        <v>675</v>
      </c>
      <c r="C700" s="11" t="s">
        <v>1750</v>
      </c>
      <c r="D700" s="11" t="s">
        <v>2273</v>
      </c>
      <c r="E700" s="11" t="s">
        <v>2231</v>
      </c>
      <c r="F700" s="11" t="s">
        <v>2688</v>
      </c>
      <c r="G700" s="11" t="s">
        <v>675</v>
      </c>
      <c r="H700" s="12" t="s">
        <v>1060</v>
      </c>
      <c r="I700" s="13">
        <v>44715</v>
      </c>
      <c r="J700" s="11" t="s">
        <v>2656</v>
      </c>
      <c r="K700" s="11">
        <v>0.45</v>
      </c>
      <c r="L700" s="11">
        <v>57</v>
      </c>
      <c r="M700" s="11">
        <v>7.92</v>
      </c>
      <c r="N700" s="11">
        <v>62</v>
      </c>
      <c r="O700" s="11"/>
      <c r="P700" s="11"/>
      <c r="Q700" s="11">
        <v>-0.32</v>
      </c>
      <c r="R700" s="11">
        <v>54</v>
      </c>
      <c r="S700" s="11">
        <v>1.59</v>
      </c>
      <c r="T700" s="11">
        <v>56</v>
      </c>
      <c r="U700" s="11">
        <v>1.03</v>
      </c>
      <c r="V700" s="11">
        <v>38</v>
      </c>
      <c r="W700" s="11">
        <v>-0.08</v>
      </c>
      <c r="X700" s="11">
        <v>34</v>
      </c>
      <c r="Y700" s="11">
        <v>1.76</v>
      </c>
      <c r="Z700" s="11">
        <v>33</v>
      </c>
      <c r="AA700" s="11">
        <v>2.17</v>
      </c>
      <c r="AB700" s="11">
        <v>38</v>
      </c>
      <c r="AC700" s="11">
        <v>4.51</v>
      </c>
      <c r="AD700" s="11">
        <v>50</v>
      </c>
      <c r="AE700" s="40">
        <v>0.17</v>
      </c>
      <c r="AF700" s="11">
        <v>33</v>
      </c>
      <c r="AG700" s="43">
        <v>0.04</v>
      </c>
      <c r="AH700" s="11">
        <v>25</v>
      </c>
      <c r="AI700" s="47">
        <v>0.15</v>
      </c>
      <c r="AJ700" s="11">
        <v>31</v>
      </c>
      <c r="AK700" s="47">
        <v>0.03</v>
      </c>
      <c r="AL700" s="11">
        <v>21</v>
      </c>
      <c r="AM700" s="40">
        <v>0.21</v>
      </c>
      <c r="AN700" s="11">
        <v>29</v>
      </c>
      <c r="AO700" s="40">
        <v>0.26</v>
      </c>
      <c r="AP700" s="11">
        <v>34</v>
      </c>
      <c r="AQ700" s="11">
        <v>8.9499999999999993</v>
      </c>
      <c r="AR700" s="11">
        <v>154.47999999999999</v>
      </c>
      <c r="AS700" s="11"/>
      <c r="AT700" s="11" t="s">
        <v>2643</v>
      </c>
      <c r="AU700" s="11" t="s">
        <v>2689</v>
      </c>
      <c r="AV700" s="11" t="s">
        <v>2687</v>
      </c>
      <c r="AW700" s="11">
        <v>3</v>
      </c>
      <c r="AX700" s="64" t="s">
        <v>2690</v>
      </c>
    </row>
    <row r="701" spans="1:50" x14ac:dyDescent="0.3">
      <c r="A701" s="11" t="s">
        <v>2274</v>
      </c>
      <c r="B701" s="11" t="s">
        <v>98</v>
      </c>
      <c r="C701" s="11" t="s">
        <v>1751</v>
      </c>
      <c r="D701" s="11" t="s">
        <v>2274</v>
      </c>
      <c r="E701" s="11" t="s">
        <v>2231</v>
      </c>
      <c r="F701" s="11" t="s">
        <v>2688</v>
      </c>
      <c r="G701" s="11" t="s">
        <v>98</v>
      </c>
      <c r="H701" s="12" t="s">
        <v>1044</v>
      </c>
      <c r="I701" s="13">
        <v>44688</v>
      </c>
      <c r="J701" s="11" t="s">
        <v>2656</v>
      </c>
      <c r="K701" s="11">
        <v>0.51</v>
      </c>
      <c r="L701" s="11">
        <v>66</v>
      </c>
      <c r="M701" s="11">
        <v>7.71</v>
      </c>
      <c r="N701" s="11">
        <v>72</v>
      </c>
      <c r="O701" s="11">
        <v>14.33</v>
      </c>
      <c r="P701" s="11">
        <v>63</v>
      </c>
      <c r="Q701" s="11">
        <v>-0.45</v>
      </c>
      <c r="R701" s="11">
        <v>72</v>
      </c>
      <c r="S701" s="11">
        <v>1.57</v>
      </c>
      <c r="T701" s="11">
        <v>70</v>
      </c>
      <c r="U701" s="11">
        <v>-0.05</v>
      </c>
      <c r="V701" s="11">
        <v>61</v>
      </c>
      <c r="W701" s="11">
        <v>0.04</v>
      </c>
      <c r="X701" s="11">
        <v>50</v>
      </c>
      <c r="Y701" s="11">
        <v>2.94</v>
      </c>
      <c r="Z701" s="11">
        <v>50</v>
      </c>
      <c r="AA701" s="11">
        <v>1.77</v>
      </c>
      <c r="AB701" s="11">
        <v>56</v>
      </c>
      <c r="AC701" s="11">
        <v>4.68</v>
      </c>
      <c r="AD701" s="11">
        <v>63</v>
      </c>
      <c r="AE701" s="40">
        <v>0.28999999999999998</v>
      </c>
      <c r="AF701" s="11">
        <v>57</v>
      </c>
      <c r="AG701" s="43">
        <v>1E-3</v>
      </c>
      <c r="AH701" s="11">
        <v>43</v>
      </c>
      <c r="AI701" s="47">
        <v>0.16</v>
      </c>
      <c r="AJ701" s="11">
        <v>53</v>
      </c>
      <c r="AK701" s="47">
        <v>0.03</v>
      </c>
      <c r="AL701" s="11">
        <v>37</v>
      </c>
      <c r="AM701" s="40">
        <v>0.17</v>
      </c>
      <c r="AN701" s="11">
        <v>49</v>
      </c>
      <c r="AO701" s="40">
        <v>0.45</v>
      </c>
      <c r="AP701" s="11">
        <v>59</v>
      </c>
      <c r="AQ701" s="11">
        <v>7.66</v>
      </c>
      <c r="AR701" s="11">
        <v>151.34</v>
      </c>
      <c r="AS701" s="11">
        <v>121.77</v>
      </c>
      <c r="AT701" s="11" t="s">
        <v>2641</v>
      </c>
      <c r="AU701" s="11" t="s">
        <v>2640</v>
      </c>
      <c r="AV701" s="11" t="s">
        <v>2640</v>
      </c>
      <c r="AW701" s="11">
        <v>2</v>
      </c>
      <c r="AX701" s="64" t="s">
        <v>2690</v>
      </c>
    </row>
    <row r="702" spans="1:50" s="8" customFormat="1" x14ac:dyDescent="0.3">
      <c r="A702" s="17" t="s">
        <v>2275</v>
      </c>
      <c r="B702" s="17" t="s">
        <v>168</v>
      </c>
      <c r="C702" s="17" t="s">
        <v>1752</v>
      </c>
      <c r="D702" s="17" t="s">
        <v>2275</v>
      </c>
      <c r="E702" s="17" t="s">
        <v>2231</v>
      </c>
      <c r="F702" s="17" t="s">
        <v>2688</v>
      </c>
      <c r="G702" s="17" t="s">
        <v>168</v>
      </c>
      <c r="H702" s="18" t="s">
        <v>1044</v>
      </c>
      <c r="I702" s="19">
        <v>44699</v>
      </c>
      <c r="J702" s="17" t="s">
        <v>2656</v>
      </c>
      <c r="K702" s="17">
        <v>0.51</v>
      </c>
      <c r="L702" s="17">
        <v>70</v>
      </c>
      <c r="M702" s="17">
        <v>9.8699999999999992</v>
      </c>
      <c r="N702" s="17">
        <v>73</v>
      </c>
      <c r="O702" s="17">
        <v>17.09</v>
      </c>
      <c r="P702" s="17">
        <v>67</v>
      </c>
      <c r="Q702" s="17">
        <v>-0.21</v>
      </c>
      <c r="R702" s="17">
        <v>69</v>
      </c>
      <c r="S702" s="17">
        <v>1.48</v>
      </c>
      <c r="T702" s="17">
        <v>68</v>
      </c>
      <c r="U702" s="17">
        <v>-0.67</v>
      </c>
      <c r="V702" s="17">
        <v>66</v>
      </c>
      <c r="W702" s="17">
        <v>-0.03</v>
      </c>
      <c r="X702" s="17">
        <v>57</v>
      </c>
      <c r="Y702" s="17">
        <v>5.56</v>
      </c>
      <c r="Z702" s="17">
        <v>56</v>
      </c>
      <c r="AA702" s="17">
        <v>1.73</v>
      </c>
      <c r="AB702" s="17">
        <v>58</v>
      </c>
      <c r="AC702" s="17">
        <v>4.53</v>
      </c>
      <c r="AD702" s="17">
        <v>63</v>
      </c>
      <c r="AE702" s="42">
        <v>0.28000000000000003</v>
      </c>
      <c r="AF702" s="17">
        <v>63</v>
      </c>
      <c r="AG702" s="45">
        <v>1E-3</v>
      </c>
      <c r="AH702" s="17">
        <v>49</v>
      </c>
      <c r="AI702" s="49">
        <v>0.26</v>
      </c>
      <c r="AJ702" s="17">
        <v>58</v>
      </c>
      <c r="AK702" s="49">
        <v>0.01</v>
      </c>
      <c r="AL702" s="17">
        <v>43</v>
      </c>
      <c r="AM702" s="42">
        <v>0.2</v>
      </c>
      <c r="AN702" s="17">
        <v>55</v>
      </c>
      <c r="AO702" s="42">
        <v>0.43</v>
      </c>
      <c r="AP702" s="17">
        <v>65</v>
      </c>
      <c r="AQ702" s="17">
        <v>9.1999999999999993</v>
      </c>
      <c r="AR702" s="17">
        <v>158.66</v>
      </c>
      <c r="AS702" s="17">
        <v>123.1</v>
      </c>
      <c r="AT702" s="17" t="s">
        <v>2642</v>
      </c>
      <c r="AU702" s="17" t="s">
        <v>2640</v>
      </c>
      <c r="AV702" s="17" t="s">
        <v>2640</v>
      </c>
      <c r="AW702" s="17">
        <v>3</v>
      </c>
      <c r="AX702" s="66" t="s">
        <v>2690</v>
      </c>
    </row>
    <row r="703" spans="1:50" s="8" customFormat="1" x14ac:dyDescent="0.3">
      <c r="A703" s="17" t="s">
        <v>2276</v>
      </c>
      <c r="B703" s="17" t="s">
        <v>51</v>
      </c>
      <c r="C703" s="17" t="s">
        <v>1753</v>
      </c>
      <c r="D703" s="17" t="s">
        <v>2276</v>
      </c>
      <c r="E703" s="17" t="s">
        <v>2231</v>
      </c>
      <c r="F703" s="17" t="s">
        <v>2688</v>
      </c>
      <c r="G703" s="17" t="s">
        <v>51</v>
      </c>
      <c r="H703" s="18" t="s">
        <v>1044</v>
      </c>
      <c r="I703" s="19">
        <v>44684</v>
      </c>
      <c r="J703" s="17" t="s">
        <v>2656</v>
      </c>
      <c r="K703" s="17">
        <v>0.37</v>
      </c>
      <c r="L703" s="17">
        <v>66</v>
      </c>
      <c r="M703" s="17">
        <v>8.08</v>
      </c>
      <c r="N703" s="17">
        <v>71</v>
      </c>
      <c r="O703" s="17">
        <v>14.31</v>
      </c>
      <c r="P703" s="17">
        <v>63</v>
      </c>
      <c r="Q703" s="17">
        <v>0.65</v>
      </c>
      <c r="R703" s="17">
        <v>71</v>
      </c>
      <c r="S703" s="17">
        <v>2.25</v>
      </c>
      <c r="T703" s="17">
        <v>69</v>
      </c>
      <c r="U703" s="17">
        <v>-0.15</v>
      </c>
      <c r="V703" s="17">
        <v>60</v>
      </c>
      <c r="W703" s="17">
        <v>-0.1</v>
      </c>
      <c r="X703" s="17">
        <v>52</v>
      </c>
      <c r="Y703" s="17">
        <v>3.51</v>
      </c>
      <c r="Z703" s="17">
        <v>51</v>
      </c>
      <c r="AA703" s="17">
        <v>2.0299999999999998</v>
      </c>
      <c r="AB703" s="17">
        <v>56</v>
      </c>
      <c r="AC703" s="17">
        <v>4.08</v>
      </c>
      <c r="AD703" s="17">
        <v>62</v>
      </c>
      <c r="AE703" s="42">
        <v>0.27</v>
      </c>
      <c r="AF703" s="17">
        <v>58</v>
      </c>
      <c r="AG703" s="45">
        <v>0.03</v>
      </c>
      <c r="AH703" s="17">
        <v>45</v>
      </c>
      <c r="AI703" s="49">
        <v>0.14000000000000001</v>
      </c>
      <c r="AJ703" s="17">
        <v>54</v>
      </c>
      <c r="AK703" s="49">
        <v>0.02</v>
      </c>
      <c r="AL703" s="17">
        <v>39</v>
      </c>
      <c r="AM703" s="42">
        <v>0.18</v>
      </c>
      <c r="AN703" s="17">
        <v>51</v>
      </c>
      <c r="AO703" s="42">
        <v>0.38</v>
      </c>
      <c r="AP703" s="17">
        <v>60</v>
      </c>
      <c r="AQ703" s="17">
        <v>7.93</v>
      </c>
      <c r="AR703" s="17">
        <v>156.82</v>
      </c>
      <c r="AS703" s="17">
        <v>120.55</v>
      </c>
      <c r="AT703" s="17" t="s">
        <v>2640</v>
      </c>
      <c r="AU703" s="17" t="s">
        <v>2642</v>
      </c>
      <c r="AV703" s="17" t="s">
        <v>2642</v>
      </c>
      <c r="AW703" s="17">
        <v>3</v>
      </c>
      <c r="AX703" s="66" t="s">
        <v>2690</v>
      </c>
    </row>
    <row r="704" spans="1:50" s="8" customFormat="1" x14ac:dyDescent="0.3">
      <c r="A704" s="17" t="s">
        <v>2277</v>
      </c>
      <c r="B704" s="17" t="s">
        <v>466</v>
      </c>
      <c r="C704" s="17" t="s">
        <v>1754</v>
      </c>
      <c r="D704" s="17" t="s">
        <v>2277</v>
      </c>
      <c r="E704" s="17" t="s">
        <v>2231</v>
      </c>
      <c r="F704" s="17" t="s">
        <v>2688</v>
      </c>
      <c r="G704" s="17" t="s">
        <v>466</v>
      </c>
      <c r="H704" s="18" t="s">
        <v>1061</v>
      </c>
      <c r="I704" s="19">
        <v>44710</v>
      </c>
      <c r="J704" s="17" t="s">
        <v>2656</v>
      </c>
      <c r="K704" s="17">
        <v>0.56999999999999995</v>
      </c>
      <c r="L704" s="17">
        <v>65</v>
      </c>
      <c r="M704" s="17">
        <v>8.66</v>
      </c>
      <c r="N704" s="17">
        <v>70</v>
      </c>
      <c r="O704" s="17">
        <v>16.98</v>
      </c>
      <c r="P704" s="17">
        <v>58</v>
      </c>
      <c r="Q704" s="17">
        <v>1.07</v>
      </c>
      <c r="R704" s="17">
        <v>63</v>
      </c>
      <c r="S704" s="17">
        <v>1.98</v>
      </c>
      <c r="T704" s="17">
        <v>64</v>
      </c>
      <c r="U704" s="17">
        <v>0.18</v>
      </c>
      <c r="V704" s="17">
        <v>52</v>
      </c>
      <c r="W704" s="17">
        <v>0.05</v>
      </c>
      <c r="X704" s="17">
        <v>48</v>
      </c>
      <c r="Y704" s="17">
        <v>3.28</v>
      </c>
      <c r="Z704" s="17">
        <v>47</v>
      </c>
      <c r="AA704" s="17">
        <v>2.4500000000000002</v>
      </c>
      <c r="AB704" s="17">
        <v>49</v>
      </c>
      <c r="AC704" s="17">
        <v>3.39</v>
      </c>
      <c r="AD704" s="17">
        <v>59</v>
      </c>
      <c r="AE704" s="42">
        <v>0.26</v>
      </c>
      <c r="AF704" s="17">
        <v>48</v>
      </c>
      <c r="AG704" s="45">
        <v>0.03</v>
      </c>
      <c r="AH704" s="17">
        <v>39</v>
      </c>
      <c r="AI704" s="49">
        <v>0.19</v>
      </c>
      <c r="AJ704" s="17">
        <v>47</v>
      </c>
      <c r="AK704" s="49">
        <v>0.01</v>
      </c>
      <c r="AL704" s="17">
        <v>33</v>
      </c>
      <c r="AM704" s="42">
        <v>0.2</v>
      </c>
      <c r="AN704" s="17">
        <v>44</v>
      </c>
      <c r="AO704" s="42">
        <v>0.39</v>
      </c>
      <c r="AP704" s="17">
        <v>50</v>
      </c>
      <c r="AQ704" s="17">
        <v>8.84</v>
      </c>
      <c r="AR704" s="17">
        <v>155.96</v>
      </c>
      <c r="AS704" s="17">
        <v>121.98</v>
      </c>
      <c r="AT704" s="17" t="s">
        <v>2642</v>
      </c>
      <c r="AU704" s="17" t="s">
        <v>2642</v>
      </c>
      <c r="AV704" s="17" t="s">
        <v>2642</v>
      </c>
      <c r="AW704" s="17">
        <v>2</v>
      </c>
      <c r="AX704" s="66" t="s">
        <v>2690</v>
      </c>
    </row>
    <row r="705" spans="1:50" s="8" customFormat="1" x14ac:dyDescent="0.3">
      <c r="A705" s="17" t="s">
        <v>2278</v>
      </c>
      <c r="B705" s="17" t="s">
        <v>461</v>
      </c>
      <c r="C705" s="17" t="s">
        <v>1755</v>
      </c>
      <c r="D705" s="17" t="s">
        <v>2278</v>
      </c>
      <c r="E705" s="17" t="s">
        <v>2231</v>
      </c>
      <c r="F705" s="17" t="s">
        <v>2688</v>
      </c>
      <c r="G705" s="17" t="s">
        <v>461</v>
      </c>
      <c r="H705" s="18" t="s">
        <v>1043</v>
      </c>
      <c r="I705" s="19">
        <v>44710</v>
      </c>
      <c r="J705" s="17" t="s">
        <v>2656</v>
      </c>
      <c r="K705" s="17">
        <v>0.39</v>
      </c>
      <c r="L705" s="17">
        <v>65</v>
      </c>
      <c r="M705" s="17">
        <v>9.3699999999999992</v>
      </c>
      <c r="N705" s="17">
        <v>69</v>
      </c>
      <c r="O705" s="17">
        <v>17.940000000000001</v>
      </c>
      <c r="P705" s="17">
        <v>58</v>
      </c>
      <c r="Q705" s="17">
        <v>1</v>
      </c>
      <c r="R705" s="17">
        <v>65</v>
      </c>
      <c r="S705" s="17">
        <v>2.79</v>
      </c>
      <c r="T705" s="17">
        <v>65</v>
      </c>
      <c r="U705" s="17">
        <v>0.25</v>
      </c>
      <c r="V705" s="17">
        <v>52</v>
      </c>
      <c r="W705" s="17">
        <v>-0.1</v>
      </c>
      <c r="X705" s="17">
        <v>46</v>
      </c>
      <c r="Y705" s="17">
        <v>3.62</v>
      </c>
      <c r="Z705" s="17">
        <v>46</v>
      </c>
      <c r="AA705" s="17">
        <v>3.02</v>
      </c>
      <c r="AB705" s="17">
        <v>51</v>
      </c>
      <c r="AC705" s="17">
        <v>4.0599999999999996</v>
      </c>
      <c r="AD705" s="17">
        <v>59</v>
      </c>
      <c r="AE705" s="42">
        <v>0.27</v>
      </c>
      <c r="AF705" s="17">
        <v>50</v>
      </c>
      <c r="AG705" s="45">
        <v>0.03</v>
      </c>
      <c r="AH705" s="17">
        <v>41</v>
      </c>
      <c r="AI705" s="49">
        <v>0.26</v>
      </c>
      <c r="AJ705" s="17">
        <v>48</v>
      </c>
      <c r="AK705" s="49">
        <v>1E-3</v>
      </c>
      <c r="AL705" s="17">
        <v>35</v>
      </c>
      <c r="AM705" s="42">
        <v>0.22</v>
      </c>
      <c r="AN705" s="17">
        <v>45</v>
      </c>
      <c r="AO705" s="42">
        <v>0.44</v>
      </c>
      <c r="AP705" s="17">
        <v>52</v>
      </c>
      <c r="AQ705" s="17">
        <v>9.6199999999999992</v>
      </c>
      <c r="AR705" s="17">
        <v>168.36</v>
      </c>
      <c r="AS705" s="17">
        <v>123.72</v>
      </c>
      <c r="AT705" s="17" t="s">
        <v>2640</v>
      </c>
      <c r="AU705" s="17" t="s">
        <v>2642</v>
      </c>
      <c r="AV705" s="17" t="s">
        <v>2640</v>
      </c>
      <c r="AW705" s="17">
        <v>3</v>
      </c>
      <c r="AX705" s="66" t="s">
        <v>2690</v>
      </c>
    </row>
    <row r="706" spans="1:50" x14ac:dyDescent="0.3">
      <c r="A706" s="11" t="s">
        <v>2279</v>
      </c>
      <c r="B706" s="11" t="s">
        <v>32</v>
      </c>
      <c r="C706" s="11" t="s">
        <v>1756</v>
      </c>
      <c r="D706" s="11" t="s">
        <v>2279</v>
      </c>
      <c r="E706" s="11" t="s">
        <v>2231</v>
      </c>
      <c r="F706" s="11" t="s">
        <v>2688</v>
      </c>
      <c r="G706" s="11" t="s">
        <v>32</v>
      </c>
      <c r="H706" s="12" t="s">
        <v>1042</v>
      </c>
      <c r="I706" s="13">
        <v>44682</v>
      </c>
      <c r="J706" s="11" t="s">
        <v>2656</v>
      </c>
      <c r="K706" s="11">
        <v>0.43</v>
      </c>
      <c r="L706" s="11">
        <v>65</v>
      </c>
      <c r="M706" s="11">
        <v>8.7100000000000009</v>
      </c>
      <c r="N706" s="11">
        <v>71</v>
      </c>
      <c r="O706" s="11">
        <v>13.64</v>
      </c>
      <c r="P706" s="11">
        <v>60</v>
      </c>
      <c r="Q706" s="11">
        <v>0.84</v>
      </c>
      <c r="R706" s="11">
        <v>70</v>
      </c>
      <c r="S706" s="11">
        <v>2.11</v>
      </c>
      <c r="T706" s="11">
        <v>68</v>
      </c>
      <c r="U706" s="11">
        <v>0.44</v>
      </c>
      <c r="V706" s="11">
        <v>59</v>
      </c>
      <c r="W706" s="11">
        <v>-0.1</v>
      </c>
      <c r="X706" s="11">
        <v>48</v>
      </c>
      <c r="Y706" s="11">
        <v>4.54</v>
      </c>
      <c r="Z706" s="11">
        <v>48</v>
      </c>
      <c r="AA706" s="11">
        <v>1.95</v>
      </c>
      <c r="AB706" s="11">
        <v>55</v>
      </c>
      <c r="AC706" s="11">
        <v>3.78</v>
      </c>
      <c r="AD706" s="11">
        <v>62</v>
      </c>
      <c r="AE706" s="40">
        <v>0.24</v>
      </c>
      <c r="AF706" s="11">
        <v>52</v>
      </c>
      <c r="AG706" s="43">
        <v>0.04</v>
      </c>
      <c r="AH706" s="11">
        <v>44</v>
      </c>
      <c r="AI706" s="47">
        <v>0.13</v>
      </c>
      <c r="AJ706" s="11">
        <v>51</v>
      </c>
      <c r="AK706" s="47">
        <v>0.01</v>
      </c>
      <c r="AL706" s="11">
        <v>38</v>
      </c>
      <c r="AM706" s="40">
        <v>0.18</v>
      </c>
      <c r="AN706" s="11">
        <v>48</v>
      </c>
      <c r="AO706" s="40">
        <v>0.32</v>
      </c>
      <c r="AP706" s="11">
        <v>54</v>
      </c>
      <c r="AQ706" s="11">
        <v>9.15</v>
      </c>
      <c r="AR706" s="11">
        <v>155.72999999999999</v>
      </c>
      <c r="AS706" s="11">
        <v>122.92</v>
      </c>
      <c r="AT706" s="11" t="s">
        <v>2640</v>
      </c>
      <c r="AU706" s="11" t="s">
        <v>2641</v>
      </c>
      <c r="AV706" s="11" t="s">
        <v>2640</v>
      </c>
      <c r="AW706" s="11">
        <v>3</v>
      </c>
      <c r="AX706" s="64" t="s">
        <v>2690</v>
      </c>
    </row>
    <row r="707" spans="1:50" x14ac:dyDescent="0.3">
      <c r="A707" s="11" t="s">
        <v>2280</v>
      </c>
      <c r="B707" s="11" t="s">
        <v>14</v>
      </c>
      <c r="C707" s="11" t="s">
        <v>1757</v>
      </c>
      <c r="D707" s="11" t="s">
        <v>2280</v>
      </c>
      <c r="E707" s="11" t="s">
        <v>2231</v>
      </c>
      <c r="F707" s="11" t="s">
        <v>2688</v>
      </c>
      <c r="G707" s="11" t="s">
        <v>14</v>
      </c>
      <c r="H707" s="12" t="s">
        <v>1044</v>
      </c>
      <c r="I707" s="13">
        <v>44678</v>
      </c>
      <c r="J707" s="11" t="s">
        <v>2655</v>
      </c>
      <c r="K707" s="11">
        <v>0.51</v>
      </c>
      <c r="L707" s="11">
        <v>67</v>
      </c>
      <c r="M707" s="11">
        <v>8.61</v>
      </c>
      <c r="N707" s="11">
        <v>72</v>
      </c>
      <c r="O707" s="11">
        <v>15.14</v>
      </c>
      <c r="P707" s="11">
        <v>63</v>
      </c>
      <c r="Q707" s="11">
        <v>-0.27</v>
      </c>
      <c r="R707" s="11">
        <v>72</v>
      </c>
      <c r="S707" s="11">
        <v>1.48</v>
      </c>
      <c r="T707" s="11">
        <v>70</v>
      </c>
      <c r="U707" s="11">
        <v>-0.65</v>
      </c>
      <c r="V707" s="11">
        <v>62</v>
      </c>
      <c r="W707" s="11">
        <v>-0.02</v>
      </c>
      <c r="X707" s="11">
        <v>50</v>
      </c>
      <c r="Y707" s="11">
        <v>3.18</v>
      </c>
      <c r="Z707" s="11">
        <v>49</v>
      </c>
      <c r="AA707" s="11">
        <v>1.84</v>
      </c>
      <c r="AB707" s="11">
        <v>56</v>
      </c>
      <c r="AC707" s="11">
        <v>4.66</v>
      </c>
      <c r="AD707" s="11">
        <v>63</v>
      </c>
      <c r="AE707" s="40">
        <v>0.26</v>
      </c>
      <c r="AF707" s="11">
        <v>57</v>
      </c>
      <c r="AG707" s="43">
        <v>0.02</v>
      </c>
      <c r="AH707" s="11">
        <v>44</v>
      </c>
      <c r="AI707" s="47">
        <v>0.18</v>
      </c>
      <c r="AJ707" s="11">
        <v>53</v>
      </c>
      <c r="AK707" s="47">
        <v>0.01</v>
      </c>
      <c r="AL707" s="11">
        <v>38</v>
      </c>
      <c r="AM707" s="40">
        <v>0.19</v>
      </c>
      <c r="AN707" s="11">
        <v>50</v>
      </c>
      <c r="AO707" s="40">
        <v>0.37</v>
      </c>
      <c r="AP707" s="11">
        <v>59</v>
      </c>
      <c r="AQ707" s="11">
        <v>7.9599999999999991</v>
      </c>
      <c r="AR707" s="11">
        <v>151.79</v>
      </c>
      <c r="AS707" s="11">
        <v>121.27</v>
      </c>
      <c r="AT707" s="11" t="s">
        <v>2640</v>
      </c>
      <c r="AU707" s="11" t="s">
        <v>2641</v>
      </c>
      <c r="AV707" s="11" t="s">
        <v>2642</v>
      </c>
      <c r="AW707" s="11">
        <v>4</v>
      </c>
      <c r="AX707" s="64" t="s">
        <v>2690</v>
      </c>
    </row>
    <row r="708" spans="1:50" x14ac:dyDescent="0.3">
      <c r="A708" s="11" t="s">
        <v>2281</v>
      </c>
      <c r="B708" s="11" t="s">
        <v>152</v>
      </c>
      <c r="C708" s="11" t="s">
        <v>1758</v>
      </c>
      <c r="D708" s="11" t="s">
        <v>2281</v>
      </c>
      <c r="E708" s="11" t="s">
        <v>2231</v>
      </c>
      <c r="F708" s="11" t="s">
        <v>2688</v>
      </c>
      <c r="G708" s="11" t="s">
        <v>152</v>
      </c>
      <c r="H708" s="12" t="s">
        <v>1044</v>
      </c>
      <c r="I708" s="13">
        <v>44697</v>
      </c>
      <c r="J708" s="11" t="s">
        <v>2656</v>
      </c>
      <c r="K708" s="11">
        <v>0.52</v>
      </c>
      <c r="L708" s="11">
        <v>67</v>
      </c>
      <c r="M708" s="11">
        <v>9.83</v>
      </c>
      <c r="N708" s="11">
        <v>72</v>
      </c>
      <c r="O708" s="11">
        <v>16.649999999999999</v>
      </c>
      <c r="P708" s="11">
        <v>63</v>
      </c>
      <c r="Q708" s="11">
        <v>0.17</v>
      </c>
      <c r="R708" s="11">
        <v>70</v>
      </c>
      <c r="S708" s="11">
        <v>1.57</v>
      </c>
      <c r="T708" s="11">
        <v>69</v>
      </c>
      <c r="U708" s="11">
        <v>-0.57999999999999996</v>
      </c>
      <c r="V708" s="11">
        <v>63</v>
      </c>
      <c r="W708" s="11">
        <v>0.05</v>
      </c>
      <c r="X708" s="11">
        <v>49</v>
      </c>
      <c r="Y708" s="11">
        <v>3.69</v>
      </c>
      <c r="Z708" s="11">
        <v>49</v>
      </c>
      <c r="AA708" s="11">
        <v>2.2400000000000002</v>
      </c>
      <c r="AB708" s="11">
        <v>55</v>
      </c>
      <c r="AC708" s="11">
        <v>4.74</v>
      </c>
      <c r="AD708" s="11">
        <v>62</v>
      </c>
      <c r="AE708" s="40">
        <v>0.28000000000000003</v>
      </c>
      <c r="AF708" s="11">
        <v>57</v>
      </c>
      <c r="AG708" s="43">
        <v>-0.01</v>
      </c>
      <c r="AH708" s="11">
        <v>44</v>
      </c>
      <c r="AI708" s="47">
        <v>0.2</v>
      </c>
      <c r="AJ708" s="11">
        <v>53</v>
      </c>
      <c r="AK708" s="47">
        <v>0.01</v>
      </c>
      <c r="AL708" s="11">
        <v>37</v>
      </c>
      <c r="AM708" s="40">
        <v>0.16</v>
      </c>
      <c r="AN708" s="11">
        <v>50</v>
      </c>
      <c r="AO708" s="40">
        <v>0.46</v>
      </c>
      <c r="AP708" s="11">
        <v>59</v>
      </c>
      <c r="AQ708" s="11">
        <v>9.25</v>
      </c>
      <c r="AR708" s="11">
        <v>156.97999999999999</v>
      </c>
      <c r="AS708" s="11">
        <v>123.25</v>
      </c>
      <c r="AT708" s="11" t="s">
        <v>2640</v>
      </c>
      <c r="AU708" s="11" t="s">
        <v>2640</v>
      </c>
      <c r="AV708" s="11" t="s">
        <v>2640</v>
      </c>
      <c r="AW708" s="11">
        <v>4</v>
      </c>
      <c r="AX708" s="64" t="s">
        <v>2690</v>
      </c>
    </row>
    <row r="709" spans="1:50" x14ac:dyDescent="0.3">
      <c r="A709" s="11" t="s">
        <v>2282</v>
      </c>
      <c r="B709" s="11" t="s">
        <v>156</v>
      </c>
      <c r="C709" s="11" t="s">
        <v>1759</v>
      </c>
      <c r="D709" s="11" t="s">
        <v>2282</v>
      </c>
      <c r="E709" s="11" t="s">
        <v>2231</v>
      </c>
      <c r="F709" s="11" t="s">
        <v>2688</v>
      </c>
      <c r="G709" s="11" t="s">
        <v>156</v>
      </c>
      <c r="H709" s="12" t="s">
        <v>1044</v>
      </c>
      <c r="I709" s="13">
        <v>44698</v>
      </c>
      <c r="J709" s="11" t="s">
        <v>2655</v>
      </c>
      <c r="K709" s="11">
        <v>0.47</v>
      </c>
      <c r="L709" s="11">
        <v>67</v>
      </c>
      <c r="M709" s="11">
        <v>8.77</v>
      </c>
      <c r="N709" s="11">
        <v>72</v>
      </c>
      <c r="O709" s="11">
        <v>15.95</v>
      </c>
      <c r="P709" s="11">
        <v>63</v>
      </c>
      <c r="Q709" s="11">
        <v>-0.37</v>
      </c>
      <c r="R709" s="11">
        <v>71</v>
      </c>
      <c r="S709" s="11">
        <v>1.45</v>
      </c>
      <c r="T709" s="11">
        <v>69</v>
      </c>
      <c r="U709" s="11">
        <v>-0.06</v>
      </c>
      <c r="V709" s="11">
        <v>62</v>
      </c>
      <c r="W709" s="11">
        <v>0.04</v>
      </c>
      <c r="X709" s="11">
        <v>50</v>
      </c>
      <c r="Y709" s="11">
        <v>4.16</v>
      </c>
      <c r="Z709" s="11">
        <v>50</v>
      </c>
      <c r="AA709" s="11">
        <v>1.54</v>
      </c>
      <c r="AB709" s="11">
        <v>55</v>
      </c>
      <c r="AC709" s="11">
        <v>4.3099999999999996</v>
      </c>
      <c r="AD709" s="11">
        <v>63</v>
      </c>
      <c r="AE709" s="40">
        <v>0.27</v>
      </c>
      <c r="AF709" s="11">
        <v>58</v>
      </c>
      <c r="AG709" s="43">
        <v>0.01</v>
      </c>
      <c r="AH709" s="11">
        <v>45</v>
      </c>
      <c r="AI709" s="47">
        <v>0.18</v>
      </c>
      <c r="AJ709" s="11">
        <v>54</v>
      </c>
      <c r="AK709" s="47">
        <v>0.01</v>
      </c>
      <c r="AL709" s="11">
        <v>39</v>
      </c>
      <c r="AM709" s="40">
        <v>0.18</v>
      </c>
      <c r="AN709" s="11">
        <v>51</v>
      </c>
      <c r="AO709" s="40">
        <v>0.38</v>
      </c>
      <c r="AP709" s="11">
        <v>60</v>
      </c>
      <c r="AQ709" s="11">
        <v>8.7099999999999991</v>
      </c>
      <c r="AR709" s="11">
        <v>149.49</v>
      </c>
      <c r="AS709" s="11">
        <v>122.19</v>
      </c>
      <c r="AT709" s="11" t="s">
        <v>2642</v>
      </c>
      <c r="AU709" s="11" t="s">
        <v>2642</v>
      </c>
      <c r="AV709" s="11" t="s">
        <v>2642</v>
      </c>
      <c r="AW709" s="11">
        <v>2</v>
      </c>
      <c r="AX709" s="64" t="s">
        <v>2690</v>
      </c>
    </row>
    <row r="710" spans="1:50" s="8" customFormat="1" x14ac:dyDescent="0.3">
      <c r="A710" s="17" t="s">
        <v>2283</v>
      </c>
      <c r="B710" s="17" t="s">
        <v>170</v>
      </c>
      <c r="C710" s="17" t="s">
        <v>1760</v>
      </c>
      <c r="D710" s="17" t="s">
        <v>2283</v>
      </c>
      <c r="E710" s="17" t="s">
        <v>2231</v>
      </c>
      <c r="F710" s="17" t="s">
        <v>2688</v>
      </c>
      <c r="G710" s="17" t="s">
        <v>170</v>
      </c>
      <c r="H710" s="18" t="s">
        <v>1042</v>
      </c>
      <c r="I710" s="19">
        <v>44699</v>
      </c>
      <c r="J710" s="17" t="s">
        <v>2656</v>
      </c>
      <c r="K710" s="17">
        <v>0.44</v>
      </c>
      <c r="L710" s="17">
        <v>68</v>
      </c>
      <c r="M710" s="17">
        <v>7.58</v>
      </c>
      <c r="N710" s="17">
        <v>71</v>
      </c>
      <c r="O710" s="17">
        <v>12.6</v>
      </c>
      <c r="P710" s="17">
        <v>64</v>
      </c>
      <c r="Q710" s="17">
        <v>0.4</v>
      </c>
      <c r="R710" s="17">
        <v>67</v>
      </c>
      <c r="S710" s="17">
        <v>2.17</v>
      </c>
      <c r="T710" s="17">
        <v>67</v>
      </c>
      <c r="U710" s="17">
        <v>0.39</v>
      </c>
      <c r="V710" s="17">
        <v>64</v>
      </c>
      <c r="W710" s="17">
        <v>-0.01</v>
      </c>
      <c r="X710" s="17">
        <v>52</v>
      </c>
      <c r="Y710" s="17">
        <v>3.33</v>
      </c>
      <c r="Z710" s="17">
        <v>51</v>
      </c>
      <c r="AA710" s="17">
        <v>1.71</v>
      </c>
      <c r="AB710" s="17">
        <v>55</v>
      </c>
      <c r="AC710" s="17">
        <v>3.7</v>
      </c>
      <c r="AD710" s="17">
        <v>62</v>
      </c>
      <c r="AE710" s="42">
        <v>0.24</v>
      </c>
      <c r="AF710" s="17">
        <v>57</v>
      </c>
      <c r="AG710" s="45">
        <v>0.05</v>
      </c>
      <c r="AH710" s="17">
        <v>47</v>
      </c>
      <c r="AI710" s="49">
        <v>0.12</v>
      </c>
      <c r="AJ710" s="17">
        <v>55</v>
      </c>
      <c r="AK710" s="49">
        <v>0.01</v>
      </c>
      <c r="AL710" s="17">
        <v>41</v>
      </c>
      <c r="AM710" s="42">
        <v>0.19</v>
      </c>
      <c r="AN710" s="17">
        <v>52</v>
      </c>
      <c r="AO710" s="42">
        <v>0.31</v>
      </c>
      <c r="AP710" s="17">
        <v>59</v>
      </c>
      <c r="AQ710" s="17">
        <v>7.97</v>
      </c>
      <c r="AR710" s="17">
        <v>152.97999999999999</v>
      </c>
      <c r="AS710" s="17">
        <v>122.33</v>
      </c>
      <c r="AT710" s="17" t="s">
        <v>2640</v>
      </c>
      <c r="AU710" s="17" t="s">
        <v>2640</v>
      </c>
      <c r="AV710" s="17" t="s">
        <v>2641</v>
      </c>
      <c r="AW710" s="17">
        <v>2</v>
      </c>
      <c r="AX710" s="66" t="s">
        <v>2690</v>
      </c>
    </row>
    <row r="711" spans="1:50" s="8" customFormat="1" x14ac:dyDescent="0.3">
      <c r="A711" s="17" t="s">
        <v>2284</v>
      </c>
      <c r="B711" s="17" t="s">
        <v>49</v>
      </c>
      <c r="C711" s="17" t="s">
        <v>1761</v>
      </c>
      <c r="D711" s="17" t="s">
        <v>2284</v>
      </c>
      <c r="E711" s="17" t="s">
        <v>2231</v>
      </c>
      <c r="F711" s="17" t="s">
        <v>2688</v>
      </c>
      <c r="G711" s="17" t="s">
        <v>49</v>
      </c>
      <c r="H711" s="18" t="s">
        <v>1044</v>
      </c>
      <c r="I711" s="19">
        <v>44684</v>
      </c>
      <c r="J711" s="17" t="s">
        <v>2656</v>
      </c>
      <c r="K711" s="17">
        <v>0.36</v>
      </c>
      <c r="L711" s="17">
        <v>67</v>
      </c>
      <c r="M711" s="17">
        <v>7.26</v>
      </c>
      <c r="N711" s="17">
        <v>73</v>
      </c>
      <c r="O711" s="17">
        <v>13.82</v>
      </c>
      <c r="P711" s="17">
        <v>63</v>
      </c>
      <c r="Q711" s="17">
        <v>0.43</v>
      </c>
      <c r="R711" s="17">
        <v>71</v>
      </c>
      <c r="S711" s="17">
        <v>1.96</v>
      </c>
      <c r="T711" s="17">
        <v>70</v>
      </c>
      <c r="U711" s="17">
        <v>-7.0000000000000007E-2</v>
      </c>
      <c r="V711" s="17">
        <v>62</v>
      </c>
      <c r="W711" s="17">
        <v>-0.03</v>
      </c>
      <c r="X711" s="17">
        <v>51</v>
      </c>
      <c r="Y711" s="17">
        <v>2.2000000000000002</v>
      </c>
      <c r="Z711" s="17">
        <v>51</v>
      </c>
      <c r="AA711" s="17">
        <v>2.08</v>
      </c>
      <c r="AB711" s="17">
        <v>56</v>
      </c>
      <c r="AC711" s="17">
        <v>4.0199999999999996</v>
      </c>
      <c r="AD711" s="17">
        <v>63</v>
      </c>
      <c r="AE711" s="42">
        <v>0.27</v>
      </c>
      <c r="AF711" s="17">
        <v>57</v>
      </c>
      <c r="AG711" s="45">
        <v>0.02</v>
      </c>
      <c r="AH711" s="17">
        <v>44</v>
      </c>
      <c r="AI711" s="49">
        <v>0.17</v>
      </c>
      <c r="AJ711" s="17">
        <v>54</v>
      </c>
      <c r="AK711" s="49">
        <v>0.02</v>
      </c>
      <c r="AL711" s="17">
        <v>39</v>
      </c>
      <c r="AM711" s="42">
        <v>0.19</v>
      </c>
      <c r="AN711" s="17">
        <v>50</v>
      </c>
      <c r="AO711" s="42">
        <v>0.41</v>
      </c>
      <c r="AP711" s="17">
        <v>59</v>
      </c>
      <c r="AQ711" s="17">
        <v>7.1899999999999995</v>
      </c>
      <c r="AR711" s="17">
        <v>152.27000000000001</v>
      </c>
      <c r="AS711" s="17">
        <v>120.46</v>
      </c>
      <c r="AT711" s="17" t="s">
        <v>2640</v>
      </c>
      <c r="AU711" s="17" t="s">
        <v>2641</v>
      </c>
      <c r="AV711" s="17" t="s">
        <v>2640</v>
      </c>
      <c r="AW711" s="17">
        <v>3</v>
      </c>
      <c r="AX711" s="66" t="s">
        <v>2690</v>
      </c>
    </row>
    <row r="712" spans="1:50" s="8" customFormat="1" x14ac:dyDescent="0.3">
      <c r="A712" s="17" t="s">
        <v>2285</v>
      </c>
      <c r="B712" s="17" t="s">
        <v>97</v>
      </c>
      <c r="C712" s="17" t="s">
        <v>1762</v>
      </c>
      <c r="D712" s="17" t="s">
        <v>2285</v>
      </c>
      <c r="E712" s="17" t="s">
        <v>2231</v>
      </c>
      <c r="F712" s="17" t="s">
        <v>2688</v>
      </c>
      <c r="G712" s="17" t="s">
        <v>97</v>
      </c>
      <c r="H712" s="18" t="s">
        <v>1044</v>
      </c>
      <c r="I712" s="19">
        <v>44688</v>
      </c>
      <c r="J712" s="17" t="s">
        <v>2656</v>
      </c>
      <c r="K712" s="17">
        <v>0.51</v>
      </c>
      <c r="L712" s="17">
        <v>66</v>
      </c>
      <c r="M712" s="17">
        <v>8.44</v>
      </c>
      <c r="N712" s="17">
        <v>72</v>
      </c>
      <c r="O712" s="17">
        <v>15.63</v>
      </c>
      <c r="P712" s="17">
        <v>63</v>
      </c>
      <c r="Q712" s="17">
        <v>-0.59</v>
      </c>
      <c r="R712" s="17">
        <v>72</v>
      </c>
      <c r="S712" s="17">
        <v>1.72</v>
      </c>
      <c r="T712" s="17">
        <v>70</v>
      </c>
      <c r="U712" s="17">
        <v>-0.05</v>
      </c>
      <c r="V712" s="17">
        <v>61</v>
      </c>
      <c r="W712" s="17">
        <v>-0.04</v>
      </c>
      <c r="X712" s="17">
        <v>50</v>
      </c>
      <c r="Y712" s="17">
        <v>3.29</v>
      </c>
      <c r="Z712" s="17">
        <v>50</v>
      </c>
      <c r="AA712" s="17">
        <v>2.0099999999999998</v>
      </c>
      <c r="AB712" s="17">
        <v>56</v>
      </c>
      <c r="AC712" s="17">
        <v>5.18</v>
      </c>
      <c r="AD712" s="17">
        <v>63</v>
      </c>
      <c r="AE712" s="42">
        <v>0.3</v>
      </c>
      <c r="AF712" s="17">
        <v>57</v>
      </c>
      <c r="AG712" s="45">
        <v>1E-3</v>
      </c>
      <c r="AH712" s="17">
        <v>43</v>
      </c>
      <c r="AI712" s="49">
        <v>0.16</v>
      </c>
      <c r="AJ712" s="17">
        <v>53</v>
      </c>
      <c r="AK712" s="49">
        <v>0.03</v>
      </c>
      <c r="AL712" s="17">
        <v>37</v>
      </c>
      <c r="AM712" s="42">
        <v>0.17</v>
      </c>
      <c r="AN712" s="17">
        <v>49</v>
      </c>
      <c r="AO712" s="42">
        <v>0.46</v>
      </c>
      <c r="AP712" s="17">
        <v>59</v>
      </c>
      <c r="AQ712" s="17">
        <v>8.3899999999999988</v>
      </c>
      <c r="AR712" s="17">
        <v>154.91999999999999</v>
      </c>
      <c r="AS712" s="17">
        <v>122.19</v>
      </c>
      <c r="AT712" s="17" t="s">
        <v>2640</v>
      </c>
      <c r="AU712" s="17" t="s">
        <v>2640</v>
      </c>
      <c r="AV712" s="17" t="s">
        <v>2640</v>
      </c>
      <c r="AW712" s="17">
        <v>4</v>
      </c>
      <c r="AX712" s="66" t="s">
        <v>2690</v>
      </c>
    </row>
    <row r="713" spans="1:50" s="8" customFormat="1" x14ac:dyDescent="0.3">
      <c r="A713" s="17" t="s">
        <v>2286</v>
      </c>
      <c r="B713" s="17" t="s">
        <v>116</v>
      </c>
      <c r="C713" s="17" t="s">
        <v>1763</v>
      </c>
      <c r="D713" s="17" t="s">
        <v>2286</v>
      </c>
      <c r="E713" s="17" t="s">
        <v>2231</v>
      </c>
      <c r="F713" s="17" t="s">
        <v>2688</v>
      </c>
      <c r="G713" s="17" t="s">
        <v>116</v>
      </c>
      <c r="H713" s="18" t="s">
        <v>1044</v>
      </c>
      <c r="I713" s="19">
        <v>44691</v>
      </c>
      <c r="J713" s="17" t="s">
        <v>2655</v>
      </c>
      <c r="K713" s="17">
        <v>0.43</v>
      </c>
      <c r="L713" s="17">
        <v>69</v>
      </c>
      <c r="M713" s="17">
        <v>8.2799999999999994</v>
      </c>
      <c r="N713" s="17">
        <v>73</v>
      </c>
      <c r="O713" s="17">
        <v>13.33</v>
      </c>
      <c r="P713" s="17">
        <v>65</v>
      </c>
      <c r="Q713" s="17">
        <v>0.36</v>
      </c>
      <c r="R713" s="17">
        <v>72</v>
      </c>
      <c r="S713" s="17">
        <v>2.27</v>
      </c>
      <c r="T713" s="17">
        <v>70</v>
      </c>
      <c r="U713" s="17">
        <v>-0.44</v>
      </c>
      <c r="V713" s="17">
        <v>66</v>
      </c>
      <c r="W713" s="17">
        <v>-7.0000000000000007E-2</v>
      </c>
      <c r="X713" s="17">
        <v>52</v>
      </c>
      <c r="Y713" s="17">
        <v>2.78</v>
      </c>
      <c r="Z713" s="17">
        <v>52</v>
      </c>
      <c r="AA713" s="17">
        <v>2.34</v>
      </c>
      <c r="AB713" s="17">
        <v>56</v>
      </c>
      <c r="AC713" s="17">
        <v>4.55</v>
      </c>
      <c r="AD713" s="17">
        <v>64</v>
      </c>
      <c r="AE713" s="42">
        <v>0.35</v>
      </c>
      <c r="AF713" s="17">
        <v>61</v>
      </c>
      <c r="AG713" s="45">
        <v>0.02</v>
      </c>
      <c r="AH713" s="17">
        <v>46</v>
      </c>
      <c r="AI713" s="49">
        <v>0.23</v>
      </c>
      <c r="AJ713" s="17">
        <v>56</v>
      </c>
      <c r="AK713" s="49">
        <v>0.01</v>
      </c>
      <c r="AL713" s="17">
        <v>39</v>
      </c>
      <c r="AM713" s="42">
        <v>0.21</v>
      </c>
      <c r="AN713" s="17">
        <v>52</v>
      </c>
      <c r="AO713" s="42">
        <v>0.54</v>
      </c>
      <c r="AP713" s="17">
        <v>63</v>
      </c>
      <c r="AQ713" s="17">
        <v>7.839999999999999</v>
      </c>
      <c r="AR713" s="17">
        <v>162.96</v>
      </c>
      <c r="AS713" s="17">
        <v>124.43</v>
      </c>
      <c r="AT713" s="17" t="s">
        <v>2641</v>
      </c>
      <c r="AU713" s="17" t="s">
        <v>2641</v>
      </c>
      <c r="AV713" s="17" t="s">
        <v>2641</v>
      </c>
      <c r="AW713" s="17">
        <v>2</v>
      </c>
      <c r="AX713" s="66" t="s">
        <v>2690</v>
      </c>
    </row>
    <row r="714" spans="1:50" x14ac:dyDescent="0.3">
      <c r="A714" s="11" t="s">
        <v>2287</v>
      </c>
      <c r="B714" s="11" t="s">
        <v>200</v>
      </c>
      <c r="C714" s="11" t="s">
        <v>1764</v>
      </c>
      <c r="D714" s="11" t="s">
        <v>2287</v>
      </c>
      <c r="E714" s="11" t="s">
        <v>2231</v>
      </c>
      <c r="F714" s="11" t="s">
        <v>2688</v>
      </c>
      <c r="G714" s="11" t="s">
        <v>200</v>
      </c>
      <c r="H714" s="12" t="s">
        <v>1051</v>
      </c>
      <c r="I714" s="13">
        <v>44699</v>
      </c>
      <c r="J714" s="11" t="s">
        <v>2656</v>
      </c>
      <c r="K714" s="11">
        <v>0.34</v>
      </c>
      <c r="L714" s="11">
        <v>57</v>
      </c>
      <c r="M714" s="11">
        <v>8.23</v>
      </c>
      <c r="N714" s="11">
        <v>62</v>
      </c>
      <c r="O714" s="11">
        <v>12.34</v>
      </c>
      <c r="P714" s="11">
        <v>45</v>
      </c>
      <c r="Q714" s="11">
        <v>-0.23</v>
      </c>
      <c r="R714" s="11">
        <v>54</v>
      </c>
      <c r="S714" s="11">
        <v>1.83</v>
      </c>
      <c r="T714" s="11">
        <v>56</v>
      </c>
      <c r="U714" s="11">
        <v>-0.46</v>
      </c>
      <c r="V714" s="11">
        <v>39</v>
      </c>
      <c r="W714" s="11">
        <v>-0.1</v>
      </c>
      <c r="X714" s="11">
        <v>35</v>
      </c>
      <c r="Y714" s="11">
        <v>3.13</v>
      </c>
      <c r="Z714" s="11">
        <v>34</v>
      </c>
      <c r="AA714" s="11">
        <v>2.4300000000000002</v>
      </c>
      <c r="AB714" s="11">
        <v>39</v>
      </c>
      <c r="AC714" s="11">
        <v>4.79</v>
      </c>
      <c r="AD714" s="11">
        <v>51</v>
      </c>
      <c r="AE714" s="40">
        <v>0.21</v>
      </c>
      <c r="AF714" s="11">
        <v>36</v>
      </c>
      <c r="AG714" s="43">
        <v>0.02</v>
      </c>
      <c r="AH714" s="11">
        <v>28</v>
      </c>
      <c r="AI714" s="47">
        <v>0.13</v>
      </c>
      <c r="AJ714" s="11">
        <v>34</v>
      </c>
      <c r="AK714" s="47">
        <v>0.03</v>
      </c>
      <c r="AL714" s="11">
        <v>23</v>
      </c>
      <c r="AM714" s="40">
        <v>0.16</v>
      </c>
      <c r="AN714" s="11">
        <v>32</v>
      </c>
      <c r="AO714" s="40">
        <v>0.3</v>
      </c>
      <c r="AP714" s="11">
        <v>37</v>
      </c>
      <c r="AQ714" s="11">
        <v>7.7700000000000005</v>
      </c>
      <c r="AR714" s="11">
        <v>152.47</v>
      </c>
      <c r="AS714" s="11">
        <v>120.82</v>
      </c>
      <c r="AT714" s="11" t="s">
        <v>2640</v>
      </c>
      <c r="AU714" s="11" t="s">
        <v>2641</v>
      </c>
      <c r="AV714" s="11" t="s">
        <v>2642</v>
      </c>
      <c r="AW714" s="11">
        <v>3</v>
      </c>
      <c r="AX714" s="64" t="s">
        <v>2690</v>
      </c>
    </row>
    <row r="715" spans="1:50" x14ac:dyDescent="0.3">
      <c r="A715" s="11" t="s">
        <v>2288</v>
      </c>
      <c r="B715" s="11" t="s">
        <v>595</v>
      </c>
      <c r="C715" s="11" t="s">
        <v>1765</v>
      </c>
      <c r="D715" s="11" t="s">
        <v>2288</v>
      </c>
      <c r="E715" s="11" t="s">
        <v>2231</v>
      </c>
      <c r="F715" s="11" t="s">
        <v>2688</v>
      </c>
      <c r="G715" s="11" t="s">
        <v>595</v>
      </c>
      <c r="H715" s="12" t="s">
        <v>1058</v>
      </c>
      <c r="I715" s="13">
        <v>44714</v>
      </c>
      <c r="J715" s="11" t="s">
        <v>2656</v>
      </c>
      <c r="K715" s="11">
        <v>0.32</v>
      </c>
      <c r="L715" s="11">
        <v>67</v>
      </c>
      <c r="M715" s="11">
        <v>6.06</v>
      </c>
      <c r="N715" s="11">
        <v>71</v>
      </c>
      <c r="O715" s="11">
        <v>9.6199999999999992</v>
      </c>
      <c r="P715" s="11">
        <v>61</v>
      </c>
      <c r="Q715" s="11">
        <v>1.32</v>
      </c>
      <c r="R715" s="11">
        <v>66</v>
      </c>
      <c r="S715" s="11">
        <v>2.1</v>
      </c>
      <c r="T715" s="11">
        <v>66</v>
      </c>
      <c r="U715" s="11">
        <v>-1.38</v>
      </c>
      <c r="V715" s="11">
        <v>59</v>
      </c>
      <c r="W715" s="11">
        <v>-0.05</v>
      </c>
      <c r="X715" s="11">
        <v>50</v>
      </c>
      <c r="Y715" s="11">
        <v>1.06</v>
      </c>
      <c r="Z715" s="11">
        <v>49</v>
      </c>
      <c r="AA715" s="11">
        <v>2.0299999999999998</v>
      </c>
      <c r="AB715" s="11">
        <v>54</v>
      </c>
      <c r="AC715" s="11">
        <v>2.5499999999999998</v>
      </c>
      <c r="AD715" s="11">
        <v>61</v>
      </c>
      <c r="AE715" s="40">
        <v>0.32</v>
      </c>
      <c r="AF715" s="11">
        <v>55</v>
      </c>
      <c r="AG715" s="43">
        <v>7.0000000000000007E-2</v>
      </c>
      <c r="AH715" s="11">
        <v>44</v>
      </c>
      <c r="AI715" s="47">
        <v>0.23</v>
      </c>
      <c r="AJ715" s="11">
        <v>53</v>
      </c>
      <c r="AK715" s="47">
        <v>0.02</v>
      </c>
      <c r="AL715" s="11">
        <v>38</v>
      </c>
      <c r="AM715" s="40">
        <v>0.28999999999999998</v>
      </c>
      <c r="AN715" s="11">
        <v>50</v>
      </c>
      <c r="AO715" s="40">
        <v>0.46</v>
      </c>
      <c r="AP715" s="11">
        <v>57</v>
      </c>
      <c r="AQ715" s="11">
        <v>4.68</v>
      </c>
      <c r="AR715" s="11">
        <v>161.21</v>
      </c>
      <c r="AS715" s="11">
        <v>121.14</v>
      </c>
      <c r="AT715" s="11" t="s">
        <v>2640</v>
      </c>
      <c r="AU715" s="11" t="s">
        <v>2640</v>
      </c>
      <c r="AV715" s="11" t="s">
        <v>2640</v>
      </c>
      <c r="AW715" s="11">
        <v>4</v>
      </c>
      <c r="AX715" s="64" t="s">
        <v>2690</v>
      </c>
    </row>
    <row r="716" spans="1:50" x14ac:dyDescent="0.3">
      <c r="A716" s="11" t="s">
        <v>2289</v>
      </c>
      <c r="B716" s="11" t="s">
        <v>159</v>
      </c>
      <c r="C716" s="11" t="s">
        <v>1766</v>
      </c>
      <c r="D716" s="11" t="s">
        <v>2289</v>
      </c>
      <c r="E716" s="11" t="s">
        <v>2231</v>
      </c>
      <c r="F716" s="11" t="s">
        <v>2688</v>
      </c>
      <c r="G716" s="11" t="s">
        <v>159</v>
      </c>
      <c r="H716" s="12" t="s">
        <v>1046</v>
      </c>
      <c r="I716" s="13">
        <v>44698</v>
      </c>
      <c r="J716" s="11" t="s">
        <v>2656</v>
      </c>
      <c r="K716" s="11">
        <v>0.46</v>
      </c>
      <c r="L716" s="11">
        <v>66</v>
      </c>
      <c r="M716" s="11">
        <v>7.32</v>
      </c>
      <c r="N716" s="11">
        <v>71</v>
      </c>
      <c r="O716" s="11">
        <v>13.15</v>
      </c>
      <c r="P716" s="11">
        <v>59</v>
      </c>
      <c r="Q716" s="11">
        <v>0.15</v>
      </c>
      <c r="R716" s="11">
        <v>70</v>
      </c>
      <c r="S716" s="11">
        <v>1.31</v>
      </c>
      <c r="T716" s="11">
        <v>68</v>
      </c>
      <c r="U716" s="11">
        <v>0.63</v>
      </c>
      <c r="V716" s="11">
        <v>56</v>
      </c>
      <c r="W716" s="11">
        <v>-7.0000000000000007E-2</v>
      </c>
      <c r="X716" s="11">
        <v>47</v>
      </c>
      <c r="Y716" s="11">
        <v>2.61</v>
      </c>
      <c r="Z716" s="11">
        <v>47</v>
      </c>
      <c r="AA716" s="11">
        <v>1.44</v>
      </c>
      <c r="AB716" s="11">
        <v>54</v>
      </c>
      <c r="AC716" s="11">
        <v>3.85</v>
      </c>
      <c r="AD716" s="11">
        <v>61</v>
      </c>
      <c r="AE716" s="40">
        <v>0.21</v>
      </c>
      <c r="AF716" s="11">
        <v>53</v>
      </c>
      <c r="AG716" s="43">
        <v>0.02</v>
      </c>
      <c r="AH716" s="11">
        <v>43</v>
      </c>
      <c r="AI716" s="47">
        <v>0.15</v>
      </c>
      <c r="AJ716" s="11">
        <v>50</v>
      </c>
      <c r="AK716" s="47">
        <v>0.02</v>
      </c>
      <c r="AL716" s="11">
        <v>36</v>
      </c>
      <c r="AM716" s="40">
        <v>0.17</v>
      </c>
      <c r="AN716" s="11">
        <v>47</v>
      </c>
      <c r="AO716" s="40">
        <v>0.32</v>
      </c>
      <c r="AP716" s="11">
        <v>54</v>
      </c>
      <c r="AQ716" s="11">
        <v>7.95</v>
      </c>
      <c r="AR716" s="11">
        <v>148.19999999999999</v>
      </c>
      <c r="AS716" s="11">
        <v>120.24</v>
      </c>
      <c r="AT716" s="11" t="s">
        <v>2640</v>
      </c>
      <c r="AU716" s="11" t="s">
        <v>2642</v>
      </c>
      <c r="AV716" s="11" t="s">
        <v>2641</v>
      </c>
      <c r="AW716" s="11">
        <v>3</v>
      </c>
      <c r="AX716" s="64" t="s">
        <v>2690</v>
      </c>
    </row>
    <row r="717" spans="1:50" x14ac:dyDescent="0.3">
      <c r="A717" s="11" t="s">
        <v>2290</v>
      </c>
      <c r="B717" s="11" t="s">
        <v>143</v>
      </c>
      <c r="C717" s="11" t="s">
        <v>1767</v>
      </c>
      <c r="D717" s="11" t="s">
        <v>2290</v>
      </c>
      <c r="E717" s="11" t="s">
        <v>2231</v>
      </c>
      <c r="F717" s="11" t="s">
        <v>2688</v>
      </c>
      <c r="G717" s="11" t="s">
        <v>143</v>
      </c>
      <c r="H717" s="12" t="s">
        <v>1044</v>
      </c>
      <c r="I717" s="13">
        <v>44696</v>
      </c>
      <c r="J717" s="11" t="s">
        <v>2655</v>
      </c>
      <c r="K717" s="11">
        <v>0.39</v>
      </c>
      <c r="L717" s="11">
        <v>67</v>
      </c>
      <c r="M717" s="11">
        <v>6.72</v>
      </c>
      <c r="N717" s="11">
        <v>72</v>
      </c>
      <c r="O717" s="11">
        <v>10.76</v>
      </c>
      <c r="P717" s="11">
        <v>64</v>
      </c>
      <c r="Q717" s="11">
        <v>0.44</v>
      </c>
      <c r="R717" s="11">
        <v>71</v>
      </c>
      <c r="S717" s="11">
        <v>1.72</v>
      </c>
      <c r="T717" s="11">
        <v>69</v>
      </c>
      <c r="U717" s="11">
        <v>7.0000000000000007E-2</v>
      </c>
      <c r="V717" s="11">
        <v>63</v>
      </c>
      <c r="W717" s="11">
        <v>0.06</v>
      </c>
      <c r="X717" s="11">
        <v>51</v>
      </c>
      <c r="Y717" s="11">
        <v>2.68</v>
      </c>
      <c r="Z717" s="11">
        <v>51</v>
      </c>
      <c r="AA717" s="11">
        <v>1.62</v>
      </c>
      <c r="AB717" s="11">
        <v>56</v>
      </c>
      <c r="AC717" s="11">
        <v>3.74</v>
      </c>
      <c r="AD717" s="11">
        <v>63</v>
      </c>
      <c r="AE717" s="40">
        <v>0.28000000000000003</v>
      </c>
      <c r="AF717" s="11">
        <v>58</v>
      </c>
      <c r="AG717" s="43">
        <v>0.02</v>
      </c>
      <c r="AH717" s="11">
        <v>46</v>
      </c>
      <c r="AI717" s="47">
        <v>0.13</v>
      </c>
      <c r="AJ717" s="11">
        <v>54</v>
      </c>
      <c r="AK717" s="47">
        <v>0.02</v>
      </c>
      <c r="AL717" s="11">
        <v>39</v>
      </c>
      <c r="AM717" s="40">
        <v>0.17</v>
      </c>
      <c r="AN717" s="11">
        <v>51</v>
      </c>
      <c r="AO717" s="40">
        <v>0.4</v>
      </c>
      <c r="AP717" s="11">
        <v>60</v>
      </c>
      <c r="AQ717" s="11">
        <v>6.79</v>
      </c>
      <c r="AR717" s="11">
        <v>150.72</v>
      </c>
      <c r="AS717" s="11">
        <v>121.64</v>
      </c>
      <c r="AT717" s="11" t="s">
        <v>2640</v>
      </c>
      <c r="AU717" s="11" t="s">
        <v>2641</v>
      </c>
      <c r="AV717" s="11" t="s">
        <v>2641</v>
      </c>
      <c r="AW717" s="11">
        <v>3</v>
      </c>
      <c r="AX717" s="64" t="s">
        <v>2690</v>
      </c>
    </row>
    <row r="718" spans="1:50" s="8" customFormat="1" x14ac:dyDescent="0.3">
      <c r="A718" s="17" t="s">
        <v>2291</v>
      </c>
      <c r="B718" s="17" t="s">
        <v>189</v>
      </c>
      <c r="C718" s="17" t="s">
        <v>1768</v>
      </c>
      <c r="D718" s="17" t="s">
        <v>2291</v>
      </c>
      <c r="E718" s="17" t="s">
        <v>2231</v>
      </c>
      <c r="F718" s="17" t="s">
        <v>2688</v>
      </c>
      <c r="G718" s="17" t="s">
        <v>189</v>
      </c>
      <c r="H718" s="18" t="s">
        <v>1056</v>
      </c>
      <c r="I718" s="19">
        <v>44700</v>
      </c>
      <c r="J718" s="17" t="s">
        <v>2655</v>
      </c>
      <c r="K718" s="17">
        <v>0.42</v>
      </c>
      <c r="L718" s="17">
        <v>66</v>
      </c>
      <c r="M718" s="17">
        <v>7.87</v>
      </c>
      <c r="N718" s="17">
        <v>70</v>
      </c>
      <c r="O718" s="17">
        <v>14.86</v>
      </c>
      <c r="P718" s="17">
        <v>61</v>
      </c>
      <c r="Q718" s="17">
        <v>-0.55000000000000004</v>
      </c>
      <c r="R718" s="17">
        <v>63</v>
      </c>
      <c r="S718" s="17">
        <v>1.1599999999999999</v>
      </c>
      <c r="T718" s="17">
        <v>64</v>
      </c>
      <c r="U718" s="17">
        <v>-0.28000000000000003</v>
      </c>
      <c r="V718" s="17">
        <v>58</v>
      </c>
      <c r="W718" s="17">
        <v>-0.08</v>
      </c>
      <c r="X718" s="17">
        <v>47</v>
      </c>
      <c r="Y718" s="17">
        <v>3.77</v>
      </c>
      <c r="Z718" s="17">
        <v>47</v>
      </c>
      <c r="AA718" s="17">
        <v>1.33</v>
      </c>
      <c r="AB718" s="17">
        <v>51</v>
      </c>
      <c r="AC718" s="17">
        <v>4.25</v>
      </c>
      <c r="AD718" s="17">
        <v>59</v>
      </c>
      <c r="AE718" s="42">
        <v>0.21</v>
      </c>
      <c r="AF718" s="17">
        <v>51</v>
      </c>
      <c r="AG718" s="45">
        <v>0.03</v>
      </c>
      <c r="AH718" s="17">
        <v>42</v>
      </c>
      <c r="AI718" s="49">
        <v>0.24</v>
      </c>
      <c r="AJ718" s="17">
        <v>51</v>
      </c>
      <c r="AK718" s="49">
        <v>0.01</v>
      </c>
      <c r="AL718" s="17">
        <v>36</v>
      </c>
      <c r="AM718" s="42">
        <v>0.22</v>
      </c>
      <c r="AN718" s="17">
        <v>48</v>
      </c>
      <c r="AO718" s="42">
        <v>0.33</v>
      </c>
      <c r="AP718" s="17">
        <v>53</v>
      </c>
      <c r="AQ718" s="17">
        <v>7.59</v>
      </c>
      <c r="AR718" s="17">
        <v>146.37</v>
      </c>
      <c r="AS718" s="17">
        <v>120.4</v>
      </c>
      <c r="AT718" s="17" t="s">
        <v>2640</v>
      </c>
      <c r="AU718" s="17" t="s">
        <v>2642</v>
      </c>
      <c r="AV718" s="17" t="s">
        <v>2642</v>
      </c>
      <c r="AW718" s="17">
        <v>3</v>
      </c>
      <c r="AX718" s="66" t="s">
        <v>2690</v>
      </c>
    </row>
    <row r="719" spans="1:50" s="8" customFormat="1" x14ac:dyDescent="0.3">
      <c r="A719" s="17" t="s">
        <v>2292</v>
      </c>
      <c r="B719" s="17" t="s">
        <v>942</v>
      </c>
      <c r="C719" s="17" t="s">
        <v>1769</v>
      </c>
      <c r="D719" s="17" t="s">
        <v>2292</v>
      </c>
      <c r="E719" s="17" t="s">
        <v>2231</v>
      </c>
      <c r="F719" s="17" t="s">
        <v>2688</v>
      </c>
      <c r="G719" s="17" t="s">
        <v>942</v>
      </c>
      <c r="H719" s="18" t="s">
        <v>1064</v>
      </c>
      <c r="I719" s="19">
        <v>44735</v>
      </c>
      <c r="J719" s="17" t="s">
        <v>2655</v>
      </c>
      <c r="K719" s="17">
        <v>0.44</v>
      </c>
      <c r="L719" s="17">
        <v>55</v>
      </c>
      <c r="M719" s="17">
        <v>8.32</v>
      </c>
      <c r="N719" s="17">
        <v>60</v>
      </c>
      <c r="O719" s="17"/>
      <c r="P719" s="17"/>
      <c r="Q719" s="17">
        <v>-0.26</v>
      </c>
      <c r="R719" s="17">
        <v>52</v>
      </c>
      <c r="S719" s="17">
        <v>1.46</v>
      </c>
      <c r="T719" s="17">
        <v>53</v>
      </c>
      <c r="U719" s="17">
        <v>0.31</v>
      </c>
      <c r="V719" s="17">
        <v>35</v>
      </c>
      <c r="W719" s="17">
        <v>-0.09</v>
      </c>
      <c r="X719" s="17">
        <v>31</v>
      </c>
      <c r="Y719" s="17">
        <v>2.06</v>
      </c>
      <c r="Z719" s="17">
        <v>31</v>
      </c>
      <c r="AA719" s="17">
        <v>2.13</v>
      </c>
      <c r="AB719" s="17">
        <v>35</v>
      </c>
      <c r="AC719" s="17">
        <v>4.5199999999999996</v>
      </c>
      <c r="AD719" s="17">
        <v>48</v>
      </c>
      <c r="AE719" s="42">
        <v>0.22</v>
      </c>
      <c r="AF719" s="17">
        <v>31</v>
      </c>
      <c r="AG719" s="45">
        <v>0.02</v>
      </c>
      <c r="AH719" s="17">
        <v>23</v>
      </c>
      <c r="AI719" s="49">
        <v>0.2</v>
      </c>
      <c r="AJ719" s="17">
        <v>29</v>
      </c>
      <c r="AK719" s="49">
        <v>0.02</v>
      </c>
      <c r="AL719" s="17">
        <v>19</v>
      </c>
      <c r="AM719" s="42">
        <v>0.22</v>
      </c>
      <c r="AN719" s="17">
        <v>27</v>
      </c>
      <c r="AO719" s="42">
        <v>0.35</v>
      </c>
      <c r="AP719" s="17">
        <v>32</v>
      </c>
      <c r="AQ719" s="17">
        <v>8.6300000000000008</v>
      </c>
      <c r="AR719" s="17">
        <v>159.63999999999999</v>
      </c>
      <c r="AS719" s="17"/>
      <c r="AT719" s="17" t="s">
        <v>2640</v>
      </c>
      <c r="AU719" s="17" t="s">
        <v>2640</v>
      </c>
      <c r="AV719" s="17" t="s">
        <v>2640</v>
      </c>
      <c r="AW719" s="17">
        <v>3</v>
      </c>
      <c r="AX719" s="66" t="s">
        <v>2690</v>
      </c>
    </row>
    <row r="720" spans="1:50" s="8" customFormat="1" x14ac:dyDescent="0.3">
      <c r="A720" s="17" t="s">
        <v>2293</v>
      </c>
      <c r="B720" s="17" t="s">
        <v>40</v>
      </c>
      <c r="C720" s="17" t="s">
        <v>1770</v>
      </c>
      <c r="D720" s="17" t="s">
        <v>2293</v>
      </c>
      <c r="E720" s="17" t="s">
        <v>2231</v>
      </c>
      <c r="F720" s="17" t="s">
        <v>2688</v>
      </c>
      <c r="G720" s="17" t="s">
        <v>40</v>
      </c>
      <c r="H720" s="18" t="s">
        <v>1044</v>
      </c>
      <c r="I720" s="19">
        <v>44683</v>
      </c>
      <c r="J720" s="17" t="s">
        <v>2657</v>
      </c>
      <c r="K720" s="17">
        <v>0.38</v>
      </c>
      <c r="L720" s="17">
        <v>68</v>
      </c>
      <c r="M720" s="17">
        <v>8.33</v>
      </c>
      <c r="N720" s="17">
        <v>73</v>
      </c>
      <c r="O720" s="17">
        <v>16.309999999999999</v>
      </c>
      <c r="P720" s="17">
        <v>64</v>
      </c>
      <c r="Q720" s="17">
        <v>-0.26</v>
      </c>
      <c r="R720" s="17">
        <v>72</v>
      </c>
      <c r="S720" s="17">
        <v>1.19</v>
      </c>
      <c r="T720" s="17">
        <v>70</v>
      </c>
      <c r="U720" s="17">
        <v>-0.83</v>
      </c>
      <c r="V720" s="17">
        <v>63</v>
      </c>
      <c r="W720" s="17">
        <v>-0.01</v>
      </c>
      <c r="X720" s="17">
        <v>54</v>
      </c>
      <c r="Y720" s="17">
        <v>3.79</v>
      </c>
      <c r="Z720" s="17">
        <v>53</v>
      </c>
      <c r="AA720" s="17">
        <v>1.27</v>
      </c>
      <c r="AB720" s="17">
        <v>57</v>
      </c>
      <c r="AC720" s="17">
        <v>3.9</v>
      </c>
      <c r="AD720" s="17">
        <v>63</v>
      </c>
      <c r="AE720" s="42">
        <v>0.25</v>
      </c>
      <c r="AF720" s="17">
        <v>60</v>
      </c>
      <c r="AG720" s="45">
        <v>0.02</v>
      </c>
      <c r="AH720" s="17">
        <v>47</v>
      </c>
      <c r="AI720" s="49">
        <v>0.25</v>
      </c>
      <c r="AJ720" s="17">
        <v>56</v>
      </c>
      <c r="AK720" s="49">
        <v>0.01</v>
      </c>
      <c r="AL720" s="17">
        <v>41</v>
      </c>
      <c r="AM720" s="42">
        <v>0.22</v>
      </c>
      <c r="AN720" s="17">
        <v>53</v>
      </c>
      <c r="AO720" s="42">
        <v>0.38</v>
      </c>
      <c r="AP720" s="17">
        <v>62</v>
      </c>
      <c r="AQ720" s="17">
        <v>7.5</v>
      </c>
      <c r="AR720" s="17">
        <v>149.77000000000001</v>
      </c>
      <c r="AS720" s="17">
        <v>119.81</v>
      </c>
      <c r="AT720" s="17" t="s">
        <v>2640</v>
      </c>
      <c r="AU720" s="17" t="s">
        <v>2641</v>
      </c>
      <c r="AV720" s="17" t="s">
        <v>2640</v>
      </c>
      <c r="AW720" s="17">
        <v>3</v>
      </c>
      <c r="AX720" s="66" t="s">
        <v>2690</v>
      </c>
    </row>
    <row r="721" spans="1:50" s="8" customFormat="1" x14ac:dyDescent="0.3">
      <c r="A721" s="17" t="s">
        <v>2294</v>
      </c>
      <c r="B721" s="17" t="s">
        <v>599</v>
      </c>
      <c r="C721" s="17" t="s">
        <v>1771</v>
      </c>
      <c r="D721" s="17" t="s">
        <v>2294</v>
      </c>
      <c r="E721" s="17" t="s">
        <v>2231</v>
      </c>
      <c r="F721" s="17" t="s">
        <v>2688</v>
      </c>
      <c r="G721" s="17" t="s">
        <v>599</v>
      </c>
      <c r="H721" s="18" t="s">
        <v>1044</v>
      </c>
      <c r="I721" s="19">
        <v>44714</v>
      </c>
      <c r="J721" s="17" t="s">
        <v>2656</v>
      </c>
      <c r="K721" s="17">
        <v>0.44</v>
      </c>
      <c r="L721" s="17">
        <v>68</v>
      </c>
      <c r="M721" s="17">
        <v>8.6</v>
      </c>
      <c r="N721" s="17">
        <v>72</v>
      </c>
      <c r="O721" s="17">
        <v>14.22</v>
      </c>
      <c r="P721" s="17">
        <v>64</v>
      </c>
      <c r="Q721" s="17">
        <v>0.2</v>
      </c>
      <c r="R721" s="17">
        <v>69</v>
      </c>
      <c r="S721" s="17">
        <v>1.76</v>
      </c>
      <c r="T721" s="17">
        <v>69</v>
      </c>
      <c r="U721" s="17">
        <v>-0.11</v>
      </c>
      <c r="V721" s="17">
        <v>64</v>
      </c>
      <c r="W721" s="17">
        <v>-0.06</v>
      </c>
      <c r="X721" s="17">
        <v>53</v>
      </c>
      <c r="Y721" s="17">
        <v>5.0999999999999996</v>
      </c>
      <c r="Z721" s="17">
        <v>53</v>
      </c>
      <c r="AA721" s="17">
        <v>1.83</v>
      </c>
      <c r="AB721" s="17">
        <v>56</v>
      </c>
      <c r="AC721" s="17">
        <v>4.3499999999999996</v>
      </c>
      <c r="AD721" s="17">
        <v>63</v>
      </c>
      <c r="AE721" s="42">
        <v>0.32</v>
      </c>
      <c r="AF721" s="17">
        <v>61</v>
      </c>
      <c r="AG721" s="45">
        <v>0.01</v>
      </c>
      <c r="AH721" s="17">
        <v>48</v>
      </c>
      <c r="AI721" s="49">
        <v>0.22</v>
      </c>
      <c r="AJ721" s="17">
        <v>56</v>
      </c>
      <c r="AK721" s="49">
        <v>0.01</v>
      </c>
      <c r="AL721" s="17">
        <v>42</v>
      </c>
      <c r="AM721" s="42">
        <v>0.18</v>
      </c>
      <c r="AN721" s="17">
        <v>53</v>
      </c>
      <c r="AO721" s="42">
        <v>0.47</v>
      </c>
      <c r="AP721" s="17">
        <v>63</v>
      </c>
      <c r="AQ721" s="17">
        <v>8.49</v>
      </c>
      <c r="AR721" s="17">
        <v>156.56</v>
      </c>
      <c r="AS721" s="17">
        <v>123.01</v>
      </c>
      <c r="AT721" s="17" t="s">
        <v>2642</v>
      </c>
      <c r="AU721" s="17" t="s">
        <v>2641</v>
      </c>
      <c r="AV721" s="17" t="s">
        <v>2642</v>
      </c>
      <c r="AW721" s="17">
        <v>3</v>
      </c>
      <c r="AX721" s="66" t="s">
        <v>2690</v>
      </c>
    </row>
    <row r="722" spans="1:50" x14ac:dyDescent="0.3">
      <c r="A722" s="11" t="s">
        <v>2295</v>
      </c>
      <c r="B722" s="11" t="s">
        <v>789</v>
      </c>
      <c r="C722" s="11" t="s">
        <v>1772</v>
      </c>
      <c r="D722" s="11" t="s">
        <v>2295</v>
      </c>
      <c r="E722" s="11" t="s">
        <v>2231</v>
      </c>
      <c r="F722" s="11" t="s">
        <v>2688</v>
      </c>
      <c r="G722" s="11" t="s">
        <v>789</v>
      </c>
      <c r="H722" s="12" t="s">
        <v>1058</v>
      </c>
      <c r="I722" s="13">
        <v>44727</v>
      </c>
      <c r="J722" s="11" t="s">
        <v>2656</v>
      </c>
      <c r="K722" s="11">
        <v>0.59</v>
      </c>
      <c r="L722" s="11">
        <v>69</v>
      </c>
      <c r="M722" s="11">
        <v>8.64</v>
      </c>
      <c r="N722" s="11">
        <v>72</v>
      </c>
      <c r="O722" s="11">
        <v>13.81</v>
      </c>
      <c r="P722" s="11">
        <v>63</v>
      </c>
      <c r="Q722" s="11">
        <v>1.1299999999999999</v>
      </c>
      <c r="R722" s="11">
        <v>68</v>
      </c>
      <c r="S722" s="11">
        <v>1.68</v>
      </c>
      <c r="T722" s="11">
        <v>67</v>
      </c>
      <c r="U722" s="11">
        <v>-0.93</v>
      </c>
      <c r="V722" s="11">
        <v>61</v>
      </c>
      <c r="W722" s="11">
        <v>0.19</v>
      </c>
      <c r="X722" s="11">
        <v>52</v>
      </c>
      <c r="Y722" s="11">
        <v>2.8</v>
      </c>
      <c r="Z722" s="11">
        <v>52</v>
      </c>
      <c r="AA722" s="11">
        <v>2.15</v>
      </c>
      <c r="AB722" s="11">
        <v>55</v>
      </c>
      <c r="AC722" s="11">
        <v>3.21</v>
      </c>
      <c r="AD722" s="11">
        <v>62</v>
      </c>
      <c r="AE722" s="40">
        <v>0.3</v>
      </c>
      <c r="AF722" s="11">
        <v>58</v>
      </c>
      <c r="AG722" s="43">
        <v>0.01</v>
      </c>
      <c r="AH722" s="11">
        <v>46</v>
      </c>
      <c r="AI722" s="47">
        <v>0.24</v>
      </c>
      <c r="AJ722" s="11">
        <v>55</v>
      </c>
      <c r="AK722" s="47">
        <v>0.01</v>
      </c>
      <c r="AL722" s="11">
        <v>39</v>
      </c>
      <c r="AM722" s="40">
        <v>0.22</v>
      </c>
      <c r="AN722" s="11">
        <v>52</v>
      </c>
      <c r="AO722" s="40">
        <v>0.48</v>
      </c>
      <c r="AP722" s="11">
        <v>60</v>
      </c>
      <c r="AQ722" s="11">
        <v>7.7100000000000009</v>
      </c>
      <c r="AR722" s="11">
        <v>161.36000000000001</v>
      </c>
      <c r="AS722" s="11">
        <v>124.64</v>
      </c>
      <c r="AT722" s="11" t="s">
        <v>2640</v>
      </c>
      <c r="AU722" s="11" t="s">
        <v>2641</v>
      </c>
      <c r="AV722" s="11" t="s">
        <v>2641</v>
      </c>
      <c r="AW722" s="11">
        <v>3</v>
      </c>
      <c r="AX722" s="64" t="s">
        <v>2690</v>
      </c>
    </row>
    <row r="723" spans="1:50" x14ac:dyDescent="0.3">
      <c r="A723" s="11" t="s">
        <v>2296</v>
      </c>
      <c r="B723" s="11" t="s">
        <v>41</v>
      </c>
      <c r="C723" s="11" t="s">
        <v>1773</v>
      </c>
      <c r="D723" s="11" t="s">
        <v>2296</v>
      </c>
      <c r="E723" s="11" t="s">
        <v>2231</v>
      </c>
      <c r="F723" s="11" t="s">
        <v>2688</v>
      </c>
      <c r="G723" s="11" t="s">
        <v>41</v>
      </c>
      <c r="H723" s="12" t="s">
        <v>1044</v>
      </c>
      <c r="I723" s="13">
        <v>44683</v>
      </c>
      <c r="J723" s="11" t="s">
        <v>2656</v>
      </c>
      <c r="K723" s="11">
        <v>0.41</v>
      </c>
      <c r="L723" s="11">
        <v>65</v>
      </c>
      <c r="M723" s="11">
        <v>8.36</v>
      </c>
      <c r="N723" s="11">
        <v>71</v>
      </c>
      <c r="O723" s="11">
        <v>13.82</v>
      </c>
      <c r="P723" s="11">
        <v>62</v>
      </c>
      <c r="Q723" s="11">
        <v>0.72</v>
      </c>
      <c r="R723" s="11">
        <v>70</v>
      </c>
      <c r="S723" s="11">
        <v>1.74</v>
      </c>
      <c r="T723" s="11">
        <v>68</v>
      </c>
      <c r="U723" s="11">
        <v>-0.14000000000000001</v>
      </c>
      <c r="V723" s="11">
        <v>58</v>
      </c>
      <c r="W723" s="11">
        <v>0.18</v>
      </c>
      <c r="X723" s="11">
        <v>48</v>
      </c>
      <c r="Y723" s="11">
        <v>3.58</v>
      </c>
      <c r="Z723" s="11">
        <v>47</v>
      </c>
      <c r="AA723" s="11">
        <v>1.93</v>
      </c>
      <c r="AB723" s="11">
        <v>54</v>
      </c>
      <c r="AC723" s="11">
        <v>3.79</v>
      </c>
      <c r="AD723" s="11">
        <v>61</v>
      </c>
      <c r="AE723" s="40">
        <v>0.25</v>
      </c>
      <c r="AF723" s="11">
        <v>57</v>
      </c>
      <c r="AG723" s="43">
        <v>0.01</v>
      </c>
      <c r="AH723" s="11">
        <v>42</v>
      </c>
      <c r="AI723" s="47">
        <v>0.17</v>
      </c>
      <c r="AJ723" s="11">
        <v>52</v>
      </c>
      <c r="AK723" s="47">
        <v>0.02</v>
      </c>
      <c r="AL723" s="11">
        <v>36</v>
      </c>
      <c r="AM723" s="40">
        <v>0.16</v>
      </c>
      <c r="AN723" s="11">
        <v>48</v>
      </c>
      <c r="AO723" s="40">
        <v>0.35</v>
      </c>
      <c r="AP723" s="11">
        <v>59</v>
      </c>
      <c r="AQ723" s="11">
        <v>8.2199999999999989</v>
      </c>
      <c r="AR723" s="11">
        <v>152.33000000000001</v>
      </c>
      <c r="AS723" s="11">
        <v>122.79</v>
      </c>
      <c r="AT723" s="11" t="s">
        <v>2640</v>
      </c>
      <c r="AU723" s="11" t="s">
        <v>2640</v>
      </c>
      <c r="AV723" s="11" t="s">
        <v>2640</v>
      </c>
      <c r="AW723" s="11">
        <v>2</v>
      </c>
      <c r="AX723" s="64" t="s">
        <v>2690</v>
      </c>
    </row>
    <row r="724" spans="1:50" x14ac:dyDescent="0.3">
      <c r="A724" s="11" t="s">
        <v>2297</v>
      </c>
      <c r="B724" s="11" t="s">
        <v>598</v>
      </c>
      <c r="C724" s="11" t="s">
        <v>1774</v>
      </c>
      <c r="D724" s="11" t="s">
        <v>2297</v>
      </c>
      <c r="E724" s="11" t="s">
        <v>2231</v>
      </c>
      <c r="F724" s="11" t="s">
        <v>2688</v>
      </c>
      <c r="G724" s="11" t="s">
        <v>598</v>
      </c>
      <c r="H724" s="12" t="s">
        <v>1044</v>
      </c>
      <c r="I724" s="13">
        <v>44714</v>
      </c>
      <c r="J724" s="11" t="s">
        <v>2656</v>
      </c>
      <c r="K724" s="11">
        <v>0.47</v>
      </c>
      <c r="L724" s="11">
        <v>68</v>
      </c>
      <c r="M724" s="11">
        <v>7.67</v>
      </c>
      <c r="N724" s="11">
        <v>72</v>
      </c>
      <c r="O724" s="11">
        <v>12.97</v>
      </c>
      <c r="P724" s="11">
        <v>64</v>
      </c>
      <c r="Q724" s="11">
        <v>7.0000000000000007E-2</v>
      </c>
      <c r="R724" s="11">
        <v>69</v>
      </c>
      <c r="S724" s="11">
        <v>1.57</v>
      </c>
      <c r="T724" s="11">
        <v>69</v>
      </c>
      <c r="U724" s="11">
        <v>-0.11</v>
      </c>
      <c r="V724" s="11">
        <v>64</v>
      </c>
      <c r="W724" s="11">
        <v>-0.03</v>
      </c>
      <c r="X724" s="11">
        <v>53</v>
      </c>
      <c r="Y724" s="11">
        <v>4.46</v>
      </c>
      <c r="Z724" s="11">
        <v>53</v>
      </c>
      <c r="AA724" s="11">
        <v>1.63</v>
      </c>
      <c r="AB724" s="11">
        <v>56</v>
      </c>
      <c r="AC724" s="11">
        <v>4.1100000000000003</v>
      </c>
      <c r="AD724" s="11">
        <v>63</v>
      </c>
      <c r="AE724" s="40">
        <v>0.32</v>
      </c>
      <c r="AF724" s="11">
        <v>61</v>
      </c>
      <c r="AG724" s="43">
        <v>0.01</v>
      </c>
      <c r="AH724" s="11">
        <v>48</v>
      </c>
      <c r="AI724" s="47">
        <v>0.22</v>
      </c>
      <c r="AJ724" s="11">
        <v>56</v>
      </c>
      <c r="AK724" s="47">
        <v>0.01</v>
      </c>
      <c r="AL724" s="11">
        <v>42</v>
      </c>
      <c r="AM724" s="40">
        <v>0.18</v>
      </c>
      <c r="AN724" s="11">
        <v>53</v>
      </c>
      <c r="AO724" s="40">
        <v>0.47</v>
      </c>
      <c r="AP724" s="11">
        <v>63</v>
      </c>
      <c r="AQ724" s="11">
        <v>7.56</v>
      </c>
      <c r="AR724" s="11">
        <v>153.1</v>
      </c>
      <c r="AS724" s="11">
        <v>121.93</v>
      </c>
      <c r="AT724" s="11" t="s">
        <v>2642</v>
      </c>
      <c r="AU724" s="11" t="s">
        <v>2641</v>
      </c>
      <c r="AV724" s="11" t="s">
        <v>2640</v>
      </c>
      <c r="AW724" s="11">
        <v>3</v>
      </c>
      <c r="AX724" s="64" t="s">
        <v>2690</v>
      </c>
    </row>
    <row r="725" spans="1:50" x14ac:dyDescent="0.3">
      <c r="A725" s="11" t="s">
        <v>2298</v>
      </c>
      <c r="B725" s="11" t="s">
        <v>685</v>
      </c>
      <c r="C725" s="11" t="s">
        <v>1775</v>
      </c>
      <c r="D725" s="11" t="s">
        <v>2298</v>
      </c>
      <c r="E725" s="11" t="s">
        <v>2231</v>
      </c>
      <c r="F725" s="11" t="s">
        <v>2688</v>
      </c>
      <c r="G725" s="11" t="s">
        <v>685</v>
      </c>
      <c r="H725" s="12" t="s">
        <v>1044</v>
      </c>
      <c r="I725" s="13">
        <v>44719</v>
      </c>
      <c r="J725" s="11" t="s">
        <v>2656</v>
      </c>
      <c r="K725" s="11">
        <v>0.56999999999999995</v>
      </c>
      <c r="L725" s="11">
        <v>67</v>
      </c>
      <c r="M725" s="11">
        <v>8.34</v>
      </c>
      <c r="N725" s="11">
        <v>71</v>
      </c>
      <c r="O725" s="11">
        <v>14.05</v>
      </c>
      <c r="P725" s="11">
        <v>64</v>
      </c>
      <c r="Q725" s="11">
        <v>0.05</v>
      </c>
      <c r="R725" s="11">
        <v>67</v>
      </c>
      <c r="S725" s="11">
        <v>1.6</v>
      </c>
      <c r="T725" s="11">
        <v>67</v>
      </c>
      <c r="U725" s="11">
        <v>0.13</v>
      </c>
      <c r="V725" s="11">
        <v>62</v>
      </c>
      <c r="W725" s="11">
        <v>-0.08</v>
      </c>
      <c r="X725" s="11">
        <v>52</v>
      </c>
      <c r="Y725" s="11">
        <v>4.59</v>
      </c>
      <c r="Z725" s="11">
        <v>52</v>
      </c>
      <c r="AA725" s="11">
        <v>1.73</v>
      </c>
      <c r="AB725" s="11">
        <v>54</v>
      </c>
      <c r="AC725" s="11">
        <v>4.34</v>
      </c>
      <c r="AD725" s="11">
        <v>62</v>
      </c>
      <c r="AE725" s="40">
        <v>0.31</v>
      </c>
      <c r="AF725" s="11">
        <v>59</v>
      </c>
      <c r="AG725" s="43">
        <v>0.01</v>
      </c>
      <c r="AH725" s="11">
        <v>44</v>
      </c>
      <c r="AI725" s="47">
        <v>0.2</v>
      </c>
      <c r="AJ725" s="11">
        <v>54</v>
      </c>
      <c r="AK725" s="47">
        <v>0.01</v>
      </c>
      <c r="AL725" s="11">
        <v>38</v>
      </c>
      <c r="AM725" s="40">
        <v>0.19</v>
      </c>
      <c r="AN725" s="11">
        <v>50</v>
      </c>
      <c r="AO725" s="40">
        <v>0.47</v>
      </c>
      <c r="AP725" s="11">
        <v>61</v>
      </c>
      <c r="AQ725" s="11">
        <v>8.4700000000000006</v>
      </c>
      <c r="AR725" s="11">
        <v>156.63</v>
      </c>
      <c r="AS725" s="11">
        <v>123.22</v>
      </c>
      <c r="AT725" s="11" t="s">
        <v>2640</v>
      </c>
      <c r="AU725" s="11" t="s">
        <v>2641</v>
      </c>
      <c r="AV725" s="11" t="s">
        <v>2640</v>
      </c>
      <c r="AW725" s="11">
        <v>3</v>
      </c>
      <c r="AX725" s="64" t="s">
        <v>2690</v>
      </c>
    </row>
    <row r="726" spans="1:50" s="8" customFormat="1" x14ac:dyDescent="0.3">
      <c r="A726" s="17" t="s">
        <v>2299</v>
      </c>
      <c r="B726" s="17" t="s">
        <v>336</v>
      </c>
      <c r="C726" s="17" t="s">
        <v>1776</v>
      </c>
      <c r="D726" s="17" t="s">
        <v>2299</v>
      </c>
      <c r="E726" s="17" t="s">
        <v>2231</v>
      </c>
      <c r="F726" s="17" t="s">
        <v>2688</v>
      </c>
      <c r="G726" s="17" t="s">
        <v>336</v>
      </c>
      <c r="H726" s="18" t="s">
        <v>1046</v>
      </c>
      <c r="I726" s="19">
        <v>44708</v>
      </c>
      <c r="J726" s="17" t="s">
        <v>2656</v>
      </c>
      <c r="K726" s="17">
        <v>0.55000000000000004</v>
      </c>
      <c r="L726" s="17">
        <v>66</v>
      </c>
      <c r="M726" s="17">
        <v>8.76</v>
      </c>
      <c r="N726" s="17">
        <v>70</v>
      </c>
      <c r="O726" s="17">
        <v>15.16</v>
      </c>
      <c r="P726" s="17">
        <v>59</v>
      </c>
      <c r="Q726" s="17">
        <v>-0.06</v>
      </c>
      <c r="R726" s="17">
        <v>66</v>
      </c>
      <c r="S726" s="17">
        <v>1.05</v>
      </c>
      <c r="T726" s="17">
        <v>66</v>
      </c>
      <c r="U726" s="17">
        <v>-0.44</v>
      </c>
      <c r="V726" s="17">
        <v>57</v>
      </c>
      <c r="W726" s="17">
        <v>-0.08</v>
      </c>
      <c r="X726" s="17">
        <v>47</v>
      </c>
      <c r="Y726" s="17">
        <v>4.74</v>
      </c>
      <c r="Z726" s="17">
        <v>47</v>
      </c>
      <c r="AA726" s="17">
        <v>1.27</v>
      </c>
      <c r="AB726" s="17">
        <v>51</v>
      </c>
      <c r="AC726" s="17">
        <v>4.22</v>
      </c>
      <c r="AD726" s="17">
        <v>60</v>
      </c>
      <c r="AE726" s="42">
        <v>0.24</v>
      </c>
      <c r="AF726" s="17">
        <v>54</v>
      </c>
      <c r="AG726" s="45">
        <v>0.03</v>
      </c>
      <c r="AH726" s="17">
        <v>41</v>
      </c>
      <c r="AI726" s="49">
        <v>0.23</v>
      </c>
      <c r="AJ726" s="17">
        <v>50</v>
      </c>
      <c r="AK726" s="49">
        <v>0.01</v>
      </c>
      <c r="AL726" s="17">
        <v>34</v>
      </c>
      <c r="AM726" s="42">
        <v>0.22</v>
      </c>
      <c r="AN726" s="17">
        <v>47</v>
      </c>
      <c r="AO726" s="42">
        <v>0.36</v>
      </c>
      <c r="AP726" s="17">
        <v>56</v>
      </c>
      <c r="AQ726" s="17">
        <v>8.32</v>
      </c>
      <c r="AR726" s="17">
        <v>149.61000000000001</v>
      </c>
      <c r="AS726" s="17">
        <v>121.93</v>
      </c>
      <c r="AT726" s="17" t="s">
        <v>2641</v>
      </c>
      <c r="AU726" s="17" t="s">
        <v>2641</v>
      </c>
      <c r="AV726" s="17" t="s">
        <v>2640</v>
      </c>
      <c r="AW726" s="17">
        <v>4</v>
      </c>
      <c r="AX726" s="66" t="s">
        <v>2690</v>
      </c>
    </row>
    <row r="727" spans="1:50" s="8" customFormat="1" x14ac:dyDescent="0.3">
      <c r="A727" s="17" t="s">
        <v>2300</v>
      </c>
      <c r="B727" s="17" t="s">
        <v>160</v>
      </c>
      <c r="C727" s="17" t="s">
        <v>1777</v>
      </c>
      <c r="D727" s="17" t="s">
        <v>2300</v>
      </c>
      <c r="E727" s="17" t="s">
        <v>2231</v>
      </c>
      <c r="F727" s="17" t="s">
        <v>2688</v>
      </c>
      <c r="G727" s="17" t="s">
        <v>160</v>
      </c>
      <c r="H727" s="18" t="s">
        <v>1046</v>
      </c>
      <c r="I727" s="19">
        <v>44698</v>
      </c>
      <c r="J727" s="17" t="s">
        <v>2656</v>
      </c>
      <c r="K727" s="17">
        <v>0.41</v>
      </c>
      <c r="L727" s="17">
        <v>66</v>
      </c>
      <c r="M727" s="17">
        <v>7.68</v>
      </c>
      <c r="N727" s="17">
        <v>71</v>
      </c>
      <c r="O727" s="17">
        <v>13.5</v>
      </c>
      <c r="P727" s="17">
        <v>59</v>
      </c>
      <c r="Q727" s="17">
        <v>0.13</v>
      </c>
      <c r="R727" s="17">
        <v>70</v>
      </c>
      <c r="S727" s="17">
        <v>1.36</v>
      </c>
      <c r="T727" s="17">
        <v>68</v>
      </c>
      <c r="U727" s="17">
        <v>0.64</v>
      </c>
      <c r="V727" s="17">
        <v>56</v>
      </c>
      <c r="W727" s="17">
        <v>-0.1</v>
      </c>
      <c r="X727" s="17">
        <v>47</v>
      </c>
      <c r="Y727" s="17">
        <v>3.06</v>
      </c>
      <c r="Z727" s="17">
        <v>47</v>
      </c>
      <c r="AA727" s="17">
        <v>1.46</v>
      </c>
      <c r="AB727" s="17">
        <v>54</v>
      </c>
      <c r="AC727" s="17">
        <v>4.01</v>
      </c>
      <c r="AD727" s="17">
        <v>61</v>
      </c>
      <c r="AE727" s="42">
        <v>0.21</v>
      </c>
      <c r="AF727" s="17">
        <v>53</v>
      </c>
      <c r="AG727" s="45">
        <v>0.02</v>
      </c>
      <c r="AH727" s="17">
        <v>43</v>
      </c>
      <c r="AI727" s="49">
        <v>0.14000000000000001</v>
      </c>
      <c r="AJ727" s="17">
        <v>50</v>
      </c>
      <c r="AK727" s="49">
        <v>0.02</v>
      </c>
      <c r="AL727" s="17">
        <v>36</v>
      </c>
      <c r="AM727" s="42">
        <v>0.17</v>
      </c>
      <c r="AN727" s="17">
        <v>47</v>
      </c>
      <c r="AO727" s="42">
        <v>0.31</v>
      </c>
      <c r="AP727" s="17">
        <v>54</v>
      </c>
      <c r="AQ727" s="17">
        <v>8.32</v>
      </c>
      <c r="AR727" s="17">
        <v>148.80000000000001</v>
      </c>
      <c r="AS727" s="17">
        <v>120.57</v>
      </c>
      <c r="AT727" s="17" t="s">
        <v>2640</v>
      </c>
      <c r="AU727" s="17" t="s">
        <v>2641</v>
      </c>
      <c r="AV727" s="17" t="s">
        <v>2640</v>
      </c>
      <c r="AW727" s="17">
        <v>3</v>
      </c>
      <c r="AX727" s="66" t="s">
        <v>2690</v>
      </c>
    </row>
    <row r="728" spans="1:50" s="8" customFormat="1" x14ac:dyDescent="0.3">
      <c r="A728" s="17" t="s">
        <v>2301</v>
      </c>
      <c r="B728" s="17" t="s">
        <v>658</v>
      </c>
      <c r="C728" s="17" t="s">
        <v>1778</v>
      </c>
      <c r="D728" s="17" t="s">
        <v>2301</v>
      </c>
      <c r="E728" s="17" t="s">
        <v>2231</v>
      </c>
      <c r="F728" s="17" t="s">
        <v>2688</v>
      </c>
      <c r="G728" s="17" t="s">
        <v>658</v>
      </c>
      <c r="H728" s="18" t="s">
        <v>1054</v>
      </c>
      <c r="I728" s="19">
        <v>44729</v>
      </c>
      <c r="J728" s="17" t="s">
        <v>2656</v>
      </c>
      <c r="K728" s="17">
        <v>0.6</v>
      </c>
      <c r="L728" s="17">
        <v>68</v>
      </c>
      <c r="M728" s="17">
        <v>7.76</v>
      </c>
      <c r="N728" s="17">
        <v>70</v>
      </c>
      <c r="O728" s="17">
        <v>11.39</v>
      </c>
      <c r="P728" s="17">
        <v>61</v>
      </c>
      <c r="Q728" s="17">
        <v>0.31</v>
      </c>
      <c r="R728" s="17">
        <v>66</v>
      </c>
      <c r="S728" s="17">
        <v>1.56</v>
      </c>
      <c r="T728" s="17">
        <v>66</v>
      </c>
      <c r="U728" s="17">
        <v>1.19</v>
      </c>
      <c r="V728" s="17">
        <v>60</v>
      </c>
      <c r="W728" s="17">
        <v>-0.05</v>
      </c>
      <c r="X728" s="17">
        <v>52</v>
      </c>
      <c r="Y728" s="17">
        <v>4.58</v>
      </c>
      <c r="Z728" s="17">
        <v>51</v>
      </c>
      <c r="AA728" s="17">
        <v>1.67</v>
      </c>
      <c r="AB728" s="17">
        <v>54</v>
      </c>
      <c r="AC728" s="17">
        <v>3.85</v>
      </c>
      <c r="AD728" s="17">
        <v>60</v>
      </c>
      <c r="AE728" s="42">
        <v>0.2</v>
      </c>
      <c r="AF728" s="17">
        <v>59</v>
      </c>
      <c r="AG728" s="45">
        <v>0.02</v>
      </c>
      <c r="AH728" s="17">
        <v>45</v>
      </c>
      <c r="AI728" s="49">
        <v>0.2</v>
      </c>
      <c r="AJ728" s="17">
        <v>54</v>
      </c>
      <c r="AK728" s="49">
        <v>0.01</v>
      </c>
      <c r="AL728" s="17">
        <v>38</v>
      </c>
      <c r="AM728" s="42">
        <v>0.19</v>
      </c>
      <c r="AN728" s="17">
        <v>51</v>
      </c>
      <c r="AO728" s="42">
        <v>0.31</v>
      </c>
      <c r="AP728" s="17">
        <v>61</v>
      </c>
      <c r="AQ728" s="17">
        <v>8.9499999999999993</v>
      </c>
      <c r="AR728" s="17">
        <v>155.68</v>
      </c>
      <c r="AS728" s="17">
        <v>124.9</v>
      </c>
      <c r="AT728" s="17" t="s">
        <v>2640</v>
      </c>
      <c r="AU728" s="17" t="s">
        <v>2641</v>
      </c>
      <c r="AV728" s="17" t="s">
        <v>2640</v>
      </c>
      <c r="AW728" s="17">
        <v>3</v>
      </c>
      <c r="AX728" s="66" t="s">
        <v>2690</v>
      </c>
    </row>
    <row r="729" spans="1:50" s="8" customFormat="1" x14ac:dyDescent="0.3">
      <c r="A729" s="17" t="s">
        <v>2302</v>
      </c>
      <c r="B729" s="17" t="s">
        <v>663</v>
      </c>
      <c r="C729" s="17" t="s">
        <v>1779</v>
      </c>
      <c r="D729" s="17" t="s">
        <v>2302</v>
      </c>
      <c r="E729" s="17" t="s">
        <v>2231</v>
      </c>
      <c r="F729" s="17" t="s">
        <v>2688</v>
      </c>
      <c r="G729" s="17" t="s">
        <v>663</v>
      </c>
      <c r="H729" s="18" t="s">
        <v>1044</v>
      </c>
      <c r="I729" s="19">
        <v>44732</v>
      </c>
      <c r="J729" s="17" t="s">
        <v>2656</v>
      </c>
      <c r="K729" s="17">
        <v>0.44</v>
      </c>
      <c r="L729" s="17">
        <v>66</v>
      </c>
      <c r="M729" s="17">
        <v>8.82</v>
      </c>
      <c r="N729" s="17">
        <v>70</v>
      </c>
      <c r="O729" s="17">
        <v>14.89</v>
      </c>
      <c r="P729" s="17">
        <v>60</v>
      </c>
      <c r="Q729" s="17">
        <v>-0.22</v>
      </c>
      <c r="R729" s="17">
        <v>67</v>
      </c>
      <c r="S729" s="17">
        <v>1.44</v>
      </c>
      <c r="T729" s="17">
        <v>67</v>
      </c>
      <c r="U729" s="17">
        <v>0.43</v>
      </c>
      <c r="V729" s="17">
        <v>60</v>
      </c>
      <c r="W729" s="17">
        <v>-0.06</v>
      </c>
      <c r="X729" s="17">
        <v>49</v>
      </c>
      <c r="Y729" s="17">
        <v>4.13</v>
      </c>
      <c r="Z729" s="17">
        <v>49</v>
      </c>
      <c r="AA729" s="17">
        <v>1.8</v>
      </c>
      <c r="AB729" s="17">
        <v>53</v>
      </c>
      <c r="AC729" s="17">
        <v>4.42</v>
      </c>
      <c r="AD729" s="17">
        <v>61</v>
      </c>
      <c r="AE729" s="42">
        <v>0.3</v>
      </c>
      <c r="AF729" s="17">
        <v>58</v>
      </c>
      <c r="AG729" s="45">
        <v>0.01</v>
      </c>
      <c r="AH729" s="17">
        <v>43</v>
      </c>
      <c r="AI729" s="49">
        <v>0.23</v>
      </c>
      <c r="AJ729" s="17">
        <v>52</v>
      </c>
      <c r="AK729" s="49">
        <v>0.01</v>
      </c>
      <c r="AL729" s="17">
        <v>37</v>
      </c>
      <c r="AM729" s="42">
        <v>0.19</v>
      </c>
      <c r="AN729" s="17">
        <v>49</v>
      </c>
      <c r="AO729" s="42">
        <v>0.48</v>
      </c>
      <c r="AP729" s="17">
        <v>60</v>
      </c>
      <c r="AQ729" s="17">
        <v>9.25</v>
      </c>
      <c r="AR729" s="17">
        <v>157.88</v>
      </c>
      <c r="AS729" s="17">
        <v>124.54</v>
      </c>
      <c r="AT729" s="17" t="s">
        <v>2640</v>
      </c>
      <c r="AU729" s="17" t="s">
        <v>2640</v>
      </c>
      <c r="AV729" s="17" t="s">
        <v>2640</v>
      </c>
      <c r="AW729" s="17">
        <v>3</v>
      </c>
      <c r="AX729" s="66" t="s">
        <v>2690</v>
      </c>
    </row>
    <row r="730" spans="1:50" x14ac:dyDescent="0.3">
      <c r="A730" s="11" t="s">
        <v>2303</v>
      </c>
      <c r="B730" s="11" t="s">
        <v>762</v>
      </c>
      <c r="C730" s="11" t="s">
        <v>1780</v>
      </c>
      <c r="D730" s="11" t="s">
        <v>2303</v>
      </c>
      <c r="E730" s="11" t="s">
        <v>2232</v>
      </c>
      <c r="F730" s="11" t="s">
        <v>2688</v>
      </c>
      <c r="G730" s="11" t="s">
        <v>762</v>
      </c>
      <c r="H730" s="12" t="s">
        <v>1050</v>
      </c>
      <c r="I730" s="13">
        <v>44726</v>
      </c>
      <c r="J730" s="11" t="s">
        <v>2655</v>
      </c>
      <c r="K730" s="11">
        <v>0.47</v>
      </c>
      <c r="L730" s="11">
        <v>66</v>
      </c>
      <c r="M730" s="11">
        <v>9.35</v>
      </c>
      <c r="N730" s="11">
        <v>69</v>
      </c>
      <c r="O730" s="11">
        <v>15.36</v>
      </c>
      <c r="P730" s="11">
        <v>60</v>
      </c>
      <c r="Q730" s="11">
        <v>-0.78</v>
      </c>
      <c r="R730" s="11">
        <v>62</v>
      </c>
      <c r="S730" s="11">
        <v>1.84</v>
      </c>
      <c r="T730" s="11">
        <v>62</v>
      </c>
      <c r="U730" s="11">
        <v>0.56000000000000005</v>
      </c>
      <c r="V730" s="11">
        <v>57</v>
      </c>
      <c r="W730" s="11">
        <v>-0.84</v>
      </c>
      <c r="X730" s="11">
        <v>50</v>
      </c>
      <c r="Y730" s="11">
        <v>4.75</v>
      </c>
      <c r="Z730" s="11">
        <v>50</v>
      </c>
      <c r="AA730" s="11">
        <v>1.67</v>
      </c>
      <c r="AB730" s="11">
        <v>52</v>
      </c>
      <c r="AC730" s="11">
        <v>5.44</v>
      </c>
      <c r="AD730" s="11">
        <v>56</v>
      </c>
      <c r="AE730" s="40">
        <v>0.31</v>
      </c>
      <c r="AF730" s="11">
        <v>52</v>
      </c>
      <c r="AG730" s="43">
        <v>0.06</v>
      </c>
      <c r="AH730" s="11">
        <v>44</v>
      </c>
      <c r="AI730" s="47">
        <v>0.27</v>
      </c>
      <c r="AJ730" s="11">
        <v>52</v>
      </c>
      <c r="AK730" s="47">
        <v>-0.01</v>
      </c>
      <c r="AL730" s="11">
        <v>39</v>
      </c>
      <c r="AM730" s="40">
        <v>0.25</v>
      </c>
      <c r="AN730" s="11">
        <v>49</v>
      </c>
      <c r="AO730" s="40">
        <v>0.5</v>
      </c>
      <c r="AP730" s="11">
        <v>54</v>
      </c>
      <c r="AQ730" s="11">
        <v>9.91</v>
      </c>
      <c r="AR730" s="11">
        <v>166.68</v>
      </c>
      <c r="AS730" s="11">
        <v>121.62</v>
      </c>
      <c r="AT730" s="11" t="s">
        <v>2641</v>
      </c>
      <c r="AU730" s="11" t="s">
        <v>2640</v>
      </c>
      <c r="AV730" s="11" t="s">
        <v>2640</v>
      </c>
      <c r="AW730" s="11">
        <v>3</v>
      </c>
      <c r="AX730" s="64" t="s">
        <v>2688</v>
      </c>
    </row>
    <row r="731" spans="1:50" x14ac:dyDescent="0.3">
      <c r="A731" s="11" t="s">
        <v>2304</v>
      </c>
      <c r="B731" s="11" t="s">
        <v>34</v>
      </c>
      <c r="C731" s="11" t="s">
        <v>1781</v>
      </c>
      <c r="D731" s="11" t="s">
        <v>2304</v>
      </c>
      <c r="E731" s="11" t="s">
        <v>2232</v>
      </c>
      <c r="F731" s="11" t="s">
        <v>2688</v>
      </c>
      <c r="G731" s="11" t="s">
        <v>34</v>
      </c>
      <c r="H731" s="12" t="s">
        <v>1043</v>
      </c>
      <c r="I731" s="13">
        <v>44682</v>
      </c>
      <c r="J731" s="11" t="s">
        <v>2656</v>
      </c>
      <c r="K731" s="11">
        <v>0.49</v>
      </c>
      <c r="L731" s="11">
        <v>65</v>
      </c>
      <c r="M731" s="11">
        <v>9.83</v>
      </c>
      <c r="N731" s="11">
        <v>71</v>
      </c>
      <c r="O731" s="11">
        <v>18.34</v>
      </c>
      <c r="P731" s="11">
        <v>59</v>
      </c>
      <c r="Q731" s="11">
        <v>0.14000000000000001</v>
      </c>
      <c r="R731" s="11">
        <v>69</v>
      </c>
      <c r="S731" s="11">
        <v>2.59</v>
      </c>
      <c r="T731" s="11">
        <v>67</v>
      </c>
      <c r="U731" s="11">
        <v>-0.46</v>
      </c>
      <c r="V731" s="11">
        <v>51</v>
      </c>
      <c r="W731" s="11">
        <v>-0.5</v>
      </c>
      <c r="X731" s="11">
        <v>43</v>
      </c>
      <c r="Y731" s="11">
        <v>3.86</v>
      </c>
      <c r="Z731" s="11">
        <v>43</v>
      </c>
      <c r="AA731" s="11">
        <v>2.59</v>
      </c>
      <c r="AB731" s="11">
        <v>52</v>
      </c>
      <c r="AC731" s="11">
        <v>5</v>
      </c>
      <c r="AD731" s="11">
        <v>60</v>
      </c>
      <c r="AE731" s="40">
        <v>0.31</v>
      </c>
      <c r="AF731" s="11">
        <v>45</v>
      </c>
      <c r="AG731" s="43">
        <v>0.05</v>
      </c>
      <c r="AH731" s="11">
        <v>37</v>
      </c>
      <c r="AI731" s="47">
        <v>0.27</v>
      </c>
      <c r="AJ731" s="11">
        <v>44</v>
      </c>
      <c r="AK731" s="47">
        <v>-0.01</v>
      </c>
      <c r="AL731" s="11">
        <v>32</v>
      </c>
      <c r="AM731" s="40">
        <v>0.25</v>
      </c>
      <c r="AN731" s="11">
        <v>41</v>
      </c>
      <c r="AO731" s="40">
        <v>0.5</v>
      </c>
      <c r="AP731" s="11">
        <v>47</v>
      </c>
      <c r="AQ731" s="11">
        <v>9.3699999999999992</v>
      </c>
      <c r="AR731" s="11">
        <v>171.13</v>
      </c>
      <c r="AS731" s="11">
        <v>121.39</v>
      </c>
      <c r="AT731" s="11" t="s">
        <v>2640</v>
      </c>
      <c r="AU731" s="11" t="s">
        <v>2640</v>
      </c>
      <c r="AV731" s="11" t="s">
        <v>2642</v>
      </c>
      <c r="AW731" s="11">
        <v>3</v>
      </c>
      <c r="AX731" s="64" t="s">
        <v>2688</v>
      </c>
    </row>
    <row r="732" spans="1:50" x14ac:dyDescent="0.3">
      <c r="A732" s="11" t="s">
        <v>2305</v>
      </c>
      <c r="B732" s="11" t="s">
        <v>25</v>
      </c>
      <c r="C732" s="11" t="s">
        <v>1782</v>
      </c>
      <c r="D732" s="11" t="s">
        <v>2305</v>
      </c>
      <c r="E732" s="11" t="s">
        <v>2232</v>
      </c>
      <c r="F732" s="11" t="s">
        <v>2688</v>
      </c>
      <c r="G732" s="11" t="s">
        <v>25</v>
      </c>
      <c r="H732" s="12" t="s">
        <v>1043</v>
      </c>
      <c r="I732" s="13">
        <v>44682</v>
      </c>
      <c r="J732" s="11" t="s">
        <v>2656</v>
      </c>
      <c r="K732" s="11">
        <v>0.55000000000000004</v>
      </c>
      <c r="L732" s="11">
        <v>66</v>
      </c>
      <c r="M732" s="11">
        <v>9.74</v>
      </c>
      <c r="N732" s="11">
        <v>72</v>
      </c>
      <c r="O732" s="11">
        <v>18.13</v>
      </c>
      <c r="P732" s="11">
        <v>59</v>
      </c>
      <c r="Q732" s="11">
        <v>-0.34</v>
      </c>
      <c r="R732" s="11">
        <v>69</v>
      </c>
      <c r="S732" s="11">
        <v>2.2799999999999998</v>
      </c>
      <c r="T732" s="11">
        <v>68</v>
      </c>
      <c r="U732" s="11">
        <v>0.96</v>
      </c>
      <c r="V732" s="11">
        <v>53</v>
      </c>
      <c r="W732" s="11">
        <v>-0.54</v>
      </c>
      <c r="X732" s="11">
        <v>42</v>
      </c>
      <c r="Y732" s="11">
        <v>3.39</v>
      </c>
      <c r="Z732" s="11">
        <v>42</v>
      </c>
      <c r="AA732" s="11">
        <v>2.54</v>
      </c>
      <c r="AB732" s="11">
        <v>52</v>
      </c>
      <c r="AC732" s="11">
        <v>5.54</v>
      </c>
      <c r="AD732" s="11">
        <v>60</v>
      </c>
      <c r="AE732" s="40">
        <v>0.22</v>
      </c>
      <c r="AF732" s="11">
        <v>45</v>
      </c>
      <c r="AG732" s="43">
        <v>0.05</v>
      </c>
      <c r="AH732" s="11">
        <v>36</v>
      </c>
      <c r="AI732" s="47">
        <v>0.28999999999999998</v>
      </c>
      <c r="AJ732" s="11">
        <v>44</v>
      </c>
      <c r="AK732" s="47">
        <v>-0.01</v>
      </c>
      <c r="AL732" s="11">
        <v>31</v>
      </c>
      <c r="AM732" s="40">
        <v>0.26</v>
      </c>
      <c r="AN732" s="11">
        <v>41</v>
      </c>
      <c r="AO732" s="40">
        <v>0.41</v>
      </c>
      <c r="AP732" s="11">
        <v>47</v>
      </c>
      <c r="AQ732" s="11">
        <v>10.7</v>
      </c>
      <c r="AR732" s="11">
        <v>166.16</v>
      </c>
      <c r="AS732" s="11">
        <v>124.14</v>
      </c>
      <c r="AT732" s="11" t="s">
        <v>2642</v>
      </c>
      <c r="AU732" s="11" t="s">
        <v>2642</v>
      </c>
      <c r="AV732" s="11" t="s">
        <v>2642</v>
      </c>
      <c r="AW732" s="11">
        <v>3</v>
      </c>
      <c r="AX732" s="64" t="s">
        <v>2688</v>
      </c>
    </row>
    <row r="733" spans="1:50" x14ac:dyDescent="0.3">
      <c r="A733" s="11" t="s">
        <v>2306</v>
      </c>
      <c r="B733" s="11" t="s">
        <v>13</v>
      </c>
      <c r="C733" s="11" t="s">
        <v>1783</v>
      </c>
      <c r="D733" s="11" t="s">
        <v>2306</v>
      </c>
      <c r="E733" s="11" t="s">
        <v>2232</v>
      </c>
      <c r="F733" s="11" t="s">
        <v>2688</v>
      </c>
      <c r="G733" s="11" t="s">
        <v>13</v>
      </c>
      <c r="H733" s="12" t="s">
        <v>1042</v>
      </c>
      <c r="I733" s="13">
        <v>44678</v>
      </c>
      <c r="J733" s="11" t="s">
        <v>2656</v>
      </c>
      <c r="K733" s="11">
        <v>0.56999999999999995</v>
      </c>
      <c r="L733" s="11">
        <v>66</v>
      </c>
      <c r="M733" s="11">
        <v>9.43</v>
      </c>
      <c r="N733" s="11">
        <v>72</v>
      </c>
      <c r="O733" s="11">
        <v>13.3</v>
      </c>
      <c r="P733" s="11">
        <v>63</v>
      </c>
      <c r="Q733" s="11">
        <v>0.48</v>
      </c>
      <c r="R733" s="11">
        <v>71</v>
      </c>
      <c r="S733" s="11">
        <v>1.74</v>
      </c>
      <c r="T733" s="11">
        <v>69</v>
      </c>
      <c r="U733" s="11">
        <v>0.33</v>
      </c>
      <c r="V733" s="11">
        <v>61</v>
      </c>
      <c r="W733" s="11">
        <v>-0.17</v>
      </c>
      <c r="X733" s="11">
        <v>49</v>
      </c>
      <c r="Y733" s="11">
        <v>4.6500000000000004</v>
      </c>
      <c r="Z733" s="11">
        <v>48</v>
      </c>
      <c r="AA733" s="11">
        <v>2.0099999999999998</v>
      </c>
      <c r="AB733" s="11">
        <v>55</v>
      </c>
      <c r="AC733" s="11">
        <v>4.55</v>
      </c>
      <c r="AD733" s="11">
        <v>62</v>
      </c>
      <c r="AE733" s="40">
        <v>0.28999999999999998</v>
      </c>
      <c r="AF733" s="11">
        <v>53</v>
      </c>
      <c r="AG733" s="43">
        <v>0.04</v>
      </c>
      <c r="AH733" s="11">
        <v>44</v>
      </c>
      <c r="AI733" s="47">
        <v>0.23</v>
      </c>
      <c r="AJ733" s="11">
        <v>51</v>
      </c>
      <c r="AK733" s="47">
        <v>0.02</v>
      </c>
      <c r="AL733" s="11">
        <v>39</v>
      </c>
      <c r="AM733" s="40">
        <v>0.25</v>
      </c>
      <c r="AN733" s="11">
        <v>48</v>
      </c>
      <c r="AO733" s="40">
        <v>0.45</v>
      </c>
      <c r="AP733" s="11">
        <v>55</v>
      </c>
      <c r="AQ733" s="11">
        <v>9.76</v>
      </c>
      <c r="AR733" s="11">
        <v>167.1</v>
      </c>
      <c r="AS733" s="11">
        <v>128.30000000000001</v>
      </c>
      <c r="AT733" s="11" t="s">
        <v>2641</v>
      </c>
      <c r="AU733" s="11" t="s">
        <v>2641</v>
      </c>
      <c r="AV733" s="11" t="s">
        <v>2642</v>
      </c>
      <c r="AW733" s="11">
        <v>3</v>
      </c>
      <c r="AX733" s="64" t="s">
        <v>2688</v>
      </c>
    </row>
    <row r="734" spans="1:50" s="8" customFormat="1" x14ac:dyDescent="0.3">
      <c r="A734" s="17" t="s">
        <v>2307</v>
      </c>
      <c r="B734" s="17" t="s">
        <v>401</v>
      </c>
      <c r="C734" s="17" t="s">
        <v>1784</v>
      </c>
      <c r="D734" s="17" t="s">
        <v>2307</v>
      </c>
      <c r="E734" s="17" t="s">
        <v>2232</v>
      </c>
      <c r="F734" s="17" t="s">
        <v>2688</v>
      </c>
      <c r="G734" s="17" t="s">
        <v>401</v>
      </c>
      <c r="H734" s="18" t="s">
        <v>1062</v>
      </c>
      <c r="I734" s="19">
        <v>44709</v>
      </c>
      <c r="J734" s="17" t="s">
        <v>2656</v>
      </c>
      <c r="K734" s="17">
        <v>0.66</v>
      </c>
      <c r="L734" s="17">
        <v>67</v>
      </c>
      <c r="M734" s="17">
        <v>8.3000000000000007</v>
      </c>
      <c r="N734" s="17">
        <v>70</v>
      </c>
      <c r="O734" s="17">
        <v>13.05</v>
      </c>
      <c r="P734" s="17">
        <v>62</v>
      </c>
      <c r="Q734" s="17">
        <v>0.6</v>
      </c>
      <c r="R734" s="17">
        <v>64</v>
      </c>
      <c r="S734" s="17">
        <v>1.5</v>
      </c>
      <c r="T734" s="17">
        <v>65</v>
      </c>
      <c r="U734" s="17">
        <v>-1.1399999999999999</v>
      </c>
      <c r="V734" s="17">
        <v>57</v>
      </c>
      <c r="W734" s="17">
        <v>-0.25</v>
      </c>
      <c r="X734" s="17">
        <v>48</v>
      </c>
      <c r="Y734" s="17">
        <v>4.3899999999999997</v>
      </c>
      <c r="Z734" s="17">
        <v>48</v>
      </c>
      <c r="AA734" s="17">
        <v>1.59</v>
      </c>
      <c r="AB734" s="17">
        <v>51</v>
      </c>
      <c r="AC734" s="17">
        <v>3.92</v>
      </c>
      <c r="AD734" s="17">
        <v>59</v>
      </c>
      <c r="AE734" s="42">
        <v>0.3</v>
      </c>
      <c r="AF734" s="17">
        <v>52</v>
      </c>
      <c r="AG734" s="45">
        <v>0.06</v>
      </c>
      <c r="AH734" s="17">
        <v>41</v>
      </c>
      <c r="AI734" s="49">
        <v>0.28999999999999998</v>
      </c>
      <c r="AJ734" s="17">
        <v>51</v>
      </c>
      <c r="AK734" s="49">
        <v>1E-3</v>
      </c>
      <c r="AL734" s="17">
        <v>35</v>
      </c>
      <c r="AM734" s="42">
        <v>0.3</v>
      </c>
      <c r="AN734" s="17">
        <v>47</v>
      </c>
      <c r="AO734" s="42">
        <v>0.43</v>
      </c>
      <c r="AP734" s="17">
        <v>54</v>
      </c>
      <c r="AQ734" s="17">
        <v>7.160000000000001</v>
      </c>
      <c r="AR734" s="17">
        <v>156.65</v>
      </c>
      <c r="AS734" s="17">
        <v>123.09</v>
      </c>
      <c r="AT734" s="17" t="s">
        <v>2642</v>
      </c>
      <c r="AU734" s="17" t="s">
        <v>2640</v>
      </c>
      <c r="AV734" s="17" t="s">
        <v>2640</v>
      </c>
      <c r="AW734" s="17">
        <v>4</v>
      </c>
      <c r="AX734" s="66" t="s">
        <v>2688</v>
      </c>
    </row>
    <row r="735" spans="1:50" s="8" customFormat="1" x14ac:dyDescent="0.3">
      <c r="A735" s="17" t="s">
        <v>2308</v>
      </c>
      <c r="B735" s="17" t="s">
        <v>206</v>
      </c>
      <c r="C735" s="17" t="s">
        <v>1785</v>
      </c>
      <c r="D735" s="17" t="s">
        <v>2308</v>
      </c>
      <c r="E735" s="17" t="s">
        <v>2232</v>
      </c>
      <c r="F735" s="17" t="s">
        <v>2688</v>
      </c>
      <c r="G735" s="17" t="s">
        <v>206</v>
      </c>
      <c r="H735" s="18" t="s">
        <v>1059</v>
      </c>
      <c r="I735" s="19">
        <v>44701</v>
      </c>
      <c r="J735" s="17" t="s">
        <v>2655</v>
      </c>
      <c r="K735" s="17">
        <v>0.37</v>
      </c>
      <c r="L735" s="17">
        <v>69</v>
      </c>
      <c r="M735" s="17">
        <v>8.44</v>
      </c>
      <c r="N735" s="17">
        <v>71</v>
      </c>
      <c r="O735" s="17">
        <v>15.65</v>
      </c>
      <c r="P735" s="17">
        <v>62</v>
      </c>
      <c r="Q735" s="17">
        <v>-0.2</v>
      </c>
      <c r="R735" s="17">
        <v>65</v>
      </c>
      <c r="S735" s="17">
        <v>1.44</v>
      </c>
      <c r="T735" s="17">
        <v>65</v>
      </c>
      <c r="U735" s="17">
        <v>-0.34</v>
      </c>
      <c r="V735" s="17">
        <v>57</v>
      </c>
      <c r="W735" s="17">
        <v>-0.48</v>
      </c>
      <c r="X735" s="17">
        <v>52</v>
      </c>
      <c r="Y735" s="17">
        <v>6.36</v>
      </c>
      <c r="Z735" s="17">
        <v>51</v>
      </c>
      <c r="AA735" s="17">
        <v>1.58</v>
      </c>
      <c r="AB735" s="17">
        <v>53</v>
      </c>
      <c r="AC735" s="17">
        <v>4.2</v>
      </c>
      <c r="AD735" s="17">
        <v>60</v>
      </c>
      <c r="AE735" s="42">
        <v>0.3</v>
      </c>
      <c r="AF735" s="17">
        <v>54</v>
      </c>
      <c r="AG735" s="45">
        <v>0.05</v>
      </c>
      <c r="AH735" s="17">
        <v>45</v>
      </c>
      <c r="AI735" s="49">
        <v>0.24</v>
      </c>
      <c r="AJ735" s="17">
        <v>53</v>
      </c>
      <c r="AK735" s="49">
        <v>1E-3</v>
      </c>
      <c r="AL735" s="17">
        <v>40</v>
      </c>
      <c r="AM735" s="42">
        <v>0.25</v>
      </c>
      <c r="AN735" s="17">
        <v>50</v>
      </c>
      <c r="AO735" s="42">
        <v>0.44</v>
      </c>
      <c r="AP735" s="17">
        <v>56</v>
      </c>
      <c r="AQ735" s="17">
        <v>8.1</v>
      </c>
      <c r="AR735" s="17">
        <v>155.49</v>
      </c>
      <c r="AS735" s="17">
        <v>119.08</v>
      </c>
      <c r="AT735" s="17" t="s">
        <v>2640</v>
      </c>
      <c r="AU735" s="17" t="s">
        <v>2640</v>
      </c>
      <c r="AV735" s="17" t="s">
        <v>2640</v>
      </c>
      <c r="AW735" s="17">
        <v>3</v>
      </c>
      <c r="AX735" s="66" t="s">
        <v>2688</v>
      </c>
    </row>
    <row r="736" spans="1:50" s="8" customFormat="1" x14ac:dyDescent="0.3">
      <c r="A736" s="17" t="s">
        <v>2309</v>
      </c>
      <c r="B736" s="17" t="s">
        <v>222</v>
      </c>
      <c r="C736" s="17" t="s">
        <v>1786</v>
      </c>
      <c r="D736" s="17" t="s">
        <v>2309</v>
      </c>
      <c r="E736" s="17" t="s">
        <v>2232</v>
      </c>
      <c r="F736" s="17" t="s">
        <v>2688</v>
      </c>
      <c r="G736" s="17" t="s">
        <v>222</v>
      </c>
      <c r="H736" s="18" t="s">
        <v>1055</v>
      </c>
      <c r="I736" s="19">
        <v>44701</v>
      </c>
      <c r="J736" s="17" t="s">
        <v>2656</v>
      </c>
      <c r="K736" s="17">
        <v>0.69</v>
      </c>
      <c r="L736" s="17">
        <v>65</v>
      </c>
      <c r="M736" s="17">
        <v>10.02</v>
      </c>
      <c r="N736" s="17">
        <v>70</v>
      </c>
      <c r="O736" s="17">
        <v>14.85</v>
      </c>
      <c r="P736" s="17">
        <v>62</v>
      </c>
      <c r="Q736" s="17">
        <v>-0.51</v>
      </c>
      <c r="R736" s="17">
        <v>64</v>
      </c>
      <c r="S736" s="17">
        <v>1.89</v>
      </c>
      <c r="T736" s="17">
        <v>64</v>
      </c>
      <c r="U736" s="17">
        <v>0.57999999999999996</v>
      </c>
      <c r="V736" s="17">
        <v>58</v>
      </c>
      <c r="W736" s="17">
        <v>-0.93</v>
      </c>
      <c r="X736" s="17">
        <v>50</v>
      </c>
      <c r="Y736" s="17">
        <v>7.54</v>
      </c>
      <c r="Z736" s="17">
        <v>49</v>
      </c>
      <c r="AA736" s="17">
        <v>2.09</v>
      </c>
      <c r="AB736" s="17">
        <v>52</v>
      </c>
      <c r="AC736" s="17">
        <v>5.98</v>
      </c>
      <c r="AD736" s="17">
        <v>59</v>
      </c>
      <c r="AE736" s="42">
        <v>0.27</v>
      </c>
      <c r="AF736" s="17">
        <v>52</v>
      </c>
      <c r="AG736" s="45">
        <v>0.06</v>
      </c>
      <c r="AH736" s="17">
        <v>43</v>
      </c>
      <c r="AI736" s="49">
        <v>0.22</v>
      </c>
      <c r="AJ736" s="17">
        <v>52</v>
      </c>
      <c r="AK736" s="49">
        <v>1E-3</v>
      </c>
      <c r="AL736" s="17">
        <v>37</v>
      </c>
      <c r="AM736" s="42">
        <v>0.25</v>
      </c>
      <c r="AN736" s="17">
        <v>49</v>
      </c>
      <c r="AO736" s="42">
        <v>0.41</v>
      </c>
      <c r="AP736" s="17">
        <v>54</v>
      </c>
      <c r="AQ736" s="17">
        <v>10.6</v>
      </c>
      <c r="AR736" s="17">
        <v>165.84</v>
      </c>
      <c r="AS736" s="17">
        <v>122.49</v>
      </c>
      <c r="AT736" s="17" t="s">
        <v>2640</v>
      </c>
      <c r="AU736" s="17" t="s">
        <v>2641</v>
      </c>
      <c r="AV736" s="17" t="s">
        <v>2640</v>
      </c>
      <c r="AW736" s="17">
        <v>3</v>
      </c>
      <c r="AX736" s="66" t="s">
        <v>2688</v>
      </c>
    </row>
    <row r="737" spans="1:50" s="8" customFormat="1" x14ac:dyDescent="0.3">
      <c r="A737" s="17" t="s">
        <v>2310</v>
      </c>
      <c r="B737" s="17" t="s">
        <v>1004</v>
      </c>
      <c r="C737" s="17" t="s">
        <v>2120</v>
      </c>
      <c r="D737" s="17" t="s">
        <v>2310</v>
      </c>
      <c r="E737" s="17" t="s">
        <v>2232</v>
      </c>
      <c r="F737" s="17" t="s">
        <v>2688</v>
      </c>
      <c r="G737" s="17" t="s">
        <v>1004</v>
      </c>
      <c r="H737" s="18" t="s">
        <v>1043</v>
      </c>
      <c r="I737" s="19">
        <v>44710</v>
      </c>
      <c r="J737" s="17" t="s">
        <v>2702</v>
      </c>
      <c r="K737" s="17">
        <v>0.41</v>
      </c>
      <c r="L737" s="17">
        <v>70</v>
      </c>
      <c r="M737" s="17">
        <v>8.11</v>
      </c>
      <c r="N737" s="17">
        <v>72</v>
      </c>
      <c r="O737" s="17">
        <v>16.29</v>
      </c>
      <c r="P737" s="17">
        <v>61</v>
      </c>
      <c r="Q737" s="17">
        <v>-0.05</v>
      </c>
      <c r="R737" s="17">
        <v>67</v>
      </c>
      <c r="S737" s="17">
        <v>2.3199999999999998</v>
      </c>
      <c r="T737" s="17">
        <v>66</v>
      </c>
      <c r="U737" s="17">
        <v>0.12</v>
      </c>
      <c r="V737" s="17">
        <v>57</v>
      </c>
      <c r="W737" s="17">
        <v>-0.4</v>
      </c>
      <c r="X737" s="17">
        <v>47</v>
      </c>
      <c r="Y737" s="17">
        <v>3.67</v>
      </c>
      <c r="Z737" s="17">
        <v>47</v>
      </c>
      <c r="AA737" s="17">
        <v>2.4900000000000002</v>
      </c>
      <c r="AB737" s="17">
        <v>53</v>
      </c>
      <c r="AC737" s="17">
        <v>4.6900000000000004</v>
      </c>
      <c r="AD737" s="17">
        <v>61</v>
      </c>
      <c r="AE737" s="42">
        <v>0.26</v>
      </c>
      <c r="AF737" s="17">
        <v>51</v>
      </c>
      <c r="AG737" s="45">
        <v>0.04</v>
      </c>
      <c r="AH737" s="17">
        <v>41</v>
      </c>
      <c r="AI737" s="49">
        <v>0.33</v>
      </c>
      <c r="AJ737" s="17">
        <v>50</v>
      </c>
      <c r="AK737" s="49">
        <v>-0.01</v>
      </c>
      <c r="AL737" s="17">
        <v>35</v>
      </c>
      <c r="AM737" s="42">
        <v>0.28000000000000003</v>
      </c>
      <c r="AN737" s="17">
        <v>47</v>
      </c>
      <c r="AO737" s="42">
        <v>0.45</v>
      </c>
      <c r="AP737" s="17">
        <v>53</v>
      </c>
      <c r="AQ737" s="17">
        <v>8.2299999999999986</v>
      </c>
      <c r="AR737" s="17">
        <v>164.46</v>
      </c>
      <c r="AS737" s="17">
        <v>121.88</v>
      </c>
      <c r="AT737" s="17" t="s">
        <v>2640</v>
      </c>
      <c r="AU737" s="17" t="s">
        <v>2641</v>
      </c>
      <c r="AV737" s="17" t="s">
        <v>2640</v>
      </c>
      <c r="AW737" s="17">
        <v>3</v>
      </c>
      <c r="AX737" s="66" t="s">
        <v>2688</v>
      </c>
    </row>
    <row r="738" spans="1:50" x14ac:dyDescent="0.3">
      <c r="A738" s="11" t="s">
        <v>2311</v>
      </c>
      <c r="B738" s="11" t="s">
        <v>528</v>
      </c>
      <c r="C738" s="11" t="s">
        <v>1787</v>
      </c>
      <c r="D738" s="11" t="s">
        <v>2311</v>
      </c>
      <c r="E738" s="11" t="s">
        <v>2232</v>
      </c>
      <c r="F738" s="11" t="s">
        <v>2688</v>
      </c>
      <c r="G738" s="11" t="s">
        <v>528</v>
      </c>
      <c r="H738" s="12" t="s">
        <v>1043</v>
      </c>
      <c r="I738" s="13">
        <v>44711</v>
      </c>
      <c r="J738" s="11" t="s">
        <v>2656</v>
      </c>
      <c r="K738" s="11">
        <v>0.34</v>
      </c>
      <c r="L738" s="11">
        <v>66</v>
      </c>
      <c r="M738" s="11">
        <v>8.25</v>
      </c>
      <c r="N738" s="11">
        <v>70</v>
      </c>
      <c r="O738" s="11">
        <v>16.46</v>
      </c>
      <c r="P738" s="11">
        <v>59</v>
      </c>
      <c r="Q738" s="11">
        <v>0.46</v>
      </c>
      <c r="R738" s="11">
        <v>66</v>
      </c>
      <c r="S738" s="11">
        <v>2.4700000000000002</v>
      </c>
      <c r="T738" s="11">
        <v>66</v>
      </c>
      <c r="U738" s="11">
        <v>0.18</v>
      </c>
      <c r="V738" s="11">
        <v>56</v>
      </c>
      <c r="W738" s="11">
        <v>-0.42</v>
      </c>
      <c r="X738" s="11">
        <v>47</v>
      </c>
      <c r="Y738" s="11">
        <v>2.4300000000000002</v>
      </c>
      <c r="Z738" s="11">
        <v>47</v>
      </c>
      <c r="AA738" s="11">
        <v>2.4</v>
      </c>
      <c r="AB738" s="11">
        <v>52</v>
      </c>
      <c r="AC738" s="11">
        <v>4.3099999999999996</v>
      </c>
      <c r="AD738" s="11">
        <v>60</v>
      </c>
      <c r="AE738" s="40">
        <v>0.26</v>
      </c>
      <c r="AF738" s="11">
        <v>51</v>
      </c>
      <c r="AG738" s="43">
        <v>0.05</v>
      </c>
      <c r="AH738" s="11">
        <v>41</v>
      </c>
      <c r="AI738" s="47">
        <v>0.28000000000000003</v>
      </c>
      <c r="AJ738" s="11">
        <v>49</v>
      </c>
      <c r="AK738" s="47">
        <v>1E-3</v>
      </c>
      <c r="AL738" s="11">
        <v>36</v>
      </c>
      <c r="AM738" s="40">
        <v>0.28000000000000003</v>
      </c>
      <c r="AN738" s="11">
        <v>46</v>
      </c>
      <c r="AO738" s="40">
        <v>0.44</v>
      </c>
      <c r="AP738" s="11">
        <v>53</v>
      </c>
      <c r="AQ738" s="11">
        <v>8.43</v>
      </c>
      <c r="AR738" s="11">
        <v>169.08</v>
      </c>
      <c r="AS738" s="11">
        <v>121.6</v>
      </c>
      <c r="AT738" s="11">
        <v>2</v>
      </c>
      <c r="AU738" s="11">
        <v>2</v>
      </c>
      <c r="AV738" s="11">
        <v>2</v>
      </c>
      <c r="AW738" s="11">
        <v>3</v>
      </c>
      <c r="AX738" s="64" t="s">
        <v>2688</v>
      </c>
    </row>
    <row r="739" spans="1:50" x14ac:dyDescent="0.3">
      <c r="A739" s="11" t="s">
        <v>2312</v>
      </c>
      <c r="B739" s="11" t="s">
        <v>150</v>
      </c>
      <c r="C739" s="11" t="s">
        <v>1788</v>
      </c>
      <c r="D739" s="11" t="s">
        <v>2312</v>
      </c>
      <c r="E739" s="11" t="s">
        <v>2232</v>
      </c>
      <c r="F739" s="11" t="s">
        <v>2688</v>
      </c>
      <c r="G739" s="11" t="s">
        <v>150</v>
      </c>
      <c r="H739" s="12" t="s">
        <v>1042</v>
      </c>
      <c r="I739" s="13">
        <v>44697</v>
      </c>
      <c r="J739" s="11" t="s">
        <v>2656</v>
      </c>
      <c r="K739" s="11">
        <v>0.5</v>
      </c>
      <c r="L739" s="11">
        <v>68</v>
      </c>
      <c r="M739" s="11">
        <v>9.74</v>
      </c>
      <c r="N739" s="11">
        <v>73</v>
      </c>
      <c r="O739" s="11">
        <v>16.91</v>
      </c>
      <c r="P739" s="11">
        <v>65</v>
      </c>
      <c r="Q739" s="11">
        <v>-0.17</v>
      </c>
      <c r="R739" s="11">
        <v>72</v>
      </c>
      <c r="S739" s="11">
        <v>2.31</v>
      </c>
      <c r="T739" s="11">
        <v>70</v>
      </c>
      <c r="U739" s="11">
        <v>-0.35</v>
      </c>
      <c r="V739" s="11">
        <v>65</v>
      </c>
      <c r="W739" s="11">
        <v>-0.46</v>
      </c>
      <c r="X739" s="11">
        <v>54</v>
      </c>
      <c r="Y739" s="11">
        <v>4.09</v>
      </c>
      <c r="Z739" s="11">
        <v>53</v>
      </c>
      <c r="AA739" s="11">
        <v>2.36</v>
      </c>
      <c r="AB739" s="11">
        <v>57</v>
      </c>
      <c r="AC739" s="11">
        <v>5.24</v>
      </c>
      <c r="AD739" s="11">
        <v>63</v>
      </c>
      <c r="AE739" s="40">
        <v>0.28999999999999998</v>
      </c>
      <c r="AF739" s="11">
        <v>59</v>
      </c>
      <c r="AG739" s="43">
        <v>0.06</v>
      </c>
      <c r="AH739" s="11">
        <v>48</v>
      </c>
      <c r="AI739" s="47">
        <v>0.22</v>
      </c>
      <c r="AJ739" s="11">
        <v>56</v>
      </c>
      <c r="AK739" s="47">
        <v>0.01</v>
      </c>
      <c r="AL739" s="11">
        <v>42</v>
      </c>
      <c r="AM739" s="40">
        <v>0.26</v>
      </c>
      <c r="AN739" s="11">
        <v>53</v>
      </c>
      <c r="AO739" s="40">
        <v>0.42</v>
      </c>
      <c r="AP739" s="11">
        <v>61</v>
      </c>
      <c r="AQ739" s="11">
        <v>9.39</v>
      </c>
      <c r="AR739" s="11">
        <v>165.22</v>
      </c>
      <c r="AS739" s="11">
        <v>122.83</v>
      </c>
      <c r="AT739" s="11" t="s">
        <v>2641</v>
      </c>
      <c r="AU739" s="11" t="s">
        <v>2641</v>
      </c>
      <c r="AV739" s="11" t="s">
        <v>2641</v>
      </c>
      <c r="AW739" s="11">
        <v>4</v>
      </c>
      <c r="AX739" s="64" t="s">
        <v>2688</v>
      </c>
    </row>
    <row r="740" spans="1:50" x14ac:dyDescent="0.3">
      <c r="A740" s="11" t="s">
        <v>2313</v>
      </c>
      <c r="B740" s="11" t="s">
        <v>208</v>
      </c>
      <c r="C740" s="11" t="s">
        <v>1789</v>
      </c>
      <c r="D740" s="11" t="s">
        <v>2313</v>
      </c>
      <c r="E740" s="11" t="s">
        <v>2232</v>
      </c>
      <c r="F740" s="11" t="s">
        <v>2688</v>
      </c>
      <c r="G740" s="11" t="s">
        <v>208</v>
      </c>
      <c r="H740" s="12" t="s">
        <v>1050</v>
      </c>
      <c r="I740" s="13">
        <v>44702</v>
      </c>
      <c r="J740" s="11" t="s">
        <v>2656</v>
      </c>
      <c r="K740" s="11">
        <v>0.47</v>
      </c>
      <c r="L740" s="11">
        <v>67</v>
      </c>
      <c r="M740" s="11">
        <v>7.39</v>
      </c>
      <c r="N740" s="11">
        <v>71</v>
      </c>
      <c r="O740" s="11">
        <v>9.35</v>
      </c>
      <c r="P740" s="11">
        <v>63</v>
      </c>
      <c r="Q740" s="11">
        <v>-0.52</v>
      </c>
      <c r="R740" s="11">
        <v>64</v>
      </c>
      <c r="S740" s="11">
        <v>1.1499999999999999</v>
      </c>
      <c r="T740" s="11">
        <v>65</v>
      </c>
      <c r="U740" s="11">
        <v>-0.32</v>
      </c>
      <c r="V740" s="11">
        <v>60</v>
      </c>
      <c r="W740" s="11">
        <v>-0.62</v>
      </c>
      <c r="X740" s="11">
        <v>51</v>
      </c>
      <c r="Y740" s="11">
        <v>2.88</v>
      </c>
      <c r="Z740" s="11">
        <v>51</v>
      </c>
      <c r="AA740" s="11">
        <v>1.34</v>
      </c>
      <c r="AB740" s="11">
        <v>54</v>
      </c>
      <c r="AC740" s="11">
        <v>4.74</v>
      </c>
      <c r="AD740" s="11">
        <v>60</v>
      </c>
      <c r="AE740" s="40">
        <v>0.3</v>
      </c>
      <c r="AF740" s="11">
        <v>54</v>
      </c>
      <c r="AG740" s="43">
        <v>0.05</v>
      </c>
      <c r="AH740" s="11">
        <v>45</v>
      </c>
      <c r="AI740" s="47">
        <v>0.26</v>
      </c>
      <c r="AJ740" s="11">
        <v>53</v>
      </c>
      <c r="AK740" s="47">
        <v>-0.01</v>
      </c>
      <c r="AL740" s="11">
        <v>40</v>
      </c>
      <c r="AM740" s="40">
        <v>0.25</v>
      </c>
      <c r="AN740" s="11">
        <v>50</v>
      </c>
      <c r="AO740" s="40">
        <v>0.46</v>
      </c>
      <c r="AP740" s="11">
        <v>56</v>
      </c>
      <c r="AQ740" s="11">
        <v>7.0699999999999994</v>
      </c>
      <c r="AR740" s="11">
        <v>161.66</v>
      </c>
      <c r="AS740" s="11">
        <v>121.02</v>
      </c>
      <c r="AT740" s="11" t="s">
        <v>2640</v>
      </c>
      <c r="AU740" s="11" t="s">
        <v>2641</v>
      </c>
      <c r="AV740" s="11" t="s">
        <v>2640</v>
      </c>
      <c r="AW740" s="11">
        <v>2</v>
      </c>
      <c r="AX740" s="64" t="s">
        <v>2688</v>
      </c>
    </row>
    <row r="741" spans="1:50" x14ac:dyDescent="0.3">
      <c r="A741" s="11" t="s">
        <v>2314</v>
      </c>
      <c r="B741" s="11" t="s">
        <v>229</v>
      </c>
      <c r="C741" s="11" t="s">
        <v>1790</v>
      </c>
      <c r="D741" s="11" t="s">
        <v>2314</v>
      </c>
      <c r="E741" s="11" t="s">
        <v>2232</v>
      </c>
      <c r="F741" s="11" t="s">
        <v>2688</v>
      </c>
      <c r="G741" s="11" t="s">
        <v>229</v>
      </c>
      <c r="H741" s="12" t="s">
        <v>1053</v>
      </c>
      <c r="I741" s="13">
        <v>44701</v>
      </c>
      <c r="J741" s="11" t="s">
        <v>2656</v>
      </c>
      <c r="K741" s="11">
        <v>0.64</v>
      </c>
      <c r="L741" s="11">
        <v>63</v>
      </c>
      <c r="M741" s="11">
        <v>10.31</v>
      </c>
      <c r="N741" s="11">
        <v>68</v>
      </c>
      <c r="O741" s="11">
        <v>17.14</v>
      </c>
      <c r="P741" s="11">
        <v>60</v>
      </c>
      <c r="Q741" s="11">
        <v>-0.73</v>
      </c>
      <c r="R741" s="11">
        <v>63</v>
      </c>
      <c r="S741" s="11">
        <v>1.1200000000000001</v>
      </c>
      <c r="T741" s="11">
        <v>63</v>
      </c>
      <c r="U741" s="11">
        <v>-0.67</v>
      </c>
      <c r="V741" s="11">
        <v>58</v>
      </c>
      <c r="W741" s="11">
        <v>-0.62</v>
      </c>
      <c r="X741" s="11">
        <v>51</v>
      </c>
      <c r="Y741" s="11">
        <v>5.62</v>
      </c>
      <c r="Z741" s="11">
        <v>50</v>
      </c>
      <c r="AA741" s="11">
        <v>1.1499999999999999</v>
      </c>
      <c r="AB741" s="11">
        <v>53</v>
      </c>
      <c r="AC741" s="11">
        <v>5.32</v>
      </c>
      <c r="AD741" s="11">
        <v>58</v>
      </c>
      <c r="AE741" s="40">
        <v>0.27</v>
      </c>
      <c r="AF741" s="11">
        <v>53</v>
      </c>
      <c r="AG741" s="43">
        <v>0.04</v>
      </c>
      <c r="AH741" s="11">
        <v>46</v>
      </c>
      <c r="AI741" s="47">
        <v>0.28000000000000003</v>
      </c>
      <c r="AJ741" s="11">
        <v>53</v>
      </c>
      <c r="AK741" s="47">
        <v>-0.01</v>
      </c>
      <c r="AL741" s="11">
        <v>41</v>
      </c>
      <c r="AM741" s="40">
        <v>0.25</v>
      </c>
      <c r="AN741" s="11">
        <v>50</v>
      </c>
      <c r="AO741" s="40">
        <v>0.43</v>
      </c>
      <c r="AP741" s="11">
        <v>55</v>
      </c>
      <c r="AQ741" s="11">
        <v>9.64</v>
      </c>
      <c r="AR741" s="11">
        <v>156.85</v>
      </c>
      <c r="AS741" s="11">
        <v>120.76</v>
      </c>
      <c r="AT741" s="11" t="s">
        <v>2640</v>
      </c>
      <c r="AU741" s="11" t="s">
        <v>2642</v>
      </c>
      <c r="AV741" s="11" t="s">
        <v>2642</v>
      </c>
      <c r="AW741" s="11">
        <v>3</v>
      </c>
      <c r="AX741" s="64" t="s">
        <v>2688</v>
      </c>
    </row>
    <row r="742" spans="1:50" s="8" customFormat="1" x14ac:dyDescent="0.3">
      <c r="A742" s="17" t="s">
        <v>2315</v>
      </c>
      <c r="B742" s="17" t="s">
        <v>897</v>
      </c>
      <c r="C742" s="17" t="s">
        <v>1791</v>
      </c>
      <c r="D742" s="17" t="s">
        <v>2315</v>
      </c>
      <c r="E742" s="17" t="s">
        <v>2232</v>
      </c>
      <c r="F742" s="17" t="s">
        <v>2688</v>
      </c>
      <c r="G742" s="17" t="s">
        <v>897</v>
      </c>
      <c r="H742" s="18" t="s">
        <v>1076</v>
      </c>
      <c r="I742" s="19">
        <v>44735</v>
      </c>
      <c r="J742" s="17" t="s">
        <v>2655</v>
      </c>
      <c r="K742" s="17">
        <v>0.21</v>
      </c>
      <c r="L742" s="17">
        <v>66</v>
      </c>
      <c r="M742" s="17">
        <v>7.58</v>
      </c>
      <c r="N742" s="17">
        <v>69</v>
      </c>
      <c r="O742" s="17">
        <v>13.51</v>
      </c>
      <c r="P742" s="17">
        <v>60</v>
      </c>
      <c r="Q742" s="17">
        <v>-0.09</v>
      </c>
      <c r="R742" s="17">
        <v>62</v>
      </c>
      <c r="S742" s="17">
        <v>2.34</v>
      </c>
      <c r="T742" s="17">
        <v>62</v>
      </c>
      <c r="U742" s="17">
        <v>0.15</v>
      </c>
      <c r="V742" s="17">
        <v>57</v>
      </c>
      <c r="W742" s="17">
        <v>-0.46</v>
      </c>
      <c r="X742" s="17">
        <v>46</v>
      </c>
      <c r="Y742" s="17">
        <v>3.35</v>
      </c>
      <c r="Z742" s="17">
        <v>46</v>
      </c>
      <c r="AA742" s="17">
        <v>2.25</v>
      </c>
      <c r="AB742" s="17">
        <v>50</v>
      </c>
      <c r="AC742" s="17">
        <v>4.71</v>
      </c>
      <c r="AD742" s="17">
        <v>58</v>
      </c>
      <c r="AE742" s="42">
        <v>0.28999999999999998</v>
      </c>
      <c r="AF742" s="17">
        <v>53</v>
      </c>
      <c r="AG742" s="45">
        <v>0.03</v>
      </c>
      <c r="AH742" s="17">
        <v>43</v>
      </c>
      <c r="AI742" s="49">
        <v>0.32</v>
      </c>
      <c r="AJ742" s="17">
        <v>51</v>
      </c>
      <c r="AK742" s="49">
        <v>1E-3</v>
      </c>
      <c r="AL742" s="17">
        <v>36</v>
      </c>
      <c r="AM742" s="42">
        <v>0.28000000000000003</v>
      </c>
      <c r="AN742" s="17">
        <v>48</v>
      </c>
      <c r="AO742" s="42">
        <v>0.53</v>
      </c>
      <c r="AP742" s="17">
        <v>55</v>
      </c>
      <c r="AQ742" s="17">
        <v>7.73</v>
      </c>
      <c r="AR742" s="17">
        <v>166.36</v>
      </c>
      <c r="AS742" s="17">
        <v>123.08</v>
      </c>
      <c r="AT742" s="17" t="s">
        <v>2640</v>
      </c>
      <c r="AU742" s="17" t="s">
        <v>2640</v>
      </c>
      <c r="AV742" s="17" t="s">
        <v>2641</v>
      </c>
      <c r="AW742" s="17">
        <v>3</v>
      </c>
      <c r="AX742" s="66" t="s">
        <v>2688</v>
      </c>
    </row>
    <row r="743" spans="1:50" s="8" customFormat="1" x14ac:dyDescent="0.3">
      <c r="A743" s="17" t="s">
        <v>2316</v>
      </c>
      <c r="B743" s="17" t="s">
        <v>463</v>
      </c>
      <c r="C743" s="17" t="s">
        <v>1792</v>
      </c>
      <c r="D743" s="17" t="s">
        <v>2316</v>
      </c>
      <c r="E743" s="17" t="s">
        <v>2232</v>
      </c>
      <c r="F743" s="17" t="s">
        <v>2688</v>
      </c>
      <c r="G743" s="17" t="s">
        <v>463</v>
      </c>
      <c r="H743" s="18" t="s">
        <v>1043</v>
      </c>
      <c r="I743" s="19">
        <v>44710</v>
      </c>
      <c r="J743" s="17" t="s">
        <v>2656</v>
      </c>
      <c r="K743" s="17">
        <v>0.28000000000000003</v>
      </c>
      <c r="L743" s="17">
        <v>65</v>
      </c>
      <c r="M743" s="17">
        <v>9.07</v>
      </c>
      <c r="N743" s="17">
        <v>69</v>
      </c>
      <c r="O743" s="17">
        <v>17.559999999999999</v>
      </c>
      <c r="P743" s="17">
        <v>59</v>
      </c>
      <c r="Q743" s="17">
        <v>0.64</v>
      </c>
      <c r="R743" s="17">
        <v>65</v>
      </c>
      <c r="S743" s="17">
        <v>2.77</v>
      </c>
      <c r="T743" s="17">
        <v>65</v>
      </c>
      <c r="U743" s="17">
        <v>0.12</v>
      </c>
      <c r="V743" s="17">
        <v>51</v>
      </c>
      <c r="W743" s="17">
        <v>-0.4</v>
      </c>
      <c r="X743" s="17">
        <v>45</v>
      </c>
      <c r="Y743" s="17">
        <v>2.09</v>
      </c>
      <c r="Z743" s="17">
        <v>45</v>
      </c>
      <c r="AA743" s="17">
        <v>2.56</v>
      </c>
      <c r="AB743" s="17">
        <v>50</v>
      </c>
      <c r="AC743" s="17">
        <v>4.43</v>
      </c>
      <c r="AD743" s="17">
        <v>59</v>
      </c>
      <c r="AE743" s="42">
        <v>0.28000000000000003</v>
      </c>
      <c r="AF743" s="17">
        <v>49</v>
      </c>
      <c r="AG743" s="45">
        <v>0.05</v>
      </c>
      <c r="AH743" s="17">
        <v>41</v>
      </c>
      <c r="AI743" s="49">
        <v>0.27</v>
      </c>
      <c r="AJ743" s="17">
        <v>48</v>
      </c>
      <c r="AK743" s="49">
        <v>1E-3</v>
      </c>
      <c r="AL743" s="17">
        <v>35</v>
      </c>
      <c r="AM743" s="42">
        <v>0.26</v>
      </c>
      <c r="AN743" s="17">
        <v>45</v>
      </c>
      <c r="AO743" s="42">
        <v>0.44</v>
      </c>
      <c r="AP743" s="17">
        <v>51</v>
      </c>
      <c r="AQ743" s="17">
        <v>9.19</v>
      </c>
      <c r="AR743" s="17">
        <v>170.04</v>
      </c>
      <c r="AS743" s="17">
        <v>122.05</v>
      </c>
      <c r="AT743" s="17" t="s">
        <v>2640</v>
      </c>
      <c r="AU743" s="17" t="s">
        <v>2641</v>
      </c>
      <c r="AV743" s="17" t="s">
        <v>2640</v>
      </c>
      <c r="AW743" s="17">
        <v>3</v>
      </c>
      <c r="AX743" s="66" t="s">
        <v>2688</v>
      </c>
    </row>
    <row r="744" spans="1:50" s="8" customFormat="1" x14ac:dyDescent="0.3">
      <c r="A744" s="17" t="s">
        <v>2317</v>
      </c>
      <c r="B744" s="17" t="s">
        <v>196</v>
      </c>
      <c r="C744" s="17" t="s">
        <v>1793</v>
      </c>
      <c r="D744" s="17" t="s">
        <v>2317</v>
      </c>
      <c r="E744" s="17" t="s">
        <v>2232</v>
      </c>
      <c r="F744" s="17" t="s">
        <v>2688</v>
      </c>
      <c r="G744" s="17" t="s">
        <v>196</v>
      </c>
      <c r="H744" s="18" t="s">
        <v>1057</v>
      </c>
      <c r="I744" s="19">
        <v>44701</v>
      </c>
      <c r="J744" s="17" t="s">
        <v>2656</v>
      </c>
      <c r="K744" s="17">
        <v>0.59</v>
      </c>
      <c r="L744" s="17">
        <v>64</v>
      </c>
      <c r="M744" s="17">
        <v>8.93</v>
      </c>
      <c r="N744" s="17">
        <v>69</v>
      </c>
      <c r="O744" s="17">
        <v>16.010000000000002</v>
      </c>
      <c r="P744" s="17">
        <v>60</v>
      </c>
      <c r="Q744" s="17">
        <v>-0.08</v>
      </c>
      <c r="R744" s="17">
        <v>62</v>
      </c>
      <c r="S744" s="17">
        <v>2.21</v>
      </c>
      <c r="T744" s="17">
        <v>63</v>
      </c>
      <c r="U744" s="17">
        <v>-0.61</v>
      </c>
      <c r="V744" s="17">
        <v>57</v>
      </c>
      <c r="W744" s="17">
        <v>-0.42</v>
      </c>
      <c r="X744" s="17">
        <v>46</v>
      </c>
      <c r="Y744" s="17">
        <v>2.92</v>
      </c>
      <c r="Z744" s="17">
        <v>45</v>
      </c>
      <c r="AA744" s="17">
        <v>2.09</v>
      </c>
      <c r="AB744" s="17">
        <v>49</v>
      </c>
      <c r="AC744" s="17">
        <v>4.8600000000000003</v>
      </c>
      <c r="AD744" s="17">
        <v>58</v>
      </c>
      <c r="AE744" s="42">
        <v>0.28999999999999998</v>
      </c>
      <c r="AF744" s="17">
        <v>50</v>
      </c>
      <c r="AG744" s="45">
        <v>0.05</v>
      </c>
      <c r="AH744" s="17">
        <v>39</v>
      </c>
      <c r="AI744" s="49">
        <v>0.25</v>
      </c>
      <c r="AJ744" s="17">
        <v>48</v>
      </c>
      <c r="AK744" s="49">
        <v>1E-3</v>
      </c>
      <c r="AL744" s="17">
        <v>32</v>
      </c>
      <c r="AM744" s="42">
        <v>0.25</v>
      </c>
      <c r="AN744" s="17">
        <v>45</v>
      </c>
      <c r="AO744" s="42">
        <v>0.48</v>
      </c>
      <c r="AP744" s="17">
        <v>52</v>
      </c>
      <c r="AQ744" s="17">
        <v>8.32</v>
      </c>
      <c r="AR744" s="17">
        <v>160.55000000000001</v>
      </c>
      <c r="AS744" s="17">
        <v>121.25</v>
      </c>
      <c r="AT744" s="17" t="s">
        <v>2640</v>
      </c>
      <c r="AU744" s="17" t="s">
        <v>2641</v>
      </c>
      <c r="AV744" s="17" t="s">
        <v>2641</v>
      </c>
      <c r="AW744" s="17">
        <v>3</v>
      </c>
      <c r="AX744" s="66" t="s">
        <v>2688</v>
      </c>
    </row>
    <row r="745" spans="1:50" s="8" customFormat="1" x14ac:dyDescent="0.3">
      <c r="A745" s="17" t="s">
        <v>2318</v>
      </c>
      <c r="B745" s="17" t="s">
        <v>566</v>
      </c>
      <c r="C745" s="17" t="s">
        <v>1794</v>
      </c>
      <c r="D745" s="17" t="s">
        <v>2318</v>
      </c>
      <c r="E745" s="17" t="s">
        <v>2232</v>
      </c>
      <c r="F745" s="17" t="s">
        <v>2688</v>
      </c>
      <c r="G745" s="17" t="s">
        <v>566</v>
      </c>
      <c r="H745" s="18" t="s">
        <v>1056</v>
      </c>
      <c r="I745" s="19">
        <v>44712</v>
      </c>
      <c r="J745" s="17" t="s">
        <v>2656</v>
      </c>
      <c r="K745" s="17">
        <v>0.39</v>
      </c>
      <c r="L745" s="17">
        <v>66</v>
      </c>
      <c r="M745" s="17">
        <v>7.26</v>
      </c>
      <c r="N745" s="17">
        <v>70</v>
      </c>
      <c r="O745" s="17">
        <v>13.74</v>
      </c>
      <c r="P745" s="17">
        <v>62</v>
      </c>
      <c r="Q745" s="17">
        <v>0.37</v>
      </c>
      <c r="R745" s="17">
        <v>64</v>
      </c>
      <c r="S745" s="17">
        <v>1.89</v>
      </c>
      <c r="T745" s="17">
        <v>64</v>
      </c>
      <c r="U745" s="17">
        <v>-1.1200000000000001</v>
      </c>
      <c r="V745" s="17">
        <v>59</v>
      </c>
      <c r="W745" s="17">
        <v>-0.22</v>
      </c>
      <c r="X745" s="17">
        <v>48</v>
      </c>
      <c r="Y745" s="17">
        <v>2.16</v>
      </c>
      <c r="Z745" s="17">
        <v>48</v>
      </c>
      <c r="AA745" s="17">
        <v>1.91</v>
      </c>
      <c r="AB745" s="17">
        <v>51</v>
      </c>
      <c r="AC745" s="17">
        <v>4.0199999999999996</v>
      </c>
      <c r="AD745" s="17">
        <v>59</v>
      </c>
      <c r="AE745" s="42">
        <v>0.36</v>
      </c>
      <c r="AF745" s="17">
        <v>52</v>
      </c>
      <c r="AG745" s="45">
        <v>0.04</v>
      </c>
      <c r="AH745" s="17">
        <v>41</v>
      </c>
      <c r="AI745" s="49">
        <v>0.24</v>
      </c>
      <c r="AJ745" s="17">
        <v>51</v>
      </c>
      <c r="AK745" s="49">
        <v>0.03</v>
      </c>
      <c r="AL745" s="17">
        <v>35</v>
      </c>
      <c r="AM745" s="42">
        <v>0.3</v>
      </c>
      <c r="AN745" s="17">
        <v>47</v>
      </c>
      <c r="AO745" s="42">
        <v>0.55000000000000004</v>
      </c>
      <c r="AP745" s="17">
        <v>54</v>
      </c>
      <c r="AQ745" s="17">
        <v>6.14</v>
      </c>
      <c r="AR745" s="17">
        <v>160.86000000000001</v>
      </c>
      <c r="AS745" s="17">
        <v>121.86</v>
      </c>
      <c r="AT745" s="17" t="s">
        <v>2642</v>
      </c>
      <c r="AU745" s="17" t="s">
        <v>2640</v>
      </c>
      <c r="AV745" s="17" t="s">
        <v>2642</v>
      </c>
      <c r="AW745" s="17">
        <v>3</v>
      </c>
      <c r="AX745" s="66" t="s">
        <v>2688</v>
      </c>
    </row>
    <row r="746" spans="1:50" x14ac:dyDescent="0.3">
      <c r="A746" s="11" t="s">
        <v>2319</v>
      </c>
      <c r="B746" s="11" t="s">
        <v>890</v>
      </c>
      <c r="C746" s="11" t="s">
        <v>1795</v>
      </c>
      <c r="D746" s="11" t="s">
        <v>2319</v>
      </c>
      <c r="E746" s="11" t="s">
        <v>2232</v>
      </c>
      <c r="F746" s="11" t="s">
        <v>2688</v>
      </c>
      <c r="G746" s="11" t="s">
        <v>890</v>
      </c>
      <c r="H746" s="12" t="s">
        <v>1076</v>
      </c>
      <c r="I746" s="13">
        <v>44734</v>
      </c>
      <c r="J746" s="11" t="s">
        <v>2655</v>
      </c>
      <c r="K746" s="11">
        <v>0.4</v>
      </c>
      <c r="L746" s="11">
        <v>66</v>
      </c>
      <c r="M746" s="11">
        <v>8.64</v>
      </c>
      <c r="N746" s="11">
        <v>69</v>
      </c>
      <c r="O746" s="11">
        <v>15.5</v>
      </c>
      <c r="P746" s="11">
        <v>60</v>
      </c>
      <c r="Q746" s="11">
        <v>-0.61</v>
      </c>
      <c r="R746" s="11">
        <v>62</v>
      </c>
      <c r="S746" s="11">
        <v>1.17</v>
      </c>
      <c r="T746" s="11">
        <v>62</v>
      </c>
      <c r="U746" s="11">
        <v>1.34</v>
      </c>
      <c r="V746" s="11">
        <v>57</v>
      </c>
      <c r="W746" s="11">
        <v>-0.3</v>
      </c>
      <c r="X746" s="11">
        <v>46</v>
      </c>
      <c r="Y746" s="11">
        <v>3.7</v>
      </c>
      <c r="Z746" s="11">
        <v>47</v>
      </c>
      <c r="AA746" s="11">
        <v>1.6</v>
      </c>
      <c r="AB746" s="11">
        <v>50</v>
      </c>
      <c r="AC746" s="11">
        <v>4.6900000000000004</v>
      </c>
      <c r="AD746" s="11">
        <v>58</v>
      </c>
      <c r="AE746" s="40">
        <v>0.28000000000000003</v>
      </c>
      <c r="AF746" s="11">
        <v>53</v>
      </c>
      <c r="AG746" s="43">
        <v>0.03</v>
      </c>
      <c r="AH746" s="11">
        <v>43</v>
      </c>
      <c r="AI746" s="47">
        <v>0.34</v>
      </c>
      <c r="AJ746" s="11">
        <v>51</v>
      </c>
      <c r="AK746" s="47">
        <v>1E-3</v>
      </c>
      <c r="AL746" s="11">
        <v>36</v>
      </c>
      <c r="AM746" s="40">
        <v>0.28000000000000003</v>
      </c>
      <c r="AN746" s="11">
        <v>48</v>
      </c>
      <c r="AO746" s="40">
        <v>0.53</v>
      </c>
      <c r="AP746" s="11">
        <v>55</v>
      </c>
      <c r="AQ746" s="11">
        <v>9.98</v>
      </c>
      <c r="AR746" s="11">
        <v>164.34</v>
      </c>
      <c r="AS746" s="11">
        <v>127.44</v>
      </c>
      <c r="AT746" s="11" t="s">
        <v>2641</v>
      </c>
      <c r="AU746" s="11" t="s">
        <v>2640</v>
      </c>
      <c r="AV746" s="11" t="s">
        <v>2640</v>
      </c>
      <c r="AW746" s="11">
        <v>3</v>
      </c>
      <c r="AX746" s="64" t="s">
        <v>2688</v>
      </c>
    </row>
    <row r="747" spans="1:50" x14ac:dyDescent="0.3">
      <c r="A747" s="11" t="s">
        <v>2320</v>
      </c>
      <c r="B747" s="11" t="s">
        <v>656</v>
      </c>
      <c r="C747" s="11" t="s">
        <v>1796</v>
      </c>
      <c r="D747" s="11" t="s">
        <v>2320</v>
      </c>
      <c r="E747" s="11" t="s">
        <v>2232</v>
      </c>
      <c r="F747" s="11" t="s">
        <v>2688</v>
      </c>
      <c r="G747" s="11" t="s">
        <v>656</v>
      </c>
      <c r="H747" s="12" t="s">
        <v>1049</v>
      </c>
      <c r="I747" s="13">
        <v>44728</v>
      </c>
      <c r="J747" s="11" t="s">
        <v>2656</v>
      </c>
      <c r="K747" s="11">
        <v>0.49</v>
      </c>
      <c r="L747" s="11">
        <v>65</v>
      </c>
      <c r="M747" s="11">
        <v>9.73</v>
      </c>
      <c r="N747" s="11">
        <v>69</v>
      </c>
      <c r="O747" s="11">
        <v>14.62</v>
      </c>
      <c r="P747" s="11">
        <v>57</v>
      </c>
      <c r="Q747" s="11">
        <v>0.01</v>
      </c>
      <c r="R747" s="11">
        <v>65</v>
      </c>
      <c r="S747" s="11">
        <v>1.94</v>
      </c>
      <c r="T747" s="11">
        <v>66</v>
      </c>
      <c r="U747" s="11">
        <v>0.52</v>
      </c>
      <c r="V747" s="11">
        <v>53</v>
      </c>
      <c r="W747" s="11">
        <v>-0.69</v>
      </c>
      <c r="X747" s="11">
        <v>45</v>
      </c>
      <c r="Y747" s="11">
        <v>6.5</v>
      </c>
      <c r="Z747" s="11">
        <v>45</v>
      </c>
      <c r="AA747" s="11">
        <v>2.2200000000000002</v>
      </c>
      <c r="AB747" s="11">
        <v>50</v>
      </c>
      <c r="AC747" s="11">
        <v>5.39</v>
      </c>
      <c r="AD747" s="11">
        <v>60</v>
      </c>
      <c r="AE747" s="40">
        <v>0.31</v>
      </c>
      <c r="AF747" s="11">
        <v>52</v>
      </c>
      <c r="AG747" s="43">
        <v>0.05</v>
      </c>
      <c r="AH747" s="11">
        <v>39</v>
      </c>
      <c r="AI747" s="47">
        <v>0.24</v>
      </c>
      <c r="AJ747" s="11">
        <v>48</v>
      </c>
      <c r="AK747" s="47">
        <v>0.01</v>
      </c>
      <c r="AL747" s="11">
        <v>33</v>
      </c>
      <c r="AM747" s="40">
        <v>0.26</v>
      </c>
      <c r="AN747" s="11">
        <v>45</v>
      </c>
      <c r="AO747" s="40">
        <v>0.46</v>
      </c>
      <c r="AP747" s="11">
        <v>53</v>
      </c>
      <c r="AQ747" s="11">
        <v>10.25</v>
      </c>
      <c r="AR747" s="11">
        <v>167.53</v>
      </c>
      <c r="AS747" s="11">
        <v>124.54</v>
      </c>
      <c r="AT747" s="11" t="s">
        <v>2640</v>
      </c>
      <c r="AU747" s="11" t="s">
        <v>2642</v>
      </c>
      <c r="AV747" s="11" t="s">
        <v>2642</v>
      </c>
      <c r="AW747" s="11">
        <v>2</v>
      </c>
      <c r="AX747" s="64" t="s">
        <v>2688</v>
      </c>
    </row>
    <row r="748" spans="1:50" x14ac:dyDescent="0.3">
      <c r="A748" s="11" t="s">
        <v>2321</v>
      </c>
      <c r="B748" s="11" t="s">
        <v>1012</v>
      </c>
      <c r="C748" s="11" t="s">
        <v>2121</v>
      </c>
      <c r="D748" s="11" t="s">
        <v>2321</v>
      </c>
      <c r="E748" s="11" t="s">
        <v>2232</v>
      </c>
      <c r="F748" s="11" t="s">
        <v>2688</v>
      </c>
      <c r="G748" s="11" t="s">
        <v>1012</v>
      </c>
      <c r="H748" s="12" t="s">
        <v>1043</v>
      </c>
      <c r="I748" s="13">
        <v>44719</v>
      </c>
      <c r="J748" s="11" t="s">
        <v>2702</v>
      </c>
      <c r="K748" s="11">
        <v>0.46</v>
      </c>
      <c r="L748" s="11">
        <v>68</v>
      </c>
      <c r="M748" s="11">
        <v>10.59</v>
      </c>
      <c r="N748" s="11">
        <v>70</v>
      </c>
      <c r="O748" s="11">
        <v>18.91</v>
      </c>
      <c r="P748" s="11">
        <v>60</v>
      </c>
      <c r="Q748" s="11">
        <v>-0.65</v>
      </c>
      <c r="R748" s="11">
        <v>65</v>
      </c>
      <c r="S748" s="11">
        <v>2.17</v>
      </c>
      <c r="T748" s="11">
        <v>65</v>
      </c>
      <c r="U748" s="11">
        <v>0.86</v>
      </c>
      <c r="V748" s="11">
        <v>56</v>
      </c>
      <c r="W748" s="11">
        <v>-0.81</v>
      </c>
      <c r="X748" s="11">
        <v>48</v>
      </c>
      <c r="Y748" s="11">
        <v>4.55</v>
      </c>
      <c r="Z748" s="11">
        <v>48</v>
      </c>
      <c r="AA748" s="11">
        <v>2.39</v>
      </c>
      <c r="AB748" s="11">
        <v>53</v>
      </c>
      <c r="AC748" s="11">
        <v>6.01</v>
      </c>
      <c r="AD748" s="11">
        <v>59</v>
      </c>
      <c r="AE748" s="40">
        <v>0.28999999999999998</v>
      </c>
      <c r="AF748" s="11">
        <v>52</v>
      </c>
      <c r="AG748" s="43">
        <v>0.05</v>
      </c>
      <c r="AH748" s="11">
        <v>42</v>
      </c>
      <c r="AI748" s="47">
        <v>0.26</v>
      </c>
      <c r="AJ748" s="11">
        <v>50</v>
      </c>
      <c r="AK748" s="47">
        <v>1E-3</v>
      </c>
      <c r="AL748" s="11">
        <v>37</v>
      </c>
      <c r="AM748" s="40">
        <v>0.26</v>
      </c>
      <c r="AN748" s="11">
        <v>47</v>
      </c>
      <c r="AO748" s="40">
        <v>0.5</v>
      </c>
      <c r="AP748" s="11">
        <v>54</v>
      </c>
      <c r="AQ748" s="11">
        <v>11.45</v>
      </c>
      <c r="AR748" s="11">
        <v>171.84</v>
      </c>
      <c r="AS748" s="11">
        <v>123.61</v>
      </c>
      <c r="AT748" s="11" t="s">
        <v>2640</v>
      </c>
      <c r="AU748" s="11" t="s">
        <v>2642</v>
      </c>
      <c r="AV748" s="11" t="s">
        <v>2640</v>
      </c>
      <c r="AW748" s="11">
        <v>3</v>
      </c>
      <c r="AX748" s="64" t="s">
        <v>2688</v>
      </c>
    </row>
    <row r="749" spans="1:50" x14ac:dyDescent="0.3">
      <c r="A749" s="11" t="s">
        <v>2322</v>
      </c>
      <c r="B749" s="11" t="s">
        <v>191</v>
      </c>
      <c r="C749" s="11" t="s">
        <v>1797</v>
      </c>
      <c r="D749" s="11" t="s">
        <v>2322</v>
      </c>
      <c r="E749" s="11" t="s">
        <v>2232</v>
      </c>
      <c r="F749" s="11" t="s">
        <v>2688</v>
      </c>
      <c r="G749" s="11" t="s">
        <v>191</v>
      </c>
      <c r="H749" s="12" t="s">
        <v>1054</v>
      </c>
      <c r="I749" s="13">
        <v>44700</v>
      </c>
      <c r="J749" s="11" t="s">
        <v>2656</v>
      </c>
      <c r="K749" s="11">
        <v>0.4</v>
      </c>
      <c r="L749" s="11">
        <v>69</v>
      </c>
      <c r="M749" s="11">
        <v>7.44</v>
      </c>
      <c r="N749" s="11">
        <v>72</v>
      </c>
      <c r="O749" s="11">
        <v>10.01</v>
      </c>
      <c r="P749" s="11">
        <v>64</v>
      </c>
      <c r="Q749" s="11">
        <v>-0.51</v>
      </c>
      <c r="R749" s="11">
        <v>69</v>
      </c>
      <c r="S749" s="11">
        <v>1.37</v>
      </c>
      <c r="T749" s="11">
        <v>68</v>
      </c>
      <c r="U749" s="11">
        <v>0.42</v>
      </c>
      <c r="V749" s="11">
        <v>63</v>
      </c>
      <c r="W749" s="11">
        <v>-0.28999999999999998</v>
      </c>
      <c r="X749" s="11">
        <v>53</v>
      </c>
      <c r="Y749" s="11">
        <v>4.7699999999999996</v>
      </c>
      <c r="Z749" s="11">
        <v>53</v>
      </c>
      <c r="AA749" s="11">
        <v>1.18</v>
      </c>
      <c r="AB749" s="11">
        <v>56</v>
      </c>
      <c r="AC749" s="11">
        <v>4.4800000000000004</v>
      </c>
      <c r="AD749" s="11">
        <v>61</v>
      </c>
      <c r="AE749" s="40">
        <v>0.23</v>
      </c>
      <c r="AF749" s="11">
        <v>60</v>
      </c>
      <c r="AG749" s="43">
        <v>0.05</v>
      </c>
      <c r="AH749" s="11">
        <v>48</v>
      </c>
      <c r="AI749" s="47">
        <v>0.24</v>
      </c>
      <c r="AJ749" s="11">
        <v>56</v>
      </c>
      <c r="AK749" s="47">
        <v>1E-3</v>
      </c>
      <c r="AL749" s="11">
        <v>41</v>
      </c>
      <c r="AM749" s="40">
        <v>0.25</v>
      </c>
      <c r="AN749" s="11">
        <v>53</v>
      </c>
      <c r="AO749" s="40">
        <v>0.34</v>
      </c>
      <c r="AP749" s="11">
        <v>62</v>
      </c>
      <c r="AQ749" s="11">
        <v>7.86</v>
      </c>
      <c r="AR749" s="11">
        <v>158</v>
      </c>
      <c r="AS749" s="11">
        <v>124.4</v>
      </c>
      <c r="AT749" s="11" t="s">
        <v>2641</v>
      </c>
      <c r="AU749" s="11" t="s">
        <v>2641</v>
      </c>
      <c r="AV749" s="11" t="s">
        <v>2640</v>
      </c>
      <c r="AW749" s="11">
        <v>4</v>
      </c>
      <c r="AX749" s="64" t="s">
        <v>2688</v>
      </c>
    </row>
    <row r="750" spans="1:50" s="8" customFormat="1" x14ac:dyDescent="0.3">
      <c r="A750" s="17" t="s">
        <v>2323</v>
      </c>
      <c r="B750" s="17" t="s">
        <v>65</v>
      </c>
      <c r="C750" s="17" t="s">
        <v>1798</v>
      </c>
      <c r="D750" s="17" t="s">
        <v>2323</v>
      </c>
      <c r="E750" s="17" t="s">
        <v>2232</v>
      </c>
      <c r="F750" s="17" t="s">
        <v>2688</v>
      </c>
      <c r="G750" s="17" t="s">
        <v>65</v>
      </c>
      <c r="H750" s="18" t="s">
        <v>1047</v>
      </c>
      <c r="I750" s="19">
        <v>44685</v>
      </c>
      <c r="J750" s="17" t="s">
        <v>2656</v>
      </c>
      <c r="K750" s="17">
        <v>0.49</v>
      </c>
      <c r="L750" s="17">
        <v>68</v>
      </c>
      <c r="M750" s="17">
        <v>8.0299999999999994</v>
      </c>
      <c r="N750" s="17">
        <v>72</v>
      </c>
      <c r="O750" s="17">
        <v>13.47</v>
      </c>
      <c r="P750" s="17">
        <v>67</v>
      </c>
      <c r="Q750" s="17">
        <v>0.52</v>
      </c>
      <c r="R750" s="17">
        <v>71</v>
      </c>
      <c r="S750" s="17">
        <v>2.13</v>
      </c>
      <c r="T750" s="17">
        <v>69</v>
      </c>
      <c r="U750" s="17">
        <v>0.47</v>
      </c>
      <c r="V750" s="17">
        <v>66</v>
      </c>
      <c r="W750" s="17">
        <v>-0.45</v>
      </c>
      <c r="X750" s="17">
        <v>52</v>
      </c>
      <c r="Y750" s="17">
        <v>3.77</v>
      </c>
      <c r="Z750" s="17">
        <v>52</v>
      </c>
      <c r="AA750" s="17">
        <v>1.77</v>
      </c>
      <c r="AB750" s="17">
        <v>56</v>
      </c>
      <c r="AC750" s="17">
        <v>4.2</v>
      </c>
      <c r="AD750" s="17">
        <v>63</v>
      </c>
      <c r="AE750" s="42">
        <v>0.22</v>
      </c>
      <c r="AF750" s="17">
        <v>58</v>
      </c>
      <c r="AG750" s="45">
        <v>0.05</v>
      </c>
      <c r="AH750" s="17">
        <v>47</v>
      </c>
      <c r="AI750" s="49">
        <v>0.21</v>
      </c>
      <c r="AJ750" s="17">
        <v>57</v>
      </c>
      <c r="AK750" s="49">
        <v>0.02</v>
      </c>
      <c r="AL750" s="17">
        <v>40</v>
      </c>
      <c r="AM750" s="42">
        <v>0.25</v>
      </c>
      <c r="AN750" s="17">
        <v>53</v>
      </c>
      <c r="AO750" s="42">
        <v>0.33</v>
      </c>
      <c r="AP750" s="17">
        <v>60</v>
      </c>
      <c r="AQ750" s="17">
        <v>8.5</v>
      </c>
      <c r="AR750" s="17">
        <v>158.34</v>
      </c>
      <c r="AS750" s="17">
        <v>121.46</v>
      </c>
      <c r="AT750" s="17" t="s">
        <v>2640</v>
      </c>
      <c r="AU750" s="17" t="s">
        <v>2640</v>
      </c>
      <c r="AV750" s="17" t="s">
        <v>2640</v>
      </c>
      <c r="AW750" s="17">
        <v>3</v>
      </c>
      <c r="AX750" s="66" t="s">
        <v>2688</v>
      </c>
    </row>
    <row r="751" spans="1:50" s="8" customFormat="1" x14ac:dyDescent="0.3">
      <c r="A751" s="17" t="s">
        <v>2324</v>
      </c>
      <c r="B751" s="17" t="s">
        <v>11</v>
      </c>
      <c r="C751" s="17" t="s">
        <v>1799</v>
      </c>
      <c r="D751" s="17" t="s">
        <v>2324</v>
      </c>
      <c r="E751" s="17" t="s">
        <v>2232</v>
      </c>
      <c r="F751" s="17" t="s">
        <v>2688</v>
      </c>
      <c r="G751" s="17" t="s">
        <v>11</v>
      </c>
      <c r="H751" s="18" t="s">
        <v>1055</v>
      </c>
      <c r="I751" s="19">
        <v>44702</v>
      </c>
      <c r="J751" s="17" t="s">
        <v>2656</v>
      </c>
      <c r="K751" s="17">
        <v>0.4</v>
      </c>
      <c r="L751" s="17">
        <v>65</v>
      </c>
      <c r="M751" s="17">
        <v>7.17</v>
      </c>
      <c r="N751" s="17">
        <v>70</v>
      </c>
      <c r="O751" s="17">
        <v>11.52</v>
      </c>
      <c r="P751" s="17">
        <v>61</v>
      </c>
      <c r="Q751" s="17">
        <v>0.28000000000000003</v>
      </c>
      <c r="R751" s="17">
        <v>64</v>
      </c>
      <c r="S751" s="17">
        <v>2.0499999999999998</v>
      </c>
      <c r="T751" s="17">
        <v>64</v>
      </c>
      <c r="U751" s="17">
        <v>0.15</v>
      </c>
      <c r="V751" s="17">
        <v>59</v>
      </c>
      <c r="W751" s="17">
        <v>-0.27</v>
      </c>
      <c r="X751" s="17">
        <v>49</v>
      </c>
      <c r="Y751" s="17">
        <v>4.51</v>
      </c>
      <c r="Z751" s="17">
        <v>49</v>
      </c>
      <c r="AA751" s="17">
        <v>1.53</v>
      </c>
      <c r="AB751" s="17">
        <v>52</v>
      </c>
      <c r="AC751" s="17">
        <v>4.09</v>
      </c>
      <c r="AD751" s="17">
        <v>59</v>
      </c>
      <c r="AE751" s="42">
        <v>0.24</v>
      </c>
      <c r="AF751" s="17">
        <v>52</v>
      </c>
      <c r="AG751" s="45">
        <v>0.06</v>
      </c>
      <c r="AH751" s="17">
        <v>44</v>
      </c>
      <c r="AI751" s="49">
        <v>0.28999999999999998</v>
      </c>
      <c r="AJ751" s="17">
        <v>52</v>
      </c>
      <c r="AK751" s="49">
        <v>1E-3</v>
      </c>
      <c r="AL751" s="17">
        <v>38</v>
      </c>
      <c r="AM751" s="42">
        <v>0.28999999999999998</v>
      </c>
      <c r="AN751" s="17">
        <v>49</v>
      </c>
      <c r="AO751" s="42">
        <v>0.36</v>
      </c>
      <c r="AP751" s="17">
        <v>54</v>
      </c>
      <c r="AQ751" s="17">
        <v>7.32</v>
      </c>
      <c r="AR751" s="17">
        <v>157.41</v>
      </c>
      <c r="AS751" s="17">
        <v>123.94</v>
      </c>
      <c r="AT751" s="17" t="s">
        <v>2641</v>
      </c>
      <c r="AU751" s="17" t="s">
        <v>2641</v>
      </c>
      <c r="AV751" s="17" t="s">
        <v>2641</v>
      </c>
      <c r="AW751" s="17">
        <v>3</v>
      </c>
      <c r="AX751" s="66" t="s">
        <v>2688</v>
      </c>
    </row>
    <row r="752" spans="1:50" s="8" customFormat="1" x14ac:dyDescent="0.3">
      <c r="A752" s="17" t="s">
        <v>2325</v>
      </c>
      <c r="B752" s="17" t="s">
        <v>847</v>
      </c>
      <c r="C752" s="17" t="s">
        <v>1800</v>
      </c>
      <c r="D752" s="17" t="s">
        <v>2325</v>
      </c>
      <c r="E752" s="17" t="s">
        <v>2232</v>
      </c>
      <c r="F752" s="17" t="s">
        <v>2688</v>
      </c>
      <c r="G752" s="17" t="s">
        <v>847</v>
      </c>
      <c r="H752" s="18" t="s">
        <v>1054</v>
      </c>
      <c r="I752" s="19">
        <v>44732</v>
      </c>
      <c r="J752" s="17" t="s">
        <v>2655</v>
      </c>
      <c r="K752" s="17">
        <v>0.43</v>
      </c>
      <c r="L752" s="17">
        <v>69</v>
      </c>
      <c r="M752" s="17">
        <v>7.85</v>
      </c>
      <c r="N752" s="17">
        <v>72</v>
      </c>
      <c r="O752" s="17">
        <v>13.32</v>
      </c>
      <c r="P752" s="17">
        <v>63</v>
      </c>
      <c r="Q752" s="17">
        <v>-0.42</v>
      </c>
      <c r="R752" s="17">
        <v>68</v>
      </c>
      <c r="S752" s="17">
        <v>1.3</v>
      </c>
      <c r="T752" s="17">
        <v>67</v>
      </c>
      <c r="U752" s="17">
        <v>1.85</v>
      </c>
      <c r="V752" s="17">
        <v>62</v>
      </c>
      <c r="W752" s="17">
        <v>-0.68</v>
      </c>
      <c r="X752" s="17">
        <v>52</v>
      </c>
      <c r="Y752" s="17">
        <v>5.81</v>
      </c>
      <c r="Z752" s="17">
        <v>51</v>
      </c>
      <c r="AA752" s="17">
        <v>1.07</v>
      </c>
      <c r="AB752" s="17">
        <v>55</v>
      </c>
      <c r="AC752" s="17">
        <v>5.01</v>
      </c>
      <c r="AD752" s="17">
        <v>61</v>
      </c>
      <c r="AE752" s="42">
        <v>0.31</v>
      </c>
      <c r="AF752" s="17">
        <v>59</v>
      </c>
      <c r="AG752" s="45">
        <v>0.06</v>
      </c>
      <c r="AH752" s="17">
        <v>45</v>
      </c>
      <c r="AI752" s="49">
        <v>0.21</v>
      </c>
      <c r="AJ752" s="17">
        <v>55</v>
      </c>
      <c r="AK752" s="49">
        <v>0.01</v>
      </c>
      <c r="AL752" s="17">
        <v>38</v>
      </c>
      <c r="AM752" s="42">
        <v>0.27</v>
      </c>
      <c r="AN752" s="17">
        <v>51</v>
      </c>
      <c r="AO752" s="42">
        <v>0.45</v>
      </c>
      <c r="AP752" s="17">
        <v>61</v>
      </c>
      <c r="AQ752" s="17">
        <v>9.6999999999999993</v>
      </c>
      <c r="AR752" s="17">
        <v>158.30000000000001</v>
      </c>
      <c r="AS752" s="17">
        <v>124.1</v>
      </c>
      <c r="AT752" s="17" t="s">
        <v>2640</v>
      </c>
      <c r="AU752" s="17" t="s">
        <v>2640</v>
      </c>
      <c r="AV752" s="17" t="s">
        <v>2640</v>
      </c>
      <c r="AW752" s="17">
        <v>3</v>
      </c>
      <c r="AX752" s="66" t="s">
        <v>2688</v>
      </c>
    </row>
    <row r="753" spans="1:50" s="8" customFormat="1" x14ac:dyDescent="0.3">
      <c r="A753" s="17" t="s">
        <v>2326</v>
      </c>
      <c r="B753" s="17" t="s">
        <v>285</v>
      </c>
      <c r="C753" s="17" t="s">
        <v>1801</v>
      </c>
      <c r="D753" s="17" t="s">
        <v>2326</v>
      </c>
      <c r="E753" s="17" t="s">
        <v>2232</v>
      </c>
      <c r="F753" s="17" t="s">
        <v>2688</v>
      </c>
      <c r="G753" s="17" t="s">
        <v>285</v>
      </c>
      <c r="H753" s="18" t="s">
        <v>1058</v>
      </c>
      <c r="I753" s="19">
        <v>44707</v>
      </c>
      <c r="J753" s="17" t="s">
        <v>2655</v>
      </c>
      <c r="K753" s="17">
        <v>0.34</v>
      </c>
      <c r="L753" s="17">
        <v>68</v>
      </c>
      <c r="M753" s="17">
        <v>6.2</v>
      </c>
      <c r="N753" s="17">
        <v>71</v>
      </c>
      <c r="O753" s="17">
        <v>10.8</v>
      </c>
      <c r="P753" s="17">
        <v>63</v>
      </c>
      <c r="Q753" s="17">
        <v>0.27</v>
      </c>
      <c r="R753" s="17">
        <v>66</v>
      </c>
      <c r="S753" s="17">
        <v>1.42</v>
      </c>
      <c r="T753" s="17">
        <v>66</v>
      </c>
      <c r="U753" s="17">
        <v>-1.1599999999999999</v>
      </c>
      <c r="V753" s="17">
        <v>60</v>
      </c>
      <c r="W753" s="17">
        <v>-0.27</v>
      </c>
      <c r="X753" s="17">
        <v>52</v>
      </c>
      <c r="Y753" s="17">
        <v>1.4</v>
      </c>
      <c r="Z753" s="17">
        <v>51</v>
      </c>
      <c r="AA753" s="17">
        <v>1.77</v>
      </c>
      <c r="AB753" s="17">
        <v>54</v>
      </c>
      <c r="AC753" s="17">
        <v>3.53</v>
      </c>
      <c r="AD753" s="17">
        <v>61</v>
      </c>
      <c r="AE753" s="42">
        <v>0.28000000000000003</v>
      </c>
      <c r="AF753" s="17">
        <v>56</v>
      </c>
      <c r="AG753" s="45">
        <v>0.04</v>
      </c>
      <c r="AH753" s="17">
        <v>43</v>
      </c>
      <c r="AI753" s="49">
        <v>0.21</v>
      </c>
      <c r="AJ753" s="17">
        <v>53</v>
      </c>
      <c r="AK753" s="49">
        <v>0.03</v>
      </c>
      <c r="AL753" s="17">
        <v>37</v>
      </c>
      <c r="AM753" s="42">
        <v>0.26</v>
      </c>
      <c r="AN753" s="17">
        <v>49</v>
      </c>
      <c r="AO753" s="42">
        <v>0.45</v>
      </c>
      <c r="AP753" s="17">
        <v>58</v>
      </c>
      <c r="AQ753" s="17">
        <v>5.04</v>
      </c>
      <c r="AR753" s="17">
        <v>156.4</v>
      </c>
      <c r="AS753" s="17">
        <v>118.14</v>
      </c>
      <c r="AT753" s="17" t="s">
        <v>2640</v>
      </c>
      <c r="AU753" s="17" t="s">
        <v>2641</v>
      </c>
      <c r="AV753" s="17" t="s">
        <v>2640</v>
      </c>
      <c r="AW753" s="17">
        <v>4</v>
      </c>
      <c r="AX753" s="66" t="s">
        <v>2688</v>
      </c>
    </row>
    <row r="754" spans="1:50" x14ac:dyDescent="0.3">
      <c r="A754" s="11" t="s">
        <v>2327</v>
      </c>
      <c r="B754" s="11" t="s">
        <v>296</v>
      </c>
      <c r="C754" s="11" t="s">
        <v>1802</v>
      </c>
      <c r="D754" s="11" t="s">
        <v>2327</v>
      </c>
      <c r="E754" s="11" t="s">
        <v>2232</v>
      </c>
      <c r="F754" s="11" t="s">
        <v>2688</v>
      </c>
      <c r="G754" s="11" t="s">
        <v>296</v>
      </c>
      <c r="H754" s="12" t="s">
        <v>1056</v>
      </c>
      <c r="I754" s="13">
        <v>44708</v>
      </c>
      <c r="J754" s="11" t="s">
        <v>2657</v>
      </c>
      <c r="K754" s="11">
        <v>0.28000000000000003</v>
      </c>
      <c r="L754" s="11">
        <v>66</v>
      </c>
      <c r="M754" s="11">
        <v>7.62</v>
      </c>
      <c r="N754" s="11">
        <v>70</v>
      </c>
      <c r="O754" s="11">
        <v>12.99</v>
      </c>
      <c r="P754" s="11">
        <v>62</v>
      </c>
      <c r="Q754" s="11">
        <v>-0.03</v>
      </c>
      <c r="R754" s="11">
        <v>64</v>
      </c>
      <c r="S754" s="11">
        <v>2.68</v>
      </c>
      <c r="T754" s="11">
        <v>64</v>
      </c>
      <c r="U754" s="11">
        <v>-0.84</v>
      </c>
      <c r="V754" s="11">
        <v>59</v>
      </c>
      <c r="W754" s="11">
        <v>-0.35</v>
      </c>
      <c r="X754" s="11">
        <v>50</v>
      </c>
      <c r="Y754" s="11">
        <v>3.97</v>
      </c>
      <c r="Z754" s="11">
        <v>49</v>
      </c>
      <c r="AA754" s="11">
        <v>2.52</v>
      </c>
      <c r="AB754" s="11">
        <v>52</v>
      </c>
      <c r="AC754" s="11">
        <v>5.0599999999999996</v>
      </c>
      <c r="AD754" s="11">
        <v>59</v>
      </c>
      <c r="AE754" s="40">
        <v>0.32</v>
      </c>
      <c r="AF754" s="11">
        <v>52</v>
      </c>
      <c r="AG754" s="43">
        <v>0.04</v>
      </c>
      <c r="AH754" s="11">
        <v>43</v>
      </c>
      <c r="AI754" s="47">
        <v>0.21</v>
      </c>
      <c r="AJ754" s="11">
        <v>52</v>
      </c>
      <c r="AK754" s="47">
        <v>0.02</v>
      </c>
      <c r="AL754" s="11">
        <v>36</v>
      </c>
      <c r="AM754" s="40">
        <v>0.26</v>
      </c>
      <c r="AN754" s="11">
        <v>49</v>
      </c>
      <c r="AO754" s="40">
        <v>0.45</v>
      </c>
      <c r="AP754" s="11">
        <v>54</v>
      </c>
      <c r="AQ754" s="11">
        <v>6.78</v>
      </c>
      <c r="AR754" s="11">
        <v>166.83</v>
      </c>
      <c r="AS754" s="11">
        <v>121.57</v>
      </c>
      <c r="AT754" s="11" t="s">
        <v>2640</v>
      </c>
      <c r="AU754" s="11" t="s">
        <v>2641</v>
      </c>
      <c r="AV754" s="11" t="s">
        <v>2641</v>
      </c>
      <c r="AW754" s="11">
        <v>2</v>
      </c>
      <c r="AX754" s="64" t="s">
        <v>2688</v>
      </c>
    </row>
    <row r="755" spans="1:50" x14ac:dyDescent="0.3">
      <c r="A755" s="11" t="s">
        <v>2328</v>
      </c>
      <c r="B755" s="11" t="s">
        <v>519</v>
      </c>
      <c r="C755" s="11" t="s">
        <v>1803</v>
      </c>
      <c r="D755" s="11" t="s">
        <v>2328</v>
      </c>
      <c r="E755" s="11" t="s">
        <v>2232</v>
      </c>
      <c r="F755" s="11" t="s">
        <v>2688</v>
      </c>
      <c r="G755" s="11" t="s">
        <v>519</v>
      </c>
      <c r="H755" s="12" t="s">
        <v>1042</v>
      </c>
      <c r="I755" s="13">
        <v>44711</v>
      </c>
      <c r="J755" s="11" t="s">
        <v>2656</v>
      </c>
      <c r="K755" s="11">
        <v>0.35</v>
      </c>
      <c r="L755" s="11">
        <v>68</v>
      </c>
      <c r="M755" s="11">
        <v>6.87</v>
      </c>
      <c r="N755" s="11">
        <v>71</v>
      </c>
      <c r="O755" s="11">
        <v>11.65</v>
      </c>
      <c r="P755" s="11">
        <v>64</v>
      </c>
      <c r="Q755" s="11">
        <v>0.47</v>
      </c>
      <c r="R755" s="11">
        <v>68</v>
      </c>
      <c r="S755" s="11">
        <v>3.22</v>
      </c>
      <c r="T755" s="11">
        <v>68</v>
      </c>
      <c r="U755" s="11">
        <v>0.4</v>
      </c>
      <c r="V755" s="11">
        <v>64</v>
      </c>
      <c r="W755" s="11">
        <v>-0.32</v>
      </c>
      <c r="X755" s="11">
        <v>53</v>
      </c>
      <c r="Y755" s="11">
        <v>2.31</v>
      </c>
      <c r="Z755" s="11">
        <v>52</v>
      </c>
      <c r="AA755" s="11">
        <v>2.57</v>
      </c>
      <c r="AB755" s="11">
        <v>56</v>
      </c>
      <c r="AC755" s="11">
        <v>4.54</v>
      </c>
      <c r="AD755" s="11">
        <v>63</v>
      </c>
      <c r="AE755" s="40">
        <v>0.28000000000000003</v>
      </c>
      <c r="AF755" s="11">
        <v>58</v>
      </c>
      <c r="AG755" s="43">
        <v>0.05</v>
      </c>
      <c r="AH755" s="11">
        <v>48</v>
      </c>
      <c r="AI755" s="47">
        <v>0.18</v>
      </c>
      <c r="AJ755" s="11">
        <v>55</v>
      </c>
      <c r="AK755" s="47">
        <v>0.03</v>
      </c>
      <c r="AL755" s="11">
        <v>41</v>
      </c>
      <c r="AM755" s="40">
        <v>0.26</v>
      </c>
      <c r="AN755" s="11">
        <v>52</v>
      </c>
      <c r="AO755" s="40">
        <v>0.41</v>
      </c>
      <c r="AP755" s="11">
        <v>60</v>
      </c>
      <c r="AQ755" s="11">
        <v>7.2700000000000005</v>
      </c>
      <c r="AR755" s="11">
        <v>165.84</v>
      </c>
      <c r="AS755" s="11">
        <v>123.45</v>
      </c>
      <c r="AT755" s="11" t="s">
        <v>2640</v>
      </c>
      <c r="AU755" s="11" t="s">
        <v>2640</v>
      </c>
      <c r="AV755" s="11" t="s">
        <v>2641</v>
      </c>
      <c r="AW755" s="11">
        <v>3</v>
      </c>
      <c r="AX755" s="64" t="s">
        <v>2688</v>
      </c>
    </row>
    <row r="756" spans="1:50" x14ac:dyDescent="0.3">
      <c r="A756" s="11" t="s">
        <v>2329</v>
      </c>
      <c r="B756" s="11" t="s">
        <v>265</v>
      </c>
      <c r="C756" s="11" t="s">
        <v>1804</v>
      </c>
      <c r="D756" s="11" t="s">
        <v>2329</v>
      </c>
      <c r="E756" s="11" t="s">
        <v>2232</v>
      </c>
      <c r="F756" s="11" t="s">
        <v>2688</v>
      </c>
      <c r="G756" s="11" t="s">
        <v>265</v>
      </c>
      <c r="H756" s="12" t="s">
        <v>1055</v>
      </c>
      <c r="I756" s="13">
        <v>44704</v>
      </c>
      <c r="J756" s="11" t="s">
        <v>2656</v>
      </c>
      <c r="K756" s="11">
        <v>0.53</v>
      </c>
      <c r="L756" s="11">
        <v>65</v>
      </c>
      <c r="M756" s="11">
        <v>8.99</v>
      </c>
      <c r="N756" s="11">
        <v>70</v>
      </c>
      <c r="O756" s="11">
        <v>13.76</v>
      </c>
      <c r="P756" s="11">
        <v>62</v>
      </c>
      <c r="Q756" s="11">
        <v>0.82</v>
      </c>
      <c r="R756" s="11">
        <v>64</v>
      </c>
      <c r="S756" s="11">
        <v>2.19</v>
      </c>
      <c r="T756" s="11">
        <v>64</v>
      </c>
      <c r="U756" s="11">
        <v>0.35</v>
      </c>
      <c r="V756" s="11">
        <v>58</v>
      </c>
      <c r="W756" s="11">
        <v>-0.65</v>
      </c>
      <c r="X756" s="11">
        <v>50</v>
      </c>
      <c r="Y756" s="11">
        <v>6.46</v>
      </c>
      <c r="Z756" s="11">
        <v>50</v>
      </c>
      <c r="AA756" s="11">
        <v>2.0499999999999998</v>
      </c>
      <c r="AB756" s="11">
        <v>53</v>
      </c>
      <c r="AC756" s="11">
        <v>4.51</v>
      </c>
      <c r="AD756" s="11">
        <v>59</v>
      </c>
      <c r="AE756" s="40">
        <v>0.23</v>
      </c>
      <c r="AF756" s="11">
        <v>53</v>
      </c>
      <c r="AG756" s="43">
        <v>0.05</v>
      </c>
      <c r="AH756" s="11">
        <v>45</v>
      </c>
      <c r="AI756" s="47">
        <v>0.23</v>
      </c>
      <c r="AJ756" s="11">
        <v>54</v>
      </c>
      <c r="AK756" s="47">
        <v>1E-3</v>
      </c>
      <c r="AL756" s="11">
        <v>40</v>
      </c>
      <c r="AM756" s="40">
        <v>0.26</v>
      </c>
      <c r="AN756" s="11">
        <v>51</v>
      </c>
      <c r="AO756" s="40">
        <v>0.34</v>
      </c>
      <c r="AP756" s="11">
        <v>55</v>
      </c>
      <c r="AQ756" s="11">
        <v>9.34</v>
      </c>
      <c r="AR756" s="11">
        <v>163.93</v>
      </c>
      <c r="AS756" s="11">
        <v>121.9</v>
      </c>
      <c r="AT756" s="11" t="s">
        <v>2640</v>
      </c>
      <c r="AU756" s="11" t="s">
        <v>2641</v>
      </c>
      <c r="AV756" s="11" t="s">
        <v>2640</v>
      </c>
      <c r="AW756" s="11">
        <v>2</v>
      </c>
      <c r="AX756" s="64" t="s">
        <v>2688</v>
      </c>
    </row>
    <row r="757" spans="1:50" x14ac:dyDescent="0.3">
      <c r="A757" s="11" t="s">
        <v>2330</v>
      </c>
      <c r="B757" s="11" t="s">
        <v>468</v>
      </c>
      <c r="C757" s="11" t="s">
        <v>1805</v>
      </c>
      <c r="D757" s="11" t="s">
        <v>2330</v>
      </c>
      <c r="E757" s="11" t="s">
        <v>2232</v>
      </c>
      <c r="F757" s="11" t="s">
        <v>2688</v>
      </c>
      <c r="G757" s="11" t="s">
        <v>468</v>
      </c>
      <c r="H757" s="12" t="s">
        <v>1061</v>
      </c>
      <c r="I757" s="13">
        <v>44710</v>
      </c>
      <c r="J757" s="11" t="s">
        <v>2656</v>
      </c>
      <c r="K757" s="11">
        <v>0.39</v>
      </c>
      <c r="L757" s="11">
        <v>63</v>
      </c>
      <c r="M757" s="11">
        <v>6.75</v>
      </c>
      <c r="N757" s="11">
        <v>69</v>
      </c>
      <c r="O757" s="11">
        <v>13.68</v>
      </c>
      <c r="P757" s="11">
        <v>56</v>
      </c>
      <c r="Q757" s="11">
        <v>0.66</v>
      </c>
      <c r="R757" s="11">
        <v>62</v>
      </c>
      <c r="S757" s="11">
        <v>2.1800000000000002</v>
      </c>
      <c r="T757" s="11">
        <v>63</v>
      </c>
      <c r="U757" s="11">
        <v>1.29</v>
      </c>
      <c r="V757" s="11">
        <v>50</v>
      </c>
      <c r="W757" s="11">
        <v>-0.23</v>
      </c>
      <c r="X757" s="11">
        <v>42</v>
      </c>
      <c r="Y757" s="11">
        <v>1.26</v>
      </c>
      <c r="Z757" s="11">
        <v>42</v>
      </c>
      <c r="AA757" s="11">
        <v>2.04</v>
      </c>
      <c r="AB757" s="11">
        <v>45</v>
      </c>
      <c r="AC757" s="11">
        <v>3.64</v>
      </c>
      <c r="AD757" s="11">
        <v>57</v>
      </c>
      <c r="AE757" s="40">
        <v>0.24</v>
      </c>
      <c r="AF757" s="11">
        <v>44</v>
      </c>
      <c r="AG757" s="43">
        <v>0.06</v>
      </c>
      <c r="AH757" s="11">
        <v>33</v>
      </c>
      <c r="AI757" s="47">
        <v>0.19</v>
      </c>
      <c r="AJ757" s="11">
        <v>42</v>
      </c>
      <c r="AK757" s="47">
        <v>0.02</v>
      </c>
      <c r="AL757" s="11">
        <v>27</v>
      </c>
      <c r="AM757" s="40">
        <v>0.25</v>
      </c>
      <c r="AN757" s="11">
        <v>39</v>
      </c>
      <c r="AO757" s="40">
        <v>0.32</v>
      </c>
      <c r="AP757" s="11">
        <v>45</v>
      </c>
      <c r="AQ757" s="11">
        <v>8.0399999999999991</v>
      </c>
      <c r="AR757" s="11">
        <v>156.32</v>
      </c>
      <c r="AS757" s="11">
        <v>121.87</v>
      </c>
      <c r="AT757" s="11" t="s">
        <v>2641</v>
      </c>
      <c r="AU757" s="11" t="s">
        <v>2640</v>
      </c>
      <c r="AV757" s="11" t="s">
        <v>2641</v>
      </c>
      <c r="AW757" s="11">
        <v>3</v>
      </c>
      <c r="AX757" s="64" t="s">
        <v>2688</v>
      </c>
    </row>
    <row r="758" spans="1:50" s="8" customFormat="1" x14ac:dyDescent="0.3">
      <c r="A758" s="17" t="s">
        <v>2331</v>
      </c>
      <c r="B758" s="17" t="s">
        <v>216</v>
      </c>
      <c r="C758" s="17" t="s">
        <v>1806</v>
      </c>
      <c r="D758" s="17" t="s">
        <v>2331</v>
      </c>
      <c r="E758" s="17" t="s">
        <v>2232</v>
      </c>
      <c r="F758" s="17" t="s">
        <v>2688</v>
      </c>
      <c r="G758" s="17" t="s">
        <v>216</v>
      </c>
      <c r="H758" s="18" t="s">
        <v>1052</v>
      </c>
      <c r="I758" s="19">
        <v>44701</v>
      </c>
      <c r="J758" s="17" t="s">
        <v>2656</v>
      </c>
      <c r="K758" s="17">
        <v>0.33</v>
      </c>
      <c r="L758" s="17">
        <v>67</v>
      </c>
      <c r="M758" s="17">
        <v>6.73</v>
      </c>
      <c r="N758" s="17">
        <v>71</v>
      </c>
      <c r="O758" s="17">
        <v>9.52</v>
      </c>
      <c r="P758" s="17">
        <v>63</v>
      </c>
      <c r="Q758" s="17">
        <v>0.55000000000000004</v>
      </c>
      <c r="R758" s="17">
        <v>67</v>
      </c>
      <c r="S758" s="17">
        <v>3.12</v>
      </c>
      <c r="T758" s="17">
        <v>66</v>
      </c>
      <c r="U758" s="17">
        <v>-0.32</v>
      </c>
      <c r="V758" s="17">
        <v>62</v>
      </c>
      <c r="W758" s="17">
        <v>-0.62</v>
      </c>
      <c r="X758" s="17">
        <v>53</v>
      </c>
      <c r="Y758" s="17">
        <v>1.48</v>
      </c>
      <c r="Z758" s="17">
        <v>52</v>
      </c>
      <c r="AA758" s="17">
        <v>2.38</v>
      </c>
      <c r="AB758" s="17">
        <v>55</v>
      </c>
      <c r="AC758" s="17">
        <v>4.59</v>
      </c>
      <c r="AD758" s="17">
        <v>61</v>
      </c>
      <c r="AE758" s="42">
        <v>0.28999999999999998</v>
      </c>
      <c r="AF758" s="17">
        <v>58</v>
      </c>
      <c r="AG758" s="45">
        <v>7.0000000000000007E-2</v>
      </c>
      <c r="AH758" s="17">
        <v>46</v>
      </c>
      <c r="AI758" s="49">
        <v>0.37</v>
      </c>
      <c r="AJ758" s="17">
        <v>55</v>
      </c>
      <c r="AK758" s="49">
        <v>-0.01</v>
      </c>
      <c r="AL758" s="17">
        <v>39</v>
      </c>
      <c r="AM758" s="42">
        <v>0.35</v>
      </c>
      <c r="AN758" s="17">
        <v>52</v>
      </c>
      <c r="AO758" s="42">
        <v>0.46</v>
      </c>
      <c r="AP758" s="17">
        <v>60</v>
      </c>
      <c r="AQ758" s="17">
        <v>6.41</v>
      </c>
      <c r="AR758" s="17">
        <v>176.34</v>
      </c>
      <c r="AS758" s="17">
        <v>124.3</v>
      </c>
      <c r="AT758" s="17" t="s">
        <v>2640</v>
      </c>
      <c r="AU758" s="17" t="s">
        <v>2642</v>
      </c>
      <c r="AV758" s="17" t="s">
        <v>2640</v>
      </c>
      <c r="AW758" s="17">
        <v>3</v>
      </c>
      <c r="AX758" s="66" t="s">
        <v>2688</v>
      </c>
    </row>
    <row r="759" spans="1:50" s="8" customFormat="1" x14ac:dyDescent="0.3">
      <c r="A759" s="17" t="s">
        <v>2332</v>
      </c>
      <c r="B759" s="17" t="s">
        <v>782</v>
      </c>
      <c r="C759" s="17" t="s">
        <v>1807</v>
      </c>
      <c r="D759" s="17" t="s">
        <v>2332</v>
      </c>
      <c r="E759" s="17" t="s">
        <v>2232</v>
      </c>
      <c r="F759" s="17" t="s">
        <v>2688</v>
      </c>
      <c r="G759" s="17" t="s">
        <v>782</v>
      </c>
      <c r="H759" s="18" t="s">
        <v>1050</v>
      </c>
      <c r="I759" s="19">
        <v>44727</v>
      </c>
      <c r="J759" s="17" t="s">
        <v>2656</v>
      </c>
      <c r="K759" s="17">
        <v>0.46</v>
      </c>
      <c r="L759" s="17">
        <v>67</v>
      </c>
      <c r="M759" s="17">
        <v>6.48</v>
      </c>
      <c r="N759" s="17">
        <v>71</v>
      </c>
      <c r="O759" s="17">
        <v>10.15</v>
      </c>
      <c r="P759" s="17">
        <v>63</v>
      </c>
      <c r="Q759" s="17">
        <v>0.23</v>
      </c>
      <c r="R759" s="17">
        <v>65</v>
      </c>
      <c r="S759" s="17">
        <v>1.46</v>
      </c>
      <c r="T759" s="17">
        <v>64</v>
      </c>
      <c r="U759" s="17">
        <v>-0.28999999999999998</v>
      </c>
      <c r="V759" s="17">
        <v>59</v>
      </c>
      <c r="W759" s="17">
        <v>-0.43</v>
      </c>
      <c r="X759" s="17">
        <v>51</v>
      </c>
      <c r="Y759" s="17">
        <v>2.46</v>
      </c>
      <c r="Z759" s="17">
        <v>51</v>
      </c>
      <c r="AA759" s="17">
        <v>1.46</v>
      </c>
      <c r="AB759" s="17">
        <v>53</v>
      </c>
      <c r="AC759" s="17">
        <v>3.59</v>
      </c>
      <c r="AD759" s="17">
        <v>58</v>
      </c>
      <c r="AE759" s="42">
        <v>0.36</v>
      </c>
      <c r="AF759" s="17">
        <v>54</v>
      </c>
      <c r="AG759" s="45">
        <v>7.0000000000000007E-2</v>
      </c>
      <c r="AH759" s="17">
        <v>45</v>
      </c>
      <c r="AI759" s="49">
        <v>0.26</v>
      </c>
      <c r="AJ759" s="17">
        <v>53</v>
      </c>
      <c r="AK759" s="49">
        <v>0.01</v>
      </c>
      <c r="AL759" s="17">
        <v>39</v>
      </c>
      <c r="AM759" s="42">
        <v>0.31</v>
      </c>
      <c r="AN759" s="17">
        <v>50</v>
      </c>
      <c r="AO759" s="42">
        <v>0.53</v>
      </c>
      <c r="AP759" s="17">
        <v>56</v>
      </c>
      <c r="AQ759" s="17">
        <v>6.19</v>
      </c>
      <c r="AR759" s="17">
        <v>162.83000000000001</v>
      </c>
      <c r="AS759" s="17">
        <v>122.34</v>
      </c>
      <c r="AT759" s="17" t="s">
        <v>2640</v>
      </c>
      <c r="AU759" s="17" t="s">
        <v>2640</v>
      </c>
      <c r="AV759" s="17" t="s">
        <v>2641</v>
      </c>
      <c r="AW759" s="17">
        <v>4</v>
      </c>
      <c r="AX759" s="66" t="s">
        <v>2688</v>
      </c>
    </row>
    <row r="760" spans="1:50" s="8" customFormat="1" x14ac:dyDescent="0.3">
      <c r="A760" s="17" t="s">
        <v>2333</v>
      </c>
      <c r="B760" s="17" t="s">
        <v>195</v>
      </c>
      <c r="C760" s="17" t="s">
        <v>1808</v>
      </c>
      <c r="D760" s="17" t="s">
        <v>2333</v>
      </c>
      <c r="E760" s="17" t="s">
        <v>2232</v>
      </c>
      <c r="F760" s="17" t="s">
        <v>2688</v>
      </c>
      <c r="G760" s="17" t="s">
        <v>195</v>
      </c>
      <c r="H760" s="18" t="s">
        <v>1054</v>
      </c>
      <c r="I760" s="19">
        <v>44701</v>
      </c>
      <c r="J760" s="17" t="s">
        <v>2657</v>
      </c>
      <c r="K760" s="17">
        <v>0.15</v>
      </c>
      <c r="L760" s="17">
        <v>67</v>
      </c>
      <c r="M760" s="17">
        <v>6.37</v>
      </c>
      <c r="N760" s="17">
        <v>71</v>
      </c>
      <c r="O760" s="17">
        <v>10.44</v>
      </c>
      <c r="P760" s="17">
        <v>61</v>
      </c>
      <c r="Q760" s="17">
        <v>0.01</v>
      </c>
      <c r="R760" s="17">
        <v>67</v>
      </c>
      <c r="S760" s="17">
        <v>1.1599999999999999</v>
      </c>
      <c r="T760" s="17">
        <v>67</v>
      </c>
      <c r="U760" s="17">
        <v>0.03</v>
      </c>
      <c r="V760" s="17">
        <v>61</v>
      </c>
      <c r="W760" s="17">
        <v>-0.15</v>
      </c>
      <c r="X760" s="17">
        <v>50</v>
      </c>
      <c r="Y760" s="17">
        <v>4.18</v>
      </c>
      <c r="Z760" s="17">
        <v>49</v>
      </c>
      <c r="AA760" s="17">
        <v>1.23</v>
      </c>
      <c r="AB760" s="17">
        <v>53</v>
      </c>
      <c r="AC760" s="17">
        <v>3.88</v>
      </c>
      <c r="AD760" s="17">
        <v>60</v>
      </c>
      <c r="AE760" s="42">
        <v>0.32</v>
      </c>
      <c r="AF760" s="17">
        <v>56</v>
      </c>
      <c r="AG760" s="45">
        <v>0.06</v>
      </c>
      <c r="AH760" s="17">
        <v>42</v>
      </c>
      <c r="AI760" s="49">
        <v>0.22</v>
      </c>
      <c r="AJ760" s="17">
        <v>52</v>
      </c>
      <c r="AK760" s="49">
        <v>0.01</v>
      </c>
      <c r="AL760" s="17">
        <v>36</v>
      </c>
      <c r="AM760" s="42">
        <v>0.27</v>
      </c>
      <c r="AN760" s="17">
        <v>48</v>
      </c>
      <c r="AO760" s="42">
        <v>0.43</v>
      </c>
      <c r="AP760" s="17">
        <v>58</v>
      </c>
      <c r="AQ760" s="17">
        <v>6.4</v>
      </c>
      <c r="AR760" s="17">
        <v>150.85</v>
      </c>
      <c r="AS760" s="17">
        <v>123.08</v>
      </c>
      <c r="AT760" s="17" t="s">
        <v>2640</v>
      </c>
      <c r="AU760" s="17" t="s">
        <v>2640</v>
      </c>
      <c r="AV760" s="17" t="s">
        <v>2640</v>
      </c>
      <c r="AW760" s="17">
        <v>4</v>
      </c>
      <c r="AX760" s="66" t="s">
        <v>2688</v>
      </c>
    </row>
    <row r="761" spans="1:50" s="8" customFormat="1" x14ac:dyDescent="0.3">
      <c r="A761" s="17" t="s">
        <v>2334</v>
      </c>
      <c r="B761" s="17" t="s">
        <v>803</v>
      </c>
      <c r="C761" s="17" t="s">
        <v>1809</v>
      </c>
      <c r="D761" s="17" t="s">
        <v>2334</v>
      </c>
      <c r="E761" s="17" t="s">
        <v>2232</v>
      </c>
      <c r="F761" s="17" t="s">
        <v>2688</v>
      </c>
      <c r="G761" s="17" t="s">
        <v>803</v>
      </c>
      <c r="H761" s="18" t="s">
        <v>1068</v>
      </c>
      <c r="I761" s="19">
        <v>44730</v>
      </c>
      <c r="J761" s="17" t="s">
        <v>2656</v>
      </c>
      <c r="K761" s="17">
        <v>0.56999999999999995</v>
      </c>
      <c r="L761" s="17">
        <v>63</v>
      </c>
      <c r="M761" s="17">
        <v>8.89</v>
      </c>
      <c r="N761" s="17">
        <v>68</v>
      </c>
      <c r="O761" s="17">
        <v>16.48</v>
      </c>
      <c r="P761" s="17">
        <v>60</v>
      </c>
      <c r="Q761" s="17">
        <v>-0.12</v>
      </c>
      <c r="R761" s="17">
        <v>63</v>
      </c>
      <c r="S761" s="17">
        <v>1.22</v>
      </c>
      <c r="T761" s="17">
        <v>63</v>
      </c>
      <c r="U761" s="17">
        <v>-0.35</v>
      </c>
      <c r="V761" s="17">
        <v>57</v>
      </c>
      <c r="W761" s="17">
        <v>-0.25</v>
      </c>
      <c r="X761" s="17">
        <v>47</v>
      </c>
      <c r="Y761" s="17">
        <v>3.56</v>
      </c>
      <c r="Z761" s="17">
        <v>47</v>
      </c>
      <c r="AA761" s="17">
        <v>1.6</v>
      </c>
      <c r="AB761" s="17">
        <v>50</v>
      </c>
      <c r="AC761" s="17">
        <v>4.3099999999999996</v>
      </c>
      <c r="AD761" s="17">
        <v>58</v>
      </c>
      <c r="AE761" s="42">
        <v>0.26</v>
      </c>
      <c r="AF761" s="17">
        <v>51</v>
      </c>
      <c r="AG761" s="45">
        <v>0.05</v>
      </c>
      <c r="AH761" s="17">
        <v>40</v>
      </c>
      <c r="AI761" s="49">
        <v>0.27</v>
      </c>
      <c r="AJ761" s="17">
        <v>49</v>
      </c>
      <c r="AK761" s="49">
        <v>1E-3</v>
      </c>
      <c r="AL761" s="17">
        <v>34</v>
      </c>
      <c r="AM761" s="42">
        <v>0.27</v>
      </c>
      <c r="AN761" s="17">
        <v>46</v>
      </c>
      <c r="AO761" s="42">
        <v>0.4</v>
      </c>
      <c r="AP761" s="17">
        <v>53</v>
      </c>
      <c r="AQ761" s="17">
        <v>8.5400000000000009</v>
      </c>
      <c r="AR761" s="17">
        <v>151.9</v>
      </c>
      <c r="AS761" s="17">
        <v>122.17</v>
      </c>
      <c r="AT761" s="17" t="s">
        <v>2640</v>
      </c>
      <c r="AU761" s="17" t="s">
        <v>2640</v>
      </c>
      <c r="AV761" s="17" t="s">
        <v>2640</v>
      </c>
      <c r="AW761" s="17">
        <v>3</v>
      </c>
      <c r="AX761" s="66" t="s">
        <v>2688</v>
      </c>
    </row>
    <row r="762" spans="1:50" x14ac:dyDescent="0.3">
      <c r="A762" s="11" t="s">
        <v>2335</v>
      </c>
      <c r="B762" s="11" t="s">
        <v>220</v>
      </c>
      <c r="C762" s="11" t="s">
        <v>1810</v>
      </c>
      <c r="D762" s="11" t="s">
        <v>2335</v>
      </c>
      <c r="E762" s="11" t="s">
        <v>2232</v>
      </c>
      <c r="F762" s="11" t="s">
        <v>2688</v>
      </c>
      <c r="G762" s="11" t="s">
        <v>220</v>
      </c>
      <c r="H762" s="12" t="s">
        <v>1050</v>
      </c>
      <c r="I762" s="13">
        <v>44701</v>
      </c>
      <c r="J762" s="11" t="s">
        <v>2657</v>
      </c>
      <c r="K762" s="11">
        <v>0.63</v>
      </c>
      <c r="L762" s="11">
        <v>67</v>
      </c>
      <c r="M762" s="11">
        <v>9.81</v>
      </c>
      <c r="N762" s="11">
        <v>71</v>
      </c>
      <c r="O762" s="11">
        <v>12.33</v>
      </c>
      <c r="P762" s="11">
        <v>63</v>
      </c>
      <c r="Q762" s="11">
        <v>-0.53</v>
      </c>
      <c r="R762" s="11">
        <v>64</v>
      </c>
      <c r="S762" s="11">
        <v>1.92</v>
      </c>
      <c r="T762" s="11">
        <v>64</v>
      </c>
      <c r="U762" s="11">
        <v>-0.68</v>
      </c>
      <c r="V762" s="11">
        <v>59</v>
      </c>
      <c r="W762" s="11">
        <v>-1.1100000000000001</v>
      </c>
      <c r="X762" s="11">
        <v>51</v>
      </c>
      <c r="Y762" s="11">
        <v>6.02</v>
      </c>
      <c r="Z762" s="11">
        <v>51</v>
      </c>
      <c r="AA762" s="11">
        <v>1.64</v>
      </c>
      <c r="AB762" s="11">
        <v>53</v>
      </c>
      <c r="AC762" s="11">
        <v>6.16</v>
      </c>
      <c r="AD762" s="11">
        <v>59</v>
      </c>
      <c r="AE762" s="40">
        <v>0.31</v>
      </c>
      <c r="AF762" s="11">
        <v>54</v>
      </c>
      <c r="AG762" s="43">
        <v>0.05</v>
      </c>
      <c r="AH762" s="11">
        <v>46</v>
      </c>
      <c r="AI762" s="47">
        <v>0.24</v>
      </c>
      <c r="AJ762" s="11">
        <v>53</v>
      </c>
      <c r="AK762" s="47">
        <v>0.01</v>
      </c>
      <c r="AL762" s="11">
        <v>40</v>
      </c>
      <c r="AM762" s="40">
        <v>0.27</v>
      </c>
      <c r="AN762" s="11">
        <v>50</v>
      </c>
      <c r="AO762" s="40">
        <v>0.53</v>
      </c>
      <c r="AP762" s="11">
        <v>56</v>
      </c>
      <c r="AQ762" s="11">
        <v>9.1300000000000008</v>
      </c>
      <c r="AR762" s="11">
        <v>175.25</v>
      </c>
      <c r="AS762" s="11">
        <v>121.44</v>
      </c>
      <c r="AT762" s="11" t="s">
        <v>2640</v>
      </c>
      <c r="AU762" s="11" t="s">
        <v>2640</v>
      </c>
      <c r="AV762" s="11" t="s">
        <v>2641</v>
      </c>
      <c r="AW762" s="11">
        <v>3</v>
      </c>
      <c r="AX762" s="64" t="s">
        <v>2688</v>
      </c>
    </row>
    <row r="763" spans="1:50" x14ac:dyDescent="0.3">
      <c r="A763" s="11" t="s">
        <v>2336</v>
      </c>
      <c r="B763" s="11" t="s">
        <v>680</v>
      </c>
      <c r="C763" s="11" t="s">
        <v>1811</v>
      </c>
      <c r="D763" s="11" t="s">
        <v>2336</v>
      </c>
      <c r="E763" s="11" t="s">
        <v>2232</v>
      </c>
      <c r="F763" s="11" t="s">
        <v>2688</v>
      </c>
      <c r="G763" s="11" t="s">
        <v>680</v>
      </c>
      <c r="H763" s="12" t="s">
        <v>1056</v>
      </c>
      <c r="I763" s="13">
        <v>44717</v>
      </c>
      <c r="J763" s="11" t="s">
        <v>2656</v>
      </c>
      <c r="K763" s="11">
        <v>0.37</v>
      </c>
      <c r="L763" s="11">
        <v>67</v>
      </c>
      <c r="M763" s="11">
        <v>7.57</v>
      </c>
      <c r="N763" s="11">
        <v>71</v>
      </c>
      <c r="O763" s="11">
        <v>14.16</v>
      </c>
      <c r="P763" s="11">
        <v>63</v>
      </c>
      <c r="Q763" s="11">
        <v>-0.41</v>
      </c>
      <c r="R763" s="11">
        <v>64</v>
      </c>
      <c r="S763" s="11">
        <v>1.71</v>
      </c>
      <c r="T763" s="11">
        <v>64</v>
      </c>
      <c r="U763" s="11">
        <v>0.64</v>
      </c>
      <c r="V763" s="11">
        <v>60</v>
      </c>
      <c r="W763" s="11">
        <v>-0.41</v>
      </c>
      <c r="X763" s="11">
        <v>50</v>
      </c>
      <c r="Y763" s="11">
        <v>6.26</v>
      </c>
      <c r="Z763" s="11">
        <v>50</v>
      </c>
      <c r="AA763" s="11">
        <v>1.67</v>
      </c>
      <c r="AB763" s="11">
        <v>52</v>
      </c>
      <c r="AC763" s="11">
        <v>5.0199999999999996</v>
      </c>
      <c r="AD763" s="11">
        <v>60</v>
      </c>
      <c r="AE763" s="40">
        <v>0.35</v>
      </c>
      <c r="AF763" s="11">
        <v>53</v>
      </c>
      <c r="AG763" s="43">
        <v>0.03</v>
      </c>
      <c r="AH763" s="11">
        <v>43</v>
      </c>
      <c r="AI763" s="47">
        <v>0.22</v>
      </c>
      <c r="AJ763" s="11">
        <v>52</v>
      </c>
      <c r="AK763" s="47">
        <v>0.03</v>
      </c>
      <c r="AL763" s="11">
        <v>37</v>
      </c>
      <c r="AM763" s="40">
        <v>0.26</v>
      </c>
      <c r="AN763" s="11">
        <v>49</v>
      </c>
      <c r="AO763" s="40">
        <v>0.53</v>
      </c>
      <c r="AP763" s="11">
        <v>55</v>
      </c>
      <c r="AQ763" s="11">
        <v>8.2100000000000009</v>
      </c>
      <c r="AR763" s="11">
        <v>157.28</v>
      </c>
      <c r="AS763" s="11">
        <v>123.31</v>
      </c>
      <c r="AT763" s="11" t="s">
        <v>2640</v>
      </c>
      <c r="AU763" s="11" t="s">
        <v>2641</v>
      </c>
      <c r="AV763" s="11" t="s">
        <v>2641</v>
      </c>
      <c r="AW763" s="11">
        <v>3</v>
      </c>
      <c r="AX763" s="64" t="s">
        <v>2688</v>
      </c>
    </row>
    <row r="764" spans="1:50" x14ac:dyDescent="0.3">
      <c r="A764" s="11" t="s">
        <v>2337</v>
      </c>
      <c r="B764" s="11" t="s">
        <v>462</v>
      </c>
      <c r="C764" s="11" t="s">
        <v>1812</v>
      </c>
      <c r="D764" s="11" t="s">
        <v>2337</v>
      </c>
      <c r="E764" s="11" t="s">
        <v>2232</v>
      </c>
      <c r="F764" s="11" t="s">
        <v>2688</v>
      </c>
      <c r="G764" s="11" t="s">
        <v>462</v>
      </c>
      <c r="H764" s="12" t="s">
        <v>1043</v>
      </c>
      <c r="I764" s="13">
        <v>44710</v>
      </c>
      <c r="J764" s="11" t="s">
        <v>2656</v>
      </c>
      <c r="K764" s="11">
        <v>0.37</v>
      </c>
      <c r="L764" s="11">
        <v>65</v>
      </c>
      <c r="M764" s="11">
        <v>10.14</v>
      </c>
      <c r="N764" s="11">
        <v>69</v>
      </c>
      <c r="O764" s="11">
        <v>19.07</v>
      </c>
      <c r="P764" s="11">
        <v>59</v>
      </c>
      <c r="Q764" s="11">
        <v>0.59</v>
      </c>
      <c r="R764" s="11">
        <v>65</v>
      </c>
      <c r="S764" s="11">
        <v>2.63</v>
      </c>
      <c r="T764" s="11">
        <v>65</v>
      </c>
      <c r="U764" s="11">
        <v>0.12</v>
      </c>
      <c r="V764" s="11">
        <v>51</v>
      </c>
      <c r="W764" s="11">
        <v>-0.43</v>
      </c>
      <c r="X764" s="11">
        <v>45</v>
      </c>
      <c r="Y764" s="11">
        <v>2.72</v>
      </c>
      <c r="Z764" s="11">
        <v>45</v>
      </c>
      <c r="AA764" s="11">
        <v>2.56</v>
      </c>
      <c r="AB764" s="11">
        <v>50</v>
      </c>
      <c r="AC764" s="11">
        <v>4.66</v>
      </c>
      <c r="AD764" s="11">
        <v>59</v>
      </c>
      <c r="AE764" s="40">
        <v>0.28000000000000003</v>
      </c>
      <c r="AF764" s="11">
        <v>49</v>
      </c>
      <c r="AG764" s="43">
        <v>0.05</v>
      </c>
      <c r="AH764" s="11">
        <v>41</v>
      </c>
      <c r="AI764" s="47">
        <v>0.27</v>
      </c>
      <c r="AJ764" s="11">
        <v>48</v>
      </c>
      <c r="AK764" s="47">
        <v>1E-3</v>
      </c>
      <c r="AL764" s="11">
        <v>35</v>
      </c>
      <c r="AM764" s="40">
        <v>0.26</v>
      </c>
      <c r="AN764" s="11">
        <v>45</v>
      </c>
      <c r="AO764" s="40">
        <v>0.44</v>
      </c>
      <c r="AP764" s="11">
        <v>51</v>
      </c>
      <c r="AQ764" s="11">
        <v>10.26</v>
      </c>
      <c r="AR764" s="11">
        <v>171.81</v>
      </c>
      <c r="AS764" s="11">
        <v>123.06</v>
      </c>
      <c r="AT764" s="11" t="s">
        <v>2640</v>
      </c>
      <c r="AU764" s="11" t="s">
        <v>2642</v>
      </c>
      <c r="AV764" s="11" t="s">
        <v>2640</v>
      </c>
      <c r="AW764" s="11">
        <v>3</v>
      </c>
      <c r="AX764" s="64" t="s">
        <v>2688</v>
      </c>
    </row>
    <row r="765" spans="1:50" x14ac:dyDescent="0.3">
      <c r="A765" s="11" t="s">
        <v>2338</v>
      </c>
      <c r="B765" s="11" t="s">
        <v>678</v>
      </c>
      <c r="C765" s="11" t="s">
        <v>1813</v>
      </c>
      <c r="D765" s="11" t="s">
        <v>2338</v>
      </c>
      <c r="E765" s="11" t="s">
        <v>2232</v>
      </c>
      <c r="F765" s="11" t="s">
        <v>2688</v>
      </c>
      <c r="G765" s="11" t="s">
        <v>678</v>
      </c>
      <c r="H765" s="12" t="s">
        <v>1052</v>
      </c>
      <c r="I765" s="13">
        <v>44717</v>
      </c>
      <c r="J765" s="11" t="s">
        <v>2656</v>
      </c>
      <c r="K765" s="11">
        <v>0.33</v>
      </c>
      <c r="L765" s="11">
        <v>68</v>
      </c>
      <c r="M765" s="11">
        <v>6.82</v>
      </c>
      <c r="N765" s="11">
        <v>71</v>
      </c>
      <c r="O765" s="11">
        <v>9.15</v>
      </c>
      <c r="P765" s="11">
        <v>63</v>
      </c>
      <c r="Q765" s="11">
        <v>-0.42</v>
      </c>
      <c r="R765" s="11">
        <v>67</v>
      </c>
      <c r="S765" s="11">
        <v>1.69</v>
      </c>
      <c r="T765" s="11">
        <v>66</v>
      </c>
      <c r="U765" s="11">
        <v>-0.02</v>
      </c>
      <c r="V765" s="11">
        <v>62</v>
      </c>
      <c r="W765" s="11">
        <v>-0.57999999999999996</v>
      </c>
      <c r="X765" s="11">
        <v>53</v>
      </c>
      <c r="Y765" s="11">
        <v>3.67</v>
      </c>
      <c r="Z765" s="11">
        <v>53</v>
      </c>
      <c r="AA765" s="11">
        <v>1.44</v>
      </c>
      <c r="AB765" s="11">
        <v>56</v>
      </c>
      <c r="AC765" s="11">
        <v>4.7300000000000004</v>
      </c>
      <c r="AD765" s="11">
        <v>61</v>
      </c>
      <c r="AE765" s="40">
        <v>0.26</v>
      </c>
      <c r="AF765" s="11">
        <v>60</v>
      </c>
      <c r="AG765" s="43">
        <v>0.05</v>
      </c>
      <c r="AH765" s="11">
        <v>48</v>
      </c>
      <c r="AI765" s="47">
        <v>0.38</v>
      </c>
      <c r="AJ765" s="11">
        <v>57</v>
      </c>
      <c r="AK765" s="47">
        <v>1E-3</v>
      </c>
      <c r="AL765" s="11">
        <v>42</v>
      </c>
      <c r="AM765" s="40">
        <v>0.34</v>
      </c>
      <c r="AN765" s="11">
        <v>54</v>
      </c>
      <c r="AO765" s="40">
        <v>0.48</v>
      </c>
      <c r="AP765" s="11">
        <v>62</v>
      </c>
      <c r="AQ765" s="11">
        <v>6.8000000000000007</v>
      </c>
      <c r="AR765" s="11">
        <v>164.62</v>
      </c>
      <c r="AS765" s="11">
        <v>125.04</v>
      </c>
      <c r="AT765" s="11" t="s">
        <v>2640</v>
      </c>
      <c r="AU765" s="11" t="s">
        <v>2640</v>
      </c>
      <c r="AV765" s="11" t="s">
        <v>2640</v>
      </c>
      <c r="AW765" s="11">
        <v>2</v>
      </c>
      <c r="AX765" s="64" t="s">
        <v>2688</v>
      </c>
    </row>
    <row r="766" spans="1:50" s="8" customFormat="1" x14ac:dyDescent="0.3">
      <c r="A766" s="17" t="s">
        <v>2339</v>
      </c>
      <c r="B766" s="17" t="s">
        <v>691</v>
      </c>
      <c r="C766" s="17" t="s">
        <v>1814</v>
      </c>
      <c r="D766" s="17" t="s">
        <v>2339</v>
      </c>
      <c r="E766" s="17" t="s">
        <v>2232</v>
      </c>
      <c r="F766" s="17" t="s">
        <v>2688</v>
      </c>
      <c r="G766" s="17" t="s">
        <v>691</v>
      </c>
      <c r="H766" s="18" t="s">
        <v>1052</v>
      </c>
      <c r="I766" s="19">
        <v>44720</v>
      </c>
      <c r="J766" s="17" t="s">
        <v>2656</v>
      </c>
      <c r="K766" s="17">
        <v>0.39</v>
      </c>
      <c r="L766" s="17">
        <v>67</v>
      </c>
      <c r="M766" s="17">
        <v>7.09</v>
      </c>
      <c r="N766" s="17">
        <v>71</v>
      </c>
      <c r="O766" s="17">
        <v>10.34</v>
      </c>
      <c r="P766" s="17">
        <v>63</v>
      </c>
      <c r="Q766" s="17">
        <v>0.02</v>
      </c>
      <c r="R766" s="17">
        <v>67</v>
      </c>
      <c r="S766" s="17">
        <v>2.54</v>
      </c>
      <c r="T766" s="17">
        <v>66</v>
      </c>
      <c r="U766" s="17">
        <v>-0.93</v>
      </c>
      <c r="V766" s="17">
        <v>59</v>
      </c>
      <c r="W766" s="17">
        <v>-0.68</v>
      </c>
      <c r="X766" s="17">
        <v>53</v>
      </c>
      <c r="Y766" s="17">
        <v>3.09</v>
      </c>
      <c r="Z766" s="17">
        <v>53</v>
      </c>
      <c r="AA766" s="17">
        <v>1.67</v>
      </c>
      <c r="AB766" s="17">
        <v>56</v>
      </c>
      <c r="AC766" s="17">
        <v>4.42</v>
      </c>
      <c r="AD766" s="17">
        <v>59</v>
      </c>
      <c r="AE766" s="42">
        <v>0.28999999999999998</v>
      </c>
      <c r="AF766" s="17">
        <v>59</v>
      </c>
      <c r="AG766" s="45">
        <v>0.06</v>
      </c>
      <c r="AH766" s="17">
        <v>48</v>
      </c>
      <c r="AI766" s="49">
        <v>0.32</v>
      </c>
      <c r="AJ766" s="17">
        <v>56</v>
      </c>
      <c r="AK766" s="49">
        <v>1E-3</v>
      </c>
      <c r="AL766" s="17">
        <v>42</v>
      </c>
      <c r="AM766" s="42">
        <v>0.32</v>
      </c>
      <c r="AN766" s="17">
        <v>53</v>
      </c>
      <c r="AO766" s="42">
        <v>0.46</v>
      </c>
      <c r="AP766" s="17">
        <v>61</v>
      </c>
      <c r="AQ766" s="17">
        <v>6.16</v>
      </c>
      <c r="AR766" s="17">
        <v>166.71</v>
      </c>
      <c r="AS766" s="17">
        <v>120.82</v>
      </c>
      <c r="AT766" s="17" t="s">
        <v>2640</v>
      </c>
      <c r="AU766" s="17" t="s">
        <v>2640</v>
      </c>
      <c r="AV766" s="17" t="s">
        <v>2640</v>
      </c>
      <c r="AW766" s="17">
        <v>3</v>
      </c>
      <c r="AX766" s="66" t="s">
        <v>2688</v>
      </c>
    </row>
    <row r="767" spans="1:50" s="8" customFormat="1" x14ac:dyDescent="0.3">
      <c r="A767" s="17" t="s">
        <v>2340</v>
      </c>
      <c r="B767" s="17" t="s">
        <v>453</v>
      </c>
      <c r="C767" s="17" t="s">
        <v>1815</v>
      </c>
      <c r="D767" s="17" t="s">
        <v>2340</v>
      </c>
      <c r="E767" s="17" t="s">
        <v>2232</v>
      </c>
      <c r="F767" s="17" t="s">
        <v>2688</v>
      </c>
      <c r="G767" s="17" t="s">
        <v>453</v>
      </c>
      <c r="H767" s="18" t="s">
        <v>1059</v>
      </c>
      <c r="I767" s="19">
        <v>44710</v>
      </c>
      <c r="J767" s="17" t="s">
        <v>2656</v>
      </c>
      <c r="K767" s="17">
        <v>0.37</v>
      </c>
      <c r="L767" s="17">
        <v>65</v>
      </c>
      <c r="M767" s="17">
        <v>8.82</v>
      </c>
      <c r="N767" s="17">
        <v>70</v>
      </c>
      <c r="O767" s="17">
        <v>13.48</v>
      </c>
      <c r="P767" s="17">
        <v>59</v>
      </c>
      <c r="Q767" s="17">
        <v>0.31</v>
      </c>
      <c r="R767" s="17">
        <v>63</v>
      </c>
      <c r="S767" s="17">
        <v>1.99</v>
      </c>
      <c r="T767" s="17">
        <v>64</v>
      </c>
      <c r="U767" s="17">
        <v>-0.37</v>
      </c>
      <c r="V767" s="17">
        <v>53</v>
      </c>
      <c r="W767" s="17">
        <v>-0.42</v>
      </c>
      <c r="X767" s="17">
        <v>47</v>
      </c>
      <c r="Y767" s="17">
        <v>4.84</v>
      </c>
      <c r="Z767" s="17">
        <v>47</v>
      </c>
      <c r="AA767" s="17">
        <v>1.89</v>
      </c>
      <c r="AB767" s="17">
        <v>50</v>
      </c>
      <c r="AC767" s="17">
        <v>4.1100000000000003</v>
      </c>
      <c r="AD767" s="17">
        <v>59</v>
      </c>
      <c r="AE767" s="42">
        <v>0.26</v>
      </c>
      <c r="AF767" s="17">
        <v>49</v>
      </c>
      <c r="AG767" s="45">
        <v>0.06</v>
      </c>
      <c r="AH767" s="17">
        <v>41</v>
      </c>
      <c r="AI767" s="49">
        <v>0.26</v>
      </c>
      <c r="AJ767" s="17">
        <v>48</v>
      </c>
      <c r="AK767" s="49">
        <v>1E-3</v>
      </c>
      <c r="AL767" s="17">
        <v>36</v>
      </c>
      <c r="AM767" s="42">
        <v>0.28000000000000003</v>
      </c>
      <c r="AN767" s="17">
        <v>45</v>
      </c>
      <c r="AO767" s="42">
        <v>0.39</v>
      </c>
      <c r="AP767" s="17">
        <v>51</v>
      </c>
      <c r="AQ767" s="17">
        <v>8.4500000000000011</v>
      </c>
      <c r="AR767" s="17">
        <v>164.82</v>
      </c>
      <c r="AS767" s="17">
        <v>123.18</v>
      </c>
      <c r="AT767" s="17" t="s">
        <v>2642</v>
      </c>
      <c r="AU767" s="17" t="s">
        <v>2642</v>
      </c>
      <c r="AV767" s="17" t="s">
        <v>2640</v>
      </c>
      <c r="AW767" s="17">
        <v>3</v>
      </c>
      <c r="AX767" s="66" t="s">
        <v>2688</v>
      </c>
    </row>
    <row r="768" spans="1:50" s="8" customFormat="1" x14ac:dyDescent="0.3">
      <c r="A768" s="17" t="s">
        <v>2341</v>
      </c>
      <c r="B768" s="17" t="s">
        <v>180</v>
      </c>
      <c r="C768" s="17" t="s">
        <v>1816</v>
      </c>
      <c r="D768" s="17" t="s">
        <v>2341</v>
      </c>
      <c r="E768" s="17" t="s">
        <v>2232</v>
      </c>
      <c r="F768" s="17" t="s">
        <v>2688</v>
      </c>
      <c r="G768" s="17" t="s">
        <v>180</v>
      </c>
      <c r="H768" s="18" t="s">
        <v>1050</v>
      </c>
      <c r="I768" s="19">
        <v>44699</v>
      </c>
      <c r="J768" s="17" t="s">
        <v>2656</v>
      </c>
      <c r="K768" s="17">
        <v>0.16</v>
      </c>
      <c r="L768" s="17">
        <v>68</v>
      </c>
      <c r="M768" s="17">
        <v>4.67</v>
      </c>
      <c r="N768" s="17">
        <v>72</v>
      </c>
      <c r="O768" s="17">
        <v>5.27</v>
      </c>
      <c r="P768" s="17">
        <v>64</v>
      </c>
      <c r="Q768" s="17">
        <v>0.65</v>
      </c>
      <c r="R768" s="17">
        <v>65</v>
      </c>
      <c r="S768" s="17">
        <v>1.56</v>
      </c>
      <c r="T768" s="17">
        <v>65</v>
      </c>
      <c r="U768" s="17">
        <v>-0.1</v>
      </c>
      <c r="V768" s="17">
        <v>61</v>
      </c>
      <c r="W768" s="17">
        <v>-0.2</v>
      </c>
      <c r="X768" s="17">
        <v>53</v>
      </c>
      <c r="Y768" s="17">
        <v>2.39</v>
      </c>
      <c r="Z768" s="17">
        <v>53</v>
      </c>
      <c r="AA768" s="17">
        <v>1.36</v>
      </c>
      <c r="AB768" s="17">
        <v>56</v>
      </c>
      <c r="AC768" s="17">
        <v>2.87</v>
      </c>
      <c r="AD768" s="17">
        <v>60</v>
      </c>
      <c r="AE768" s="42">
        <v>0.38</v>
      </c>
      <c r="AF768" s="17">
        <v>56</v>
      </c>
      <c r="AG768" s="45">
        <v>7.0000000000000007E-2</v>
      </c>
      <c r="AH768" s="17">
        <v>49</v>
      </c>
      <c r="AI768" s="49">
        <v>0.28000000000000003</v>
      </c>
      <c r="AJ768" s="17">
        <v>56</v>
      </c>
      <c r="AK768" s="49">
        <v>1E-3</v>
      </c>
      <c r="AL768" s="17">
        <v>44</v>
      </c>
      <c r="AM768" s="42">
        <v>0.31</v>
      </c>
      <c r="AN768" s="17">
        <v>53</v>
      </c>
      <c r="AO768" s="42">
        <v>0.56999999999999995</v>
      </c>
      <c r="AP768" s="17">
        <v>58</v>
      </c>
      <c r="AQ768" s="17">
        <v>4.57</v>
      </c>
      <c r="AR768" s="17">
        <v>162.25</v>
      </c>
      <c r="AS768" s="17">
        <v>124.63</v>
      </c>
      <c r="AT768" s="17" t="s">
        <v>2640</v>
      </c>
      <c r="AU768" s="17" t="s">
        <v>2640</v>
      </c>
      <c r="AV768" s="17" t="s">
        <v>2640</v>
      </c>
      <c r="AW768" s="17">
        <v>4</v>
      </c>
      <c r="AX768" s="66" t="s">
        <v>2688</v>
      </c>
    </row>
    <row r="769" spans="1:50" s="8" customFormat="1" x14ac:dyDescent="0.3">
      <c r="A769" s="17" t="s">
        <v>2342</v>
      </c>
      <c r="B769" s="17" t="s">
        <v>880</v>
      </c>
      <c r="C769" s="17" t="s">
        <v>1817</v>
      </c>
      <c r="D769" s="17" t="s">
        <v>2342</v>
      </c>
      <c r="E769" s="17" t="s">
        <v>2232</v>
      </c>
      <c r="F769" s="17" t="s">
        <v>2688</v>
      </c>
      <c r="G769" s="17" t="s">
        <v>880</v>
      </c>
      <c r="H769" s="18" t="s">
        <v>1058</v>
      </c>
      <c r="I769" s="19">
        <v>44741</v>
      </c>
      <c r="J769" s="17" t="s">
        <v>2655</v>
      </c>
      <c r="K769" s="17">
        <v>0.49</v>
      </c>
      <c r="L769" s="17">
        <v>68</v>
      </c>
      <c r="M769" s="17">
        <v>9.18</v>
      </c>
      <c r="N769" s="17">
        <v>71</v>
      </c>
      <c r="O769" s="17">
        <v>14.18</v>
      </c>
      <c r="P769" s="17">
        <v>63</v>
      </c>
      <c r="Q769" s="17">
        <v>-0.59</v>
      </c>
      <c r="R769" s="17">
        <v>67</v>
      </c>
      <c r="S769" s="17">
        <v>0.92</v>
      </c>
      <c r="T769" s="17">
        <v>66</v>
      </c>
      <c r="U769" s="17">
        <v>-0.61</v>
      </c>
      <c r="V769" s="17">
        <v>58</v>
      </c>
      <c r="W769" s="17">
        <v>-0.54</v>
      </c>
      <c r="X769" s="17">
        <v>49</v>
      </c>
      <c r="Y769" s="17">
        <v>4.16</v>
      </c>
      <c r="Z769" s="17">
        <v>49</v>
      </c>
      <c r="AA769" s="17">
        <v>1.65</v>
      </c>
      <c r="AB769" s="17">
        <v>53</v>
      </c>
      <c r="AC769" s="17">
        <v>5.12</v>
      </c>
      <c r="AD769" s="17">
        <v>59</v>
      </c>
      <c r="AE769" s="42">
        <v>0.28999999999999998</v>
      </c>
      <c r="AF769" s="17">
        <v>57</v>
      </c>
      <c r="AG769" s="45">
        <v>0.05</v>
      </c>
      <c r="AH769" s="17">
        <v>42</v>
      </c>
      <c r="AI769" s="49">
        <v>0.24</v>
      </c>
      <c r="AJ769" s="17">
        <v>52</v>
      </c>
      <c r="AK769" s="49">
        <v>0.02</v>
      </c>
      <c r="AL769" s="17">
        <v>35</v>
      </c>
      <c r="AM769" s="42">
        <v>0.27</v>
      </c>
      <c r="AN769" s="17">
        <v>48</v>
      </c>
      <c r="AO769" s="42">
        <v>0.49</v>
      </c>
      <c r="AP769" s="17">
        <v>58</v>
      </c>
      <c r="AQ769" s="17">
        <v>8.57</v>
      </c>
      <c r="AR769" s="17">
        <v>162.13</v>
      </c>
      <c r="AS769" s="17">
        <v>122.57</v>
      </c>
      <c r="AT769" s="17" t="s">
        <v>2640</v>
      </c>
      <c r="AU769" s="17" t="s">
        <v>2641</v>
      </c>
      <c r="AV769" s="17" t="s">
        <v>2640</v>
      </c>
      <c r="AW769" s="17">
        <v>3</v>
      </c>
      <c r="AX769" s="66" t="s">
        <v>2688</v>
      </c>
    </row>
    <row r="770" spans="1:50" x14ac:dyDescent="0.3">
      <c r="A770" s="11" t="s">
        <v>2343</v>
      </c>
      <c r="B770" s="11" t="s">
        <v>971</v>
      </c>
      <c r="C770" s="11" t="s">
        <v>1818</v>
      </c>
      <c r="D770" s="11" t="s">
        <v>2343</v>
      </c>
      <c r="E770" s="11" t="s">
        <v>2232</v>
      </c>
      <c r="F770" s="11" t="s">
        <v>2688</v>
      </c>
      <c r="G770" s="11" t="s">
        <v>971</v>
      </c>
      <c r="H770" s="12" t="s">
        <v>1045</v>
      </c>
      <c r="I770" s="13">
        <v>44737</v>
      </c>
      <c r="J770" s="11" t="s">
        <v>2656</v>
      </c>
      <c r="K770" s="11">
        <v>0.6</v>
      </c>
      <c r="L770" s="11">
        <v>63</v>
      </c>
      <c r="M770" s="11">
        <v>12</v>
      </c>
      <c r="N770" s="11">
        <v>68</v>
      </c>
      <c r="O770" s="11">
        <v>20.29</v>
      </c>
      <c r="P770" s="11">
        <v>56</v>
      </c>
      <c r="Q770" s="11">
        <v>-0.31</v>
      </c>
      <c r="R770" s="11">
        <v>63</v>
      </c>
      <c r="S770" s="11">
        <v>1.57</v>
      </c>
      <c r="T770" s="11">
        <v>63</v>
      </c>
      <c r="U770" s="11">
        <v>1.0900000000000001</v>
      </c>
      <c r="V770" s="11">
        <v>53</v>
      </c>
      <c r="W770" s="11">
        <v>-0.71</v>
      </c>
      <c r="X770" s="11">
        <v>45</v>
      </c>
      <c r="Y770" s="11">
        <v>5.27</v>
      </c>
      <c r="Z770" s="11">
        <v>45</v>
      </c>
      <c r="AA770" s="11">
        <v>2</v>
      </c>
      <c r="AB770" s="11">
        <v>49</v>
      </c>
      <c r="AC770" s="11">
        <v>5.82</v>
      </c>
      <c r="AD770" s="11">
        <v>57</v>
      </c>
      <c r="AE770" s="40">
        <v>0.24</v>
      </c>
      <c r="AF770" s="11">
        <v>52</v>
      </c>
      <c r="AG770" s="43">
        <v>0.05</v>
      </c>
      <c r="AH770" s="11">
        <v>39</v>
      </c>
      <c r="AI770" s="47">
        <v>0.21</v>
      </c>
      <c r="AJ770" s="11">
        <v>48</v>
      </c>
      <c r="AK770" s="47">
        <v>0.02</v>
      </c>
      <c r="AL770" s="11">
        <v>34</v>
      </c>
      <c r="AM770" s="40">
        <v>0.26</v>
      </c>
      <c r="AN770" s="11">
        <v>45</v>
      </c>
      <c r="AO770" s="40">
        <v>0.35</v>
      </c>
      <c r="AP770" s="11">
        <v>54</v>
      </c>
      <c r="AQ770" s="11">
        <v>13.09</v>
      </c>
      <c r="AR770" s="11">
        <v>168.98</v>
      </c>
      <c r="AS770" s="11">
        <v>125.41</v>
      </c>
      <c r="AT770" s="11" t="s">
        <v>2640</v>
      </c>
      <c r="AU770" s="11" t="s">
        <v>2640</v>
      </c>
      <c r="AV770" s="11" t="s">
        <v>2641</v>
      </c>
      <c r="AW770" s="11">
        <v>3</v>
      </c>
      <c r="AX770" s="64" t="s">
        <v>2688</v>
      </c>
    </row>
    <row r="771" spans="1:50" x14ac:dyDescent="0.3">
      <c r="A771" s="11" t="s">
        <v>2344</v>
      </c>
      <c r="B771" s="11" t="s">
        <v>801</v>
      </c>
      <c r="C771" s="11" t="s">
        <v>1819</v>
      </c>
      <c r="D771" s="11" t="s">
        <v>2344</v>
      </c>
      <c r="E771" s="11" t="s">
        <v>2232</v>
      </c>
      <c r="F771" s="11" t="s">
        <v>2688</v>
      </c>
      <c r="G771" s="11" t="s">
        <v>801</v>
      </c>
      <c r="H771" s="12" t="s">
        <v>1076</v>
      </c>
      <c r="I771" s="13">
        <v>44730</v>
      </c>
      <c r="J771" s="11" t="s">
        <v>2657</v>
      </c>
      <c r="K771" s="11">
        <v>0.31</v>
      </c>
      <c r="L771" s="11">
        <v>63</v>
      </c>
      <c r="M771" s="11">
        <v>9.91</v>
      </c>
      <c r="N771" s="11">
        <v>68</v>
      </c>
      <c r="O771" s="11">
        <v>18.61</v>
      </c>
      <c r="P771" s="11">
        <v>57</v>
      </c>
      <c r="Q771" s="11">
        <v>-1.1200000000000001</v>
      </c>
      <c r="R771" s="11">
        <v>62</v>
      </c>
      <c r="S771" s="11">
        <v>1.83</v>
      </c>
      <c r="T771" s="11">
        <v>63</v>
      </c>
      <c r="U771" s="11">
        <v>0.09</v>
      </c>
      <c r="V771" s="11">
        <v>53</v>
      </c>
      <c r="W771" s="11">
        <v>-0.77</v>
      </c>
      <c r="X771" s="11">
        <v>45</v>
      </c>
      <c r="Y771" s="11">
        <v>5.89</v>
      </c>
      <c r="Z771" s="11">
        <v>45</v>
      </c>
      <c r="AA771" s="11">
        <v>2.5499999999999998</v>
      </c>
      <c r="AB771" s="11">
        <v>49</v>
      </c>
      <c r="AC771" s="11">
        <v>6.44</v>
      </c>
      <c r="AD771" s="11">
        <v>58</v>
      </c>
      <c r="AE771" s="40">
        <v>0.27</v>
      </c>
      <c r="AF771" s="11">
        <v>51</v>
      </c>
      <c r="AG771" s="43">
        <v>0.04</v>
      </c>
      <c r="AH771" s="11">
        <v>42</v>
      </c>
      <c r="AI771" s="47">
        <v>0.25</v>
      </c>
      <c r="AJ771" s="11">
        <v>49</v>
      </c>
      <c r="AK771" s="47">
        <v>0.01</v>
      </c>
      <c r="AL771" s="11">
        <v>35</v>
      </c>
      <c r="AM771" s="40">
        <v>0.26</v>
      </c>
      <c r="AN771" s="11">
        <v>46</v>
      </c>
      <c r="AO771" s="40">
        <v>0.47</v>
      </c>
      <c r="AP771" s="11">
        <v>53</v>
      </c>
      <c r="AQ771" s="11">
        <v>10</v>
      </c>
      <c r="AR771" s="11">
        <v>166.15</v>
      </c>
      <c r="AS771" s="11">
        <v>121.08</v>
      </c>
      <c r="AT771" s="11" t="s">
        <v>2642</v>
      </c>
      <c r="AU771" s="11" t="s">
        <v>2642</v>
      </c>
      <c r="AV771" s="11" t="s">
        <v>2642</v>
      </c>
      <c r="AW771" s="11">
        <v>4</v>
      </c>
      <c r="AX771" s="64" t="s">
        <v>2688</v>
      </c>
    </row>
    <row r="772" spans="1:50" x14ac:dyDescent="0.3">
      <c r="A772" s="11" t="s">
        <v>2345</v>
      </c>
      <c r="B772" s="11" t="s">
        <v>261</v>
      </c>
      <c r="C772" s="11" t="s">
        <v>1820</v>
      </c>
      <c r="D772" s="11" t="s">
        <v>2345</v>
      </c>
      <c r="E772" s="11" t="s">
        <v>2232</v>
      </c>
      <c r="F772" s="11" t="s">
        <v>2688</v>
      </c>
      <c r="G772" s="11" t="s">
        <v>261</v>
      </c>
      <c r="H772" s="12" t="s">
        <v>1058</v>
      </c>
      <c r="I772" s="13">
        <v>44703</v>
      </c>
      <c r="J772" s="11" t="s">
        <v>2656</v>
      </c>
      <c r="K772" s="11">
        <v>0.37</v>
      </c>
      <c r="L772" s="11">
        <v>68</v>
      </c>
      <c r="M772" s="11">
        <v>5.74</v>
      </c>
      <c r="N772" s="11">
        <v>71</v>
      </c>
      <c r="O772" s="11">
        <v>10.32</v>
      </c>
      <c r="P772" s="11">
        <v>63</v>
      </c>
      <c r="Q772" s="11">
        <v>0.84</v>
      </c>
      <c r="R772" s="11">
        <v>67</v>
      </c>
      <c r="S772" s="11">
        <v>1.8</v>
      </c>
      <c r="T772" s="11">
        <v>67</v>
      </c>
      <c r="U772" s="11">
        <v>-0.77</v>
      </c>
      <c r="V772" s="11">
        <v>61</v>
      </c>
      <c r="W772" s="11">
        <v>-0.26</v>
      </c>
      <c r="X772" s="11">
        <v>50</v>
      </c>
      <c r="Y772" s="11">
        <v>3.3</v>
      </c>
      <c r="Z772" s="11">
        <v>49</v>
      </c>
      <c r="AA772" s="11">
        <v>1.81</v>
      </c>
      <c r="AB772" s="11">
        <v>54</v>
      </c>
      <c r="AC772" s="11">
        <v>3.25</v>
      </c>
      <c r="AD772" s="11">
        <v>61</v>
      </c>
      <c r="AE772" s="40">
        <v>0.33</v>
      </c>
      <c r="AF772" s="11">
        <v>56</v>
      </c>
      <c r="AG772" s="43">
        <v>0.04</v>
      </c>
      <c r="AH772" s="11">
        <v>42</v>
      </c>
      <c r="AI772" s="47">
        <v>0.27</v>
      </c>
      <c r="AJ772" s="11">
        <v>53</v>
      </c>
      <c r="AK772" s="47">
        <v>0.01</v>
      </c>
      <c r="AL772" s="11">
        <v>36</v>
      </c>
      <c r="AM772" s="40">
        <v>0.26</v>
      </c>
      <c r="AN772" s="11">
        <v>49</v>
      </c>
      <c r="AO772" s="40">
        <v>0.47</v>
      </c>
      <c r="AP772" s="11">
        <v>58</v>
      </c>
      <c r="AQ772" s="11">
        <v>4.9700000000000006</v>
      </c>
      <c r="AR772" s="11">
        <v>152.69</v>
      </c>
      <c r="AS772" s="11">
        <v>118.54</v>
      </c>
      <c r="AT772" s="11" t="s">
        <v>2640</v>
      </c>
      <c r="AU772" s="11" t="s">
        <v>2642</v>
      </c>
      <c r="AV772" s="11" t="s">
        <v>2642</v>
      </c>
      <c r="AW772" s="11">
        <v>3</v>
      </c>
      <c r="AX772" s="64" t="s">
        <v>2688</v>
      </c>
    </row>
    <row r="773" spans="1:50" x14ac:dyDescent="0.3">
      <c r="A773" s="11" t="s">
        <v>2346</v>
      </c>
      <c r="B773" s="11" t="s">
        <v>703</v>
      </c>
      <c r="C773" s="11" t="s">
        <v>1821</v>
      </c>
      <c r="D773" s="11" t="s">
        <v>2346</v>
      </c>
      <c r="E773" s="11" t="s">
        <v>2232</v>
      </c>
      <c r="F773" s="11" t="s">
        <v>2688</v>
      </c>
      <c r="G773" s="11" t="s">
        <v>703</v>
      </c>
      <c r="H773" s="12" t="s">
        <v>1056</v>
      </c>
      <c r="I773" s="13">
        <v>44722</v>
      </c>
      <c r="J773" s="11" t="s">
        <v>2657</v>
      </c>
      <c r="K773" s="11">
        <v>0.63</v>
      </c>
      <c r="L773" s="11">
        <v>66</v>
      </c>
      <c r="M773" s="11">
        <v>8.27</v>
      </c>
      <c r="N773" s="11">
        <v>70</v>
      </c>
      <c r="O773" s="11">
        <v>15.51</v>
      </c>
      <c r="P773" s="11">
        <v>61</v>
      </c>
      <c r="Q773" s="11">
        <v>-1.24</v>
      </c>
      <c r="R773" s="11">
        <v>63</v>
      </c>
      <c r="S773" s="11">
        <v>0.96</v>
      </c>
      <c r="T773" s="11">
        <v>64</v>
      </c>
      <c r="U773" s="11">
        <v>0.61</v>
      </c>
      <c r="V773" s="11">
        <v>58</v>
      </c>
      <c r="W773" s="11">
        <v>-0.36</v>
      </c>
      <c r="X773" s="11">
        <v>48</v>
      </c>
      <c r="Y773" s="11">
        <v>4.7699999999999996</v>
      </c>
      <c r="Z773" s="11">
        <v>47</v>
      </c>
      <c r="AA773" s="11">
        <v>1.59</v>
      </c>
      <c r="AB773" s="11">
        <v>50</v>
      </c>
      <c r="AC773" s="11">
        <v>5.29</v>
      </c>
      <c r="AD773" s="11">
        <v>59</v>
      </c>
      <c r="AE773" s="40">
        <v>0.25</v>
      </c>
      <c r="AF773" s="11">
        <v>51</v>
      </c>
      <c r="AG773" s="43">
        <v>0.05</v>
      </c>
      <c r="AH773" s="11">
        <v>39</v>
      </c>
      <c r="AI773" s="47">
        <v>0.23</v>
      </c>
      <c r="AJ773" s="11">
        <v>49</v>
      </c>
      <c r="AK773" s="47">
        <v>0.01</v>
      </c>
      <c r="AL773" s="11">
        <v>34</v>
      </c>
      <c r="AM773" s="40">
        <v>0.25</v>
      </c>
      <c r="AN773" s="11">
        <v>45</v>
      </c>
      <c r="AO773" s="40">
        <v>0.36</v>
      </c>
      <c r="AP773" s="11">
        <v>53</v>
      </c>
      <c r="AQ773" s="11">
        <v>8.879999999999999</v>
      </c>
      <c r="AR773" s="11">
        <v>151.72999999999999</v>
      </c>
      <c r="AS773" s="11">
        <v>122.31</v>
      </c>
      <c r="AT773" s="11" t="s">
        <v>2640</v>
      </c>
      <c r="AU773" s="11" t="s">
        <v>2640</v>
      </c>
      <c r="AV773" s="11" t="s">
        <v>2642</v>
      </c>
      <c r="AW773" s="11">
        <v>3</v>
      </c>
      <c r="AX773" s="64" t="s">
        <v>2688</v>
      </c>
    </row>
    <row r="774" spans="1:50" s="8" customFormat="1" x14ac:dyDescent="0.3">
      <c r="A774" s="17" t="s">
        <v>2347</v>
      </c>
      <c r="B774" s="17" t="s">
        <v>459</v>
      </c>
      <c r="C774" s="17" t="s">
        <v>1822</v>
      </c>
      <c r="D774" s="17" t="s">
        <v>2347</v>
      </c>
      <c r="E774" s="17" t="s">
        <v>2232</v>
      </c>
      <c r="F774" s="17" t="s">
        <v>2688</v>
      </c>
      <c r="G774" s="17" t="s">
        <v>459</v>
      </c>
      <c r="H774" s="18" t="s">
        <v>1061</v>
      </c>
      <c r="I774" s="19">
        <v>44710</v>
      </c>
      <c r="J774" s="17" t="s">
        <v>2656</v>
      </c>
      <c r="K774" s="17">
        <v>0.45</v>
      </c>
      <c r="L774" s="17">
        <v>65</v>
      </c>
      <c r="M774" s="17">
        <v>7.9</v>
      </c>
      <c r="N774" s="17">
        <v>70</v>
      </c>
      <c r="O774" s="17">
        <v>14.7</v>
      </c>
      <c r="P774" s="17">
        <v>57</v>
      </c>
      <c r="Q774" s="17">
        <v>0.46</v>
      </c>
      <c r="R774" s="17">
        <v>63</v>
      </c>
      <c r="S774" s="17">
        <v>2.35</v>
      </c>
      <c r="T774" s="17">
        <v>64</v>
      </c>
      <c r="U774" s="17">
        <v>0.64</v>
      </c>
      <c r="V774" s="17">
        <v>53</v>
      </c>
      <c r="W774" s="17">
        <v>-0.49</v>
      </c>
      <c r="X774" s="17">
        <v>47</v>
      </c>
      <c r="Y774" s="17">
        <v>2.5</v>
      </c>
      <c r="Z774" s="17">
        <v>46</v>
      </c>
      <c r="AA774" s="17">
        <v>2.12</v>
      </c>
      <c r="AB774" s="17">
        <v>48</v>
      </c>
      <c r="AC774" s="17">
        <v>4.4400000000000004</v>
      </c>
      <c r="AD774" s="17">
        <v>59</v>
      </c>
      <c r="AE774" s="42">
        <v>0.25</v>
      </c>
      <c r="AF774" s="17">
        <v>48</v>
      </c>
      <c r="AG774" s="45">
        <v>0.05</v>
      </c>
      <c r="AH774" s="17">
        <v>39</v>
      </c>
      <c r="AI774" s="49">
        <v>0.19</v>
      </c>
      <c r="AJ774" s="17">
        <v>47</v>
      </c>
      <c r="AK774" s="49">
        <v>0.02</v>
      </c>
      <c r="AL774" s="17">
        <v>33</v>
      </c>
      <c r="AM774" s="42">
        <v>0.25</v>
      </c>
      <c r="AN774" s="17">
        <v>44</v>
      </c>
      <c r="AO774" s="42">
        <v>0.37</v>
      </c>
      <c r="AP774" s="17">
        <v>50</v>
      </c>
      <c r="AQ774" s="17">
        <v>8.5400000000000009</v>
      </c>
      <c r="AR774" s="17">
        <v>161.36000000000001</v>
      </c>
      <c r="AS774" s="17">
        <v>120.84</v>
      </c>
      <c r="AT774" s="17" t="s">
        <v>2642</v>
      </c>
      <c r="AU774" s="17" t="s">
        <v>2642</v>
      </c>
      <c r="AV774" s="17" t="s">
        <v>2642</v>
      </c>
      <c r="AW774" s="17">
        <v>3</v>
      </c>
      <c r="AX774" s="66" t="s">
        <v>2688</v>
      </c>
    </row>
    <row r="775" spans="1:50" s="8" customFormat="1" x14ac:dyDescent="0.3">
      <c r="A775" s="17" t="s">
        <v>2348</v>
      </c>
      <c r="B775" s="17" t="s">
        <v>825</v>
      </c>
      <c r="C775" s="17" t="s">
        <v>1823</v>
      </c>
      <c r="D775" s="17" t="s">
        <v>2348</v>
      </c>
      <c r="E775" s="17" t="s">
        <v>2232</v>
      </c>
      <c r="F775" s="17" t="s">
        <v>2688</v>
      </c>
      <c r="G775" s="17" t="s">
        <v>825</v>
      </c>
      <c r="H775" s="18" t="s">
        <v>1068</v>
      </c>
      <c r="I775" s="19">
        <v>44728</v>
      </c>
      <c r="J775" s="17" t="s">
        <v>2655</v>
      </c>
      <c r="K775" s="17">
        <v>0.52</v>
      </c>
      <c r="L775" s="17">
        <v>61</v>
      </c>
      <c r="M775" s="17">
        <v>6.52</v>
      </c>
      <c r="N775" s="17">
        <v>67</v>
      </c>
      <c r="O775" s="17">
        <v>10.51</v>
      </c>
      <c r="P775" s="17">
        <v>59</v>
      </c>
      <c r="Q775" s="17">
        <v>0.72</v>
      </c>
      <c r="R775" s="17">
        <v>61</v>
      </c>
      <c r="S775" s="17">
        <v>1.64</v>
      </c>
      <c r="T775" s="17">
        <v>62</v>
      </c>
      <c r="U775" s="17">
        <v>0.72</v>
      </c>
      <c r="V775" s="17">
        <v>54</v>
      </c>
      <c r="W775" s="17">
        <v>-0.23</v>
      </c>
      <c r="X775" s="17">
        <v>45</v>
      </c>
      <c r="Y775" s="17">
        <v>2.37</v>
      </c>
      <c r="Z775" s="17">
        <v>44</v>
      </c>
      <c r="AA775" s="17">
        <v>1.53</v>
      </c>
      <c r="AB775" s="17">
        <v>48</v>
      </c>
      <c r="AC775" s="17">
        <v>3.24</v>
      </c>
      <c r="AD775" s="17">
        <v>57</v>
      </c>
      <c r="AE775" s="42">
        <v>0.32</v>
      </c>
      <c r="AF775" s="17">
        <v>48</v>
      </c>
      <c r="AG775" s="45">
        <v>7.0000000000000007E-2</v>
      </c>
      <c r="AH775" s="17">
        <v>39</v>
      </c>
      <c r="AI775" s="49">
        <v>0.23</v>
      </c>
      <c r="AJ775" s="17">
        <v>48</v>
      </c>
      <c r="AK775" s="49">
        <v>0.02</v>
      </c>
      <c r="AL775" s="17">
        <v>32</v>
      </c>
      <c r="AM775" s="42">
        <v>0.28999999999999998</v>
      </c>
      <c r="AN775" s="17">
        <v>45</v>
      </c>
      <c r="AO775" s="42">
        <v>0.47</v>
      </c>
      <c r="AP775" s="17">
        <v>50</v>
      </c>
      <c r="AQ775" s="17">
        <v>7.2399999999999993</v>
      </c>
      <c r="AR775" s="17">
        <v>161.12</v>
      </c>
      <c r="AS775" s="17">
        <v>124.8</v>
      </c>
      <c r="AT775" s="17" t="s">
        <v>2642</v>
      </c>
      <c r="AU775" s="17" t="s">
        <v>2640</v>
      </c>
      <c r="AV775" s="17" t="s">
        <v>2640</v>
      </c>
      <c r="AW775" s="17">
        <v>3</v>
      </c>
      <c r="AX775" s="66" t="s">
        <v>2688</v>
      </c>
    </row>
    <row r="776" spans="1:50" s="8" customFormat="1" x14ac:dyDescent="0.3">
      <c r="A776" s="17" t="s">
        <v>2349</v>
      </c>
      <c r="B776" s="17" t="s">
        <v>410</v>
      </c>
      <c r="C776" s="17" t="s">
        <v>1824</v>
      </c>
      <c r="D776" s="17" t="s">
        <v>2349</v>
      </c>
      <c r="E776" s="17" t="s">
        <v>2232</v>
      </c>
      <c r="F776" s="17" t="s">
        <v>2688</v>
      </c>
      <c r="G776" s="17" t="s">
        <v>410</v>
      </c>
      <c r="H776" s="18" t="s">
        <v>1043</v>
      </c>
      <c r="I776" s="19">
        <v>44709</v>
      </c>
      <c r="J776" s="17" t="s">
        <v>2657</v>
      </c>
      <c r="K776" s="17">
        <v>0.72</v>
      </c>
      <c r="L776" s="17">
        <v>66</v>
      </c>
      <c r="M776" s="17">
        <v>9.85</v>
      </c>
      <c r="N776" s="17">
        <v>70</v>
      </c>
      <c r="O776" s="17">
        <v>18.66</v>
      </c>
      <c r="P776" s="17">
        <v>58</v>
      </c>
      <c r="Q776" s="17">
        <v>0.14000000000000001</v>
      </c>
      <c r="R776" s="17">
        <v>65</v>
      </c>
      <c r="S776" s="17">
        <v>1.86</v>
      </c>
      <c r="T776" s="17">
        <v>65</v>
      </c>
      <c r="U776" s="17">
        <v>0.28000000000000003</v>
      </c>
      <c r="V776" s="17">
        <v>54</v>
      </c>
      <c r="W776" s="17">
        <v>-0.41</v>
      </c>
      <c r="X776" s="17">
        <v>46</v>
      </c>
      <c r="Y776" s="17">
        <v>3.26</v>
      </c>
      <c r="Z776" s="17">
        <v>46</v>
      </c>
      <c r="AA776" s="17">
        <v>2.17</v>
      </c>
      <c r="AB776" s="17">
        <v>50</v>
      </c>
      <c r="AC776" s="17">
        <v>4.91</v>
      </c>
      <c r="AD776" s="17">
        <v>59</v>
      </c>
      <c r="AE776" s="42">
        <v>0.28000000000000003</v>
      </c>
      <c r="AF776" s="17">
        <v>48</v>
      </c>
      <c r="AG776" s="45">
        <v>0.05</v>
      </c>
      <c r="AH776" s="17">
        <v>38</v>
      </c>
      <c r="AI776" s="49">
        <v>0.28000000000000003</v>
      </c>
      <c r="AJ776" s="17">
        <v>46</v>
      </c>
      <c r="AK776" s="49">
        <v>1E-3</v>
      </c>
      <c r="AL776" s="17">
        <v>32</v>
      </c>
      <c r="AM776" s="42">
        <v>0.28000000000000003</v>
      </c>
      <c r="AN776" s="17">
        <v>43</v>
      </c>
      <c r="AO776" s="42">
        <v>0.45</v>
      </c>
      <c r="AP776" s="17">
        <v>50</v>
      </c>
      <c r="AQ776" s="17">
        <v>10.129999999999999</v>
      </c>
      <c r="AR776" s="17">
        <v>167.75</v>
      </c>
      <c r="AS776" s="17">
        <v>124.06</v>
      </c>
      <c r="AT776" s="17" t="s">
        <v>2640</v>
      </c>
      <c r="AU776" s="17" t="s">
        <v>2642</v>
      </c>
      <c r="AV776" s="17" t="s">
        <v>2642</v>
      </c>
      <c r="AW776" s="17">
        <v>3</v>
      </c>
      <c r="AX776" s="66" t="s">
        <v>2688</v>
      </c>
    </row>
    <row r="777" spans="1:50" s="8" customFormat="1" x14ac:dyDescent="0.3">
      <c r="A777" s="17" t="s">
        <v>2350</v>
      </c>
      <c r="B777" s="17" t="s">
        <v>356</v>
      </c>
      <c r="C777" s="17" t="s">
        <v>1825</v>
      </c>
      <c r="D777" s="17" t="s">
        <v>2350</v>
      </c>
      <c r="E777" s="17" t="s">
        <v>2232</v>
      </c>
      <c r="F777" s="17" t="s">
        <v>2688</v>
      </c>
      <c r="G777" s="17" t="s">
        <v>356</v>
      </c>
      <c r="H777" s="18" t="s">
        <v>1059</v>
      </c>
      <c r="I777" s="19">
        <v>44708</v>
      </c>
      <c r="J777" s="17" t="s">
        <v>2656</v>
      </c>
      <c r="K777" s="17">
        <v>0.21</v>
      </c>
      <c r="L777" s="17">
        <v>65</v>
      </c>
      <c r="M777" s="17">
        <v>7.91</v>
      </c>
      <c r="N777" s="17">
        <v>70</v>
      </c>
      <c r="O777" s="17">
        <v>12.09</v>
      </c>
      <c r="P777" s="17">
        <v>57</v>
      </c>
      <c r="Q777" s="17">
        <v>0.09</v>
      </c>
      <c r="R777" s="17">
        <v>63</v>
      </c>
      <c r="S777" s="17">
        <v>1.55</v>
      </c>
      <c r="T777" s="17">
        <v>64</v>
      </c>
      <c r="U777" s="17">
        <v>0.11</v>
      </c>
      <c r="V777" s="17">
        <v>53</v>
      </c>
      <c r="W777" s="17">
        <v>-0.3</v>
      </c>
      <c r="X777" s="17">
        <v>46</v>
      </c>
      <c r="Y777" s="17">
        <v>5.24</v>
      </c>
      <c r="Z777" s="17">
        <v>46</v>
      </c>
      <c r="AA777" s="17">
        <v>1.31</v>
      </c>
      <c r="AB777" s="17">
        <v>49</v>
      </c>
      <c r="AC777" s="17">
        <v>3.9</v>
      </c>
      <c r="AD777" s="17">
        <v>59</v>
      </c>
      <c r="AE777" s="42">
        <v>0.3</v>
      </c>
      <c r="AF777" s="17">
        <v>48</v>
      </c>
      <c r="AG777" s="45">
        <v>0.06</v>
      </c>
      <c r="AH777" s="17">
        <v>42</v>
      </c>
      <c r="AI777" s="49">
        <v>0.27</v>
      </c>
      <c r="AJ777" s="17">
        <v>48</v>
      </c>
      <c r="AK777" s="49">
        <v>1E-3</v>
      </c>
      <c r="AL777" s="17">
        <v>37</v>
      </c>
      <c r="AM777" s="42">
        <v>0.27</v>
      </c>
      <c r="AN777" s="17">
        <v>46</v>
      </c>
      <c r="AO777" s="42">
        <v>0.45</v>
      </c>
      <c r="AP777" s="17">
        <v>50</v>
      </c>
      <c r="AQ777" s="17">
        <v>8.02</v>
      </c>
      <c r="AR777" s="17">
        <v>160.25</v>
      </c>
      <c r="AS777" s="17">
        <v>124.2</v>
      </c>
      <c r="AT777" s="17" t="s">
        <v>2641</v>
      </c>
      <c r="AU777" s="17" t="s">
        <v>2640</v>
      </c>
      <c r="AV777" s="17" t="s">
        <v>2641</v>
      </c>
      <c r="AW777" s="17">
        <v>3</v>
      </c>
      <c r="AX777" s="66" t="s">
        <v>2688</v>
      </c>
    </row>
    <row r="778" spans="1:50" x14ac:dyDescent="0.3">
      <c r="A778" s="11" t="s">
        <v>2351</v>
      </c>
      <c r="B778" s="11" t="s">
        <v>580</v>
      </c>
      <c r="C778" s="11" t="s">
        <v>1826</v>
      </c>
      <c r="D778" s="11" t="s">
        <v>2351</v>
      </c>
      <c r="E778" s="11" t="s">
        <v>2233</v>
      </c>
      <c r="F778" s="11" t="s">
        <v>2688</v>
      </c>
      <c r="G778" s="11" t="s">
        <v>580</v>
      </c>
      <c r="H778" s="12" t="s">
        <v>1046</v>
      </c>
      <c r="I778" s="13">
        <v>44712</v>
      </c>
      <c r="J778" s="11" t="s">
        <v>2655</v>
      </c>
      <c r="K778" s="11">
        <v>0.61</v>
      </c>
      <c r="L778" s="11">
        <v>66</v>
      </c>
      <c r="M778" s="11">
        <v>11.09</v>
      </c>
      <c r="N778" s="11">
        <v>71</v>
      </c>
      <c r="O778" s="11">
        <v>17.73</v>
      </c>
      <c r="P778" s="11">
        <v>58</v>
      </c>
      <c r="Q778" s="11">
        <v>-0.56000000000000005</v>
      </c>
      <c r="R778" s="11">
        <v>67</v>
      </c>
      <c r="S778" s="11">
        <v>1.58</v>
      </c>
      <c r="T778" s="11">
        <v>67</v>
      </c>
      <c r="U778" s="11">
        <v>0.47</v>
      </c>
      <c r="V778" s="11">
        <v>57</v>
      </c>
      <c r="W778" s="11">
        <v>-0.47</v>
      </c>
      <c r="X778" s="11">
        <v>48</v>
      </c>
      <c r="Y778" s="11">
        <v>5.94</v>
      </c>
      <c r="Z778" s="11">
        <v>48</v>
      </c>
      <c r="AA778" s="11">
        <v>1.8</v>
      </c>
      <c r="AB778" s="11">
        <v>52</v>
      </c>
      <c r="AC778" s="11">
        <v>5.86</v>
      </c>
      <c r="AD778" s="11">
        <v>61</v>
      </c>
      <c r="AE778" s="40">
        <v>0.24</v>
      </c>
      <c r="AF778" s="11">
        <v>55</v>
      </c>
      <c r="AG778" s="43">
        <v>0.03</v>
      </c>
      <c r="AH778" s="11">
        <v>43</v>
      </c>
      <c r="AI778" s="47">
        <v>0.14000000000000001</v>
      </c>
      <c r="AJ778" s="11">
        <v>51</v>
      </c>
      <c r="AK778" s="47">
        <v>0.01</v>
      </c>
      <c r="AL778" s="11">
        <v>36</v>
      </c>
      <c r="AM778" s="40">
        <v>0.17</v>
      </c>
      <c r="AN778" s="11">
        <v>48</v>
      </c>
      <c r="AO778" s="40">
        <v>0.32</v>
      </c>
      <c r="AP778" s="11">
        <v>56</v>
      </c>
      <c r="AQ778" s="11">
        <v>11.56</v>
      </c>
      <c r="AR778" s="11">
        <v>157.63</v>
      </c>
      <c r="AS778" s="11">
        <v>122.66</v>
      </c>
      <c r="AT778" s="11" t="s">
        <v>2640</v>
      </c>
      <c r="AU778" s="11" t="s">
        <v>2640</v>
      </c>
      <c r="AV778" s="11" t="s">
        <v>2642</v>
      </c>
      <c r="AW778" s="11">
        <v>2</v>
      </c>
      <c r="AX778" s="64" t="s">
        <v>2688</v>
      </c>
    </row>
    <row r="779" spans="1:50" x14ac:dyDescent="0.3">
      <c r="A779" s="11" t="s">
        <v>2352</v>
      </c>
      <c r="B779" s="11" t="s">
        <v>818</v>
      </c>
      <c r="C779" s="11" t="s">
        <v>1827</v>
      </c>
      <c r="D779" s="11" t="s">
        <v>2352</v>
      </c>
      <c r="E779" s="11" t="s">
        <v>2233</v>
      </c>
      <c r="F779" s="11" t="s">
        <v>2688</v>
      </c>
      <c r="G779" s="11" t="s">
        <v>818</v>
      </c>
      <c r="H779" s="12" t="s">
        <v>1056</v>
      </c>
      <c r="I779" s="13">
        <v>44728</v>
      </c>
      <c r="J779" s="11" t="s">
        <v>2655</v>
      </c>
      <c r="K779" s="11">
        <v>0.76</v>
      </c>
      <c r="L779" s="11">
        <v>66</v>
      </c>
      <c r="M779" s="11">
        <v>10.73</v>
      </c>
      <c r="N779" s="11">
        <v>70</v>
      </c>
      <c r="O779" s="11">
        <v>20.27</v>
      </c>
      <c r="P779" s="11">
        <v>61</v>
      </c>
      <c r="Q779" s="11">
        <v>-0.95</v>
      </c>
      <c r="R779" s="11">
        <v>64</v>
      </c>
      <c r="S779" s="11">
        <v>1.32</v>
      </c>
      <c r="T779" s="11">
        <v>64</v>
      </c>
      <c r="U779" s="11">
        <v>0.66</v>
      </c>
      <c r="V779" s="11">
        <v>58</v>
      </c>
      <c r="W779" s="11">
        <v>-0.39</v>
      </c>
      <c r="X779" s="11">
        <v>48</v>
      </c>
      <c r="Y779" s="11">
        <v>5.54</v>
      </c>
      <c r="Z779" s="11">
        <v>47</v>
      </c>
      <c r="AA779" s="11">
        <v>1.85</v>
      </c>
      <c r="AB779" s="11">
        <v>51</v>
      </c>
      <c r="AC779" s="11">
        <v>5.65</v>
      </c>
      <c r="AD779" s="11">
        <v>59</v>
      </c>
      <c r="AE779" s="40">
        <v>0.3</v>
      </c>
      <c r="AF779" s="11">
        <v>51</v>
      </c>
      <c r="AG779" s="43">
        <v>0.04</v>
      </c>
      <c r="AH779" s="11">
        <v>41</v>
      </c>
      <c r="AI779" s="47">
        <v>0.21</v>
      </c>
      <c r="AJ779" s="11">
        <v>50</v>
      </c>
      <c r="AK779" s="47">
        <v>0.01</v>
      </c>
      <c r="AL779" s="11">
        <v>35</v>
      </c>
      <c r="AM779" s="40">
        <v>0.22</v>
      </c>
      <c r="AN779" s="11">
        <v>47</v>
      </c>
      <c r="AO779" s="40">
        <v>0.47</v>
      </c>
      <c r="AP779" s="11">
        <v>53</v>
      </c>
      <c r="AQ779" s="11">
        <v>11.39</v>
      </c>
      <c r="AR779" s="11">
        <v>159.16999999999999</v>
      </c>
      <c r="AS779" s="11">
        <v>123.95</v>
      </c>
      <c r="AT779" s="11" t="s">
        <v>2641</v>
      </c>
      <c r="AU779" s="11" t="s">
        <v>2641</v>
      </c>
      <c r="AV779" s="11" t="s">
        <v>2640</v>
      </c>
      <c r="AW779" s="11">
        <v>3</v>
      </c>
      <c r="AX779" s="64" t="s">
        <v>2688</v>
      </c>
    </row>
    <row r="780" spans="1:50" x14ac:dyDescent="0.3">
      <c r="A780" s="11" t="s">
        <v>2353</v>
      </c>
      <c r="B780" s="11" t="s">
        <v>18</v>
      </c>
      <c r="C780" s="11" t="s">
        <v>1828</v>
      </c>
      <c r="D780" s="11" t="s">
        <v>2353</v>
      </c>
      <c r="E780" s="11" t="s">
        <v>2233</v>
      </c>
      <c r="F780" s="11" t="s">
        <v>2688</v>
      </c>
      <c r="G780" s="11" t="s">
        <v>18</v>
      </c>
      <c r="H780" s="12" t="s">
        <v>1046</v>
      </c>
      <c r="I780" s="13">
        <v>44680</v>
      </c>
      <c r="J780" s="11" t="s">
        <v>2656</v>
      </c>
      <c r="K780" s="11">
        <v>0.53</v>
      </c>
      <c r="L780" s="11">
        <v>66</v>
      </c>
      <c r="M780" s="11">
        <v>10.52</v>
      </c>
      <c r="N780" s="11">
        <v>72</v>
      </c>
      <c r="O780" s="11">
        <v>16.54</v>
      </c>
      <c r="P780" s="11">
        <v>58</v>
      </c>
      <c r="Q780" s="11">
        <v>-0.3</v>
      </c>
      <c r="R780" s="11">
        <v>70</v>
      </c>
      <c r="S780" s="11">
        <v>1.2</v>
      </c>
      <c r="T780" s="11">
        <v>69</v>
      </c>
      <c r="U780" s="11">
        <v>0.5</v>
      </c>
      <c r="V780" s="11">
        <v>55</v>
      </c>
      <c r="W780" s="11">
        <v>-0.36</v>
      </c>
      <c r="X780" s="11">
        <v>47</v>
      </c>
      <c r="Y780" s="11">
        <v>5.14</v>
      </c>
      <c r="Z780" s="11">
        <v>46</v>
      </c>
      <c r="AA780" s="11">
        <v>1.66</v>
      </c>
      <c r="AB780" s="11">
        <v>54</v>
      </c>
      <c r="AC780" s="11">
        <v>5.59</v>
      </c>
      <c r="AD780" s="11">
        <v>61</v>
      </c>
      <c r="AE780" s="40">
        <v>0.2</v>
      </c>
      <c r="AF780" s="11">
        <v>52</v>
      </c>
      <c r="AG780" s="43">
        <v>0.02</v>
      </c>
      <c r="AH780" s="11">
        <v>41</v>
      </c>
      <c r="AI780" s="47">
        <v>0.16</v>
      </c>
      <c r="AJ780" s="11">
        <v>49</v>
      </c>
      <c r="AK780" s="47">
        <v>1E-3</v>
      </c>
      <c r="AL780" s="11">
        <v>35</v>
      </c>
      <c r="AM780" s="40">
        <v>0.15</v>
      </c>
      <c r="AN780" s="11">
        <v>46</v>
      </c>
      <c r="AO780" s="40">
        <v>0.27</v>
      </c>
      <c r="AP780" s="11">
        <v>54</v>
      </c>
      <c r="AQ780" s="11">
        <v>11.02</v>
      </c>
      <c r="AR780" s="11">
        <v>153.96</v>
      </c>
      <c r="AS780" s="11">
        <v>121.85</v>
      </c>
      <c r="AT780" s="11" t="s">
        <v>2640</v>
      </c>
      <c r="AU780" s="11" t="s">
        <v>2642</v>
      </c>
      <c r="AV780" s="11" t="s">
        <v>2640</v>
      </c>
      <c r="AW780" s="11">
        <v>4</v>
      </c>
      <c r="AX780" s="64" t="s">
        <v>2688</v>
      </c>
    </row>
    <row r="781" spans="1:50" x14ac:dyDescent="0.3">
      <c r="A781" s="11" t="s">
        <v>2354</v>
      </c>
      <c r="B781" s="11" t="s">
        <v>78</v>
      </c>
      <c r="C781" s="11" t="s">
        <v>1829</v>
      </c>
      <c r="D781" s="11" t="s">
        <v>2354</v>
      </c>
      <c r="E781" s="11" t="s">
        <v>2233</v>
      </c>
      <c r="F781" s="11" t="s">
        <v>2688</v>
      </c>
      <c r="G781" s="11" t="s">
        <v>78</v>
      </c>
      <c r="H781" s="12" t="s">
        <v>1046</v>
      </c>
      <c r="I781" s="13">
        <v>44686</v>
      </c>
      <c r="J781" s="11" t="s">
        <v>2655</v>
      </c>
      <c r="K781" s="11">
        <v>0.56999999999999995</v>
      </c>
      <c r="L781" s="11">
        <v>67</v>
      </c>
      <c r="M781" s="11">
        <v>9.85</v>
      </c>
      <c r="N781" s="11">
        <v>72</v>
      </c>
      <c r="O781" s="11">
        <v>16.16</v>
      </c>
      <c r="P781" s="11">
        <v>61</v>
      </c>
      <c r="Q781" s="11">
        <v>0.04</v>
      </c>
      <c r="R781" s="11">
        <v>71</v>
      </c>
      <c r="S781" s="11">
        <v>1.56</v>
      </c>
      <c r="T781" s="11">
        <v>69</v>
      </c>
      <c r="U781" s="11">
        <v>0.53</v>
      </c>
      <c r="V781" s="11">
        <v>58</v>
      </c>
      <c r="W781" s="11">
        <v>-0.2</v>
      </c>
      <c r="X781" s="11">
        <v>49</v>
      </c>
      <c r="Y781" s="11">
        <v>3.24</v>
      </c>
      <c r="Z781" s="11">
        <v>49</v>
      </c>
      <c r="AA781" s="11">
        <v>1.91</v>
      </c>
      <c r="AB781" s="11">
        <v>55</v>
      </c>
      <c r="AC781" s="11">
        <v>5.16</v>
      </c>
      <c r="AD781" s="11">
        <v>62</v>
      </c>
      <c r="AE781" s="40">
        <v>0.22</v>
      </c>
      <c r="AF781" s="11">
        <v>55</v>
      </c>
      <c r="AG781" s="43">
        <v>0.02</v>
      </c>
      <c r="AH781" s="11">
        <v>44</v>
      </c>
      <c r="AI781" s="47">
        <v>0.08</v>
      </c>
      <c r="AJ781" s="11">
        <v>51</v>
      </c>
      <c r="AK781" s="47">
        <v>0.03</v>
      </c>
      <c r="AL781" s="11">
        <v>37</v>
      </c>
      <c r="AM781" s="40">
        <v>0.13</v>
      </c>
      <c r="AN781" s="11">
        <v>48</v>
      </c>
      <c r="AO781" s="40">
        <v>0.32</v>
      </c>
      <c r="AP781" s="11">
        <v>57</v>
      </c>
      <c r="AQ781" s="11">
        <v>10.379999999999999</v>
      </c>
      <c r="AR781" s="11">
        <v>156</v>
      </c>
      <c r="AS781" s="11">
        <v>121.69</v>
      </c>
      <c r="AT781" s="11" t="s">
        <v>2640</v>
      </c>
      <c r="AU781" s="11" t="s">
        <v>2640</v>
      </c>
      <c r="AV781" s="11" t="s">
        <v>2640</v>
      </c>
      <c r="AW781" s="11">
        <v>4</v>
      </c>
      <c r="AX781" s="64" t="s">
        <v>2688</v>
      </c>
    </row>
    <row r="782" spans="1:50" s="8" customFormat="1" x14ac:dyDescent="0.3">
      <c r="A782" s="17" t="s">
        <v>2355</v>
      </c>
      <c r="B782" s="17" t="s">
        <v>1033</v>
      </c>
      <c r="C782" s="17" t="s">
        <v>2122</v>
      </c>
      <c r="D782" s="17" t="s">
        <v>2355</v>
      </c>
      <c r="E782" s="17" t="s">
        <v>2233</v>
      </c>
      <c r="F782" s="17" t="s">
        <v>2688</v>
      </c>
      <c r="G782" s="17" t="s">
        <v>1033</v>
      </c>
      <c r="H782" s="18" t="s">
        <v>1058</v>
      </c>
      <c r="I782" s="19">
        <v>44722</v>
      </c>
      <c r="J782" s="17" t="s">
        <v>2702</v>
      </c>
      <c r="K782" s="17">
        <v>0.53</v>
      </c>
      <c r="L782" s="17">
        <v>68</v>
      </c>
      <c r="M782" s="17">
        <v>9.99</v>
      </c>
      <c r="N782" s="17">
        <v>70</v>
      </c>
      <c r="O782" s="17">
        <v>15.94</v>
      </c>
      <c r="P782" s="17">
        <v>61</v>
      </c>
      <c r="Q782" s="17">
        <v>0.86</v>
      </c>
      <c r="R782" s="17">
        <v>66</v>
      </c>
      <c r="S782" s="17">
        <v>2.57</v>
      </c>
      <c r="T782" s="17">
        <v>65</v>
      </c>
      <c r="U782" s="17">
        <v>0.32</v>
      </c>
      <c r="V782" s="17">
        <v>59</v>
      </c>
      <c r="W782" s="17">
        <v>-0.4</v>
      </c>
      <c r="X782" s="17">
        <v>50</v>
      </c>
      <c r="Y782" s="17">
        <v>3.67</v>
      </c>
      <c r="Z782" s="17">
        <v>50</v>
      </c>
      <c r="AA782" s="17">
        <v>2.5499999999999998</v>
      </c>
      <c r="AB782" s="17">
        <v>54</v>
      </c>
      <c r="AC782" s="17">
        <v>4.45</v>
      </c>
      <c r="AD782" s="17">
        <v>60</v>
      </c>
      <c r="AE782" s="42">
        <v>0.26</v>
      </c>
      <c r="AF782" s="17">
        <v>58</v>
      </c>
      <c r="AG782" s="45">
        <v>0.04</v>
      </c>
      <c r="AH782" s="17">
        <v>44</v>
      </c>
      <c r="AI782" s="49">
        <v>0.26</v>
      </c>
      <c r="AJ782" s="17">
        <v>53</v>
      </c>
      <c r="AK782" s="49">
        <v>-0.01</v>
      </c>
      <c r="AL782" s="17">
        <v>37</v>
      </c>
      <c r="AM782" s="42">
        <v>0.23</v>
      </c>
      <c r="AN782" s="17">
        <v>50</v>
      </c>
      <c r="AO782" s="42">
        <v>0.41</v>
      </c>
      <c r="AP782" s="17">
        <v>60</v>
      </c>
      <c r="AQ782" s="17">
        <v>10.31</v>
      </c>
      <c r="AR782" s="17">
        <v>169.62</v>
      </c>
      <c r="AS782" s="17">
        <v>124.28</v>
      </c>
      <c r="AT782" s="17" t="s">
        <v>2640</v>
      </c>
      <c r="AU782" s="17" t="s">
        <v>2640</v>
      </c>
      <c r="AV782" s="17" t="s">
        <v>2640</v>
      </c>
      <c r="AW782" s="17">
        <v>3</v>
      </c>
      <c r="AX782" s="66" t="s">
        <v>2688</v>
      </c>
    </row>
    <row r="783" spans="1:50" s="8" customFormat="1" x14ac:dyDescent="0.3">
      <c r="A783" s="17" t="s">
        <v>2356</v>
      </c>
      <c r="B783" s="17" t="s">
        <v>433</v>
      </c>
      <c r="C783" s="17" t="s">
        <v>1830</v>
      </c>
      <c r="D783" s="17" t="s">
        <v>2356</v>
      </c>
      <c r="E783" s="17" t="s">
        <v>2233</v>
      </c>
      <c r="F783" s="17" t="s">
        <v>2688</v>
      </c>
      <c r="G783" s="17" t="s">
        <v>433</v>
      </c>
      <c r="H783" s="18" t="s">
        <v>1051</v>
      </c>
      <c r="I783" s="19">
        <v>44708</v>
      </c>
      <c r="J783" s="17" t="s">
        <v>2656</v>
      </c>
      <c r="K783" s="17">
        <v>0.61</v>
      </c>
      <c r="L783" s="17">
        <v>65</v>
      </c>
      <c r="M783" s="17">
        <v>10.39</v>
      </c>
      <c r="N783" s="17">
        <v>70</v>
      </c>
      <c r="O783" s="17">
        <v>16.670000000000002</v>
      </c>
      <c r="P783" s="17">
        <v>58</v>
      </c>
      <c r="Q783" s="17">
        <v>-0.55000000000000004</v>
      </c>
      <c r="R783" s="17">
        <v>63</v>
      </c>
      <c r="S783" s="17">
        <v>1.85</v>
      </c>
      <c r="T783" s="17">
        <v>64</v>
      </c>
      <c r="U783" s="17">
        <v>0.03</v>
      </c>
      <c r="V783" s="17">
        <v>55</v>
      </c>
      <c r="W783" s="17">
        <v>-0.45</v>
      </c>
      <c r="X783" s="17">
        <v>47</v>
      </c>
      <c r="Y783" s="17">
        <v>6.36</v>
      </c>
      <c r="Z783" s="17">
        <v>46</v>
      </c>
      <c r="AA783" s="17">
        <v>2.21</v>
      </c>
      <c r="AB783" s="17">
        <v>49</v>
      </c>
      <c r="AC783" s="17">
        <v>6.21</v>
      </c>
      <c r="AD783" s="17">
        <v>59</v>
      </c>
      <c r="AE783" s="42">
        <v>0.28000000000000003</v>
      </c>
      <c r="AF783" s="17">
        <v>50</v>
      </c>
      <c r="AG783" s="45">
        <v>0.03</v>
      </c>
      <c r="AH783" s="17">
        <v>40</v>
      </c>
      <c r="AI783" s="49">
        <v>0.16</v>
      </c>
      <c r="AJ783" s="17">
        <v>48</v>
      </c>
      <c r="AK783" s="49">
        <v>0.02</v>
      </c>
      <c r="AL783" s="17">
        <v>35</v>
      </c>
      <c r="AM783" s="42">
        <v>0.2</v>
      </c>
      <c r="AN783" s="17">
        <v>45</v>
      </c>
      <c r="AO783" s="42">
        <v>0.41</v>
      </c>
      <c r="AP783" s="17">
        <v>52</v>
      </c>
      <c r="AQ783" s="17">
        <v>10.42</v>
      </c>
      <c r="AR783" s="17">
        <v>161.69</v>
      </c>
      <c r="AS783" s="17">
        <v>123.62</v>
      </c>
      <c r="AT783" s="17" t="s">
        <v>2640</v>
      </c>
      <c r="AU783" s="17" t="s">
        <v>2640</v>
      </c>
      <c r="AV783" s="17" t="s">
        <v>2640</v>
      </c>
      <c r="AW783" s="17">
        <v>3</v>
      </c>
      <c r="AX783" s="66" t="s">
        <v>2688</v>
      </c>
    </row>
    <row r="784" spans="1:50" s="8" customFormat="1" x14ac:dyDescent="0.3">
      <c r="A784" s="17" t="s">
        <v>2357</v>
      </c>
      <c r="B784" s="17" t="s">
        <v>90</v>
      </c>
      <c r="C784" s="17" t="s">
        <v>1831</v>
      </c>
      <c r="D784" s="17" t="s">
        <v>2357</v>
      </c>
      <c r="E784" s="17" t="s">
        <v>2233</v>
      </c>
      <c r="F784" s="17" t="s">
        <v>2688</v>
      </c>
      <c r="G784" s="17" t="s">
        <v>90</v>
      </c>
      <c r="H784" s="18" t="s">
        <v>1046</v>
      </c>
      <c r="I784" s="19">
        <v>44687</v>
      </c>
      <c r="J784" s="17" t="s">
        <v>2656</v>
      </c>
      <c r="K784" s="17">
        <v>0.35</v>
      </c>
      <c r="L784" s="17">
        <v>66</v>
      </c>
      <c r="M784" s="17">
        <v>9.82</v>
      </c>
      <c r="N784" s="17">
        <v>72</v>
      </c>
      <c r="O784" s="17">
        <v>16.260000000000002</v>
      </c>
      <c r="P784" s="17">
        <v>60</v>
      </c>
      <c r="Q784" s="17">
        <v>0.09</v>
      </c>
      <c r="R784" s="17">
        <v>70</v>
      </c>
      <c r="S784" s="17">
        <v>2.0499999999999998</v>
      </c>
      <c r="T784" s="17">
        <v>68</v>
      </c>
      <c r="U784" s="17">
        <v>0.63</v>
      </c>
      <c r="V784" s="17">
        <v>58</v>
      </c>
      <c r="W784" s="17">
        <v>-0.28999999999999998</v>
      </c>
      <c r="X784" s="17">
        <v>48</v>
      </c>
      <c r="Y784" s="17">
        <v>4.41</v>
      </c>
      <c r="Z784" s="17">
        <v>48</v>
      </c>
      <c r="AA784" s="17">
        <v>2.61</v>
      </c>
      <c r="AB784" s="17">
        <v>54</v>
      </c>
      <c r="AC784" s="17">
        <v>5.39</v>
      </c>
      <c r="AD784" s="17">
        <v>61</v>
      </c>
      <c r="AE784" s="42">
        <v>0.21</v>
      </c>
      <c r="AF784" s="17">
        <v>53</v>
      </c>
      <c r="AG784" s="45">
        <v>0.03</v>
      </c>
      <c r="AH784" s="17">
        <v>43</v>
      </c>
      <c r="AI784" s="49">
        <v>0.11</v>
      </c>
      <c r="AJ784" s="17">
        <v>51</v>
      </c>
      <c r="AK784" s="49">
        <v>0.01</v>
      </c>
      <c r="AL784" s="17">
        <v>36</v>
      </c>
      <c r="AM784" s="42">
        <v>0.15</v>
      </c>
      <c r="AN784" s="17">
        <v>48</v>
      </c>
      <c r="AO784" s="42">
        <v>0.31</v>
      </c>
      <c r="AP784" s="17">
        <v>55</v>
      </c>
      <c r="AQ784" s="17">
        <v>10.450000000000001</v>
      </c>
      <c r="AR784" s="17">
        <v>159.78</v>
      </c>
      <c r="AS784" s="17">
        <v>122.07</v>
      </c>
      <c r="AT784" s="17" t="s">
        <v>2640</v>
      </c>
      <c r="AU784" s="17" t="s">
        <v>2640</v>
      </c>
      <c r="AV784" s="17" t="s">
        <v>2640</v>
      </c>
      <c r="AW784" s="17">
        <v>4</v>
      </c>
      <c r="AX784" s="66" t="s">
        <v>2688</v>
      </c>
    </row>
    <row r="785" spans="1:50" s="8" customFormat="1" x14ac:dyDescent="0.3">
      <c r="A785" s="17" t="s">
        <v>2358</v>
      </c>
      <c r="B785" s="17" t="s">
        <v>133</v>
      </c>
      <c r="C785" s="17" t="s">
        <v>1832</v>
      </c>
      <c r="D785" s="17" t="s">
        <v>2358</v>
      </c>
      <c r="E785" s="17" t="s">
        <v>2233</v>
      </c>
      <c r="F785" s="17" t="s">
        <v>2688</v>
      </c>
      <c r="G785" s="17" t="s">
        <v>133</v>
      </c>
      <c r="H785" s="18" t="s">
        <v>1043</v>
      </c>
      <c r="I785" s="19">
        <v>44694</v>
      </c>
      <c r="J785" s="17" t="s">
        <v>2655</v>
      </c>
      <c r="K785" s="17">
        <v>0.51</v>
      </c>
      <c r="L785" s="17">
        <v>66</v>
      </c>
      <c r="M785" s="17">
        <v>9.7200000000000006</v>
      </c>
      <c r="N785" s="17">
        <v>72</v>
      </c>
      <c r="O785" s="17">
        <v>18.03</v>
      </c>
      <c r="P785" s="17">
        <v>59</v>
      </c>
      <c r="Q785" s="17">
        <v>7.0000000000000007E-2</v>
      </c>
      <c r="R785" s="17">
        <v>69</v>
      </c>
      <c r="S785" s="17">
        <v>2.0099999999999998</v>
      </c>
      <c r="T785" s="17">
        <v>68</v>
      </c>
      <c r="U785" s="17">
        <v>0.81</v>
      </c>
      <c r="V785" s="17">
        <v>55</v>
      </c>
      <c r="W785" s="17">
        <v>-0.52</v>
      </c>
      <c r="X785" s="17">
        <v>44</v>
      </c>
      <c r="Y785" s="17">
        <v>4.21</v>
      </c>
      <c r="Z785" s="17">
        <v>45</v>
      </c>
      <c r="AA785" s="17">
        <v>2.38</v>
      </c>
      <c r="AB785" s="17">
        <v>53</v>
      </c>
      <c r="AC785" s="17">
        <v>4.7</v>
      </c>
      <c r="AD785" s="17">
        <v>60</v>
      </c>
      <c r="AE785" s="42">
        <v>0.27</v>
      </c>
      <c r="AF785" s="17">
        <v>49</v>
      </c>
      <c r="AG785" s="45">
        <v>0.04</v>
      </c>
      <c r="AH785" s="17">
        <v>41</v>
      </c>
      <c r="AI785" s="49">
        <v>0.24</v>
      </c>
      <c r="AJ785" s="17">
        <v>48</v>
      </c>
      <c r="AK785" s="49">
        <v>-0.01</v>
      </c>
      <c r="AL785" s="17">
        <v>36</v>
      </c>
      <c r="AM785" s="42">
        <v>0.22</v>
      </c>
      <c r="AN785" s="17">
        <v>45</v>
      </c>
      <c r="AO785" s="42">
        <v>0.43</v>
      </c>
      <c r="AP785" s="17">
        <v>51</v>
      </c>
      <c r="AQ785" s="17">
        <v>10.530000000000001</v>
      </c>
      <c r="AR785" s="17">
        <v>163.24</v>
      </c>
      <c r="AS785" s="17">
        <v>121.62</v>
      </c>
      <c r="AT785" s="17" t="s">
        <v>2640</v>
      </c>
      <c r="AU785" s="17" t="s">
        <v>2642</v>
      </c>
      <c r="AV785" s="17" t="s">
        <v>2640</v>
      </c>
      <c r="AW785" s="17">
        <v>3</v>
      </c>
      <c r="AX785" s="66" t="s">
        <v>2688</v>
      </c>
    </row>
    <row r="786" spans="1:50" x14ac:dyDescent="0.3">
      <c r="A786" s="11" t="s">
        <v>2359</v>
      </c>
      <c r="B786" s="11" t="s">
        <v>474</v>
      </c>
      <c r="C786" s="11" t="s">
        <v>1833</v>
      </c>
      <c r="D786" s="11" t="s">
        <v>2359</v>
      </c>
      <c r="E786" s="11" t="s">
        <v>2233</v>
      </c>
      <c r="F786" s="11" t="s">
        <v>2688</v>
      </c>
      <c r="G786" s="11" t="s">
        <v>474</v>
      </c>
      <c r="H786" s="12" t="s">
        <v>1044</v>
      </c>
      <c r="I786" s="13">
        <v>44709</v>
      </c>
      <c r="J786" s="11" t="s">
        <v>2656</v>
      </c>
      <c r="K786" s="11">
        <v>0.59</v>
      </c>
      <c r="L786" s="11">
        <v>66</v>
      </c>
      <c r="M786" s="11">
        <v>9.65</v>
      </c>
      <c r="N786" s="11">
        <v>71</v>
      </c>
      <c r="O786" s="11">
        <v>17.03</v>
      </c>
      <c r="P786" s="11">
        <v>62</v>
      </c>
      <c r="Q786" s="11">
        <v>-0.87</v>
      </c>
      <c r="R786" s="11">
        <v>67</v>
      </c>
      <c r="S786" s="11">
        <v>1.41</v>
      </c>
      <c r="T786" s="11">
        <v>67</v>
      </c>
      <c r="U786" s="11">
        <v>-0.61</v>
      </c>
      <c r="V786" s="11">
        <v>62</v>
      </c>
      <c r="W786" s="11">
        <v>-0.23</v>
      </c>
      <c r="X786" s="11">
        <v>52</v>
      </c>
      <c r="Y786" s="11">
        <v>6.07</v>
      </c>
      <c r="Z786" s="11">
        <v>51</v>
      </c>
      <c r="AA786" s="11">
        <v>1.88</v>
      </c>
      <c r="AB786" s="11">
        <v>53</v>
      </c>
      <c r="AC786" s="11">
        <v>5.44</v>
      </c>
      <c r="AD786" s="11">
        <v>62</v>
      </c>
      <c r="AE786" s="40">
        <v>0.24</v>
      </c>
      <c r="AF786" s="11">
        <v>57</v>
      </c>
      <c r="AG786" s="43">
        <v>0.01</v>
      </c>
      <c r="AH786" s="11">
        <v>43</v>
      </c>
      <c r="AI786" s="47">
        <v>0.2</v>
      </c>
      <c r="AJ786" s="11">
        <v>53</v>
      </c>
      <c r="AK786" s="47">
        <v>0.01</v>
      </c>
      <c r="AL786" s="11">
        <v>37</v>
      </c>
      <c r="AM786" s="40">
        <v>0.18</v>
      </c>
      <c r="AN786" s="11">
        <v>49</v>
      </c>
      <c r="AO786" s="40">
        <v>0.36</v>
      </c>
      <c r="AP786" s="11">
        <v>59</v>
      </c>
      <c r="AQ786" s="11">
        <v>9.0400000000000009</v>
      </c>
      <c r="AR786" s="11">
        <v>152.18</v>
      </c>
      <c r="AS786" s="11">
        <v>120.3</v>
      </c>
      <c r="AT786" s="11" t="s">
        <v>2642</v>
      </c>
      <c r="AU786" s="11" t="s">
        <v>2640</v>
      </c>
      <c r="AV786" s="11" t="s">
        <v>2641</v>
      </c>
      <c r="AW786" s="11">
        <v>3</v>
      </c>
      <c r="AX786" s="64" t="s">
        <v>2688</v>
      </c>
    </row>
    <row r="787" spans="1:50" x14ac:dyDescent="0.3">
      <c r="A787" s="11" t="s">
        <v>2360</v>
      </c>
      <c r="B787" s="11" t="s">
        <v>252</v>
      </c>
      <c r="C787" s="11" t="s">
        <v>1834</v>
      </c>
      <c r="D787" s="11" t="s">
        <v>2360</v>
      </c>
      <c r="E787" s="11" t="s">
        <v>2233</v>
      </c>
      <c r="F787" s="11" t="s">
        <v>2688</v>
      </c>
      <c r="G787" s="11" t="s">
        <v>252</v>
      </c>
      <c r="H787" s="12" t="s">
        <v>1046</v>
      </c>
      <c r="I787" s="13">
        <v>44703</v>
      </c>
      <c r="J787" s="11" t="s">
        <v>2656</v>
      </c>
      <c r="K787" s="11">
        <v>0.39</v>
      </c>
      <c r="L787" s="11">
        <v>66</v>
      </c>
      <c r="M787" s="11">
        <v>9.94</v>
      </c>
      <c r="N787" s="11">
        <v>70</v>
      </c>
      <c r="O787" s="11">
        <v>16.07</v>
      </c>
      <c r="P787" s="11">
        <v>59</v>
      </c>
      <c r="Q787" s="11">
        <v>-0.21</v>
      </c>
      <c r="R787" s="11">
        <v>66</v>
      </c>
      <c r="S787" s="11">
        <v>1.97</v>
      </c>
      <c r="T787" s="11">
        <v>66</v>
      </c>
      <c r="U787" s="11">
        <v>1.02</v>
      </c>
      <c r="V787" s="11">
        <v>58</v>
      </c>
      <c r="W787" s="11">
        <v>-0.55000000000000004</v>
      </c>
      <c r="X787" s="11">
        <v>50</v>
      </c>
      <c r="Y787" s="11">
        <v>6.22</v>
      </c>
      <c r="Z787" s="11">
        <v>50</v>
      </c>
      <c r="AA787" s="11">
        <v>1.89</v>
      </c>
      <c r="AB787" s="11">
        <v>53</v>
      </c>
      <c r="AC787" s="11">
        <v>5.78</v>
      </c>
      <c r="AD787" s="11">
        <v>60</v>
      </c>
      <c r="AE787" s="40">
        <v>0.26</v>
      </c>
      <c r="AF787" s="11">
        <v>56</v>
      </c>
      <c r="AG787" s="43">
        <v>0.04</v>
      </c>
      <c r="AH787" s="11">
        <v>46</v>
      </c>
      <c r="AI787" s="47">
        <v>0.11</v>
      </c>
      <c r="AJ787" s="11">
        <v>53</v>
      </c>
      <c r="AK787" s="47">
        <v>0.01</v>
      </c>
      <c r="AL787" s="11">
        <v>39</v>
      </c>
      <c r="AM787" s="40">
        <v>0.16</v>
      </c>
      <c r="AN787" s="11">
        <v>50</v>
      </c>
      <c r="AO787" s="40">
        <v>0.35</v>
      </c>
      <c r="AP787" s="11">
        <v>58</v>
      </c>
      <c r="AQ787" s="11">
        <v>10.959999999999999</v>
      </c>
      <c r="AR787" s="11">
        <v>158.68</v>
      </c>
      <c r="AS787" s="11">
        <v>121.82</v>
      </c>
      <c r="AT787" s="11" t="s">
        <v>2640</v>
      </c>
      <c r="AU787" s="11" t="s">
        <v>2642</v>
      </c>
      <c r="AV787" s="11" t="s">
        <v>2640</v>
      </c>
      <c r="AW787" s="11">
        <v>3</v>
      </c>
      <c r="AX787" s="64" t="s">
        <v>2688</v>
      </c>
    </row>
    <row r="788" spans="1:50" x14ac:dyDescent="0.3">
      <c r="A788" s="11" t="s">
        <v>2361</v>
      </c>
      <c r="B788" s="11" t="s">
        <v>172</v>
      </c>
      <c r="C788" s="11" t="s">
        <v>1835</v>
      </c>
      <c r="D788" s="11" t="s">
        <v>2361</v>
      </c>
      <c r="E788" s="11" t="s">
        <v>2233</v>
      </c>
      <c r="F788" s="11" t="s">
        <v>2688</v>
      </c>
      <c r="G788" s="11" t="s">
        <v>172</v>
      </c>
      <c r="H788" s="12" t="s">
        <v>1046</v>
      </c>
      <c r="I788" s="13">
        <v>44699</v>
      </c>
      <c r="J788" s="11" t="s">
        <v>2656</v>
      </c>
      <c r="K788" s="11">
        <v>0.51</v>
      </c>
      <c r="L788" s="11">
        <v>68</v>
      </c>
      <c r="M788" s="11">
        <v>9.94</v>
      </c>
      <c r="N788" s="11">
        <v>71</v>
      </c>
      <c r="O788" s="11">
        <v>17.100000000000001</v>
      </c>
      <c r="P788" s="11">
        <v>62</v>
      </c>
      <c r="Q788" s="11">
        <v>0.26</v>
      </c>
      <c r="R788" s="11">
        <v>67</v>
      </c>
      <c r="S788" s="11">
        <v>1.65</v>
      </c>
      <c r="T788" s="11">
        <v>67</v>
      </c>
      <c r="U788" s="11">
        <v>0.04</v>
      </c>
      <c r="V788" s="11">
        <v>60</v>
      </c>
      <c r="W788" s="11">
        <v>-0.14000000000000001</v>
      </c>
      <c r="X788" s="11">
        <v>52</v>
      </c>
      <c r="Y788" s="11">
        <v>4.47</v>
      </c>
      <c r="Z788" s="11">
        <v>52</v>
      </c>
      <c r="AA788" s="11">
        <v>1.93</v>
      </c>
      <c r="AB788" s="11">
        <v>55</v>
      </c>
      <c r="AC788" s="11">
        <v>4.91</v>
      </c>
      <c r="AD788" s="11">
        <v>60</v>
      </c>
      <c r="AE788" s="40">
        <v>0.1</v>
      </c>
      <c r="AF788" s="11">
        <v>57</v>
      </c>
      <c r="AG788" s="43">
        <v>0.01</v>
      </c>
      <c r="AH788" s="11">
        <v>46</v>
      </c>
      <c r="AI788" s="47">
        <v>0.06</v>
      </c>
      <c r="AJ788" s="11">
        <v>55</v>
      </c>
      <c r="AK788" s="47">
        <v>1E-3</v>
      </c>
      <c r="AL788" s="11">
        <v>39</v>
      </c>
      <c r="AM788" s="40">
        <v>7.0000000000000007E-2</v>
      </c>
      <c r="AN788" s="11">
        <v>52</v>
      </c>
      <c r="AO788" s="40">
        <v>0.11</v>
      </c>
      <c r="AP788" s="11">
        <v>59</v>
      </c>
      <c r="AQ788" s="11">
        <v>9.9799999999999986</v>
      </c>
      <c r="AR788" s="11">
        <v>144.77000000000001</v>
      </c>
      <c r="AS788" s="11">
        <v>116.33</v>
      </c>
      <c r="AT788" s="11" t="s">
        <v>2640</v>
      </c>
      <c r="AU788" s="11" t="s">
        <v>2640</v>
      </c>
      <c r="AV788" s="11" t="s">
        <v>2642</v>
      </c>
      <c r="AW788" s="11">
        <v>3</v>
      </c>
      <c r="AX788" s="64" t="s">
        <v>2688</v>
      </c>
    </row>
    <row r="789" spans="1:50" x14ac:dyDescent="0.3">
      <c r="A789" s="11" t="s">
        <v>2362</v>
      </c>
      <c r="B789" s="11" t="s">
        <v>165</v>
      </c>
      <c r="C789" s="11" t="s">
        <v>1836</v>
      </c>
      <c r="D789" s="11" t="s">
        <v>2362</v>
      </c>
      <c r="E789" s="11" t="s">
        <v>2233</v>
      </c>
      <c r="F789" s="11" t="s">
        <v>2688</v>
      </c>
      <c r="G789" s="11" t="s">
        <v>165</v>
      </c>
      <c r="H789" s="12" t="s">
        <v>1054</v>
      </c>
      <c r="I789" s="13">
        <v>44699</v>
      </c>
      <c r="J789" s="11" t="s">
        <v>2656</v>
      </c>
      <c r="K789" s="11">
        <v>0.7</v>
      </c>
      <c r="L789" s="11">
        <v>68</v>
      </c>
      <c r="M789" s="11">
        <v>9.51</v>
      </c>
      <c r="N789" s="11">
        <v>71</v>
      </c>
      <c r="O789" s="11">
        <v>13.37</v>
      </c>
      <c r="P789" s="11">
        <v>60</v>
      </c>
      <c r="Q789" s="11">
        <v>-1.36</v>
      </c>
      <c r="R789" s="11">
        <v>67</v>
      </c>
      <c r="S789" s="11">
        <v>0.36</v>
      </c>
      <c r="T789" s="11">
        <v>67</v>
      </c>
      <c r="U789" s="11">
        <v>1.19</v>
      </c>
      <c r="V789" s="11">
        <v>61</v>
      </c>
      <c r="W789" s="11">
        <v>-0.59</v>
      </c>
      <c r="X789" s="11">
        <v>52</v>
      </c>
      <c r="Y789" s="11">
        <v>5.69</v>
      </c>
      <c r="Z789" s="11">
        <v>51</v>
      </c>
      <c r="AA789" s="11">
        <v>1.07</v>
      </c>
      <c r="AB789" s="11">
        <v>54</v>
      </c>
      <c r="AC789" s="11">
        <v>5.96</v>
      </c>
      <c r="AD789" s="11">
        <v>60</v>
      </c>
      <c r="AE789" s="40">
        <v>0.22</v>
      </c>
      <c r="AF789" s="11">
        <v>59</v>
      </c>
      <c r="AG789" s="43">
        <v>0.04</v>
      </c>
      <c r="AH789" s="11">
        <v>45</v>
      </c>
      <c r="AI789" s="47">
        <v>0.19</v>
      </c>
      <c r="AJ789" s="11">
        <v>55</v>
      </c>
      <c r="AK789" s="47">
        <v>0.01</v>
      </c>
      <c r="AL789" s="11">
        <v>37</v>
      </c>
      <c r="AM789" s="40">
        <v>0.2</v>
      </c>
      <c r="AN789" s="11">
        <v>51</v>
      </c>
      <c r="AO789" s="40">
        <v>0.32</v>
      </c>
      <c r="AP789" s="11">
        <v>60</v>
      </c>
      <c r="AQ789" s="11">
        <v>10.7</v>
      </c>
      <c r="AR789" s="11">
        <v>155.79</v>
      </c>
      <c r="AS789" s="11">
        <v>123.76</v>
      </c>
      <c r="AT789" s="11" t="s">
        <v>2640</v>
      </c>
      <c r="AU789" s="11" t="s">
        <v>2640</v>
      </c>
      <c r="AV789" s="11" t="s">
        <v>2642</v>
      </c>
      <c r="AW789" s="11">
        <v>3</v>
      </c>
      <c r="AX789" s="64" t="s">
        <v>2688</v>
      </c>
    </row>
    <row r="790" spans="1:50" s="8" customFormat="1" x14ac:dyDescent="0.3">
      <c r="A790" s="17" t="s">
        <v>2363</v>
      </c>
      <c r="B790" s="17" t="s">
        <v>288</v>
      </c>
      <c r="C790" s="17" t="s">
        <v>1837</v>
      </c>
      <c r="D790" s="17" t="s">
        <v>2363</v>
      </c>
      <c r="E790" s="17" t="s">
        <v>2233</v>
      </c>
      <c r="F790" s="17" t="s">
        <v>2688</v>
      </c>
      <c r="G790" s="17" t="s">
        <v>288</v>
      </c>
      <c r="H790" s="18" t="s">
        <v>1051</v>
      </c>
      <c r="I790" s="19">
        <v>44707</v>
      </c>
      <c r="J790" s="17" t="s">
        <v>2655</v>
      </c>
      <c r="K790" s="17">
        <v>0.44</v>
      </c>
      <c r="L790" s="17">
        <v>65</v>
      </c>
      <c r="M790" s="17">
        <v>9.65</v>
      </c>
      <c r="N790" s="17">
        <v>70</v>
      </c>
      <c r="O790" s="17">
        <v>15.06</v>
      </c>
      <c r="P790" s="17">
        <v>57</v>
      </c>
      <c r="Q790" s="17">
        <v>-0.5</v>
      </c>
      <c r="R790" s="17">
        <v>63</v>
      </c>
      <c r="S790" s="17">
        <v>2.48</v>
      </c>
      <c r="T790" s="17">
        <v>65</v>
      </c>
      <c r="U790" s="17">
        <v>-0.41</v>
      </c>
      <c r="V790" s="17">
        <v>54</v>
      </c>
      <c r="W790" s="17">
        <v>-0.62</v>
      </c>
      <c r="X790" s="17">
        <v>47</v>
      </c>
      <c r="Y790" s="17">
        <v>6.34</v>
      </c>
      <c r="Z790" s="17">
        <v>46</v>
      </c>
      <c r="AA790" s="17">
        <v>2.5099999999999998</v>
      </c>
      <c r="AB790" s="17">
        <v>50</v>
      </c>
      <c r="AC790" s="17">
        <v>5.91</v>
      </c>
      <c r="AD790" s="17">
        <v>59</v>
      </c>
      <c r="AE790" s="42">
        <v>0.28999999999999998</v>
      </c>
      <c r="AF790" s="17">
        <v>50</v>
      </c>
      <c r="AG790" s="45">
        <v>0.04</v>
      </c>
      <c r="AH790" s="17">
        <v>40</v>
      </c>
      <c r="AI790" s="49">
        <v>0.18</v>
      </c>
      <c r="AJ790" s="17">
        <v>48</v>
      </c>
      <c r="AK790" s="49">
        <v>0.02</v>
      </c>
      <c r="AL790" s="17">
        <v>34</v>
      </c>
      <c r="AM790" s="42">
        <v>0.23</v>
      </c>
      <c r="AN790" s="17">
        <v>45</v>
      </c>
      <c r="AO790" s="42">
        <v>0.4</v>
      </c>
      <c r="AP790" s="17">
        <v>52</v>
      </c>
      <c r="AQ790" s="17">
        <v>9.24</v>
      </c>
      <c r="AR790" s="17">
        <v>166.42</v>
      </c>
      <c r="AS790" s="17">
        <v>121.76</v>
      </c>
      <c r="AT790" s="17" t="s">
        <v>2642</v>
      </c>
      <c r="AU790" s="17" t="s">
        <v>2641</v>
      </c>
      <c r="AV790" s="17" t="s">
        <v>2640</v>
      </c>
      <c r="AW790" s="17">
        <v>3</v>
      </c>
      <c r="AX790" s="66" t="s">
        <v>2688</v>
      </c>
    </row>
    <row r="791" spans="1:50" s="8" customFormat="1" x14ac:dyDescent="0.3">
      <c r="A791" s="17" t="s">
        <v>2364</v>
      </c>
      <c r="B791" s="17" t="s">
        <v>1020</v>
      </c>
      <c r="C791" s="17" t="s">
        <v>2123</v>
      </c>
      <c r="D791" s="17" t="s">
        <v>2364</v>
      </c>
      <c r="E791" s="17" t="s">
        <v>2233</v>
      </c>
      <c r="F791" s="17" t="s">
        <v>2688</v>
      </c>
      <c r="G791" s="17" t="s">
        <v>1020</v>
      </c>
      <c r="H791" s="18" t="s">
        <v>1069</v>
      </c>
      <c r="I791" s="19">
        <v>44721</v>
      </c>
      <c r="J791" s="17" t="s">
        <v>2702</v>
      </c>
      <c r="K791" s="17">
        <v>0.87</v>
      </c>
      <c r="L791" s="17">
        <v>68</v>
      </c>
      <c r="M791" s="17">
        <v>9.99</v>
      </c>
      <c r="N791" s="17">
        <v>71</v>
      </c>
      <c r="O791" s="17">
        <v>17.47</v>
      </c>
      <c r="P791" s="17">
        <v>60</v>
      </c>
      <c r="Q791" s="17">
        <v>-0.01</v>
      </c>
      <c r="R791" s="17">
        <v>66</v>
      </c>
      <c r="S791" s="17">
        <v>1.56</v>
      </c>
      <c r="T791" s="17">
        <v>66</v>
      </c>
      <c r="U791" s="17">
        <v>0.49</v>
      </c>
      <c r="V791" s="17">
        <v>60</v>
      </c>
      <c r="W791" s="17">
        <v>-0.33</v>
      </c>
      <c r="X791" s="17">
        <v>50</v>
      </c>
      <c r="Y791" s="17">
        <v>4.7300000000000004</v>
      </c>
      <c r="Z791" s="17">
        <v>49</v>
      </c>
      <c r="AA791" s="17">
        <v>1.79</v>
      </c>
      <c r="AB791" s="17">
        <v>53</v>
      </c>
      <c r="AC791" s="17">
        <v>4.67</v>
      </c>
      <c r="AD791" s="17">
        <v>60</v>
      </c>
      <c r="AE791" s="42">
        <v>0.16</v>
      </c>
      <c r="AF791" s="17">
        <v>55</v>
      </c>
      <c r="AG791" s="45">
        <v>0.03</v>
      </c>
      <c r="AH791" s="17">
        <v>41</v>
      </c>
      <c r="AI791" s="49">
        <v>0.26</v>
      </c>
      <c r="AJ791" s="17">
        <v>51</v>
      </c>
      <c r="AK791" s="49">
        <v>1E-3</v>
      </c>
      <c r="AL791" s="17">
        <v>34</v>
      </c>
      <c r="AM791" s="42">
        <v>0.23</v>
      </c>
      <c r="AN791" s="17">
        <v>47</v>
      </c>
      <c r="AO791" s="42">
        <v>0.26</v>
      </c>
      <c r="AP791" s="17">
        <v>57</v>
      </c>
      <c r="AQ791" s="17">
        <v>10.48</v>
      </c>
      <c r="AR791" s="17">
        <v>155.26</v>
      </c>
      <c r="AS791" s="17">
        <v>122.63</v>
      </c>
      <c r="AT791" s="17" t="s">
        <v>2641</v>
      </c>
      <c r="AU791" s="17" t="s">
        <v>2641</v>
      </c>
      <c r="AV791" s="17" t="s">
        <v>2640</v>
      </c>
      <c r="AW791" s="17">
        <v>3</v>
      </c>
      <c r="AX791" s="66" t="s">
        <v>2688</v>
      </c>
    </row>
    <row r="792" spans="1:50" s="8" customFormat="1" x14ac:dyDescent="0.3">
      <c r="A792" s="17" t="s">
        <v>2365</v>
      </c>
      <c r="B792" s="17" t="s">
        <v>457</v>
      </c>
      <c r="C792" s="17" t="s">
        <v>1838</v>
      </c>
      <c r="D792" s="17" t="s">
        <v>2365</v>
      </c>
      <c r="E792" s="17" t="s">
        <v>2233</v>
      </c>
      <c r="F792" s="17" t="s">
        <v>2688</v>
      </c>
      <c r="G792" s="17" t="s">
        <v>457</v>
      </c>
      <c r="H792" s="18" t="s">
        <v>1061</v>
      </c>
      <c r="I792" s="19">
        <v>44710</v>
      </c>
      <c r="J792" s="17" t="s">
        <v>2656</v>
      </c>
      <c r="K792" s="17">
        <v>0.67</v>
      </c>
      <c r="L792" s="17">
        <v>64</v>
      </c>
      <c r="M792" s="17">
        <v>9.9700000000000006</v>
      </c>
      <c r="N792" s="17">
        <v>69</v>
      </c>
      <c r="O792" s="17">
        <v>18.260000000000002</v>
      </c>
      <c r="P792" s="17">
        <v>57</v>
      </c>
      <c r="Q792" s="17">
        <v>0.77</v>
      </c>
      <c r="R792" s="17">
        <v>62</v>
      </c>
      <c r="S792" s="17">
        <v>1.88</v>
      </c>
      <c r="T792" s="17">
        <v>63</v>
      </c>
      <c r="U792" s="17">
        <v>0.61</v>
      </c>
      <c r="V792" s="17">
        <v>51</v>
      </c>
      <c r="W792" s="17">
        <v>-0.4</v>
      </c>
      <c r="X792" s="17">
        <v>44</v>
      </c>
      <c r="Y792" s="17">
        <v>4.6399999999999997</v>
      </c>
      <c r="Z792" s="17">
        <v>44</v>
      </c>
      <c r="AA792" s="17">
        <v>2.44</v>
      </c>
      <c r="AB792" s="17">
        <v>47</v>
      </c>
      <c r="AC792" s="17">
        <v>4.09</v>
      </c>
      <c r="AD792" s="17">
        <v>58</v>
      </c>
      <c r="AE792" s="42">
        <v>0.22</v>
      </c>
      <c r="AF792" s="17">
        <v>46</v>
      </c>
      <c r="AG792" s="45">
        <v>0.04</v>
      </c>
      <c r="AH792" s="17">
        <v>36</v>
      </c>
      <c r="AI792" s="49">
        <v>0.16</v>
      </c>
      <c r="AJ792" s="17">
        <v>45</v>
      </c>
      <c r="AK792" s="49">
        <v>0.01</v>
      </c>
      <c r="AL792" s="17">
        <v>31</v>
      </c>
      <c r="AM792" s="42">
        <v>0.19</v>
      </c>
      <c r="AN792" s="17">
        <v>42</v>
      </c>
      <c r="AO792" s="42">
        <v>0.31</v>
      </c>
      <c r="AP792" s="17">
        <v>48</v>
      </c>
      <c r="AQ792" s="17">
        <v>10.58</v>
      </c>
      <c r="AR792" s="17">
        <v>159.66</v>
      </c>
      <c r="AS792" s="17">
        <v>119.89</v>
      </c>
      <c r="AT792" s="17" t="s">
        <v>2640</v>
      </c>
      <c r="AU792" s="17" t="s">
        <v>2640</v>
      </c>
      <c r="AV792" s="17" t="s">
        <v>2641</v>
      </c>
      <c r="AW792" s="17">
        <v>3</v>
      </c>
      <c r="AX792" s="66" t="s">
        <v>2688</v>
      </c>
    </row>
    <row r="793" spans="1:50" s="8" customFormat="1" x14ac:dyDescent="0.3">
      <c r="A793" s="17" t="s">
        <v>2366</v>
      </c>
      <c r="B793" s="17" t="s">
        <v>458</v>
      </c>
      <c r="C793" s="17" t="s">
        <v>1839</v>
      </c>
      <c r="D793" s="17" t="s">
        <v>2366</v>
      </c>
      <c r="E793" s="17" t="s">
        <v>2233</v>
      </c>
      <c r="F793" s="17" t="s">
        <v>2688</v>
      </c>
      <c r="G793" s="17" t="s">
        <v>458</v>
      </c>
      <c r="H793" s="18" t="s">
        <v>1061</v>
      </c>
      <c r="I793" s="19">
        <v>44710</v>
      </c>
      <c r="J793" s="17" t="s">
        <v>2656</v>
      </c>
      <c r="K793" s="17">
        <v>0.61</v>
      </c>
      <c r="L793" s="17">
        <v>64</v>
      </c>
      <c r="M793" s="17">
        <v>9.9600000000000009</v>
      </c>
      <c r="N793" s="17">
        <v>69</v>
      </c>
      <c r="O793" s="17">
        <v>18.260000000000002</v>
      </c>
      <c r="P793" s="17">
        <v>57</v>
      </c>
      <c r="Q793" s="17">
        <v>0.53</v>
      </c>
      <c r="R793" s="17">
        <v>62</v>
      </c>
      <c r="S793" s="17">
        <v>1.83</v>
      </c>
      <c r="T793" s="17">
        <v>63</v>
      </c>
      <c r="U793" s="17">
        <v>0.62</v>
      </c>
      <c r="V793" s="17">
        <v>51</v>
      </c>
      <c r="W793" s="17">
        <v>-0.46</v>
      </c>
      <c r="X793" s="17">
        <v>44</v>
      </c>
      <c r="Y793" s="17">
        <v>4.95</v>
      </c>
      <c r="Z793" s="17">
        <v>44</v>
      </c>
      <c r="AA793" s="17">
        <v>2.39</v>
      </c>
      <c r="AB793" s="17">
        <v>47</v>
      </c>
      <c r="AC793" s="17">
        <v>4.37</v>
      </c>
      <c r="AD793" s="17">
        <v>58</v>
      </c>
      <c r="AE793" s="42">
        <v>0.22</v>
      </c>
      <c r="AF793" s="17">
        <v>46</v>
      </c>
      <c r="AG793" s="45">
        <v>0.04</v>
      </c>
      <c r="AH793" s="17">
        <v>36</v>
      </c>
      <c r="AI793" s="49">
        <v>0.16</v>
      </c>
      <c r="AJ793" s="17">
        <v>45</v>
      </c>
      <c r="AK793" s="49">
        <v>0.01</v>
      </c>
      <c r="AL793" s="17">
        <v>31</v>
      </c>
      <c r="AM793" s="42">
        <v>0.19</v>
      </c>
      <c r="AN793" s="17">
        <v>42</v>
      </c>
      <c r="AO793" s="42">
        <v>0.31</v>
      </c>
      <c r="AP793" s="17">
        <v>48</v>
      </c>
      <c r="AQ793" s="17">
        <v>10.58</v>
      </c>
      <c r="AR793" s="17">
        <v>159.13999999999999</v>
      </c>
      <c r="AS793" s="17">
        <v>119.54</v>
      </c>
      <c r="AT793" s="17" t="s">
        <v>2642</v>
      </c>
      <c r="AU793" s="17" t="s">
        <v>2641</v>
      </c>
      <c r="AV793" s="17" t="s">
        <v>2640</v>
      </c>
      <c r="AW793" s="17">
        <v>3</v>
      </c>
      <c r="AX793" s="66" t="s">
        <v>2688</v>
      </c>
    </row>
    <row r="794" spans="1:50" x14ac:dyDescent="0.3">
      <c r="A794" s="11" t="s">
        <v>2367</v>
      </c>
      <c r="B794" s="11" t="s">
        <v>480</v>
      </c>
      <c r="C794" s="11" t="s">
        <v>1840</v>
      </c>
      <c r="D794" s="11" t="s">
        <v>2367</v>
      </c>
      <c r="E794" s="11" t="s">
        <v>2233</v>
      </c>
      <c r="F794" s="11" t="s">
        <v>2688</v>
      </c>
      <c r="G794" s="11" t="s">
        <v>480</v>
      </c>
      <c r="H794" s="12" t="s">
        <v>1054</v>
      </c>
      <c r="I794" s="13">
        <v>44709</v>
      </c>
      <c r="J794" s="11" t="s">
        <v>2655</v>
      </c>
      <c r="K794" s="11">
        <v>0.66</v>
      </c>
      <c r="L794" s="11">
        <v>68</v>
      </c>
      <c r="M794" s="11">
        <v>9.52</v>
      </c>
      <c r="N794" s="11">
        <v>71</v>
      </c>
      <c r="O794" s="11">
        <v>13.79</v>
      </c>
      <c r="P794" s="11">
        <v>63</v>
      </c>
      <c r="Q794" s="11">
        <v>-0.79</v>
      </c>
      <c r="R794" s="11">
        <v>67</v>
      </c>
      <c r="S794" s="11">
        <v>0.94</v>
      </c>
      <c r="T794" s="11">
        <v>67</v>
      </c>
      <c r="U794" s="11">
        <v>1.67</v>
      </c>
      <c r="V794" s="11">
        <v>62</v>
      </c>
      <c r="W794" s="11">
        <v>-0.64</v>
      </c>
      <c r="X794" s="11">
        <v>50</v>
      </c>
      <c r="Y794" s="11">
        <v>5.55</v>
      </c>
      <c r="Z794" s="11">
        <v>50</v>
      </c>
      <c r="AA794" s="11">
        <v>1.2</v>
      </c>
      <c r="AB794" s="11">
        <v>54</v>
      </c>
      <c r="AC794" s="11">
        <v>5.73</v>
      </c>
      <c r="AD794" s="11">
        <v>61</v>
      </c>
      <c r="AE794" s="40">
        <v>0.24</v>
      </c>
      <c r="AF794" s="11">
        <v>58</v>
      </c>
      <c r="AG794" s="43">
        <v>0.03</v>
      </c>
      <c r="AH794" s="11">
        <v>45</v>
      </c>
      <c r="AI794" s="47">
        <v>0.16</v>
      </c>
      <c r="AJ794" s="11">
        <v>54</v>
      </c>
      <c r="AK794" s="47">
        <v>0.01</v>
      </c>
      <c r="AL794" s="11">
        <v>38</v>
      </c>
      <c r="AM794" s="40">
        <v>0.19</v>
      </c>
      <c r="AN794" s="11">
        <v>51</v>
      </c>
      <c r="AO794" s="40">
        <v>0.35</v>
      </c>
      <c r="AP794" s="11">
        <v>60</v>
      </c>
      <c r="AQ794" s="11">
        <v>11.19</v>
      </c>
      <c r="AR794" s="11">
        <v>157.32</v>
      </c>
      <c r="AS794" s="11">
        <v>123.9</v>
      </c>
      <c r="AT794" s="11" t="s">
        <v>2640</v>
      </c>
      <c r="AU794" s="11" t="s">
        <v>2642</v>
      </c>
      <c r="AV794" s="11" t="s">
        <v>2641</v>
      </c>
      <c r="AW794" s="11">
        <v>4</v>
      </c>
      <c r="AX794" s="64" t="s">
        <v>2688</v>
      </c>
    </row>
    <row r="795" spans="1:50" x14ac:dyDescent="0.3">
      <c r="A795" s="11" t="s">
        <v>2368</v>
      </c>
      <c r="B795" s="11" t="s">
        <v>253</v>
      </c>
      <c r="C795" s="11" t="s">
        <v>1841</v>
      </c>
      <c r="D795" s="11" t="s">
        <v>2368</v>
      </c>
      <c r="E795" s="11" t="s">
        <v>2233</v>
      </c>
      <c r="F795" s="11" t="s">
        <v>2688</v>
      </c>
      <c r="G795" s="11" t="s">
        <v>253</v>
      </c>
      <c r="H795" s="12" t="s">
        <v>1046</v>
      </c>
      <c r="I795" s="13">
        <v>44703</v>
      </c>
      <c r="J795" s="11" t="s">
        <v>2656</v>
      </c>
      <c r="K795" s="11">
        <v>0.42</v>
      </c>
      <c r="L795" s="11">
        <v>66</v>
      </c>
      <c r="M795" s="11">
        <v>10.47</v>
      </c>
      <c r="N795" s="11">
        <v>70</v>
      </c>
      <c r="O795" s="11">
        <v>16.78</v>
      </c>
      <c r="P795" s="11">
        <v>59</v>
      </c>
      <c r="Q795" s="11">
        <v>-0.1</v>
      </c>
      <c r="R795" s="11">
        <v>66</v>
      </c>
      <c r="S795" s="11">
        <v>2.0099999999999998</v>
      </c>
      <c r="T795" s="11">
        <v>66</v>
      </c>
      <c r="U795" s="11">
        <v>1.02</v>
      </c>
      <c r="V795" s="11">
        <v>58</v>
      </c>
      <c r="W795" s="11">
        <v>-0.55000000000000004</v>
      </c>
      <c r="X795" s="11">
        <v>50</v>
      </c>
      <c r="Y795" s="11">
        <v>6.44</v>
      </c>
      <c r="Z795" s="11">
        <v>50</v>
      </c>
      <c r="AA795" s="11">
        <v>1.97</v>
      </c>
      <c r="AB795" s="11">
        <v>53</v>
      </c>
      <c r="AC795" s="11">
        <v>5.8</v>
      </c>
      <c r="AD795" s="11">
        <v>60</v>
      </c>
      <c r="AE795" s="40">
        <v>0.26</v>
      </c>
      <c r="AF795" s="11">
        <v>56</v>
      </c>
      <c r="AG795" s="43">
        <v>0.04</v>
      </c>
      <c r="AH795" s="11">
        <v>46</v>
      </c>
      <c r="AI795" s="47">
        <v>0.11</v>
      </c>
      <c r="AJ795" s="11">
        <v>53</v>
      </c>
      <c r="AK795" s="47">
        <v>0.01</v>
      </c>
      <c r="AL795" s="11">
        <v>39</v>
      </c>
      <c r="AM795" s="40">
        <v>0.16</v>
      </c>
      <c r="AN795" s="11">
        <v>50</v>
      </c>
      <c r="AO795" s="40">
        <v>0.35</v>
      </c>
      <c r="AP795" s="11">
        <v>58</v>
      </c>
      <c r="AQ795" s="11">
        <v>11.49</v>
      </c>
      <c r="AR795" s="11">
        <v>160.27000000000001</v>
      </c>
      <c r="AS795" s="11">
        <v>122.46</v>
      </c>
      <c r="AT795" s="11" t="s">
        <v>2642</v>
      </c>
      <c r="AU795" s="11" t="s">
        <v>2642</v>
      </c>
      <c r="AV795" s="11" t="s">
        <v>2640</v>
      </c>
      <c r="AW795" s="11">
        <v>3</v>
      </c>
      <c r="AX795" s="64" t="s">
        <v>2688</v>
      </c>
    </row>
    <row r="796" spans="1:50" x14ac:dyDescent="0.3">
      <c r="A796" s="11" t="s">
        <v>2369</v>
      </c>
      <c r="B796" s="11" t="s">
        <v>592</v>
      </c>
      <c r="C796" s="11" t="s">
        <v>1842</v>
      </c>
      <c r="D796" s="11" t="s">
        <v>2369</v>
      </c>
      <c r="E796" s="11" t="s">
        <v>2233</v>
      </c>
      <c r="F796" s="11" t="s">
        <v>2688</v>
      </c>
      <c r="G796" s="11" t="s">
        <v>592</v>
      </c>
      <c r="H796" s="12" t="s">
        <v>1051</v>
      </c>
      <c r="I796" s="13">
        <v>44713</v>
      </c>
      <c r="J796" s="11" t="s">
        <v>2656</v>
      </c>
      <c r="K796" s="11">
        <v>0.55000000000000004</v>
      </c>
      <c r="L796" s="11">
        <v>67</v>
      </c>
      <c r="M796" s="11">
        <v>9.5</v>
      </c>
      <c r="N796" s="11">
        <v>70</v>
      </c>
      <c r="O796" s="11">
        <v>15.1</v>
      </c>
      <c r="P796" s="11">
        <v>62</v>
      </c>
      <c r="Q796" s="11">
        <v>0.42</v>
      </c>
      <c r="R796" s="11">
        <v>64</v>
      </c>
      <c r="S796" s="11">
        <v>1.91</v>
      </c>
      <c r="T796" s="11">
        <v>65</v>
      </c>
      <c r="U796" s="11">
        <v>-0.56999999999999995</v>
      </c>
      <c r="V796" s="11">
        <v>57</v>
      </c>
      <c r="W796" s="11">
        <v>-0.23</v>
      </c>
      <c r="X796" s="11">
        <v>49</v>
      </c>
      <c r="Y796" s="11">
        <v>4.47</v>
      </c>
      <c r="Z796" s="11">
        <v>48</v>
      </c>
      <c r="AA796" s="11">
        <v>2.25</v>
      </c>
      <c r="AB796" s="11">
        <v>52</v>
      </c>
      <c r="AC796" s="11">
        <v>4.49</v>
      </c>
      <c r="AD796" s="11">
        <v>59</v>
      </c>
      <c r="AE796" s="40">
        <v>0.27</v>
      </c>
      <c r="AF796" s="11">
        <v>52</v>
      </c>
      <c r="AG796" s="43">
        <v>0.03</v>
      </c>
      <c r="AH796" s="11">
        <v>41</v>
      </c>
      <c r="AI796" s="47">
        <v>0.11</v>
      </c>
      <c r="AJ796" s="11">
        <v>50</v>
      </c>
      <c r="AK796" s="47">
        <v>0.02</v>
      </c>
      <c r="AL796" s="11">
        <v>35</v>
      </c>
      <c r="AM796" s="40">
        <v>0.16</v>
      </c>
      <c r="AN796" s="11">
        <v>47</v>
      </c>
      <c r="AO796" s="40">
        <v>0.38</v>
      </c>
      <c r="AP796" s="11">
        <v>54</v>
      </c>
      <c r="AQ796" s="11">
        <v>8.93</v>
      </c>
      <c r="AR796" s="11">
        <v>155.13</v>
      </c>
      <c r="AS796" s="11">
        <v>120.25</v>
      </c>
      <c r="AT796" s="11" t="s">
        <v>2640</v>
      </c>
      <c r="AU796" s="11" t="s">
        <v>2640</v>
      </c>
      <c r="AV796" s="11" t="s">
        <v>2640</v>
      </c>
      <c r="AW796" s="11">
        <v>3</v>
      </c>
      <c r="AX796" s="64" t="s">
        <v>2688</v>
      </c>
    </row>
    <row r="797" spans="1:50" x14ac:dyDescent="0.3">
      <c r="A797" s="11" t="s">
        <v>2370</v>
      </c>
      <c r="B797" s="11" t="s">
        <v>486</v>
      </c>
      <c r="C797" s="11" t="s">
        <v>1843</v>
      </c>
      <c r="D797" s="11" t="s">
        <v>2370</v>
      </c>
      <c r="E797" s="11" t="s">
        <v>2233</v>
      </c>
      <c r="F797" s="11" t="s">
        <v>2688</v>
      </c>
      <c r="G797" s="11" t="s">
        <v>486</v>
      </c>
      <c r="H797" s="12" t="s">
        <v>1046</v>
      </c>
      <c r="I797" s="13">
        <v>44709</v>
      </c>
      <c r="J797" s="11" t="s">
        <v>2656</v>
      </c>
      <c r="K797" s="11">
        <v>0.6</v>
      </c>
      <c r="L797" s="11">
        <v>65</v>
      </c>
      <c r="M797" s="11">
        <v>10.59</v>
      </c>
      <c r="N797" s="11">
        <v>70</v>
      </c>
      <c r="O797" s="11">
        <v>17.760000000000002</v>
      </c>
      <c r="P797" s="11">
        <v>59</v>
      </c>
      <c r="Q797" s="11">
        <v>0.02</v>
      </c>
      <c r="R797" s="11">
        <v>66</v>
      </c>
      <c r="S797" s="11">
        <v>1.72</v>
      </c>
      <c r="T797" s="11">
        <v>66</v>
      </c>
      <c r="U797" s="11">
        <v>0.38</v>
      </c>
      <c r="V797" s="11">
        <v>57</v>
      </c>
      <c r="W797" s="11">
        <v>-0.38</v>
      </c>
      <c r="X797" s="11">
        <v>48</v>
      </c>
      <c r="Y797" s="11">
        <v>4.63</v>
      </c>
      <c r="Z797" s="11">
        <v>48</v>
      </c>
      <c r="AA797" s="11">
        <v>2.08</v>
      </c>
      <c r="AB797" s="11">
        <v>52</v>
      </c>
      <c r="AC797" s="11">
        <v>5.31</v>
      </c>
      <c r="AD797" s="11">
        <v>60</v>
      </c>
      <c r="AE797" s="40">
        <v>0.24</v>
      </c>
      <c r="AF797" s="11">
        <v>54</v>
      </c>
      <c r="AG797" s="43">
        <v>0.03</v>
      </c>
      <c r="AH797" s="11">
        <v>42</v>
      </c>
      <c r="AI797" s="47">
        <v>0.12</v>
      </c>
      <c r="AJ797" s="11">
        <v>50</v>
      </c>
      <c r="AK797" s="47">
        <v>0.01</v>
      </c>
      <c r="AL797" s="11">
        <v>36</v>
      </c>
      <c r="AM797" s="40">
        <v>0.15</v>
      </c>
      <c r="AN797" s="11">
        <v>47</v>
      </c>
      <c r="AO797" s="40">
        <v>0.33</v>
      </c>
      <c r="AP797" s="11">
        <v>56</v>
      </c>
      <c r="AQ797" s="11">
        <v>10.97</v>
      </c>
      <c r="AR797" s="11">
        <v>156.58000000000001</v>
      </c>
      <c r="AS797" s="11">
        <v>121.03</v>
      </c>
      <c r="AT797" s="11" t="s">
        <v>2640</v>
      </c>
      <c r="AU797" s="11" t="s">
        <v>2642</v>
      </c>
      <c r="AV797" s="11" t="s">
        <v>2640</v>
      </c>
      <c r="AW797" s="11">
        <v>4</v>
      </c>
      <c r="AX797" s="64" t="s">
        <v>2688</v>
      </c>
    </row>
    <row r="798" spans="1:50" s="8" customFormat="1" x14ac:dyDescent="0.3">
      <c r="A798" s="17" t="s">
        <v>2371</v>
      </c>
      <c r="B798" s="17" t="s">
        <v>177</v>
      </c>
      <c r="C798" s="17" t="s">
        <v>1844</v>
      </c>
      <c r="D798" s="17" t="s">
        <v>2371</v>
      </c>
      <c r="E798" s="17" t="s">
        <v>2233</v>
      </c>
      <c r="F798" s="17" t="s">
        <v>2688</v>
      </c>
      <c r="G798" s="17" t="s">
        <v>177</v>
      </c>
      <c r="H798" s="18" t="s">
        <v>1054</v>
      </c>
      <c r="I798" s="19">
        <v>44699</v>
      </c>
      <c r="J798" s="17" t="s">
        <v>2656</v>
      </c>
      <c r="K798" s="17">
        <v>0.57999999999999996</v>
      </c>
      <c r="L798" s="17">
        <v>69</v>
      </c>
      <c r="M798" s="17">
        <v>9.8800000000000008</v>
      </c>
      <c r="N798" s="17">
        <v>72</v>
      </c>
      <c r="O798" s="17">
        <v>15.91</v>
      </c>
      <c r="P798" s="17">
        <v>63</v>
      </c>
      <c r="Q798" s="17">
        <v>-1.46</v>
      </c>
      <c r="R798" s="17">
        <v>68</v>
      </c>
      <c r="S798" s="17">
        <v>1.1399999999999999</v>
      </c>
      <c r="T798" s="17">
        <v>68</v>
      </c>
      <c r="U798" s="17">
        <v>1.1399999999999999</v>
      </c>
      <c r="V798" s="17">
        <v>62</v>
      </c>
      <c r="W798" s="17">
        <v>-0.99</v>
      </c>
      <c r="X798" s="17">
        <v>54</v>
      </c>
      <c r="Y798" s="17">
        <v>7.46</v>
      </c>
      <c r="Z798" s="17">
        <v>53</v>
      </c>
      <c r="AA798" s="17">
        <v>1.32</v>
      </c>
      <c r="AB798" s="17">
        <v>56</v>
      </c>
      <c r="AC798" s="17">
        <v>6.53</v>
      </c>
      <c r="AD798" s="17">
        <v>62</v>
      </c>
      <c r="AE798" s="42">
        <v>0.27</v>
      </c>
      <c r="AF798" s="17">
        <v>60</v>
      </c>
      <c r="AG798" s="45">
        <v>0.05</v>
      </c>
      <c r="AH798" s="17">
        <v>47</v>
      </c>
      <c r="AI798" s="49">
        <v>0.2</v>
      </c>
      <c r="AJ798" s="17">
        <v>56</v>
      </c>
      <c r="AK798" s="49">
        <v>1E-3</v>
      </c>
      <c r="AL798" s="17">
        <v>41</v>
      </c>
      <c r="AM798" s="42">
        <v>0.23</v>
      </c>
      <c r="AN798" s="17">
        <v>53</v>
      </c>
      <c r="AO798" s="42">
        <v>0.37</v>
      </c>
      <c r="AP798" s="17">
        <v>62</v>
      </c>
      <c r="AQ798" s="17">
        <v>11.020000000000001</v>
      </c>
      <c r="AR798" s="17">
        <v>158.26</v>
      </c>
      <c r="AS798" s="17">
        <v>121.01</v>
      </c>
      <c r="AT798" s="17" t="s">
        <v>2640</v>
      </c>
      <c r="AU798" s="17" t="s">
        <v>2640</v>
      </c>
      <c r="AV798" s="17" t="s">
        <v>2640</v>
      </c>
      <c r="AW798" s="17">
        <v>3</v>
      </c>
      <c r="AX798" s="66" t="s">
        <v>2688</v>
      </c>
    </row>
    <row r="799" spans="1:50" s="8" customFormat="1" x14ac:dyDescent="0.3">
      <c r="A799" s="17" t="s">
        <v>2372</v>
      </c>
      <c r="B799" s="17" t="s">
        <v>140</v>
      </c>
      <c r="C799" s="17" t="s">
        <v>1845</v>
      </c>
      <c r="D799" s="17" t="s">
        <v>2372</v>
      </c>
      <c r="E799" s="17" t="s">
        <v>2233</v>
      </c>
      <c r="F799" s="17" t="s">
        <v>2688</v>
      </c>
      <c r="G799" s="17" t="s">
        <v>140</v>
      </c>
      <c r="H799" s="18" t="s">
        <v>1042</v>
      </c>
      <c r="I799" s="19">
        <v>44695</v>
      </c>
      <c r="J799" s="17" t="s">
        <v>2656</v>
      </c>
      <c r="K799" s="17">
        <v>0.59</v>
      </c>
      <c r="L799" s="17">
        <v>68</v>
      </c>
      <c r="M799" s="17">
        <v>9.8000000000000007</v>
      </c>
      <c r="N799" s="17">
        <v>72</v>
      </c>
      <c r="O799" s="17">
        <v>15.56</v>
      </c>
      <c r="P799" s="17">
        <v>65</v>
      </c>
      <c r="Q799" s="17">
        <v>-0.52</v>
      </c>
      <c r="R799" s="17">
        <v>70</v>
      </c>
      <c r="S799" s="17">
        <v>1.94</v>
      </c>
      <c r="T799" s="17">
        <v>68</v>
      </c>
      <c r="U799" s="17">
        <v>0.04</v>
      </c>
      <c r="V799" s="17">
        <v>63</v>
      </c>
      <c r="W799" s="17">
        <v>-0.45</v>
      </c>
      <c r="X799" s="17">
        <v>52</v>
      </c>
      <c r="Y799" s="17">
        <v>6.62</v>
      </c>
      <c r="Z799" s="17">
        <v>52</v>
      </c>
      <c r="AA799" s="17">
        <v>1.94</v>
      </c>
      <c r="AB799" s="17">
        <v>55</v>
      </c>
      <c r="AC799" s="17">
        <v>5.41</v>
      </c>
      <c r="AD799" s="17">
        <v>62</v>
      </c>
      <c r="AE799" s="42">
        <v>0.16</v>
      </c>
      <c r="AF799" s="17">
        <v>57</v>
      </c>
      <c r="AG799" s="45">
        <v>0.02</v>
      </c>
      <c r="AH799" s="17">
        <v>47</v>
      </c>
      <c r="AI799" s="49">
        <v>0.23</v>
      </c>
      <c r="AJ799" s="17">
        <v>55</v>
      </c>
      <c r="AK799" s="49">
        <v>1E-3</v>
      </c>
      <c r="AL799" s="17">
        <v>41</v>
      </c>
      <c r="AM799" s="42">
        <v>0.2</v>
      </c>
      <c r="AN799" s="17">
        <v>52</v>
      </c>
      <c r="AO799" s="42">
        <v>0.26</v>
      </c>
      <c r="AP799" s="17">
        <v>59</v>
      </c>
      <c r="AQ799" s="17">
        <v>9.84</v>
      </c>
      <c r="AR799" s="17">
        <v>159.43</v>
      </c>
      <c r="AS799" s="17">
        <v>121.27</v>
      </c>
      <c r="AT799" s="17" t="s">
        <v>2641</v>
      </c>
      <c r="AU799" s="17" t="s">
        <v>2640</v>
      </c>
      <c r="AV799" s="17" t="s">
        <v>2641</v>
      </c>
      <c r="AW799" s="17">
        <v>3</v>
      </c>
      <c r="AX799" s="66" t="s">
        <v>2688</v>
      </c>
    </row>
    <row r="800" spans="1:50" s="8" customFormat="1" x14ac:dyDescent="0.3">
      <c r="A800" s="17" t="s">
        <v>2373</v>
      </c>
      <c r="B800" s="17" t="s">
        <v>104</v>
      </c>
      <c r="C800" s="17" t="s">
        <v>1846</v>
      </c>
      <c r="D800" s="17" t="s">
        <v>2373</v>
      </c>
      <c r="E800" s="17" t="s">
        <v>2233</v>
      </c>
      <c r="F800" s="17" t="s">
        <v>2688</v>
      </c>
      <c r="G800" s="17" t="s">
        <v>104</v>
      </c>
      <c r="H800" s="18" t="s">
        <v>1043</v>
      </c>
      <c r="I800" s="19">
        <v>44689</v>
      </c>
      <c r="J800" s="17" t="s">
        <v>2656</v>
      </c>
      <c r="K800" s="17">
        <v>0.6</v>
      </c>
      <c r="L800" s="17">
        <v>66</v>
      </c>
      <c r="M800" s="17">
        <v>9.75</v>
      </c>
      <c r="N800" s="17">
        <v>72</v>
      </c>
      <c r="O800" s="17">
        <v>16.22</v>
      </c>
      <c r="P800" s="17">
        <v>59</v>
      </c>
      <c r="Q800" s="17">
        <v>0.62</v>
      </c>
      <c r="R800" s="17">
        <v>69</v>
      </c>
      <c r="S800" s="17">
        <v>2.73</v>
      </c>
      <c r="T800" s="17">
        <v>68</v>
      </c>
      <c r="U800" s="17">
        <v>7.0000000000000007E-2</v>
      </c>
      <c r="V800" s="17">
        <v>53</v>
      </c>
      <c r="W800" s="17">
        <v>-0.48</v>
      </c>
      <c r="X800" s="17">
        <v>43</v>
      </c>
      <c r="Y800" s="17">
        <v>3.79</v>
      </c>
      <c r="Z800" s="17">
        <v>43</v>
      </c>
      <c r="AA800" s="17">
        <v>2.76</v>
      </c>
      <c r="AB800" s="17">
        <v>52</v>
      </c>
      <c r="AC800" s="17">
        <v>4.8099999999999996</v>
      </c>
      <c r="AD800" s="17">
        <v>61</v>
      </c>
      <c r="AE800" s="42">
        <v>0.28000000000000003</v>
      </c>
      <c r="AF800" s="17">
        <v>46</v>
      </c>
      <c r="AG800" s="45">
        <v>0.05</v>
      </c>
      <c r="AH800" s="17">
        <v>39</v>
      </c>
      <c r="AI800" s="49">
        <v>0.22</v>
      </c>
      <c r="AJ800" s="17">
        <v>46</v>
      </c>
      <c r="AK800" s="49">
        <v>-0.01</v>
      </c>
      <c r="AL800" s="17">
        <v>34</v>
      </c>
      <c r="AM800" s="42">
        <v>0.22</v>
      </c>
      <c r="AN800" s="17">
        <v>43</v>
      </c>
      <c r="AO800" s="42">
        <v>0.41</v>
      </c>
      <c r="AP800" s="17">
        <v>48</v>
      </c>
      <c r="AQ800" s="17">
        <v>9.82</v>
      </c>
      <c r="AR800" s="17">
        <v>170.13</v>
      </c>
      <c r="AS800" s="17">
        <v>122.21</v>
      </c>
      <c r="AT800" s="17" t="s">
        <v>2640</v>
      </c>
      <c r="AU800" s="17" t="s">
        <v>2640</v>
      </c>
      <c r="AV800" s="17" t="s">
        <v>2642</v>
      </c>
      <c r="AW800" s="17">
        <v>3</v>
      </c>
      <c r="AX800" s="66" t="s">
        <v>2688</v>
      </c>
    </row>
    <row r="801" spans="1:50" s="8" customFormat="1" x14ac:dyDescent="0.3">
      <c r="A801" s="17" t="s">
        <v>2374</v>
      </c>
      <c r="B801" s="17" t="s">
        <v>460</v>
      </c>
      <c r="C801" s="17" t="s">
        <v>1847</v>
      </c>
      <c r="D801" s="17" t="s">
        <v>2374</v>
      </c>
      <c r="E801" s="17" t="s">
        <v>2233</v>
      </c>
      <c r="F801" s="17" t="s">
        <v>2688</v>
      </c>
      <c r="G801" s="17" t="s">
        <v>460</v>
      </c>
      <c r="H801" s="18" t="s">
        <v>1043</v>
      </c>
      <c r="I801" s="19">
        <v>44710</v>
      </c>
      <c r="J801" s="17" t="s">
        <v>2656</v>
      </c>
      <c r="K801" s="17">
        <v>0.43</v>
      </c>
      <c r="L801" s="17">
        <v>65</v>
      </c>
      <c r="M801" s="17">
        <v>9.68</v>
      </c>
      <c r="N801" s="17">
        <v>69</v>
      </c>
      <c r="O801" s="17">
        <v>18.39</v>
      </c>
      <c r="P801" s="17">
        <v>58</v>
      </c>
      <c r="Q801" s="17">
        <v>0.61</v>
      </c>
      <c r="R801" s="17">
        <v>65</v>
      </c>
      <c r="S801" s="17">
        <v>2.5499999999999998</v>
      </c>
      <c r="T801" s="17">
        <v>65</v>
      </c>
      <c r="U801" s="17">
        <v>0.25</v>
      </c>
      <c r="V801" s="17">
        <v>52</v>
      </c>
      <c r="W801" s="17">
        <v>-0.18</v>
      </c>
      <c r="X801" s="17">
        <v>46</v>
      </c>
      <c r="Y801" s="17">
        <v>4.09</v>
      </c>
      <c r="Z801" s="17">
        <v>46</v>
      </c>
      <c r="AA801" s="17">
        <v>2.88</v>
      </c>
      <c r="AB801" s="17">
        <v>51</v>
      </c>
      <c r="AC801" s="17">
        <v>4.47</v>
      </c>
      <c r="AD801" s="17">
        <v>59</v>
      </c>
      <c r="AE801" s="42">
        <v>0.27</v>
      </c>
      <c r="AF801" s="17">
        <v>50</v>
      </c>
      <c r="AG801" s="45">
        <v>0.03</v>
      </c>
      <c r="AH801" s="17">
        <v>41</v>
      </c>
      <c r="AI801" s="49">
        <v>0.26</v>
      </c>
      <c r="AJ801" s="17">
        <v>48</v>
      </c>
      <c r="AK801" s="49">
        <v>1E-3</v>
      </c>
      <c r="AL801" s="17">
        <v>35</v>
      </c>
      <c r="AM801" s="42">
        <v>0.22</v>
      </c>
      <c r="AN801" s="17">
        <v>45</v>
      </c>
      <c r="AO801" s="42">
        <v>0.44</v>
      </c>
      <c r="AP801" s="17">
        <v>52</v>
      </c>
      <c r="AQ801" s="17">
        <v>9.93</v>
      </c>
      <c r="AR801" s="17">
        <v>167.54</v>
      </c>
      <c r="AS801" s="17">
        <v>123.53</v>
      </c>
      <c r="AT801" s="17" t="s">
        <v>2640</v>
      </c>
      <c r="AU801" s="17" t="s">
        <v>2640</v>
      </c>
      <c r="AV801" s="17" t="s">
        <v>2640</v>
      </c>
      <c r="AW801" s="17">
        <v>3</v>
      </c>
      <c r="AX801" s="66" t="s">
        <v>2688</v>
      </c>
    </row>
    <row r="802" spans="1:50" x14ac:dyDescent="0.3">
      <c r="A802" s="11" t="s">
        <v>2375</v>
      </c>
      <c r="B802" s="11" t="s">
        <v>129</v>
      </c>
      <c r="C802" s="11" t="s">
        <v>1848</v>
      </c>
      <c r="D802" s="11" t="s">
        <v>2375</v>
      </c>
      <c r="E802" s="11" t="s">
        <v>2233</v>
      </c>
      <c r="F802" s="11" t="s">
        <v>2688</v>
      </c>
      <c r="G802" s="11" t="s">
        <v>129</v>
      </c>
      <c r="H802" s="12" t="s">
        <v>1046</v>
      </c>
      <c r="I802" s="13">
        <v>44693</v>
      </c>
      <c r="J802" s="11" t="s">
        <v>2656</v>
      </c>
      <c r="K802" s="11">
        <v>0.49</v>
      </c>
      <c r="L802" s="11">
        <v>66</v>
      </c>
      <c r="M802" s="11">
        <v>9.4</v>
      </c>
      <c r="N802" s="11">
        <v>72</v>
      </c>
      <c r="O802" s="11">
        <v>15.07</v>
      </c>
      <c r="P802" s="11">
        <v>60</v>
      </c>
      <c r="Q802" s="11">
        <v>-0.17</v>
      </c>
      <c r="R802" s="11">
        <v>71</v>
      </c>
      <c r="S802" s="11">
        <v>1.48</v>
      </c>
      <c r="T802" s="11">
        <v>69</v>
      </c>
      <c r="U802" s="11">
        <v>-7.0000000000000007E-2</v>
      </c>
      <c r="V802" s="11">
        <v>58</v>
      </c>
      <c r="W802" s="11">
        <v>-0.35</v>
      </c>
      <c r="X802" s="11">
        <v>48</v>
      </c>
      <c r="Y802" s="11">
        <v>4.32</v>
      </c>
      <c r="Z802" s="11">
        <v>48</v>
      </c>
      <c r="AA802" s="11">
        <v>1.88</v>
      </c>
      <c r="AB802" s="11">
        <v>54</v>
      </c>
      <c r="AC802" s="11">
        <v>5.59</v>
      </c>
      <c r="AD802" s="11">
        <v>62</v>
      </c>
      <c r="AE802" s="40">
        <v>0.18</v>
      </c>
      <c r="AF802" s="11">
        <v>53</v>
      </c>
      <c r="AG802" s="43">
        <v>0.02</v>
      </c>
      <c r="AH802" s="11">
        <v>42</v>
      </c>
      <c r="AI802" s="47">
        <v>0.17</v>
      </c>
      <c r="AJ802" s="11">
        <v>50</v>
      </c>
      <c r="AK802" s="47">
        <v>1E-3</v>
      </c>
      <c r="AL802" s="11">
        <v>36</v>
      </c>
      <c r="AM802" s="40">
        <v>0.14000000000000001</v>
      </c>
      <c r="AN802" s="11">
        <v>47</v>
      </c>
      <c r="AO802" s="40">
        <v>0.28000000000000003</v>
      </c>
      <c r="AP802" s="11">
        <v>54</v>
      </c>
      <c r="AQ802" s="11">
        <v>9.33</v>
      </c>
      <c r="AR802" s="11">
        <v>152.15</v>
      </c>
      <c r="AS802" s="11">
        <v>119.22</v>
      </c>
      <c r="AT802" s="11" t="s">
        <v>2640</v>
      </c>
      <c r="AU802" s="11" t="s">
        <v>2640</v>
      </c>
      <c r="AV802" s="11" t="s">
        <v>2640</v>
      </c>
      <c r="AW802" s="11">
        <v>3</v>
      </c>
      <c r="AX802" s="64" t="s">
        <v>2688</v>
      </c>
    </row>
    <row r="803" spans="1:50" x14ac:dyDescent="0.3">
      <c r="A803" s="11" t="s">
        <v>2376</v>
      </c>
      <c r="B803" s="11" t="s">
        <v>962</v>
      </c>
      <c r="C803" s="11" t="s">
        <v>1849</v>
      </c>
      <c r="D803" s="11" t="s">
        <v>2376</v>
      </c>
      <c r="E803" s="11" t="s">
        <v>2233</v>
      </c>
      <c r="F803" s="11" t="s">
        <v>2688</v>
      </c>
      <c r="G803" s="11" t="s">
        <v>962</v>
      </c>
      <c r="H803" s="12" t="s">
        <v>1040</v>
      </c>
      <c r="I803" s="13">
        <v>44737</v>
      </c>
      <c r="J803" s="11" t="s">
        <v>2655</v>
      </c>
      <c r="K803" s="11">
        <v>0.47</v>
      </c>
      <c r="L803" s="11">
        <v>57</v>
      </c>
      <c r="M803" s="11">
        <v>10.210000000000001</v>
      </c>
      <c r="N803" s="11">
        <v>63</v>
      </c>
      <c r="O803" s="11"/>
      <c r="P803" s="11"/>
      <c r="Q803" s="11">
        <v>-0.83</v>
      </c>
      <c r="R803" s="11">
        <v>54</v>
      </c>
      <c r="S803" s="11">
        <v>1.33</v>
      </c>
      <c r="T803" s="11">
        <v>56</v>
      </c>
      <c r="U803" s="11">
        <v>0.56999999999999995</v>
      </c>
      <c r="V803" s="11">
        <v>36</v>
      </c>
      <c r="W803" s="11">
        <v>-0.26</v>
      </c>
      <c r="X803" s="11">
        <v>31</v>
      </c>
      <c r="Y803" s="11">
        <v>3.41</v>
      </c>
      <c r="Z803" s="11">
        <v>30</v>
      </c>
      <c r="AA803" s="11">
        <v>2.29</v>
      </c>
      <c r="AB803" s="11">
        <v>36</v>
      </c>
      <c r="AC803" s="11">
        <v>5.52</v>
      </c>
      <c r="AD803" s="11">
        <v>50</v>
      </c>
      <c r="AE803" s="40">
        <v>0.18</v>
      </c>
      <c r="AF803" s="11">
        <v>34</v>
      </c>
      <c r="AG803" s="43">
        <v>0.04</v>
      </c>
      <c r="AH803" s="11">
        <v>23</v>
      </c>
      <c r="AI803" s="47">
        <v>0.1</v>
      </c>
      <c r="AJ803" s="11">
        <v>31</v>
      </c>
      <c r="AK803" s="47">
        <v>0.03</v>
      </c>
      <c r="AL803" s="11">
        <v>18</v>
      </c>
      <c r="AM803" s="40">
        <v>0.18</v>
      </c>
      <c r="AN803" s="11">
        <v>28</v>
      </c>
      <c r="AO803" s="40">
        <v>0.28000000000000003</v>
      </c>
      <c r="AP803" s="11">
        <v>35</v>
      </c>
      <c r="AQ803" s="11">
        <v>10.780000000000001</v>
      </c>
      <c r="AR803" s="11">
        <v>158.31</v>
      </c>
      <c r="AS803" s="11"/>
      <c r="AT803" s="11" t="s">
        <v>2640</v>
      </c>
      <c r="AU803" s="11" t="s">
        <v>2640</v>
      </c>
      <c r="AV803" s="11" t="s">
        <v>2640</v>
      </c>
      <c r="AW803" s="11">
        <v>3</v>
      </c>
      <c r="AX803" s="64" t="s">
        <v>2688</v>
      </c>
    </row>
    <row r="804" spans="1:50" x14ac:dyDescent="0.3">
      <c r="A804" s="11" t="s">
        <v>2377</v>
      </c>
      <c r="B804" s="11" t="s">
        <v>321</v>
      </c>
      <c r="C804" s="11" t="s">
        <v>1850</v>
      </c>
      <c r="D804" s="11" t="s">
        <v>2377</v>
      </c>
      <c r="E804" s="11" t="s">
        <v>2233</v>
      </c>
      <c r="F804" s="11" t="s">
        <v>2688</v>
      </c>
      <c r="G804" s="11" t="s">
        <v>321</v>
      </c>
      <c r="H804" s="12" t="s">
        <v>1044</v>
      </c>
      <c r="I804" s="13">
        <v>44707</v>
      </c>
      <c r="J804" s="11" t="s">
        <v>2656</v>
      </c>
      <c r="K804" s="11">
        <v>0.54</v>
      </c>
      <c r="L804" s="11">
        <v>66</v>
      </c>
      <c r="M804" s="11">
        <v>9.65</v>
      </c>
      <c r="N804" s="11">
        <v>70</v>
      </c>
      <c r="O804" s="11">
        <v>14.02</v>
      </c>
      <c r="P804" s="11">
        <v>63</v>
      </c>
      <c r="Q804" s="11">
        <v>-0.49</v>
      </c>
      <c r="R804" s="11">
        <v>67</v>
      </c>
      <c r="S804" s="11">
        <v>1.6</v>
      </c>
      <c r="T804" s="11">
        <v>67</v>
      </c>
      <c r="U804" s="11">
        <v>-0.09</v>
      </c>
      <c r="V804" s="11">
        <v>62</v>
      </c>
      <c r="W804" s="11">
        <v>-0.28999999999999998</v>
      </c>
      <c r="X804" s="11">
        <v>52</v>
      </c>
      <c r="Y804" s="11">
        <v>5.54</v>
      </c>
      <c r="Z804" s="11">
        <v>52</v>
      </c>
      <c r="AA804" s="11">
        <v>1.71</v>
      </c>
      <c r="AB804" s="11">
        <v>54</v>
      </c>
      <c r="AC804" s="11">
        <v>5.46</v>
      </c>
      <c r="AD804" s="11">
        <v>62</v>
      </c>
      <c r="AE804" s="40">
        <v>0.28999999999999998</v>
      </c>
      <c r="AF804" s="11">
        <v>59</v>
      </c>
      <c r="AG804" s="43">
        <v>0.02</v>
      </c>
      <c r="AH804" s="11">
        <v>46</v>
      </c>
      <c r="AI804" s="47">
        <v>0.21</v>
      </c>
      <c r="AJ804" s="11">
        <v>55</v>
      </c>
      <c r="AK804" s="47">
        <v>0.01</v>
      </c>
      <c r="AL804" s="11">
        <v>40</v>
      </c>
      <c r="AM804" s="40">
        <v>0.19</v>
      </c>
      <c r="AN804" s="11">
        <v>52</v>
      </c>
      <c r="AO804" s="40">
        <v>0.43</v>
      </c>
      <c r="AP804" s="11">
        <v>61</v>
      </c>
      <c r="AQ804" s="11">
        <v>9.56</v>
      </c>
      <c r="AR804" s="11">
        <v>159.13</v>
      </c>
      <c r="AS804" s="11">
        <v>124.34</v>
      </c>
      <c r="AT804" s="11" t="s">
        <v>2640</v>
      </c>
      <c r="AU804" s="11" t="s">
        <v>2641</v>
      </c>
      <c r="AV804" s="11" t="s">
        <v>2642</v>
      </c>
      <c r="AW804" s="11">
        <v>3</v>
      </c>
      <c r="AX804" s="64" t="s">
        <v>2688</v>
      </c>
    </row>
    <row r="805" spans="1:50" x14ac:dyDescent="0.3">
      <c r="A805" s="11" t="s">
        <v>2378</v>
      </c>
      <c r="B805" s="11" t="s">
        <v>283</v>
      </c>
      <c r="C805" s="11" t="s">
        <v>1851</v>
      </c>
      <c r="D805" s="11" t="s">
        <v>2378</v>
      </c>
      <c r="E805" s="11" t="s">
        <v>2233</v>
      </c>
      <c r="F805" s="11" t="s">
        <v>2688</v>
      </c>
      <c r="G805" s="11" t="s">
        <v>283</v>
      </c>
      <c r="H805" s="12" t="s">
        <v>1054</v>
      </c>
      <c r="I805" s="13">
        <v>44705</v>
      </c>
      <c r="J805" s="11" t="s">
        <v>2656</v>
      </c>
      <c r="K805" s="11">
        <v>0.56000000000000005</v>
      </c>
      <c r="L805" s="11">
        <v>68</v>
      </c>
      <c r="M805" s="11">
        <v>9.64</v>
      </c>
      <c r="N805" s="11">
        <v>71</v>
      </c>
      <c r="O805" s="11">
        <v>13.92</v>
      </c>
      <c r="P805" s="11">
        <v>63</v>
      </c>
      <c r="Q805" s="11">
        <v>-0.47</v>
      </c>
      <c r="R805" s="11">
        <v>68</v>
      </c>
      <c r="S805" s="11">
        <v>1.1200000000000001</v>
      </c>
      <c r="T805" s="11">
        <v>67</v>
      </c>
      <c r="U805" s="11">
        <v>1.1599999999999999</v>
      </c>
      <c r="V805" s="11">
        <v>63</v>
      </c>
      <c r="W805" s="11">
        <v>-0.64</v>
      </c>
      <c r="X805" s="11">
        <v>52</v>
      </c>
      <c r="Y805" s="11">
        <v>5.96</v>
      </c>
      <c r="Z805" s="11">
        <v>51</v>
      </c>
      <c r="AA805" s="11">
        <v>1.4</v>
      </c>
      <c r="AB805" s="11">
        <v>55</v>
      </c>
      <c r="AC805" s="11">
        <v>5.89</v>
      </c>
      <c r="AD805" s="11">
        <v>61</v>
      </c>
      <c r="AE805" s="40">
        <v>0.24</v>
      </c>
      <c r="AF805" s="11">
        <v>60</v>
      </c>
      <c r="AG805" s="43">
        <v>0.05</v>
      </c>
      <c r="AH805" s="11">
        <v>46</v>
      </c>
      <c r="AI805" s="47">
        <v>0.17</v>
      </c>
      <c r="AJ805" s="11">
        <v>55</v>
      </c>
      <c r="AK805" s="47">
        <v>0.02</v>
      </c>
      <c r="AL805" s="11">
        <v>38</v>
      </c>
      <c r="AM805" s="40">
        <v>0.22</v>
      </c>
      <c r="AN805" s="11">
        <v>52</v>
      </c>
      <c r="AO805" s="40">
        <v>0.34</v>
      </c>
      <c r="AP805" s="11">
        <v>61</v>
      </c>
      <c r="AQ805" s="11">
        <v>10.8</v>
      </c>
      <c r="AR805" s="11">
        <v>158.46</v>
      </c>
      <c r="AS805" s="11">
        <v>124.32</v>
      </c>
      <c r="AT805" s="11" t="s">
        <v>2641</v>
      </c>
      <c r="AU805" s="11" t="s">
        <v>2641</v>
      </c>
      <c r="AV805" s="11" t="s">
        <v>2641</v>
      </c>
      <c r="AW805" s="11">
        <v>3</v>
      </c>
      <c r="AX805" s="64" t="s">
        <v>2688</v>
      </c>
    </row>
    <row r="806" spans="1:50" s="8" customFormat="1" x14ac:dyDescent="0.3">
      <c r="A806" s="17" t="s">
        <v>2379</v>
      </c>
      <c r="B806" s="17" t="s">
        <v>103</v>
      </c>
      <c r="C806" s="17" t="s">
        <v>1852</v>
      </c>
      <c r="D806" s="17" t="s">
        <v>2379</v>
      </c>
      <c r="E806" s="17" t="s">
        <v>2233</v>
      </c>
      <c r="F806" s="17" t="s">
        <v>2688</v>
      </c>
      <c r="G806" s="17" t="s">
        <v>103</v>
      </c>
      <c r="H806" s="18" t="s">
        <v>1043</v>
      </c>
      <c r="I806" s="19">
        <v>44689</v>
      </c>
      <c r="J806" s="17" t="s">
        <v>2656</v>
      </c>
      <c r="K806" s="17">
        <v>0.59</v>
      </c>
      <c r="L806" s="17">
        <v>66</v>
      </c>
      <c r="M806" s="17">
        <v>9.61</v>
      </c>
      <c r="N806" s="17">
        <v>70</v>
      </c>
      <c r="O806" s="17">
        <v>15.92</v>
      </c>
      <c r="P806" s="17">
        <v>57</v>
      </c>
      <c r="Q806" s="17">
        <v>0.69</v>
      </c>
      <c r="R806" s="17">
        <v>61</v>
      </c>
      <c r="S806" s="17">
        <v>2.85</v>
      </c>
      <c r="T806" s="17">
        <v>60</v>
      </c>
      <c r="U806" s="17">
        <v>7.0000000000000007E-2</v>
      </c>
      <c r="V806" s="17">
        <v>53</v>
      </c>
      <c r="W806" s="17">
        <v>-0.47</v>
      </c>
      <c r="X806" s="17">
        <v>42</v>
      </c>
      <c r="Y806" s="17">
        <v>3.68</v>
      </c>
      <c r="Z806" s="17">
        <v>43</v>
      </c>
      <c r="AA806" s="17">
        <v>2.8</v>
      </c>
      <c r="AB806" s="17">
        <v>49</v>
      </c>
      <c r="AC806" s="17">
        <v>4.76</v>
      </c>
      <c r="AD806" s="17">
        <v>55</v>
      </c>
      <c r="AE806" s="42">
        <v>0.28000000000000003</v>
      </c>
      <c r="AF806" s="17">
        <v>46</v>
      </c>
      <c r="AG806" s="45">
        <v>0.05</v>
      </c>
      <c r="AH806" s="17">
        <v>39</v>
      </c>
      <c r="AI806" s="49">
        <v>0.21</v>
      </c>
      <c r="AJ806" s="17">
        <v>46</v>
      </c>
      <c r="AK806" s="49">
        <v>-0.01</v>
      </c>
      <c r="AL806" s="17">
        <v>34</v>
      </c>
      <c r="AM806" s="42">
        <v>0.21</v>
      </c>
      <c r="AN806" s="17">
        <v>43</v>
      </c>
      <c r="AO806" s="42">
        <v>0.41</v>
      </c>
      <c r="AP806" s="17">
        <v>48</v>
      </c>
      <c r="AQ806" s="17">
        <v>9.68</v>
      </c>
      <c r="AR806" s="17">
        <v>169.85</v>
      </c>
      <c r="AS806" s="17">
        <v>121.85</v>
      </c>
      <c r="AT806" s="17" t="s">
        <v>2640</v>
      </c>
      <c r="AU806" s="17" t="s">
        <v>2640</v>
      </c>
      <c r="AV806" s="17" t="s">
        <v>2640</v>
      </c>
      <c r="AW806" s="17">
        <v>3</v>
      </c>
      <c r="AX806" s="66" t="s">
        <v>2688</v>
      </c>
    </row>
    <row r="807" spans="1:50" s="8" customFormat="1" x14ac:dyDescent="0.3">
      <c r="A807" s="17" t="s">
        <v>2380</v>
      </c>
      <c r="B807" s="17" t="s">
        <v>865</v>
      </c>
      <c r="C807" s="17" t="s">
        <v>1853</v>
      </c>
      <c r="D807" s="17" t="s">
        <v>2380</v>
      </c>
      <c r="E807" s="17" t="s">
        <v>2233</v>
      </c>
      <c r="F807" s="17" t="s">
        <v>2688</v>
      </c>
      <c r="G807" s="17" t="s">
        <v>865</v>
      </c>
      <c r="H807" s="18" t="s">
        <v>1046</v>
      </c>
      <c r="I807" s="19">
        <v>44733</v>
      </c>
      <c r="J807" s="17" t="s">
        <v>2655</v>
      </c>
      <c r="K807" s="17">
        <v>0.39</v>
      </c>
      <c r="L807" s="17">
        <v>65</v>
      </c>
      <c r="M807" s="17">
        <v>10.28</v>
      </c>
      <c r="N807" s="17">
        <v>70</v>
      </c>
      <c r="O807" s="17">
        <v>16.04</v>
      </c>
      <c r="P807" s="17">
        <v>57</v>
      </c>
      <c r="Q807" s="17">
        <v>-0.2</v>
      </c>
      <c r="R807" s="17">
        <v>66</v>
      </c>
      <c r="S807" s="17">
        <v>1.19</v>
      </c>
      <c r="T807" s="17">
        <v>66</v>
      </c>
      <c r="U807" s="17">
        <v>0.86</v>
      </c>
      <c r="V807" s="17">
        <v>53</v>
      </c>
      <c r="W807" s="17">
        <v>-0.28000000000000003</v>
      </c>
      <c r="X807" s="17">
        <v>46</v>
      </c>
      <c r="Y807" s="17">
        <v>5.0999999999999996</v>
      </c>
      <c r="Z807" s="17">
        <v>46</v>
      </c>
      <c r="AA807" s="17">
        <v>1.6</v>
      </c>
      <c r="AB807" s="17">
        <v>51</v>
      </c>
      <c r="AC807" s="17">
        <v>5.05</v>
      </c>
      <c r="AD807" s="17">
        <v>59</v>
      </c>
      <c r="AE807" s="42">
        <v>0.26</v>
      </c>
      <c r="AF807" s="17">
        <v>53</v>
      </c>
      <c r="AG807" s="45">
        <v>0.04</v>
      </c>
      <c r="AH807" s="17">
        <v>40</v>
      </c>
      <c r="AI807" s="49">
        <v>0.13</v>
      </c>
      <c r="AJ807" s="17">
        <v>48</v>
      </c>
      <c r="AK807" s="49">
        <v>0.01</v>
      </c>
      <c r="AL807" s="17">
        <v>34</v>
      </c>
      <c r="AM807" s="42">
        <v>0.18</v>
      </c>
      <c r="AN807" s="17">
        <v>45</v>
      </c>
      <c r="AO807" s="42">
        <v>0.36</v>
      </c>
      <c r="AP807" s="17">
        <v>54</v>
      </c>
      <c r="AQ807" s="17">
        <v>11.139999999999999</v>
      </c>
      <c r="AR807" s="17">
        <v>155.99</v>
      </c>
      <c r="AS807" s="17">
        <v>124.71</v>
      </c>
      <c r="AT807" s="17" t="s">
        <v>2642</v>
      </c>
      <c r="AU807" s="17" t="s">
        <v>2642</v>
      </c>
      <c r="AV807" s="17" t="s">
        <v>2642</v>
      </c>
      <c r="AW807" s="17">
        <v>4</v>
      </c>
      <c r="AX807" s="66" t="s">
        <v>2688</v>
      </c>
    </row>
    <row r="808" spans="1:50" s="8" customFormat="1" x14ac:dyDescent="0.3">
      <c r="A808" s="17" t="s">
        <v>2381</v>
      </c>
      <c r="B808" s="17" t="s">
        <v>334</v>
      </c>
      <c r="C808" s="17" t="s">
        <v>1854</v>
      </c>
      <c r="D808" s="17" t="s">
        <v>2381</v>
      </c>
      <c r="E808" s="17" t="s">
        <v>2233</v>
      </c>
      <c r="F808" s="17" t="s">
        <v>2688</v>
      </c>
      <c r="G808" s="17" t="s">
        <v>334</v>
      </c>
      <c r="H808" s="18" t="s">
        <v>1044</v>
      </c>
      <c r="I808" s="19">
        <v>44708</v>
      </c>
      <c r="J808" s="17" t="s">
        <v>2656</v>
      </c>
      <c r="K808" s="17">
        <v>0.61</v>
      </c>
      <c r="L808" s="17">
        <v>67</v>
      </c>
      <c r="M808" s="17">
        <v>9.5299999999999994</v>
      </c>
      <c r="N808" s="17">
        <v>70</v>
      </c>
      <c r="O808" s="17">
        <v>15.66</v>
      </c>
      <c r="P808" s="17">
        <v>62</v>
      </c>
      <c r="Q808" s="17">
        <v>-0.41</v>
      </c>
      <c r="R808" s="17">
        <v>67</v>
      </c>
      <c r="S808" s="17">
        <v>1.59</v>
      </c>
      <c r="T808" s="17">
        <v>67</v>
      </c>
      <c r="U808" s="17">
        <v>-0.57999999999999996</v>
      </c>
      <c r="V808" s="17">
        <v>62</v>
      </c>
      <c r="W808" s="17">
        <v>-0.25</v>
      </c>
      <c r="X808" s="17">
        <v>54</v>
      </c>
      <c r="Y808" s="17">
        <v>5.64</v>
      </c>
      <c r="Z808" s="17">
        <v>53</v>
      </c>
      <c r="AA808" s="17">
        <v>1.83</v>
      </c>
      <c r="AB808" s="17">
        <v>56</v>
      </c>
      <c r="AC808" s="17">
        <v>5.13</v>
      </c>
      <c r="AD808" s="17">
        <v>62</v>
      </c>
      <c r="AE808" s="42">
        <v>0.27</v>
      </c>
      <c r="AF808" s="17">
        <v>60</v>
      </c>
      <c r="AG808" s="45">
        <v>0.02</v>
      </c>
      <c r="AH808" s="17">
        <v>47</v>
      </c>
      <c r="AI808" s="49">
        <v>0.17</v>
      </c>
      <c r="AJ808" s="17">
        <v>56</v>
      </c>
      <c r="AK808" s="49">
        <v>0.02</v>
      </c>
      <c r="AL808" s="17">
        <v>41</v>
      </c>
      <c r="AM808" s="42">
        <v>0.18</v>
      </c>
      <c r="AN808" s="17">
        <v>53</v>
      </c>
      <c r="AO808" s="42">
        <v>0.37</v>
      </c>
      <c r="AP808" s="17">
        <v>62</v>
      </c>
      <c r="AQ808" s="17">
        <v>8.9499999999999993</v>
      </c>
      <c r="AR808" s="17">
        <v>155.19</v>
      </c>
      <c r="AS808" s="17">
        <v>120.86</v>
      </c>
      <c r="AT808" s="17" t="s">
        <v>2640</v>
      </c>
      <c r="AU808" s="17" t="s">
        <v>2642</v>
      </c>
      <c r="AV808" s="17" t="s">
        <v>2642</v>
      </c>
      <c r="AW808" s="17">
        <v>3</v>
      </c>
      <c r="AX808" s="66" t="s">
        <v>2688</v>
      </c>
    </row>
    <row r="809" spans="1:50" s="8" customFormat="1" x14ac:dyDescent="0.3">
      <c r="A809" s="17" t="s">
        <v>2382</v>
      </c>
      <c r="B809" s="17" t="s">
        <v>255</v>
      </c>
      <c r="C809" s="17" t="s">
        <v>1855</v>
      </c>
      <c r="D809" s="17" t="s">
        <v>2382</v>
      </c>
      <c r="E809" s="17" t="s">
        <v>2233</v>
      </c>
      <c r="F809" s="17" t="s">
        <v>2688</v>
      </c>
      <c r="G809" s="17" t="s">
        <v>255</v>
      </c>
      <c r="H809" s="18" t="s">
        <v>1057</v>
      </c>
      <c r="I809" s="19">
        <v>44703</v>
      </c>
      <c r="J809" s="17" t="s">
        <v>2655</v>
      </c>
      <c r="K809" s="17">
        <v>0.41</v>
      </c>
      <c r="L809" s="17">
        <v>63</v>
      </c>
      <c r="M809" s="17">
        <v>9.94</v>
      </c>
      <c r="N809" s="17">
        <v>69</v>
      </c>
      <c r="O809" s="17">
        <v>16.760000000000002</v>
      </c>
      <c r="P809" s="17">
        <v>59</v>
      </c>
      <c r="Q809" s="17">
        <v>0.15</v>
      </c>
      <c r="R809" s="17">
        <v>60</v>
      </c>
      <c r="S809" s="17">
        <v>1.85</v>
      </c>
      <c r="T809" s="17">
        <v>60</v>
      </c>
      <c r="U809" s="17">
        <v>-0.66</v>
      </c>
      <c r="V809" s="17">
        <v>57</v>
      </c>
      <c r="W809" s="17">
        <v>-0.48</v>
      </c>
      <c r="X809" s="17">
        <v>48</v>
      </c>
      <c r="Y809" s="17">
        <v>3.97</v>
      </c>
      <c r="Z809" s="17">
        <v>47</v>
      </c>
      <c r="AA809" s="17">
        <v>2.17</v>
      </c>
      <c r="AB809" s="17">
        <v>50</v>
      </c>
      <c r="AC809" s="17">
        <v>4.93</v>
      </c>
      <c r="AD809" s="17">
        <v>57</v>
      </c>
      <c r="AE809" s="42">
        <v>0.25</v>
      </c>
      <c r="AF809" s="17">
        <v>50</v>
      </c>
      <c r="AG809" s="45">
        <v>0.05</v>
      </c>
      <c r="AH809" s="17">
        <v>42</v>
      </c>
      <c r="AI809" s="49">
        <v>0.19</v>
      </c>
      <c r="AJ809" s="17">
        <v>49</v>
      </c>
      <c r="AK809" s="49">
        <v>0.01</v>
      </c>
      <c r="AL809" s="17">
        <v>36</v>
      </c>
      <c r="AM809" s="42">
        <v>0.24</v>
      </c>
      <c r="AN809" s="17">
        <v>46</v>
      </c>
      <c r="AO809" s="42">
        <v>0.39</v>
      </c>
      <c r="AP809" s="17">
        <v>52</v>
      </c>
      <c r="AQ809" s="17">
        <v>9.2799999999999994</v>
      </c>
      <c r="AR809" s="17">
        <v>160.54</v>
      </c>
      <c r="AS809" s="17">
        <v>120.92</v>
      </c>
      <c r="AT809" s="17" t="s">
        <v>2640</v>
      </c>
      <c r="AU809" s="17" t="s">
        <v>2640</v>
      </c>
      <c r="AV809" s="17" t="s">
        <v>2640</v>
      </c>
      <c r="AW809" s="17">
        <v>3</v>
      </c>
      <c r="AX809" s="66" t="s">
        <v>2688</v>
      </c>
    </row>
    <row r="810" spans="1:50" x14ac:dyDescent="0.3">
      <c r="A810" s="11" t="s">
        <v>2383</v>
      </c>
      <c r="B810" s="11" t="s">
        <v>266</v>
      </c>
      <c r="C810" s="11" t="s">
        <v>1856</v>
      </c>
      <c r="D810" s="11" t="s">
        <v>2383</v>
      </c>
      <c r="E810" s="11" t="s">
        <v>2233</v>
      </c>
      <c r="F810" s="11" t="s">
        <v>2688</v>
      </c>
      <c r="G810" s="11" t="s">
        <v>266</v>
      </c>
      <c r="H810" s="12" t="s">
        <v>1057</v>
      </c>
      <c r="I810" s="13">
        <v>44704</v>
      </c>
      <c r="J810" s="11" t="s">
        <v>2656</v>
      </c>
      <c r="K810" s="11">
        <v>0.56000000000000005</v>
      </c>
      <c r="L810" s="11">
        <v>65</v>
      </c>
      <c r="M810" s="11">
        <v>9.8800000000000008</v>
      </c>
      <c r="N810" s="11">
        <v>69</v>
      </c>
      <c r="O810" s="11">
        <v>15.43</v>
      </c>
      <c r="P810" s="11">
        <v>61</v>
      </c>
      <c r="Q810" s="11">
        <v>0.45</v>
      </c>
      <c r="R810" s="11">
        <v>63</v>
      </c>
      <c r="S810" s="11">
        <v>2.65</v>
      </c>
      <c r="T810" s="11">
        <v>63</v>
      </c>
      <c r="U810" s="11">
        <v>-1.25</v>
      </c>
      <c r="V810" s="11">
        <v>58</v>
      </c>
      <c r="W810" s="11">
        <v>-0.3</v>
      </c>
      <c r="X810" s="11">
        <v>50</v>
      </c>
      <c r="Y810" s="11">
        <v>3</v>
      </c>
      <c r="Z810" s="11">
        <v>50</v>
      </c>
      <c r="AA810" s="11">
        <v>2.54</v>
      </c>
      <c r="AB810" s="11">
        <v>52</v>
      </c>
      <c r="AC810" s="11">
        <v>5.0199999999999996</v>
      </c>
      <c r="AD810" s="11">
        <v>58</v>
      </c>
      <c r="AE810" s="40">
        <v>0.3</v>
      </c>
      <c r="AF810" s="11">
        <v>53</v>
      </c>
      <c r="AG810" s="43">
        <v>0.06</v>
      </c>
      <c r="AH810" s="11">
        <v>45</v>
      </c>
      <c r="AI810" s="47">
        <v>0.17</v>
      </c>
      <c r="AJ810" s="11">
        <v>53</v>
      </c>
      <c r="AK810" s="47">
        <v>0.01</v>
      </c>
      <c r="AL810" s="11">
        <v>39</v>
      </c>
      <c r="AM810" s="40">
        <v>0.21</v>
      </c>
      <c r="AN810" s="11">
        <v>50</v>
      </c>
      <c r="AO810" s="40">
        <v>0.43</v>
      </c>
      <c r="AP810" s="11">
        <v>55</v>
      </c>
      <c r="AQ810" s="11">
        <v>8.6300000000000008</v>
      </c>
      <c r="AR810" s="11">
        <v>167.07</v>
      </c>
      <c r="AS810" s="11">
        <v>121.95</v>
      </c>
      <c r="AT810" s="11" t="s">
        <v>2640</v>
      </c>
      <c r="AU810" s="11" t="s">
        <v>2641</v>
      </c>
      <c r="AV810" s="11" t="s">
        <v>2640</v>
      </c>
      <c r="AW810" s="11">
        <v>3</v>
      </c>
      <c r="AX810" s="64" t="s">
        <v>2688</v>
      </c>
    </row>
    <row r="811" spans="1:50" x14ac:dyDescent="0.3">
      <c r="A811" s="11" t="s">
        <v>2384</v>
      </c>
      <c r="B811" s="11" t="s">
        <v>231</v>
      </c>
      <c r="C811" s="11" t="s">
        <v>1857</v>
      </c>
      <c r="D811" s="11" t="s">
        <v>2384</v>
      </c>
      <c r="E811" s="11" t="s">
        <v>2233</v>
      </c>
      <c r="F811" s="11" t="s">
        <v>2688</v>
      </c>
      <c r="G811" s="11" t="s">
        <v>231</v>
      </c>
      <c r="H811" s="12" t="s">
        <v>1054</v>
      </c>
      <c r="I811" s="13">
        <v>44701</v>
      </c>
      <c r="J811" s="11" t="s">
        <v>2656</v>
      </c>
      <c r="K811" s="11">
        <v>0.62</v>
      </c>
      <c r="L811" s="11">
        <v>68</v>
      </c>
      <c r="M811" s="11">
        <v>9.83</v>
      </c>
      <c r="N811" s="11">
        <v>70</v>
      </c>
      <c r="O811" s="11">
        <v>16.190000000000001</v>
      </c>
      <c r="P811" s="11">
        <v>61</v>
      </c>
      <c r="Q811" s="11">
        <v>-1.37</v>
      </c>
      <c r="R811" s="11">
        <v>66</v>
      </c>
      <c r="S811" s="11">
        <v>0.95</v>
      </c>
      <c r="T811" s="11">
        <v>66</v>
      </c>
      <c r="U811" s="11">
        <v>1.85</v>
      </c>
      <c r="V811" s="11">
        <v>61</v>
      </c>
      <c r="W811" s="11">
        <v>-0.55000000000000004</v>
      </c>
      <c r="X811" s="11">
        <v>50</v>
      </c>
      <c r="Y811" s="11">
        <v>5.54</v>
      </c>
      <c r="Z811" s="11">
        <v>50</v>
      </c>
      <c r="AA811" s="11">
        <v>1.44</v>
      </c>
      <c r="AB811" s="11">
        <v>54</v>
      </c>
      <c r="AC811" s="11">
        <v>5.69</v>
      </c>
      <c r="AD811" s="11">
        <v>60</v>
      </c>
      <c r="AE811" s="40">
        <v>0.22</v>
      </c>
      <c r="AF811" s="11">
        <v>58</v>
      </c>
      <c r="AG811" s="43">
        <v>0.04</v>
      </c>
      <c r="AH811" s="11">
        <v>45</v>
      </c>
      <c r="AI811" s="47">
        <v>0.17</v>
      </c>
      <c r="AJ811" s="11">
        <v>55</v>
      </c>
      <c r="AK811" s="47">
        <v>1E-3</v>
      </c>
      <c r="AL811" s="11">
        <v>38</v>
      </c>
      <c r="AM811" s="40">
        <v>0.19</v>
      </c>
      <c r="AN811" s="11">
        <v>51</v>
      </c>
      <c r="AO811" s="40">
        <v>0.31</v>
      </c>
      <c r="AP811" s="11">
        <v>60</v>
      </c>
      <c r="AQ811" s="11">
        <v>11.68</v>
      </c>
      <c r="AR811" s="11">
        <v>154.54</v>
      </c>
      <c r="AS811" s="11">
        <v>123.6</v>
      </c>
      <c r="AT811" s="11" t="s">
        <v>2640</v>
      </c>
      <c r="AU811" s="11" t="s">
        <v>2640</v>
      </c>
      <c r="AV811" s="11" t="s">
        <v>2642</v>
      </c>
      <c r="AW811" s="11">
        <v>2</v>
      </c>
      <c r="AX811" s="64" t="s">
        <v>2688</v>
      </c>
    </row>
    <row r="812" spans="1:50" x14ac:dyDescent="0.3">
      <c r="A812" s="11" t="s">
        <v>2385</v>
      </c>
      <c r="B812" s="11" t="s">
        <v>511</v>
      </c>
      <c r="C812" s="11" t="s">
        <v>1858</v>
      </c>
      <c r="D812" s="11" t="s">
        <v>2385</v>
      </c>
      <c r="E812" s="11" t="s">
        <v>2233</v>
      </c>
      <c r="F812" s="11" t="s">
        <v>2688</v>
      </c>
      <c r="G812" s="11" t="s">
        <v>511</v>
      </c>
      <c r="H812" s="12" t="s">
        <v>1049</v>
      </c>
      <c r="I812" s="13">
        <v>44710</v>
      </c>
      <c r="J812" s="11" t="s">
        <v>2656</v>
      </c>
      <c r="K812" s="11">
        <v>0.43</v>
      </c>
      <c r="L812" s="11">
        <v>65</v>
      </c>
      <c r="M812" s="11">
        <v>9.52</v>
      </c>
      <c r="N812" s="11">
        <v>68</v>
      </c>
      <c r="O812" s="11">
        <v>15.78</v>
      </c>
      <c r="P812" s="11">
        <v>60</v>
      </c>
      <c r="Q812" s="11">
        <v>-0.06</v>
      </c>
      <c r="R812" s="11">
        <v>64</v>
      </c>
      <c r="S812" s="11">
        <v>1.68</v>
      </c>
      <c r="T812" s="11">
        <v>64</v>
      </c>
      <c r="U812" s="11">
        <v>0.32</v>
      </c>
      <c r="V812" s="11">
        <v>56</v>
      </c>
      <c r="W812" s="11">
        <v>-0.33</v>
      </c>
      <c r="X812" s="11">
        <v>49</v>
      </c>
      <c r="Y812" s="11">
        <v>5</v>
      </c>
      <c r="Z812" s="11">
        <v>49</v>
      </c>
      <c r="AA812" s="11">
        <v>1.84</v>
      </c>
      <c r="AB812" s="11">
        <v>52</v>
      </c>
      <c r="AC812" s="11">
        <v>5.44</v>
      </c>
      <c r="AD812" s="11">
        <v>59</v>
      </c>
      <c r="AE812" s="40">
        <v>0.27</v>
      </c>
      <c r="AF812" s="11">
        <v>55</v>
      </c>
      <c r="AG812" s="43">
        <v>0.04</v>
      </c>
      <c r="AH812" s="11">
        <v>43</v>
      </c>
      <c r="AI812" s="47">
        <v>0.21</v>
      </c>
      <c r="AJ812" s="11">
        <v>52</v>
      </c>
      <c r="AK812" s="47">
        <v>0.01</v>
      </c>
      <c r="AL812" s="11">
        <v>37</v>
      </c>
      <c r="AM812" s="40">
        <v>0.23</v>
      </c>
      <c r="AN812" s="11">
        <v>49</v>
      </c>
      <c r="AO812" s="40">
        <v>0.37</v>
      </c>
      <c r="AP812" s="11">
        <v>57</v>
      </c>
      <c r="AQ812" s="11">
        <v>9.84</v>
      </c>
      <c r="AR812" s="11">
        <v>159.97999999999999</v>
      </c>
      <c r="AS812" s="11">
        <v>124.29</v>
      </c>
      <c r="AT812" s="11" t="s">
        <v>2640</v>
      </c>
      <c r="AU812" s="11" t="s">
        <v>2642</v>
      </c>
      <c r="AV812" s="11" t="s">
        <v>2642</v>
      </c>
      <c r="AW812" s="11">
        <v>3</v>
      </c>
      <c r="AX812" s="64" t="s">
        <v>2688</v>
      </c>
    </row>
    <row r="813" spans="1:50" x14ac:dyDescent="0.3">
      <c r="A813" s="11" t="s">
        <v>2386</v>
      </c>
      <c r="B813" s="11" t="s">
        <v>438</v>
      </c>
      <c r="C813" s="11" t="s">
        <v>1859</v>
      </c>
      <c r="D813" s="11" t="s">
        <v>2386</v>
      </c>
      <c r="E813" s="11" t="s">
        <v>2233</v>
      </c>
      <c r="F813" s="11" t="s">
        <v>2688</v>
      </c>
      <c r="G813" s="11" t="s">
        <v>438</v>
      </c>
      <c r="H813" s="12" t="s">
        <v>1046</v>
      </c>
      <c r="I813" s="13">
        <v>44709</v>
      </c>
      <c r="J813" s="11" t="s">
        <v>2656</v>
      </c>
      <c r="K813" s="11">
        <v>0.43</v>
      </c>
      <c r="L813" s="11">
        <v>66</v>
      </c>
      <c r="M813" s="11">
        <v>9.49</v>
      </c>
      <c r="N813" s="11">
        <v>70</v>
      </c>
      <c r="O813" s="11">
        <v>15.61</v>
      </c>
      <c r="P813" s="11">
        <v>60</v>
      </c>
      <c r="Q813" s="11">
        <v>-0.53</v>
      </c>
      <c r="R813" s="11">
        <v>66</v>
      </c>
      <c r="S813" s="11">
        <v>1.86</v>
      </c>
      <c r="T813" s="11">
        <v>66</v>
      </c>
      <c r="U813" s="11">
        <v>0.52</v>
      </c>
      <c r="V813" s="11">
        <v>57</v>
      </c>
      <c r="W813" s="11">
        <v>-0.67</v>
      </c>
      <c r="X813" s="11">
        <v>50</v>
      </c>
      <c r="Y813" s="11">
        <v>5.72</v>
      </c>
      <c r="Z813" s="11">
        <v>50</v>
      </c>
      <c r="AA813" s="11">
        <v>1.9</v>
      </c>
      <c r="AB813" s="11">
        <v>53</v>
      </c>
      <c r="AC813" s="11">
        <v>5.95</v>
      </c>
      <c r="AD813" s="11">
        <v>60</v>
      </c>
      <c r="AE813" s="40">
        <v>0.23</v>
      </c>
      <c r="AF813" s="11">
        <v>56</v>
      </c>
      <c r="AG813" s="43">
        <v>0.04</v>
      </c>
      <c r="AH813" s="11">
        <v>45</v>
      </c>
      <c r="AI813" s="47">
        <v>0.12</v>
      </c>
      <c r="AJ813" s="11">
        <v>52</v>
      </c>
      <c r="AK813" s="47">
        <v>0.02</v>
      </c>
      <c r="AL813" s="11">
        <v>39</v>
      </c>
      <c r="AM813" s="40">
        <v>0.17</v>
      </c>
      <c r="AN813" s="11">
        <v>49</v>
      </c>
      <c r="AO813" s="40">
        <v>0.32</v>
      </c>
      <c r="AP813" s="11">
        <v>58</v>
      </c>
      <c r="AQ813" s="11">
        <v>10.01</v>
      </c>
      <c r="AR813" s="11">
        <v>156.07</v>
      </c>
      <c r="AS813" s="11">
        <v>119.17</v>
      </c>
      <c r="AT813" s="11" t="s">
        <v>2640</v>
      </c>
      <c r="AU813" s="11" t="s">
        <v>2642</v>
      </c>
      <c r="AV813" s="11" t="s">
        <v>2642</v>
      </c>
      <c r="AW813" s="11">
        <v>3</v>
      </c>
      <c r="AX813" s="64" t="s">
        <v>2688</v>
      </c>
    </row>
    <row r="814" spans="1:50" s="8" customFormat="1" x14ac:dyDescent="0.3">
      <c r="A814" s="17" t="s">
        <v>2387</v>
      </c>
      <c r="B814" s="17" t="s">
        <v>908</v>
      </c>
      <c r="C814" s="17" t="s">
        <v>1860</v>
      </c>
      <c r="D814" s="17" t="s">
        <v>2387</v>
      </c>
      <c r="E814" s="17" t="s">
        <v>2233</v>
      </c>
      <c r="F814" s="17" t="s">
        <v>2688</v>
      </c>
      <c r="G814" s="17" t="s">
        <v>908</v>
      </c>
      <c r="H814" s="18" t="s">
        <v>1043</v>
      </c>
      <c r="I814" s="19">
        <v>44747</v>
      </c>
      <c r="J814" s="17" t="s">
        <v>2656</v>
      </c>
      <c r="K814" s="17">
        <v>0.49</v>
      </c>
      <c r="L814" s="17">
        <v>69</v>
      </c>
      <c r="M814" s="17">
        <v>10.7</v>
      </c>
      <c r="N814" s="17">
        <v>72</v>
      </c>
      <c r="O814" s="17">
        <v>20.03</v>
      </c>
      <c r="P814" s="17">
        <v>63</v>
      </c>
      <c r="Q814" s="17">
        <v>0.5</v>
      </c>
      <c r="R814" s="17">
        <v>66</v>
      </c>
      <c r="S814" s="17">
        <v>2.69</v>
      </c>
      <c r="T814" s="17">
        <v>66</v>
      </c>
      <c r="U814" s="17">
        <v>0.09</v>
      </c>
      <c r="V814" s="17">
        <v>58</v>
      </c>
      <c r="W814" s="17">
        <v>-0.45</v>
      </c>
      <c r="X814" s="17">
        <v>48</v>
      </c>
      <c r="Y814" s="17">
        <v>2.81</v>
      </c>
      <c r="Z814" s="17">
        <v>48</v>
      </c>
      <c r="AA814" s="17">
        <v>2.84</v>
      </c>
      <c r="AB814" s="17">
        <v>54</v>
      </c>
      <c r="AC814" s="17">
        <v>4.8600000000000003</v>
      </c>
      <c r="AD814" s="17">
        <v>61</v>
      </c>
      <c r="AE814" s="42">
        <v>0.28999999999999998</v>
      </c>
      <c r="AF814" s="17">
        <v>54</v>
      </c>
      <c r="AG814" s="45">
        <v>0.03</v>
      </c>
      <c r="AH814" s="17">
        <v>44</v>
      </c>
      <c r="AI814" s="49">
        <v>0.26</v>
      </c>
      <c r="AJ814" s="17">
        <v>52</v>
      </c>
      <c r="AK814" s="49">
        <v>1E-3</v>
      </c>
      <c r="AL814" s="17">
        <v>38</v>
      </c>
      <c r="AM814" s="42">
        <v>0.22</v>
      </c>
      <c r="AN814" s="17">
        <v>49</v>
      </c>
      <c r="AO814" s="42">
        <v>0.5</v>
      </c>
      <c r="AP814" s="17">
        <v>56</v>
      </c>
      <c r="AQ814" s="17">
        <v>10.79</v>
      </c>
      <c r="AR814" s="17">
        <v>171.21</v>
      </c>
      <c r="AS814" s="17">
        <v>122.36</v>
      </c>
      <c r="AT814" s="17" t="s">
        <v>2640</v>
      </c>
      <c r="AU814" s="17" t="s">
        <v>2640</v>
      </c>
      <c r="AV814" s="17" t="s">
        <v>2640</v>
      </c>
      <c r="AW814" s="17">
        <v>3</v>
      </c>
      <c r="AX814" s="66" t="s">
        <v>2688</v>
      </c>
    </row>
    <row r="815" spans="1:50" s="8" customFormat="1" x14ac:dyDescent="0.3">
      <c r="A815" s="17" t="s">
        <v>2388</v>
      </c>
      <c r="B815" s="17" t="s">
        <v>763</v>
      </c>
      <c r="C815" s="17" t="s">
        <v>1861</v>
      </c>
      <c r="D815" s="17" t="s">
        <v>2388</v>
      </c>
      <c r="E815" s="17" t="s">
        <v>2233</v>
      </c>
      <c r="F815" s="17" t="s">
        <v>2688</v>
      </c>
      <c r="G815" s="17" t="s">
        <v>763</v>
      </c>
      <c r="H815" s="18" t="s">
        <v>1086</v>
      </c>
      <c r="I815" s="19">
        <v>44726</v>
      </c>
      <c r="J815" s="17" t="s">
        <v>2655</v>
      </c>
      <c r="K815" s="17">
        <v>0.46</v>
      </c>
      <c r="L815" s="17">
        <v>53</v>
      </c>
      <c r="M815" s="17">
        <v>9.99</v>
      </c>
      <c r="N815" s="17">
        <v>58</v>
      </c>
      <c r="O815" s="17">
        <v>16.829999999999998</v>
      </c>
      <c r="P815" s="17">
        <v>51</v>
      </c>
      <c r="Q815" s="17">
        <v>-0.79</v>
      </c>
      <c r="R815" s="17">
        <v>52</v>
      </c>
      <c r="S815" s="17">
        <v>0.63</v>
      </c>
      <c r="T815" s="17">
        <v>53</v>
      </c>
      <c r="U815" s="17">
        <v>0.52</v>
      </c>
      <c r="V815" s="17">
        <v>46</v>
      </c>
      <c r="W815" s="17">
        <v>-0.35</v>
      </c>
      <c r="X815" s="17">
        <v>37</v>
      </c>
      <c r="Y815" s="17">
        <v>3.29</v>
      </c>
      <c r="Z815" s="17">
        <v>36</v>
      </c>
      <c r="AA815" s="17">
        <v>1.31</v>
      </c>
      <c r="AB815" s="17">
        <v>39</v>
      </c>
      <c r="AC815" s="17">
        <v>5.12</v>
      </c>
      <c r="AD815" s="17">
        <v>47</v>
      </c>
      <c r="AE815" s="42">
        <v>0.18</v>
      </c>
      <c r="AF815" s="17">
        <v>41</v>
      </c>
      <c r="AG815" s="45">
        <v>0.04</v>
      </c>
      <c r="AH815" s="17">
        <v>32</v>
      </c>
      <c r="AI815" s="49">
        <v>0.15</v>
      </c>
      <c r="AJ815" s="17">
        <v>40</v>
      </c>
      <c r="AK815" s="49">
        <v>0.02</v>
      </c>
      <c r="AL815" s="17">
        <v>26</v>
      </c>
      <c r="AM815" s="42">
        <v>0.2</v>
      </c>
      <c r="AN815" s="17">
        <v>37</v>
      </c>
      <c r="AO815" s="42">
        <v>0.27</v>
      </c>
      <c r="AP815" s="17">
        <v>42</v>
      </c>
      <c r="AQ815" s="17">
        <v>10.51</v>
      </c>
      <c r="AR815" s="17">
        <v>150.97</v>
      </c>
      <c r="AS815" s="17">
        <v>121.86</v>
      </c>
      <c r="AT815" s="17" t="s">
        <v>2640</v>
      </c>
      <c r="AU815" s="17" t="s">
        <v>2641</v>
      </c>
      <c r="AV815" s="17" t="s">
        <v>2640</v>
      </c>
      <c r="AW815" s="17">
        <v>3</v>
      </c>
      <c r="AX815" s="66" t="s">
        <v>2688</v>
      </c>
    </row>
    <row r="816" spans="1:50" s="8" customFormat="1" x14ac:dyDescent="0.3">
      <c r="A816" s="17" t="s">
        <v>2389</v>
      </c>
      <c r="B816" s="17" t="s">
        <v>903</v>
      </c>
      <c r="C816" s="17" t="s">
        <v>1862</v>
      </c>
      <c r="D816" s="17" t="s">
        <v>2389</v>
      </c>
      <c r="E816" s="17" t="s">
        <v>2233</v>
      </c>
      <c r="F816" s="17" t="s">
        <v>2688</v>
      </c>
      <c r="G816" s="17" t="s">
        <v>903</v>
      </c>
      <c r="H816" s="18" t="s">
        <v>1076</v>
      </c>
      <c r="I816" s="19">
        <v>44743</v>
      </c>
      <c r="J816" s="17" t="s">
        <v>2656</v>
      </c>
      <c r="K816" s="17">
        <v>0.44</v>
      </c>
      <c r="L816" s="17">
        <v>67</v>
      </c>
      <c r="M816" s="17">
        <v>11.46</v>
      </c>
      <c r="N816" s="17">
        <v>70</v>
      </c>
      <c r="O816" s="17">
        <v>18.170000000000002</v>
      </c>
      <c r="P816" s="17">
        <v>62</v>
      </c>
      <c r="Q816" s="17">
        <v>-0.69</v>
      </c>
      <c r="R816" s="17">
        <v>64</v>
      </c>
      <c r="S816" s="17">
        <v>2.29</v>
      </c>
      <c r="T816" s="17">
        <v>64</v>
      </c>
      <c r="U816" s="17">
        <v>1.25</v>
      </c>
      <c r="V816" s="17">
        <v>59</v>
      </c>
      <c r="W816" s="17">
        <v>-0.98</v>
      </c>
      <c r="X816" s="17">
        <v>48</v>
      </c>
      <c r="Y816" s="17">
        <v>8</v>
      </c>
      <c r="Z816" s="17">
        <v>49</v>
      </c>
      <c r="AA816" s="17">
        <v>2.69</v>
      </c>
      <c r="AB816" s="17">
        <v>53</v>
      </c>
      <c r="AC816" s="17">
        <v>7.3</v>
      </c>
      <c r="AD816" s="17">
        <v>59</v>
      </c>
      <c r="AE816" s="42">
        <v>0.27</v>
      </c>
      <c r="AF816" s="17">
        <v>55</v>
      </c>
      <c r="AG816" s="45">
        <v>0.04</v>
      </c>
      <c r="AH816" s="17">
        <v>45</v>
      </c>
      <c r="AI816" s="49">
        <v>0.24</v>
      </c>
      <c r="AJ816" s="17">
        <v>53</v>
      </c>
      <c r="AK816" s="49">
        <v>0.01</v>
      </c>
      <c r="AL816" s="17">
        <v>39</v>
      </c>
      <c r="AM816" s="42">
        <v>0.24</v>
      </c>
      <c r="AN816" s="17">
        <v>50</v>
      </c>
      <c r="AO816" s="42">
        <v>0.45</v>
      </c>
      <c r="AP816" s="17">
        <v>57</v>
      </c>
      <c r="AQ816" s="17">
        <v>12.71</v>
      </c>
      <c r="AR816" s="17">
        <v>178.15</v>
      </c>
      <c r="AS816" s="17">
        <v>125.41</v>
      </c>
      <c r="AT816" s="17" t="s">
        <v>2640</v>
      </c>
      <c r="AU816" s="17" t="s">
        <v>2640</v>
      </c>
      <c r="AV816" s="17" t="s">
        <v>2641</v>
      </c>
      <c r="AW816" s="17">
        <v>3</v>
      </c>
      <c r="AX816" s="66" t="s">
        <v>2688</v>
      </c>
    </row>
    <row r="817" spans="1:50" s="8" customFormat="1" x14ac:dyDescent="0.3">
      <c r="A817" s="17" t="s">
        <v>2390</v>
      </c>
      <c r="B817" s="17" t="s">
        <v>609</v>
      </c>
      <c r="C817" s="17" t="s">
        <v>1863</v>
      </c>
      <c r="D817" s="17" t="s">
        <v>2390</v>
      </c>
      <c r="E817" s="17" t="s">
        <v>2233</v>
      </c>
      <c r="F817" s="17" t="s">
        <v>2688</v>
      </c>
      <c r="G817" s="17" t="s">
        <v>609</v>
      </c>
      <c r="H817" s="18" t="s">
        <v>1046</v>
      </c>
      <c r="I817" s="19">
        <v>44715</v>
      </c>
      <c r="J817" s="17" t="s">
        <v>2656</v>
      </c>
      <c r="K817" s="17">
        <v>0.51</v>
      </c>
      <c r="L817" s="17">
        <v>68</v>
      </c>
      <c r="M817" s="17">
        <v>10.88</v>
      </c>
      <c r="N817" s="17">
        <v>70</v>
      </c>
      <c r="O817" s="17">
        <v>19.010000000000002</v>
      </c>
      <c r="P817" s="17">
        <v>61</v>
      </c>
      <c r="Q817" s="17">
        <v>0.44</v>
      </c>
      <c r="R817" s="17">
        <v>67</v>
      </c>
      <c r="S817" s="17">
        <v>1.87</v>
      </c>
      <c r="T817" s="17">
        <v>66</v>
      </c>
      <c r="U817" s="17">
        <v>0.69</v>
      </c>
      <c r="V817" s="17">
        <v>59</v>
      </c>
      <c r="W817" s="17">
        <v>-0.38</v>
      </c>
      <c r="X817" s="17">
        <v>52</v>
      </c>
      <c r="Y817" s="17">
        <v>4.9800000000000004</v>
      </c>
      <c r="Z817" s="17">
        <v>51</v>
      </c>
      <c r="AA817" s="17">
        <v>2.1800000000000002</v>
      </c>
      <c r="AB817" s="17">
        <v>55</v>
      </c>
      <c r="AC817" s="17">
        <v>5.12</v>
      </c>
      <c r="AD817" s="17">
        <v>60</v>
      </c>
      <c r="AE817" s="42">
        <v>0.25</v>
      </c>
      <c r="AF817" s="17">
        <v>57</v>
      </c>
      <c r="AG817" s="45">
        <v>0.03</v>
      </c>
      <c r="AH817" s="17">
        <v>45</v>
      </c>
      <c r="AI817" s="49">
        <v>0.11</v>
      </c>
      <c r="AJ817" s="17">
        <v>53</v>
      </c>
      <c r="AK817" s="49">
        <v>0.02</v>
      </c>
      <c r="AL817" s="17">
        <v>39</v>
      </c>
      <c r="AM817" s="42">
        <v>0.15</v>
      </c>
      <c r="AN817" s="17">
        <v>50</v>
      </c>
      <c r="AO817" s="42">
        <v>0.35</v>
      </c>
      <c r="AP817" s="17">
        <v>59</v>
      </c>
      <c r="AQ817" s="17">
        <v>11.57</v>
      </c>
      <c r="AR817" s="17">
        <v>158.69</v>
      </c>
      <c r="AS817" s="17">
        <v>121.4</v>
      </c>
      <c r="AT817" s="17" t="s">
        <v>2640</v>
      </c>
      <c r="AU817" s="17" t="s">
        <v>2640</v>
      </c>
      <c r="AV817" s="17" t="s">
        <v>2640</v>
      </c>
      <c r="AW817" s="17">
        <v>4</v>
      </c>
      <c r="AX817" s="66" t="s">
        <v>2688</v>
      </c>
    </row>
    <row r="818" spans="1:50" x14ac:dyDescent="0.3">
      <c r="A818" s="11" t="s">
        <v>2391</v>
      </c>
      <c r="B818" s="11" t="s">
        <v>610</v>
      </c>
      <c r="C818" s="11" t="s">
        <v>1864</v>
      </c>
      <c r="D818" s="11" t="s">
        <v>2391</v>
      </c>
      <c r="E818" s="11" t="s">
        <v>2233</v>
      </c>
      <c r="F818" s="11" t="s">
        <v>2688</v>
      </c>
      <c r="G818" s="11" t="s">
        <v>610</v>
      </c>
      <c r="H818" s="12" t="s">
        <v>1046</v>
      </c>
      <c r="I818" s="13">
        <v>44715</v>
      </c>
      <c r="J818" s="11" t="s">
        <v>2656</v>
      </c>
      <c r="K818" s="11">
        <v>0.56999999999999995</v>
      </c>
      <c r="L818" s="11">
        <v>68</v>
      </c>
      <c r="M818" s="11">
        <v>10.29</v>
      </c>
      <c r="N818" s="11">
        <v>70</v>
      </c>
      <c r="O818" s="11">
        <v>16.39</v>
      </c>
      <c r="P818" s="11">
        <v>62</v>
      </c>
      <c r="Q818" s="11">
        <v>1</v>
      </c>
      <c r="R818" s="11">
        <v>67</v>
      </c>
      <c r="S818" s="11">
        <v>1.86</v>
      </c>
      <c r="T818" s="11">
        <v>67</v>
      </c>
      <c r="U818" s="11">
        <v>0.78</v>
      </c>
      <c r="V818" s="11">
        <v>59</v>
      </c>
      <c r="W818" s="11">
        <v>-0.35</v>
      </c>
      <c r="X818" s="11">
        <v>52</v>
      </c>
      <c r="Y818" s="11">
        <v>4.51</v>
      </c>
      <c r="Z818" s="11">
        <v>52</v>
      </c>
      <c r="AA818" s="11">
        <v>2.13</v>
      </c>
      <c r="AB818" s="11">
        <v>55</v>
      </c>
      <c r="AC818" s="11">
        <v>4.79</v>
      </c>
      <c r="AD818" s="11">
        <v>60</v>
      </c>
      <c r="AE818" s="40">
        <v>0.27</v>
      </c>
      <c r="AF818" s="11">
        <v>58</v>
      </c>
      <c r="AG818" s="43">
        <v>0.02</v>
      </c>
      <c r="AH818" s="11">
        <v>46</v>
      </c>
      <c r="AI818" s="47">
        <v>0.15</v>
      </c>
      <c r="AJ818" s="11">
        <v>54</v>
      </c>
      <c r="AK818" s="47">
        <v>0.02</v>
      </c>
      <c r="AL818" s="11">
        <v>39</v>
      </c>
      <c r="AM818" s="40">
        <v>0.18</v>
      </c>
      <c r="AN818" s="11">
        <v>51</v>
      </c>
      <c r="AO818" s="40">
        <v>0.39</v>
      </c>
      <c r="AP818" s="11">
        <v>60</v>
      </c>
      <c r="AQ818" s="11">
        <v>11.069999999999999</v>
      </c>
      <c r="AR818" s="11">
        <v>161.43</v>
      </c>
      <c r="AS818" s="11">
        <v>123.89</v>
      </c>
      <c r="AT818" s="11" t="s">
        <v>2641</v>
      </c>
      <c r="AU818" s="11" t="s">
        <v>2640</v>
      </c>
      <c r="AV818" s="11" t="s">
        <v>2640</v>
      </c>
      <c r="AW818" s="11">
        <v>3</v>
      </c>
      <c r="AX818" s="64" t="s">
        <v>2688</v>
      </c>
    </row>
    <row r="819" spans="1:50" x14ac:dyDescent="0.3">
      <c r="A819" s="11" t="s">
        <v>2392</v>
      </c>
      <c r="B819" s="11" t="s">
        <v>89</v>
      </c>
      <c r="C819" s="11" t="s">
        <v>1865</v>
      </c>
      <c r="D819" s="11" t="s">
        <v>2392</v>
      </c>
      <c r="E819" s="11" t="s">
        <v>2233</v>
      </c>
      <c r="F819" s="11" t="s">
        <v>2688</v>
      </c>
      <c r="G819" s="11" t="s">
        <v>89</v>
      </c>
      <c r="H819" s="12" t="s">
        <v>1046</v>
      </c>
      <c r="I819" s="13">
        <v>44687</v>
      </c>
      <c r="J819" s="11" t="s">
        <v>2656</v>
      </c>
      <c r="K819" s="11">
        <v>0.55000000000000004</v>
      </c>
      <c r="L819" s="11">
        <v>67</v>
      </c>
      <c r="M819" s="11">
        <v>9.76</v>
      </c>
      <c r="N819" s="11">
        <v>72</v>
      </c>
      <c r="O819" s="11">
        <v>14.53</v>
      </c>
      <c r="P819" s="11">
        <v>62</v>
      </c>
      <c r="Q819" s="11">
        <v>-0.54</v>
      </c>
      <c r="R819" s="11">
        <v>71</v>
      </c>
      <c r="S819" s="11">
        <v>1.29</v>
      </c>
      <c r="T819" s="11">
        <v>69</v>
      </c>
      <c r="U819" s="11">
        <v>0.57999999999999996</v>
      </c>
      <c r="V819" s="11">
        <v>59</v>
      </c>
      <c r="W819" s="11">
        <v>-0.27</v>
      </c>
      <c r="X819" s="11">
        <v>49</v>
      </c>
      <c r="Y819" s="11">
        <v>4.24</v>
      </c>
      <c r="Z819" s="11">
        <v>49</v>
      </c>
      <c r="AA819" s="11">
        <v>1.45</v>
      </c>
      <c r="AB819" s="11">
        <v>55</v>
      </c>
      <c r="AC819" s="11">
        <v>5.25</v>
      </c>
      <c r="AD819" s="11">
        <v>62</v>
      </c>
      <c r="AE819" s="40">
        <v>0.24</v>
      </c>
      <c r="AF819" s="11">
        <v>55</v>
      </c>
      <c r="AG819" s="43">
        <v>0.02</v>
      </c>
      <c r="AH819" s="11">
        <v>44</v>
      </c>
      <c r="AI819" s="47">
        <v>0.16</v>
      </c>
      <c r="AJ819" s="11">
        <v>52</v>
      </c>
      <c r="AK819" s="47">
        <v>0.02</v>
      </c>
      <c r="AL819" s="11">
        <v>38</v>
      </c>
      <c r="AM819" s="40">
        <v>0.18</v>
      </c>
      <c r="AN819" s="11">
        <v>49</v>
      </c>
      <c r="AO819" s="40">
        <v>0.37</v>
      </c>
      <c r="AP819" s="11">
        <v>57</v>
      </c>
      <c r="AQ819" s="11">
        <v>10.34</v>
      </c>
      <c r="AR819" s="11">
        <v>156.74</v>
      </c>
      <c r="AS819" s="11">
        <v>124.59</v>
      </c>
      <c r="AT819" s="11" t="s">
        <v>2642</v>
      </c>
      <c r="AU819" s="11" t="s">
        <v>2640</v>
      </c>
      <c r="AV819" s="11" t="s">
        <v>2642</v>
      </c>
      <c r="AW819" s="11">
        <v>4</v>
      </c>
      <c r="AX819" s="64" t="s">
        <v>2688</v>
      </c>
    </row>
    <row r="820" spans="1:50" x14ac:dyDescent="0.3">
      <c r="A820" s="11" t="s">
        <v>2393</v>
      </c>
      <c r="B820" s="11" t="s">
        <v>335</v>
      </c>
      <c r="C820" s="11" t="s">
        <v>1866</v>
      </c>
      <c r="D820" s="11" t="s">
        <v>2393</v>
      </c>
      <c r="E820" s="11" t="s">
        <v>2233</v>
      </c>
      <c r="F820" s="11" t="s">
        <v>2688</v>
      </c>
      <c r="G820" s="11" t="s">
        <v>335</v>
      </c>
      <c r="H820" s="12" t="s">
        <v>1044</v>
      </c>
      <c r="I820" s="13">
        <v>44708</v>
      </c>
      <c r="J820" s="11" t="s">
        <v>2656</v>
      </c>
      <c r="K820" s="11">
        <v>0.59</v>
      </c>
      <c r="L820" s="11">
        <v>67</v>
      </c>
      <c r="M820" s="11">
        <v>9.5299999999999994</v>
      </c>
      <c r="N820" s="11">
        <v>70</v>
      </c>
      <c r="O820" s="11">
        <v>15.56</v>
      </c>
      <c r="P820" s="11">
        <v>62</v>
      </c>
      <c r="Q820" s="11">
        <v>-0.2</v>
      </c>
      <c r="R820" s="11">
        <v>67</v>
      </c>
      <c r="S820" s="11">
        <v>1.92</v>
      </c>
      <c r="T820" s="11">
        <v>67</v>
      </c>
      <c r="U820" s="11">
        <v>-0.57999999999999996</v>
      </c>
      <c r="V820" s="11">
        <v>62</v>
      </c>
      <c r="W820" s="11">
        <v>-0.25</v>
      </c>
      <c r="X820" s="11">
        <v>54</v>
      </c>
      <c r="Y820" s="11">
        <v>5.54</v>
      </c>
      <c r="Z820" s="11">
        <v>53</v>
      </c>
      <c r="AA820" s="11">
        <v>2.0299999999999998</v>
      </c>
      <c r="AB820" s="11">
        <v>56</v>
      </c>
      <c r="AC820" s="11">
        <v>5.12</v>
      </c>
      <c r="AD820" s="11">
        <v>62</v>
      </c>
      <c r="AE820" s="40">
        <v>0.27</v>
      </c>
      <c r="AF820" s="11">
        <v>60</v>
      </c>
      <c r="AG820" s="43">
        <v>0.02</v>
      </c>
      <c r="AH820" s="11">
        <v>47</v>
      </c>
      <c r="AI820" s="47">
        <v>0.17</v>
      </c>
      <c r="AJ820" s="11">
        <v>56</v>
      </c>
      <c r="AK820" s="47">
        <v>0.02</v>
      </c>
      <c r="AL820" s="11">
        <v>41</v>
      </c>
      <c r="AM820" s="40">
        <v>0.18</v>
      </c>
      <c r="AN820" s="11">
        <v>53</v>
      </c>
      <c r="AO820" s="40">
        <v>0.37</v>
      </c>
      <c r="AP820" s="11">
        <v>62</v>
      </c>
      <c r="AQ820" s="11">
        <v>8.9499999999999993</v>
      </c>
      <c r="AR820" s="11">
        <v>157.38</v>
      </c>
      <c r="AS820" s="11">
        <v>121.09</v>
      </c>
      <c r="AT820" s="11" t="s">
        <v>2640</v>
      </c>
      <c r="AU820" s="11" t="s">
        <v>2641</v>
      </c>
      <c r="AV820" s="11" t="s">
        <v>2642</v>
      </c>
      <c r="AW820" s="11">
        <v>4</v>
      </c>
      <c r="AX820" s="64" t="s">
        <v>2688</v>
      </c>
    </row>
    <row r="821" spans="1:50" x14ac:dyDescent="0.3">
      <c r="A821" s="11" t="s">
        <v>2394</v>
      </c>
      <c r="B821" s="11" t="s">
        <v>643</v>
      </c>
      <c r="C821" s="11" t="s">
        <v>1867</v>
      </c>
      <c r="D821" s="11" t="s">
        <v>2394</v>
      </c>
      <c r="E821" s="11" t="s">
        <v>2233</v>
      </c>
      <c r="F821" s="11" t="s">
        <v>2688</v>
      </c>
      <c r="G821" s="11" t="s">
        <v>643</v>
      </c>
      <c r="H821" s="12" t="s">
        <v>1046</v>
      </c>
      <c r="I821" s="13">
        <v>44727</v>
      </c>
      <c r="J821" s="11" t="s">
        <v>2656</v>
      </c>
      <c r="K821" s="11">
        <v>0.42</v>
      </c>
      <c r="L821" s="11">
        <v>65</v>
      </c>
      <c r="M821" s="11">
        <v>10.47</v>
      </c>
      <c r="N821" s="11">
        <v>69</v>
      </c>
      <c r="O821" s="11">
        <v>17.510000000000002</v>
      </c>
      <c r="P821" s="11">
        <v>57</v>
      </c>
      <c r="Q821" s="11">
        <v>-0.3</v>
      </c>
      <c r="R821" s="11">
        <v>66</v>
      </c>
      <c r="S821" s="11">
        <v>1.91</v>
      </c>
      <c r="T821" s="11">
        <v>66</v>
      </c>
      <c r="U821" s="11">
        <v>0.63</v>
      </c>
      <c r="V821" s="11">
        <v>54</v>
      </c>
      <c r="W821" s="11">
        <v>-0.57999999999999996</v>
      </c>
      <c r="X821" s="11">
        <v>48</v>
      </c>
      <c r="Y821" s="11">
        <v>5.64</v>
      </c>
      <c r="Z821" s="11">
        <v>48</v>
      </c>
      <c r="AA821" s="11">
        <v>2.1800000000000002</v>
      </c>
      <c r="AB821" s="11">
        <v>51</v>
      </c>
      <c r="AC821" s="11">
        <v>5.81</v>
      </c>
      <c r="AD821" s="11">
        <v>60</v>
      </c>
      <c r="AE821" s="40">
        <v>0.28000000000000003</v>
      </c>
      <c r="AF821" s="11">
        <v>54</v>
      </c>
      <c r="AG821" s="43">
        <v>0.04</v>
      </c>
      <c r="AH821" s="11">
        <v>41</v>
      </c>
      <c r="AI821" s="47">
        <v>0.09</v>
      </c>
      <c r="AJ821" s="11">
        <v>50</v>
      </c>
      <c r="AK821" s="47">
        <v>0.03</v>
      </c>
      <c r="AL821" s="11">
        <v>35</v>
      </c>
      <c r="AM821" s="40">
        <v>0.16</v>
      </c>
      <c r="AN821" s="11">
        <v>47</v>
      </c>
      <c r="AO821" s="40">
        <v>0.4</v>
      </c>
      <c r="AP821" s="11">
        <v>55</v>
      </c>
      <c r="AQ821" s="11">
        <v>11.100000000000001</v>
      </c>
      <c r="AR821" s="11">
        <v>161.18</v>
      </c>
      <c r="AS821" s="11">
        <v>121.08</v>
      </c>
      <c r="AT821" s="11" t="s">
        <v>2640</v>
      </c>
      <c r="AU821" s="11" t="s">
        <v>2642</v>
      </c>
      <c r="AV821" s="11" t="s">
        <v>2640</v>
      </c>
      <c r="AW821" s="11">
        <v>4</v>
      </c>
      <c r="AX821" s="64" t="s">
        <v>2688</v>
      </c>
    </row>
    <row r="822" spans="1:50" s="8" customFormat="1" x14ac:dyDescent="0.3">
      <c r="A822" s="17" t="s">
        <v>2395</v>
      </c>
      <c r="B822" s="17" t="s">
        <v>226</v>
      </c>
      <c r="C822" s="17" t="s">
        <v>1868</v>
      </c>
      <c r="D822" s="17" t="s">
        <v>2395</v>
      </c>
      <c r="E822" s="17" t="s">
        <v>2233</v>
      </c>
      <c r="F822" s="17" t="s">
        <v>2688</v>
      </c>
      <c r="G822" s="17" t="s">
        <v>226</v>
      </c>
      <c r="H822" s="18" t="s">
        <v>1049</v>
      </c>
      <c r="I822" s="19">
        <v>44701</v>
      </c>
      <c r="J822" s="17" t="s">
        <v>2656</v>
      </c>
      <c r="K822" s="17">
        <v>0.41</v>
      </c>
      <c r="L822" s="17">
        <v>67</v>
      </c>
      <c r="M822" s="17">
        <v>9.73</v>
      </c>
      <c r="N822" s="17">
        <v>70</v>
      </c>
      <c r="O822" s="17">
        <v>14.48</v>
      </c>
      <c r="P822" s="17">
        <v>63</v>
      </c>
      <c r="Q822" s="17">
        <v>0.04</v>
      </c>
      <c r="R822" s="17">
        <v>66</v>
      </c>
      <c r="S822" s="17">
        <v>2.06</v>
      </c>
      <c r="T822" s="17">
        <v>66</v>
      </c>
      <c r="U822" s="17">
        <v>0.59</v>
      </c>
      <c r="V822" s="17">
        <v>59</v>
      </c>
      <c r="W822" s="17">
        <v>-0.56000000000000005</v>
      </c>
      <c r="X822" s="17">
        <v>48</v>
      </c>
      <c r="Y822" s="17">
        <v>7.02</v>
      </c>
      <c r="Z822" s="17">
        <v>48</v>
      </c>
      <c r="AA822" s="17">
        <v>2.2200000000000002</v>
      </c>
      <c r="AB822" s="17">
        <v>53</v>
      </c>
      <c r="AC822" s="17">
        <v>5.33</v>
      </c>
      <c r="AD822" s="17">
        <v>60</v>
      </c>
      <c r="AE822" s="42">
        <v>0.24</v>
      </c>
      <c r="AF822" s="17">
        <v>56</v>
      </c>
      <c r="AG822" s="45">
        <v>0.04</v>
      </c>
      <c r="AH822" s="17">
        <v>43</v>
      </c>
      <c r="AI822" s="49">
        <v>0.21</v>
      </c>
      <c r="AJ822" s="17">
        <v>52</v>
      </c>
      <c r="AK822" s="49">
        <v>0.02</v>
      </c>
      <c r="AL822" s="17">
        <v>37</v>
      </c>
      <c r="AM822" s="42">
        <v>0.24</v>
      </c>
      <c r="AN822" s="17">
        <v>49</v>
      </c>
      <c r="AO822" s="42">
        <v>0.34</v>
      </c>
      <c r="AP822" s="17">
        <v>58</v>
      </c>
      <c r="AQ822" s="17">
        <v>10.32</v>
      </c>
      <c r="AR822" s="17">
        <v>164.47</v>
      </c>
      <c r="AS822" s="17">
        <v>124.33</v>
      </c>
      <c r="AT822" s="17" t="s">
        <v>2640</v>
      </c>
      <c r="AU822" s="17" t="s">
        <v>2640</v>
      </c>
      <c r="AV822" s="17" t="s">
        <v>2640</v>
      </c>
      <c r="AW822" s="17">
        <v>3</v>
      </c>
      <c r="AX822" s="66" t="s">
        <v>2688</v>
      </c>
    </row>
    <row r="823" spans="1:50" s="8" customFormat="1" x14ac:dyDescent="0.3">
      <c r="A823" s="17" t="s">
        <v>2396</v>
      </c>
      <c r="B823" s="17" t="s">
        <v>207</v>
      </c>
      <c r="C823" s="17" t="s">
        <v>1869</v>
      </c>
      <c r="D823" s="17" t="s">
        <v>2396</v>
      </c>
      <c r="E823" s="17" t="s">
        <v>2233</v>
      </c>
      <c r="F823" s="17" t="s">
        <v>2688</v>
      </c>
      <c r="G823" s="17" t="s">
        <v>207</v>
      </c>
      <c r="H823" s="18" t="s">
        <v>1057</v>
      </c>
      <c r="I823" s="19">
        <v>44702</v>
      </c>
      <c r="J823" s="17" t="s">
        <v>2656</v>
      </c>
      <c r="K823" s="17">
        <v>0.52</v>
      </c>
      <c r="L823" s="17">
        <v>65</v>
      </c>
      <c r="M823" s="17">
        <v>11.14</v>
      </c>
      <c r="N823" s="17">
        <v>68</v>
      </c>
      <c r="O823" s="17">
        <v>16.5</v>
      </c>
      <c r="P823" s="17">
        <v>61</v>
      </c>
      <c r="Q823" s="17">
        <v>-0.25</v>
      </c>
      <c r="R823" s="17">
        <v>61</v>
      </c>
      <c r="S823" s="17">
        <v>1.7</v>
      </c>
      <c r="T823" s="17">
        <v>61</v>
      </c>
      <c r="U823" s="17">
        <v>-0.35</v>
      </c>
      <c r="V823" s="17">
        <v>57</v>
      </c>
      <c r="W823" s="17">
        <v>-0.62</v>
      </c>
      <c r="X823" s="17">
        <v>47</v>
      </c>
      <c r="Y823" s="17">
        <v>7.45</v>
      </c>
      <c r="Z823" s="17">
        <v>46</v>
      </c>
      <c r="AA823" s="17">
        <v>2.09</v>
      </c>
      <c r="AB823" s="17">
        <v>49</v>
      </c>
      <c r="AC823" s="17">
        <v>5.8</v>
      </c>
      <c r="AD823" s="17">
        <v>57</v>
      </c>
      <c r="AE823" s="42">
        <v>0.28000000000000003</v>
      </c>
      <c r="AF823" s="17">
        <v>51</v>
      </c>
      <c r="AG823" s="45">
        <v>0.04</v>
      </c>
      <c r="AH823" s="17">
        <v>41</v>
      </c>
      <c r="AI823" s="49">
        <v>0.24</v>
      </c>
      <c r="AJ823" s="17">
        <v>50</v>
      </c>
      <c r="AK823" s="49">
        <v>-0.02</v>
      </c>
      <c r="AL823" s="17">
        <v>35</v>
      </c>
      <c r="AM823" s="42">
        <v>0.2</v>
      </c>
      <c r="AN823" s="17">
        <v>47</v>
      </c>
      <c r="AO823" s="42">
        <v>0.42</v>
      </c>
      <c r="AP823" s="17">
        <v>53</v>
      </c>
      <c r="AQ823" s="17">
        <v>10.790000000000001</v>
      </c>
      <c r="AR823" s="17">
        <v>163.80000000000001</v>
      </c>
      <c r="AS823" s="17">
        <v>122.47</v>
      </c>
      <c r="AT823" s="17" t="s">
        <v>2641</v>
      </c>
      <c r="AU823" s="17" t="s">
        <v>2641</v>
      </c>
      <c r="AV823" s="17" t="s">
        <v>2641</v>
      </c>
      <c r="AW823" s="17">
        <v>2</v>
      </c>
      <c r="AX823" s="66" t="s">
        <v>2688</v>
      </c>
    </row>
    <row r="824" spans="1:50" s="8" customFormat="1" x14ac:dyDescent="0.3">
      <c r="A824" s="17" t="s">
        <v>2397</v>
      </c>
      <c r="B824" s="17" t="s">
        <v>182</v>
      </c>
      <c r="C824" s="17" t="s">
        <v>1870</v>
      </c>
      <c r="D824" s="17" t="s">
        <v>2397</v>
      </c>
      <c r="E824" s="17" t="s">
        <v>2233</v>
      </c>
      <c r="F824" s="17" t="s">
        <v>2688</v>
      </c>
      <c r="G824" s="17" t="s">
        <v>182</v>
      </c>
      <c r="H824" s="18" t="s">
        <v>1054</v>
      </c>
      <c r="I824" s="19">
        <v>44699</v>
      </c>
      <c r="J824" s="17" t="s">
        <v>2656</v>
      </c>
      <c r="K824" s="17">
        <v>0.57999999999999996</v>
      </c>
      <c r="L824" s="17">
        <v>67</v>
      </c>
      <c r="M824" s="17">
        <v>9.9</v>
      </c>
      <c r="N824" s="17">
        <v>71</v>
      </c>
      <c r="O824" s="17">
        <v>15.2</v>
      </c>
      <c r="P824" s="17">
        <v>63</v>
      </c>
      <c r="Q824" s="17">
        <v>-0.7</v>
      </c>
      <c r="R824" s="17">
        <v>67</v>
      </c>
      <c r="S824" s="17">
        <v>1.53</v>
      </c>
      <c r="T824" s="17">
        <v>67</v>
      </c>
      <c r="U824" s="17">
        <v>0.9</v>
      </c>
      <c r="V824" s="17">
        <v>61</v>
      </c>
      <c r="W824" s="17">
        <v>-0.65</v>
      </c>
      <c r="X824" s="17">
        <v>50</v>
      </c>
      <c r="Y824" s="17">
        <v>7.73</v>
      </c>
      <c r="Z824" s="17">
        <v>49</v>
      </c>
      <c r="AA824" s="17">
        <v>1.54</v>
      </c>
      <c r="AB824" s="17">
        <v>53</v>
      </c>
      <c r="AC824" s="17">
        <v>5.99</v>
      </c>
      <c r="AD824" s="17">
        <v>60</v>
      </c>
      <c r="AE824" s="42">
        <v>0.27</v>
      </c>
      <c r="AF824" s="17">
        <v>58</v>
      </c>
      <c r="AG824" s="45">
        <v>0.03</v>
      </c>
      <c r="AH824" s="17">
        <v>43</v>
      </c>
      <c r="AI824" s="49">
        <v>0.19</v>
      </c>
      <c r="AJ824" s="17">
        <v>54</v>
      </c>
      <c r="AK824" s="49">
        <v>0.01</v>
      </c>
      <c r="AL824" s="17">
        <v>35</v>
      </c>
      <c r="AM824" s="42">
        <v>0.2</v>
      </c>
      <c r="AN824" s="17">
        <v>50</v>
      </c>
      <c r="AO824" s="42">
        <v>0.38</v>
      </c>
      <c r="AP824" s="17">
        <v>60</v>
      </c>
      <c r="AQ824" s="17">
        <v>10.8</v>
      </c>
      <c r="AR824" s="17">
        <v>157.9</v>
      </c>
      <c r="AS824" s="17">
        <v>123.01</v>
      </c>
      <c r="AT824" s="17" t="s">
        <v>2640</v>
      </c>
      <c r="AU824" s="17" t="s">
        <v>2640</v>
      </c>
      <c r="AV824" s="17" t="s">
        <v>2642</v>
      </c>
      <c r="AW824" s="17">
        <v>3</v>
      </c>
      <c r="AX824" s="66" t="s">
        <v>2688</v>
      </c>
    </row>
    <row r="825" spans="1:50" s="8" customFormat="1" x14ac:dyDescent="0.3">
      <c r="A825" s="17" t="s">
        <v>2398</v>
      </c>
      <c r="B825" s="17" t="s">
        <v>991</v>
      </c>
      <c r="C825" s="17" t="s">
        <v>1871</v>
      </c>
      <c r="D825" s="17" t="s">
        <v>2398</v>
      </c>
      <c r="E825" s="17" t="s">
        <v>2233</v>
      </c>
      <c r="F825" s="17" t="s">
        <v>2688</v>
      </c>
      <c r="G825" s="17" t="s">
        <v>991</v>
      </c>
      <c r="H825" s="18" t="s">
        <v>1066</v>
      </c>
      <c r="I825" s="19">
        <v>44747</v>
      </c>
      <c r="J825" s="17" t="s">
        <v>2655</v>
      </c>
      <c r="K825" s="17">
        <v>0.64</v>
      </c>
      <c r="L825" s="17">
        <v>65</v>
      </c>
      <c r="M825" s="17">
        <v>9.85</v>
      </c>
      <c r="N825" s="17">
        <v>69</v>
      </c>
      <c r="O825" s="17">
        <v>15.47</v>
      </c>
      <c r="P825" s="17">
        <v>60</v>
      </c>
      <c r="Q825" s="17">
        <v>0.22</v>
      </c>
      <c r="R825" s="17">
        <v>62</v>
      </c>
      <c r="S825" s="17">
        <v>1.42</v>
      </c>
      <c r="T825" s="17">
        <v>62</v>
      </c>
      <c r="U825" s="17">
        <v>-0.68</v>
      </c>
      <c r="V825" s="17">
        <v>53</v>
      </c>
      <c r="W825" s="17">
        <v>-0.31</v>
      </c>
      <c r="X825" s="17">
        <v>47</v>
      </c>
      <c r="Y825" s="17">
        <v>6.63</v>
      </c>
      <c r="Z825" s="17">
        <v>47</v>
      </c>
      <c r="AA825" s="17">
        <v>1.98</v>
      </c>
      <c r="AB825" s="17">
        <v>50</v>
      </c>
      <c r="AC825" s="17">
        <v>4.63</v>
      </c>
      <c r="AD825" s="17">
        <v>58</v>
      </c>
      <c r="AE825" s="42">
        <v>0.27</v>
      </c>
      <c r="AF825" s="17">
        <v>50</v>
      </c>
      <c r="AG825" s="45">
        <v>0.02</v>
      </c>
      <c r="AH825" s="17">
        <v>41</v>
      </c>
      <c r="AI825" s="49">
        <v>0.21</v>
      </c>
      <c r="AJ825" s="17">
        <v>49</v>
      </c>
      <c r="AK825" s="49">
        <v>1E-3</v>
      </c>
      <c r="AL825" s="17">
        <v>36</v>
      </c>
      <c r="AM825" s="42">
        <v>0.17</v>
      </c>
      <c r="AN825" s="17">
        <v>46</v>
      </c>
      <c r="AO825" s="42">
        <v>0.39</v>
      </c>
      <c r="AP825" s="17">
        <v>52</v>
      </c>
      <c r="AQ825" s="17">
        <v>9.17</v>
      </c>
      <c r="AR825" s="17">
        <v>157.47</v>
      </c>
      <c r="AS825" s="17">
        <v>120.07</v>
      </c>
      <c r="AT825" s="17" t="s">
        <v>2642</v>
      </c>
      <c r="AU825" s="17" t="s">
        <v>2640</v>
      </c>
      <c r="AV825" s="17" t="s">
        <v>2642</v>
      </c>
      <c r="AW825" s="17">
        <v>4</v>
      </c>
      <c r="AX825" s="66" t="s">
        <v>2688</v>
      </c>
    </row>
    <row r="826" spans="1:50" x14ac:dyDescent="0.3">
      <c r="A826" s="11" t="s">
        <v>2399</v>
      </c>
      <c r="B826" s="11" t="s">
        <v>209</v>
      </c>
      <c r="C826" s="11" t="s">
        <v>1872</v>
      </c>
      <c r="D826" s="11" t="s">
        <v>2399</v>
      </c>
      <c r="E826" s="11" t="s">
        <v>2233</v>
      </c>
      <c r="F826" s="11" t="s">
        <v>2688</v>
      </c>
      <c r="G826" s="11" t="s">
        <v>209</v>
      </c>
      <c r="H826" s="12" t="s">
        <v>1054</v>
      </c>
      <c r="I826" s="13">
        <v>44702</v>
      </c>
      <c r="J826" s="11" t="s">
        <v>2656</v>
      </c>
      <c r="K826" s="11">
        <v>0.39</v>
      </c>
      <c r="L826" s="11">
        <v>68</v>
      </c>
      <c r="M826" s="11">
        <v>9.34</v>
      </c>
      <c r="N826" s="11">
        <v>71</v>
      </c>
      <c r="O826" s="11">
        <v>14.34</v>
      </c>
      <c r="P826" s="11">
        <v>63</v>
      </c>
      <c r="Q826" s="11">
        <v>-0.46</v>
      </c>
      <c r="R826" s="11">
        <v>67</v>
      </c>
      <c r="S826" s="11">
        <v>1.63</v>
      </c>
      <c r="T826" s="11">
        <v>67</v>
      </c>
      <c r="U826" s="11">
        <v>1.1000000000000001</v>
      </c>
      <c r="V826" s="11">
        <v>61</v>
      </c>
      <c r="W826" s="11">
        <v>-0.49</v>
      </c>
      <c r="X826" s="11">
        <v>52</v>
      </c>
      <c r="Y826" s="11">
        <v>5.5</v>
      </c>
      <c r="Z826" s="11">
        <v>51</v>
      </c>
      <c r="AA826" s="11">
        <v>1.66</v>
      </c>
      <c r="AB826" s="11">
        <v>55</v>
      </c>
      <c r="AC826" s="11">
        <v>5.67</v>
      </c>
      <c r="AD826" s="11">
        <v>61</v>
      </c>
      <c r="AE826" s="40">
        <v>0.26</v>
      </c>
      <c r="AF826" s="11">
        <v>59</v>
      </c>
      <c r="AG826" s="43">
        <v>0.05</v>
      </c>
      <c r="AH826" s="11">
        <v>45</v>
      </c>
      <c r="AI826" s="47">
        <v>0.1</v>
      </c>
      <c r="AJ826" s="11">
        <v>55</v>
      </c>
      <c r="AK826" s="47">
        <v>0.02</v>
      </c>
      <c r="AL826" s="11">
        <v>38</v>
      </c>
      <c r="AM826" s="40">
        <v>0.19</v>
      </c>
      <c r="AN826" s="11">
        <v>51</v>
      </c>
      <c r="AO826" s="40">
        <v>0.33</v>
      </c>
      <c r="AP826" s="11">
        <v>61</v>
      </c>
      <c r="AQ826" s="11">
        <v>10.44</v>
      </c>
      <c r="AR826" s="11">
        <v>159.19999999999999</v>
      </c>
      <c r="AS826" s="11">
        <v>123.43</v>
      </c>
      <c r="AT826" s="11" t="s">
        <v>2640</v>
      </c>
      <c r="AU826" s="11" t="s">
        <v>2641</v>
      </c>
      <c r="AV826" s="11" t="s">
        <v>2641</v>
      </c>
      <c r="AW826" s="11">
        <v>3</v>
      </c>
      <c r="AX826" s="64" t="s">
        <v>2688</v>
      </c>
    </row>
    <row r="827" spans="1:50" x14ac:dyDescent="0.3">
      <c r="A827" s="11" t="s">
        <v>2400</v>
      </c>
      <c r="B827" s="11" t="s">
        <v>696</v>
      </c>
      <c r="C827" s="11" t="s">
        <v>1873</v>
      </c>
      <c r="D827" s="11" t="s">
        <v>2400</v>
      </c>
      <c r="E827" s="11" t="s">
        <v>2233</v>
      </c>
      <c r="F827" s="11" t="s">
        <v>2688</v>
      </c>
      <c r="G827" s="11" t="s">
        <v>696</v>
      </c>
      <c r="H827" s="12" t="s">
        <v>1054</v>
      </c>
      <c r="I827" s="13">
        <v>44720</v>
      </c>
      <c r="J827" s="11" t="s">
        <v>2656</v>
      </c>
      <c r="K827" s="11">
        <v>0.79</v>
      </c>
      <c r="L827" s="11">
        <v>67</v>
      </c>
      <c r="M827" s="11">
        <v>10.79</v>
      </c>
      <c r="N827" s="11">
        <v>70</v>
      </c>
      <c r="O827" s="11">
        <v>16.16</v>
      </c>
      <c r="P827" s="11">
        <v>61</v>
      </c>
      <c r="Q827" s="11">
        <v>-1.2</v>
      </c>
      <c r="R827" s="11">
        <v>66</v>
      </c>
      <c r="S827" s="11">
        <v>1.06</v>
      </c>
      <c r="T827" s="11">
        <v>66</v>
      </c>
      <c r="U827" s="11">
        <v>0.78</v>
      </c>
      <c r="V827" s="11">
        <v>59</v>
      </c>
      <c r="W827" s="11">
        <v>-0.71</v>
      </c>
      <c r="X827" s="11">
        <v>49</v>
      </c>
      <c r="Y827" s="11">
        <v>6.34</v>
      </c>
      <c r="Z827" s="11">
        <v>48</v>
      </c>
      <c r="AA827" s="11">
        <v>1.42</v>
      </c>
      <c r="AB827" s="11">
        <v>53</v>
      </c>
      <c r="AC827" s="11">
        <v>6.64</v>
      </c>
      <c r="AD827" s="11">
        <v>59</v>
      </c>
      <c r="AE827" s="40">
        <v>0.23</v>
      </c>
      <c r="AF827" s="11">
        <v>57</v>
      </c>
      <c r="AG827" s="43">
        <v>0.04</v>
      </c>
      <c r="AH827" s="11">
        <v>44</v>
      </c>
      <c r="AI827" s="47">
        <v>0.18</v>
      </c>
      <c r="AJ827" s="11">
        <v>53</v>
      </c>
      <c r="AK827" s="47">
        <v>0.01</v>
      </c>
      <c r="AL827" s="11">
        <v>36</v>
      </c>
      <c r="AM827" s="40">
        <v>0.21</v>
      </c>
      <c r="AN827" s="11">
        <v>50</v>
      </c>
      <c r="AO827" s="40">
        <v>0.34</v>
      </c>
      <c r="AP827" s="11">
        <v>59</v>
      </c>
      <c r="AQ827" s="11">
        <v>11.569999999999999</v>
      </c>
      <c r="AR827" s="11">
        <v>160.87</v>
      </c>
      <c r="AS827" s="11">
        <v>123.83</v>
      </c>
      <c r="AT827" s="11" t="s">
        <v>2641</v>
      </c>
      <c r="AU827" s="11" t="s">
        <v>2641</v>
      </c>
      <c r="AV827" s="11" t="s">
        <v>2641</v>
      </c>
      <c r="AW827" s="11">
        <v>3</v>
      </c>
      <c r="AX827" s="64" t="s">
        <v>2688</v>
      </c>
    </row>
    <row r="828" spans="1:50" x14ac:dyDescent="0.3">
      <c r="A828" s="11" t="s">
        <v>2401</v>
      </c>
      <c r="B828" s="11" t="s">
        <v>990</v>
      </c>
      <c r="C828" s="11" t="s">
        <v>1874</v>
      </c>
      <c r="D828" s="11" t="s">
        <v>2401</v>
      </c>
      <c r="E828" s="11" t="s">
        <v>2233</v>
      </c>
      <c r="F828" s="11" t="s">
        <v>2688</v>
      </c>
      <c r="G828" s="11" t="s">
        <v>990</v>
      </c>
      <c r="H828" s="12" t="s">
        <v>1043</v>
      </c>
      <c r="I828" s="13">
        <v>44746</v>
      </c>
      <c r="J828" s="11" t="s">
        <v>2656</v>
      </c>
      <c r="K828" s="11">
        <v>0.41</v>
      </c>
      <c r="L828" s="11">
        <v>65</v>
      </c>
      <c r="M828" s="11">
        <v>10.5</v>
      </c>
      <c r="N828" s="11">
        <v>69</v>
      </c>
      <c r="O828" s="11">
        <v>15.77</v>
      </c>
      <c r="P828" s="11">
        <v>56</v>
      </c>
      <c r="Q828" s="11">
        <v>-0.02</v>
      </c>
      <c r="R828" s="11">
        <v>63</v>
      </c>
      <c r="S828" s="11">
        <v>3.02</v>
      </c>
      <c r="T828" s="11">
        <v>63</v>
      </c>
      <c r="U828" s="11">
        <v>0.05</v>
      </c>
      <c r="V828" s="11">
        <v>49</v>
      </c>
      <c r="W828" s="11">
        <v>-0.76</v>
      </c>
      <c r="X828" s="11">
        <v>42</v>
      </c>
      <c r="Y828" s="11">
        <v>5.51</v>
      </c>
      <c r="Z828" s="11">
        <v>42</v>
      </c>
      <c r="AA828" s="11">
        <v>2.78</v>
      </c>
      <c r="AB828" s="11">
        <v>48</v>
      </c>
      <c r="AC828" s="11">
        <v>6.03</v>
      </c>
      <c r="AD828" s="11">
        <v>57</v>
      </c>
      <c r="AE828" s="40">
        <v>0.22</v>
      </c>
      <c r="AF828" s="11">
        <v>47</v>
      </c>
      <c r="AG828" s="43">
        <v>0.03</v>
      </c>
      <c r="AH828" s="11">
        <v>37</v>
      </c>
      <c r="AI828" s="47">
        <v>0.26</v>
      </c>
      <c r="AJ828" s="11">
        <v>44</v>
      </c>
      <c r="AK828" s="47">
        <v>-0.01</v>
      </c>
      <c r="AL828" s="11">
        <v>32</v>
      </c>
      <c r="AM828" s="40">
        <v>0.22</v>
      </c>
      <c r="AN828" s="11">
        <v>41</v>
      </c>
      <c r="AO828" s="40">
        <v>0.38</v>
      </c>
      <c r="AP828" s="11">
        <v>49</v>
      </c>
      <c r="AQ828" s="11">
        <v>10.55</v>
      </c>
      <c r="AR828" s="11">
        <v>175.97</v>
      </c>
      <c r="AS828" s="11">
        <v>122.5</v>
      </c>
      <c r="AT828" s="11" t="s">
        <v>2640</v>
      </c>
      <c r="AU828" s="11" t="s">
        <v>2642</v>
      </c>
      <c r="AV828" s="11" t="s">
        <v>2642</v>
      </c>
      <c r="AW828" s="11">
        <v>3</v>
      </c>
      <c r="AX828" s="64" t="s">
        <v>2688</v>
      </c>
    </row>
    <row r="829" spans="1:50" x14ac:dyDescent="0.3">
      <c r="A829" s="11" t="s">
        <v>2402</v>
      </c>
      <c r="B829" s="11" t="s">
        <v>324</v>
      </c>
      <c r="C829" s="11" t="s">
        <v>1875</v>
      </c>
      <c r="D829" s="11" t="s">
        <v>2402</v>
      </c>
      <c r="E829" s="11" t="s">
        <v>2233</v>
      </c>
      <c r="F829" s="11" t="s">
        <v>2688</v>
      </c>
      <c r="G829" s="11" t="s">
        <v>324</v>
      </c>
      <c r="H829" s="12" t="s">
        <v>1043</v>
      </c>
      <c r="I829" s="13">
        <v>44707</v>
      </c>
      <c r="J829" s="11" t="s">
        <v>2656</v>
      </c>
      <c r="K829" s="11">
        <v>0.41</v>
      </c>
      <c r="L829" s="11">
        <v>66</v>
      </c>
      <c r="M829" s="11">
        <v>9.68</v>
      </c>
      <c r="N829" s="11">
        <v>70</v>
      </c>
      <c r="O829" s="11">
        <v>17.97</v>
      </c>
      <c r="P829" s="11">
        <v>59</v>
      </c>
      <c r="Q829" s="11">
        <v>0.59</v>
      </c>
      <c r="R829" s="11">
        <v>65</v>
      </c>
      <c r="S829" s="11">
        <v>2.79</v>
      </c>
      <c r="T829" s="11">
        <v>65</v>
      </c>
      <c r="U829" s="11">
        <v>0.34</v>
      </c>
      <c r="V829" s="11">
        <v>53</v>
      </c>
      <c r="W829" s="11">
        <v>-0.38</v>
      </c>
      <c r="X829" s="11">
        <v>44</v>
      </c>
      <c r="Y829" s="11">
        <v>4.51</v>
      </c>
      <c r="Z829" s="11">
        <v>44</v>
      </c>
      <c r="AA829" s="11">
        <v>3</v>
      </c>
      <c r="AB829" s="11">
        <v>50</v>
      </c>
      <c r="AC829" s="11">
        <v>4.67</v>
      </c>
      <c r="AD829" s="11">
        <v>59</v>
      </c>
      <c r="AE829" s="40">
        <v>0.26</v>
      </c>
      <c r="AF829" s="11">
        <v>49</v>
      </c>
      <c r="AG829" s="43">
        <v>0.05</v>
      </c>
      <c r="AH829" s="11">
        <v>40</v>
      </c>
      <c r="AI829" s="47">
        <v>0.23</v>
      </c>
      <c r="AJ829" s="11">
        <v>47</v>
      </c>
      <c r="AK829" s="47">
        <v>-0.01</v>
      </c>
      <c r="AL829" s="11">
        <v>34</v>
      </c>
      <c r="AM829" s="40">
        <v>0.21</v>
      </c>
      <c r="AN829" s="11">
        <v>44</v>
      </c>
      <c r="AO829" s="40">
        <v>0.42</v>
      </c>
      <c r="AP829" s="11">
        <v>51</v>
      </c>
      <c r="AQ829" s="11">
        <v>10.02</v>
      </c>
      <c r="AR829" s="11">
        <v>169.27</v>
      </c>
      <c r="AS829" s="11">
        <v>121.82</v>
      </c>
      <c r="AT829" s="11" t="s">
        <v>2642</v>
      </c>
      <c r="AU829" s="11" t="s">
        <v>2641</v>
      </c>
      <c r="AV829" s="11" t="s">
        <v>2640</v>
      </c>
      <c r="AW829" s="11">
        <v>3</v>
      </c>
      <c r="AX829" s="64" t="s">
        <v>2688</v>
      </c>
    </row>
    <row r="830" spans="1:50" s="8" customFormat="1" x14ac:dyDescent="0.3">
      <c r="A830" s="17" t="s">
        <v>2403</v>
      </c>
      <c r="B830" s="17" t="s">
        <v>388</v>
      </c>
      <c r="C830" s="17" t="s">
        <v>1876</v>
      </c>
      <c r="D830" s="17" t="s">
        <v>2403</v>
      </c>
      <c r="E830" s="17" t="s">
        <v>2233</v>
      </c>
      <c r="F830" s="17" t="s">
        <v>2688</v>
      </c>
      <c r="G830" s="17" t="s">
        <v>388</v>
      </c>
      <c r="H830" s="18" t="s">
        <v>1063</v>
      </c>
      <c r="I830" s="19">
        <v>44708</v>
      </c>
      <c r="J830" s="17" t="s">
        <v>2656</v>
      </c>
      <c r="K830" s="17">
        <v>0.57999999999999996</v>
      </c>
      <c r="L830" s="17">
        <v>63</v>
      </c>
      <c r="M830" s="17">
        <v>10.24</v>
      </c>
      <c r="N830" s="17">
        <v>69</v>
      </c>
      <c r="O830" s="17">
        <v>18.39</v>
      </c>
      <c r="P830" s="17">
        <v>58</v>
      </c>
      <c r="Q830" s="17">
        <v>-0.59</v>
      </c>
      <c r="R830" s="17">
        <v>62</v>
      </c>
      <c r="S830" s="17">
        <v>1.1599999999999999</v>
      </c>
      <c r="T830" s="17">
        <v>63</v>
      </c>
      <c r="U830" s="17">
        <v>-0.62</v>
      </c>
      <c r="V830" s="17">
        <v>53</v>
      </c>
      <c r="W830" s="17">
        <v>-0.2</v>
      </c>
      <c r="X830" s="17">
        <v>47</v>
      </c>
      <c r="Y830" s="17">
        <v>3.66</v>
      </c>
      <c r="Z830" s="17">
        <v>46</v>
      </c>
      <c r="AA830" s="17">
        <v>1.75</v>
      </c>
      <c r="AB830" s="17">
        <v>49</v>
      </c>
      <c r="AC830" s="17">
        <v>5.13</v>
      </c>
      <c r="AD830" s="17">
        <v>58</v>
      </c>
      <c r="AE830" s="42">
        <v>0.26</v>
      </c>
      <c r="AF830" s="17">
        <v>49</v>
      </c>
      <c r="AG830" s="45">
        <v>0.02</v>
      </c>
      <c r="AH830" s="17">
        <v>39</v>
      </c>
      <c r="AI830" s="49">
        <v>0.24</v>
      </c>
      <c r="AJ830" s="17">
        <v>47</v>
      </c>
      <c r="AK830" s="49">
        <v>0.02</v>
      </c>
      <c r="AL830" s="17">
        <v>34</v>
      </c>
      <c r="AM830" s="42">
        <v>0.24</v>
      </c>
      <c r="AN830" s="17">
        <v>44</v>
      </c>
      <c r="AO830" s="42">
        <v>0.43</v>
      </c>
      <c r="AP830" s="17">
        <v>51</v>
      </c>
      <c r="AQ830" s="17">
        <v>9.620000000000001</v>
      </c>
      <c r="AR830" s="17">
        <v>154.57</v>
      </c>
      <c r="AS830" s="17">
        <v>123.34</v>
      </c>
      <c r="AT830" s="17" t="s">
        <v>2640</v>
      </c>
      <c r="AU830" s="17" t="s">
        <v>2640</v>
      </c>
      <c r="AV830" s="17" t="s">
        <v>2642</v>
      </c>
      <c r="AW830" s="17">
        <v>3</v>
      </c>
      <c r="AX830" s="66" t="s">
        <v>2688</v>
      </c>
    </row>
    <row r="831" spans="1:50" s="8" customFormat="1" x14ac:dyDescent="0.3">
      <c r="A831" s="17" t="s">
        <v>2404</v>
      </c>
      <c r="B831" s="17" t="s">
        <v>982</v>
      </c>
      <c r="C831" s="17" t="s">
        <v>1877</v>
      </c>
      <c r="D831" s="17" t="s">
        <v>2404</v>
      </c>
      <c r="E831" s="17" t="s">
        <v>2233</v>
      </c>
      <c r="F831" s="17" t="s">
        <v>2688</v>
      </c>
      <c r="G831" s="17" t="s">
        <v>982</v>
      </c>
      <c r="H831" s="18" t="s">
        <v>1043</v>
      </c>
      <c r="I831" s="19">
        <v>44741</v>
      </c>
      <c r="J831" s="17" t="s">
        <v>2656</v>
      </c>
      <c r="K831" s="17">
        <v>0.56999999999999995</v>
      </c>
      <c r="L831" s="17">
        <v>65</v>
      </c>
      <c r="M831" s="17">
        <v>10.99</v>
      </c>
      <c r="N831" s="17">
        <v>69</v>
      </c>
      <c r="O831" s="17">
        <v>19.95</v>
      </c>
      <c r="P831" s="17">
        <v>56</v>
      </c>
      <c r="Q831" s="17">
        <v>-0.25</v>
      </c>
      <c r="R831" s="17">
        <v>63</v>
      </c>
      <c r="S831" s="17">
        <v>2.2999999999999998</v>
      </c>
      <c r="T831" s="17">
        <v>63</v>
      </c>
      <c r="U831" s="17">
        <v>0.64</v>
      </c>
      <c r="V831" s="17">
        <v>49</v>
      </c>
      <c r="W831" s="17">
        <v>-0.61</v>
      </c>
      <c r="X831" s="17">
        <v>42</v>
      </c>
      <c r="Y831" s="17">
        <v>3.8</v>
      </c>
      <c r="Z831" s="17">
        <v>42</v>
      </c>
      <c r="AA831" s="17">
        <v>2.5499999999999998</v>
      </c>
      <c r="AB831" s="17">
        <v>48</v>
      </c>
      <c r="AC831" s="17">
        <v>5.54</v>
      </c>
      <c r="AD831" s="17">
        <v>57</v>
      </c>
      <c r="AE831" s="42">
        <v>0.28000000000000003</v>
      </c>
      <c r="AF831" s="17">
        <v>48</v>
      </c>
      <c r="AG831" s="45">
        <v>0.01</v>
      </c>
      <c r="AH831" s="17">
        <v>37</v>
      </c>
      <c r="AI831" s="49">
        <v>0.27</v>
      </c>
      <c r="AJ831" s="17">
        <v>45</v>
      </c>
      <c r="AK831" s="49">
        <v>1E-3</v>
      </c>
      <c r="AL831" s="17">
        <v>32</v>
      </c>
      <c r="AM831" s="42">
        <v>0.22</v>
      </c>
      <c r="AN831" s="17">
        <v>42</v>
      </c>
      <c r="AO831" s="42">
        <v>0.5</v>
      </c>
      <c r="AP831" s="17">
        <v>50</v>
      </c>
      <c r="AQ831" s="17">
        <v>11.63</v>
      </c>
      <c r="AR831" s="17">
        <v>172.54</v>
      </c>
      <c r="AS831" s="17">
        <v>123.15</v>
      </c>
      <c r="AT831" s="17" t="s">
        <v>2642</v>
      </c>
      <c r="AU831" s="17" t="s">
        <v>2642</v>
      </c>
      <c r="AV831" s="17" t="s">
        <v>2642</v>
      </c>
      <c r="AW831" s="17">
        <v>2</v>
      </c>
      <c r="AX831" s="66" t="s">
        <v>2688</v>
      </c>
    </row>
    <row r="832" spans="1:50" s="8" customFormat="1" x14ac:dyDescent="0.3">
      <c r="A832" s="17" t="s">
        <v>2405</v>
      </c>
      <c r="B832" s="17" t="s">
        <v>714</v>
      </c>
      <c r="C832" s="17" t="s">
        <v>1878</v>
      </c>
      <c r="D832" s="17" t="s">
        <v>2405</v>
      </c>
      <c r="E832" s="17" t="s">
        <v>2233</v>
      </c>
      <c r="F832" s="17" t="s">
        <v>2688</v>
      </c>
      <c r="G832" s="17" t="s">
        <v>714</v>
      </c>
      <c r="H832" s="18" t="s">
        <v>1049</v>
      </c>
      <c r="I832" s="19">
        <v>44724</v>
      </c>
      <c r="J832" s="17" t="s">
        <v>2656</v>
      </c>
      <c r="K832" s="17">
        <v>0.46</v>
      </c>
      <c r="L832" s="17">
        <v>65</v>
      </c>
      <c r="M832" s="17">
        <v>10.36</v>
      </c>
      <c r="N832" s="17">
        <v>69</v>
      </c>
      <c r="O832" s="17">
        <v>15.96</v>
      </c>
      <c r="P832" s="17">
        <v>58</v>
      </c>
      <c r="Q832" s="17">
        <v>0.47</v>
      </c>
      <c r="R832" s="17">
        <v>65</v>
      </c>
      <c r="S832" s="17">
        <v>2.33</v>
      </c>
      <c r="T832" s="17">
        <v>65</v>
      </c>
      <c r="U832" s="17">
        <v>1.2</v>
      </c>
      <c r="V832" s="17">
        <v>55</v>
      </c>
      <c r="W832" s="17">
        <v>-0.84</v>
      </c>
      <c r="X832" s="17">
        <v>46</v>
      </c>
      <c r="Y832" s="17">
        <v>7.02</v>
      </c>
      <c r="Z832" s="17">
        <v>46</v>
      </c>
      <c r="AA832" s="17">
        <v>2.4300000000000002</v>
      </c>
      <c r="AB832" s="17">
        <v>50</v>
      </c>
      <c r="AC832" s="17">
        <v>5.15</v>
      </c>
      <c r="AD832" s="17">
        <v>59</v>
      </c>
      <c r="AE832" s="42">
        <v>0.28999999999999998</v>
      </c>
      <c r="AF832" s="17">
        <v>53</v>
      </c>
      <c r="AG832" s="45">
        <v>0.05</v>
      </c>
      <c r="AH832" s="17">
        <v>40</v>
      </c>
      <c r="AI832" s="49">
        <v>0.22</v>
      </c>
      <c r="AJ832" s="17">
        <v>49</v>
      </c>
      <c r="AK832" s="49">
        <v>0.01</v>
      </c>
      <c r="AL832" s="17">
        <v>34</v>
      </c>
      <c r="AM832" s="42">
        <v>0.25</v>
      </c>
      <c r="AN832" s="17">
        <v>46</v>
      </c>
      <c r="AO832" s="42">
        <v>0.41</v>
      </c>
      <c r="AP832" s="17">
        <v>55</v>
      </c>
      <c r="AQ832" s="17">
        <v>11.559999999999999</v>
      </c>
      <c r="AR832" s="17">
        <v>173.22</v>
      </c>
      <c r="AS832" s="17">
        <v>124</v>
      </c>
      <c r="AT832" s="17" t="s">
        <v>2640</v>
      </c>
      <c r="AU832" s="17" t="s">
        <v>2640</v>
      </c>
      <c r="AV832" s="17" t="s">
        <v>2642</v>
      </c>
      <c r="AW832" s="17">
        <v>4</v>
      </c>
      <c r="AX832" s="66" t="s">
        <v>2688</v>
      </c>
    </row>
    <row r="833" spans="1:50" s="8" customFormat="1" x14ac:dyDescent="0.3">
      <c r="A833" s="17" t="s">
        <v>2406</v>
      </c>
      <c r="B833" s="17" t="s">
        <v>345</v>
      </c>
      <c r="C833" s="17" t="s">
        <v>1879</v>
      </c>
      <c r="D833" s="17" t="s">
        <v>2406</v>
      </c>
      <c r="E833" s="17" t="s">
        <v>2233</v>
      </c>
      <c r="F833" s="17" t="s">
        <v>2688</v>
      </c>
      <c r="G833" s="17" t="s">
        <v>345</v>
      </c>
      <c r="H833" s="18" t="s">
        <v>1051</v>
      </c>
      <c r="I833" s="19">
        <v>44708</v>
      </c>
      <c r="J833" s="17" t="s">
        <v>2655</v>
      </c>
      <c r="K833" s="17">
        <v>0.56000000000000005</v>
      </c>
      <c r="L833" s="17">
        <v>64</v>
      </c>
      <c r="M833" s="17">
        <v>10.33</v>
      </c>
      <c r="N833" s="17">
        <v>69</v>
      </c>
      <c r="O833" s="17">
        <v>14.96</v>
      </c>
      <c r="P833" s="17">
        <v>57</v>
      </c>
      <c r="Q833" s="17">
        <v>-0.12</v>
      </c>
      <c r="R833" s="17">
        <v>60</v>
      </c>
      <c r="S833" s="17">
        <v>2.25</v>
      </c>
      <c r="T833" s="17">
        <v>60</v>
      </c>
      <c r="U833" s="17">
        <v>0.31</v>
      </c>
      <c r="V833" s="17">
        <v>53</v>
      </c>
      <c r="W833" s="17">
        <v>-0.53</v>
      </c>
      <c r="X833" s="17">
        <v>47</v>
      </c>
      <c r="Y833" s="17">
        <v>5.84</v>
      </c>
      <c r="Z833" s="17">
        <v>47</v>
      </c>
      <c r="AA833" s="17">
        <v>2.39</v>
      </c>
      <c r="AB833" s="17">
        <v>50</v>
      </c>
      <c r="AC833" s="17">
        <v>5.96</v>
      </c>
      <c r="AD833" s="17">
        <v>55</v>
      </c>
      <c r="AE833" s="42">
        <v>0.28999999999999998</v>
      </c>
      <c r="AF833" s="17">
        <v>50</v>
      </c>
      <c r="AG833" s="45">
        <v>0.03</v>
      </c>
      <c r="AH833" s="17">
        <v>42</v>
      </c>
      <c r="AI833" s="49">
        <v>0.15</v>
      </c>
      <c r="AJ833" s="17">
        <v>49</v>
      </c>
      <c r="AK833" s="49">
        <v>0.02</v>
      </c>
      <c r="AL833" s="17">
        <v>36</v>
      </c>
      <c r="AM833" s="42">
        <v>0.2</v>
      </c>
      <c r="AN833" s="17">
        <v>46</v>
      </c>
      <c r="AO833" s="42">
        <v>0.43</v>
      </c>
      <c r="AP833" s="17">
        <v>52</v>
      </c>
      <c r="AQ833" s="17">
        <v>10.64</v>
      </c>
      <c r="AR833" s="17">
        <v>166.73</v>
      </c>
      <c r="AS833" s="17">
        <v>124.79</v>
      </c>
      <c r="AT833" s="17" t="s">
        <v>2642</v>
      </c>
      <c r="AU833" s="17" t="s">
        <v>2641</v>
      </c>
      <c r="AV833" s="17" t="s">
        <v>2641</v>
      </c>
      <c r="AW833" s="17">
        <v>3</v>
      </c>
      <c r="AX833" s="66" t="s">
        <v>2688</v>
      </c>
    </row>
    <row r="834" spans="1:50" x14ac:dyDescent="0.3">
      <c r="A834" s="11" t="s">
        <v>2407</v>
      </c>
      <c r="B834" s="11" t="s">
        <v>772</v>
      </c>
      <c r="C834" s="11" t="s">
        <v>1880</v>
      </c>
      <c r="D834" s="11" t="s">
        <v>2407</v>
      </c>
      <c r="E834" s="11" t="s">
        <v>2231</v>
      </c>
      <c r="F834" s="11" t="s">
        <v>2688</v>
      </c>
      <c r="G834" s="11" t="s">
        <v>772</v>
      </c>
      <c r="H834" s="12" t="s">
        <v>1065</v>
      </c>
      <c r="I834" s="13">
        <v>44726</v>
      </c>
      <c r="J834" s="11" t="s">
        <v>2656</v>
      </c>
      <c r="K834" s="11">
        <v>0.26</v>
      </c>
      <c r="L834" s="11">
        <v>63</v>
      </c>
      <c r="M834" s="11">
        <v>7.96</v>
      </c>
      <c r="N834" s="11">
        <v>66</v>
      </c>
      <c r="O834" s="11">
        <v>12.43</v>
      </c>
      <c r="P834" s="11">
        <v>60</v>
      </c>
      <c r="Q834" s="11">
        <v>0.75</v>
      </c>
      <c r="R834" s="11">
        <v>61</v>
      </c>
      <c r="S834" s="11">
        <v>1.75</v>
      </c>
      <c r="T834" s="11">
        <v>61</v>
      </c>
      <c r="U834" s="11">
        <v>0.12</v>
      </c>
      <c r="V834" s="11">
        <v>56</v>
      </c>
      <c r="W834" s="11">
        <v>-0.09</v>
      </c>
      <c r="X834" s="11">
        <v>46</v>
      </c>
      <c r="Y834" s="11">
        <v>4.03</v>
      </c>
      <c r="Z834" s="11">
        <v>46</v>
      </c>
      <c r="AA834" s="11">
        <v>1.55</v>
      </c>
      <c r="AB834" s="11">
        <v>49</v>
      </c>
      <c r="AC834" s="11">
        <v>3.45</v>
      </c>
      <c r="AD834" s="11">
        <v>56</v>
      </c>
      <c r="AE834" s="40">
        <v>0.25</v>
      </c>
      <c r="AF834" s="11">
        <v>52</v>
      </c>
      <c r="AG834" s="43">
        <v>0.03</v>
      </c>
      <c r="AH834" s="11">
        <v>42</v>
      </c>
      <c r="AI834" s="47">
        <v>0.15</v>
      </c>
      <c r="AJ834" s="11">
        <v>50</v>
      </c>
      <c r="AK834" s="47">
        <v>0.02</v>
      </c>
      <c r="AL834" s="11">
        <v>36</v>
      </c>
      <c r="AM834" s="40">
        <v>0.17</v>
      </c>
      <c r="AN834" s="11">
        <v>47</v>
      </c>
      <c r="AO834" s="40">
        <v>0.36</v>
      </c>
      <c r="AP834" s="11">
        <v>54</v>
      </c>
      <c r="AQ834" s="11">
        <v>8.08</v>
      </c>
      <c r="AR834" s="11">
        <v>151.65</v>
      </c>
      <c r="AS834" s="11">
        <v>121.04</v>
      </c>
      <c r="AT834" s="11" t="s">
        <v>2641</v>
      </c>
      <c r="AU834" s="11" t="s">
        <v>2641</v>
      </c>
      <c r="AV834" s="11" t="s">
        <v>2642</v>
      </c>
      <c r="AW834" s="11">
        <v>3</v>
      </c>
      <c r="AX834" s="64" t="s">
        <v>2690</v>
      </c>
    </row>
    <row r="835" spans="1:50" x14ac:dyDescent="0.3">
      <c r="A835" s="11" t="s">
        <v>2408</v>
      </c>
      <c r="B835" s="11" t="s">
        <v>567</v>
      </c>
      <c r="C835" s="11" t="s">
        <v>1881</v>
      </c>
      <c r="D835" s="11" t="s">
        <v>2408</v>
      </c>
      <c r="E835" s="11" t="s">
        <v>2231</v>
      </c>
      <c r="F835" s="11" t="s">
        <v>2688</v>
      </c>
      <c r="G835" s="11" t="s">
        <v>567</v>
      </c>
      <c r="H835" s="12" t="s">
        <v>1046</v>
      </c>
      <c r="I835" s="13">
        <v>44712</v>
      </c>
      <c r="J835" s="11" t="s">
        <v>2655</v>
      </c>
      <c r="K835" s="11">
        <v>0.26</v>
      </c>
      <c r="L835" s="11">
        <v>66</v>
      </c>
      <c r="M835" s="11">
        <v>7.59</v>
      </c>
      <c r="N835" s="11">
        <v>70</v>
      </c>
      <c r="O835" s="11">
        <v>11.65</v>
      </c>
      <c r="P835" s="11">
        <v>60</v>
      </c>
      <c r="Q835" s="11">
        <v>1.19</v>
      </c>
      <c r="R835" s="11">
        <v>66</v>
      </c>
      <c r="S835" s="11">
        <v>2.4</v>
      </c>
      <c r="T835" s="11">
        <v>66</v>
      </c>
      <c r="U835" s="11">
        <v>0.72</v>
      </c>
      <c r="V835" s="11">
        <v>56</v>
      </c>
      <c r="W835" s="11">
        <v>-0.1</v>
      </c>
      <c r="X835" s="11">
        <v>48</v>
      </c>
      <c r="Y835" s="11">
        <v>3.78</v>
      </c>
      <c r="Z835" s="11">
        <v>48</v>
      </c>
      <c r="AA835" s="11">
        <v>2</v>
      </c>
      <c r="AB835" s="11">
        <v>52</v>
      </c>
      <c r="AC835" s="11">
        <v>3.85</v>
      </c>
      <c r="AD835" s="11">
        <v>60</v>
      </c>
      <c r="AE835" s="40">
        <v>0.26</v>
      </c>
      <c r="AF835" s="11">
        <v>56</v>
      </c>
      <c r="AG835" s="43">
        <v>0.01</v>
      </c>
      <c r="AH835" s="11">
        <v>43</v>
      </c>
      <c r="AI835" s="47">
        <v>0.11</v>
      </c>
      <c r="AJ835" s="11">
        <v>52</v>
      </c>
      <c r="AK835" s="47">
        <v>0.02</v>
      </c>
      <c r="AL835" s="11">
        <v>37</v>
      </c>
      <c r="AM835" s="40">
        <v>0.13</v>
      </c>
      <c r="AN835" s="11">
        <v>49</v>
      </c>
      <c r="AO835" s="40">
        <v>0.36</v>
      </c>
      <c r="AP835" s="11">
        <v>57</v>
      </c>
      <c r="AQ835" s="11">
        <v>8.31</v>
      </c>
      <c r="AR835" s="11">
        <v>156.32</v>
      </c>
      <c r="AS835" s="11">
        <v>121.18</v>
      </c>
      <c r="AT835" s="11" t="s">
        <v>2640</v>
      </c>
      <c r="AU835" s="11" t="s">
        <v>2642</v>
      </c>
      <c r="AV835" s="11" t="s">
        <v>2640</v>
      </c>
      <c r="AW835" s="11">
        <v>3</v>
      </c>
      <c r="AX835" s="64" t="s">
        <v>2690</v>
      </c>
    </row>
    <row r="836" spans="1:50" x14ac:dyDescent="0.3">
      <c r="A836" s="11" t="s">
        <v>2409</v>
      </c>
      <c r="B836" s="11" t="s">
        <v>869</v>
      </c>
      <c r="C836" s="11" t="s">
        <v>1882</v>
      </c>
      <c r="D836" s="11" t="s">
        <v>2409</v>
      </c>
      <c r="E836" s="11" t="s">
        <v>2231</v>
      </c>
      <c r="F836" s="11" t="s">
        <v>2688</v>
      </c>
      <c r="G836" s="11" t="s">
        <v>869</v>
      </c>
      <c r="H836" s="12" t="s">
        <v>1044</v>
      </c>
      <c r="I836" s="13">
        <v>44733</v>
      </c>
      <c r="J836" s="11" t="s">
        <v>2656</v>
      </c>
      <c r="K836" s="11">
        <v>0.61</v>
      </c>
      <c r="L836" s="11">
        <v>68</v>
      </c>
      <c r="M836" s="11">
        <v>10.210000000000001</v>
      </c>
      <c r="N836" s="11">
        <v>71</v>
      </c>
      <c r="O836" s="11">
        <v>17.03</v>
      </c>
      <c r="P836" s="11">
        <v>63</v>
      </c>
      <c r="Q836" s="11">
        <v>-0.31</v>
      </c>
      <c r="R836" s="11">
        <v>68</v>
      </c>
      <c r="S836" s="11">
        <v>1.72</v>
      </c>
      <c r="T836" s="11">
        <v>67</v>
      </c>
      <c r="U836" s="11">
        <v>-1.2</v>
      </c>
      <c r="V836" s="11">
        <v>62</v>
      </c>
      <c r="W836" s="11">
        <v>-0.08</v>
      </c>
      <c r="X836" s="11">
        <v>52</v>
      </c>
      <c r="Y836" s="11">
        <v>3.59</v>
      </c>
      <c r="Z836" s="11">
        <v>51</v>
      </c>
      <c r="AA836" s="11">
        <v>2.25</v>
      </c>
      <c r="AB836" s="11">
        <v>55</v>
      </c>
      <c r="AC836" s="11">
        <v>4.93</v>
      </c>
      <c r="AD836" s="11">
        <v>61</v>
      </c>
      <c r="AE836" s="40">
        <v>0.27</v>
      </c>
      <c r="AF836" s="11">
        <v>61</v>
      </c>
      <c r="AG836" s="43">
        <v>0.04</v>
      </c>
      <c r="AH836" s="11">
        <v>46</v>
      </c>
      <c r="AI836" s="47">
        <v>0.15</v>
      </c>
      <c r="AJ836" s="11">
        <v>56</v>
      </c>
      <c r="AK836" s="47">
        <v>0.02</v>
      </c>
      <c r="AL836" s="11">
        <v>38</v>
      </c>
      <c r="AM836" s="40">
        <v>0.2</v>
      </c>
      <c r="AN836" s="11">
        <v>52</v>
      </c>
      <c r="AO836" s="40">
        <v>0.36</v>
      </c>
      <c r="AP836" s="11">
        <v>63</v>
      </c>
      <c r="AQ836" s="11">
        <v>9.0100000000000016</v>
      </c>
      <c r="AR836" s="11">
        <v>157.93</v>
      </c>
      <c r="AS836" s="11">
        <v>122.18</v>
      </c>
      <c r="AT836" s="11" t="s">
        <v>2641</v>
      </c>
      <c r="AU836" s="11" t="s">
        <v>2641</v>
      </c>
      <c r="AV836" s="11" t="s">
        <v>2640</v>
      </c>
      <c r="AW836" s="11">
        <v>4</v>
      </c>
      <c r="AX836" s="64" t="s">
        <v>2690</v>
      </c>
    </row>
    <row r="837" spans="1:50" x14ac:dyDescent="0.3">
      <c r="A837" s="11" t="s">
        <v>2410</v>
      </c>
      <c r="B837" s="11" t="s">
        <v>383</v>
      </c>
      <c r="C837" s="11" t="s">
        <v>1883</v>
      </c>
      <c r="D837" s="11" t="s">
        <v>2410</v>
      </c>
      <c r="E837" s="11" t="s">
        <v>2231</v>
      </c>
      <c r="F837" s="11" t="s">
        <v>2616</v>
      </c>
      <c r="G837" s="11" t="s">
        <v>383</v>
      </c>
      <c r="H837" s="12" t="s">
        <v>1044</v>
      </c>
      <c r="I837" s="13">
        <v>44708</v>
      </c>
      <c r="J837" s="11" t="s">
        <v>2656</v>
      </c>
      <c r="K837" s="11">
        <v>0.2</v>
      </c>
      <c r="L837" s="11">
        <v>67</v>
      </c>
      <c r="M837" s="11">
        <v>6.88</v>
      </c>
      <c r="N837" s="11">
        <v>71</v>
      </c>
      <c r="O837" s="11">
        <v>12.15</v>
      </c>
      <c r="P837" s="11">
        <v>63</v>
      </c>
      <c r="Q837" s="11">
        <v>0.21</v>
      </c>
      <c r="R837" s="11">
        <v>67</v>
      </c>
      <c r="S837" s="11">
        <v>1.56</v>
      </c>
      <c r="T837" s="11">
        <v>67</v>
      </c>
      <c r="U837" s="11">
        <v>-1.02</v>
      </c>
      <c r="V837" s="11">
        <v>62</v>
      </c>
      <c r="W837" s="11">
        <v>-0.02</v>
      </c>
      <c r="X837" s="11">
        <v>50</v>
      </c>
      <c r="Y837" s="11">
        <v>3.8</v>
      </c>
      <c r="Z837" s="11">
        <v>50</v>
      </c>
      <c r="AA837" s="11">
        <v>1.54</v>
      </c>
      <c r="AB837" s="11">
        <v>53</v>
      </c>
      <c r="AC837" s="11">
        <v>3.61</v>
      </c>
      <c r="AD837" s="11">
        <v>62</v>
      </c>
      <c r="AE837" s="40">
        <v>0.28000000000000003</v>
      </c>
      <c r="AF837" s="11">
        <v>58</v>
      </c>
      <c r="AG837" s="43">
        <v>1E-3</v>
      </c>
      <c r="AH837" s="11">
        <v>45</v>
      </c>
      <c r="AI837" s="47">
        <v>0.23</v>
      </c>
      <c r="AJ837" s="11">
        <v>54</v>
      </c>
      <c r="AK837" s="47">
        <v>0.02</v>
      </c>
      <c r="AL837" s="11">
        <v>38</v>
      </c>
      <c r="AM837" s="40">
        <v>0.2</v>
      </c>
      <c r="AN837" s="11">
        <v>51</v>
      </c>
      <c r="AO837" s="40">
        <v>0.44</v>
      </c>
      <c r="AP837" s="11">
        <v>60</v>
      </c>
      <c r="AQ837" s="11">
        <v>5.8599999999999994</v>
      </c>
      <c r="AR837" s="11">
        <v>149.18</v>
      </c>
      <c r="AS837" s="11">
        <v>119.01</v>
      </c>
      <c r="AT837" s="11" t="s">
        <v>2640</v>
      </c>
      <c r="AU837" s="11" t="s">
        <v>2641</v>
      </c>
      <c r="AV837" s="11" t="s">
        <v>2642</v>
      </c>
      <c r="AW837" s="11">
        <v>3</v>
      </c>
      <c r="AX837" s="64" t="s">
        <v>2690</v>
      </c>
    </row>
    <row r="838" spans="1:50" s="8" customFormat="1" x14ac:dyDescent="0.3">
      <c r="A838" s="17" t="s">
        <v>2411</v>
      </c>
      <c r="B838" s="17" t="s">
        <v>539</v>
      </c>
      <c r="C838" s="17" t="s">
        <v>1884</v>
      </c>
      <c r="D838" s="17" t="s">
        <v>2411</v>
      </c>
      <c r="E838" s="17" t="s">
        <v>2231</v>
      </c>
      <c r="F838" s="17" t="s">
        <v>2616</v>
      </c>
      <c r="G838" s="17" t="s">
        <v>539</v>
      </c>
      <c r="H838" s="18" t="s">
        <v>1044</v>
      </c>
      <c r="I838" s="19">
        <v>44711</v>
      </c>
      <c r="J838" s="17" t="s">
        <v>2656</v>
      </c>
      <c r="K838" s="17">
        <v>0.32</v>
      </c>
      <c r="L838" s="17">
        <v>67</v>
      </c>
      <c r="M838" s="17">
        <v>7.31</v>
      </c>
      <c r="N838" s="17">
        <v>71</v>
      </c>
      <c r="O838" s="17">
        <v>13</v>
      </c>
      <c r="P838" s="17">
        <v>63</v>
      </c>
      <c r="Q838" s="17">
        <v>0.35</v>
      </c>
      <c r="R838" s="17">
        <v>67</v>
      </c>
      <c r="S838" s="17">
        <v>1.28</v>
      </c>
      <c r="T838" s="17">
        <v>67</v>
      </c>
      <c r="U838" s="17">
        <v>-0.56999999999999995</v>
      </c>
      <c r="V838" s="17">
        <v>61</v>
      </c>
      <c r="W838" s="17">
        <v>0.28000000000000003</v>
      </c>
      <c r="X838" s="17">
        <v>52</v>
      </c>
      <c r="Y838" s="17">
        <v>3.05</v>
      </c>
      <c r="Z838" s="17">
        <v>51</v>
      </c>
      <c r="AA838" s="17">
        <v>1.69</v>
      </c>
      <c r="AB838" s="17">
        <v>54</v>
      </c>
      <c r="AC838" s="17">
        <v>3.34</v>
      </c>
      <c r="AD838" s="17">
        <v>62</v>
      </c>
      <c r="AE838" s="42">
        <v>0.31</v>
      </c>
      <c r="AF838" s="17">
        <v>58</v>
      </c>
      <c r="AG838" s="45">
        <v>0.01</v>
      </c>
      <c r="AH838" s="17">
        <v>44</v>
      </c>
      <c r="AI838" s="49">
        <v>0.2</v>
      </c>
      <c r="AJ838" s="17">
        <v>54</v>
      </c>
      <c r="AK838" s="49">
        <v>0.01</v>
      </c>
      <c r="AL838" s="17">
        <v>37</v>
      </c>
      <c r="AM838" s="42">
        <v>0.19</v>
      </c>
      <c r="AN838" s="17">
        <v>50</v>
      </c>
      <c r="AO838" s="42">
        <v>0.47</v>
      </c>
      <c r="AP838" s="17">
        <v>60</v>
      </c>
      <c r="AQ838" s="17">
        <v>6.7399999999999993</v>
      </c>
      <c r="AR838" s="17">
        <v>150.69999999999999</v>
      </c>
      <c r="AS838" s="17">
        <v>122.69</v>
      </c>
      <c r="AT838" s="17" t="s">
        <v>2641</v>
      </c>
      <c r="AU838" s="17" t="s">
        <v>2641</v>
      </c>
      <c r="AV838" s="17" t="s">
        <v>2640</v>
      </c>
      <c r="AW838" s="17">
        <v>3</v>
      </c>
      <c r="AX838" s="66" t="s">
        <v>2690</v>
      </c>
    </row>
    <row r="839" spans="1:50" s="8" customFormat="1" x14ac:dyDescent="0.3">
      <c r="A839" s="17" t="s">
        <v>2412</v>
      </c>
      <c r="B839" s="17" t="s">
        <v>333</v>
      </c>
      <c r="C839" s="17" t="s">
        <v>1885</v>
      </c>
      <c r="D839" s="17" t="s">
        <v>2412</v>
      </c>
      <c r="E839" s="17" t="s">
        <v>2231</v>
      </c>
      <c r="F839" s="17" t="s">
        <v>2616</v>
      </c>
      <c r="G839" s="17" t="s">
        <v>333</v>
      </c>
      <c r="H839" s="18" t="s">
        <v>1044</v>
      </c>
      <c r="I839" s="19">
        <v>44708</v>
      </c>
      <c r="J839" s="17" t="s">
        <v>2656</v>
      </c>
      <c r="K839" s="17">
        <v>0.47</v>
      </c>
      <c r="L839" s="17">
        <v>67</v>
      </c>
      <c r="M839" s="17">
        <v>8.4</v>
      </c>
      <c r="N839" s="17">
        <v>71</v>
      </c>
      <c r="O839" s="17">
        <v>14.9</v>
      </c>
      <c r="P839" s="17">
        <v>62</v>
      </c>
      <c r="Q839" s="17">
        <v>-7.0000000000000007E-2</v>
      </c>
      <c r="R839" s="17">
        <v>67</v>
      </c>
      <c r="S839" s="17">
        <v>1.43</v>
      </c>
      <c r="T839" s="17">
        <v>67</v>
      </c>
      <c r="U839" s="17">
        <v>-0.39</v>
      </c>
      <c r="V839" s="17">
        <v>62</v>
      </c>
      <c r="W839" s="17">
        <v>0.16</v>
      </c>
      <c r="X839" s="17">
        <v>52</v>
      </c>
      <c r="Y839" s="17">
        <v>3.23</v>
      </c>
      <c r="Z839" s="17">
        <v>51</v>
      </c>
      <c r="AA839" s="17">
        <v>1.51</v>
      </c>
      <c r="AB839" s="17">
        <v>54</v>
      </c>
      <c r="AC839" s="17">
        <v>4.0199999999999996</v>
      </c>
      <c r="AD839" s="17">
        <v>62</v>
      </c>
      <c r="AE839" s="42">
        <v>0.25</v>
      </c>
      <c r="AF839" s="17">
        <v>60</v>
      </c>
      <c r="AG839" s="45">
        <v>1E-3</v>
      </c>
      <c r="AH839" s="17">
        <v>47</v>
      </c>
      <c r="AI839" s="49">
        <v>0.15</v>
      </c>
      <c r="AJ839" s="17">
        <v>55</v>
      </c>
      <c r="AK839" s="49">
        <v>0.02</v>
      </c>
      <c r="AL839" s="17">
        <v>40</v>
      </c>
      <c r="AM839" s="42">
        <v>0.14000000000000001</v>
      </c>
      <c r="AN839" s="17">
        <v>52</v>
      </c>
      <c r="AO839" s="42">
        <v>0.37</v>
      </c>
      <c r="AP839" s="17">
        <v>62</v>
      </c>
      <c r="AQ839" s="17">
        <v>8.01</v>
      </c>
      <c r="AR839" s="17">
        <v>147.21</v>
      </c>
      <c r="AS839" s="17">
        <v>120.69</v>
      </c>
      <c r="AT839" s="17" t="s">
        <v>2640</v>
      </c>
      <c r="AU839" s="17" t="s">
        <v>2642</v>
      </c>
      <c r="AV839" s="17" t="s">
        <v>2641</v>
      </c>
      <c r="AW839" s="17">
        <v>3</v>
      </c>
      <c r="AX839" s="66" t="s">
        <v>2690</v>
      </c>
    </row>
    <row r="840" spans="1:50" s="8" customFormat="1" x14ac:dyDescent="0.3">
      <c r="A840" s="17" t="s">
        <v>2413</v>
      </c>
      <c r="B840" s="17" t="s">
        <v>858</v>
      </c>
      <c r="C840" s="17" t="s">
        <v>1886</v>
      </c>
      <c r="D840" s="17" t="s">
        <v>2413</v>
      </c>
      <c r="E840" s="17" t="s">
        <v>2231</v>
      </c>
      <c r="F840" s="17" t="s">
        <v>2616</v>
      </c>
      <c r="G840" s="17" t="s">
        <v>858</v>
      </c>
      <c r="H840" s="18" t="s">
        <v>1058</v>
      </c>
      <c r="I840" s="19">
        <v>44732</v>
      </c>
      <c r="J840" s="17" t="s">
        <v>2656</v>
      </c>
      <c r="K840" s="17">
        <v>0.54</v>
      </c>
      <c r="L840" s="17">
        <v>69</v>
      </c>
      <c r="M840" s="17">
        <v>7.68</v>
      </c>
      <c r="N840" s="17">
        <v>72</v>
      </c>
      <c r="O840" s="17">
        <v>13.63</v>
      </c>
      <c r="P840" s="17">
        <v>64</v>
      </c>
      <c r="Q840" s="17">
        <v>0.1</v>
      </c>
      <c r="R840" s="17">
        <v>68</v>
      </c>
      <c r="S840" s="17">
        <v>0.64</v>
      </c>
      <c r="T840" s="17">
        <v>67</v>
      </c>
      <c r="U840" s="17">
        <v>-0.47</v>
      </c>
      <c r="V840" s="17">
        <v>60</v>
      </c>
      <c r="W840" s="17">
        <v>-7.0000000000000007E-2</v>
      </c>
      <c r="X840" s="17">
        <v>50</v>
      </c>
      <c r="Y840" s="17">
        <v>2.41</v>
      </c>
      <c r="Z840" s="17">
        <v>50</v>
      </c>
      <c r="AA840" s="17">
        <v>1.32</v>
      </c>
      <c r="AB840" s="17">
        <v>54</v>
      </c>
      <c r="AC840" s="17">
        <v>3.35</v>
      </c>
      <c r="AD840" s="17">
        <v>61</v>
      </c>
      <c r="AE840" s="42">
        <v>0.38</v>
      </c>
      <c r="AF840" s="17">
        <v>57</v>
      </c>
      <c r="AG840" s="45">
        <v>0.04</v>
      </c>
      <c r="AH840" s="17">
        <v>44</v>
      </c>
      <c r="AI840" s="49">
        <v>0.23</v>
      </c>
      <c r="AJ840" s="17">
        <v>54</v>
      </c>
      <c r="AK840" s="49">
        <v>0.01</v>
      </c>
      <c r="AL840" s="17">
        <v>36</v>
      </c>
      <c r="AM840" s="42">
        <v>0.24</v>
      </c>
      <c r="AN840" s="17">
        <v>50</v>
      </c>
      <c r="AO840" s="42">
        <v>0.56000000000000005</v>
      </c>
      <c r="AP840" s="17">
        <v>59</v>
      </c>
      <c r="AQ840" s="17">
        <v>7.21</v>
      </c>
      <c r="AR840" s="17">
        <v>153.55000000000001</v>
      </c>
      <c r="AS840" s="17">
        <v>122.16</v>
      </c>
      <c r="AT840" s="17" t="s">
        <v>2642</v>
      </c>
      <c r="AU840" s="17" t="s">
        <v>2640</v>
      </c>
      <c r="AV840" s="17" t="s">
        <v>2641</v>
      </c>
      <c r="AW840" s="17">
        <v>3</v>
      </c>
      <c r="AX840" s="66" t="s">
        <v>2690</v>
      </c>
    </row>
    <row r="841" spans="1:50" s="8" customFormat="1" x14ac:dyDescent="0.3">
      <c r="A841" s="17" t="s">
        <v>2414</v>
      </c>
      <c r="B841" s="17" t="s">
        <v>788</v>
      </c>
      <c r="C841" s="17" t="s">
        <v>1887</v>
      </c>
      <c r="D841" s="17" t="s">
        <v>2414</v>
      </c>
      <c r="E841" s="17" t="s">
        <v>2231</v>
      </c>
      <c r="F841" s="17" t="s">
        <v>2616</v>
      </c>
      <c r="G841" s="17" t="s">
        <v>788</v>
      </c>
      <c r="H841" s="18" t="s">
        <v>1068</v>
      </c>
      <c r="I841" s="19">
        <v>44727</v>
      </c>
      <c r="J841" s="17" t="s">
        <v>2656</v>
      </c>
      <c r="K841" s="17">
        <v>0.4</v>
      </c>
      <c r="L841" s="17">
        <v>62</v>
      </c>
      <c r="M841" s="17">
        <v>7.63</v>
      </c>
      <c r="N841" s="17">
        <v>67</v>
      </c>
      <c r="O841" s="17">
        <v>14.68</v>
      </c>
      <c r="P841" s="17">
        <v>60</v>
      </c>
      <c r="Q841" s="17">
        <v>0.97</v>
      </c>
      <c r="R841" s="17">
        <v>62</v>
      </c>
      <c r="S841" s="17">
        <v>1.56</v>
      </c>
      <c r="T841" s="17">
        <v>62</v>
      </c>
      <c r="U841" s="17">
        <v>-0.12</v>
      </c>
      <c r="V841" s="17">
        <v>54</v>
      </c>
      <c r="W841" s="17">
        <v>0.11</v>
      </c>
      <c r="X841" s="17">
        <v>45</v>
      </c>
      <c r="Y841" s="17">
        <v>2.91</v>
      </c>
      <c r="Z841" s="17">
        <v>45</v>
      </c>
      <c r="AA841" s="17">
        <v>1.64</v>
      </c>
      <c r="AB841" s="17">
        <v>49</v>
      </c>
      <c r="AC841" s="17">
        <v>3.23</v>
      </c>
      <c r="AD841" s="17">
        <v>57</v>
      </c>
      <c r="AE841" s="42">
        <v>0.26</v>
      </c>
      <c r="AF841" s="17">
        <v>50</v>
      </c>
      <c r="AG841" s="45">
        <v>0.04</v>
      </c>
      <c r="AH841" s="17">
        <v>39</v>
      </c>
      <c r="AI841" s="49">
        <v>0.16</v>
      </c>
      <c r="AJ841" s="17">
        <v>48</v>
      </c>
      <c r="AK841" s="49">
        <v>0.02</v>
      </c>
      <c r="AL841" s="17">
        <v>32</v>
      </c>
      <c r="AM841" s="42">
        <v>0.2</v>
      </c>
      <c r="AN841" s="17">
        <v>45</v>
      </c>
      <c r="AO841" s="42">
        <v>0.37</v>
      </c>
      <c r="AP841" s="17">
        <v>52</v>
      </c>
      <c r="AQ841" s="17">
        <v>7.51</v>
      </c>
      <c r="AR841" s="17">
        <v>149.01</v>
      </c>
      <c r="AS841" s="17">
        <v>120.97</v>
      </c>
      <c r="AT841" s="17" t="s">
        <v>2642</v>
      </c>
      <c r="AU841" s="17" t="s">
        <v>2640</v>
      </c>
      <c r="AV841" s="17" t="s">
        <v>2642</v>
      </c>
      <c r="AW841" s="17">
        <v>3</v>
      </c>
      <c r="AX841" s="66" t="s">
        <v>2690</v>
      </c>
    </row>
    <row r="842" spans="1:50" x14ac:dyDescent="0.3">
      <c r="A842" s="11" t="s">
        <v>2415</v>
      </c>
      <c r="B842" s="11" t="s">
        <v>259</v>
      </c>
      <c r="C842" s="11" t="s">
        <v>1888</v>
      </c>
      <c r="D842" s="11" t="s">
        <v>2415</v>
      </c>
      <c r="E842" s="11" t="s">
        <v>2231</v>
      </c>
      <c r="F842" s="11" t="s">
        <v>2616</v>
      </c>
      <c r="G842" s="11" t="s">
        <v>259</v>
      </c>
      <c r="H842" s="12" t="s">
        <v>1058</v>
      </c>
      <c r="I842" s="13">
        <v>44704</v>
      </c>
      <c r="J842" s="11" t="s">
        <v>2657</v>
      </c>
      <c r="K842" s="11">
        <v>0.32</v>
      </c>
      <c r="L842" s="11">
        <v>68</v>
      </c>
      <c r="M842" s="11">
        <v>6.19</v>
      </c>
      <c r="N842" s="11">
        <v>71</v>
      </c>
      <c r="O842" s="11">
        <v>13.14</v>
      </c>
      <c r="P842" s="11">
        <v>62</v>
      </c>
      <c r="Q842" s="11">
        <v>0.56000000000000005</v>
      </c>
      <c r="R842" s="11">
        <v>66</v>
      </c>
      <c r="S842" s="11">
        <v>0.77</v>
      </c>
      <c r="T842" s="11">
        <v>66</v>
      </c>
      <c r="U842" s="11">
        <v>-1.1000000000000001</v>
      </c>
      <c r="V842" s="11">
        <v>59</v>
      </c>
      <c r="W842" s="11">
        <v>-0.02</v>
      </c>
      <c r="X842" s="11">
        <v>50</v>
      </c>
      <c r="Y842" s="11">
        <v>2.4300000000000002</v>
      </c>
      <c r="Z842" s="11">
        <v>50</v>
      </c>
      <c r="AA842" s="11">
        <v>0.95</v>
      </c>
      <c r="AB842" s="11">
        <v>54</v>
      </c>
      <c r="AC842" s="11">
        <v>2.23</v>
      </c>
      <c r="AD842" s="11">
        <v>60</v>
      </c>
      <c r="AE842" s="40">
        <v>0.28999999999999998</v>
      </c>
      <c r="AF842" s="11">
        <v>56</v>
      </c>
      <c r="AG842" s="43">
        <v>0.05</v>
      </c>
      <c r="AH842" s="11">
        <v>45</v>
      </c>
      <c r="AI842" s="47">
        <v>0.22</v>
      </c>
      <c r="AJ842" s="11">
        <v>54</v>
      </c>
      <c r="AK842" s="47">
        <v>1E-3</v>
      </c>
      <c r="AL842" s="11">
        <v>39</v>
      </c>
      <c r="AM842" s="40">
        <v>0.25</v>
      </c>
      <c r="AN842" s="11">
        <v>51</v>
      </c>
      <c r="AO842" s="40">
        <v>0.43</v>
      </c>
      <c r="AP842" s="11">
        <v>58</v>
      </c>
      <c r="AQ842" s="11">
        <v>5.09</v>
      </c>
      <c r="AR842" s="11">
        <v>144.71</v>
      </c>
      <c r="AS842" s="11">
        <v>116.68</v>
      </c>
      <c r="AT842" s="11" t="s">
        <v>2640</v>
      </c>
      <c r="AU842" s="11" t="s">
        <v>2640</v>
      </c>
      <c r="AV842" s="11" t="s">
        <v>2642</v>
      </c>
      <c r="AW842" s="11">
        <v>4</v>
      </c>
      <c r="AX842" s="64" t="s">
        <v>2690</v>
      </c>
    </row>
    <row r="843" spans="1:50" x14ac:dyDescent="0.3">
      <c r="A843" s="11" t="s">
        <v>2416</v>
      </c>
      <c r="B843" s="11" t="s">
        <v>317</v>
      </c>
      <c r="C843" s="11" t="s">
        <v>1889</v>
      </c>
      <c r="D843" s="11" t="s">
        <v>2416</v>
      </c>
      <c r="E843" s="11" t="s">
        <v>2231</v>
      </c>
      <c r="F843" s="11" t="s">
        <v>2616</v>
      </c>
      <c r="G843" s="11" t="s">
        <v>317</v>
      </c>
      <c r="H843" s="12" t="s">
        <v>1042</v>
      </c>
      <c r="I843" s="13">
        <v>44706</v>
      </c>
      <c r="J843" s="11" t="s">
        <v>2656</v>
      </c>
      <c r="K843" s="11">
        <v>0.28000000000000003</v>
      </c>
      <c r="L843" s="11">
        <v>66</v>
      </c>
      <c r="M843" s="11">
        <v>7.58</v>
      </c>
      <c r="N843" s="11">
        <v>70</v>
      </c>
      <c r="O843" s="11">
        <v>12.24</v>
      </c>
      <c r="P843" s="11">
        <v>61</v>
      </c>
      <c r="Q843" s="11">
        <v>0.55000000000000004</v>
      </c>
      <c r="R843" s="11">
        <v>66</v>
      </c>
      <c r="S843" s="11">
        <v>2.0299999999999998</v>
      </c>
      <c r="T843" s="11">
        <v>66</v>
      </c>
      <c r="U843" s="11">
        <v>-7.0000000000000007E-2</v>
      </c>
      <c r="V843" s="11">
        <v>61</v>
      </c>
      <c r="W843" s="11">
        <v>0.04</v>
      </c>
      <c r="X843" s="11">
        <v>52</v>
      </c>
      <c r="Y843" s="11">
        <v>2.4300000000000002</v>
      </c>
      <c r="Z843" s="11">
        <v>51</v>
      </c>
      <c r="AA843" s="11">
        <v>1.97</v>
      </c>
      <c r="AB843" s="11">
        <v>54</v>
      </c>
      <c r="AC843" s="11">
        <v>3.76</v>
      </c>
      <c r="AD843" s="11">
        <v>61</v>
      </c>
      <c r="AE843" s="40">
        <v>0.25</v>
      </c>
      <c r="AF843" s="11">
        <v>56</v>
      </c>
      <c r="AG843" s="43">
        <v>0.05</v>
      </c>
      <c r="AH843" s="11">
        <v>46</v>
      </c>
      <c r="AI843" s="47">
        <v>0.15</v>
      </c>
      <c r="AJ843" s="11">
        <v>53</v>
      </c>
      <c r="AK843" s="47">
        <v>0.02</v>
      </c>
      <c r="AL843" s="11">
        <v>39</v>
      </c>
      <c r="AM843" s="40">
        <v>0.22</v>
      </c>
      <c r="AN843" s="11">
        <v>50</v>
      </c>
      <c r="AO843" s="40">
        <v>0.34</v>
      </c>
      <c r="AP843" s="11">
        <v>58</v>
      </c>
      <c r="AQ843" s="11">
        <v>7.51</v>
      </c>
      <c r="AR843" s="11">
        <v>156.46</v>
      </c>
      <c r="AS843" s="11">
        <v>123.55</v>
      </c>
      <c r="AT843" s="11" t="s">
        <v>2640</v>
      </c>
      <c r="AU843" s="11" t="s">
        <v>2641</v>
      </c>
      <c r="AV843" s="11" t="s">
        <v>2640</v>
      </c>
      <c r="AW843" s="11">
        <v>3</v>
      </c>
      <c r="AX843" s="64" t="s">
        <v>2690</v>
      </c>
    </row>
    <row r="844" spans="1:50" x14ac:dyDescent="0.3">
      <c r="A844" s="11" t="s">
        <v>2417</v>
      </c>
      <c r="B844" s="11" t="s">
        <v>632</v>
      </c>
      <c r="C844" s="11" t="s">
        <v>1890</v>
      </c>
      <c r="D844" s="11" t="s">
        <v>2417</v>
      </c>
      <c r="E844" s="11" t="s">
        <v>2231</v>
      </c>
      <c r="F844" s="11" t="s">
        <v>2616</v>
      </c>
      <c r="G844" s="11" t="s">
        <v>632</v>
      </c>
      <c r="H844" s="12" t="s">
        <v>1046</v>
      </c>
      <c r="I844" s="13">
        <v>44717</v>
      </c>
      <c r="J844" s="11" t="s">
        <v>2656</v>
      </c>
      <c r="K844" s="11">
        <v>0.5</v>
      </c>
      <c r="L844" s="11">
        <v>66</v>
      </c>
      <c r="M844" s="11">
        <v>7.99</v>
      </c>
      <c r="N844" s="11">
        <v>70</v>
      </c>
      <c r="O844" s="11">
        <v>12.77</v>
      </c>
      <c r="P844" s="11">
        <v>60</v>
      </c>
      <c r="Q844" s="11">
        <v>0.73</v>
      </c>
      <c r="R844" s="11">
        <v>67</v>
      </c>
      <c r="S844" s="11">
        <v>1.97</v>
      </c>
      <c r="T844" s="11">
        <v>67</v>
      </c>
      <c r="U844" s="11">
        <v>-0.26</v>
      </c>
      <c r="V844" s="11">
        <v>58</v>
      </c>
      <c r="W844" s="11">
        <v>-0.06</v>
      </c>
      <c r="X844" s="11">
        <v>50</v>
      </c>
      <c r="Y844" s="11">
        <v>1.77</v>
      </c>
      <c r="Z844" s="11">
        <v>49</v>
      </c>
      <c r="AA844" s="11">
        <v>1.95</v>
      </c>
      <c r="AB844" s="11">
        <v>53</v>
      </c>
      <c r="AC844" s="11">
        <v>4.1900000000000004</v>
      </c>
      <c r="AD844" s="11">
        <v>60</v>
      </c>
      <c r="AE844" s="40">
        <v>0.22</v>
      </c>
      <c r="AF844" s="11">
        <v>56</v>
      </c>
      <c r="AG844" s="43">
        <v>0.04</v>
      </c>
      <c r="AH844" s="11">
        <v>43</v>
      </c>
      <c r="AI844" s="47">
        <v>0.1</v>
      </c>
      <c r="AJ844" s="11">
        <v>51</v>
      </c>
      <c r="AK844" s="47">
        <v>0.03</v>
      </c>
      <c r="AL844" s="11">
        <v>36</v>
      </c>
      <c r="AM844" s="40">
        <v>0.18</v>
      </c>
      <c r="AN844" s="11">
        <v>48</v>
      </c>
      <c r="AO844" s="40">
        <v>0.3</v>
      </c>
      <c r="AP844" s="11">
        <v>57</v>
      </c>
      <c r="AQ844" s="11">
        <v>7.73</v>
      </c>
      <c r="AR844" s="11">
        <v>153.97999999999999</v>
      </c>
      <c r="AS844" s="11">
        <v>121.07</v>
      </c>
      <c r="AT844" s="11" t="s">
        <v>2642</v>
      </c>
      <c r="AU844" s="11" t="s">
        <v>2640</v>
      </c>
      <c r="AV844" s="11" t="s">
        <v>2642</v>
      </c>
      <c r="AW844" s="11">
        <v>3</v>
      </c>
      <c r="AX844" s="64" t="s">
        <v>2690</v>
      </c>
    </row>
    <row r="845" spans="1:50" x14ac:dyDescent="0.3">
      <c r="A845" s="11" t="s">
        <v>2418</v>
      </c>
      <c r="B845" s="11" t="s">
        <v>661</v>
      </c>
      <c r="C845" s="11" t="s">
        <v>1891</v>
      </c>
      <c r="D845" s="11" t="s">
        <v>2418</v>
      </c>
      <c r="E845" s="11" t="s">
        <v>2231</v>
      </c>
      <c r="F845" s="11" t="s">
        <v>2616</v>
      </c>
      <c r="G845" s="11" t="s">
        <v>661</v>
      </c>
      <c r="H845" s="12" t="s">
        <v>1052</v>
      </c>
      <c r="I845" s="13">
        <v>44699</v>
      </c>
      <c r="J845" s="11" t="s">
        <v>2655</v>
      </c>
      <c r="K845" s="11">
        <v>0.04</v>
      </c>
      <c r="L845" s="11">
        <v>68</v>
      </c>
      <c r="M845" s="11">
        <v>3.46</v>
      </c>
      <c r="N845" s="11">
        <v>71</v>
      </c>
      <c r="O845" s="11">
        <v>5.38</v>
      </c>
      <c r="P845" s="11">
        <v>62</v>
      </c>
      <c r="Q845" s="11">
        <v>0.13</v>
      </c>
      <c r="R845" s="11">
        <v>67</v>
      </c>
      <c r="S845" s="11">
        <v>1.47</v>
      </c>
      <c r="T845" s="11">
        <v>66</v>
      </c>
      <c r="U845" s="11">
        <v>0.18</v>
      </c>
      <c r="V845" s="11">
        <v>62</v>
      </c>
      <c r="W845" s="11">
        <v>0.1</v>
      </c>
      <c r="X845" s="11">
        <v>52</v>
      </c>
      <c r="Y845" s="11">
        <v>-1.36</v>
      </c>
      <c r="Z845" s="11">
        <v>51</v>
      </c>
      <c r="AA845" s="11">
        <v>1.72</v>
      </c>
      <c r="AB845" s="11">
        <v>55</v>
      </c>
      <c r="AC845" s="11">
        <v>3.13</v>
      </c>
      <c r="AD845" s="11">
        <v>61</v>
      </c>
      <c r="AE845" s="40">
        <v>0.28000000000000003</v>
      </c>
      <c r="AF845" s="11">
        <v>58</v>
      </c>
      <c r="AG845" s="43">
        <v>0.04</v>
      </c>
      <c r="AH845" s="11">
        <v>46</v>
      </c>
      <c r="AI845" s="47">
        <v>0.32</v>
      </c>
      <c r="AJ845" s="11">
        <v>55</v>
      </c>
      <c r="AK845" s="47">
        <v>-0.01</v>
      </c>
      <c r="AL845" s="11">
        <v>39</v>
      </c>
      <c r="AM845" s="40">
        <v>0.28000000000000003</v>
      </c>
      <c r="AN845" s="11">
        <v>52</v>
      </c>
      <c r="AO845" s="40">
        <v>0.47</v>
      </c>
      <c r="AP845" s="11">
        <v>60</v>
      </c>
      <c r="AQ845" s="11">
        <v>3.64</v>
      </c>
      <c r="AR845" s="11">
        <v>157.99</v>
      </c>
      <c r="AS845" s="11">
        <v>123.69</v>
      </c>
      <c r="AT845" s="11" t="s">
        <v>2642</v>
      </c>
      <c r="AU845" s="11" t="s">
        <v>2642</v>
      </c>
      <c r="AV845" s="11" t="s">
        <v>2642</v>
      </c>
      <c r="AW845" s="11">
        <v>3</v>
      </c>
      <c r="AX845" s="64" t="s">
        <v>2690</v>
      </c>
    </row>
    <row r="846" spans="1:50" s="8" customFormat="1" x14ac:dyDescent="0.3">
      <c r="A846" s="17" t="s">
        <v>2419</v>
      </c>
      <c r="B846" s="17" t="s">
        <v>585</v>
      </c>
      <c r="C846" s="17" t="s">
        <v>1892</v>
      </c>
      <c r="D846" s="17" t="s">
        <v>2419</v>
      </c>
      <c r="E846" s="17" t="s">
        <v>2231</v>
      </c>
      <c r="F846" s="17" t="s">
        <v>2616</v>
      </c>
      <c r="G846" s="17" t="s">
        <v>585</v>
      </c>
      <c r="H846" s="18" t="s">
        <v>1051</v>
      </c>
      <c r="I846" s="19">
        <v>44713</v>
      </c>
      <c r="J846" s="17" t="s">
        <v>2656</v>
      </c>
      <c r="K846" s="17">
        <v>0.4</v>
      </c>
      <c r="L846" s="17">
        <v>65</v>
      </c>
      <c r="M846" s="17">
        <v>6.87</v>
      </c>
      <c r="N846" s="17">
        <v>70</v>
      </c>
      <c r="O846" s="17">
        <v>12.18</v>
      </c>
      <c r="P846" s="17">
        <v>59</v>
      </c>
      <c r="Q846" s="17">
        <v>0.42</v>
      </c>
      <c r="R846" s="17">
        <v>63</v>
      </c>
      <c r="S846" s="17">
        <v>1.65</v>
      </c>
      <c r="T846" s="17">
        <v>64</v>
      </c>
      <c r="U846" s="17">
        <v>-0.44</v>
      </c>
      <c r="V846" s="17">
        <v>55</v>
      </c>
      <c r="W846" s="17">
        <v>0.09</v>
      </c>
      <c r="X846" s="17">
        <v>47</v>
      </c>
      <c r="Y846" s="17">
        <v>2.63</v>
      </c>
      <c r="Z846" s="17">
        <v>46</v>
      </c>
      <c r="AA846" s="17">
        <v>1.73</v>
      </c>
      <c r="AB846" s="17">
        <v>49</v>
      </c>
      <c r="AC846" s="17">
        <v>3.71</v>
      </c>
      <c r="AD846" s="17">
        <v>59</v>
      </c>
      <c r="AE846" s="42">
        <v>0.28999999999999998</v>
      </c>
      <c r="AF846" s="17">
        <v>50</v>
      </c>
      <c r="AG846" s="45">
        <v>0.03</v>
      </c>
      <c r="AH846" s="17">
        <v>40</v>
      </c>
      <c r="AI846" s="49">
        <v>0.14000000000000001</v>
      </c>
      <c r="AJ846" s="17">
        <v>49</v>
      </c>
      <c r="AK846" s="49">
        <v>0.02</v>
      </c>
      <c r="AL846" s="17">
        <v>34</v>
      </c>
      <c r="AM846" s="42">
        <v>0.18</v>
      </c>
      <c r="AN846" s="17">
        <v>46</v>
      </c>
      <c r="AO846" s="42">
        <v>0.38</v>
      </c>
      <c r="AP846" s="17">
        <v>52</v>
      </c>
      <c r="AQ846" s="17">
        <v>6.43</v>
      </c>
      <c r="AR846" s="17">
        <v>149.28</v>
      </c>
      <c r="AS846" s="17">
        <v>120.19</v>
      </c>
      <c r="AT846" s="17" t="s">
        <v>2640</v>
      </c>
      <c r="AU846" s="17" t="s">
        <v>2641</v>
      </c>
      <c r="AV846" s="17" t="s">
        <v>2640</v>
      </c>
      <c r="AW846" s="17">
        <v>3</v>
      </c>
      <c r="AX846" s="66" t="s">
        <v>2690</v>
      </c>
    </row>
    <row r="847" spans="1:50" s="8" customFormat="1" x14ac:dyDescent="0.3">
      <c r="A847" s="17" t="s">
        <v>2420</v>
      </c>
      <c r="B847" s="17" t="s">
        <v>957</v>
      </c>
      <c r="C847" s="17" t="s">
        <v>1893</v>
      </c>
      <c r="D847" s="17" t="s">
        <v>2420</v>
      </c>
      <c r="E847" s="17" t="s">
        <v>2231</v>
      </c>
      <c r="F847" s="17" t="s">
        <v>2616</v>
      </c>
      <c r="G847" s="17" t="s">
        <v>957</v>
      </c>
      <c r="H847" s="18" t="s">
        <v>1044</v>
      </c>
      <c r="I847" s="19">
        <v>44736</v>
      </c>
      <c r="J847" s="17" t="s">
        <v>2656</v>
      </c>
      <c r="K847" s="17">
        <v>0.56999999999999995</v>
      </c>
      <c r="L847" s="17">
        <v>65</v>
      </c>
      <c r="M847" s="17">
        <v>9.36</v>
      </c>
      <c r="N847" s="17">
        <v>69</v>
      </c>
      <c r="O847" s="17">
        <v>16.190000000000001</v>
      </c>
      <c r="P847" s="17">
        <v>60</v>
      </c>
      <c r="Q847" s="17">
        <v>-0.31</v>
      </c>
      <c r="R847" s="17">
        <v>66</v>
      </c>
      <c r="S847" s="17">
        <v>1.75</v>
      </c>
      <c r="T847" s="17">
        <v>66</v>
      </c>
      <c r="U847" s="17">
        <v>0.05</v>
      </c>
      <c r="V847" s="17">
        <v>58</v>
      </c>
      <c r="W847" s="17">
        <v>-0.1</v>
      </c>
      <c r="X847" s="17">
        <v>48</v>
      </c>
      <c r="Y847" s="17">
        <v>3.98</v>
      </c>
      <c r="Z847" s="17">
        <v>48</v>
      </c>
      <c r="AA847" s="17">
        <v>2.08</v>
      </c>
      <c r="AB847" s="17">
        <v>52</v>
      </c>
      <c r="AC847" s="17">
        <v>4.95</v>
      </c>
      <c r="AD847" s="17">
        <v>61</v>
      </c>
      <c r="AE847" s="42">
        <v>0.25</v>
      </c>
      <c r="AF847" s="17">
        <v>57</v>
      </c>
      <c r="AG847" s="45">
        <v>0.01</v>
      </c>
      <c r="AH847" s="17">
        <v>42</v>
      </c>
      <c r="AI847" s="49">
        <v>0.19</v>
      </c>
      <c r="AJ847" s="17">
        <v>51</v>
      </c>
      <c r="AK847" s="49">
        <v>0.01</v>
      </c>
      <c r="AL847" s="17">
        <v>36</v>
      </c>
      <c r="AM847" s="42">
        <v>0.18</v>
      </c>
      <c r="AN847" s="17">
        <v>48</v>
      </c>
      <c r="AO847" s="42">
        <v>0.39</v>
      </c>
      <c r="AP847" s="17">
        <v>59</v>
      </c>
      <c r="AQ847" s="17">
        <v>9.41</v>
      </c>
      <c r="AR847" s="17">
        <v>157.19</v>
      </c>
      <c r="AS847" s="17">
        <v>123.01</v>
      </c>
      <c r="AT847" s="17" t="s">
        <v>2640</v>
      </c>
      <c r="AU847" s="17" t="s">
        <v>2641</v>
      </c>
      <c r="AV847" s="17" t="s">
        <v>2640</v>
      </c>
      <c r="AW847" s="17">
        <v>3</v>
      </c>
      <c r="AX847" s="66" t="s">
        <v>2690</v>
      </c>
    </row>
    <row r="848" spans="1:50" s="8" customFormat="1" x14ac:dyDescent="0.3">
      <c r="A848" s="17" t="s">
        <v>2421</v>
      </c>
      <c r="B848" s="17" t="s">
        <v>879</v>
      </c>
      <c r="C848" s="17" t="s">
        <v>1894</v>
      </c>
      <c r="D848" s="17" t="s">
        <v>2421</v>
      </c>
      <c r="E848" s="17" t="s">
        <v>2231</v>
      </c>
      <c r="F848" s="17" t="s">
        <v>2616</v>
      </c>
      <c r="G848" s="17" t="s">
        <v>879</v>
      </c>
      <c r="H848" s="18" t="s">
        <v>1058</v>
      </c>
      <c r="I848" s="19">
        <v>44741</v>
      </c>
      <c r="J848" s="17" t="s">
        <v>2656</v>
      </c>
      <c r="K848" s="17">
        <v>0.25</v>
      </c>
      <c r="L848" s="17">
        <v>68</v>
      </c>
      <c r="M848" s="17">
        <v>6.46</v>
      </c>
      <c r="N848" s="17">
        <v>70</v>
      </c>
      <c r="O848" s="17">
        <v>10.09</v>
      </c>
      <c r="P848" s="17">
        <v>60</v>
      </c>
      <c r="Q848" s="17">
        <v>0.85</v>
      </c>
      <c r="R848" s="17">
        <v>66</v>
      </c>
      <c r="S848" s="17">
        <v>1.17</v>
      </c>
      <c r="T848" s="17">
        <v>65</v>
      </c>
      <c r="U848" s="17">
        <v>-0.75</v>
      </c>
      <c r="V848" s="17">
        <v>58</v>
      </c>
      <c r="W848" s="17">
        <v>0.12</v>
      </c>
      <c r="X848" s="17">
        <v>49</v>
      </c>
      <c r="Y848" s="17">
        <v>1.87</v>
      </c>
      <c r="Z848" s="17">
        <v>49</v>
      </c>
      <c r="AA848" s="17">
        <v>1.37</v>
      </c>
      <c r="AB848" s="17">
        <v>53</v>
      </c>
      <c r="AC848" s="17">
        <v>2.7</v>
      </c>
      <c r="AD848" s="17">
        <v>59</v>
      </c>
      <c r="AE848" s="42">
        <v>0.32</v>
      </c>
      <c r="AF848" s="17">
        <v>56</v>
      </c>
      <c r="AG848" s="45">
        <v>0.06</v>
      </c>
      <c r="AH848" s="17">
        <v>43</v>
      </c>
      <c r="AI848" s="49">
        <v>0.23</v>
      </c>
      <c r="AJ848" s="17">
        <v>52</v>
      </c>
      <c r="AK848" s="49">
        <v>0.01</v>
      </c>
      <c r="AL848" s="17">
        <v>36</v>
      </c>
      <c r="AM848" s="42">
        <v>0.26</v>
      </c>
      <c r="AN848" s="17">
        <v>49</v>
      </c>
      <c r="AO848" s="42">
        <v>0.44</v>
      </c>
      <c r="AP848" s="17">
        <v>58</v>
      </c>
      <c r="AQ848" s="17">
        <v>5.71</v>
      </c>
      <c r="AR848" s="17">
        <v>155.13</v>
      </c>
      <c r="AS848" s="17">
        <v>123.04</v>
      </c>
      <c r="AT848" s="17" t="s">
        <v>2642</v>
      </c>
      <c r="AU848" s="17" t="s">
        <v>2640</v>
      </c>
      <c r="AV848" s="17" t="s">
        <v>2642</v>
      </c>
      <c r="AW848" s="17">
        <v>3</v>
      </c>
      <c r="AX848" s="66" t="s">
        <v>2690</v>
      </c>
    </row>
    <row r="849" spans="1:50" s="8" customFormat="1" x14ac:dyDescent="0.3">
      <c r="A849" s="17" t="s">
        <v>2422</v>
      </c>
      <c r="B849" s="17" t="s">
        <v>738</v>
      </c>
      <c r="C849" s="17" t="s">
        <v>1895</v>
      </c>
      <c r="D849" s="17" t="s">
        <v>2422</v>
      </c>
      <c r="E849" s="17" t="s">
        <v>2231</v>
      </c>
      <c r="F849" s="17" t="s">
        <v>2616</v>
      </c>
      <c r="G849" s="17" t="s">
        <v>738</v>
      </c>
      <c r="H849" s="18" t="s">
        <v>1062</v>
      </c>
      <c r="I849" s="19">
        <v>44725</v>
      </c>
      <c r="J849" s="17" t="s">
        <v>2656</v>
      </c>
      <c r="K849" s="17">
        <v>0.24</v>
      </c>
      <c r="L849" s="17">
        <v>66</v>
      </c>
      <c r="M849" s="17">
        <v>6.04</v>
      </c>
      <c r="N849" s="17">
        <v>70</v>
      </c>
      <c r="O849" s="17">
        <v>9.06</v>
      </c>
      <c r="P849" s="17">
        <v>60</v>
      </c>
      <c r="Q849" s="17">
        <v>0.62</v>
      </c>
      <c r="R849" s="17">
        <v>63</v>
      </c>
      <c r="S849" s="17">
        <v>1.79</v>
      </c>
      <c r="T849" s="17">
        <v>64</v>
      </c>
      <c r="U849" s="17">
        <v>-0.81</v>
      </c>
      <c r="V849" s="17">
        <v>57</v>
      </c>
      <c r="W849" s="17">
        <v>0.08</v>
      </c>
      <c r="X849" s="17">
        <v>48</v>
      </c>
      <c r="Y849" s="17">
        <v>1.05</v>
      </c>
      <c r="Z849" s="17">
        <v>48</v>
      </c>
      <c r="AA849" s="17">
        <v>1.62</v>
      </c>
      <c r="AB849" s="17">
        <v>51</v>
      </c>
      <c r="AC849" s="17">
        <v>3.61</v>
      </c>
      <c r="AD849" s="17">
        <v>59</v>
      </c>
      <c r="AE849" s="42">
        <v>0.27</v>
      </c>
      <c r="AF849" s="17">
        <v>51</v>
      </c>
      <c r="AG849" s="45">
        <v>0.05</v>
      </c>
      <c r="AH849" s="17">
        <v>41</v>
      </c>
      <c r="AI849" s="49">
        <v>0.32</v>
      </c>
      <c r="AJ849" s="17">
        <v>49</v>
      </c>
      <c r="AK849" s="49">
        <v>1E-3</v>
      </c>
      <c r="AL849" s="17">
        <v>34</v>
      </c>
      <c r="AM849" s="42">
        <v>0.31</v>
      </c>
      <c r="AN849" s="17">
        <v>46</v>
      </c>
      <c r="AO849" s="42">
        <v>0.44</v>
      </c>
      <c r="AP849" s="17">
        <v>53</v>
      </c>
      <c r="AQ849" s="17">
        <v>5.23</v>
      </c>
      <c r="AR849" s="17">
        <v>158.76</v>
      </c>
      <c r="AS849" s="17">
        <v>125.65</v>
      </c>
      <c r="AT849" s="17" t="s">
        <v>2640</v>
      </c>
      <c r="AU849" s="17" t="s">
        <v>2642</v>
      </c>
      <c r="AV849" s="17" t="s">
        <v>2642</v>
      </c>
      <c r="AW849" s="17">
        <v>3</v>
      </c>
      <c r="AX849" s="66" t="s">
        <v>2690</v>
      </c>
    </row>
    <row r="850" spans="1:50" x14ac:dyDescent="0.3">
      <c r="A850" s="11" t="s">
        <v>2423</v>
      </c>
      <c r="B850" s="11" t="s">
        <v>839</v>
      </c>
      <c r="C850" s="11" t="s">
        <v>1896</v>
      </c>
      <c r="D850" s="11" t="s">
        <v>2423</v>
      </c>
      <c r="E850" s="11" t="s">
        <v>2231</v>
      </c>
      <c r="F850" s="11" t="s">
        <v>2616</v>
      </c>
      <c r="G850" s="11" t="s">
        <v>839</v>
      </c>
      <c r="H850" s="12" t="s">
        <v>1058</v>
      </c>
      <c r="I850" s="13">
        <v>44730</v>
      </c>
      <c r="J850" s="11" t="s">
        <v>2656</v>
      </c>
      <c r="K850" s="11">
        <v>0.14000000000000001</v>
      </c>
      <c r="L850" s="11">
        <v>69</v>
      </c>
      <c r="M850" s="11">
        <v>5.34</v>
      </c>
      <c r="N850" s="11">
        <v>71</v>
      </c>
      <c r="O850" s="11">
        <v>10.01</v>
      </c>
      <c r="P850" s="11">
        <v>64</v>
      </c>
      <c r="Q850" s="11">
        <v>1.4</v>
      </c>
      <c r="R850" s="11">
        <v>67</v>
      </c>
      <c r="S850" s="11">
        <v>1.69</v>
      </c>
      <c r="T850" s="11">
        <v>66</v>
      </c>
      <c r="U850" s="11">
        <v>-0.73</v>
      </c>
      <c r="V850" s="11">
        <v>59</v>
      </c>
      <c r="W850" s="11">
        <v>0.08</v>
      </c>
      <c r="X850" s="11">
        <v>49</v>
      </c>
      <c r="Y850" s="11">
        <v>0.68</v>
      </c>
      <c r="Z850" s="11">
        <v>49</v>
      </c>
      <c r="AA850" s="11">
        <v>1.75</v>
      </c>
      <c r="AB850" s="11">
        <v>53</v>
      </c>
      <c r="AC850" s="11">
        <v>2.0099999999999998</v>
      </c>
      <c r="AD850" s="11">
        <v>60</v>
      </c>
      <c r="AE850" s="40">
        <v>0.4</v>
      </c>
      <c r="AF850" s="11">
        <v>57</v>
      </c>
      <c r="AG850" s="43">
        <v>7.0000000000000007E-2</v>
      </c>
      <c r="AH850" s="11">
        <v>43</v>
      </c>
      <c r="AI850" s="47">
        <v>0.27</v>
      </c>
      <c r="AJ850" s="11">
        <v>53</v>
      </c>
      <c r="AK850" s="47">
        <v>0.02</v>
      </c>
      <c r="AL850" s="11">
        <v>36</v>
      </c>
      <c r="AM850" s="40">
        <v>0.34</v>
      </c>
      <c r="AN850" s="11">
        <v>49</v>
      </c>
      <c r="AO850" s="40">
        <v>0.6</v>
      </c>
      <c r="AP850" s="11">
        <v>59</v>
      </c>
      <c r="AQ850" s="11">
        <v>4.6099999999999994</v>
      </c>
      <c r="AR850" s="11">
        <v>162.09</v>
      </c>
      <c r="AS850" s="11">
        <v>124.39</v>
      </c>
      <c r="AT850" s="11" t="s">
        <v>2640</v>
      </c>
      <c r="AU850" s="11" t="s">
        <v>2640</v>
      </c>
      <c r="AV850" s="11" t="s">
        <v>2641</v>
      </c>
      <c r="AW850" s="11">
        <v>3</v>
      </c>
      <c r="AX850" s="64" t="s">
        <v>2690</v>
      </c>
    </row>
    <row r="851" spans="1:50" x14ac:dyDescent="0.3">
      <c r="A851" s="11" t="s">
        <v>2424</v>
      </c>
      <c r="B851" s="11" t="s">
        <v>68</v>
      </c>
      <c r="C851" s="11" t="s">
        <v>1897</v>
      </c>
      <c r="D851" s="11" t="s">
        <v>2424</v>
      </c>
      <c r="E851" s="11" t="s">
        <v>2231</v>
      </c>
      <c r="F851" s="11" t="s">
        <v>2616</v>
      </c>
      <c r="G851" s="11" t="s">
        <v>68</v>
      </c>
      <c r="H851" s="12" t="s">
        <v>1043</v>
      </c>
      <c r="I851" s="13">
        <v>44686</v>
      </c>
      <c r="J851" s="11" t="s">
        <v>2656</v>
      </c>
      <c r="K851" s="11">
        <v>0.35</v>
      </c>
      <c r="L851" s="11">
        <v>65</v>
      </c>
      <c r="M851" s="11">
        <v>6.77</v>
      </c>
      <c r="N851" s="11">
        <v>71</v>
      </c>
      <c r="O851" s="11">
        <v>13.36</v>
      </c>
      <c r="P851" s="11">
        <v>60</v>
      </c>
      <c r="Q851" s="11">
        <v>0.8</v>
      </c>
      <c r="R851" s="11">
        <v>69</v>
      </c>
      <c r="S851" s="11">
        <v>1.9</v>
      </c>
      <c r="T851" s="11">
        <v>67</v>
      </c>
      <c r="U851" s="11">
        <v>-0.28999999999999998</v>
      </c>
      <c r="V851" s="11">
        <v>52</v>
      </c>
      <c r="W851" s="11">
        <v>-0.03</v>
      </c>
      <c r="X851" s="11">
        <v>41</v>
      </c>
      <c r="Y851" s="11">
        <v>0.5</v>
      </c>
      <c r="Z851" s="11">
        <v>41</v>
      </c>
      <c r="AA851" s="11">
        <v>2.19</v>
      </c>
      <c r="AB851" s="11">
        <v>51</v>
      </c>
      <c r="AC851" s="11">
        <v>3.06</v>
      </c>
      <c r="AD851" s="11">
        <v>60</v>
      </c>
      <c r="AE851" s="40">
        <v>0.26</v>
      </c>
      <c r="AF851" s="11">
        <v>45</v>
      </c>
      <c r="AG851" s="43">
        <v>0.04</v>
      </c>
      <c r="AH851" s="11">
        <v>35</v>
      </c>
      <c r="AI851" s="47">
        <v>0.23</v>
      </c>
      <c r="AJ851" s="11">
        <v>44</v>
      </c>
      <c r="AK851" s="47">
        <v>1E-3</v>
      </c>
      <c r="AL851" s="11">
        <v>30</v>
      </c>
      <c r="AM851" s="40">
        <v>0.22</v>
      </c>
      <c r="AN851" s="11">
        <v>41</v>
      </c>
      <c r="AO851" s="40">
        <v>0.46</v>
      </c>
      <c r="AP851" s="11">
        <v>46</v>
      </c>
      <c r="AQ851" s="11">
        <v>6.4799999999999995</v>
      </c>
      <c r="AR851" s="11">
        <v>157.13999999999999</v>
      </c>
      <c r="AS851" s="11">
        <v>119.89</v>
      </c>
      <c r="AT851" s="11" t="s">
        <v>2642</v>
      </c>
      <c r="AU851" s="11" t="s">
        <v>2640</v>
      </c>
      <c r="AV851" s="11" t="s">
        <v>2642</v>
      </c>
      <c r="AW851" s="11">
        <v>3</v>
      </c>
      <c r="AX851" s="64" t="s">
        <v>2690</v>
      </c>
    </row>
    <row r="852" spans="1:50" x14ac:dyDescent="0.3">
      <c r="A852" s="11" t="s">
        <v>2425</v>
      </c>
      <c r="B852" s="11" t="s">
        <v>446</v>
      </c>
      <c r="C852" s="11" t="s">
        <v>1898</v>
      </c>
      <c r="D852" s="11" t="s">
        <v>2425</v>
      </c>
      <c r="E852" s="11" t="s">
        <v>2231</v>
      </c>
      <c r="F852" s="11" t="s">
        <v>2616</v>
      </c>
      <c r="G852" s="11" t="s">
        <v>446</v>
      </c>
      <c r="H852" s="12" t="s">
        <v>1042</v>
      </c>
      <c r="I852" s="13">
        <v>44709</v>
      </c>
      <c r="J852" s="11" t="s">
        <v>2656</v>
      </c>
      <c r="K852" s="11">
        <v>0.56999999999999995</v>
      </c>
      <c r="L852" s="11">
        <v>66</v>
      </c>
      <c r="M852" s="11">
        <v>8.8000000000000007</v>
      </c>
      <c r="N852" s="11">
        <v>70</v>
      </c>
      <c r="O852" s="11">
        <v>15.18</v>
      </c>
      <c r="P852" s="11">
        <v>62</v>
      </c>
      <c r="Q852" s="11">
        <v>-0.05</v>
      </c>
      <c r="R852" s="11">
        <v>66</v>
      </c>
      <c r="S852" s="11">
        <v>1.75</v>
      </c>
      <c r="T852" s="11">
        <v>66</v>
      </c>
      <c r="U852" s="11">
        <v>-0.26</v>
      </c>
      <c r="V852" s="11">
        <v>61</v>
      </c>
      <c r="W852" s="11">
        <v>-0.09</v>
      </c>
      <c r="X852" s="11">
        <v>51</v>
      </c>
      <c r="Y852" s="11">
        <v>3.86</v>
      </c>
      <c r="Z852" s="11">
        <v>51</v>
      </c>
      <c r="AA852" s="11">
        <v>1.97</v>
      </c>
      <c r="AB852" s="11">
        <v>54</v>
      </c>
      <c r="AC852" s="11">
        <v>4.62</v>
      </c>
      <c r="AD852" s="11">
        <v>61</v>
      </c>
      <c r="AE852" s="40">
        <v>0.25</v>
      </c>
      <c r="AF852" s="11">
        <v>56</v>
      </c>
      <c r="AG852" s="43">
        <v>7.0000000000000007E-2</v>
      </c>
      <c r="AH852" s="11">
        <v>44</v>
      </c>
      <c r="AI852" s="47">
        <v>0.11</v>
      </c>
      <c r="AJ852" s="11">
        <v>53</v>
      </c>
      <c r="AK852" s="47">
        <v>0.03</v>
      </c>
      <c r="AL852" s="11">
        <v>38</v>
      </c>
      <c r="AM852" s="40">
        <v>0.23</v>
      </c>
      <c r="AN852" s="11">
        <v>50</v>
      </c>
      <c r="AO852" s="40">
        <v>0.32</v>
      </c>
      <c r="AP852" s="11">
        <v>58</v>
      </c>
      <c r="AQ852" s="11">
        <v>8.5400000000000009</v>
      </c>
      <c r="AR852" s="11">
        <v>153.74</v>
      </c>
      <c r="AS852" s="11">
        <v>123.12</v>
      </c>
      <c r="AT852" s="11" t="s">
        <v>2640</v>
      </c>
      <c r="AU852" s="11" t="s">
        <v>2641</v>
      </c>
      <c r="AV852" s="11" t="s">
        <v>2642</v>
      </c>
      <c r="AW852" s="11">
        <v>4</v>
      </c>
      <c r="AX852" s="64" t="s">
        <v>2690</v>
      </c>
    </row>
    <row r="853" spans="1:50" x14ac:dyDescent="0.3">
      <c r="A853" s="11" t="s">
        <v>2426</v>
      </c>
      <c r="B853" s="11" t="s">
        <v>872</v>
      </c>
      <c r="C853" s="11" t="s">
        <v>1899</v>
      </c>
      <c r="D853" s="11" t="s">
        <v>2426</v>
      </c>
      <c r="E853" s="11" t="s">
        <v>2231</v>
      </c>
      <c r="F853" s="11" t="s">
        <v>2616</v>
      </c>
      <c r="G853" s="11" t="s">
        <v>872</v>
      </c>
      <c r="H853" s="12" t="s">
        <v>1058</v>
      </c>
      <c r="I853" s="13">
        <v>44736</v>
      </c>
      <c r="J853" s="11" t="s">
        <v>2656</v>
      </c>
      <c r="K853" s="11">
        <v>0.24</v>
      </c>
      <c r="L853" s="11">
        <v>68</v>
      </c>
      <c r="M853" s="11">
        <v>6.35</v>
      </c>
      <c r="N853" s="11">
        <v>71</v>
      </c>
      <c r="O853" s="11">
        <v>11.13</v>
      </c>
      <c r="P853" s="11">
        <v>62</v>
      </c>
      <c r="Q853" s="11">
        <v>0.89</v>
      </c>
      <c r="R853" s="11">
        <v>67</v>
      </c>
      <c r="S853" s="11">
        <v>1.58</v>
      </c>
      <c r="T853" s="11">
        <v>66</v>
      </c>
      <c r="U853" s="11">
        <v>-0.68</v>
      </c>
      <c r="V853" s="11">
        <v>59</v>
      </c>
      <c r="W853" s="11">
        <v>-0.04</v>
      </c>
      <c r="X853" s="11">
        <v>49</v>
      </c>
      <c r="Y853" s="11">
        <v>1.52</v>
      </c>
      <c r="Z853" s="11">
        <v>49</v>
      </c>
      <c r="AA853" s="11">
        <v>1.64</v>
      </c>
      <c r="AB853" s="11">
        <v>53</v>
      </c>
      <c r="AC853" s="11">
        <v>2.81</v>
      </c>
      <c r="AD853" s="11">
        <v>60</v>
      </c>
      <c r="AE853" s="40">
        <v>0.37</v>
      </c>
      <c r="AF853" s="11">
        <v>57</v>
      </c>
      <c r="AG853" s="43">
        <v>0.03</v>
      </c>
      <c r="AH853" s="11">
        <v>43</v>
      </c>
      <c r="AI853" s="47">
        <v>0.27</v>
      </c>
      <c r="AJ853" s="11">
        <v>53</v>
      </c>
      <c r="AK853" s="47">
        <v>0.02</v>
      </c>
      <c r="AL853" s="11">
        <v>36</v>
      </c>
      <c r="AM853" s="40">
        <v>0.27</v>
      </c>
      <c r="AN853" s="11">
        <v>49</v>
      </c>
      <c r="AO853" s="40">
        <v>0.59</v>
      </c>
      <c r="AP853" s="11">
        <v>59</v>
      </c>
      <c r="AQ853" s="11">
        <v>5.67</v>
      </c>
      <c r="AR853" s="11">
        <v>160.55000000000001</v>
      </c>
      <c r="AS853" s="11">
        <v>122.46</v>
      </c>
      <c r="AT853" s="11" t="s">
        <v>2640</v>
      </c>
      <c r="AU853" s="11" t="s">
        <v>2641</v>
      </c>
      <c r="AV853" s="11" t="s">
        <v>2641</v>
      </c>
      <c r="AW853" s="11">
        <v>3</v>
      </c>
      <c r="AX853" s="64" t="s">
        <v>2690</v>
      </c>
    </row>
    <row r="854" spans="1:50" s="8" customFormat="1" x14ac:dyDescent="0.3">
      <c r="A854" s="17" t="s">
        <v>2427</v>
      </c>
      <c r="B854" s="17" t="s">
        <v>518</v>
      </c>
      <c r="C854" s="17" t="s">
        <v>1900</v>
      </c>
      <c r="D854" s="17" t="s">
        <v>2427</v>
      </c>
      <c r="E854" s="17" t="s">
        <v>2232</v>
      </c>
      <c r="F854" s="17" t="s">
        <v>2688</v>
      </c>
      <c r="G854" s="17" t="s">
        <v>518</v>
      </c>
      <c r="H854" s="18" t="s">
        <v>1042</v>
      </c>
      <c r="I854" s="19">
        <v>44711</v>
      </c>
      <c r="J854" s="17" t="s">
        <v>2656</v>
      </c>
      <c r="K854" s="17">
        <v>0.32</v>
      </c>
      <c r="L854" s="17">
        <v>68</v>
      </c>
      <c r="M854" s="17">
        <v>7.17</v>
      </c>
      <c r="N854" s="17">
        <v>71</v>
      </c>
      <c r="O854" s="17">
        <v>12.13</v>
      </c>
      <c r="P854" s="17">
        <v>64</v>
      </c>
      <c r="Q854" s="17">
        <v>0.54</v>
      </c>
      <c r="R854" s="17">
        <v>68</v>
      </c>
      <c r="S854" s="17">
        <v>3.13</v>
      </c>
      <c r="T854" s="17">
        <v>68</v>
      </c>
      <c r="U854" s="17">
        <v>0.4</v>
      </c>
      <c r="V854" s="17">
        <v>64</v>
      </c>
      <c r="W854" s="17">
        <v>-0.28999999999999998</v>
      </c>
      <c r="X854" s="17">
        <v>53</v>
      </c>
      <c r="Y854" s="17">
        <v>2.4900000000000002</v>
      </c>
      <c r="Z854" s="17">
        <v>52</v>
      </c>
      <c r="AA854" s="17">
        <v>2.54</v>
      </c>
      <c r="AB854" s="17">
        <v>56</v>
      </c>
      <c r="AC854" s="17">
        <v>4.4400000000000004</v>
      </c>
      <c r="AD854" s="17">
        <v>63</v>
      </c>
      <c r="AE854" s="42">
        <v>0.28000000000000003</v>
      </c>
      <c r="AF854" s="17">
        <v>58</v>
      </c>
      <c r="AG854" s="45">
        <v>0.05</v>
      </c>
      <c r="AH854" s="17">
        <v>48</v>
      </c>
      <c r="AI854" s="49">
        <v>0.18</v>
      </c>
      <c r="AJ854" s="17">
        <v>55</v>
      </c>
      <c r="AK854" s="49">
        <v>0.03</v>
      </c>
      <c r="AL854" s="17">
        <v>41</v>
      </c>
      <c r="AM854" s="42">
        <v>0.26</v>
      </c>
      <c r="AN854" s="17">
        <v>52</v>
      </c>
      <c r="AO854" s="42">
        <v>0.41</v>
      </c>
      <c r="AP854" s="17">
        <v>60</v>
      </c>
      <c r="AQ854" s="17">
        <v>7.57</v>
      </c>
      <c r="AR854" s="17">
        <v>165.8</v>
      </c>
      <c r="AS854" s="17">
        <v>123.88</v>
      </c>
      <c r="AT854" s="17" t="s">
        <v>2640</v>
      </c>
      <c r="AU854" s="17" t="s">
        <v>2640</v>
      </c>
      <c r="AV854" s="17" t="s">
        <v>2640</v>
      </c>
      <c r="AW854" s="17">
        <v>3</v>
      </c>
      <c r="AX854" s="66" t="s">
        <v>2688</v>
      </c>
    </row>
    <row r="855" spans="1:50" s="8" customFormat="1" x14ac:dyDescent="0.3">
      <c r="A855" s="17" t="s">
        <v>2428</v>
      </c>
      <c r="B855" s="17" t="s">
        <v>821</v>
      </c>
      <c r="C855" s="17" t="s">
        <v>1901</v>
      </c>
      <c r="D855" s="17" t="s">
        <v>2428</v>
      </c>
      <c r="E855" s="17" t="s">
        <v>2232</v>
      </c>
      <c r="F855" s="17" t="s">
        <v>2688</v>
      </c>
      <c r="G855" s="17" t="s">
        <v>821</v>
      </c>
      <c r="H855" s="18" t="s">
        <v>1058</v>
      </c>
      <c r="I855" s="19">
        <v>44728</v>
      </c>
      <c r="J855" s="17" t="s">
        <v>2656</v>
      </c>
      <c r="K855" s="17">
        <v>0.55000000000000004</v>
      </c>
      <c r="L855" s="17">
        <v>68</v>
      </c>
      <c r="M855" s="17">
        <v>8.85</v>
      </c>
      <c r="N855" s="17">
        <v>71</v>
      </c>
      <c r="O855" s="17">
        <v>11.24</v>
      </c>
      <c r="P855" s="17">
        <v>63</v>
      </c>
      <c r="Q855" s="17">
        <v>-0.35</v>
      </c>
      <c r="R855" s="17">
        <v>67</v>
      </c>
      <c r="S855" s="17">
        <v>1.97</v>
      </c>
      <c r="T855" s="17">
        <v>66</v>
      </c>
      <c r="U855" s="17">
        <v>-0.04</v>
      </c>
      <c r="V855" s="17">
        <v>60</v>
      </c>
      <c r="W855" s="17">
        <v>-0.61</v>
      </c>
      <c r="X855" s="17">
        <v>51</v>
      </c>
      <c r="Y855" s="17">
        <v>5.72</v>
      </c>
      <c r="Z855" s="17">
        <v>51</v>
      </c>
      <c r="AA855" s="17">
        <v>1.38</v>
      </c>
      <c r="AB855" s="17">
        <v>55</v>
      </c>
      <c r="AC855" s="17">
        <v>5.26</v>
      </c>
      <c r="AD855" s="17">
        <v>61</v>
      </c>
      <c r="AE855" s="42">
        <v>0.24</v>
      </c>
      <c r="AF855" s="17">
        <v>58</v>
      </c>
      <c r="AG855" s="45">
        <v>0.05</v>
      </c>
      <c r="AH855" s="17">
        <v>46</v>
      </c>
      <c r="AI855" s="49">
        <v>0.2</v>
      </c>
      <c r="AJ855" s="17">
        <v>55</v>
      </c>
      <c r="AK855" s="49">
        <v>0.01</v>
      </c>
      <c r="AL855" s="17">
        <v>39</v>
      </c>
      <c r="AM855" s="42">
        <v>0.25</v>
      </c>
      <c r="AN855" s="17">
        <v>52</v>
      </c>
      <c r="AO855" s="42">
        <v>0.35</v>
      </c>
      <c r="AP855" s="17">
        <v>60</v>
      </c>
      <c r="AQ855" s="17">
        <v>8.81</v>
      </c>
      <c r="AR855" s="17">
        <v>161.4</v>
      </c>
      <c r="AS855" s="17">
        <v>123.47</v>
      </c>
      <c r="AT855" s="17" t="s">
        <v>2640</v>
      </c>
      <c r="AU855" s="17" t="s">
        <v>2640</v>
      </c>
      <c r="AV855" s="17" t="s">
        <v>2640</v>
      </c>
      <c r="AW855" s="17">
        <v>2</v>
      </c>
      <c r="AX855" s="66" t="s">
        <v>2688</v>
      </c>
    </row>
    <row r="856" spans="1:50" s="8" customFormat="1" x14ac:dyDescent="0.3">
      <c r="A856" s="17" t="s">
        <v>2429</v>
      </c>
      <c r="B856" s="17" t="s">
        <v>213</v>
      </c>
      <c r="C856" s="17" t="s">
        <v>1902</v>
      </c>
      <c r="D856" s="17" t="s">
        <v>2429</v>
      </c>
      <c r="E856" s="17" t="s">
        <v>2232</v>
      </c>
      <c r="F856" s="17" t="s">
        <v>2688</v>
      </c>
      <c r="G856" s="17" t="s">
        <v>213</v>
      </c>
      <c r="H856" s="18" t="s">
        <v>1052</v>
      </c>
      <c r="I856" s="19">
        <v>44702</v>
      </c>
      <c r="J856" s="17" t="s">
        <v>2656</v>
      </c>
      <c r="K856" s="17">
        <v>0.4</v>
      </c>
      <c r="L856" s="17">
        <v>68</v>
      </c>
      <c r="M856" s="17">
        <v>6.2</v>
      </c>
      <c r="N856" s="17">
        <v>71</v>
      </c>
      <c r="O856" s="17">
        <v>9.61</v>
      </c>
      <c r="P856" s="17">
        <v>62</v>
      </c>
      <c r="Q856" s="17">
        <v>0.67</v>
      </c>
      <c r="R856" s="17">
        <v>67</v>
      </c>
      <c r="S856" s="17">
        <v>2.66</v>
      </c>
      <c r="T856" s="17">
        <v>67</v>
      </c>
      <c r="U856" s="17">
        <v>-0.16</v>
      </c>
      <c r="V856" s="17">
        <v>61</v>
      </c>
      <c r="W856" s="17">
        <v>-0.64</v>
      </c>
      <c r="X856" s="17">
        <v>53</v>
      </c>
      <c r="Y856" s="17">
        <v>2.96</v>
      </c>
      <c r="Z856" s="17">
        <v>52</v>
      </c>
      <c r="AA856" s="17">
        <v>1.92</v>
      </c>
      <c r="AB856" s="17">
        <v>55</v>
      </c>
      <c r="AC856" s="17">
        <v>3.98</v>
      </c>
      <c r="AD856" s="17">
        <v>61</v>
      </c>
      <c r="AE856" s="42">
        <v>0.33</v>
      </c>
      <c r="AF856" s="17">
        <v>58</v>
      </c>
      <c r="AG856" s="45">
        <v>7.0000000000000007E-2</v>
      </c>
      <c r="AH856" s="17">
        <v>47</v>
      </c>
      <c r="AI856" s="49">
        <v>0.32</v>
      </c>
      <c r="AJ856" s="17">
        <v>55</v>
      </c>
      <c r="AK856" s="49">
        <v>-0.01</v>
      </c>
      <c r="AL856" s="17">
        <v>42</v>
      </c>
      <c r="AM856" s="42">
        <v>0.32</v>
      </c>
      <c r="AN856" s="17">
        <v>52</v>
      </c>
      <c r="AO856" s="42">
        <v>0.49</v>
      </c>
      <c r="AP856" s="17">
        <v>60</v>
      </c>
      <c r="AQ856" s="17">
        <v>6.04</v>
      </c>
      <c r="AR856" s="17">
        <v>168.39</v>
      </c>
      <c r="AS856" s="17">
        <v>121.41</v>
      </c>
      <c r="AT856" s="17" t="s">
        <v>2640</v>
      </c>
      <c r="AU856" s="17" t="s">
        <v>2642</v>
      </c>
      <c r="AV856" s="17" t="s">
        <v>2641</v>
      </c>
      <c r="AW856" s="17">
        <v>3</v>
      </c>
      <c r="AX856" s="66" t="s">
        <v>2688</v>
      </c>
    </row>
    <row r="857" spans="1:50" s="8" customFormat="1" x14ac:dyDescent="0.3">
      <c r="A857" s="17" t="s">
        <v>2430</v>
      </c>
      <c r="B857" s="17" t="s">
        <v>687</v>
      </c>
      <c r="C857" s="17" t="s">
        <v>1903</v>
      </c>
      <c r="D857" s="17" t="s">
        <v>2430</v>
      </c>
      <c r="E857" s="17" t="s">
        <v>2232</v>
      </c>
      <c r="F857" s="17" t="s">
        <v>2688</v>
      </c>
      <c r="G857" s="17" t="s">
        <v>687</v>
      </c>
      <c r="H857" s="18" t="s">
        <v>1055</v>
      </c>
      <c r="I857" s="19">
        <v>44719</v>
      </c>
      <c r="J857" s="17" t="s">
        <v>2656</v>
      </c>
      <c r="K857" s="17">
        <v>0.47</v>
      </c>
      <c r="L857" s="17">
        <v>65</v>
      </c>
      <c r="M857" s="17">
        <v>8.43</v>
      </c>
      <c r="N857" s="17">
        <v>69</v>
      </c>
      <c r="O857" s="17">
        <v>14.73</v>
      </c>
      <c r="P857" s="17">
        <v>61</v>
      </c>
      <c r="Q857" s="17">
        <v>0.41</v>
      </c>
      <c r="R857" s="17">
        <v>63</v>
      </c>
      <c r="S857" s="17">
        <v>2.37</v>
      </c>
      <c r="T857" s="17">
        <v>63</v>
      </c>
      <c r="U857" s="17">
        <v>0.56000000000000005</v>
      </c>
      <c r="V857" s="17">
        <v>57</v>
      </c>
      <c r="W857" s="17">
        <v>-0.31</v>
      </c>
      <c r="X857" s="17">
        <v>47</v>
      </c>
      <c r="Y857" s="17">
        <v>2.76</v>
      </c>
      <c r="Z857" s="17">
        <v>47</v>
      </c>
      <c r="AA857" s="17">
        <v>2.4900000000000002</v>
      </c>
      <c r="AB857" s="17">
        <v>50</v>
      </c>
      <c r="AC857" s="17">
        <v>4.4000000000000004</v>
      </c>
      <c r="AD857" s="17">
        <v>58</v>
      </c>
      <c r="AE857" s="42">
        <v>0.24</v>
      </c>
      <c r="AF857" s="17">
        <v>51</v>
      </c>
      <c r="AG857" s="45">
        <v>7.0000000000000007E-2</v>
      </c>
      <c r="AH857" s="17">
        <v>42</v>
      </c>
      <c r="AI857" s="49">
        <v>0.27</v>
      </c>
      <c r="AJ857" s="17">
        <v>51</v>
      </c>
      <c r="AK857" s="49">
        <v>1E-3</v>
      </c>
      <c r="AL857" s="17">
        <v>36</v>
      </c>
      <c r="AM857" s="42">
        <v>0.28999999999999998</v>
      </c>
      <c r="AN857" s="17">
        <v>48</v>
      </c>
      <c r="AO857" s="42">
        <v>0.38</v>
      </c>
      <c r="AP857" s="17">
        <v>53</v>
      </c>
      <c r="AQ857" s="17">
        <v>8.99</v>
      </c>
      <c r="AR857" s="17">
        <v>167.87</v>
      </c>
      <c r="AS857" s="17">
        <v>125.27</v>
      </c>
      <c r="AT857" s="17" t="s">
        <v>2640</v>
      </c>
      <c r="AU857" s="17" t="s">
        <v>2640</v>
      </c>
      <c r="AV857" s="17" t="s">
        <v>2640</v>
      </c>
      <c r="AW857" s="17">
        <v>4</v>
      </c>
      <c r="AX857" s="66" t="s">
        <v>2688</v>
      </c>
    </row>
    <row r="858" spans="1:50" x14ac:dyDescent="0.3">
      <c r="A858" s="11" t="s">
        <v>2431</v>
      </c>
      <c r="B858" s="11" t="s">
        <v>311</v>
      </c>
      <c r="C858" s="11" t="s">
        <v>1904</v>
      </c>
      <c r="D858" s="11" t="s">
        <v>2431</v>
      </c>
      <c r="E858" s="11" t="s">
        <v>2232</v>
      </c>
      <c r="F858" s="11" t="s">
        <v>2688</v>
      </c>
      <c r="G858" s="11" t="s">
        <v>311</v>
      </c>
      <c r="H858" s="12" t="s">
        <v>1050</v>
      </c>
      <c r="I858" s="13">
        <v>44706</v>
      </c>
      <c r="J858" s="11" t="s">
        <v>2656</v>
      </c>
      <c r="K858" s="11">
        <v>7.0000000000000007E-2</v>
      </c>
      <c r="L858" s="11">
        <v>67</v>
      </c>
      <c r="M858" s="11">
        <v>3.71</v>
      </c>
      <c r="N858" s="11">
        <v>70</v>
      </c>
      <c r="O858" s="11">
        <v>5.43</v>
      </c>
      <c r="P858" s="11">
        <v>62</v>
      </c>
      <c r="Q858" s="11">
        <v>0.21</v>
      </c>
      <c r="R858" s="11">
        <v>63</v>
      </c>
      <c r="S858" s="11">
        <v>1.56</v>
      </c>
      <c r="T858" s="11">
        <v>64</v>
      </c>
      <c r="U858" s="11">
        <v>-0.06</v>
      </c>
      <c r="V858" s="11">
        <v>60</v>
      </c>
      <c r="W858" s="11">
        <v>-0.11</v>
      </c>
      <c r="X858" s="11">
        <v>50</v>
      </c>
      <c r="Y858" s="11">
        <v>0.08</v>
      </c>
      <c r="Z858" s="11">
        <v>50</v>
      </c>
      <c r="AA858" s="11">
        <v>0.98</v>
      </c>
      <c r="AB858" s="11">
        <v>53</v>
      </c>
      <c r="AC858" s="11">
        <v>2.67</v>
      </c>
      <c r="AD858" s="11">
        <v>60</v>
      </c>
      <c r="AE858" s="40">
        <v>0.35</v>
      </c>
      <c r="AF858" s="11">
        <v>53</v>
      </c>
      <c r="AG858" s="43">
        <v>0.06</v>
      </c>
      <c r="AH858" s="11">
        <v>45</v>
      </c>
      <c r="AI858" s="47">
        <v>0.22</v>
      </c>
      <c r="AJ858" s="11">
        <v>53</v>
      </c>
      <c r="AK858" s="47">
        <v>0.02</v>
      </c>
      <c r="AL858" s="11">
        <v>39</v>
      </c>
      <c r="AM858" s="40">
        <v>0.27</v>
      </c>
      <c r="AN858" s="11">
        <v>50</v>
      </c>
      <c r="AO858" s="40">
        <v>0.55000000000000004</v>
      </c>
      <c r="AP858" s="11">
        <v>55</v>
      </c>
      <c r="AQ858" s="11">
        <v>3.65</v>
      </c>
      <c r="AR858" s="11">
        <v>152.02000000000001</v>
      </c>
      <c r="AS858" s="11">
        <v>121.4</v>
      </c>
      <c r="AT858" s="11" t="s">
        <v>2642</v>
      </c>
      <c r="AU858" s="11" t="s">
        <v>2640</v>
      </c>
      <c r="AV858" s="11" t="s">
        <v>2640</v>
      </c>
      <c r="AW858" s="11">
        <v>3</v>
      </c>
      <c r="AX858" s="64" t="s">
        <v>2690</v>
      </c>
    </row>
    <row r="859" spans="1:50" x14ac:dyDescent="0.3">
      <c r="A859" s="11" t="s">
        <v>2432</v>
      </c>
      <c r="B859" s="11" t="s">
        <v>820</v>
      </c>
      <c r="C859" s="11" t="s">
        <v>1905</v>
      </c>
      <c r="D859" s="11" t="s">
        <v>2432</v>
      </c>
      <c r="E859" s="11" t="s">
        <v>2232</v>
      </c>
      <c r="F859" s="11" t="s">
        <v>2688</v>
      </c>
      <c r="G859" s="11" t="s">
        <v>820</v>
      </c>
      <c r="H859" s="12" t="s">
        <v>1058</v>
      </c>
      <c r="I859" s="13">
        <v>44728</v>
      </c>
      <c r="J859" s="11" t="s">
        <v>2656</v>
      </c>
      <c r="K859" s="11">
        <v>0.56999999999999995</v>
      </c>
      <c r="L859" s="11">
        <v>68</v>
      </c>
      <c r="M859" s="11">
        <v>9.0299999999999994</v>
      </c>
      <c r="N859" s="11">
        <v>71</v>
      </c>
      <c r="O859" s="11">
        <v>12.33</v>
      </c>
      <c r="P859" s="11">
        <v>63</v>
      </c>
      <c r="Q859" s="11">
        <v>0.17</v>
      </c>
      <c r="R859" s="11">
        <v>67</v>
      </c>
      <c r="S859" s="11">
        <v>1.8</v>
      </c>
      <c r="T859" s="11">
        <v>66</v>
      </c>
      <c r="U859" s="11">
        <v>-0.22</v>
      </c>
      <c r="V859" s="11">
        <v>60</v>
      </c>
      <c r="W859" s="11">
        <v>-0.53</v>
      </c>
      <c r="X859" s="11">
        <v>51</v>
      </c>
      <c r="Y859" s="11">
        <v>5.38</v>
      </c>
      <c r="Z859" s="11">
        <v>51</v>
      </c>
      <c r="AA859" s="11">
        <v>1.53</v>
      </c>
      <c r="AB859" s="11">
        <v>54</v>
      </c>
      <c r="AC859" s="11">
        <v>4.83</v>
      </c>
      <c r="AD859" s="11">
        <v>61</v>
      </c>
      <c r="AE859" s="40">
        <v>0.34</v>
      </c>
      <c r="AF859" s="11">
        <v>58</v>
      </c>
      <c r="AG859" s="43">
        <v>0.06</v>
      </c>
      <c r="AH859" s="11">
        <v>45</v>
      </c>
      <c r="AI859" s="47">
        <v>0.22</v>
      </c>
      <c r="AJ859" s="11">
        <v>54</v>
      </c>
      <c r="AK859" s="47">
        <v>0.01</v>
      </c>
      <c r="AL859" s="11">
        <v>38</v>
      </c>
      <c r="AM859" s="40">
        <v>0.27</v>
      </c>
      <c r="AN859" s="11">
        <v>51</v>
      </c>
      <c r="AO859" s="40">
        <v>0.5</v>
      </c>
      <c r="AP859" s="11">
        <v>60</v>
      </c>
      <c r="AQ859" s="11">
        <v>8.8099999999999987</v>
      </c>
      <c r="AR859" s="11">
        <v>165.39</v>
      </c>
      <c r="AS859" s="11">
        <v>124.91</v>
      </c>
      <c r="AT859" s="11" t="s">
        <v>2641</v>
      </c>
      <c r="AU859" s="11" t="s">
        <v>2640</v>
      </c>
      <c r="AV859" s="11" t="s">
        <v>2640</v>
      </c>
      <c r="AW859" s="11">
        <v>3</v>
      </c>
      <c r="AX859" s="64" t="s">
        <v>2688</v>
      </c>
    </row>
    <row r="860" spans="1:50" x14ac:dyDescent="0.3">
      <c r="A860" s="11" t="s">
        <v>2433</v>
      </c>
      <c r="B860" s="11" t="s">
        <v>904</v>
      </c>
      <c r="C860" s="11" t="s">
        <v>1906</v>
      </c>
      <c r="D860" s="11" t="s">
        <v>2433</v>
      </c>
      <c r="E860" s="11" t="s">
        <v>2232</v>
      </c>
      <c r="F860" s="11" t="s">
        <v>2688</v>
      </c>
      <c r="G860" s="11" t="s">
        <v>904</v>
      </c>
      <c r="H860" s="12" t="s">
        <v>1076</v>
      </c>
      <c r="I860" s="13">
        <v>44743</v>
      </c>
      <c r="J860" s="11" t="s">
        <v>2656</v>
      </c>
      <c r="K860" s="11">
        <v>0.23</v>
      </c>
      <c r="L860" s="11">
        <v>67</v>
      </c>
      <c r="M860" s="11">
        <v>8.9600000000000009</v>
      </c>
      <c r="N860" s="11">
        <v>69</v>
      </c>
      <c r="O860" s="11">
        <v>15.64</v>
      </c>
      <c r="P860" s="11">
        <v>61</v>
      </c>
      <c r="Q860" s="11">
        <v>-0.36</v>
      </c>
      <c r="R860" s="11">
        <v>64</v>
      </c>
      <c r="S860" s="11">
        <v>1.96</v>
      </c>
      <c r="T860" s="11">
        <v>64</v>
      </c>
      <c r="U860" s="11">
        <v>1.28</v>
      </c>
      <c r="V860" s="11">
        <v>59</v>
      </c>
      <c r="W860" s="11">
        <v>-0.66</v>
      </c>
      <c r="X860" s="11">
        <v>48</v>
      </c>
      <c r="Y860" s="11">
        <v>5.83</v>
      </c>
      <c r="Z860" s="11">
        <v>48</v>
      </c>
      <c r="AA860" s="11">
        <v>2.48</v>
      </c>
      <c r="AB860" s="11">
        <v>52</v>
      </c>
      <c r="AC860" s="11">
        <v>5.88</v>
      </c>
      <c r="AD860" s="11">
        <v>59</v>
      </c>
      <c r="AE860" s="40">
        <v>0.22</v>
      </c>
      <c r="AF860" s="11">
        <v>55</v>
      </c>
      <c r="AG860" s="43">
        <v>0.03</v>
      </c>
      <c r="AH860" s="11">
        <v>45</v>
      </c>
      <c r="AI860" s="47">
        <v>0.3</v>
      </c>
      <c r="AJ860" s="11">
        <v>53</v>
      </c>
      <c r="AK860" s="47">
        <v>1E-3</v>
      </c>
      <c r="AL860" s="11">
        <v>38</v>
      </c>
      <c r="AM860" s="40">
        <v>0.27</v>
      </c>
      <c r="AN860" s="11">
        <v>50</v>
      </c>
      <c r="AO860" s="40">
        <v>0.41</v>
      </c>
      <c r="AP860" s="11">
        <v>57</v>
      </c>
      <c r="AQ860" s="11">
        <v>10.24</v>
      </c>
      <c r="AR860" s="11">
        <v>169.65</v>
      </c>
      <c r="AS860" s="11">
        <v>124.51</v>
      </c>
      <c r="AT860" s="11" t="s">
        <v>2640</v>
      </c>
      <c r="AU860" s="11" t="s">
        <v>2642</v>
      </c>
      <c r="AV860" s="11" t="s">
        <v>2641</v>
      </c>
      <c r="AW860" s="11">
        <v>3</v>
      </c>
      <c r="AX860" s="64" t="s">
        <v>2688</v>
      </c>
    </row>
    <row r="861" spans="1:50" x14ac:dyDescent="0.3">
      <c r="A861" s="11" t="s">
        <v>2434</v>
      </c>
      <c r="B861" s="11" t="s">
        <v>802</v>
      </c>
      <c r="C861" s="11" t="s">
        <v>1907</v>
      </c>
      <c r="D861" s="11" t="s">
        <v>2434</v>
      </c>
      <c r="E861" s="11" t="s">
        <v>2232</v>
      </c>
      <c r="F861" s="11" t="s">
        <v>2688</v>
      </c>
      <c r="G861" s="11" t="s">
        <v>802</v>
      </c>
      <c r="H861" s="12" t="s">
        <v>1068</v>
      </c>
      <c r="I861" s="13">
        <v>44730</v>
      </c>
      <c r="J861" s="11" t="s">
        <v>2656</v>
      </c>
      <c r="K861" s="11">
        <v>0.6</v>
      </c>
      <c r="L861" s="11">
        <v>63</v>
      </c>
      <c r="M861" s="11">
        <v>8.6199999999999992</v>
      </c>
      <c r="N861" s="11">
        <v>68</v>
      </c>
      <c r="O861" s="11">
        <v>14.63</v>
      </c>
      <c r="P861" s="11">
        <v>60</v>
      </c>
      <c r="Q861" s="11">
        <v>0.06</v>
      </c>
      <c r="R861" s="11">
        <v>63</v>
      </c>
      <c r="S861" s="11">
        <v>1.64</v>
      </c>
      <c r="T861" s="11">
        <v>63</v>
      </c>
      <c r="U861" s="11">
        <v>-0.13</v>
      </c>
      <c r="V861" s="11">
        <v>57</v>
      </c>
      <c r="W861" s="11">
        <v>-0.45</v>
      </c>
      <c r="X861" s="11">
        <v>48</v>
      </c>
      <c r="Y861" s="11">
        <v>4.5</v>
      </c>
      <c r="Z861" s="11">
        <v>47</v>
      </c>
      <c r="AA861" s="11">
        <v>1.67</v>
      </c>
      <c r="AB861" s="11">
        <v>50</v>
      </c>
      <c r="AC861" s="11">
        <v>4.58</v>
      </c>
      <c r="AD861" s="11">
        <v>58</v>
      </c>
      <c r="AE861" s="40">
        <v>0.28000000000000003</v>
      </c>
      <c r="AF861" s="11">
        <v>51</v>
      </c>
      <c r="AG861" s="43">
        <v>0.06</v>
      </c>
      <c r="AH861" s="11">
        <v>41</v>
      </c>
      <c r="AI861" s="47">
        <v>0.21</v>
      </c>
      <c r="AJ861" s="11">
        <v>49</v>
      </c>
      <c r="AK861" s="47">
        <v>0.02</v>
      </c>
      <c r="AL861" s="11">
        <v>34</v>
      </c>
      <c r="AM861" s="40">
        <v>0.26</v>
      </c>
      <c r="AN861" s="11">
        <v>46</v>
      </c>
      <c r="AO861" s="40">
        <v>0.42</v>
      </c>
      <c r="AP861" s="11">
        <v>53</v>
      </c>
      <c r="AQ861" s="11">
        <v>8.4899999999999984</v>
      </c>
      <c r="AR861" s="11">
        <v>156.19</v>
      </c>
      <c r="AS861" s="11">
        <v>121.78</v>
      </c>
      <c r="AT861" s="11" t="s">
        <v>2640</v>
      </c>
      <c r="AU861" s="11" t="s">
        <v>2640</v>
      </c>
      <c r="AV861" s="11" t="s">
        <v>2640</v>
      </c>
      <c r="AW861" s="11">
        <v>3</v>
      </c>
      <c r="AX861" s="64" t="s">
        <v>2688</v>
      </c>
    </row>
    <row r="862" spans="1:50" s="8" customFormat="1" x14ac:dyDescent="0.3">
      <c r="A862" s="17" t="s">
        <v>2435</v>
      </c>
      <c r="B862" s="17" t="s">
        <v>503</v>
      </c>
      <c r="C862" s="17" t="s">
        <v>1908</v>
      </c>
      <c r="D862" s="17" t="s">
        <v>2435</v>
      </c>
      <c r="E862" s="17" t="s">
        <v>2232</v>
      </c>
      <c r="F862" s="17" t="s">
        <v>2688</v>
      </c>
      <c r="G862" s="17" t="s">
        <v>503</v>
      </c>
      <c r="H862" s="18" t="s">
        <v>1043</v>
      </c>
      <c r="I862" s="19">
        <v>44710</v>
      </c>
      <c r="J862" s="17" t="s">
        <v>2657</v>
      </c>
      <c r="K862" s="17">
        <v>0.38</v>
      </c>
      <c r="L862" s="17">
        <v>65</v>
      </c>
      <c r="M862" s="17">
        <v>8.17</v>
      </c>
      <c r="N862" s="17">
        <v>70</v>
      </c>
      <c r="O862" s="17">
        <v>15.46</v>
      </c>
      <c r="P862" s="17">
        <v>59</v>
      </c>
      <c r="Q862" s="17">
        <v>0.09</v>
      </c>
      <c r="R862" s="17">
        <v>65</v>
      </c>
      <c r="S862" s="17">
        <v>2.0299999999999998</v>
      </c>
      <c r="T862" s="17">
        <v>65</v>
      </c>
      <c r="U862" s="17">
        <v>0.21</v>
      </c>
      <c r="V862" s="17">
        <v>53</v>
      </c>
      <c r="W862" s="17">
        <v>-0.44</v>
      </c>
      <c r="X862" s="17">
        <v>43</v>
      </c>
      <c r="Y862" s="17">
        <v>3.19</v>
      </c>
      <c r="Z862" s="17">
        <v>43</v>
      </c>
      <c r="AA862" s="17">
        <v>2.02</v>
      </c>
      <c r="AB862" s="17">
        <v>49</v>
      </c>
      <c r="AC862" s="17">
        <v>4.4000000000000004</v>
      </c>
      <c r="AD862" s="17">
        <v>59</v>
      </c>
      <c r="AE862" s="42">
        <v>0.26</v>
      </c>
      <c r="AF862" s="17">
        <v>48</v>
      </c>
      <c r="AG862" s="45">
        <v>0.04</v>
      </c>
      <c r="AH862" s="17">
        <v>38</v>
      </c>
      <c r="AI862" s="49">
        <v>0.28999999999999998</v>
      </c>
      <c r="AJ862" s="17">
        <v>46</v>
      </c>
      <c r="AK862" s="49">
        <v>1E-3</v>
      </c>
      <c r="AL862" s="17">
        <v>33</v>
      </c>
      <c r="AM862" s="42">
        <v>0.25</v>
      </c>
      <c r="AN862" s="17">
        <v>43</v>
      </c>
      <c r="AO862" s="42">
        <v>0.44</v>
      </c>
      <c r="AP862" s="17">
        <v>50</v>
      </c>
      <c r="AQ862" s="17">
        <v>8.3800000000000008</v>
      </c>
      <c r="AR862" s="17">
        <v>163.03</v>
      </c>
      <c r="AS862" s="17">
        <v>120.75</v>
      </c>
      <c r="AT862" s="17" t="s">
        <v>2640</v>
      </c>
      <c r="AU862" s="17" t="s">
        <v>2640</v>
      </c>
      <c r="AV862" s="17" t="s">
        <v>2640</v>
      </c>
      <c r="AW862" s="17">
        <v>3</v>
      </c>
      <c r="AX862" s="66" t="s">
        <v>2688</v>
      </c>
    </row>
    <row r="863" spans="1:50" s="8" customFormat="1" x14ac:dyDescent="0.3">
      <c r="A863" s="17" t="s">
        <v>2436</v>
      </c>
      <c r="B863" s="17" t="s">
        <v>679</v>
      </c>
      <c r="C863" s="17" t="s">
        <v>1909</v>
      </c>
      <c r="D863" s="17" t="s">
        <v>2436</v>
      </c>
      <c r="E863" s="17" t="s">
        <v>2232</v>
      </c>
      <c r="F863" s="17" t="s">
        <v>2616</v>
      </c>
      <c r="G863" s="17" t="s">
        <v>679</v>
      </c>
      <c r="H863" s="18" t="s">
        <v>1056</v>
      </c>
      <c r="I863" s="19">
        <v>44717</v>
      </c>
      <c r="J863" s="17" t="s">
        <v>2656</v>
      </c>
      <c r="K863" s="17">
        <v>0.34</v>
      </c>
      <c r="L863" s="17">
        <v>67</v>
      </c>
      <c r="M863" s="17">
        <v>7.86</v>
      </c>
      <c r="N863" s="17">
        <v>70</v>
      </c>
      <c r="O863" s="17">
        <v>14.98</v>
      </c>
      <c r="P863" s="17">
        <v>62</v>
      </c>
      <c r="Q863" s="17">
        <v>-0.48</v>
      </c>
      <c r="R863" s="17">
        <v>64</v>
      </c>
      <c r="S863" s="17">
        <v>2.37</v>
      </c>
      <c r="T863" s="17">
        <v>64</v>
      </c>
      <c r="U863" s="17">
        <v>-0.44</v>
      </c>
      <c r="V863" s="17">
        <v>59</v>
      </c>
      <c r="W863" s="17">
        <v>-0.49</v>
      </c>
      <c r="X863" s="17">
        <v>50</v>
      </c>
      <c r="Y863" s="17">
        <v>5.54</v>
      </c>
      <c r="Z863" s="17">
        <v>49</v>
      </c>
      <c r="AA863" s="17">
        <v>2</v>
      </c>
      <c r="AB863" s="17">
        <v>52</v>
      </c>
      <c r="AC863" s="17">
        <v>5.23</v>
      </c>
      <c r="AD863" s="17">
        <v>59</v>
      </c>
      <c r="AE863" s="42">
        <v>0.28999999999999998</v>
      </c>
      <c r="AF863" s="17">
        <v>53</v>
      </c>
      <c r="AG863" s="45">
        <v>0.04</v>
      </c>
      <c r="AH863" s="17">
        <v>43</v>
      </c>
      <c r="AI863" s="49">
        <v>0.27</v>
      </c>
      <c r="AJ863" s="17">
        <v>52</v>
      </c>
      <c r="AK863" s="49">
        <v>0.02</v>
      </c>
      <c r="AL863" s="17">
        <v>36</v>
      </c>
      <c r="AM863" s="42">
        <v>0.28999999999999998</v>
      </c>
      <c r="AN863" s="17">
        <v>49</v>
      </c>
      <c r="AO863" s="42">
        <v>0.42</v>
      </c>
      <c r="AP863" s="17">
        <v>55</v>
      </c>
      <c r="AQ863" s="17">
        <v>7.42</v>
      </c>
      <c r="AR863" s="17">
        <v>158.33000000000001</v>
      </c>
      <c r="AS863" s="17">
        <v>120.97</v>
      </c>
      <c r="AT863" s="17" t="s">
        <v>2641</v>
      </c>
      <c r="AU863" s="17" t="s">
        <v>2641</v>
      </c>
      <c r="AV863" s="17" t="s">
        <v>2640</v>
      </c>
      <c r="AW863" s="17">
        <v>3</v>
      </c>
      <c r="AX863" s="66" t="s">
        <v>2688</v>
      </c>
    </row>
    <row r="864" spans="1:50" s="8" customFormat="1" x14ac:dyDescent="0.3">
      <c r="A864" s="17" t="s">
        <v>2437</v>
      </c>
      <c r="B864" s="17" t="s">
        <v>783</v>
      </c>
      <c r="C864" s="17" t="s">
        <v>1910</v>
      </c>
      <c r="D864" s="17" t="s">
        <v>2437</v>
      </c>
      <c r="E864" s="17" t="s">
        <v>2232</v>
      </c>
      <c r="F864" s="17" t="s">
        <v>2616</v>
      </c>
      <c r="G864" s="17" t="s">
        <v>783</v>
      </c>
      <c r="H864" s="18" t="s">
        <v>1050</v>
      </c>
      <c r="I864" s="19">
        <v>44727</v>
      </c>
      <c r="J864" s="17" t="s">
        <v>2656</v>
      </c>
      <c r="K864" s="17">
        <v>0.44</v>
      </c>
      <c r="L864" s="17">
        <v>67</v>
      </c>
      <c r="M864" s="17">
        <v>6.94</v>
      </c>
      <c r="N864" s="17">
        <v>70</v>
      </c>
      <c r="O864" s="17">
        <v>12.2</v>
      </c>
      <c r="P864" s="17">
        <v>63</v>
      </c>
      <c r="Q864" s="17">
        <v>0.86</v>
      </c>
      <c r="R864" s="17">
        <v>64</v>
      </c>
      <c r="S864" s="17">
        <v>2.72</v>
      </c>
      <c r="T864" s="17">
        <v>64</v>
      </c>
      <c r="U864" s="17">
        <v>-0.67</v>
      </c>
      <c r="V864" s="17">
        <v>59</v>
      </c>
      <c r="W864" s="17">
        <v>-0.46</v>
      </c>
      <c r="X864" s="17">
        <v>50</v>
      </c>
      <c r="Y864" s="17">
        <v>1.54</v>
      </c>
      <c r="Z864" s="17">
        <v>50</v>
      </c>
      <c r="AA864" s="17">
        <v>2.25</v>
      </c>
      <c r="AB864" s="17">
        <v>53</v>
      </c>
      <c r="AC864" s="17">
        <v>3.77</v>
      </c>
      <c r="AD864" s="17">
        <v>58</v>
      </c>
      <c r="AE864" s="42">
        <v>0.37</v>
      </c>
      <c r="AF864" s="17">
        <v>54</v>
      </c>
      <c r="AG864" s="45">
        <v>0.08</v>
      </c>
      <c r="AH864" s="17">
        <v>44</v>
      </c>
      <c r="AI864" s="49">
        <v>0.28000000000000003</v>
      </c>
      <c r="AJ864" s="17">
        <v>52</v>
      </c>
      <c r="AK864" s="49">
        <v>0.01</v>
      </c>
      <c r="AL864" s="17">
        <v>38</v>
      </c>
      <c r="AM864" s="42">
        <v>0.33</v>
      </c>
      <c r="AN864" s="17">
        <v>49</v>
      </c>
      <c r="AO864" s="42">
        <v>0.54</v>
      </c>
      <c r="AP864" s="17">
        <v>56</v>
      </c>
      <c r="AQ864" s="17">
        <v>6.2700000000000005</v>
      </c>
      <c r="AR864" s="17">
        <v>172.07</v>
      </c>
      <c r="AS864" s="17">
        <v>122.27</v>
      </c>
      <c r="AT864" s="17" t="s">
        <v>2640</v>
      </c>
      <c r="AU864" s="17" t="s">
        <v>2640</v>
      </c>
      <c r="AV864" s="17" t="s">
        <v>2640</v>
      </c>
      <c r="AW864" s="17">
        <v>3</v>
      </c>
      <c r="AX864" s="66" t="s">
        <v>2688</v>
      </c>
    </row>
    <row r="865" spans="1:50" s="8" customFormat="1" x14ac:dyDescent="0.3">
      <c r="A865" s="17" t="s">
        <v>2438</v>
      </c>
      <c r="B865" s="17" t="s">
        <v>640</v>
      </c>
      <c r="C865" s="17" t="s">
        <v>1911</v>
      </c>
      <c r="D865" s="17" t="s">
        <v>2438</v>
      </c>
      <c r="E865" s="17" t="s">
        <v>2232</v>
      </c>
      <c r="F865" s="17" t="s">
        <v>2616</v>
      </c>
      <c r="G865" s="17" t="s">
        <v>640</v>
      </c>
      <c r="H865" s="18" t="s">
        <v>1050</v>
      </c>
      <c r="I865" s="19">
        <v>44717</v>
      </c>
      <c r="J865" s="17" t="s">
        <v>2656</v>
      </c>
      <c r="K865" s="17">
        <v>0.22</v>
      </c>
      <c r="L865" s="17">
        <v>68</v>
      </c>
      <c r="M865" s="17">
        <v>5.37</v>
      </c>
      <c r="N865" s="17">
        <v>71</v>
      </c>
      <c r="O865" s="17">
        <v>10.56</v>
      </c>
      <c r="P865" s="17">
        <v>63</v>
      </c>
      <c r="Q865" s="17">
        <v>0.11</v>
      </c>
      <c r="R865" s="17">
        <v>64</v>
      </c>
      <c r="S865" s="17">
        <v>1.21</v>
      </c>
      <c r="T865" s="17">
        <v>64</v>
      </c>
      <c r="U865" s="17">
        <v>-0.32</v>
      </c>
      <c r="V865" s="17">
        <v>60</v>
      </c>
      <c r="W865" s="17">
        <v>-0.14000000000000001</v>
      </c>
      <c r="X865" s="17">
        <v>51</v>
      </c>
      <c r="Y865" s="17">
        <v>1.1000000000000001</v>
      </c>
      <c r="Z865" s="17">
        <v>51</v>
      </c>
      <c r="AA865" s="17">
        <v>1.51</v>
      </c>
      <c r="AB865" s="17">
        <v>54</v>
      </c>
      <c r="AC865" s="17">
        <v>3</v>
      </c>
      <c r="AD865" s="17">
        <v>60</v>
      </c>
      <c r="AE865" s="42">
        <v>0.28999999999999998</v>
      </c>
      <c r="AF865" s="17">
        <v>55</v>
      </c>
      <c r="AG865" s="45">
        <v>0.05</v>
      </c>
      <c r="AH865" s="17">
        <v>47</v>
      </c>
      <c r="AI865" s="49">
        <v>0.3</v>
      </c>
      <c r="AJ865" s="17">
        <v>54</v>
      </c>
      <c r="AK865" s="49">
        <v>1E-3</v>
      </c>
      <c r="AL865" s="17">
        <v>41</v>
      </c>
      <c r="AM865" s="42">
        <v>0.3</v>
      </c>
      <c r="AN865" s="17">
        <v>51</v>
      </c>
      <c r="AO865" s="42">
        <v>0.47</v>
      </c>
      <c r="AP865" s="17">
        <v>57</v>
      </c>
      <c r="AQ865" s="17">
        <v>5.05</v>
      </c>
      <c r="AR865" s="17">
        <v>152.87</v>
      </c>
      <c r="AS865" s="17">
        <v>120.79</v>
      </c>
      <c r="AT865" s="17" t="s">
        <v>2640</v>
      </c>
      <c r="AU865" s="17" t="s">
        <v>2642</v>
      </c>
      <c r="AV865" s="17" t="s">
        <v>2640</v>
      </c>
      <c r="AW865" s="17">
        <v>4</v>
      </c>
      <c r="AX865" s="66" t="s">
        <v>2688</v>
      </c>
    </row>
    <row r="866" spans="1:50" x14ac:dyDescent="0.3">
      <c r="A866" s="11" t="s">
        <v>2439</v>
      </c>
      <c r="B866" s="11" t="s">
        <v>963</v>
      </c>
      <c r="C866" s="11" t="s">
        <v>1912</v>
      </c>
      <c r="D866" s="11" t="s">
        <v>2439</v>
      </c>
      <c r="E866" s="11" t="s">
        <v>2232</v>
      </c>
      <c r="F866" s="11" t="s">
        <v>2616</v>
      </c>
      <c r="G866" s="11" t="s">
        <v>963</v>
      </c>
      <c r="H866" s="12" t="s">
        <v>1043</v>
      </c>
      <c r="I866" s="13">
        <v>44737</v>
      </c>
      <c r="J866" s="11" t="s">
        <v>2655</v>
      </c>
      <c r="K866" s="11">
        <v>0.25</v>
      </c>
      <c r="L866" s="11">
        <v>64</v>
      </c>
      <c r="M866" s="11">
        <v>7.41</v>
      </c>
      <c r="N866" s="11">
        <v>68</v>
      </c>
      <c r="O866" s="11">
        <v>13.06</v>
      </c>
      <c r="P866" s="11">
        <v>52</v>
      </c>
      <c r="Q866" s="11">
        <v>0.76</v>
      </c>
      <c r="R866" s="11">
        <v>61</v>
      </c>
      <c r="S866" s="11">
        <v>2.57</v>
      </c>
      <c r="T866" s="11">
        <v>62</v>
      </c>
      <c r="U866" s="11">
        <v>-0.74</v>
      </c>
      <c r="V866" s="11">
        <v>47</v>
      </c>
      <c r="W866" s="11">
        <v>-0.28999999999999998</v>
      </c>
      <c r="X866" s="11">
        <v>41</v>
      </c>
      <c r="Y866" s="11">
        <v>1.34</v>
      </c>
      <c r="Z866" s="11">
        <v>41</v>
      </c>
      <c r="AA866" s="11">
        <v>2.6</v>
      </c>
      <c r="AB866" s="11">
        <v>46</v>
      </c>
      <c r="AC866" s="11">
        <v>3.58</v>
      </c>
      <c r="AD866" s="11">
        <v>56</v>
      </c>
      <c r="AE866" s="40">
        <v>0.27</v>
      </c>
      <c r="AF866" s="11">
        <v>45</v>
      </c>
      <c r="AG866" s="43">
        <v>0.06</v>
      </c>
      <c r="AH866" s="11">
        <v>35</v>
      </c>
      <c r="AI866" s="47">
        <v>0.28000000000000003</v>
      </c>
      <c r="AJ866" s="11">
        <v>43</v>
      </c>
      <c r="AK866" s="47">
        <v>-0.01</v>
      </c>
      <c r="AL866" s="11">
        <v>30</v>
      </c>
      <c r="AM866" s="40">
        <v>0.28000000000000003</v>
      </c>
      <c r="AN866" s="11">
        <v>40</v>
      </c>
      <c r="AO866" s="40">
        <v>0.47</v>
      </c>
      <c r="AP866" s="11">
        <v>47</v>
      </c>
      <c r="AQ866" s="11">
        <v>6.67</v>
      </c>
      <c r="AR866" s="11">
        <v>166.84</v>
      </c>
      <c r="AS866" s="11">
        <v>121.31</v>
      </c>
      <c r="AT866" s="11" t="s">
        <v>2640</v>
      </c>
      <c r="AU866" s="11" t="s">
        <v>2641</v>
      </c>
      <c r="AV866" s="11" t="s">
        <v>2640</v>
      </c>
      <c r="AW866" s="11">
        <v>2</v>
      </c>
      <c r="AX866" s="64" t="s">
        <v>2688</v>
      </c>
    </row>
    <row r="867" spans="1:50" x14ac:dyDescent="0.3">
      <c r="A867" s="11" t="s">
        <v>2440</v>
      </c>
      <c r="B867" s="11" t="s">
        <v>697</v>
      </c>
      <c r="C867" s="11" t="s">
        <v>1913</v>
      </c>
      <c r="D867" s="11" t="s">
        <v>2440</v>
      </c>
      <c r="E867" s="11" t="s">
        <v>2232</v>
      </c>
      <c r="F867" s="11" t="s">
        <v>2616</v>
      </c>
      <c r="G867" s="11" t="s">
        <v>697</v>
      </c>
      <c r="H867" s="12" t="s">
        <v>1062</v>
      </c>
      <c r="I867" s="13">
        <v>44720</v>
      </c>
      <c r="J867" s="11" t="s">
        <v>2656</v>
      </c>
      <c r="K867" s="11">
        <v>0.34</v>
      </c>
      <c r="L867" s="11">
        <v>67</v>
      </c>
      <c r="M867" s="11">
        <v>8.2799999999999994</v>
      </c>
      <c r="N867" s="11">
        <v>71</v>
      </c>
      <c r="O867" s="11">
        <v>11.19</v>
      </c>
      <c r="P867" s="11">
        <v>63</v>
      </c>
      <c r="Q867" s="11">
        <v>0.12</v>
      </c>
      <c r="R867" s="11">
        <v>65</v>
      </c>
      <c r="S867" s="11">
        <v>2.97</v>
      </c>
      <c r="T867" s="11">
        <v>64</v>
      </c>
      <c r="U867" s="11">
        <v>-0.69</v>
      </c>
      <c r="V867" s="11">
        <v>58</v>
      </c>
      <c r="W867" s="11">
        <v>-0.65</v>
      </c>
      <c r="X867" s="11">
        <v>52</v>
      </c>
      <c r="Y867" s="11">
        <v>3.92</v>
      </c>
      <c r="Z867" s="11">
        <v>51</v>
      </c>
      <c r="AA867" s="11">
        <v>2.67</v>
      </c>
      <c r="AB867" s="11">
        <v>54</v>
      </c>
      <c r="AC867" s="11">
        <v>5.14</v>
      </c>
      <c r="AD867" s="11">
        <v>59</v>
      </c>
      <c r="AE867" s="40">
        <v>0.28999999999999998</v>
      </c>
      <c r="AF867" s="11">
        <v>55</v>
      </c>
      <c r="AG867" s="43">
        <v>0.05</v>
      </c>
      <c r="AH867" s="11">
        <v>45</v>
      </c>
      <c r="AI867" s="47">
        <v>0.35</v>
      </c>
      <c r="AJ867" s="11">
        <v>53</v>
      </c>
      <c r="AK867" s="47">
        <v>-0.02</v>
      </c>
      <c r="AL867" s="11">
        <v>38</v>
      </c>
      <c r="AM867" s="40">
        <v>0.28000000000000003</v>
      </c>
      <c r="AN867" s="11">
        <v>50</v>
      </c>
      <c r="AO867" s="40">
        <v>0.46</v>
      </c>
      <c r="AP867" s="11">
        <v>57</v>
      </c>
      <c r="AQ867" s="11">
        <v>7.59</v>
      </c>
      <c r="AR867" s="11">
        <v>173.97</v>
      </c>
      <c r="AS867" s="11">
        <v>122.91</v>
      </c>
      <c r="AT867" s="11" t="s">
        <v>2640</v>
      </c>
      <c r="AU867" s="11" t="s">
        <v>2641</v>
      </c>
      <c r="AV867" s="11" t="s">
        <v>2640</v>
      </c>
      <c r="AW867" s="11">
        <v>3</v>
      </c>
      <c r="AX867" s="64" t="s">
        <v>2688</v>
      </c>
    </row>
    <row r="868" spans="1:50" x14ac:dyDescent="0.3">
      <c r="A868" s="11" t="s">
        <v>2441</v>
      </c>
      <c r="B868" s="11" t="s">
        <v>949</v>
      </c>
      <c r="C868" s="11" t="s">
        <v>1914</v>
      </c>
      <c r="D868" s="11" t="s">
        <v>2441</v>
      </c>
      <c r="E868" s="11" t="s">
        <v>2232</v>
      </c>
      <c r="F868" s="11" t="s">
        <v>2616</v>
      </c>
      <c r="G868" s="11" t="s">
        <v>949</v>
      </c>
      <c r="H868" s="12" t="s">
        <v>1076</v>
      </c>
      <c r="I868" s="13">
        <v>44735</v>
      </c>
      <c r="J868" s="11" t="s">
        <v>2656</v>
      </c>
      <c r="K868" s="11">
        <v>0.18</v>
      </c>
      <c r="L868" s="11">
        <v>62</v>
      </c>
      <c r="M868" s="11">
        <v>8.11</v>
      </c>
      <c r="N868" s="11">
        <v>68</v>
      </c>
      <c r="O868" s="11">
        <v>12.83</v>
      </c>
      <c r="P868" s="11">
        <v>56</v>
      </c>
      <c r="Q868" s="11">
        <v>-0.52</v>
      </c>
      <c r="R868" s="11">
        <v>61</v>
      </c>
      <c r="S868" s="11">
        <v>1.41</v>
      </c>
      <c r="T868" s="11">
        <v>62</v>
      </c>
      <c r="U868" s="11">
        <v>-0.12</v>
      </c>
      <c r="V868" s="11">
        <v>52</v>
      </c>
      <c r="W868" s="11">
        <v>-0.47</v>
      </c>
      <c r="X868" s="11">
        <v>42</v>
      </c>
      <c r="Y868" s="11">
        <v>4.37</v>
      </c>
      <c r="Z868" s="11">
        <v>42</v>
      </c>
      <c r="AA868" s="11">
        <v>1.86</v>
      </c>
      <c r="AB868" s="11">
        <v>47</v>
      </c>
      <c r="AC868" s="11">
        <v>5.28</v>
      </c>
      <c r="AD868" s="11">
        <v>57</v>
      </c>
      <c r="AE868" s="40">
        <v>0.27</v>
      </c>
      <c r="AF868" s="11">
        <v>48</v>
      </c>
      <c r="AG868" s="43">
        <v>0.05</v>
      </c>
      <c r="AH868" s="11">
        <v>39</v>
      </c>
      <c r="AI868" s="47">
        <v>0.33</v>
      </c>
      <c r="AJ868" s="11">
        <v>46</v>
      </c>
      <c r="AK868" s="47">
        <v>1E-3</v>
      </c>
      <c r="AL868" s="11">
        <v>33</v>
      </c>
      <c r="AM868" s="40">
        <v>0.31</v>
      </c>
      <c r="AN868" s="11">
        <v>43</v>
      </c>
      <c r="AO868" s="40">
        <v>0.49</v>
      </c>
      <c r="AP868" s="11">
        <v>50</v>
      </c>
      <c r="AQ868" s="11">
        <v>7.9899999999999993</v>
      </c>
      <c r="AR868" s="11">
        <v>164.89</v>
      </c>
      <c r="AS868" s="11">
        <v>125.09</v>
      </c>
      <c r="AT868" s="11" t="s">
        <v>2641</v>
      </c>
      <c r="AU868" s="11" t="s">
        <v>2642</v>
      </c>
      <c r="AV868" s="11" t="s">
        <v>2640</v>
      </c>
      <c r="AW868" s="11">
        <v>3</v>
      </c>
      <c r="AX868" s="64" t="s">
        <v>2688</v>
      </c>
    </row>
    <row r="869" spans="1:50" x14ac:dyDescent="0.3">
      <c r="A869" s="11" t="s">
        <v>2442</v>
      </c>
      <c r="B869" s="11" t="s">
        <v>877</v>
      </c>
      <c r="C869" s="11" t="s">
        <v>1915</v>
      </c>
      <c r="D869" s="11" t="s">
        <v>2442</v>
      </c>
      <c r="E869" s="11" t="s">
        <v>2232</v>
      </c>
      <c r="F869" s="11" t="s">
        <v>2616</v>
      </c>
      <c r="G869" s="11" t="s">
        <v>877</v>
      </c>
      <c r="H869" s="12" t="s">
        <v>1049</v>
      </c>
      <c r="I869" s="13">
        <v>44738</v>
      </c>
      <c r="J869" s="11" t="s">
        <v>2655</v>
      </c>
      <c r="K869" s="11">
        <v>0.47</v>
      </c>
      <c r="L869" s="11">
        <v>66</v>
      </c>
      <c r="M869" s="11">
        <v>8.84</v>
      </c>
      <c r="N869" s="11">
        <v>70</v>
      </c>
      <c r="O869" s="11">
        <v>13.04</v>
      </c>
      <c r="P869" s="11">
        <v>58</v>
      </c>
      <c r="Q869" s="11">
        <v>0.02</v>
      </c>
      <c r="R869" s="11">
        <v>66</v>
      </c>
      <c r="S869" s="11">
        <v>2.17</v>
      </c>
      <c r="T869" s="11">
        <v>66</v>
      </c>
      <c r="U869" s="11">
        <v>0.12</v>
      </c>
      <c r="V869" s="11">
        <v>55</v>
      </c>
      <c r="W869" s="11">
        <v>-0.53</v>
      </c>
      <c r="X869" s="11">
        <v>47</v>
      </c>
      <c r="Y869" s="11">
        <v>5.27</v>
      </c>
      <c r="Z869" s="11">
        <v>47</v>
      </c>
      <c r="AA869" s="11">
        <v>2.46</v>
      </c>
      <c r="AB869" s="11">
        <v>52</v>
      </c>
      <c r="AC869" s="11">
        <v>5.51</v>
      </c>
      <c r="AD869" s="11">
        <v>61</v>
      </c>
      <c r="AE869" s="40">
        <v>0.27</v>
      </c>
      <c r="AF869" s="11">
        <v>54</v>
      </c>
      <c r="AG869" s="43">
        <v>7.0000000000000007E-2</v>
      </c>
      <c r="AH869" s="11">
        <v>42</v>
      </c>
      <c r="AI869" s="47">
        <v>0.15</v>
      </c>
      <c r="AJ869" s="11">
        <v>50</v>
      </c>
      <c r="AK869" s="47">
        <v>0.02</v>
      </c>
      <c r="AL869" s="11">
        <v>36</v>
      </c>
      <c r="AM869" s="40">
        <v>0.26</v>
      </c>
      <c r="AN869" s="11">
        <v>47</v>
      </c>
      <c r="AO869" s="40">
        <v>0.35</v>
      </c>
      <c r="AP869" s="11">
        <v>56</v>
      </c>
      <c r="AQ869" s="11">
        <v>8.9599999999999991</v>
      </c>
      <c r="AR869" s="11">
        <v>166.75</v>
      </c>
      <c r="AS869" s="11">
        <v>123.91</v>
      </c>
      <c r="AT869" s="11" t="s">
        <v>2640</v>
      </c>
      <c r="AU869" s="11" t="s">
        <v>2641</v>
      </c>
      <c r="AV869" s="11" t="s">
        <v>2642</v>
      </c>
      <c r="AW869" s="11">
        <v>3</v>
      </c>
      <c r="AX869" s="64" t="s">
        <v>2688</v>
      </c>
    </row>
    <row r="870" spans="1:50" s="8" customFormat="1" x14ac:dyDescent="0.3">
      <c r="A870" s="17" t="s">
        <v>2443</v>
      </c>
      <c r="B870" s="17" t="s">
        <v>120</v>
      </c>
      <c r="C870" s="17" t="s">
        <v>1916</v>
      </c>
      <c r="D870" s="17" t="s">
        <v>2443</v>
      </c>
      <c r="E870" s="17" t="s">
        <v>2232</v>
      </c>
      <c r="F870" s="17" t="s">
        <v>2616</v>
      </c>
      <c r="G870" s="17" t="s">
        <v>120</v>
      </c>
      <c r="H870" s="18" t="s">
        <v>1043</v>
      </c>
      <c r="I870" s="19">
        <v>44691</v>
      </c>
      <c r="J870" s="17" t="s">
        <v>2656</v>
      </c>
      <c r="K870" s="17">
        <v>0.31</v>
      </c>
      <c r="L870" s="17">
        <v>67</v>
      </c>
      <c r="M870" s="17">
        <v>7.17</v>
      </c>
      <c r="N870" s="17">
        <v>72</v>
      </c>
      <c r="O870" s="17">
        <v>13.59</v>
      </c>
      <c r="P870" s="17">
        <v>60</v>
      </c>
      <c r="Q870" s="17">
        <v>0.15</v>
      </c>
      <c r="R870" s="17">
        <v>70</v>
      </c>
      <c r="S870" s="17">
        <v>2.56</v>
      </c>
      <c r="T870" s="17">
        <v>68</v>
      </c>
      <c r="U870" s="17">
        <v>-0.25</v>
      </c>
      <c r="V870" s="17">
        <v>55</v>
      </c>
      <c r="W870" s="17">
        <v>-0.36</v>
      </c>
      <c r="X870" s="17">
        <v>43</v>
      </c>
      <c r="Y870" s="17">
        <v>0.96</v>
      </c>
      <c r="Z870" s="17">
        <v>43</v>
      </c>
      <c r="AA870" s="17">
        <v>2.59</v>
      </c>
      <c r="AB870" s="17">
        <v>53</v>
      </c>
      <c r="AC870" s="17">
        <v>4.38</v>
      </c>
      <c r="AD870" s="17">
        <v>61</v>
      </c>
      <c r="AE870" s="42">
        <v>0.33</v>
      </c>
      <c r="AF870" s="17">
        <v>47</v>
      </c>
      <c r="AG870" s="45">
        <v>0.06</v>
      </c>
      <c r="AH870" s="17">
        <v>39</v>
      </c>
      <c r="AI870" s="49">
        <v>0.31</v>
      </c>
      <c r="AJ870" s="17">
        <v>46</v>
      </c>
      <c r="AK870" s="49">
        <v>0.02</v>
      </c>
      <c r="AL870" s="17">
        <v>33</v>
      </c>
      <c r="AM870" s="42">
        <v>0.34</v>
      </c>
      <c r="AN870" s="17">
        <v>43</v>
      </c>
      <c r="AO870" s="42">
        <v>0.55000000000000004</v>
      </c>
      <c r="AP870" s="17">
        <v>49</v>
      </c>
      <c r="AQ870" s="17">
        <v>6.92</v>
      </c>
      <c r="AR870" s="17">
        <v>173.78</v>
      </c>
      <c r="AS870" s="17">
        <v>124.6</v>
      </c>
      <c r="AT870" s="17" t="s">
        <v>2640</v>
      </c>
      <c r="AU870" s="17" t="s">
        <v>2640</v>
      </c>
      <c r="AV870" s="17" t="s">
        <v>2640</v>
      </c>
      <c r="AW870" s="17">
        <v>3</v>
      </c>
      <c r="AX870" s="66" t="s">
        <v>2688</v>
      </c>
    </row>
    <row r="871" spans="1:50" s="8" customFormat="1" x14ac:dyDescent="0.3">
      <c r="A871" s="17" t="s">
        <v>2444</v>
      </c>
      <c r="B871" s="17" t="s">
        <v>777</v>
      </c>
      <c r="C871" s="17" t="s">
        <v>1917</v>
      </c>
      <c r="D871" s="17" t="s">
        <v>2444</v>
      </c>
      <c r="E871" s="17" t="s">
        <v>2232</v>
      </c>
      <c r="F871" s="17" t="s">
        <v>2616</v>
      </c>
      <c r="G871" s="17" t="s">
        <v>777</v>
      </c>
      <c r="H871" s="18" t="s">
        <v>1062</v>
      </c>
      <c r="I871" s="19">
        <v>44727</v>
      </c>
      <c r="J871" s="17" t="s">
        <v>2656</v>
      </c>
      <c r="K871" s="17">
        <v>0.33</v>
      </c>
      <c r="L871" s="17">
        <v>66</v>
      </c>
      <c r="M871" s="17">
        <v>7.72</v>
      </c>
      <c r="N871" s="17">
        <v>70</v>
      </c>
      <c r="O871" s="17">
        <v>11.2</v>
      </c>
      <c r="P871" s="17">
        <v>62</v>
      </c>
      <c r="Q871" s="17">
        <v>0.52</v>
      </c>
      <c r="R871" s="17">
        <v>64</v>
      </c>
      <c r="S871" s="17">
        <v>1.46</v>
      </c>
      <c r="T871" s="17">
        <v>65</v>
      </c>
      <c r="U871" s="17">
        <v>-0.84</v>
      </c>
      <c r="V871" s="17">
        <v>57</v>
      </c>
      <c r="W871" s="17">
        <v>-0.25</v>
      </c>
      <c r="X871" s="17">
        <v>50</v>
      </c>
      <c r="Y871" s="17">
        <v>3.59</v>
      </c>
      <c r="Z871" s="17">
        <v>49</v>
      </c>
      <c r="AA871" s="17">
        <v>1.5</v>
      </c>
      <c r="AB871" s="17">
        <v>53</v>
      </c>
      <c r="AC871" s="17">
        <v>3.64</v>
      </c>
      <c r="AD871" s="17">
        <v>60</v>
      </c>
      <c r="AE871" s="42">
        <v>0.3</v>
      </c>
      <c r="AF871" s="17">
        <v>53</v>
      </c>
      <c r="AG871" s="45">
        <v>0.08</v>
      </c>
      <c r="AH871" s="17">
        <v>45</v>
      </c>
      <c r="AI871" s="49">
        <v>0.28999999999999998</v>
      </c>
      <c r="AJ871" s="17">
        <v>52</v>
      </c>
      <c r="AK871" s="49">
        <v>0.01</v>
      </c>
      <c r="AL871" s="17">
        <v>40</v>
      </c>
      <c r="AM871" s="42">
        <v>0.33</v>
      </c>
      <c r="AN871" s="17">
        <v>49</v>
      </c>
      <c r="AO871" s="42">
        <v>0.44</v>
      </c>
      <c r="AP871" s="17">
        <v>55</v>
      </c>
      <c r="AQ871" s="17">
        <v>6.88</v>
      </c>
      <c r="AR871" s="17">
        <v>163.44</v>
      </c>
      <c r="AS871" s="17">
        <v>124.94</v>
      </c>
      <c r="AT871" s="17" t="s">
        <v>2640</v>
      </c>
      <c r="AU871" s="17" t="s">
        <v>2641</v>
      </c>
      <c r="AV871" s="17" t="s">
        <v>2641</v>
      </c>
      <c r="AW871" s="17">
        <v>3</v>
      </c>
      <c r="AX871" s="66" t="s">
        <v>2688</v>
      </c>
    </row>
    <row r="872" spans="1:50" s="8" customFormat="1" x14ac:dyDescent="0.3">
      <c r="A872" s="17" t="s">
        <v>2445</v>
      </c>
      <c r="B872" s="17" t="s">
        <v>604</v>
      </c>
      <c r="C872" s="17" t="s">
        <v>1918</v>
      </c>
      <c r="D872" s="17" t="s">
        <v>2445</v>
      </c>
      <c r="E872" s="17" t="s">
        <v>2232</v>
      </c>
      <c r="F872" s="17" t="s">
        <v>2616</v>
      </c>
      <c r="G872" s="17" t="s">
        <v>604</v>
      </c>
      <c r="H872" s="18" t="s">
        <v>1052</v>
      </c>
      <c r="I872" s="19">
        <v>44714</v>
      </c>
      <c r="J872" s="17" t="s">
        <v>2656</v>
      </c>
      <c r="K872" s="17">
        <v>0.19</v>
      </c>
      <c r="L872" s="17">
        <v>68</v>
      </c>
      <c r="M872" s="17">
        <v>6.48</v>
      </c>
      <c r="N872" s="17">
        <v>72</v>
      </c>
      <c r="O872" s="17">
        <v>8.6999999999999993</v>
      </c>
      <c r="P872" s="17">
        <v>64</v>
      </c>
      <c r="Q872" s="17">
        <v>0.39</v>
      </c>
      <c r="R872" s="17">
        <v>68</v>
      </c>
      <c r="S872" s="17">
        <v>1.95</v>
      </c>
      <c r="T872" s="17">
        <v>67</v>
      </c>
      <c r="U872" s="17">
        <v>-1.63</v>
      </c>
      <c r="V872" s="17">
        <v>62</v>
      </c>
      <c r="W872" s="17">
        <v>-0.12</v>
      </c>
      <c r="X872" s="17">
        <v>55</v>
      </c>
      <c r="Y872" s="17">
        <v>-0.85</v>
      </c>
      <c r="Z872" s="17">
        <v>55</v>
      </c>
      <c r="AA872" s="17">
        <v>1.96</v>
      </c>
      <c r="AB872" s="17">
        <v>57</v>
      </c>
      <c r="AC872" s="17">
        <v>3.26</v>
      </c>
      <c r="AD872" s="17">
        <v>61</v>
      </c>
      <c r="AE872" s="42">
        <v>0.31</v>
      </c>
      <c r="AF872" s="17">
        <v>60</v>
      </c>
      <c r="AG872" s="45">
        <v>0.05</v>
      </c>
      <c r="AH872" s="17">
        <v>49</v>
      </c>
      <c r="AI872" s="49">
        <v>0.31</v>
      </c>
      <c r="AJ872" s="17">
        <v>57</v>
      </c>
      <c r="AK872" s="49">
        <v>0.01</v>
      </c>
      <c r="AL872" s="17">
        <v>43</v>
      </c>
      <c r="AM872" s="42">
        <v>0.31</v>
      </c>
      <c r="AN872" s="17">
        <v>54</v>
      </c>
      <c r="AO872" s="42">
        <v>0.52</v>
      </c>
      <c r="AP872" s="17">
        <v>62</v>
      </c>
      <c r="AQ872" s="17">
        <v>4.8500000000000005</v>
      </c>
      <c r="AR872" s="17">
        <v>165.54</v>
      </c>
      <c r="AS872" s="17">
        <v>123.48</v>
      </c>
      <c r="AT872" s="17" t="s">
        <v>2640</v>
      </c>
      <c r="AU872" s="17" t="s">
        <v>2641</v>
      </c>
      <c r="AV872" s="17" t="s">
        <v>2640</v>
      </c>
      <c r="AW872" s="17">
        <v>4</v>
      </c>
      <c r="AX872" s="66" t="s">
        <v>2690</v>
      </c>
    </row>
    <row r="873" spans="1:50" s="8" customFormat="1" x14ac:dyDescent="0.3">
      <c r="A873" s="17" t="s">
        <v>2446</v>
      </c>
      <c r="B873" s="17" t="s">
        <v>997</v>
      </c>
      <c r="C873" s="17" t="s">
        <v>1919</v>
      </c>
      <c r="D873" s="17" t="s">
        <v>2446</v>
      </c>
      <c r="E873" s="17" t="s">
        <v>2232</v>
      </c>
      <c r="F873" s="17" t="s">
        <v>2616</v>
      </c>
      <c r="G873" s="17" t="s">
        <v>997</v>
      </c>
      <c r="H873" s="18" t="s">
        <v>1040</v>
      </c>
      <c r="I873" s="19">
        <v>44748</v>
      </c>
      <c r="J873" s="17" t="s">
        <v>2655</v>
      </c>
      <c r="K873" s="17">
        <v>0.33</v>
      </c>
      <c r="L873" s="17">
        <v>66</v>
      </c>
      <c r="M873" s="17">
        <v>9.1999999999999993</v>
      </c>
      <c r="N873" s="17">
        <v>68</v>
      </c>
      <c r="O873" s="17">
        <v>18.91</v>
      </c>
      <c r="P873" s="17">
        <v>58</v>
      </c>
      <c r="Q873" s="17">
        <v>-0.14000000000000001</v>
      </c>
      <c r="R873" s="17">
        <v>61</v>
      </c>
      <c r="S873" s="17">
        <v>1.83</v>
      </c>
      <c r="T873" s="17">
        <v>62</v>
      </c>
      <c r="U873" s="17">
        <v>-0.59</v>
      </c>
      <c r="V873" s="17">
        <v>51</v>
      </c>
      <c r="W873" s="17">
        <v>-0.42</v>
      </c>
      <c r="X873" s="17">
        <v>45</v>
      </c>
      <c r="Y873" s="17">
        <v>3.16</v>
      </c>
      <c r="Z873" s="17">
        <v>45</v>
      </c>
      <c r="AA873" s="17">
        <v>2.27</v>
      </c>
      <c r="AB873" s="17">
        <v>48</v>
      </c>
      <c r="AC873" s="17">
        <v>4.4000000000000004</v>
      </c>
      <c r="AD873" s="17">
        <v>57</v>
      </c>
      <c r="AE873" s="42">
        <v>0.28000000000000003</v>
      </c>
      <c r="AF873" s="17">
        <v>49</v>
      </c>
      <c r="AG873" s="45">
        <v>0.06</v>
      </c>
      <c r="AH873" s="17">
        <v>38</v>
      </c>
      <c r="AI873" s="49">
        <v>0.23</v>
      </c>
      <c r="AJ873" s="17">
        <v>47</v>
      </c>
      <c r="AK873" s="49">
        <v>0.01</v>
      </c>
      <c r="AL873" s="17">
        <v>31</v>
      </c>
      <c r="AM873" s="42">
        <v>0.27</v>
      </c>
      <c r="AN873" s="17">
        <v>44</v>
      </c>
      <c r="AO873" s="42">
        <v>0.44</v>
      </c>
      <c r="AP873" s="17">
        <v>51</v>
      </c>
      <c r="AQ873" s="17">
        <v>8.61</v>
      </c>
      <c r="AR873" s="17">
        <v>159.93</v>
      </c>
      <c r="AS873" s="17">
        <v>119.4</v>
      </c>
      <c r="AT873" s="17" t="s">
        <v>2640</v>
      </c>
      <c r="AU873" s="17" t="s">
        <v>2641</v>
      </c>
      <c r="AV873" s="17" t="s">
        <v>2642</v>
      </c>
      <c r="AW873" s="17">
        <v>2</v>
      </c>
      <c r="AX873" s="66" t="s">
        <v>2688</v>
      </c>
    </row>
    <row r="874" spans="1:50" x14ac:dyDescent="0.3">
      <c r="A874" s="11" t="s">
        <v>2447</v>
      </c>
      <c r="B874" s="11" t="s">
        <v>669</v>
      </c>
      <c r="C874" s="11" t="s">
        <v>1920</v>
      </c>
      <c r="D874" s="11" t="s">
        <v>2447</v>
      </c>
      <c r="E874" s="11" t="s">
        <v>2232</v>
      </c>
      <c r="F874" s="11" t="s">
        <v>2616</v>
      </c>
      <c r="G874" s="11" t="s">
        <v>669</v>
      </c>
      <c r="H874" s="12" t="s">
        <v>1058</v>
      </c>
      <c r="I874" s="13">
        <v>44736</v>
      </c>
      <c r="J874" s="11" t="s">
        <v>2656</v>
      </c>
      <c r="K874" s="11">
        <v>0.21</v>
      </c>
      <c r="L874" s="11">
        <v>68</v>
      </c>
      <c r="M874" s="11">
        <v>8.8699999999999992</v>
      </c>
      <c r="N874" s="11">
        <v>71</v>
      </c>
      <c r="O874" s="11">
        <v>14.65</v>
      </c>
      <c r="P874" s="11">
        <v>63</v>
      </c>
      <c r="Q874" s="11">
        <v>0.75</v>
      </c>
      <c r="R874" s="11">
        <v>66</v>
      </c>
      <c r="S874" s="11">
        <v>2.34</v>
      </c>
      <c r="T874" s="11">
        <v>66</v>
      </c>
      <c r="U874" s="11">
        <v>7.0000000000000007E-2</v>
      </c>
      <c r="V874" s="11">
        <v>60</v>
      </c>
      <c r="W874" s="11">
        <v>-0.39</v>
      </c>
      <c r="X874" s="11">
        <v>48</v>
      </c>
      <c r="Y874" s="11">
        <v>4.3899999999999997</v>
      </c>
      <c r="Z874" s="11">
        <v>48</v>
      </c>
      <c r="AA874" s="11">
        <v>2.2999999999999998</v>
      </c>
      <c r="AB874" s="11">
        <v>53</v>
      </c>
      <c r="AC874" s="11">
        <v>4.51</v>
      </c>
      <c r="AD874" s="11">
        <v>60</v>
      </c>
      <c r="AE874" s="40">
        <v>0.28999999999999998</v>
      </c>
      <c r="AF874" s="11">
        <v>56</v>
      </c>
      <c r="AG874" s="43">
        <v>0.05</v>
      </c>
      <c r="AH874" s="11">
        <v>42</v>
      </c>
      <c r="AI874" s="47">
        <v>0.23</v>
      </c>
      <c r="AJ874" s="11">
        <v>52</v>
      </c>
      <c r="AK874" s="47">
        <v>0.01</v>
      </c>
      <c r="AL874" s="11">
        <v>35</v>
      </c>
      <c r="AM874" s="40">
        <v>0.25</v>
      </c>
      <c r="AN874" s="11">
        <v>48</v>
      </c>
      <c r="AO874" s="40">
        <v>0.45</v>
      </c>
      <c r="AP874" s="11">
        <v>58</v>
      </c>
      <c r="AQ874" s="11">
        <v>8.94</v>
      </c>
      <c r="AR874" s="11">
        <v>162.99</v>
      </c>
      <c r="AS874" s="11">
        <v>123.47</v>
      </c>
      <c r="AT874" s="11" t="s">
        <v>2640</v>
      </c>
      <c r="AU874" s="11" t="s">
        <v>2640</v>
      </c>
      <c r="AV874" s="11" t="s">
        <v>2642</v>
      </c>
      <c r="AW874" s="11">
        <v>3</v>
      </c>
      <c r="AX874" s="64" t="s">
        <v>2688</v>
      </c>
    </row>
    <row r="875" spans="1:50" x14ac:dyDescent="0.3">
      <c r="A875" s="11" t="s">
        <v>2448</v>
      </c>
      <c r="B875" s="11" t="s">
        <v>169</v>
      </c>
      <c r="C875" s="11" t="s">
        <v>1921</v>
      </c>
      <c r="D875" s="11" t="s">
        <v>2448</v>
      </c>
      <c r="E875" s="11" t="s">
        <v>2232</v>
      </c>
      <c r="F875" s="11" t="s">
        <v>2616</v>
      </c>
      <c r="G875" s="11" t="s">
        <v>169</v>
      </c>
      <c r="H875" s="12" t="s">
        <v>1056</v>
      </c>
      <c r="I875" s="13">
        <v>44699</v>
      </c>
      <c r="J875" s="11" t="s">
        <v>2656</v>
      </c>
      <c r="K875" s="11">
        <v>0.4</v>
      </c>
      <c r="L875" s="11">
        <v>66</v>
      </c>
      <c r="M875" s="11">
        <v>6.6</v>
      </c>
      <c r="N875" s="11">
        <v>69</v>
      </c>
      <c r="O875" s="11">
        <v>11.66</v>
      </c>
      <c r="P875" s="11">
        <v>61</v>
      </c>
      <c r="Q875" s="11">
        <v>-0.23</v>
      </c>
      <c r="R875" s="11">
        <v>63</v>
      </c>
      <c r="S875" s="11">
        <v>1.64</v>
      </c>
      <c r="T875" s="11">
        <v>64</v>
      </c>
      <c r="U875" s="11">
        <v>-0.71</v>
      </c>
      <c r="V875" s="11">
        <v>58</v>
      </c>
      <c r="W875" s="11">
        <v>-0.17</v>
      </c>
      <c r="X875" s="11">
        <v>48</v>
      </c>
      <c r="Y875" s="11">
        <v>1.34</v>
      </c>
      <c r="Z875" s="11">
        <v>47</v>
      </c>
      <c r="AA875" s="11">
        <v>1.71</v>
      </c>
      <c r="AB875" s="11">
        <v>51</v>
      </c>
      <c r="AC875" s="11">
        <v>4.59</v>
      </c>
      <c r="AD875" s="11">
        <v>59</v>
      </c>
      <c r="AE875" s="40">
        <v>0.33</v>
      </c>
      <c r="AF875" s="11">
        <v>52</v>
      </c>
      <c r="AG875" s="43">
        <v>0.05</v>
      </c>
      <c r="AH875" s="11">
        <v>41</v>
      </c>
      <c r="AI875" s="47">
        <v>0.2</v>
      </c>
      <c r="AJ875" s="11">
        <v>50</v>
      </c>
      <c r="AK875" s="47">
        <v>0.03</v>
      </c>
      <c r="AL875" s="11">
        <v>35</v>
      </c>
      <c r="AM875" s="40">
        <v>0.28000000000000003</v>
      </c>
      <c r="AN875" s="11">
        <v>47</v>
      </c>
      <c r="AO875" s="40">
        <v>0.5</v>
      </c>
      <c r="AP875" s="11">
        <v>54</v>
      </c>
      <c r="AQ875" s="11">
        <v>5.89</v>
      </c>
      <c r="AR875" s="11">
        <v>156.71</v>
      </c>
      <c r="AS875" s="11">
        <v>122.7</v>
      </c>
      <c r="AT875" s="11" t="s">
        <v>2640</v>
      </c>
      <c r="AU875" s="11" t="s">
        <v>2640</v>
      </c>
      <c r="AV875" s="11" t="s">
        <v>2640</v>
      </c>
      <c r="AW875" s="11">
        <v>3</v>
      </c>
      <c r="AX875" s="64" t="s">
        <v>2688</v>
      </c>
    </row>
    <row r="876" spans="1:50" x14ac:dyDescent="0.3">
      <c r="A876" s="11" t="s">
        <v>2449</v>
      </c>
      <c r="B876" s="11" t="s">
        <v>750</v>
      </c>
      <c r="C876" s="11" t="s">
        <v>1922</v>
      </c>
      <c r="D876" s="11" t="s">
        <v>2449</v>
      </c>
      <c r="E876" s="11" t="s">
        <v>2232</v>
      </c>
      <c r="F876" s="11" t="s">
        <v>2616</v>
      </c>
      <c r="G876" s="11" t="s">
        <v>750</v>
      </c>
      <c r="H876" s="12" t="s">
        <v>1058</v>
      </c>
      <c r="I876" s="13">
        <v>44725</v>
      </c>
      <c r="J876" s="11" t="s">
        <v>2656</v>
      </c>
      <c r="K876" s="11">
        <v>0.14000000000000001</v>
      </c>
      <c r="L876" s="11">
        <v>69</v>
      </c>
      <c r="M876" s="11">
        <v>5.42</v>
      </c>
      <c r="N876" s="11">
        <v>72</v>
      </c>
      <c r="O876" s="11">
        <v>8.66</v>
      </c>
      <c r="P876" s="11">
        <v>63</v>
      </c>
      <c r="Q876" s="11">
        <v>1.1100000000000001</v>
      </c>
      <c r="R876" s="11">
        <v>68</v>
      </c>
      <c r="S876" s="11">
        <v>2.65</v>
      </c>
      <c r="T876" s="11">
        <v>67</v>
      </c>
      <c r="U876" s="11">
        <v>-1.18</v>
      </c>
      <c r="V876" s="11">
        <v>61</v>
      </c>
      <c r="W876" s="11">
        <v>-0.45</v>
      </c>
      <c r="X876" s="11">
        <v>52</v>
      </c>
      <c r="Y876" s="11">
        <v>2.2599999999999998</v>
      </c>
      <c r="Z876" s="11">
        <v>52</v>
      </c>
      <c r="AA876" s="11">
        <v>2.21</v>
      </c>
      <c r="AB876" s="11">
        <v>55</v>
      </c>
      <c r="AC876" s="11">
        <v>3.51</v>
      </c>
      <c r="AD876" s="11">
        <v>61</v>
      </c>
      <c r="AE876" s="40">
        <v>0.3</v>
      </c>
      <c r="AF876" s="11">
        <v>59</v>
      </c>
      <c r="AG876" s="43">
        <v>0.06</v>
      </c>
      <c r="AH876" s="11">
        <v>47</v>
      </c>
      <c r="AI876" s="47">
        <v>0.19</v>
      </c>
      <c r="AJ876" s="11">
        <v>56</v>
      </c>
      <c r="AK876" s="47">
        <v>0.02</v>
      </c>
      <c r="AL876" s="11">
        <v>41</v>
      </c>
      <c r="AM876" s="40">
        <v>0.26</v>
      </c>
      <c r="AN876" s="11">
        <v>53</v>
      </c>
      <c r="AO876" s="40">
        <v>0.45</v>
      </c>
      <c r="AP876" s="11">
        <v>61</v>
      </c>
      <c r="AQ876" s="11">
        <v>4.24</v>
      </c>
      <c r="AR876" s="11">
        <v>160.21</v>
      </c>
      <c r="AS876" s="11">
        <v>116.88</v>
      </c>
      <c r="AT876" s="11" t="s">
        <v>2640</v>
      </c>
      <c r="AU876" s="11" t="s">
        <v>2640</v>
      </c>
      <c r="AV876" s="11" t="s">
        <v>2640</v>
      </c>
      <c r="AW876" s="11">
        <v>3</v>
      </c>
      <c r="AX876" s="64" t="s">
        <v>2688</v>
      </c>
    </row>
    <row r="877" spans="1:50" x14ac:dyDescent="0.3">
      <c r="A877" s="11" t="s">
        <v>2450</v>
      </c>
      <c r="B877" s="11" t="s">
        <v>719</v>
      </c>
      <c r="C877" s="11" t="s">
        <v>1923</v>
      </c>
      <c r="D877" s="11" t="s">
        <v>2450</v>
      </c>
      <c r="E877" s="11" t="s">
        <v>2232</v>
      </c>
      <c r="F877" s="11" t="s">
        <v>2616</v>
      </c>
      <c r="G877" s="11" t="s">
        <v>719</v>
      </c>
      <c r="H877" s="12" t="s">
        <v>1052</v>
      </c>
      <c r="I877" s="13">
        <v>44724</v>
      </c>
      <c r="J877" s="11" t="s">
        <v>2656</v>
      </c>
      <c r="K877" s="11">
        <v>0.38</v>
      </c>
      <c r="L877" s="11">
        <v>68</v>
      </c>
      <c r="M877" s="11">
        <v>6.85</v>
      </c>
      <c r="N877" s="11">
        <v>71</v>
      </c>
      <c r="O877" s="11">
        <v>15.74</v>
      </c>
      <c r="P877" s="11">
        <v>63</v>
      </c>
      <c r="Q877" s="11">
        <v>-0.63</v>
      </c>
      <c r="R877" s="11">
        <v>67</v>
      </c>
      <c r="S877" s="11">
        <v>1.25</v>
      </c>
      <c r="T877" s="11">
        <v>66</v>
      </c>
      <c r="U877" s="11">
        <v>0.69</v>
      </c>
      <c r="V877" s="11">
        <v>62</v>
      </c>
      <c r="W877" s="11">
        <v>-0.25</v>
      </c>
      <c r="X877" s="11">
        <v>51</v>
      </c>
      <c r="Y877" s="11">
        <v>1.67</v>
      </c>
      <c r="Z877" s="11">
        <v>51</v>
      </c>
      <c r="AA877" s="11">
        <v>1.49</v>
      </c>
      <c r="AB877" s="11">
        <v>54</v>
      </c>
      <c r="AC877" s="11">
        <v>3.83</v>
      </c>
      <c r="AD877" s="11">
        <v>60</v>
      </c>
      <c r="AE877" s="40">
        <v>0.27</v>
      </c>
      <c r="AF877" s="11">
        <v>58</v>
      </c>
      <c r="AG877" s="43">
        <v>0.06</v>
      </c>
      <c r="AH877" s="11">
        <v>45</v>
      </c>
      <c r="AI877" s="47">
        <v>0.36</v>
      </c>
      <c r="AJ877" s="11">
        <v>54</v>
      </c>
      <c r="AK877" s="47">
        <v>1E-3</v>
      </c>
      <c r="AL877" s="11">
        <v>39</v>
      </c>
      <c r="AM877" s="40">
        <v>0.36</v>
      </c>
      <c r="AN877" s="11">
        <v>51</v>
      </c>
      <c r="AO877" s="40">
        <v>0.45</v>
      </c>
      <c r="AP877" s="11">
        <v>60</v>
      </c>
      <c r="AQ877" s="11">
        <v>7.5399999999999991</v>
      </c>
      <c r="AR877" s="11">
        <v>156.69</v>
      </c>
      <c r="AS877" s="11">
        <v>124.14</v>
      </c>
      <c r="AT877" s="11" t="s">
        <v>2640</v>
      </c>
      <c r="AU877" s="11" t="s">
        <v>2642</v>
      </c>
      <c r="AV877" s="11" t="s">
        <v>2641</v>
      </c>
      <c r="AW877" s="11">
        <v>4</v>
      </c>
      <c r="AX877" s="64" t="s">
        <v>2688</v>
      </c>
    </row>
    <row r="878" spans="1:50" s="8" customFormat="1" x14ac:dyDescent="0.3">
      <c r="A878" s="17" t="s">
        <v>2451</v>
      </c>
      <c r="B878" s="17" t="s">
        <v>565</v>
      </c>
      <c r="C878" s="17" t="s">
        <v>1924</v>
      </c>
      <c r="D878" s="17" t="s">
        <v>2451</v>
      </c>
      <c r="E878" s="17" t="s">
        <v>2232</v>
      </c>
      <c r="F878" s="17" t="s">
        <v>2616</v>
      </c>
      <c r="G878" s="17" t="s">
        <v>565</v>
      </c>
      <c r="H878" s="18" t="s">
        <v>1056</v>
      </c>
      <c r="I878" s="19">
        <v>44712</v>
      </c>
      <c r="J878" s="17" t="s">
        <v>2656</v>
      </c>
      <c r="K878" s="17">
        <v>0.49</v>
      </c>
      <c r="L878" s="17">
        <v>66</v>
      </c>
      <c r="M878" s="17">
        <v>6.43</v>
      </c>
      <c r="N878" s="17">
        <v>70</v>
      </c>
      <c r="O878" s="17">
        <v>13.11</v>
      </c>
      <c r="P878" s="17">
        <v>62</v>
      </c>
      <c r="Q878" s="17">
        <v>0.35</v>
      </c>
      <c r="R878" s="17">
        <v>63</v>
      </c>
      <c r="S878" s="17">
        <v>1.76</v>
      </c>
      <c r="T878" s="17">
        <v>63</v>
      </c>
      <c r="U878" s="17">
        <v>-0.72</v>
      </c>
      <c r="V878" s="17">
        <v>59</v>
      </c>
      <c r="W878" s="17">
        <v>-0.19</v>
      </c>
      <c r="X878" s="17">
        <v>48</v>
      </c>
      <c r="Y878" s="17">
        <v>1.86</v>
      </c>
      <c r="Z878" s="17">
        <v>48</v>
      </c>
      <c r="AA878" s="17">
        <v>1.56</v>
      </c>
      <c r="AB878" s="17">
        <v>51</v>
      </c>
      <c r="AC878" s="17">
        <v>3.55</v>
      </c>
      <c r="AD878" s="17">
        <v>59</v>
      </c>
      <c r="AE878" s="42">
        <v>0.31</v>
      </c>
      <c r="AF878" s="17">
        <v>52</v>
      </c>
      <c r="AG878" s="45">
        <v>0.03</v>
      </c>
      <c r="AH878" s="17">
        <v>41</v>
      </c>
      <c r="AI878" s="49">
        <v>0.28999999999999998</v>
      </c>
      <c r="AJ878" s="17">
        <v>51</v>
      </c>
      <c r="AK878" s="49">
        <v>0.02</v>
      </c>
      <c r="AL878" s="17">
        <v>35</v>
      </c>
      <c r="AM878" s="42">
        <v>0.28000000000000003</v>
      </c>
      <c r="AN878" s="17">
        <v>47</v>
      </c>
      <c r="AO878" s="42">
        <v>0.51</v>
      </c>
      <c r="AP878" s="17">
        <v>54</v>
      </c>
      <c r="AQ878" s="17">
        <v>5.71</v>
      </c>
      <c r="AR878" s="17">
        <v>154.08000000000001</v>
      </c>
      <c r="AS878" s="17">
        <v>120.05</v>
      </c>
      <c r="AT878" s="17" t="s">
        <v>2640</v>
      </c>
      <c r="AU878" s="17" t="s">
        <v>2640</v>
      </c>
      <c r="AV878" s="17" t="s">
        <v>2640</v>
      </c>
      <c r="AW878" s="17">
        <v>4</v>
      </c>
      <c r="AX878" s="66" t="s">
        <v>2688</v>
      </c>
    </row>
    <row r="879" spans="1:50" s="8" customFormat="1" x14ac:dyDescent="0.3">
      <c r="A879" s="17" t="s">
        <v>2452</v>
      </c>
      <c r="B879" s="17" t="s">
        <v>735</v>
      </c>
      <c r="C879" s="17" t="s">
        <v>1925</v>
      </c>
      <c r="D879" s="17" t="s">
        <v>2452</v>
      </c>
      <c r="E879" s="17" t="s">
        <v>2232</v>
      </c>
      <c r="F879" s="17" t="s">
        <v>2616</v>
      </c>
      <c r="G879" s="17" t="s">
        <v>735</v>
      </c>
      <c r="H879" s="18" t="s">
        <v>1058</v>
      </c>
      <c r="I879" s="19">
        <v>44725</v>
      </c>
      <c r="J879" s="17" t="s">
        <v>2656</v>
      </c>
      <c r="K879" s="17">
        <v>0.28000000000000003</v>
      </c>
      <c r="L879" s="17">
        <v>70</v>
      </c>
      <c r="M879" s="17">
        <v>6.7</v>
      </c>
      <c r="N879" s="17">
        <v>72</v>
      </c>
      <c r="O879" s="17">
        <v>10.75</v>
      </c>
      <c r="P879" s="17">
        <v>64</v>
      </c>
      <c r="Q879" s="17">
        <v>0.28999999999999998</v>
      </c>
      <c r="R879" s="17">
        <v>68</v>
      </c>
      <c r="S879" s="17">
        <v>1.24</v>
      </c>
      <c r="T879" s="17">
        <v>68</v>
      </c>
      <c r="U879" s="17">
        <v>-0.77</v>
      </c>
      <c r="V879" s="17">
        <v>61</v>
      </c>
      <c r="W879" s="17">
        <v>-0.26</v>
      </c>
      <c r="X879" s="17">
        <v>53</v>
      </c>
      <c r="Y879" s="17">
        <v>2.59</v>
      </c>
      <c r="Z879" s="17">
        <v>53</v>
      </c>
      <c r="AA879" s="17">
        <v>1.61</v>
      </c>
      <c r="AB879" s="17">
        <v>56</v>
      </c>
      <c r="AC879" s="17">
        <v>3.61</v>
      </c>
      <c r="AD879" s="17">
        <v>61</v>
      </c>
      <c r="AE879" s="42">
        <v>0.32</v>
      </c>
      <c r="AF879" s="17">
        <v>60</v>
      </c>
      <c r="AG879" s="45">
        <v>0.05</v>
      </c>
      <c r="AH879" s="17">
        <v>49</v>
      </c>
      <c r="AI879" s="49">
        <v>0.19</v>
      </c>
      <c r="AJ879" s="17">
        <v>57</v>
      </c>
      <c r="AK879" s="49">
        <v>0.03</v>
      </c>
      <c r="AL879" s="17">
        <v>42</v>
      </c>
      <c r="AM879" s="42">
        <v>0.27</v>
      </c>
      <c r="AN879" s="17">
        <v>54</v>
      </c>
      <c r="AO879" s="42">
        <v>0.49</v>
      </c>
      <c r="AP879" s="17">
        <v>62</v>
      </c>
      <c r="AQ879" s="17">
        <v>5.93</v>
      </c>
      <c r="AR879" s="17">
        <v>155.57</v>
      </c>
      <c r="AS879" s="17">
        <v>120.95</v>
      </c>
      <c r="AT879" s="17" t="s">
        <v>2642</v>
      </c>
      <c r="AU879" s="17" t="s">
        <v>2640</v>
      </c>
      <c r="AV879" s="17" t="s">
        <v>2642</v>
      </c>
      <c r="AW879" s="17">
        <v>3</v>
      </c>
      <c r="AX879" s="66" t="s">
        <v>2688</v>
      </c>
    </row>
    <row r="880" spans="1:50" s="8" customFormat="1" x14ac:dyDescent="0.3">
      <c r="A880" s="17" t="s">
        <v>2453</v>
      </c>
      <c r="B880" s="17" t="s">
        <v>984</v>
      </c>
      <c r="C880" s="17" t="s">
        <v>1926</v>
      </c>
      <c r="D880" s="17" t="s">
        <v>2453</v>
      </c>
      <c r="E880" s="17" t="s">
        <v>2232</v>
      </c>
      <c r="F880" s="17" t="s">
        <v>2616</v>
      </c>
      <c r="G880" s="17" t="s">
        <v>984</v>
      </c>
      <c r="H880" s="18" t="s">
        <v>1076</v>
      </c>
      <c r="I880" s="19">
        <v>44743</v>
      </c>
      <c r="J880" s="17" t="s">
        <v>2655</v>
      </c>
      <c r="K880" s="17">
        <v>0.12</v>
      </c>
      <c r="L880" s="17">
        <v>61</v>
      </c>
      <c r="M880" s="17">
        <v>7.03</v>
      </c>
      <c r="N880" s="17">
        <v>66</v>
      </c>
      <c r="O880" s="17">
        <v>12.32</v>
      </c>
      <c r="P880" s="17">
        <v>52</v>
      </c>
      <c r="Q880" s="17">
        <v>-0.63</v>
      </c>
      <c r="R880" s="17">
        <v>58</v>
      </c>
      <c r="S880" s="17">
        <v>1.71</v>
      </c>
      <c r="T880" s="17">
        <v>59</v>
      </c>
      <c r="U880" s="17">
        <v>-0.28999999999999998</v>
      </c>
      <c r="V880" s="17">
        <v>49</v>
      </c>
      <c r="W880" s="17">
        <v>-0.52</v>
      </c>
      <c r="X880" s="17">
        <v>41</v>
      </c>
      <c r="Y880" s="17">
        <v>2.93</v>
      </c>
      <c r="Z880" s="17">
        <v>41</v>
      </c>
      <c r="AA880" s="17">
        <v>2.23</v>
      </c>
      <c r="AB880" s="17">
        <v>45</v>
      </c>
      <c r="AC880" s="17">
        <v>5.16</v>
      </c>
      <c r="AD880" s="17">
        <v>55</v>
      </c>
      <c r="AE880" s="42">
        <v>0.24</v>
      </c>
      <c r="AF880" s="17">
        <v>47</v>
      </c>
      <c r="AG880" s="45">
        <v>0.05</v>
      </c>
      <c r="AH880" s="17">
        <v>38</v>
      </c>
      <c r="AI880" s="49">
        <v>0.2</v>
      </c>
      <c r="AJ880" s="17">
        <v>45</v>
      </c>
      <c r="AK880" s="49">
        <v>0.02</v>
      </c>
      <c r="AL880" s="17">
        <v>32</v>
      </c>
      <c r="AM880" s="42">
        <v>0.26</v>
      </c>
      <c r="AN880" s="17">
        <v>42</v>
      </c>
      <c r="AO880" s="42">
        <v>0.41</v>
      </c>
      <c r="AP880" s="17">
        <v>49</v>
      </c>
      <c r="AQ880" s="17">
        <v>6.74</v>
      </c>
      <c r="AR880" s="17">
        <v>159.21</v>
      </c>
      <c r="AS880" s="17">
        <v>119.61</v>
      </c>
      <c r="AT880" s="17" t="s">
        <v>2640</v>
      </c>
      <c r="AU880" s="17" t="s">
        <v>2640</v>
      </c>
      <c r="AV880" s="17" t="s">
        <v>2642</v>
      </c>
      <c r="AW880" s="17">
        <v>2</v>
      </c>
      <c r="AX880" s="66" t="s">
        <v>2688</v>
      </c>
    </row>
    <row r="881" spans="1:50" s="8" customFormat="1" x14ac:dyDescent="0.3">
      <c r="A881" s="17" t="s">
        <v>2454</v>
      </c>
      <c r="B881" s="17" t="s">
        <v>723</v>
      </c>
      <c r="C881" s="17" t="s">
        <v>1927</v>
      </c>
      <c r="D881" s="17" t="s">
        <v>2454</v>
      </c>
      <c r="E881" s="17" t="s">
        <v>2232</v>
      </c>
      <c r="F881" s="17" t="s">
        <v>2616</v>
      </c>
      <c r="G881" s="17" t="s">
        <v>723</v>
      </c>
      <c r="H881" s="18" t="s">
        <v>1050</v>
      </c>
      <c r="I881" s="19">
        <v>44724</v>
      </c>
      <c r="J881" s="17" t="s">
        <v>2656</v>
      </c>
      <c r="K881" s="17">
        <v>0.19</v>
      </c>
      <c r="L881" s="17">
        <v>67</v>
      </c>
      <c r="M881" s="17">
        <v>5.46</v>
      </c>
      <c r="N881" s="17">
        <v>69</v>
      </c>
      <c r="O881" s="17">
        <v>10.54</v>
      </c>
      <c r="P881" s="17">
        <v>62</v>
      </c>
      <c r="Q881" s="17">
        <v>-0.01</v>
      </c>
      <c r="R881" s="17">
        <v>64</v>
      </c>
      <c r="S881" s="17">
        <v>1.52</v>
      </c>
      <c r="T881" s="17">
        <v>64</v>
      </c>
      <c r="U881" s="17">
        <v>-0.49</v>
      </c>
      <c r="V881" s="17">
        <v>58</v>
      </c>
      <c r="W881" s="17">
        <v>-0.12</v>
      </c>
      <c r="X881" s="17">
        <v>51</v>
      </c>
      <c r="Y881" s="17">
        <v>-0.42</v>
      </c>
      <c r="Z881" s="17">
        <v>50</v>
      </c>
      <c r="AA881" s="17">
        <v>1.64</v>
      </c>
      <c r="AB881" s="17">
        <v>53</v>
      </c>
      <c r="AC881" s="17">
        <v>3.13</v>
      </c>
      <c r="AD881" s="17">
        <v>59</v>
      </c>
      <c r="AE881" s="42">
        <v>0.32</v>
      </c>
      <c r="AF881" s="17">
        <v>54</v>
      </c>
      <c r="AG881" s="45">
        <v>7.0000000000000007E-2</v>
      </c>
      <c r="AH881" s="17">
        <v>44</v>
      </c>
      <c r="AI881" s="49">
        <v>0.27</v>
      </c>
      <c r="AJ881" s="17">
        <v>52</v>
      </c>
      <c r="AK881" s="49">
        <v>0.01</v>
      </c>
      <c r="AL881" s="17">
        <v>38</v>
      </c>
      <c r="AM881" s="42">
        <v>0.32</v>
      </c>
      <c r="AN881" s="17">
        <v>49</v>
      </c>
      <c r="AO881" s="42">
        <v>0.53</v>
      </c>
      <c r="AP881" s="17">
        <v>56</v>
      </c>
      <c r="AQ881" s="17">
        <v>4.97</v>
      </c>
      <c r="AR881" s="17">
        <v>158.62</v>
      </c>
      <c r="AS881" s="17">
        <v>122.41</v>
      </c>
      <c r="AT881" s="17" t="s">
        <v>2641</v>
      </c>
      <c r="AU881" s="17" t="s">
        <v>2641</v>
      </c>
      <c r="AV881" s="17" t="s">
        <v>2641</v>
      </c>
      <c r="AW881" s="17">
        <v>3</v>
      </c>
      <c r="AX881" s="66" t="s">
        <v>2690</v>
      </c>
    </row>
    <row r="882" spans="1:50" x14ac:dyDescent="0.3">
      <c r="A882" s="11" t="s">
        <v>2455</v>
      </c>
      <c r="B882" s="11" t="s">
        <v>260</v>
      </c>
      <c r="C882" s="11" t="s">
        <v>1928</v>
      </c>
      <c r="D882" s="11" t="s">
        <v>2455</v>
      </c>
      <c r="E882" s="11" t="s">
        <v>2232</v>
      </c>
      <c r="F882" s="11" t="s">
        <v>2616</v>
      </c>
      <c r="G882" s="11" t="s">
        <v>260</v>
      </c>
      <c r="H882" s="12" t="s">
        <v>1058</v>
      </c>
      <c r="I882" s="13">
        <v>44703</v>
      </c>
      <c r="J882" s="11" t="s">
        <v>2656</v>
      </c>
      <c r="K882" s="11">
        <v>0.21</v>
      </c>
      <c r="L882" s="11">
        <v>68</v>
      </c>
      <c r="M882" s="11">
        <v>5.36</v>
      </c>
      <c r="N882" s="11">
        <v>71</v>
      </c>
      <c r="O882" s="11">
        <v>8.66</v>
      </c>
      <c r="P882" s="11">
        <v>62</v>
      </c>
      <c r="Q882" s="11">
        <v>1.81</v>
      </c>
      <c r="R882" s="11">
        <v>67</v>
      </c>
      <c r="S882" s="11">
        <v>2.68</v>
      </c>
      <c r="T882" s="11">
        <v>67</v>
      </c>
      <c r="U882" s="11">
        <v>-0.23</v>
      </c>
      <c r="V882" s="11">
        <v>60</v>
      </c>
      <c r="W882" s="11">
        <v>-0.16</v>
      </c>
      <c r="X882" s="11">
        <v>49</v>
      </c>
      <c r="Y882" s="11">
        <v>2.2400000000000002</v>
      </c>
      <c r="Z882" s="11">
        <v>49</v>
      </c>
      <c r="AA882" s="11">
        <v>2.33</v>
      </c>
      <c r="AB882" s="11">
        <v>53</v>
      </c>
      <c r="AC882" s="11">
        <v>2.68</v>
      </c>
      <c r="AD882" s="11">
        <v>61</v>
      </c>
      <c r="AE882" s="40">
        <v>0.41</v>
      </c>
      <c r="AF882" s="11">
        <v>56</v>
      </c>
      <c r="AG882" s="43">
        <v>0.06</v>
      </c>
      <c r="AH882" s="11">
        <v>42</v>
      </c>
      <c r="AI882" s="47">
        <v>0.25</v>
      </c>
      <c r="AJ882" s="11">
        <v>52</v>
      </c>
      <c r="AK882" s="47">
        <v>0.03</v>
      </c>
      <c r="AL882" s="11">
        <v>36</v>
      </c>
      <c r="AM882" s="40">
        <v>0.31</v>
      </c>
      <c r="AN882" s="11">
        <v>48</v>
      </c>
      <c r="AO882" s="40">
        <v>0.61</v>
      </c>
      <c r="AP882" s="11">
        <v>58</v>
      </c>
      <c r="AQ882" s="11">
        <v>5.13</v>
      </c>
      <c r="AR882" s="11">
        <v>168.68</v>
      </c>
      <c r="AS882" s="11">
        <v>124.24</v>
      </c>
      <c r="AT882" s="11" t="s">
        <v>2640</v>
      </c>
      <c r="AU882" s="11" t="s">
        <v>2641</v>
      </c>
      <c r="AV882" s="11" t="s">
        <v>2640</v>
      </c>
      <c r="AW882" s="11">
        <v>3</v>
      </c>
      <c r="AX882" s="64" t="s">
        <v>2688</v>
      </c>
    </row>
    <row r="883" spans="1:50" x14ac:dyDescent="0.3">
      <c r="A883" s="11" t="s">
        <v>2456</v>
      </c>
      <c r="B883" s="11" t="s">
        <v>745</v>
      </c>
      <c r="C883" s="11" t="s">
        <v>1929</v>
      </c>
      <c r="D883" s="11" t="s">
        <v>2456</v>
      </c>
      <c r="E883" s="11" t="s">
        <v>2232</v>
      </c>
      <c r="F883" s="11" t="s">
        <v>2616</v>
      </c>
      <c r="G883" s="11" t="s">
        <v>745</v>
      </c>
      <c r="H883" s="12" t="s">
        <v>1058</v>
      </c>
      <c r="I883" s="13">
        <v>44725</v>
      </c>
      <c r="J883" s="11" t="s">
        <v>2656</v>
      </c>
      <c r="K883" s="11">
        <v>0.28000000000000003</v>
      </c>
      <c r="L883" s="11">
        <v>69</v>
      </c>
      <c r="M883" s="11">
        <v>6.52</v>
      </c>
      <c r="N883" s="11">
        <v>72</v>
      </c>
      <c r="O883" s="11">
        <v>8.19</v>
      </c>
      <c r="P883" s="11">
        <v>64</v>
      </c>
      <c r="Q883" s="11">
        <v>0.3</v>
      </c>
      <c r="R883" s="11">
        <v>68</v>
      </c>
      <c r="S883" s="11">
        <v>2.0699999999999998</v>
      </c>
      <c r="T883" s="11">
        <v>67</v>
      </c>
      <c r="U883" s="11">
        <v>-1.02</v>
      </c>
      <c r="V883" s="11">
        <v>61</v>
      </c>
      <c r="W883" s="11">
        <v>-0.39</v>
      </c>
      <c r="X883" s="11">
        <v>51</v>
      </c>
      <c r="Y883" s="11">
        <v>2.85</v>
      </c>
      <c r="Z883" s="11">
        <v>50</v>
      </c>
      <c r="AA883" s="11">
        <v>2.0499999999999998</v>
      </c>
      <c r="AB883" s="11">
        <v>55</v>
      </c>
      <c r="AC883" s="11">
        <v>4.6399999999999997</v>
      </c>
      <c r="AD883" s="11">
        <v>61</v>
      </c>
      <c r="AE883" s="40">
        <v>0.38</v>
      </c>
      <c r="AF883" s="11">
        <v>58</v>
      </c>
      <c r="AG883" s="43">
        <v>0.06</v>
      </c>
      <c r="AH883" s="11">
        <v>45</v>
      </c>
      <c r="AI883" s="47">
        <v>0.22</v>
      </c>
      <c r="AJ883" s="11">
        <v>54</v>
      </c>
      <c r="AK883" s="47">
        <v>0.02</v>
      </c>
      <c r="AL883" s="11">
        <v>38</v>
      </c>
      <c r="AM883" s="40">
        <v>0.3</v>
      </c>
      <c r="AN883" s="11">
        <v>51</v>
      </c>
      <c r="AO883" s="40">
        <v>0.57999999999999996</v>
      </c>
      <c r="AP883" s="11">
        <v>60</v>
      </c>
      <c r="AQ883" s="11">
        <v>5.5</v>
      </c>
      <c r="AR883" s="11">
        <v>169.33</v>
      </c>
      <c r="AS883" s="11">
        <v>124.14</v>
      </c>
      <c r="AT883" s="11" t="s">
        <v>2640</v>
      </c>
      <c r="AU883" s="11" t="s">
        <v>2641</v>
      </c>
      <c r="AV883" s="11" t="s">
        <v>2641</v>
      </c>
      <c r="AW883" s="11">
        <v>3</v>
      </c>
      <c r="AX883" s="64" t="s">
        <v>2688</v>
      </c>
    </row>
    <row r="884" spans="1:50" x14ac:dyDescent="0.3">
      <c r="A884" s="11" t="s">
        <v>2457</v>
      </c>
      <c r="B884" s="11" t="s">
        <v>781</v>
      </c>
      <c r="C884" s="11" t="s">
        <v>1930</v>
      </c>
      <c r="D884" s="11" t="s">
        <v>2457</v>
      </c>
      <c r="E884" s="11" t="s">
        <v>2232</v>
      </c>
      <c r="F884" s="11" t="s">
        <v>2616</v>
      </c>
      <c r="G884" s="11" t="s">
        <v>781</v>
      </c>
      <c r="H884" s="12" t="s">
        <v>1058</v>
      </c>
      <c r="I884" s="13">
        <v>44727</v>
      </c>
      <c r="J884" s="11" t="s">
        <v>2656</v>
      </c>
      <c r="K884" s="11">
        <v>0.56000000000000005</v>
      </c>
      <c r="L884" s="11">
        <v>68</v>
      </c>
      <c r="M884" s="11">
        <v>7.01</v>
      </c>
      <c r="N884" s="11">
        <v>70</v>
      </c>
      <c r="O884" s="11">
        <v>10.75</v>
      </c>
      <c r="P884" s="11">
        <v>62</v>
      </c>
      <c r="Q884" s="11">
        <v>-0.48</v>
      </c>
      <c r="R884" s="11">
        <v>66</v>
      </c>
      <c r="S884" s="11">
        <v>1.32</v>
      </c>
      <c r="T884" s="11">
        <v>66</v>
      </c>
      <c r="U884" s="11">
        <v>-0.28000000000000003</v>
      </c>
      <c r="V884" s="11">
        <v>59</v>
      </c>
      <c r="W884" s="11">
        <v>-0.31</v>
      </c>
      <c r="X884" s="11">
        <v>49</v>
      </c>
      <c r="Y884" s="11">
        <v>1.72</v>
      </c>
      <c r="Z884" s="11">
        <v>48</v>
      </c>
      <c r="AA884" s="11">
        <v>1.48</v>
      </c>
      <c r="AB884" s="11">
        <v>53</v>
      </c>
      <c r="AC884" s="11">
        <v>4.66</v>
      </c>
      <c r="AD884" s="11">
        <v>60</v>
      </c>
      <c r="AE884" s="40">
        <v>0.35</v>
      </c>
      <c r="AF884" s="11">
        <v>56</v>
      </c>
      <c r="AG884" s="43">
        <v>0.06</v>
      </c>
      <c r="AH884" s="11">
        <v>41</v>
      </c>
      <c r="AI884" s="47">
        <v>0.18</v>
      </c>
      <c r="AJ884" s="11">
        <v>51</v>
      </c>
      <c r="AK884" s="47">
        <v>0.03</v>
      </c>
      <c r="AL884" s="11">
        <v>34</v>
      </c>
      <c r="AM884" s="40">
        <v>0.28000000000000003</v>
      </c>
      <c r="AN884" s="11">
        <v>47</v>
      </c>
      <c r="AO884" s="40">
        <v>0.53</v>
      </c>
      <c r="AP884" s="11">
        <v>58</v>
      </c>
      <c r="AQ884" s="11">
        <v>6.7299999999999995</v>
      </c>
      <c r="AR884" s="11">
        <v>161.9</v>
      </c>
      <c r="AS884" s="11">
        <v>124.03</v>
      </c>
      <c r="AT884" s="11" t="s">
        <v>2640</v>
      </c>
      <c r="AU884" s="11" t="s">
        <v>2641</v>
      </c>
      <c r="AV884" s="11" t="s">
        <v>2640</v>
      </c>
      <c r="AW884" s="11">
        <v>4</v>
      </c>
      <c r="AX884" s="64" t="s">
        <v>2688</v>
      </c>
    </row>
    <row r="885" spans="1:50" x14ac:dyDescent="0.3">
      <c r="A885" s="11" t="s">
        <v>2458</v>
      </c>
      <c r="B885" s="11" t="s">
        <v>812</v>
      </c>
      <c r="C885" s="11" t="s">
        <v>1931</v>
      </c>
      <c r="D885" s="11" t="s">
        <v>2458</v>
      </c>
      <c r="E885" s="11" t="s">
        <v>2232</v>
      </c>
      <c r="F885" s="11" t="s">
        <v>2616</v>
      </c>
      <c r="G885" s="11" t="s">
        <v>812</v>
      </c>
      <c r="H885" s="12" t="s">
        <v>1061</v>
      </c>
      <c r="I885" s="13">
        <v>44731</v>
      </c>
      <c r="J885" s="11" t="s">
        <v>2656</v>
      </c>
      <c r="K885" s="11">
        <v>0.69</v>
      </c>
      <c r="L885" s="11">
        <v>64</v>
      </c>
      <c r="M885" s="11">
        <v>9.83</v>
      </c>
      <c r="N885" s="11">
        <v>69</v>
      </c>
      <c r="O885" s="11">
        <v>15.82</v>
      </c>
      <c r="P885" s="11">
        <v>55</v>
      </c>
      <c r="Q885" s="11">
        <v>0.32</v>
      </c>
      <c r="R885" s="11">
        <v>62</v>
      </c>
      <c r="S885" s="11">
        <v>1.84</v>
      </c>
      <c r="T885" s="11">
        <v>63</v>
      </c>
      <c r="U885" s="11">
        <v>0.37</v>
      </c>
      <c r="V885" s="11">
        <v>50</v>
      </c>
      <c r="W885" s="11">
        <v>-0.48</v>
      </c>
      <c r="X885" s="11">
        <v>43</v>
      </c>
      <c r="Y885" s="11">
        <v>3.51</v>
      </c>
      <c r="Z885" s="11">
        <v>42</v>
      </c>
      <c r="AA885" s="11">
        <v>1.99</v>
      </c>
      <c r="AB885" s="11">
        <v>46</v>
      </c>
      <c r="AC885" s="11">
        <v>4.76</v>
      </c>
      <c r="AD885" s="11">
        <v>58</v>
      </c>
      <c r="AE885" s="40">
        <v>0.28000000000000003</v>
      </c>
      <c r="AF885" s="11">
        <v>46</v>
      </c>
      <c r="AG885" s="43">
        <v>0.04</v>
      </c>
      <c r="AH885" s="11">
        <v>34</v>
      </c>
      <c r="AI885" s="47">
        <v>0.24</v>
      </c>
      <c r="AJ885" s="11">
        <v>43</v>
      </c>
      <c r="AK885" s="47">
        <v>0.01</v>
      </c>
      <c r="AL885" s="11">
        <v>28</v>
      </c>
      <c r="AM885" s="40">
        <v>0.25</v>
      </c>
      <c r="AN885" s="11">
        <v>40</v>
      </c>
      <c r="AO885" s="40">
        <v>0.45</v>
      </c>
      <c r="AP885" s="11">
        <v>47</v>
      </c>
      <c r="AQ885" s="11">
        <v>10.199999999999999</v>
      </c>
      <c r="AR885" s="11">
        <v>167.44</v>
      </c>
      <c r="AS885" s="11">
        <v>124.41</v>
      </c>
      <c r="AT885" s="11" t="s">
        <v>2640</v>
      </c>
      <c r="AU885" s="11" t="s">
        <v>2640</v>
      </c>
      <c r="AV885" s="11" t="s">
        <v>2642</v>
      </c>
      <c r="AW885" s="11">
        <v>3</v>
      </c>
      <c r="AX885" s="64" t="s">
        <v>2688</v>
      </c>
    </row>
    <row r="886" spans="1:50" s="8" customFormat="1" x14ac:dyDescent="0.3">
      <c r="A886" s="17" t="s">
        <v>2459</v>
      </c>
      <c r="B886" s="17" t="s">
        <v>682</v>
      </c>
      <c r="C886" s="17" t="s">
        <v>1932</v>
      </c>
      <c r="D886" s="17" t="s">
        <v>2459</v>
      </c>
      <c r="E886" s="17" t="s">
        <v>2232</v>
      </c>
      <c r="F886" s="17" t="s">
        <v>2616</v>
      </c>
      <c r="G886" s="17" t="s">
        <v>682</v>
      </c>
      <c r="H886" s="18" t="s">
        <v>1050</v>
      </c>
      <c r="I886" s="19">
        <v>44717</v>
      </c>
      <c r="J886" s="17" t="s">
        <v>2656</v>
      </c>
      <c r="K886" s="17">
        <v>0.51</v>
      </c>
      <c r="L886" s="17">
        <v>69</v>
      </c>
      <c r="M886" s="17">
        <v>7.73</v>
      </c>
      <c r="N886" s="17">
        <v>72</v>
      </c>
      <c r="O886" s="17">
        <v>13.04</v>
      </c>
      <c r="P886" s="17">
        <v>64</v>
      </c>
      <c r="Q886" s="17">
        <v>0.35</v>
      </c>
      <c r="R886" s="17">
        <v>66</v>
      </c>
      <c r="S886" s="17">
        <v>1.4</v>
      </c>
      <c r="T886" s="17">
        <v>65</v>
      </c>
      <c r="U886" s="17">
        <v>0.63</v>
      </c>
      <c r="V886" s="17">
        <v>61</v>
      </c>
      <c r="W886" s="17">
        <v>-0.56000000000000005</v>
      </c>
      <c r="X886" s="17">
        <v>53</v>
      </c>
      <c r="Y886" s="17">
        <v>3.9</v>
      </c>
      <c r="Z886" s="17">
        <v>53</v>
      </c>
      <c r="AA886" s="17">
        <v>1.41</v>
      </c>
      <c r="AB886" s="17">
        <v>55</v>
      </c>
      <c r="AC886" s="17">
        <v>3.52</v>
      </c>
      <c r="AD886" s="17">
        <v>61</v>
      </c>
      <c r="AE886" s="42">
        <v>0.38</v>
      </c>
      <c r="AF886" s="17">
        <v>55</v>
      </c>
      <c r="AG886" s="45">
        <v>0.06</v>
      </c>
      <c r="AH886" s="17">
        <v>48</v>
      </c>
      <c r="AI886" s="49">
        <v>0.39</v>
      </c>
      <c r="AJ886" s="17">
        <v>56</v>
      </c>
      <c r="AK886" s="49">
        <v>-0.01</v>
      </c>
      <c r="AL886" s="17">
        <v>44</v>
      </c>
      <c r="AM886" s="42">
        <v>0.35</v>
      </c>
      <c r="AN886" s="17">
        <v>53</v>
      </c>
      <c r="AO886" s="42">
        <v>0.6</v>
      </c>
      <c r="AP886" s="17">
        <v>57</v>
      </c>
      <c r="AQ886" s="17">
        <v>8.3600000000000012</v>
      </c>
      <c r="AR886" s="17">
        <v>168.76</v>
      </c>
      <c r="AS886" s="17">
        <v>125.58</v>
      </c>
      <c r="AT886" s="17" t="s">
        <v>2640</v>
      </c>
      <c r="AU886" s="17" t="s">
        <v>2640</v>
      </c>
      <c r="AV886" s="17" t="s">
        <v>2640</v>
      </c>
      <c r="AW886" s="17">
        <v>3</v>
      </c>
      <c r="AX886" s="66" t="s">
        <v>2688</v>
      </c>
    </row>
    <row r="887" spans="1:50" s="8" customFormat="1" x14ac:dyDescent="0.3">
      <c r="A887" s="17" t="s">
        <v>2460</v>
      </c>
      <c r="B887" s="17" t="s">
        <v>804</v>
      </c>
      <c r="C887" s="17" t="s">
        <v>1933</v>
      </c>
      <c r="D887" s="17" t="s">
        <v>2460</v>
      </c>
      <c r="E887" s="17" t="s">
        <v>2232</v>
      </c>
      <c r="F887" s="17" t="s">
        <v>2616</v>
      </c>
      <c r="G887" s="17" t="s">
        <v>804</v>
      </c>
      <c r="H887" s="18" t="s">
        <v>1068</v>
      </c>
      <c r="I887" s="19">
        <v>44730</v>
      </c>
      <c r="J887" s="17" t="s">
        <v>2656</v>
      </c>
      <c r="K887" s="17">
        <v>0.56999999999999995</v>
      </c>
      <c r="L887" s="17">
        <v>62</v>
      </c>
      <c r="M887" s="17">
        <v>7.52</v>
      </c>
      <c r="N887" s="17">
        <v>67</v>
      </c>
      <c r="O887" s="17">
        <v>14.2</v>
      </c>
      <c r="P887" s="17">
        <v>60</v>
      </c>
      <c r="Q887" s="17">
        <v>0.08</v>
      </c>
      <c r="R887" s="17">
        <v>61</v>
      </c>
      <c r="S887" s="17">
        <v>0.93</v>
      </c>
      <c r="T887" s="17">
        <v>61</v>
      </c>
      <c r="U887" s="17">
        <v>-0.32</v>
      </c>
      <c r="V887" s="17">
        <v>55</v>
      </c>
      <c r="W887" s="17">
        <v>-0.13</v>
      </c>
      <c r="X887" s="17">
        <v>46</v>
      </c>
      <c r="Y887" s="17">
        <v>2.4500000000000002</v>
      </c>
      <c r="Z887" s="17">
        <v>46</v>
      </c>
      <c r="AA887" s="17">
        <v>1.29</v>
      </c>
      <c r="AB887" s="17">
        <v>48</v>
      </c>
      <c r="AC887" s="17">
        <v>3.42</v>
      </c>
      <c r="AD887" s="17">
        <v>56</v>
      </c>
      <c r="AE887" s="42">
        <v>0.26</v>
      </c>
      <c r="AF887" s="17">
        <v>49</v>
      </c>
      <c r="AG887" s="45">
        <v>7.0000000000000007E-2</v>
      </c>
      <c r="AH887" s="17">
        <v>38</v>
      </c>
      <c r="AI887" s="49">
        <v>0.28000000000000003</v>
      </c>
      <c r="AJ887" s="17">
        <v>47</v>
      </c>
      <c r="AK887" s="49">
        <v>0.02</v>
      </c>
      <c r="AL887" s="17">
        <v>31</v>
      </c>
      <c r="AM887" s="42">
        <v>0.34</v>
      </c>
      <c r="AN887" s="17">
        <v>44</v>
      </c>
      <c r="AO887" s="42">
        <v>0.41</v>
      </c>
      <c r="AP887" s="17">
        <v>50</v>
      </c>
      <c r="AQ887" s="17">
        <v>7.1999999999999993</v>
      </c>
      <c r="AR887" s="17">
        <v>156.96</v>
      </c>
      <c r="AS887" s="17">
        <v>124.12</v>
      </c>
      <c r="AT887" s="17" t="s">
        <v>2642</v>
      </c>
      <c r="AU887" s="17" t="s">
        <v>2641</v>
      </c>
      <c r="AV887" s="17" t="s">
        <v>2641</v>
      </c>
      <c r="AW887" s="17">
        <v>3</v>
      </c>
      <c r="AX887" s="66" t="s">
        <v>2688</v>
      </c>
    </row>
    <row r="888" spans="1:50" s="8" customFormat="1" x14ac:dyDescent="0.3">
      <c r="A888" s="17" t="s">
        <v>2461</v>
      </c>
      <c r="B888" s="17" t="s">
        <v>219</v>
      </c>
      <c r="C888" s="17" t="s">
        <v>1934</v>
      </c>
      <c r="D888" s="17" t="s">
        <v>2461</v>
      </c>
      <c r="E888" s="17" t="s">
        <v>2232</v>
      </c>
      <c r="F888" s="17" t="s">
        <v>2616</v>
      </c>
      <c r="G888" s="17" t="s">
        <v>219</v>
      </c>
      <c r="H888" s="18" t="s">
        <v>1050</v>
      </c>
      <c r="I888" s="19">
        <v>44701</v>
      </c>
      <c r="J888" s="17" t="s">
        <v>2657</v>
      </c>
      <c r="K888" s="17">
        <v>0.46</v>
      </c>
      <c r="L888" s="17">
        <v>68</v>
      </c>
      <c r="M888" s="17">
        <v>6.77</v>
      </c>
      <c r="N888" s="17">
        <v>71</v>
      </c>
      <c r="O888" s="17">
        <v>9.02</v>
      </c>
      <c r="P888" s="17">
        <v>63</v>
      </c>
      <c r="Q888" s="17">
        <v>-0.09</v>
      </c>
      <c r="R888" s="17">
        <v>64</v>
      </c>
      <c r="S888" s="17">
        <v>1.51</v>
      </c>
      <c r="T888" s="17">
        <v>64</v>
      </c>
      <c r="U888" s="17">
        <v>-1.75</v>
      </c>
      <c r="V888" s="17">
        <v>60</v>
      </c>
      <c r="W888" s="17">
        <v>-0.74</v>
      </c>
      <c r="X888" s="17">
        <v>51</v>
      </c>
      <c r="Y888" s="17">
        <v>2.89</v>
      </c>
      <c r="Z888" s="17">
        <v>51</v>
      </c>
      <c r="AA888" s="17">
        <v>1.22</v>
      </c>
      <c r="AB888" s="17">
        <v>53</v>
      </c>
      <c r="AC888" s="17">
        <v>4.5</v>
      </c>
      <c r="AD888" s="17">
        <v>60</v>
      </c>
      <c r="AE888" s="42">
        <v>0.33</v>
      </c>
      <c r="AF888" s="17">
        <v>54</v>
      </c>
      <c r="AG888" s="45">
        <v>0.06</v>
      </c>
      <c r="AH888" s="17">
        <v>46</v>
      </c>
      <c r="AI888" s="49">
        <v>0.28999999999999998</v>
      </c>
      <c r="AJ888" s="17">
        <v>53</v>
      </c>
      <c r="AK888" s="49">
        <v>0.01</v>
      </c>
      <c r="AL888" s="17">
        <v>40</v>
      </c>
      <c r="AM888" s="42">
        <v>0.3</v>
      </c>
      <c r="AN888" s="17">
        <v>50</v>
      </c>
      <c r="AO888" s="42">
        <v>0.54</v>
      </c>
      <c r="AP888" s="17">
        <v>56</v>
      </c>
      <c r="AQ888" s="17">
        <v>5.0199999999999996</v>
      </c>
      <c r="AR888" s="17">
        <v>162.41</v>
      </c>
      <c r="AS888" s="17">
        <v>118.18</v>
      </c>
      <c r="AT888" s="17" t="s">
        <v>2640</v>
      </c>
      <c r="AU888" s="17" t="s">
        <v>2640</v>
      </c>
      <c r="AV888" s="17" t="s">
        <v>2642</v>
      </c>
      <c r="AW888" s="17">
        <v>3</v>
      </c>
      <c r="AX888" s="66" t="s">
        <v>2688</v>
      </c>
    </row>
    <row r="889" spans="1:50" s="8" customFormat="1" x14ac:dyDescent="0.3">
      <c r="A889" s="17" t="s">
        <v>2462</v>
      </c>
      <c r="B889" s="17" t="s">
        <v>638</v>
      </c>
      <c r="C889" s="17" t="s">
        <v>1935</v>
      </c>
      <c r="D889" s="17" t="s">
        <v>2462</v>
      </c>
      <c r="E889" s="17" t="s">
        <v>2232</v>
      </c>
      <c r="F889" s="17" t="s">
        <v>2616</v>
      </c>
      <c r="G889" s="17" t="s">
        <v>638</v>
      </c>
      <c r="H889" s="18" t="s">
        <v>1052</v>
      </c>
      <c r="I889" s="19">
        <v>44717</v>
      </c>
      <c r="J889" s="17" t="s">
        <v>2656</v>
      </c>
      <c r="K889" s="17">
        <v>0.41</v>
      </c>
      <c r="L889" s="17">
        <v>65</v>
      </c>
      <c r="M889" s="17">
        <v>6.96</v>
      </c>
      <c r="N889" s="17">
        <v>69</v>
      </c>
      <c r="O889" s="17">
        <v>8.93</v>
      </c>
      <c r="P889" s="17">
        <v>59</v>
      </c>
      <c r="Q889" s="17">
        <v>-0.46</v>
      </c>
      <c r="R889" s="17">
        <v>64</v>
      </c>
      <c r="S889" s="17">
        <v>1.18</v>
      </c>
      <c r="T889" s="17">
        <v>63</v>
      </c>
      <c r="U889" s="17">
        <v>-0.33</v>
      </c>
      <c r="V889" s="17">
        <v>57</v>
      </c>
      <c r="W889" s="17">
        <v>-0.23</v>
      </c>
      <c r="X889" s="17">
        <v>50</v>
      </c>
      <c r="Y889" s="17">
        <v>1.24</v>
      </c>
      <c r="Z889" s="17">
        <v>50</v>
      </c>
      <c r="AA889" s="17">
        <v>1.3</v>
      </c>
      <c r="AB889" s="17">
        <v>52</v>
      </c>
      <c r="AC889" s="17">
        <v>4.24</v>
      </c>
      <c r="AD889" s="17">
        <v>57</v>
      </c>
      <c r="AE889" s="42">
        <v>0.28999999999999998</v>
      </c>
      <c r="AF889" s="17">
        <v>55</v>
      </c>
      <c r="AG889" s="45">
        <v>0.04</v>
      </c>
      <c r="AH889" s="17">
        <v>44</v>
      </c>
      <c r="AI889" s="49">
        <v>0.3</v>
      </c>
      <c r="AJ889" s="17">
        <v>52</v>
      </c>
      <c r="AK889" s="49">
        <v>1E-3</v>
      </c>
      <c r="AL889" s="17">
        <v>38</v>
      </c>
      <c r="AM889" s="42">
        <v>0.28000000000000003</v>
      </c>
      <c r="AN889" s="17">
        <v>49</v>
      </c>
      <c r="AO889" s="42">
        <v>0.5</v>
      </c>
      <c r="AP889" s="17">
        <v>57</v>
      </c>
      <c r="AQ889" s="17">
        <v>6.63</v>
      </c>
      <c r="AR889" s="17">
        <v>164.33</v>
      </c>
      <c r="AS889" s="17">
        <v>125.33</v>
      </c>
      <c r="AT889" s="17" t="s">
        <v>2640</v>
      </c>
      <c r="AU889" s="17" t="s">
        <v>2642</v>
      </c>
      <c r="AV889" s="17" t="s">
        <v>2642</v>
      </c>
      <c r="AW889" s="17">
        <v>3</v>
      </c>
      <c r="AX889" s="66" t="s">
        <v>2688</v>
      </c>
    </row>
    <row r="890" spans="1:50" x14ac:dyDescent="0.3">
      <c r="A890" s="11" t="s">
        <v>2463</v>
      </c>
      <c r="B890" s="11" t="s">
        <v>960</v>
      </c>
      <c r="C890" s="11" t="s">
        <v>1936</v>
      </c>
      <c r="D890" s="11" t="s">
        <v>2463</v>
      </c>
      <c r="E890" s="11" t="s">
        <v>2232</v>
      </c>
      <c r="F890" s="11" t="s">
        <v>2616</v>
      </c>
      <c r="G890" s="11" t="s">
        <v>960</v>
      </c>
      <c r="H890" s="12" t="s">
        <v>1043</v>
      </c>
      <c r="I890" s="13">
        <v>44736</v>
      </c>
      <c r="J890" s="11" t="s">
        <v>2656</v>
      </c>
      <c r="K890" s="11">
        <v>0.26</v>
      </c>
      <c r="L890" s="11">
        <v>64</v>
      </c>
      <c r="M890" s="11">
        <v>7.58</v>
      </c>
      <c r="N890" s="11">
        <v>68</v>
      </c>
      <c r="O890" s="11">
        <v>13.59</v>
      </c>
      <c r="P890" s="11">
        <v>55</v>
      </c>
      <c r="Q890" s="11">
        <v>0.64</v>
      </c>
      <c r="R890" s="11">
        <v>62</v>
      </c>
      <c r="S890" s="11">
        <v>2.73</v>
      </c>
      <c r="T890" s="11">
        <v>63</v>
      </c>
      <c r="U890" s="11">
        <v>0.34</v>
      </c>
      <c r="V890" s="11">
        <v>49</v>
      </c>
      <c r="W890" s="11">
        <v>-0.37</v>
      </c>
      <c r="X890" s="11">
        <v>41</v>
      </c>
      <c r="Y890" s="11">
        <v>1.92</v>
      </c>
      <c r="Z890" s="11">
        <v>42</v>
      </c>
      <c r="AA890" s="11">
        <v>2.73</v>
      </c>
      <c r="AB890" s="11">
        <v>47</v>
      </c>
      <c r="AC890" s="11">
        <v>3.88</v>
      </c>
      <c r="AD890" s="11">
        <v>57</v>
      </c>
      <c r="AE890" s="40">
        <v>0.3</v>
      </c>
      <c r="AF890" s="11">
        <v>46</v>
      </c>
      <c r="AG890" s="43">
        <v>0.05</v>
      </c>
      <c r="AH890" s="11">
        <v>37</v>
      </c>
      <c r="AI890" s="47">
        <v>0.27</v>
      </c>
      <c r="AJ890" s="11">
        <v>44</v>
      </c>
      <c r="AK890" s="47">
        <v>1E-3</v>
      </c>
      <c r="AL890" s="11">
        <v>32</v>
      </c>
      <c r="AM890" s="40">
        <v>0.27</v>
      </c>
      <c r="AN890" s="11">
        <v>41</v>
      </c>
      <c r="AO890" s="40">
        <v>0.52</v>
      </c>
      <c r="AP890" s="11">
        <v>48</v>
      </c>
      <c r="AQ890" s="11">
        <v>7.92</v>
      </c>
      <c r="AR890" s="11">
        <v>170.13</v>
      </c>
      <c r="AS890" s="11">
        <v>123.22</v>
      </c>
      <c r="AT890" s="11" t="s">
        <v>2640</v>
      </c>
      <c r="AU890" s="11" t="s">
        <v>2641</v>
      </c>
      <c r="AV890" s="11" t="s">
        <v>2641</v>
      </c>
      <c r="AW890" s="11">
        <v>2</v>
      </c>
      <c r="AX890" s="64" t="s">
        <v>2688</v>
      </c>
    </row>
    <row r="891" spans="1:50" x14ac:dyDescent="0.3">
      <c r="A891" s="11" t="s">
        <v>2464</v>
      </c>
      <c r="B891" s="11" t="s">
        <v>725</v>
      </c>
      <c r="C891" s="11" t="s">
        <v>1937</v>
      </c>
      <c r="D891" s="11" t="s">
        <v>2464</v>
      </c>
      <c r="E891" s="11" t="s">
        <v>2232</v>
      </c>
      <c r="F891" s="11" t="s">
        <v>2616</v>
      </c>
      <c r="G891" s="11" t="s">
        <v>725</v>
      </c>
      <c r="H891" s="12" t="s">
        <v>1062</v>
      </c>
      <c r="I891" s="13">
        <v>44724</v>
      </c>
      <c r="J891" s="11" t="s">
        <v>2655</v>
      </c>
      <c r="K891" s="11">
        <v>0.25</v>
      </c>
      <c r="L891" s="11">
        <v>68</v>
      </c>
      <c r="M891" s="11">
        <v>5.83</v>
      </c>
      <c r="N891" s="11">
        <v>71</v>
      </c>
      <c r="O891" s="11">
        <v>8.8800000000000008</v>
      </c>
      <c r="P891" s="11">
        <v>63</v>
      </c>
      <c r="Q891" s="11">
        <v>0.45</v>
      </c>
      <c r="R891" s="11">
        <v>65</v>
      </c>
      <c r="S891" s="11">
        <v>2.16</v>
      </c>
      <c r="T891" s="11">
        <v>65</v>
      </c>
      <c r="U891" s="11">
        <v>-1.79</v>
      </c>
      <c r="V891" s="11">
        <v>58</v>
      </c>
      <c r="W891" s="11">
        <v>-0.44</v>
      </c>
      <c r="X891" s="11">
        <v>50</v>
      </c>
      <c r="Y891" s="11">
        <v>2.39</v>
      </c>
      <c r="Z891" s="11">
        <v>50</v>
      </c>
      <c r="AA891" s="11">
        <v>1.99</v>
      </c>
      <c r="AB891" s="11">
        <v>53</v>
      </c>
      <c r="AC891" s="11">
        <v>4.16</v>
      </c>
      <c r="AD891" s="11">
        <v>59</v>
      </c>
      <c r="AE891" s="40">
        <v>0.28000000000000003</v>
      </c>
      <c r="AF891" s="11">
        <v>55</v>
      </c>
      <c r="AG891" s="43">
        <v>0.05</v>
      </c>
      <c r="AH891" s="11">
        <v>44</v>
      </c>
      <c r="AI891" s="47">
        <v>0.34</v>
      </c>
      <c r="AJ891" s="11">
        <v>53</v>
      </c>
      <c r="AK891" s="47">
        <v>0.01</v>
      </c>
      <c r="AL891" s="11">
        <v>38</v>
      </c>
      <c r="AM891" s="40">
        <v>0.34</v>
      </c>
      <c r="AN891" s="11">
        <v>50</v>
      </c>
      <c r="AO891" s="40">
        <v>0.47</v>
      </c>
      <c r="AP891" s="11">
        <v>57</v>
      </c>
      <c r="AQ891" s="11">
        <v>4.04</v>
      </c>
      <c r="AR891" s="11">
        <v>163.34</v>
      </c>
      <c r="AS891" s="11">
        <v>120.17</v>
      </c>
      <c r="AT891" s="11" t="s">
        <v>2640</v>
      </c>
      <c r="AU891" s="11" t="s">
        <v>2640</v>
      </c>
      <c r="AV891" s="11" t="s">
        <v>2641</v>
      </c>
      <c r="AW891" s="11">
        <v>3</v>
      </c>
      <c r="AX891" s="64" t="s">
        <v>2688</v>
      </c>
    </row>
    <row r="892" spans="1:50" x14ac:dyDescent="0.3">
      <c r="A892" s="11" t="s">
        <v>2465</v>
      </c>
      <c r="B892" s="11" t="s">
        <v>874</v>
      </c>
      <c r="C892" s="11" t="s">
        <v>1938</v>
      </c>
      <c r="D892" s="11" t="s">
        <v>2465</v>
      </c>
      <c r="E892" s="11" t="s">
        <v>2232</v>
      </c>
      <c r="F892" s="11" t="s">
        <v>2616</v>
      </c>
      <c r="G892" s="11" t="s">
        <v>874</v>
      </c>
      <c r="H892" s="12" t="s">
        <v>1052</v>
      </c>
      <c r="I892" s="13">
        <v>44737</v>
      </c>
      <c r="J892" s="11" t="s">
        <v>2656</v>
      </c>
      <c r="K892" s="11">
        <v>0.4</v>
      </c>
      <c r="L892" s="11">
        <v>68</v>
      </c>
      <c r="M892" s="11">
        <v>7.74</v>
      </c>
      <c r="N892" s="11">
        <v>71</v>
      </c>
      <c r="O892" s="11">
        <v>9.77</v>
      </c>
      <c r="P892" s="11">
        <v>63</v>
      </c>
      <c r="Q892" s="11">
        <v>-0.4</v>
      </c>
      <c r="R892" s="11">
        <v>67</v>
      </c>
      <c r="S892" s="11">
        <v>1.77</v>
      </c>
      <c r="T892" s="11">
        <v>66</v>
      </c>
      <c r="U892" s="11">
        <v>0.24</v>
      </c>
      <c r="V892" s="11">
        <v>61</v>
      </c>
      <c r="W892" s="11">
        <v>-0.7</v>
      </c>
      <c r="X892" s="11">
        <v>52</v>
      </c>
      <c r="Y892" s="11">
        <v>4.1500000000000004</v>
      </c>
      <c r="Z892" s="11">
        <v>52</v>
      </c>
      <c r="AA892" s="11">
        <v>1.52</v>
      </c>
      <c r="AB892" s="11">
        <v>55</v>
      </c>
      <c r="AC892" s="11">
        <v>4.92</v>
      </c>
      <c r="AD892" s="11">
        <v>61</v>
      </c>
      <c r="AE892" s="40">
        <v>0.32</v>
      </c>
      <c r="AF892" s="11">
        <v>59</v>
      </c>
      <c r="AG892" s="43">
        <v>0.05</v>
      </c>
      <c r="AH892" s="11">
        <v>46</v>
      </c>
      <c r="AI892" s="47">
        <v>0.28999999999999998</v>
      </c>
      <c r="AJ892" s="11">
        <v>55</v>
      </c>
      <c r="AK892" s="47">
        <v>0.01</v>
      </c>
      <c r="AL892" s="11">
        <v>40</v>
      </c>
      <c r="AM892" s="40">
        <v>0.3</v>
      </c>
      <c r="AN892" s="11">
        <v>52</v>
      </c>
      <c r="AO892" s="40">
        <v>0.52</v>
      </c>
      <c r="AP892" s="11">
        <v>61</v>
      </c>
      <c r="AQ892" s="11">
        <v>7.98</v>
      </c>
      <c r="AR892" s="11">
        <v>167.6</v>
      </c>
      <c r="AS892" s="11">
        <v>124.88</v>
      </c>
      <c r="AT892" s="11" t="s">
        <v>2640</v>
      </c>
      <c r="AU892" s="11" t="s">
        <v>2640</v>
      </c>
      <c r="AV892" s="11" t="s">
        <v>2640</v>
      </c>
      <c r="AW892" s="11">
        <v>3</v>
      </c>
      <c r="AX892" s="64" t="s">
        <v>2688</v>
      </c>
    </row>
    <row r="893" spans="1:50" x14ac:dyDescent="0.3">
      <c r="A893" s="11" t="s">
        <v>2466</v>
      </c>
      <c r="B893" s="11" t="s">
        <v>268</v>
      </c>
      <c r="C893" s="11" t="s">
        <v>1939</v>
      </c>
      <c r="D893" s="11" t="s">
        <v>2466</v>
      </c>
      <c r="E893" s="11" t="s">
        <v>2232</v>
      </c>
      <c r="F893" s="11" t="s">
        <v>2616</v>
      </c>
      <c r="G893" s="11" t="s">
        <v>268</v>
      </c>
      <c r="H893" s="12" t="s">
        <v>1055</v>
      </c>
      <c r="I893" s="13">
        <v>44704</v>
      </c>
      <c r="J893" s="11" t="s">
        <v>2656</v>
      </c>
      <c r="K893" s="11">
        <v>0.31</v>
      </c>
      <c r="L893" s="11">
        <v>65</v>
      </c>
      <c r="M893" s="11">
        <v>7.8</v>
      </c>
      <c r="N893" s="11">
        <v>69</v>
      </c>
      <c r="O893" s="11">
        <v>13.91</v>
      </c>
      <c r="P893" s="11">
        <v>60</v>
      </c>
      <c r="Q893" s="11">
        <v>0.46</v>
      </c>
      <c r="R893" s="11">
        <v>63</v>
      </c>
      <c r="S893" s="11">
        <v>1.95</v>
      </c>
      <c r="T893" s="11">
        <v>63</v>
      </c>
      <c r="U893" s="11">
        <v>-0.35</v>
      </c>
      <c r="V893" s="11">
        <v>58</v>
      </c>
      <c r="W893" s="11">
        <v>-0.5</v>
      </c>
      <c r="X893" s="11">
        <v>49</v>
      </c>
      <c r="Y893" s="11">
        <v>3.69</v>
      </c>
      <c r="Z893" s="11">
        <v>48</v>
      </c>
      <c r="AA893" s="11">
        <v>1.94</v>
      </c>
      <c r="AB893" s="11">
        <v>51</v>
      </c>
      <c r="AC893" s="11">
        <v>4.3099999999999996</v>
      </c>
      <c r="AD893" s="11">
        <v>58</v>
      </c>
      <c r="AE893" s="40">
        <v>0.23</v>
      </c>
      <c r="AF893" s="11">
        <v>52</v>
      </c>
      <c r="AG893" s="43">
        <v>0.04</v>
      </c>
      <c r="AH893" s="11">
        <v>43</v>
      </c>
      <c r="AI893" s="47">
        <v>0.35</v>
      </c>
      <c r="AJ893" s="11">
        <v>51</v>
      </c>
      <c r="AK893" s="47">
        <v>-0.01</v>
      </c>
      <c r="AL893" s="11">
        <v>36</v>
      </c>
      <c r="AM893" s="40">
        <v>0.28999999999999998</v>
      </c>
      <c r="AN893" s="11">
        <v>48</v>
      </c>
      <c r="AO893" s="40">
        <v>0.41</v>
      </c>
      <c r="AP893" s="11">
        <v>54</v>
      </c>
      <c r="AQ893" s="11">
        <v>7.45</v>
      </c>
      <c r="AR893" s="11">
        <v>160.65</v>
      </c>
      <c r="AS893" s="11">
        <v>120.58</v>
      </c>
      <c r="AT893" s="11" t="s">
        <v>2640</v>
      </c>
      <c r="AU893" s="11" t="s">
        <v>2640</v>
      </c>
      <c r="AV893" s="11" t="s">
        <v>2640</v>
      </c>
      <c r="AW893" s="11">
        <v>3</v>
      </c>
      <c r="AX893" s="64" t="s">
        <v>2688</v>
      </c>
    </row>
    <row r="894" spans="1:50" s="8" customFormat="1" x14ac:dyDescent="0.3">
      <c r="A894" s="17" t="s">
        <v>2467</v>
      </c>
      <c r="B894" s="17" t="s">
        <v>774</v>
      </c>
      <c r="C894" s="17" t="s">
        <v>1940</v>
      </c>
      <c r="D894" s="17" t="s">
        <v>2467</v>
      </c>
      <c r="E894" s="17" t="s">
        <v>2232</v>
      </c>
      <c r="F894" s="17" t="s">
        <v>2616</v>
      </c>
      <c r="G894" s="17" t="s">
        <v>774</v>
      </c>
      <c r="H894" s="18" t="s">
        <v>1050</v>
      </c>
      <c r="I894" s="19">
        <v>44727</v>
      </c>
      <c r="J894" s="17" t="s">
        <v>2655</v>
      </c>
      <c r="K894" s="17">
        <v>0.1</v>
      </c>
      <c r="L894" s="17">
        <v>67</v>
      </c>
      <c r="M894" s="17">
        <v>4.97</v>
      </c>
      <c r="N894" s="17">
        <v>71</v>
      </c>
      <c r="O894" s="17">
        <v>7.78</v>
      </c>
      <c r="P894" s="17">
        <v>62</v>
      </c>
      <c r="Q894" s="17">
        <v>0.5</v>
      </c>
      <c r="R894" s="17">
        <v>64</v>
      </c>
      <c r="S894" s="17">
        <v>1.62</v>
      </c>
      <c r="T894" s="17">
        <v>64</v>
      </c>
      <c r="U894" s="17">
        <v>-1.46</v>
      </c>
      <c r="V894" s="17">
        <v>59</v>
      </c>
      <c r="W894" s="17">
        <v>-0.18</v>
      </c>
      <c r="X894" s="17">
        <v>54</v>
      </c>
      <c r="Y894" s="17">
        <v>-0.27</v>
      </c>
      <c r="Z894" s="17">
        <v>53</v>
      </c>
      <c r="AA894" s="17">
        <v>1.44</v>
      </c>
      <c r="AB894" s="17">
        <v>54</v>
      </c>
      <c r="AC894" s="17">
        <v>2.76</v>
      </c>
      <c r="AD894" s="17">
        <v>60</v>
      </c>
      <c r="AE894" s="42">
        <v>0.43</v>
      </c>
      <c r="AF894" s="17">
        <v>54</v>
      </c>
      <c r="AG894" s="45">
        <v>0.08</v>
      </c>
      <c r="AH894" s="17">
        <v>45</v>
      </c>
      <c r="AI894" s="49">
        <v>0.31</v>
      </c>
      <c r="AJ894" s="17">
        <v>53</v>
      </c>
      <c r="AK894" s="49">
        <v>0.02</v>
      </c>
      <c r="AL894" s="17">
        <v>40</v>
      </c>
      <c r="AM894" s="42">
        <v>0.39</v>
      </c>
      <c r="AN894" s="17">
        <v>50</v>
      </c>
      <c r="AO894" s="42">
        <v>0.65</v>
      </c>
      <c r="AP894" s="17">
        <v>56</v>
      </c>
      <c r="AQ894" s="17">
        <v>3.51</v>
      </c>
      <c r="AR894" s="17">
        <v>164.97</v>
      </c>
      <c r="AS894" s="17">
        <v>124.29</v>
      </c>
      <c r="AT894" s="17" t="s">
        <v>2640</v>
      </c>
      <c r="AU894" s="17" t="s">
        <v>2641</v>
      </c>
      <c r="AV894" s="17" t="s">
        <v>2640</v>
      </c>
      <c r="AW894" s="17">
        <v>4</v>
      </c>
      <c r="AX894" s="66" t="s">
        <v>2688</v>
      </c>
    </row>
    <row r="895" spans="1:50" s="8" customFormat="1" x14ac:dyDescent="0.3">
      <c r="A895" s="17" t="s">
        <v>2468</v>
      </c>
      <c r="B895" s="17" t="s">
        <v>470</v>
      </c>
      <c r="C895" s="17" t="s">
        <v>1941</v>
      </c>
      <c r="D895" s="17" t="s">
        <v>2468</v>
      </c>
      <c r="E895" s="17" t="s">
        <v>2232</v>
      </c>
      <c r="F895" s="17" t="s">
        <v>2616</v>
      </c>
      <c r="G895" s="17" t="s">
        <v>470</v>
      </c>
      <c r="H895" s="18" t="s">
        <v>1048</v>
      </c>
      <c r="I895" s="19">
        <v>44710</v>
      </c>
      <c r="J895" s="17" t="s">
        <v>2656</v>
      </c>
      <c r="K895" s="17">
        <v>0.22</v>
      </c>
      <c r="L895" s="17">
        <v>66</v>
      </c>
      <c r="M895" s="17">
        <v>5.94</v>
      </c>
      <c r="N895" s="17">
        <v>70</v>
      </c>
      <c r="O895" s="17">
        <v>7.48</v>
      </c>
      <c r="P895" s="17">
        <v>59</v>
      </c>
      <c r="Q895" s="17">
        <v>0.03</v>
      </c>
      <c r="R895" s="17">
        <v>64</v>
      </c>
      <c r="S895" s="17">
        <v>1.87</v>
      </c>
      <c r="T895" s="17">
        <v>65</v>
      </c>
      <c r="U895" s="17">
        <v>-0.3</v>
      </c>
      <c r="V895" s="17">
        <v>55</v>
      </c>
      <c r="W895" s="17">
        <v>-0.45</v>
      </c>
      <c r="X895" s="17">
        <v>48</v>
      </c>
      <c r="Y895" s="17">
        <v>2.2999999999999998</v>
      </c>
      <c r="Z895" s="17">
        <v>48</v>
      </c>
      <c r="AA895" s="17">
        <v>1.24</v>
      </c>
      <c r="AB895" s="17">
        <v>51</v>
      </c>
      <c r="AC895" s="17">
        <v>3.83</v>
      </c>
      <c r="AD895" s="17">
        <v>60</v>
      </c>
      <c r="AE895" s="42">
        <v>0.3</v>
      </c>
      <c r="AF895" s="17">
        <v>49</v>
      </c>
      <c r="AG895" s="45">
        <v>0.06</v>
      </c>
      <c r="AH895" s="17">
        <v>42</v>
      </c>
      <c r="AI895" s="49">
        <v>0.32</v>
      </c>
      <c r="AJ895" s="17">
        <v>49</v>
      </c>
      <c r="AK895" s="49">
        <v>0.01</v>
      </c>
      <c r="AL895" s="17">
        <v>36</v>
      </c>
      <c r="AM895" s="42">
        <v>0.35</v>
      </c>
      <c r="AN895" s="17">
        <v>46</v>
      </c>
      <c r="AO895" s="42">
        <v>0.49</v>
      </c>
      <c r="AP895" s="17">
        <v>51</v>
      </c>
      <c r="AQ895" s="17">
        <v>5.6400000000000006</v>
      </c>
      <c r="AR895" s="17">
        <v>164.94</v>
      </c>
      <c r="AS895" s="17">
        <v>124.8</v>
      </c>
      <c r="AT895" s="17" t="s">
        <v>2640</v>
      </c>
      <c r="AU895" s="17" t="s">
        <v>2640</v>
      </c>
      <c r="AV895" s="17" t="s">
        <v>2641</v>
      </c>
      <c r="AW895" s="17">
        <v>4</v>
      </c>
      <c r="AX895" s="66" t="s">
        <v>2688</v>
      </c>
    </row>
    <row r="896" spans="1:50" s="8" customFormat="1" x14ac:dyDescent="0.3">
      <c r="A896" s="17" t="s">
        <v>2469</v>
      </c>
      <c r="B896" s="17" t="s">
        <v>605</v>
      </c>
      <c r="C896" s="17" t="s">
        <v>1942</v>
      </c>
      <c r="D896" s="17" t="s">
        <v>2469</v>
      </c>
      <c r="E896" s="17" t="s">
        <v>2232</v>
      </c>
      <c r="F896" s="17" t="s">
        <v>2616</v>
      </c>
      <c r="G896" s="17" t="s">
        <v>605</v>
      </c>
      <c r="H896" s="18" t="s">
        <v>1052</v>
      </c>
      <c r="I896" s="19">
        <v>44714</v>
      </c>
      <c r="J896" s="17" t="s">
        <v>2656</v>
      </c>
      <c r="K896" s="17">
        <v>0.19</v>
      </c>
      <c r="L896" s="17">
        <v>68</v>
      </c>
      <c r="M896" s="17">
        <v>6.51</v>
      </c>
      <c r="N896" s="17">
        <v>71</v>
      </c>
      <c r="O896" s="17">
        <v>10.52</v>
      </c>
      <c r="P896" s="17">
        <v>63</v>
      </c>
      <c r="Q896" s="17">
        <v>0.28000000000000003</v>
      </c>
      <c r="R896" s="17">
        <v>67</v>
      </c>
      <c r="S896" s="17">
        <v>1.62</v>
      </c>
      <c r="T896" s="17">
        <v>66</v>
      </c>
      <c r="U896" s="17">
        <v>-1.52</v>
      </c>
      <c r="V896" s="17">
        <v>61</v>
      </c>
      <c r="W896" s="17">
        <v>-0.09</v>
      </c>
      <c r="X896" s="17">
        <v>54</v>
      </c>
      <c r="Y896" s="17">
        <v>-7.0000000000000007E-2</v>
      </c>
      <c r="Z896" s="17">
        <v>53</v>
      </c>
      <c r="AA896" s="17">
        <v>1.84</v>
      </c>
      <c r="AB896" s="17">
        <v>56</v>
      </c>
      <c r="AC896" s="17">
        <v>3.36</v>
      </c>
      <c r="AD896" s="17">
        <v>60</v>
      </c>
      <c r="AE896" s="42">
        <v>0.31</v>
      </c>
      <c r="AF896" s="17">
        <v>59</v>
      </c>
      <c r="AG896" s="45">
        <v>0.05</v>
      </c>
      <c r="AH896" s="17">
        <v>47</v>
      </c>
      <c r="AI896" s="49">
        <v>0.33</v>
      </c>
      <c r="AJ896" s="17">
        <v>55</v>
      </c>
      <c r="AK896" s="49">
        <v>0.01</v>
      </c>
      <c r="AL896" s="17">
        <v>41</v>
      </c>
      <c r="AM896" s="42">
        <v>0.33</v>
      </c>
      <c r="AN896" s="17">
        <v>52</v>
      </c>
      <c r="AO896" s="42">
        <v>0.53</v>
      </c>
      <c r="AP896" s="17">
        <v>61</v>
      </c>
      <c r="AQ896" s="17">
        <v>4.99</v>
      </c>
      <c r="AR896" s="17">
        <v>162.32</v>
      </c>
      <c r="AS896" s="17">
        <v>123.46</v>
      </c>
      <c r="AT896" s="17" t="s">
        <v>2640</v>
      </c>
      <c r="AU896" s="17" t="s">
        <v>2641</v>
      </c>
      <c r="AV896" s="17" t="s">
        <v>2641</v>
      </c>
      <c r="AW896" s="17">
        <v>3</v>
      </c>
      <c r="AX896" s="66" t="s">
        <v>2690</v>
      </c>
    </row>
    <row r="897" spans="1:50" s="8" customFormat="1" x14ac:dyDescent="0.3">
      <c r="A897" s="17" t="s">
        <v>2470</v>
      </c>
      <c r="B897" s="17" t="s">
        <v>664</v>
      </c>
      <c r="C897" s="17" t="s">
        <v>1943</v>
      </c>
      <c r="D897" s="17" t="s">
        <v>2470</v>
      </c>
      <c r="E897" s="17" t="s">
        <v>2232</v>
      </c>
      <c r="F897" s="17" t="s">
        <v>2616</v>
      </c>
      <c r="G897" s="17" t="s">
        <v>664</v>
      </c>
      <c r="H897" s="18" t="s">
        <v>1050</v>
      </c>
      <c r="I897" s="19">
        <v>44734</v>
      </c>
      <c r="J897" s="17" t="s">
        <v>2655</v>
      </c>
      <c r="K897" s="17">
        <v>0.28999999999999998</v>
      </c>
      <c r="L897" s="17">
        <v>67</v>
      </c>
      <c r="M897" s="17">
        <v>5.1100000000000003</v>
      </c>
      <c r="N897" s="17">
        <v>70</v>
      </c>
      <c r="O897" s="17">
        <v>8.35</v>
      </c>
      <c r="P897" s="17">
        <v>62</v>
      </c>
      <c r="Q897" s="17">
        <v>-0.12</v>
      </c>
      <c r="R897" s="17">
        <v>64</v>
      </c>
      <c r="S897" s="17">
        <v>2.21</v>
      </c>
      <c r="T897" s="17">
        <v>64</v>
      </c>
      <c r="U897" s="17">
        <v>-0.67</v>
      </c>
      <c r="V897" s="17">
        <v>57</v>
      </c>
      <c r="W897" s="17">
        <v>-0.49</v>
      </c>
      <c r="X897" s="17">
        <v>50</v>
      </c>
      <c r="Y897" s="17">
        <v>1.32</v>
      </c>
      <c r="Z897" s="17">
        <v>49</v>
      </c>
      <c r="AA897" s="17">
        <v>1.78</v>
      </c>
      <c r="AB897" s="17">
        <v>52</v>
      </c>
      <c r="AC897" s="17">
        <v>4.12</v>
      </c>
      <c r="AD897" s="17">
        <v>59</v>
      </c>
      <c r="AE897" s="42">
        <v>0.31</v>
      </c>
      <c r="AF897" s="17">
        <v>52</v>
      </c>
      <c r="AG897" s="45">
        <v>0.06</v>
      </c>
      <c r="AH897" s="17">
        <v>43</v>
      </c>
      <c r="AI897" s="49">
        <v>0.3</v>
      </c>
      <c r="AJ897" s="17">
        <v>51</v>
      </c>
      <c r="AK897" s="49">
        <v>0.01</v>
      </c>
      <c r="AL897" s="17">
        <v>38</v>
      </c>
      <c r="AM897" s="42">
        <v>0.33</v>
      </c>
      <c r="AN897" s="17">
        <v>48</v>
      </c>
      <c r="AO897" s="42">
        <v>0.51</v>
      </c>
      <c r="AP897" s="17">
        <v>54</v>
      </c>
      <c r="AQ897" s="17">
        <v>4.4400000000000004</v>
      </c>
      <c r="AR897" s="17">
        <v>164.46</v>
      </c>
      <c r="AS897" s="17">
        <v>120.88</v>
      </c>
      <c r="AT897" s="17" t="s">
        <v>2641</v>
      </c>
      <c r="AU897" s="17" t="s">
        <v>2641</v>
      </c>
      <c r="AV897" s="17" t="s">
        <v>2641</v>
      </c>
      <c r="AW897" s="17">
        <v>3</v>
      </c>
      <c r="AX897" s="66" t="s">
        <v>2688</v>
      </c>
    </row>
    <row r="898" spans="1:50" x14ac:dyDescent="0.3">
      <c r="A898" s="11" t="s">
        <v>2471</v>
      </c>
      <c r="B898" s="11" t="s">
        <v>702</v>
      </c>
      <c r="C898" s="11" t="s">
        <v>1944</v>
      </c>
      <c r="D898" s="11" t="s">
        <v>2471</v>
      </c>
      <c r="E898" s="11" t="s">
        <v>2232</v>
      </c>
      <c r="F898" s="11" t="s">
        <v>2616</v>
      </c>
      <c r="G898" s="11" t="s">
        <v>702</v>
      </c>
      <c r="H898" s="12" t="s">
        <v>1050</v>
      </c>
      <c r="I898" s="13">
        <v>44722</v>
      </c>
      <c r="J898" s="11" t="s">
        <v>2657</v>
      </c>
      <c r="K898" s="11">
        <v>0.16</v>
      </c>
      <c r="L898" s="11">
        <v>68</v>
      </c>
      <c r="M898" s="11">
        <v>5.66</v>
      </c>
      <c r="N898" s="11">
        <v>71</v>
      </c>
      <c r="O898" s="11">
        <v>7.98</v>
      </c>
      <c r="P898" s="11">
        <v>64</v>
      </c>
      <c r="Q898" s="11">
        <v>0.57999999999999996</v>
      </c>
      <c r="R898" s="11">
        <v>65</v>
      </c>
      <c r="S898" s="11">
        <v>2.54</v>
      </c>
      <c r="T898" s="11">
        <v>65</v>
      </c>
      <c r="U898" s="11">
        <v>-1.03</v>
      </c>
      <c r="V898" s="11">
        <v>60</v>
      </c>
      <c r="W898" s="11">
        <v>-0.72</v>
      </c>
      <c r="X898" s="11">
        <v>53</v>
      </c>
      <c r="Y898" s="11">
        <v>2.74</v>
      </c>
      <c r="Z898" s="11">
        <v>53</v>
      </c>
      <c r="AA898" s="11">
        <v>1.9</v>
      </c>
      <c r="AB898" s="11">
        <v>55</v>
      </c>
      <c r="AC898" s="11">
        <v>3.91</v>
      </c>
      <c r="AD898" s="11">
        <v>60</v>
      </c>
      <c r="AE898" s="40">
        <v>0.36</v>
      </c>
      <c r="AF898" s="11">
        <v>56</v>
      </c>
      <c r="AG898" s="43">
        <v>0.06</v>
      </c>
      <c r="AH898" s="11">
        <v>47</v>
      </c>
      <c r="AI898" s="47">
        <v>0.35</v>
      </c>
      <c r="AJ898" s="11">
        <v>55</v>
      </c>
      <c r="AK898" s="47">
        <v>1E-3</v>
      </c>
      <c r="AL898" s="11">
        <v>42</v>
      </c>
      <c r="AM898" s="40">
        <v>0.32</v>
      </c>
      <c r="AN898" s="11">
        <v>52</v>
      </c>
      <c r="AO898" s="40">
        <v>0.6</v>
      </c>
      <c r="AP898" s="11">
        <v>58</v>
      </c>
      <c r="AQ898" s="11">
        <v>4.63</v>
      </c>
      <c r="AR898" s="11">
        <v>169.94</v>
      </c>
      <c r="AS898" s="11">
        <v>119.57</v>
      </c>
      <c r="AT898" s="11" t="s">
        <v>2641</v>
      </c>
      <c r="AU898" s="11" t="s">
        <v>2641</v>
      </c>
      <c r="AV898" s="11" t="s">
        <v>2641</v>
      </c>
      <c r="AW898" s="11">
        <v>3</v>
      </c>
      <c r="AX898" s="64" t="s">
        <v>2688</v>
      </c>
    </row>
    <row r="899" spans="1:50" x14ac:dyDescent="0.3">
      <c r="A899" s="11" t="s">
        <v>2472</v>
      </c>
      <c r="B899" s="11" t="s">
        <v>359</v>
      </c>
      <c r="C899" s="11" t="s">
        <v>1945</v>
      </c>
      <c r="D899" s="11" t="s">
        <v>2472</v>
      </c>
      <c r="E899" s="11" t="s">
        <v>2232</v>
      </c>
      <c r="F899" s="11" t="s">
        <v>2616</v>
      </c>
      <c r="G899" s="11" t="s">
        <v>359</v>
      </c>
      <c r="H899" s="12" t="s">
        <v>1059</v>
      </c>
      <c r="I899" s="13">
        <v>44708</v>
      </c>
      <c r="J899" s="11" t="s">
        <v>2657</v>
      </c>
      <c r="K899" s="11">
        <v>0.32</v>
      </c>
      <c r="L899" s="11">
        <v>66</v>
      </c>
      <c r="M899" s="11">
        <v>8.9600000000000009</v>
      </c>
      <c r="N899" s="11">
        <v>70</v>
      </c>
      <c r="O899" s="11">
        <v>14.15</v>
      </c>
      <c r="P899" s="11">
        <v>59</v>
      </c>
      <c r="Q899" s="11">
        <v>-0.15</v>
      </c>
      <c r="R899" s="11">
        <v>62</v>
      </c>
      <c r="S899" s="11">
        <v>2.4</v>
      </c>
      <c r="T899" s="11">
        <v>63</v>
      </c>
      <c r="U899" s="11">
        <v>0.04</v>
      </c>
      <c r="V899" s="11">
        <v>55</v>
      </c>
      <c r="W899" s="11">
        <v>-0.62</v>
      </c>
      <c r="X899" s="11">
        <v>47</v>
      </c>
      <c r="Y899" s="11">
        <v>5.75</v>
      </c>
      <c r="Z899" s="11">
        <v>47</v>
      </c>
      <c r="AA899" s="11">
        <v>2.0499999999999998</v>
      </c>
      <c r="AB899" s="11">
        <v>50</v>
      </c>
      <c r="AC899" s="11">
        <v>5.17</v>
      </c>
      <c r="AD899" s="11">
        <v>59</v>
      </c>
      <c r="AE899" s="40">
        <v>0.28999999999999998</v>
      </c>
      <c r="AF899" s="11">
        <v>50</v>
      </c>
      <c r="AG899" s="43">
        <v>0.06</v>
      </c>
      <c r="AH899" s="11">
        <v>42</v>
      </c>
      <c r="AI899" s="47">
        <v>0.28000000000000003</v>
      </c>
      <c r="AJ899" s="11">
        <v>49</v>
      </c>
      <c r="AK899" s="47">
        <v>1E-3</v>
      </c>
      <c r="AL899" s="11">
        <v>37</v>
      </c>
      <c r="AM899" s="40">
        <v>0.3</v>
      </c>
      <c r="AN899" s="11">
        <v>46</v>
      </c>
      <c r="AO899" s="40">
        <v>0.43</v>
      </c>
      <c r="AP899" s="11">
        <v>52</v>
      </c>
      <c r="AQ899" s="11">
        <v>9</v>
      </c>
      <c r="AR899" s="11">
        <v>168.63</v>
      </c>
      <c r="AS899" s="11">
        <v>124.25</v>
      </c>
      <c r="AT899" s="11" t="s">
        <v>2640</v>
      </c>
      <c r="AU899" s="11" t="s">
        <v>2640</v>
      </c>
      <c r="AV899" s="11" t="s">
        <v>2640</v>
      </c>
      <c r="AW899" s="11">
        <v>3</v>
      </c>
      <c r="AX899" s="64" t="s">
        <v>2688</v>
      </c>
    </row>
    <row r="900" spans="1:50" x14ac:dyDescent="0.3">
      <c r="A900" s="11" t="s">
        <v>2473</v>
      </c>
      <c r="B900" s="11" t="s">
        <v>924</v>
      </c>
      <c r="C900" s="11" t="s">
        <v>1946</v>
      </c>
      <c r="D900" s="11" t="s">
        <v>2473</v>
      </c>
      <c r="E900" s="11" t="s">
        <v>2232</v>
      </c>
      <c r="F900" s="11" t="s">
        <v>2616</v>
      </c>
      <c r="G900" s="11" t="s">
        <v>924</v>
      </c>
      <c r="H900" s="12" t="s">
        <v>1074</v>
      </c>
      <c r="I900" s="13">
        <v>44734</v>
      </c>
      <c r="J900" s="11" t="s">
        <v>2656</v>
      </c>
      <c r="K900" s="11">
        <v>0.47</v>
      </c>
      <c r="L900" s="11">
        <v>63</v>
      </c>
      <c r="M900" s="11">
        <v>9.93</v>
      </c>
      <c r="N900" s="11">
        <v>67</v>
      </c>
      <c r="O900" s="11">
        <v>14.27</v>
      </c>
      <c r="P900" s="11">
        <v>54</v>
      </c>
      <c r="Q900" s="11">
        <v>-0.22</v>
      </c>
      <c r="R900" s="11">
        <v>59</v>
      </c>
      <c r="S900" s="11">
        <v>1.92</v>
      </c>
      <c r="T900" s="11">
        <v>60</v>
      </c>
      <c r="U900" s="11">
        <v>0.39</v>
      </c>
      <c r="V900" s="11">
        <v>48</v>
      </c>
      <c r="W900" s="11">
        <v>-0.62</v>
      </c>
      <c r="X900" s="11">
        <v>40</v>
      </c>
      <c r="Y900" s="11">
        <v>5.34</v>
      </c>
      <c r="Z900" s="11">
        <v>40</v>
      </c>
      <c r="AA900" s="11">
        <v>2.1</v>
      </c>
      <c r="AB900" s="11">
        <v>44</v>
      </c>
      <c r="AC900" s="11">
        <v>5.63</v>
      </c>
      <c r="AD900" s="11">
        <v>55</v>
      </c>
      <c r="AE900" s="40">
        <v>0.32</v>
      </c>
      <c r="AF900" s="11">
        <v>44</v>
      </c>
      <c r="AG900" s="43">
        <v>7.0000000000000007E-2</v>
      </c>
      <c r="AH900" s="11">
        <v>34</v>
      </c>
      <c r="AI900" s="47">
        <v>0.2</v>
      </c>
      <c r="AJ900" s="11">
        <v>42</v>
      </c>
      <c r="AK900" s="47">
        <v>0.02</v>
      </c>
      <c r="AL900" s="11">
        <v>29</v>
      </c>
      <c r="AM900" s="40">
        <v>0.28999999999999998</v>
      </c>
      <c r="AN900" s="11">
        <v>39</v>
      </c>
      <c r="AO900" s="40">
        <v>0.47</v>
      </c>
      <c r="AP900" s="11">
        <v>45</v>
      </c>
      <c r="AQ900" s="11">
        <v>10.32</v>
      </c>
      <c r="AR900" s="11">
        <v>172.52</v>
      </c>
      <c r="AS900" s="11">
        <v>127.2</v>
      </c>
      <c r="AT900" s="11" t="s">
        <v>2641</v>
      </c>
      <c r="AU900" s="11" t="s">
        <v>2640</v>
      </c>
      <c r="AV900" s="11" t="s">
        <v>2641</v>
      </c>
      <c r="AW900" s="11">
        <v>3</v>
      </c>
      <c r="AX900" s="64" t="s">
        <v>2688</v>
      </c>
    </row>
    <row r="901" spans="1:50" x14ac:dyDescent="0.3">
      <c r="A901" s="11" t="s">
        <v>2474</v>
      </c>
      <c r="B901" s="11" t="s">
        <v>983</v>
      </c>
      <c r="C901" s="11" t="s">
        <v>1947</v>
      </c>
      <c r="D901" s="11" t="s">
        <v>2474</v>
      </c>
      <c r="E901" s="11" t="s">
        <v>2232</v>
      </c>
      <c r="F901" s="11" t="s">
        <v>2616</v>
      </c>
      <c r="G901" s="11" t="s">
        <v>983</v>
      </c>
      <c r="H901" s="12" t="s">
        <v>1076</v>
      </c>
      <c r="I901" s="13">
        <v>44741</v>
      </c>
      <c r="J901" s="11" t="s">
        <v>2656</v>
      </c>
      <c r="K901" s="11">
        <v>0.13</v>
      </c>
      <c r="L901" s="11">
        <v>62</v>
      </c>
      <c r="M901" s="11">
        <v>7.74</v>
      </c>
      <c r="N901" s="11">
        <v>67</v>
      </c>
      <c r="O901" s="11">
        <v>13.87</v>
      </c>
      <c r="P901" s="11">
        <v>57</v>
      </c>
      <c r="Q901" s="11">
        <v>-0.48</v>
      </c>
      <c r="R901" s="11">
        <v>61</v>
      </c>
      <c r="S901" s="11">
        <v>2.25</v>
      </c>
      <c r="T901" s="11">
        <v>61</v>
      </c>
      <c r="U901" s="11">
        <v>0.13</v>
      </c>
      <c r="V901" s="11">
        <v>53</v>
      </c>
      <c r="W901" s="11">
        <v>-0.77</v>
      </c>
      <c r="X901" s="11">
        <v>44</v>
      </c>
      <c r="Y901" s="11">
        <v>4.12</v>
      </c>
      <c r="Z901" s="11">
        <v>45</v>
      </c>
      <c r="AA901" s="11">
        <v>2.4500000000000002</v>
      </c>
      <c r="AB901" s="11">
        <v>48</v>
      </c>
      <c r="AC901" s="11">
        <v>5.81</v>
      </c>
      <c r="AD901" s="11">
        <v>57</v>
      </c>
      <c r="AE901" s="40">
        <v>0.28999999999999998</v>
      </c>
      <c r="AF901" s="11">
        <v>51</v>
      </c>
      <c r="AG901" s="43">
        <v>0.06</v>
      </c>
      <c r="AH901" s="11">
        <v>42</v>
      </c>
      <c r="AI901" s="47">
        <v>0.22</v>
      </c>
      <c r="AJ901" s="11">
        <v>49</v>
      </c>
      <c r="AK901" s="47">
        <v>0.02</v>
      </c>
      <c r="AL901" s="11">
        <v>36</v>
      </c>
      <c r="AM901" s="40">
        <v>0.28999999999999998</v>
      </c>
      <c r="AN901" s="11">
        <v>46</v>
      </c>
      <c r="AO901" s="40">
        <v>0.49</v>
      </c>
      <c r="AP901" s="11">
        <v>53</v>
      </c>
      <c r="AQ901" s="11">
        <v>7.87</v>
      </c>
      <c r="AR901" s="11">
        <v>168.41</v>
      </c>
      <c r="AS901" s="11">
        <v>121.14</v>
      </c>
      <c r="AT901" s="11" t="s">
        <v>2642</v>
      </c>
      <c r="AU901" s="11" t="s">
        <v>2642</v>
      </c>
      <c r="AV901" s="11" t="s">
        <v>2640</v>
      </c>
      <c r="AW901" s="11">
        <v>3</v>
      </c>
      <c r="AX901" s="64" t="s">
        <v>2688</v>
      </c>
    </row>
    <row r="902" spans="1:50" s="8" customFormat="1" x14ac:dyDescent="0.3">
      <c r="A902" s="17" t="s">
        <v>2475</v>
      </c>
      <c r="B902" s="17" t="s">
        <v>447</v>
      </c>
      <c r="C902" s="17" t="s">
        <v>1948</v>
      </c>
      <c r="D902" s="17" t="s">
        <v>2475</v>
      </c>
      <c r="E902" s="17" t="s">
        <v>2233</v>
      </c>
      <c r="F902" s="17" t="s">
        <v>2688</v>
      </c>
      <c r="G902" s="17" t="s">
        <v>447</v>
      </c>
      <c r="H902" s="18" t="s">
        <v>1061</v>
      </c>
      <c r="I902" s="19">
        <v>44709</v>
      </c>
      <c r="J902" s="17" t="s">
        <v>2656</v>
      </c>
      <c r="K902" s="17">
        <v>0.56000000000000005</v>
      </c>
      <c r="L902" s="17">
        <v>65</v>
      </c>
      <c r="M902" s="17">
        <v>10.16</v>
      </c>
      <c r="N902" s="17">
        <v>70</v>
      </c>
      <c r="O902" s="17">
        <v>17.96</v>
      </c>
      <c r="P902" s="17">
        <v>59</v>
      </c>
      <c r="Q902" s="17">
        <v>0.43</v>
      </c>
      <c r="R902" s="17">
        <v>64</v>
      </c>
      <c r="S902" s="17">
        <v>2.44</v>
      </c>
      <c r="T902" s="17">
        <v>65</v>
      </c>
      <c r="U902" s="17">
        <v>0.32</v>
      </c>
      <c r="V902" s="17">
        <v>53</v>
      </c>
      <c r="W902" s="17">
        <v>-0.37</v>
      </c>
      <c r="X902" s="17">
        <v>48</v>
      </c>
      <c r="Y902" s="17">
        <v>4.8899999999999997</v>
      </c>
      <c r="Z902" s="17">
        <v>47</v>
      </c>
      <c r="AA902" s="17">
        <v>2.91</v>
      </c>
      <c r="AB902" s="17">
        <v>50</v>
      </c>
      <c r="AC902" s="17">
        <v>4.91</v>
      </c>
      <c r="AD902" s="17">
        <v>60</v>
      </c>
      <c r="AE902" s="42">
        <v>0.2</v>
      </c>
      <c r="AF902" s="17">
        <v>49</v>
      </c>
      <c r="AG902" s="45">
        <v>0.01</v>
      </c>
      <c r="AH902" s="17">
        <v>40</v>
      </c>
      <c r="AI902" s="49">
        <v>0.19</v>
      </c>
      <c r="AJ902" s="17">
        <v>48</v>
      </c>
      <c r="AK902" s="49">
        <v>0.01</v>
      </c>
      <c r="AL902" s="17">
        <v>33</v>
      </c>
      <c r="AM902" s="42">
        <v>0.17</v>
      </c>
      <c r="AN902" s="17">
        <v>45</v>
      </c>
      <c r="AO902" s="42">
        <v>0.3</v>
      </c>
      <c r="AP902" s="17">
        <v>51</v>
      </c>
      <c r="AQ902" s="17">
        <v>10.48</v>
      </c>
      <c r="AR902" s="17">
        <v>161.53</v>
      </c>
      <c r="AS902" s="17">
        <v>120.42</v>
      </c>
      <c r="AT902" s="17" t="s">
        <v>2640</v>
      </c>
      <c r="AU902" s="17" t="s">
        <v>2640</v>
      </c>
      <c r="AV902" s="17" t="s">
        <v>2640</v>
      </c>
      <c r="AW902" s="17">
        <v>3</v>
      </c>
      <c r="AX902" s="66" t="s">
        <v>2688</v>
      </c>
    </row>
    <row r="903" spans="1:50" s="8" customFormat="1" x14ac:dyDescent="0.3">
      <c r="A903" s="17" t="s">
        <v>2476</v>
      </c>
      <c r="B903" s="17" t="s">
        <v>940</v>
      </c>
      <c r="C903" s="17" t="s">
        <v>1949</v>
      </c>
      <c r="D903" s="17" t="s">
        <v>2476</v>
      </c>
      <c r="E903" s="17" t="s">
        <v>2233</v>
      </c>
      <c r="F903" s="17" t="s">
        <v>2688</v>
      </c>
      <c r="G903" s="17" t="s">
        <v>940</v>
      </c>
      <c r="H903" s="18" t="s">
        <v>1067</v>
      </c>
      <c r="I903" s="19">
        <v>44735</v>
      </c>
      <c r="J903" s="17" t="s">
        <v>2655</v>
      </c>
      <c r="K903" s="17">
        <v>0.43</v>
      </c>
      <c r="L903" s="17">
        <v>64</v>
      </c>
      <c r="M903" s="17">
        <v>9.7200000000000006</v>
      </c>
      <c r="N903" s="17">
        <v>69</v>
      </c>
      <c r="O903" s="17">
        <v>14.94</v>
      </c>
      <c r="P903" s="17">
        <v>55</v>
      </c>
      <c r="Q903" s="17">
        <v>-0.09</v>
      </c>
      <c r="R903" s="17">
        <v>62</v>
      </c>
      <c r="S903" s="17">
        <v>1.33</v>
      </c>
      <c r="T903" s="17">
        <v>63</v>
      </c>
      <c r="U903" s="17">
        <v>0.66</v>
      </c>
      <c r="V903" s="17">
        <v>50</v>
      </c>
      <c r="W903" s="17">
        <v>-0.31</v>
      </c>
      <c r="X903" s="17">
        <v>41</v>
      </c>
      <c r="Y903" s="17">
        <v>6.16</v>
      </c>
      <c r="Z903" s="17">
        <v>41</v>
      </c>
      <c r="AA903" s="17">
        <v>1.53</v>
      </c>
      <c r="AB903" s="17">
        <v>46</v>
      </c>
      <c r="AC903" s="17">
        <v>4.83</v>
      </c>
      <c r="AD903" s="17">
        <v>58</v>
      </c>
      <c r="AE903" s="42">
        <v>0.23</v>
      </c>
      <c r="AF903" s="17">
        <v>43</v>
      </c>
      <c r="AG903" s="45">
        <v>0.03</v>
      </c>
      <c r="AH903" s="17">
        <v>35</v>
      </c>
      <c r="AI903" s="49">
        <v>0.2</v>
      </c>
      <c r="AJ903" s="17">
        <v>42</v>
      </c>
      <c r="AK903" s="49">
        <v>0.01</v>
      </c>
      <c r="AL903" s="17">
        <v>30</v>
      </c>
      <c r="AM903" s="42">
        <v>0.21</v>
      </c>
      <c r="AN903" s="17">
        <v>39</v>
      </c>
      <c r="AO903" s="42">
        <v>0.35</v>
      </c>
      <c r="AP903" s="17">
        <v>45</v>
      </c>
      <c r="AQ903" s="17">
        <v>10.38</v>
      </c>
      <c r="AR903" s="17">
        <v>158.94</v>
      </c>
      <c r="AS903" s="17">
        <v>124.6</v>
      </c>
      <c r="AT903" s="17" t="s">
        <v>2640</v>
      </c>
      <c r="AU903" s="17" t="s">
        <v>2640</v>
      </c>
      <c r="AV903" s="17" t="s">
        <v>2640</v>
      </c>
      <c r="AW903" s="17">
        <v>4</v>
      </c>
      <c r="AX903" s="66" t="s">
        <v>2688</v>
      </c>
    </row>
    <row r="904" spans="1:50" s="8" customFormat="1" x14ac:dyDescent="0.3">
      <c r="A904" s="17" t="s">
        <v>2477</v>
      </c>
      <c r="B904" s="17" t="s">
        <v>966</v>
      </c>
      <c r="C904" s="17" t="s">
        <v>1950</v>
      </c>
      <c r="D904" s="17" t="s">
        <v>2477</v>
      </c>
      <c r="E904" s="17" t="s">
        <v>2233</v>
      </c>
      <c r="F904" s="17" t="s">
        <v>2688</v>
      </c>
      <c r="G904" s="17" t="s">
        <v>966</v>
      </c>
      <c r="H904" s="18" t="s">
        <v>1054</v>
      </c>
      <c r="I904" s="19">
        <v>44737</v>
      </c>
      <c r="J904" s="17" t="s">
        <v>2656</v>
      </c>
      <c r="K904" s="17">
        <v>0.55000000000000004</v>
      </c>
      <c r="L904" s="17">
        <v>68</v>
      </c>
      <c r="M904" s="17">
        <v>9.61</v>
      </c>
      <c r="N904" s="17">
        <v>71</v>
      </c>
      <c r="O904" s="17">
        <v>10.57</v>
      </c>
      <c r="P904" s="17">
        <v>63</v>
      </c>
      <c r="Q904" s="17">
        <v>-0.94</v>
      </c>
      <c r="R904" s="17">
        <v>68</v>
      </c>
      <c r="S904" s="17">
        <v>1.74</v>
      </c>
      <c r="T904" s="17">
        <v>67</v>
      </c>
      <c r="U904" s="17">
        <v>0.91</v>
      </c>
      <c r="V904" s="17">
        <v>61</v>
      </c>
      <c r="W904" s="17">
        <v>-1.07</v>
      </c>
      <c r="X904" s="17">
        <v>54</v>
      </c>
      <c r="Y904" s="17">
        <v>7.06</v>
      </c>
      <c r="Z904" s="17">
        <v>53</v>
      </c>
      <c r="AA904" s="17">
        <v>1.57</v>
      </c>
      <c r="AB904" s="17">
        <v>56</v>
      </c>
      <c r="AC904" s="17">
        <v>6.76</v>
      </c>
      <c r="AD904" s="17">
        <v>61</v>
      </c>
      <c r="AE904" s="42">
        <v>0.28999999999999998</v>
      </c>
      <c r="AF904" s="17">
        <v>61</v>
      </c>
      <c r="AG904" s="45">
        <v>0.06</v>
      </c>
      <c r="AH904" s="17">
        <v>48</v>
      </c>
      <c r="AI904" s="49">
        <v>0.14000000000000001</v>
      </c>
      <c r="AJ904" s="17">
        <v>57</v>
      </c>
      <c r="AK904" s="49">
        <v>0.02</v>
      </c>
      <c r="AL904" s="17">
        <v>41</v>
      </c>
      <c r="AM904" s="42">
        <v>0.23</v>
      </c>
      <c r="AN904" s="17">
        <v>54</v>
      </c>
      <c r="AO904" s="42">
        <v>0.41</v>
      </c>
      <c r="AP904" s="17">
        <v>63</v>
      </c>
      <c r="AQ904" s="17">
        <v>10.52</v>
      </c>
      <c r="AR904" s="17">
        <v>171.75</v>
      </c>
      <c r="AS904" s="17">
        <v>124.23</v>
      </c>
      <c r="AT904" s="17" t="s">
        <v>2641</v>
      </c>
      <c r="AU904" s="17" t="s">
        <v>2640</v>
      </c>
      <c r="AV904" s="17" t="s">
        <v>2640</v>
      </c>
      <c r="AW904" s="17">
        <v>3</v>
      </c>
      <c r="AX904" s="66" t="s">
        <v>2688</v>
      </c>
    </row>
    <row r="905" spans="1:50" s="8" customFormat="1" x14ac:dyDescent="0.3">
      <c r="A905" s="17" t="s">
        <v>2478</v>
      </c>
      <c r="B905" s="17" t="s">
        <v>816</v>
      </c>
      <c r="C905" s="17" t="s">
        <v>1951</v>
      </c>
      <c r="D905" s="17" t="s">
        <v>2478</v>
      </c>
      <c r="E905" s="17" t="s">
        <v>2233</v>
      </c>
      <c r="F905" s="17" t="s">
        <v>2616</v>
      </c>
      <c r="G905" s="17" t="s">
        <v>816</v>
      </c>
      <c r="H905" s="18" t="s">
        <v>1051</v>
      </c>
      <c r="I905" s="19">
        <v>44731</v>
      </c>
      <c r="J905" s="17" t="s">
        <v>2657</v>
      </c>
      <c r="K905" s="17">
        <v>0.56000000000000005</v>
      </c>
      <c r="L905" s="17">
        <v>64</v>
      </c>
      <c r="M905" s="17">
        <v>10.02</v>
      </c>
      <c r="N905" s="17">
        <v>69</v>
      </c>
      <c r="O905" s="17">
        <v>15.99</v>
      </c>
      <c r="P905" s="17">
        <v>56</v>
      </c>
      <c r="Q905" s="17">
        <v>-0.63</v>
      </c>
      <c r="R905" s="17">
        <v>63</v>
      </c>
      <c r="S905" s="17">
        <v>1.72</v>
      </c>
      <c r="T905" s="17">
        <v>64</v>
      </c>
      <c r="U905" s="17">
        <v>-7.0000000000000007E-2</v>
      </c>
      <c r="V905" s="17">
        <v>52</v>
      </c>
      <c r="W905" s="17">
        <v>-0.56000000000000005</v>
      </c>
      <c r="X905" s="17">
        <v>46</v>
      </c>
      <c r="Y905" s="17">
        <v>5.84</v>
      </c>
      <c r="Z905" s="17">
        <v>45</v>
      </c>
      <c r="AA905" s="17">
        <v>2.27</v>
      </c>
      <c r="AB905" s="17">
        <v>48</v>
      </c>
      <c r="AC905" s="17">
        <v>6.08</v>
      </c>
      <c r="AD905" s="17">
        <v>59</v>
      </c>
      <c r="AE905" s="42">
        <v>0.31</v>
      </c>
      <c r="AF905" s="17">
        <v>49</v>
      </c>
      <c r="AG905" s="45">
        <v>0.03</v>
      </c>
      <c r="AH905" s="17">
        <v>39</v>
      </c>
      <c r="AI905" s="49">
        <v>0.14000000000000001</v>
      </c>
      <c r="AJ905" s="17">
        <v>46</v>
      </c>
      <c r="AK905" s="49">
        <v>0.03</v>
      </c>
      <c r="AL905" s="17">
        <v>33</v>
      </c>
      <c r="AM905" s="42">
        <v>0.21</v>
      </c>
      <c r="AN905" s="17">
        <v>43</v>
      </c>
      <c r="AO905" s="42">
        <v>0.45</v>
      </c>
      <c r="AP905" s="17">
        <v>51</v>
      </c>
      <c r="AQ905" s="17">
        <v>9.9499999999999993</v>
      </c>
      <c r="AR905" s="17">
        <v>163.83000000000001</v>
      </c>
      <c r="AS905" s="17">
        <v>122.57</v>
      </c>
      <c r="AT905" s="17" t="s">
        <v>2640</v>
      </c>
      <c r="AU905" s="17" t="s">
        <v>2641</v>
      </c>
      <c r="AV905" s="17" t="s">
        <v>2641</v>
      </c>
      <c r="AW905" s="17">
        <v>3</v>
      </c>
      <c r="AX905" s="66" t="s">
        <v>2688</v>
      </c>
    </row>
    <row r="906" spans="1:50" x14ac:dyDescent="0.3">
      <c r="A906" s="11" t="s">
        <v>2479</v>
      </c>
      <c r="B906" s="11" t="s">
        <v>813</v>
      </c>
      <c r="C906" s="11" t="s">
        <v>1952</v>
      </c>
      <c r="D906" s="11" t="s">
        <v>2479</v>
      </c>
      <c r="E906" s="11" t="s">
        <v>2233</v>
      </c>
      <c r="F906" s="11" t="s">
        <v>2616</v>
      </c>
      <c r="G906" s="11" t="s">
        <v>813</v>
      </c>
      <c r="H906" s="12" t="s">
        <v>1049</v>
      </c>
      <c r="I906" s="13">
        <v>44731</v>
      </c>
      <c r="J906" s="11" t="s">
        <v>2657</v>
      </c>
      <c r="K906" s="11">
        <v>0.55000000000000004</v>
      </c>
      <c r="L906" s="11">
        <v>65</v>
      </c>
      <c r="M906" s="11">
        <v>10.37</v>
      </c>
      <c r="N906" s="11">
        <v>70</v>
      </c>
      <c r="O906" s="11">
        <v>17.399999999999999</v>
      </c>
      <c r="P906" s="11">
        <v>57</v>
      </c>
      <c r="Q906" s="11">
        <v>0.22</v>
      </c>
      <c r="R906" s="11">
        <v>66</v>
      </c>
      <c r="S906" s="11">
        <v>2.2599999999999998</v>
      </c>
      <c r="T906" s="11">
        <v>66</v>
      </c>
      <c r="U906" s="11">
        <v>1.34</v>
      </c>
      <c r="V906" s="11">
        <v>54</v>
      </c>
      <c r="W906" s="11">
        <v>-0.56000000000000005</v>
      </c>
      <c r="X906" s="11">
        <v>47</v>
      </c>
      <c r="Y906" s="11">
        <v>7.4</v>
      </c>
      <c r="Z906" s="11">
        <v>46</v>
      </c>
      <c r="AA906" s="11">
        <v>2.4500000000000002</v>
      </c>
      <c r="AB906" s="11">
        <v>51</v>
      </c>
      <c r="AC906" s="11">
        <v>5.3</v>
      </c>
      <c r="AD906" s="11">
        <v>60</v>
      </c>
      <c r="AE906" s="40">
        <v>0.22</v>
      </c>
      <c r="AF906" s="11">
        <v>53</v>
      </c>
      <c r="AG906" s="43">
        <v>0.03</v>
      </c>
      <c r="AH906" s="11">
        <v>40</v>
      </c>
      <c r="AI906" s="47">
        <v>0.25</v>
      </c>
      <c r="AJ906" s="11">
        <v>49</v>
      </c>
      <c r="AK906" s="47">
        <v>1E-3</v>
      </c>
      <c r="AL906" s="11">
        <v>34</v>
      </c>
      <c r="AM906" s="40">
        <v>0.23</v>
      </c>
      <c r="AN906" s="11">
        <v>46</v>
      </c>
      <c r="AO906" s="40">
        <v>0.33</v>
      </c>
      <c r="AP906" s="11">
        <v>55</v>
      </c>
      <c r="AQ906" s="11">
        <v>11.709999999999999</v>
      </c>
      <c r="AR906" s="11">
        <v>165.72</v>
      </c>
      <c r="AS906" s="11">
        <v>124.64</v>
      </c>
      <c r="AT906" s="11" t="s">
        <v>2640</v>
      </c>
      <c r="AU906" s="11" t="s">
        <v>2641</v>
      </c>
      <c r="AV906" s="11" t="s">
        <v>2640</v>
      </c>
      <c r="AW906" s="11">
        <v>3</v>
      </c>
      <c r="AX906" s="64" t="s">
        <v>2688</v>
      </c>
    </row>
    <row r="907" spans="1:50" x14ac:dyDescent="0.3">
      <c r="A907" s="11" t="s">
        <v>2480</v>
      </c>
      <c r="B907" s="11" t="s">
        <v>998</v>
      </c>
      <c r="C907" s="11" t="s">
        <v>1953</v>
      </c>
      <c r="D907" s="11" t="s">
        <v>2480</v>
      </c>
      <c r="E907" s="11" t="s">
        <v>2233</v>
      </c>
      <c r="F907" s="11" t="s">
        <v>2616</v>
      </c>
      <c r="G907" s="11" t="s">
        <v>998</v>
      </c>
      <c r="H907" s="12" t="s">
        <v>1066</v>
      </c>
      <c r="I907" s="13">
        <v>44748</v>
      </c>
      <c r="J907" s="11" t="s">
        <v>2656</v>
      </c>
      <c r="K907" s="11">
        <v>0.74</v>
      </c>
      <c r="L907" s="11">
        <v>64</v>
      </c>
      <c r="M907" s="11">
        <v>11.84</v>
      </c>
      <c r="N907" s="11">
        <v>68</v>
      </c>
      <c r="O907" s="11">
        <v>19.18</v>
      </c>
      <c r="P907" s="11">
        <v>58</v>
      </c>
      <c r="Q907" s="11">
        <v>-0.59</v>
      </c>
      <c r="R907" s="11">
        <v>61</v>
      </c>
      <c r="S907" s="11">
        <v>1.1399999999999999</v>
      </c>
      <c r="T907" s="11">
        <v>62</v>
      </c>
      <c r="U907" s="11">
        <v>2.0299999999999998</v>
      </c>
      <c r="V907" s="11">
        <v>52</v>
      </c>
      <c r="W907" s="11">
        <v>-0.54</v>
      </c>
      <c r="X907" s="11">
        <v>43</v>
      </c>
      <c r="Y907" s="11">
        <v>7.73</v>
      </c>
      <c r="Z907" s="11">
        <v>44</v>
      </c>
      <c r="AA907" s="11">
        <v>1.43</v>
      </c>
      <c r="AB907" s="11">
        <v>48</v>
      </c>
      <c r="AC907" s="11">
        <v>5.35</v>
      </c>
      <c r="AD907" s="11">
        <v>57</v>
      </c>
      <c r="AE907" s="40">
        <v>0.26</v>
      </c>
      <c r="AF907" s="11">
        <v>49</v>
      </c>
      <c r="AG907" s="43">
        <v>0.03</v>
      </c>
      <c r="AH907" s="11">
        <v>38</v>
      </c>
      <c r="AI907" s="47">
        <v>0.19</v>
      </c>
      <c r="AJ907" s="11">
        <v>47</v>
      </c>
      <c r="AK907" s="47">
        <v>1E-3</v>
      </c>
      <c r="AL907" s="11">
        <v>31</v>
      </c>
      <c r="AM907" s="40">
        <v>0.18</v>
      </c>
      <c r="AN907" s="11">
        <v>44</v>
      </c>
      <c r="AO907" s="40">
        <v>0.37</v>
      </c>
      <c r="AP907" s="11">
        <v>51</v>
      </c>
      <c r="AQ907" s="11">
        <v>13.87</v>
      </c>
      <c r="AR907" s="11">
        <v>160.65</v>
      </c>
      <c r="AS907" s="11">
        <v>125.96</v>
      </c>
      <c r="AT907" s="11" t="s">
        <v>2640</v>
      </c>
      <c r="AU907" s="11" t="s">
        <v>2640</v>
      </c>
      <c r="AV907" s="11" t="s">
        <v>2642</v>
      </c>
      <c r="AW907" s="11">
        <v>2</v>
      </c>
      <c r="AX907" s="64" t="s">
        <v>2688</v>
      </c>
    </row>
    <row r="908" spans="1:50" x14ac:dyDescent="0.3">
      <c r="A908" s="11" t="s">
        <v>2481</v>
      </c>
      <c r="B908" s="11" t="s">
        <v>844</v>
      </c>
      <c r="C908" s="11" t="s">
        <v>1954</v>
      </c>
      <c r="D908" s="11" t="s">
        <v>2481</v>
      </c>
      <c r="E908" s="11" t="s">
        <v>2233</v>
      </c>
      <c r="F908" s="11" t="s">
        <v>2616</v>
      </c>
      <c r="G908" s="11" t="s">
        <v>844</v>
      </c>
      <c r="H908" s="12" t="s">
        <v>1067</v>
      </c>
      <c r="I908" s="13">
        <v>44731</v>
      </c>
      <c r="J908" s="11" t="s">
        <v>2656</v>
      </c>
      <c r="K908" s="11">
        <v>0.48</v>
      </c>
      <c r="L908" s="11">
        <v>63</v>
      </c>
      <c r="M908" s="11">
        <v>10.199999999999999</v>
      </c>
      <c r="N908" s="11">
        <v>68</v>
      </c>
      <c r="O908" s="11">
        <v>17.100000000000001</v>
      </c>
      <c r="P908" s="11">
        <v>54</v>
      </c>
      <c r="Q908" s="11">
        <v>-0.16</v>
      </c>
      <c r="R908" s="11">
        <v>61</v>
      </c>
      <c r="S908" s="11">
        <v>1.48</v>
      </c>
      <c r="T908" s="11">
        <v>62</v>
      </c>
      <c r="U908" s="11">
        <v>1.1399999999999999</v>
      </c>
      <c r="V908" s="11">
        <v>48</v>
      </c>
      <c r="W908" s="11">
        <v>-0.34</v>
      </c>
      <c r="X908" s="11">
        <v>41</v>
      </c>
      <c r="Y908" s="11">
        <v>5.04</v>
      </c>
      <c r="Z908" s="11">
        <v>40</v>
      </c>
      <c r="AA908" s="11">
        <v>1.91</v>
      </c>
      <c r="AB908" s="11">
        <v>45</v>
      </c>
      <c r="AC908" s="11">
        <v>5.17</v>
      </c>
      <c r="AD908" s="11">
        <v>56</v>
      </c>
      <c r="AE908" s="40">
        <v>0.25</v>
      </c>
      <c r="AF908" s="11">
        <v>43</v>
      </c>
      <c r="AG908" s="43">
        <v>0.04</v>
      </c>
      <c r="AH908" s="11">
        <v>34</v>
      </c>
      <c r="AI908" s="47">
        <v>0.18</v>
      </c>
      <c r="AJ908" s="11">
        <v>41</v>
      </c>
      <c r="AK908" s="47">
        <v>0.02</v>
      </c>
      <c r="AL908" s="11">
        <v>29</v>
      </c>
      <c r="AM908" s="40">
        <v>0.22</v>
      </c>
      <c r="AN908" s="11">
        <v>38</v>
      </c>
      <c r="AO908" s="40">
        <v>0.35</v>
      </c>
      <c r="AP908" s="11">
        <v>44</v>
      </c>
      <c r="AQ908" s="11">
        <v>11.34</v>
      </c>
      <c r="AR908" s="11">
        <v>161.27000000000001</v>
      </c>
      <c r="AS908" s="11">
        <v>125.5</v>
      </c>
      <c r="AT908" s="11" t="s">
        <v>2640</v>
      </c>
      <c r="AU908" s="11" t="s">
        <v>2640</v>
      </c>
      <c r="AV908" s="11" t="s">
        <v>2640</v>
      </c>
      <c r="AW908" s="11">
        <v>3</v>
      </c>
      <c r="AX908" s="64" t="s">
        <v>2688</v>
      </c>
    </row>
    <row r="909" spans="1:50" x14ac:dyDescent="0.3">
      <c r="A909" s="11" t="s">
        <v>2482</v>
      </c>
      <c r="B909" s="11" t="s">
        <v>279</v>
      </c>
      <c r="C909" s="11" t="s">
        <v>1955</v>
      </c>
      <c r="D909" s="11" t="s">
        <v>2482</v>
      </c>
      <c r="E909" s="11" t="s">
        <v>2233</v>
      </c>
      <c r="F909" s="11" t="s">
        <v>2616</v>
      </c>
      <c r="G909" s="11" t="s">
        <v>279</v>
      </c>
      <c r="H909" s="12" t="s">
        <v>1046</v>
      </c>
      <c r="I909" s="13">
        <v>44705</v>
      </c>
      <c r="J909" s="11" t="s">
        <v>2656</v>
      </c>
      <c r="K909" s="11">
        <v>0.55000000000000004</v>
      </c>
      <c r="L909" s="11">
        <v>66</v>
      </c>
      <c r="M909" s="11">
        <v>11.08</v>
      </c>
      <c r="N909" s="11">
        <v>70</v>
      </c>
      <c r="O909" s="11">
        <v>16.510000000000002</v>
      </c>
      <c r="P909" s="11">
        <v>60</v>
      </c>
      <c r="Q909" s="11">
        <v>-0.51</v>
      </c>
      <c r="R909" s="11">
        <v>67</v>
      </c>
      <c r="S909" s="11">
        <v>1.53</v>
      </c>
      <c r="T909" s="11">
        <v>67</v>
      </c>
      <c r="U909" s="11">
        <v>-0.94</v>
      </c>
      <c r="V909" s="11">
        <v>58</v>
      </c>
      <c r="W909" s="11">
        <v>-0.43</v>
      </c>
      <c r="X909" s="11">
        <v>51</v>
      </c>
      <c r="Y909" s="11">
        <v>6.43</v>
      </c>
      <c r="Z909" s="11">
        <v>50</v>
      </c>
      <c r="AA909" s="11">
        <v>1.64</v>
      </c>
      <c r="AB909" s="11">
        <v>54</v>
      </c>
      <c r="AC909" s="11">
        <v>6.21</v>
      </c>
      <c r="AD909" s="11">
        <v>60</v>
      </c>
      <c r="AE909" s="40">
        <v>0.2</v>
      </c>
      <c r="AF909" s="11">
        <v>56</v>
      </c>
      <c r="AG909" s="43">
        <v>0.04</v>
      </c>
      <c r="AH909" s="11">
        <v>44</v>
      </c>
      <c r="AI909" s="47">
        <v>0.1</v>
      </c>
      <c r="AJ909" s="11">
        <v>52</v>
      </c>
      <c r="AK909" s="47">
        <v>0.02</v>
      </c>
      <c r="AL909" s="11">
        <v>37</v>
      </c>
      <c r="AM909" s="40">
        <v>0.17</v>
      </c>
      <c r="AN909" s="11">
        <v>49</v>
      </c>
      <c r="AO909" s="40">
        <v>0.27</v>
      </c>
      <c r="AP909" s="11">
        <v>57</v>
      </c>
      <c r="AQ909" s="11">
        <v>10.14</v>
      </c>
      <c r="AR909" s="11">
        <v>155</v>
      </c>
      <c r="AS909" s="11">
        <v>120.83</v>
      </c>
      <c r="AT909" s="11" t="s">
        <v>2640</v>
      </c>
      <c r="AU909" s="11" t="s">
        <v>2640</v>
      </c>
      <c r="AV909" s="11" t="s">
        <v>2642</v>
      </c>
      <c r="AW909" s="11">
        <v>3</v>
      </c>
      <c r="AX909" s="64" t="s">
        <v>2688</v>
      </c>
    </row>
    <row r="910" spans="1:50" s="8" customFormat="1" x14ac:dyDescent="0.3">
      <c r="A910" s="17" t="s">
        <v>2483</v>
      </c>
      <c r="B910" s="17" t="s">
        <v>999</v>
      </c>
      <c r="C910" s="17" t="s">
        <v>1956</v>
      </c>
      <c r="D910" s="17" t="s">
        <v>2483</v>
      </c>
      <c r="E910" s="17" t="s">
        <v>2233</v>
      </c>
      <c r="F910" s="17" t="s">
        <v>2616</v>
      </c>
      <c r="G910" s="17" t="s">
        <v>999</v>
      </c>
      <c r="H910" s="18" t="s">
        <v>1046</v>
      </c>
      <c r="I910" s="19">
        <v>44762</v>
      </c>
      <c r="J910" s="17" t="s">
        <v>2657</v>
      </c>
      <c r="K910" s="17">
        <v>0.46</v>
      </c>
      <c r="L910" s="17">
        <v>69</v>
      </c>
      <c r="M910" s="17">
        <v>10.64</v>
      </c>
      <c r="N910" s="17">
        <v>72</v>
      </c>
      <c r="O910" s="17">
        <v>16.84</v>
      </c>
      <c r="P910" s="17">
        <v>65</v>
      </c>
      <c r="Q910" s="17">
        <v>-0.39</v>
      </c>
      <c r="R910" s="17">
        <v>69</v>
      </c>
      <c r="S910" s="17">
        <v>1.89</v>
      </c>
      <c r="T910" s="17">
        <v>68</v>
      </c>
      <c r="U910" s="17">
        <v>0.32</v>
      </c>
      <c r="V910" s="17">
        <v>63</v>
      </c>
      <c r="W910" s="17">
        <v>-0.25</v>
      </c>
      <c r="X910" s="17">
        <v>54</v>
      </c>
      <c r="Y910" s="17">
        <v>4.88</v>
      </c>
      <c r="Z910" s="17">
        <v>53</v>
      </c>
      <c r="AA910" s="17">
        <v>2.0699999999999998</v>
      </c>
      <c r="AB910" s="17">
        <v>56</v>
      </c>
      <c r="AC910" s="17">
        <v>6.1</v>
      </c>
      <c r="AD910" s="17">
        <v>62</v>
      </c>
      <c r="AE910" s="42">
        <v>0.2</v>
      </c>
      <c r="AF910" s="17">
        <v>59</v>
      </c>
      <c r="AG910" s="45">
        <v>1E-3</v>
      </c>
      <c r="AH910" s="17">
        <v>47</v>
      </c>
      <c r="AI910" s="49">
        <v>0.13</v>
      </c>
      <c r="AJ910" s="17">
        <v>56</v>
      </c>
      <c r="AK910" s="49">
        <v>0.03</v>
      </c>
      <c r="AL910" s="17">
        <v>40</v>
      </c>
      <c r="AM910" s="42">
        <v>0.15</v>
      </c>
      <c r="AN910" s="17">
        <v>53</v>
      </c>
      <c r="AO910" s="42">
        <v>0.32</v>
      </c>
      <c r="AP910" s="17">
        <v>61</v>
      </c>
      <c r="AQ910" s="17">
        <v>10.96</v>
      </c>
      <c r="AR910" s="17">
        <v>158.03</v>
      </c>
      <c r="AS910" s="17">
        <v>123.84</v>
      </c>
      <c r="AT910" s="17" t="s">
        <v>2641</v>
      </c>
      <c r="AU910" s="17" t="s">
        <v>2640</v>
      </c>
      <c r="AV910" s="17" t="s">
        <v>2642</v>
      </c>
      <c r="AW910" s="17">
        <v>3</v>
      </c>
      <c r="AX910" s="66" t="s">
        <v>2688</v>
      </c>
    </row>
    <row r="911" spans="1:50" s="8" customFormat="1" x14ac:dyDescent="0.3">
      <c r="A911" s="17" t="s">
        <v>2484</v>
      </c>
      <c r="B911" s="17" t="s">
        <v>875</v>
      </c>
      <c r="C911" s="17" t="s">
        <v>1957</v>
      </c>
      <c r="D911" s="17" t="s">
        <v>2484</v>
      </c>
      <c r="E911" s="17" t="s">
        <v>2233</v>
      </c>
      <c r="F911" s="17" t="s">
        <v>2616</v>
      </c>
      <c r="G911" s="17" t="s">
        <v>875</v>
      </c>
      <c r="H911" s="18" t="s">
        <v>1043</v>
      </c>
      <c r="I911" s="19">
        <v>44738</v>
      </c>
      <c r="J911" s="17" t="s">
        <v>2656</v>
      </c>
      <c r="K911" s="17">
        <v>0.44</v>
      </c>
      <c r="L911" s="17">
        <v>65</v>
      </c>
      <c r="M911" s="17">
        <v>10.17</v>
      </c>
      <c r="N911" s="17">
        <v>69</v>
      </c>
      <c r="O911" s="17">
        <v>17.95</v>
      </c>
      <c r="P911" s="17">
        <v>57</v>
      </c>
      <c r="Q911" s="17">
        <v>0.27</v>
      </c>
      <c r="R911" s="17">
        <v>64</v>
      </c>
      <c r="S911" s="17">
        <v>2.73</v>
      </c>
      <c r="T911" s="17">
        <v>65</v>
      </c>
      <c r="U911" s="17">
        <v>-0.28999999999999998</v>
      </c>
      <c r="V911" s="17">
        <v>50</v>
      </c>
      <c r="W911" s="17">
        <v>-0.39</v>
      </c>
      <c r="X911" s="17">
        <v>44</v>
      </c>
      <c r="Y911" s="17">
        <v>5.12</v>
      </c>
      <c r="Z911" s="17">
        <v>44</v>
      </c>
      <c r="AA911" s="17">
        <v>2.91</v>
      </c>
      <c r="AB911" s="17">
        <v>49</v>
      </c>
      <c r="AC911" s="17">
        <v>5.07</v>
      </c>
      <c r="AD911" s="17">
        <v>58</v>
      </c>
      <c r="AE911" s="42">
        <v>0.31</v>
      </c>
      <c r="AF911" s="17">
        <v>49</v>
      </c>
      <c r="AG911" s="45">
        <v>0.03</v>
      </c>
      <c r="AH911" s="17">
        <v>39</v>
      </c>
      <c r="AI911" s="49">
        <v>0.28000000000000003</v>
      </c>
      <c r="AJ911" s="17">
        <v>46</v>
      </c>
      <c r="AK911" s="49">
        <v>-0.01</v>
      </c>
      <c r="AL911" s="17">
        <v>33</v>
      </c>
      <c r="AM911" s="42">
        <v>0.22</v>
      </c>
      <c r="AN911" s="17">
        <v>43</v>
      </c>
      <c r="AO911" s="42">
        <v>0.51</v>
      </c>
      <c r="AP911" s="17">
        <v>51</v>
      </c>
      <c r="AQ911" s="17">
        <v>9.8800000000000008</v>
      </c>
      <c r="AR911" s="17">
        <v>172.23</v>
      </c>
      <c r="AS911" s="17">
        <v>122.93</v>
      </c>
      <c r="AT911" s="17" t="s">
        <v>2640</v>
      </c>
      <c r="AU911" s="17" t="s">
        <v>2640</v>
      </c>
      <c r="AV911" s="17" t="s">
        <v>2640</v>
      </c>
      <c r="AW911" s="17">
        <v>2</v>
      </c>
      <c r="AX911" s="66" t="s">
        <v>2688</v>
      </c>
    </row>
    <row r="912" spans="1:50" s="8" customFormat="1" x14ac:dyDescent="0.3">
      <c r="A912" s="17" t="s">
        <v>2485</v>
      </c>
      <c r="B912" s="17" t="s">
        <v>931</v>
      </c>
      <c r="C912" s="17" t="s">
        <v>1958</v>
      </c>
      <c r="D912" s="17" t="s">
        <v>2485</v>
      </c>
      <c r="E912" s="17" t="s">
        <v>2233</v>
      </c>
      <c r="F912" s="17" t="s">
        <v>2616</v>
      </c>
      <c r="G912" s="17" t="s">
        <v>931</v>
      </c>
      <c r="H912" s="18" t="s">
        <v>1066</v>
      </c>
      <c r="I912" s="19">
        <v>44734</v>
      </c>
      <c r="J912" s="17" t="s">
        <v>2656</v>
      </c>
      <c r="K912" s="17">
        <v>0.56999999999999995</v>
      </c>
      <c r="L912" s="17">
        <v>64</v>
      </c>
      <c r="M912" s="17">
        <v>9.66</v>
      </c>
      <c r="N912" s="17">
        <v>69</v>
      </c>
      <c r="O912" s="17">
        <v>13.11</v>
      </c>
      <c r="P912" s="17">
        <v>56</v>
      </c>
      <c r="Q912" s="17">
        <v>0.1</v>
      </c>
      <c r="R912" s="17">
        <v>62</v>
      </c>
      <c r="S912" s="17">
        <v>2.2000000000000002</v>
      </c>
      <c r="T912" s="17">
        <v>62</v>
      </c>
      <c r="U912" s="17">
        <v>0.75</v>
      </c>
      <c r="V912" s="17">
        <v>51</v>
      </c>
      <c r="W912" s="17">
        <v>-0.63</v>
      </c>
      <c r="X912" s="17">
        <v>43</v>
      </c>
      <c r="Y912" s="17">
        <v>5.83</v>
      </c>
      <c r="Z912" s="17">
        <v>43</v>
      </c>
      <c r="AA912" s="17">
        <v>2.2200000000000002</v>
      </c>
      <c r="AB912" s="17">
        <v>47</v>
      </c>
      <c r="AC912" s="17">
        <v>5.24</v>
      </c>
      <c r="AD912" s="17">
        <v>57</v>
      </c>
      <c r="AE912" s="42">
        <v>0.28999999999999998</v>
      </c>
      <c r="AF912" s="17">
        <v>47</v>
      </c>
      <c r="AG912" s="45">
        <v>0.04</v>
      </c>
      <c r="AH912" s="17">
        <v>37</v>
      </c>
      <c r="AI912" s="49">
        <v>0.25</v>
      </c>
      <c r="AJ912" s="17">
        <v>45</v>
      </c>
      <c r="AK912" s="49">
        <v>1E-3</v>
      </c>
      <c r="AL912" s="17">
        <v>31</v>
      </c>
      <c r="AM912" s="42">
        <v>0.24</v>
      </c>
      <c r="AN912" s="17">
        <v>42</v>
      </c>
      <c r="AO912" s="42">
        <v>0.43</v>
      </c>
      <c r="AP912" s="17">
        <v>49</v>
      </c>
      <c r="AQ912" s="17">
        <v>10.41</v>
      </c>
      <c r="AR912" s="17">
        <v>171.5</v>
      </c>
      <c r="AS912" s="17">
        <v>125.63</v>
      </c>
      <c r="AT912" s="17" t="s">
        <v>2641</v>
      </c>
      <c r="AU912" s="17" t="s">
        <v>2640</v>
      </c>
      <c r="AV912" s="17" t="s">
        <v>2640</v>
      </c>
      <c r="AW912" s="17">
        <v>3</v>
      </c>
      <c r="AX912" s="66" t="s">
        <v>2688</v>
      </c>
    </row>
    <row r="913" spans="1:50" s="8" customFormat="1" x14ac:dyDescent="0.3">
      <c r="A913" s="17" t="s">
        <v>2486</v>
      </c>
      <c r="B913" s="17" t="s">
        <v>652</v>
      </c>
      <c r="C913" s="17" t="s">
        <v>1959</v>
      </c>
      <c r="D913" s="17" t="s">
        <v>2486</v>
      </c>
      <c r="E913" s="17" t="s">
        <v>2233</v>
      </c>
      <c r="F913" s="17" t="s">
        <v>2616</v>
      </c>
      <c r="G913" s="17" t="s">
        <v>652</v>
      </c>
      <c r="H913" s="18" t="s">
        <v>1060</v>
      </c>
      <c r="I913" s="19">
        <v>44727</v>
      </c>
      <c r="J913" s="17" t="s">
        <v>2656</v>
      </c>
      <c r="K913" s="17">
        <v>0.62</v>
      </c>
      <c r="L913" s="17">
        <v>67</v>
      </c>
      <c r="M913" s="17">
        <v>10.31</v>
      </c>
      <c r="N913" s="17">
        <v>70</v>
      </c>
      <c r="O913" s="17">
        <v>15.74</v>
      </c>
      <c r="P913" s="17">
        <v>60</v>
      </c>
      <c r="Q913" s="17">
        <v>-1.1299999999999999</v>
      </c>
      <c r="R913" s="17">
        <v>63</v>
      </c>
      <c r="S913" s="17">
        <v>2.66</v>
      </c>
      <c r="T913" s="17">
        <v>65</v>
      </c>
      <c r="U913" s="17">
        <v>0.72</v>
      </c>
      <c r="V913" s="17">
        <v>55</v>
      </c>
      <c r="W913" s="17">
        <v>-0.9</v>
      </c>
      <c r="X913" s="17">
        <v>48</v>
      </c>
      <c r="Y913" s="17">
        <v>4.83</v>
      </c>
      <c r="Z913" s="17">
        <v>47</v>
      </c>
      <c r="AA913" s="17">
        <v>2.7</v>
      </c>
      <c r="AB913" s="17">
        <v>51</v>
      </c>
      <c r="AC913" s="17">
        <v>6.9</v>
      </c>
      <c r="AD913" s="17">
        <v>59</v>
      </c>
      <c r="AE913" s="42">
        <v>0.26</v>
      </c>
      <c r="AF913" s="17">
        <v>51</v>
      </c>
      <c r="AG913" s="45">
        <v>0.05</v>
      </c>
      <c r="AH913" s="17">
        <v>40</v>
      </c>
      <c r="AI913" s="49">
        <v>0.13</v>
      </c>
      <c r="AJ913" s="17">
        <v>49</v>
      </c>
      <c r="AK913" s="49">
        <v>0.03</v>
      </c>
      <c r="AL913" s="17">
        <v>33</v>
      </c>
      <c r="AM913" s="42">
        <v>0.23</v>
      </c>
      <c r="AN913" s="17">
        <v>46</v>
      </c>
      <c r="AO913" s="42">
        <v>0.39</v>
      </c>
      <c r="AP913" s="17">
        <v>53</v>
      </c>
      <c r="AQ913" s="17">
        <v>11.030000000000001</v>
      </c>
      <c r="AR913" s="17">
        <v>169.63</v>
      </c>
      <c r="AS913" s="17">
        <v>123.36</v>
      </c>
      <c r="AT913" s="17" t="s">
        <v>2641</v>
      </c>
      <c r="AU913" s="17" t="s">
        <v>2641</v>
      </c>
      <c r="AV913" s="17" t="s">
        <v>2641</v>
      </c>
      <c r="AW913" s="17">
        <v>4</v>
      </c>
      <c r="AX913" s="66" t="s">
        <v>2688</v>
      </c>
    </row>
    <row r="914" spans="1:50" x14ac:dyDescent="0.3">
      <c r="A914" s="11" t="s">
        <v>2487</v>
      </c>
      <c r="B914" s="11" t="s">
        <v>882</v>
      </c>
      <c r="C914" s="11" t="s">
        <v>1960</v>
      </c>
      <c r="D914" s="11" t="s">
        <v>2487</v>
      </c>
      <c r="E914" s="11" t="s">
        <v>2233</v>
      </c>
      <c r="F914" s="11" t="s">
        <v>2616</v>
      </c>
      <c r="G914" s="11" t="s">
        <v>882</v>
      </c>
      <c r="H914" s="12" t="s">
        <v>1067</v>
      </c>
      <c r="I914" s="13">
        <v>44748</v>
      </c>
      <c r="J914" s="11" t="s">
        <v>2656</v>
      </c>
      <c r="K914" s="11">
        <v>0.53</v>
      </c>
      <c r="L914" s="11">
        <v>65</v>
      </c>
      <c r="M914" s="11">
        <v>10.07</v>
      </c>
      <c r="N914" s="11">
        <v>68</v>
      </c>
      <c r="O914" s="11">
        <v>16.170000000000002</v>
      </c>
      <c r="P914" s="11">
        <v>59</v>
      </c>
      <c r="Q914" s="11">
        <v>-0.26</v>
      </c>
      <c r="R914" s="11">
        <v>61</v>
      </c>
      <c r="S914" s="11">
        <v>1.25</v>
      </c>
      <c r="T914" s="11">
        <v>62</v>
      </c>
      <c r="U914" s="11">
        <v>2.06</v>
      </c>
      <c r="V914" s="11">
        <v>54</v>
      </c>
      <c r="W914" s="11">
        <v>-0.28999999999999998</v>
      </c>
      <c r="X914" s="11">
        <v>45</v>
      </c>
      <c r="Y914" s="11">
        <v>6.26</v>
      </c>
      <c r="Z914" s="11">
        <v>45</v>
      </c>
      <c r="AA914" s="11">
        <v>1.54</v>
      </c>
      <c r="AB914" s="11">
        <v>49</v>
      </c>
      <c r="AC914" s="11">
        <v>5.26</v>
      </c>
      <c r="AD914" s="11">
        <v>57</v>
      </c>
      <c r="AE914" s="40">
        <v>0.19</v>
      </c>
      <c r="AF914" s="11">
        <v>50</v>
      </c>
      <c r="AG914" s="43">
        <v>0.01</v>
      </c>
      <c r="AH914" s="11">
        <v>40</v>
      </c>
      <c r="AI914" s="47">
        <v>0.19</v>
      </c>
      <c r="AJ914" s="11">
        <v>48</v>
      </c>
      <c r="AK914" s="47">
        <v>0.01</v>
      </c>
      <c r="AL914" s="11">
        <v>33</v>
      </c>
      <c r="AM914" s="40">
        <v>0.17</v>
      </c>
      <c r="AN914" s="11">
        <v>45</v>
      </c>
      <c r="AO914" s="40">
        <v>0.28000000000000003</v>
      </c>
      <c r="AP914" s="11">
        <v>52</v>
      </c>
      <c r="AQ914" s="11">
        <v>12.13</v>
      </c>
      <c r="AR914" s="11">
        <v>158.04</v>
      </c>
      <c r="AS914" s="11">
        <v>125.87</v>
      </c>
      <c r="AT914" s="11" t="s">
        <v>2640</v>
      </c>
      <c r="AU914" s="11" t="s">
        <v>2642</v>
      </c>
      <c r="AV914" s="11" t="s">
        <v>2642</v>
      </c>
      <c r="AW914" s="11">
        <v>2</v>
      </c>
      <c r="AX914" s="64" t="s">
        <v>2688</v>
      </c>
    </row>
    <row r="915" spans="1:50" x14ac:dyDescent="0.3">
      <c r="A915" s="11" t="s">
        <v>2488</v>
      </c>
      <c r="B915" s="11" t="s">
        <v>994</v>
      </c>
      <c r="C915" s="11" t="s">
        <v>1961</v>
      </c>
      <c r="D915" s="11" t="s">
        <v>2488</v>
      </c>
      <c r="E915" s="11" t="s">
        <v>2233</v>
      </c>
      <c r="F915" s="11" t="s">
        <v>2616</v>
      </c>
      <c r="G915" s="11" t="s">
        <v>994</v>
      </c>
      <c r="H915" s="12" t="s">
        <v>1066</v>
      </c>
      <c r="I915" s="13">
        <v>44748</v>
      </c>
      <c r="J915" s="11" t="s">
        <v>2655</v>
      </c>
      <c r="K915" s="11">
        <v>0.63</v>
      </c>
      <c r="L915" s="11">
        <v>64</v>
      </c>
      <c r="M915" s="11">
        <v>9.85</v>
      </c>
      <c r="N915" s="11">
        <v>68</v>
      </c>
      <c r="O915" s="11">
        <v>12.8</v>
      </c>
      <c r="P915" s="11">
        <v>58</v>
      </c>
      <c r="Q915" s="11">
        <v>-0.84</v>
      </c>
      <c r="R915" s="11">
        <v>61</v>
      </c>
      <c r="S915" s="11">
        <v>2.37</v>
      </c>
      <c r="T915" s="11">
        <v>62</v>
      </c>
      <c r="U915" s="11">
        <v>0.33</v>
      </c>
      <c r="V915" s="11">
        <v>52</v>
      </c>
      <c r="W915" s="11">
        <v>-0.71</v>
      </c>
      <c r="X915" s="11">
        <v>46</v>
      </c>
      <c r="Y915" s="11">
        <v>5.29</v>
      </c>
      <c r="Z915" s="11">
        <v>45</v>
      </c>
      <c r="AA915" s="11">
        <v>2.0099999999999998</v>
      </c>
      <c r="AB915" s="11">
        <v>49</v>
      </c>
      <c r="AC915" s="11">
        <v>6.4</v>
      </c>
      <c r="AD915" s="11">
        <v>57</v>
      </c>
      <c r="AE915" s="40">
        <v>0.21</v>
      </c>
      <c r="AF915" s="11">
        <v>49</v>
      </c>
      <c r="AG915" s="43">
        <v>0.05</v>
      </c>
      <c r="AH915" s="11">
        <v>38</v>
      </c>
      <c r="AI915" s="47">
        <v>0.19</v>
      </c>
      <c r="AJ915" s="11">
        <v>47</v>
      </c>
      <c r="AK915" s="47">
        <v>1E-3</v>
      </c>
      <c r="AL915" s="11">
        <v>33</v>
      </c>
      <c r="AM915" s="40">
        <v>0.22</v>
      </c>
      <c r="AN915" s="11">
        <v>44</v>
      </c>
      <c r="AO915" s="40">
        <v>0.28999999999999998</v>
      </c>
      <c r="AP915" s="11">
        <v>50</v>
      </c>
      <c r="AQ915" s="11">
        <v>10.18</v>
      </c>
      <c r="AR915" s="11">
        <v>169.61</v>
      </c>
      <c r="AS915" s="11">
        <v>123.88</v>
      </c>
      <c r="AT915" s="11" t="s">
        <v>2641</v>
      </c>
      <c r="AU915" s="11" t="s">
        <v>2641</v>
      </c>
      <c r="AV915" s="11" t="s">
        <v>2640</v>
      </c>
      <c r="AW915" s="11">
        <v>2</v>
      </c>
      <c r="AX915" s="64" t="s">
        <v>2688</v>
      </c>
    </row>
    <row r="916" spans="1:50" x14ac:dyDescent="0.3">
      <c r="A916" s="11" t="s">
        <v>2489</v>
      </c>
      <c r="B916" s="11" t="s">
        <v>917</v>
      </c>
      <c r="C916" s="11" t="s">
        <v>1962</v>
      </c>
      <c r="D916" s="11" t="s">
        <v>2489</v>
      </c>
      <c r="E916" s="11" t="s">
        <v>2233</v>
      </c>
      <c r="F916" s="11" t="s">
        <v>2616</v>
      </c>
      <c r="G916" s="11" t="s">
        <v>917</v>
      </c>
      <c r="H916" s="12" t="s">
        <v>1040</v>
      </c>
      <c r="I916" s="13">
        <v>44733</v>
      </c>
      <c r="J916" s="11" t="s">
        <v>2656</v>
      </c>
      <c r="K916" s="11">
        <v>0.42</v>
      </c>
      <c r="L916" s="11">
        <v>65</v>
      </c>
      <c r="M916" s="11">
        <v>10.08</v>
      </c>
      <c r="N916" s="11">
        <v>70</v>
      </c>
      <c r="O916" s="11">
        <v>17.100000000000001</v>
      </c>
      <c r="P916" s="11">
        <v>55</v>
      </c>
      <c r="Q916" s="11">
        <v>-0.83</v>
      </c>
      <c r="R916" s="11">
        <v>62</v>
      </c>
      <c r="S916" s="11">
        <v>1.06</v>
      </c>
      <c r="T916" s="11">
        <v>63</v>
      </c>
      <c r="U916" s="11">
        <v>7.0000000000000007E-2</v>
      </c>
      <c r="V916" s="11">
        <v>48</v>
      </c>
      <c r="W916" s="11">
        <v>-0.33</v>
      </c>
      <c r="X916" s="11">
        <v>40</v>
      </c>
      <c r="Y916" s="11">
        <v>5.01</v>
      </c>
      <c r="Z916" s="11">
        <v>41</v>
      </c>
      <c r="AA916" s="11">
        <v>1.59</v>
      </c>
      <c r="AB916" s="11">
        <v>45</v>
      </c>
      <c r="AC916" s="11">
        <v>5.17</v>
      </c>
      <c r="AD916" s="11">
        <v>58</v>
      </c>
      <c r="AE916" s="40">
        <v>0.25</v>
      </c>
      <c r="AF916" s="11">
        <v>45</v>
      </c>
      <c r="AG916" s="43">
        <v>0.04</v>
      </c>
      <c r="AH916" s="11">
        <v>33</v>
      </c>
      <c r="AI916" s="47">
        <v>0.19</v>
      </c>
      <c r="AJ916" s="11">
        <v>42</v>
      </c>
      <c r="AK916" s="47">
        <v>0.01</v>
      </c>
      <c r="AL916" s="11">
        <v>27</v>
      </c>
      <c r="AM916" s="40">
        <v>0.21</v>
      </c>
      <c r="AN916" s="11">
        <v>39</v>
      </c>
      <c r="AO916" s="40">
        <v>0.38</v>
      </c>
      <c r="AP916" s="11">
        <v>46</v>
      </c>
      <c r="AQ916" s="11">
        <v>10.15</v>
      </c>
      <c r="AR916" s="11">
        <v>155.46</v>
      </c>
      <c r="AS916" s="11">
        <v>122.61</v>
      </c>
      <c r="AT916" s="11" t="s">
        <v>2640</v>
      </c>
      <c r="AU916" s="11" t="s">
        <v>2641</v>
      </c>
      <c r="AV916" s="11" t="s">
        <v>2640</v>
      </c>
      <c r="AW916" s="11">
        <v>2</v>
      </c>
      <c r="AX916" s="64" t="s">
        <v>2688</v>
      </c>
    </row>
    <row r="917" spans="1:50" x14ac:dyDescent="0.3">
      <c r="A917" s="11" t="s">
        <v>2490</v>
      </c>
      <c r="B917" s="11" t="s">
        <v>956</v>
      </c>
      <c r="C917" s="11" t="s">
        <v>1963</v>
      </c>
      <c r="D917" s="11" t="s">
        <v>2490</v>
      </c>
      <c r="E917" s="11" t="s">
        <v>2233</v>
      </c>
      <c r="F917" s="11" t="s">
        <v>2616</v>
      </c>
      <c r="G917" s="11" t="s">
        <v>956</v>
      </c>
      <c r="H917" s="12" t="s">
        <v>1043</v>
      </c>
      <c r="I917" s="13">
        <v>44736</v>
      </c>
      <c r="J917" s="11" t="s">
        <v>2656</v>
      </c>
      <c r="K917" s="11">
        <v>0.33</v>
      </c>
      <c r="L917" s="11">
        <v>63</v>
      </c>
      <c r="M917" s="11">
        <v>9.56</v>
      </c>
      <c r="N917" s="11">
        <v>67</v>
      </c>
      <c r="O917" s="11">
        <v>16.48</v>
      </c>
      <c r="P917" s="11">
        <v>51</v>
      </c>
      <c r="Q917" s="11">
        <v>0.14000000000000001</v>
      </c>
      <c r="R917" s="11">
        <v>61</v>
      </c>
      <c r="S917" s="11">
        <v>2.4700000000000002</v>
      </c>
      <c r="T917" s="11">
        <v>61</v>
      </c>
      <c r="U917" s="11">
        <v>0.19</v>
      </c>
      <c r="V917" s="11">
        <v>47</v>
      </c>
      <c r="W917" s="11">
        <v>-0.42</v>
      </c>
      <c r="X917" s="11">
        <v>38</v>
      </c>
      <c r="Y917" s="11">
        <v>3.42</v>
      </c>
      <c r="Z917" s="11">
        <v>39</v>
      </c>
      <c r="AA917" s="11">
        <v>2.57</v>
      </c>
      <c r="AB917" s="11">
        <v>45</v>
      </c>
      <c r="AC917" s="11">
        <v>4.91</v>
      </c>
      <c r="AD917" s="11">
        <v>55</v>
      </c>
      <c r="AE917" s="40">
        <v>0.25</v>
      </c>
      <c r="AF917" s="11">
        <v>44</v>
      </c>
      <c r="AG917" s="43">
        <v>0.04</v>
      </c>
      <c r="AH917" s="11">
        <v>33</v>
      </c>
      <c r="AI917" s="47">
        <v>0.21</v>
      </c>
      <c r="AJ917" s="11">
        <v>41</v>
      </c>
      <c r="AK917" s="47">
        <v>1E-3</v>
      </c>
      <c r="AL917" s="11">
        <v>28</v>
      </c>
      <c r="AM917" s="40">
        <v>0.21</v>
      </c>
      <c r="AN917" s="11">
        <v>38</v>
      </c>
      <c r="AO917" s="40">
        <v>0.41</v>
      </c>
      <c r="AP917" s="11">
        <v>46</v>
      </c>
      <c r="AQ917" s="11">
        <v>9.75</v>
      </c>
      <c r="AR917" s="11">
        <v>166.66</v>
      </c>
      <c r="AS917" s="11">
        <v>122.02</v>
      </c>
      <c r="AT917" s="11" t="s">
        <v>2640</v>
      </c>
      <c r="AU917" s="11" t="s">
        <v>2640</v>
      </c>
      <c r="AV917" s="11" t="s">
        <v>2642</v>
      </c>
      <c r="AW917" s="11">
        <v>3</v>
      </c>
      <c r="AX917" s="64" t="s">
        <v>2688</v>
      </c>
    </row>
    <row r="918" spans="1:50" s="8" customFormat="1" x14ac:dyDescent="0.3">
      <c r="A918" s="17" t="s">
        <v>2491</v>
      </c>
      <c r="B918" s="17" t="s">
        <v>95</v>
      </c>
      <c r="C918" s="17" t="s">
        <v>1964</v>
      </c>
      <c r="D918" s="17" t="s">
        <v>2491</v>
      </c>
      <c r="E918" s="17" t="s">
        <v>2229</v>
      </c>
      <c r="F918" s="17" t="s">
        <v>2688</v>
      </c>
      <c r="G918" s="17" t="s">
        <v>95</v>
      </c>
      <c r="H918" s="18" t="s">
        <v>1043</v>
      </c>
      <c r="I918" s="19">
        <v>44688</v>
      </c>
      <c r="J918" s="17" t="s">
        <v>2655</v>
      </c>
      <c r="K918" s="17">
        <v>0.46</v>
      </c>
      <c r="L918" s="17">
        <v>64</v>
      </c>
      <c r="M918" s="17">
        <v>9.11</v>
      </c>
      <c r="N918" s="17">
        <v>71</v>
      </c>
      <c r="O918" s="17">
        <v>17.53</v>
      </c>
      <c r="P918" s="17">
        <v>59</v>
      </c>
      <c r="Q918" s="17">
        <v>1.1200000000000001</v>
      </c>
      <c r="R918" s="17">
        <v>69</v>
      </c>
      <c r="S918" s="17">
        <v>2.67</v>
      </c>
      <c r="T918" s="17">
        <v>67</v>
      </c>
      <c r="U918" s="17">
        <v>0.96</v>
      </c>
      <c r="V918" s="17">
        <v>50</v>
      </c>
      <c r="W918" s="17">
        <v>-0.32</v>
      </c>
      <c r="X918" s="17">
        <v>42</v>
      </c>
      <c r="Y918" s="17">
        <v>1.93</v>
      </c>
      <c r="Z918" s="17">
        <v>42</v>
      </c>
      <c r="AA918" s="17">
        <v>2.77</v>
      </c>
      <c r="AB918" s="17">
        <v>52</v>
      </c>
      <c r="AC918" s="17">
        <v>4.01</v>
      </c>
      <c r="AD918" s="17">
        <v>60</v>
      </c>
      <c r="AE918" s="42">
        <v>0.24</v>
      </c>
      <c r="AF918" s="17">
        <v>47</v>
      </c>
      <c r="AG918" s="45">
        <v>0.03</v>
      </c>
      <c r="AH918" s="17">
        <v>38</v>
      </c>
      <c r="AI918" s="49">
        <v>0.23</v>
      </c>
      <c r="AJ918" s="17">
        <v>45</v>
      </c>
      <c r="AK918" s="49">
        <v>1E-3</v>
      </c>
      <c r="AL918" s="17">
        <v>32</v>
      </c>
      <c r="AM918" s="42">
        <v>0.2</v>
      </c>
      <c r="AN918" s="17">
        <v>42</v>
      </c>
      <c r="AO918" s="42">
        <v>0.39</v>
      </c>
      <c r="AP918" s="17">
        <v>48</v>
      </c>
      <c r="AQ918" s="17">
        <v>10.07</v>
      </c>
      <c r="AR918" s="17">
        <v>167.59</v>
      </c>
      <c r="AS918" s="17">
        <v>121.51</v>
      </c>
      <c r="AT918" s="17" t="s">
        <v>2642</v>
      </c>
      <c r="AU918" s="17" t="s">
        <v>2642</v>
      </c>
      <c r="AV918" s="17" t="s">
        <v>2642</v>
      </c>
      <c r="AW918" s="17">
        <v>2</v>
      </c>
      <c r="AX918" s="66" t="s">
        <v>2688</v>
      </c>
    </row>
    <row r="919" spans="1:50" s="8" customFormat="1" x14ac:dyDescent="0.3">
      <c r="A919" s="17" t="s">
        <v>2492</v>
      </c>
      <c r="B919" s="17" t="s">
        <v>142</v>
      </c>
      <c r="C919" s="17" t="s">
        <v>1965</v>
      </c>
      <c r="D919" s="17" t="s">
        <v>2492</v>
      </c>
      <c r="E919" s="17" t="s">
        <v>2229</v>
      </c>
      <c r="F919" s="17" t="s">
        <v>2688</v>
      </c>
      <c r="G919" s="17" t="s">
        <v>142</v>
      </c>
      <c r="H919" s="18" t="s">
        <v>1044</v>
      </c>
      <c r="I919" s="19">
        <v>44696</v>
      </c>
      <c r="J919" s="17" t="s">
        <v>2655</v>
      </c>
      <c r="K919" s="17">
        <v>0.53</v>
      </c>
      <c r="L919" s="17">
        <v>66</v>
      </c>
      <c r="M919" s="17">
        <v>8.7200000000000006</v>
      </c>
      <c r="N919" s="17">
        <v>72</v>
      </c>
      <c r="O919" s="17">
        <v>13.52</v>
      </c>
      <c r="P919" s="17">
        <v>63</v>
      </c>
      <c r="Q919" s="17">
        <v>-0.48</v>
      </c>
      <c r="R919" s="17">
        <v>71</v>
      </c>
      <c r="S919" s="17">
        <v>1.55</v>
      </c>
      <c r="T919" s="17">
        <v>69</v>
      </c>
      <c r="U919" s="17">
        <v>-0.45</v>
      </c>
      <c r="V919" s="17">
        <v>61</v>
      </c>
      <c r="W919" s="17">
        <v>-0.3</v>
      </c>
      <c r="X919" s="17">
        <v>51</v>
      </c>
      <c r="Y919" s="17">
        <v>4.4400000000000004</v>
      </c>
      <c r="Z919" s="17">
        <v>51</v>
      </c>
      <c r="AA919" s="17">
        <v>1.72</v>
      </c>
      <c r="AB919" s="17">
        <v>56</v>
      </c>
      <c r="AC919" s="17">
        <v>5.07</v>
      </c>
      <c r="AD919" s="17">
        <v>63</v>
      </c>
      <c r="AE919" s="42">
        <v>0.25</v>
      </c>
      <c r="AF919" s="17">
        <v>58</v>
      </c>
      <c r="AG919" s="45">
        <v>0.01</v>
      </c>
      <c r="AH919" s="17">
        <v>46</v>
      </c>
      <c r="AI919" s="49">
        <v>0.14000000000000001</v>
      </c>
      <c r="AJ919" s="17">
        <v>54</v>
      </c>
      <c r="AK919" s="49">
        <v>0.02</v>
      </c>
      <c r="AL919" s="17">
        <v>40</v>
      </c>
      <c r="AM919" s="42">
        <v>0.17</v>
      </c>
      <c r="AN919" s="17">
        <v>51</v>
      </c>
      <c r="AO919" s="42">
        <v>0.37</v>
      </c>
      <c r="AP919" s="17">
        <v>60</v>
      </c>
      <c r="AQ919" s="17">
        <v>8.2700000000000014</v>
      </c>
      <c r="AR919" s="17">
        <v>153.38999999999999</v>
      </c>
      <c r="AS919" s="17">
        <v>120.09</v>
      </c>
      <c r="AT919" s="17" t="s">
        <v>2640</v>
      </c>
      <c r="AU919" s="17" t="s">
        <v>2640</v>
      </c>
      <c r="AV919" s="17" t="s">
        <v>2640</v>
      </c>
      <c r="AW919" s="17">
        <v>3</v>
      </c>
      <c r="AX919" s="66" t="s">
        <v>2688</v>
      </c>
    </row>
    <row r="920" spans="1:50" s="8" customFormat="1" x14ac:dyDescent="0.3">
      <c r="A920" s="17" t="s">
        <v>2493</v>
      </c>
      <c r="B920" s="17" t="s">
        <v>100</v>
      </c>
      <c r="C920" s="17" t="s">
        <v>1966</v>
      </c>
      <c r="D920" s="17" t="s">
        <v>2493</v>
      </c>
      <c r="E920" s="17" t="s">
        <v>2229</v>
      </c>
      <c r="F920" s="17" t="s">
        <v>2688</v>
      </c>
      <c r="G920" s="17" t="s">
        <v>100</v>
      </c>
      <c r="H920" s="18" t="s">
        <v>1046</v>
      </c>
      <c r="I920" s="19">
        <v>44688</v>
      </c>
      <c r="J920" s="17" t="s">
        <v>2656</v>
      </c>
      <c r="K920" s="17">
        <v>0.34</v>
      </c>
      <c r="L920" s="17">
        <v>66</v>
      </c>
      <c r="M920" s="17">
        <v>8.16</v>
      </c>
      <c r="N920" s="17">
        <v>72</v>
      </c>
      <c r="O920" s="17">
        <v>13.66</v>
      </c>
      <c r="P920" s="17">
        <v>60</v>
      </c>
      <c r="Q920" s="17">
        <v>0.24</v>
      </c>
      <c r="R920" s="17">
        <v>71</v>
      </c>
      <c r="S920" s="17">
        <v>1.81</v>
      </c>
      <c r="T920" s="17">
        <v>69</v>
      </c>
      <c r="U920" s="17">
        <v>0.56000000000000005</v>
      </c>
      <c r="V920" s="17">
        <v>58</v>
      </c>
      <c r="W920" s="17">
        <v>-0.28000000000000003</v>
      </c>
      <c r="X920" s="17">
        <v>49</v>
      </c>
      <c r="Y920" s="17">
        <v>2.76</v>
      </c>
      <c r="Z920" s="17">
        <v>49</v>
      </c>
      <c r="AA920" s="17">
        <v>1.83</v>
      </c>
      <c r="AB920" s="17">
        <v>55</v>
      </c>
      <c r="AC920" s="17">
        <v>4.62</v>
      </c>
      <c r="AD920" s="17">
        <v>62</v>
      </c>
      <c r="AE920" s="42">
        <v>0.24</v>
      </c>
      <c r="AF920" s="17">
        <v>54</v>
      </c>
      <c r="AG920" s="45">
        <v>0.04</v>
      </c>
      <c r="AH920" s="17">
        <v>42</v>
      </c>
      <c r="AI920" s="49">
        <v>0.11</v>
      </c>
      <c r="AJ920" s="17">
        <v>51</v>
      </c>
      <c r="AK920" s="49">
        <v>0.03</v>
      </c>
      <c r="AL920" s="17">
        <v>36</v>
      </c>
      <c r="AM920" s="42">
        <v>0.18</v>
      </c>
      <c r="AN920" s="17">
        <v>48</v>
      </c>
      <c r="AO920" s="42">
        <v>0.33</v>
      </c>
      <c r="AP920" s="17">
        <v>55</v>
      </c>
      <c r="AQ920" s="17">
        <v>8.7200000000000006</v>
      </c>
      <c r="AR920" s="17">
        <v>154.44</v>
      </c>
      <c r="AS920" s="17">
        <v>120.93</v>
      </c>
      <c r="AT920" s="17" t="s">
        <v>2641</v>
      </c>
      <c r="AU920" s="17" t="s">
        <v>2641</v>
      </c>
      <c r="AV920" s="17" t="s">
        <v>2641</v>
      </c>
      <c r="AW920" s="17">
        <v>4</v>
      </c>
      <c r="AX920" s="66" t="s">
        <v>2688</v>
      </c>
    </row>
    <row r="921" spans="1:50" s="8" customFormat="1" x14ac:dyDescent="0.3">
      <c r="A921" s="17" t="s">
        <v>2494</v>
      </c>
      <c r="B921" s="17" t="s">
        <v>553</v>
      </c>
      <c r="C921" s="17" t="s">
        <v>1967</v>
      </c>
      <c r="D921" s="17" t="s">
        <v>2494</v>
      </c>
      <c r="E921" s="17" t="s">
        <v>2229</v>
      </c>
      <c r="F921" s="17" t="s">
        <v>2688</v>
      </c>
      <c r="G921" s="17" t="s">
        <v>553</v>
      </c>
      <c r="H921" s="18" t="s">
        <v>1044</v>
      </c>
      <c r="I921" s="19">
        <v>44711</v>
      </c>
      <c r="J921" s="17" t="s">
        <v>2655</v>
      </c>
      <c r="K921" s="17">
        <v>0.39</v>
      </c>
      <c r="L921" s="17">
        <v>66</v>
      </c>
      <c r="M921" s="17">
        <v>8.41</v>
      </c>
      <c r="N921" s="17">
        <v>70</v>
      </c>
      <c r="O921" s="17">
        <v>14.06</v>
      </c>
      <c r="P921" s="17">
        <v>63</v>
      </c>
      <c r="Q921" s="17">
        <v>-0.25</v>
      </c>
      <c r="R921" s="17">
        <v>67</v>
      </c>
      <c r="S921" s="17">
        <v>1.99</v>
      </c>
      <c r="T921" s="17">
        <v>67</v>
      </c>
      <c r="U921" s="17">
        <v>0.14000000000000001</v>
      </c>
      <c r="V921" s="17">
        <v>61</v>
      </c>
      <c r="W921" s="17">
        <v>-0.14000000000000001</v>
      </c>
      <c r="X921" s="17">
        <v>52</v>
      </c>
      <c r="Y921" s="17">
        <v>3.72</v>
      </c>
      <c r="Z921" s="17">
        <v>52</v>
      </c>
      <c r="AA921" s="17">
        <v>1.88</v>
      </c>
      <c r="AB921" s="17">
        <v>54</v>
      </c>
      <c r="AC921" s="17">
        <v>4.83</v>
      </c>
      <c r="AD921" s="17">
        <v>62</v>
      </c>
      <c r="AE921" s="42">
        <v>0.27</v>
      </c>
      <c r="AF921" s="17">
        <v>60</v>
      </c>
      <c r="AG921" s="45">
        <v>0.01</v>
      </c>
      <c r="AH921" s="17">
        <v>47</v>
      </c>
      <c r="AI921" s="49">
        <v>0.19</v>
      </c>
      <c r="AJ921" s="17">
        <v>55</v>
      </c>
      <c r="AK921" s="49">
        <v>0.02</v>
      </c>
      <c r="AL921" s="17">
        <v>41</v>
      </c>
      <c r="AM921" s="42">
        <v>0.18</v>
      </c>
      <c r="AN921" s="17">
        <v>52</v>
      </c>
      <c r="AO921" s="42">
        <v>0.43</v>
      </c>
      <c r="AP921" s="17">
        <v>62</v>
      </c>
      <c r="AQ921" s="17">
        <v>8.5500000000000007</v>
      </c>
      <c r="AR921" s="17">
        <v>157.44</v>
      </c>
      <c r="AS921" s="17">
        <v>122.74</v>
      </c>
      <c r="AT921" s="17" t="s">
        <v>2641</v>
      </c>
      <c r="AU921" s="17" t="s">
        <v>2640</v>
      </c>
      <c r="AV921" s="17" t="s">
        <v>2641</v>
      </c>
      <c r="AW921" s="17">
        <v>3</v>
      </c>
      <c r="AX921" s="66" t="s">
        <v>2688</v>
      </c>
    </row>
    <row r="922" spans="1:50" x14ac:dyDescent="0.3">
      <c r="A922" s="11" t="s">
        <v>2495</v>
      </c>
      <c r="B922" s="11" t="s">
        <v>538</v>
      </c>
      <c r="C922" s="11" t="s">
        <v>1968</v>
      </c>
      <c r="D922" s="11" t="s">
        <v>2495</v>
      </c>
      <c r="E922" s="11" t="s">
        <v>2229</v>
      </c>
      <c r="F922" s="11" t="s">
        <v>2688</v>
      </c>
      <c r="G922" s="11" t="s">
        <v>538</v>
      </c>
      <c r="H922" s="12" t="s">
        <v>1059</v>
      </c>
      <c r="I922" s="13">
        <v>44711</v>
      </c>
      <c r="J922" s="11" t="s">
        <v>2655</v>
      </c>
      <c r="K922" s="11">
        <v>0.32</v>
      </c>
      <c r="L922" s="11">
        <v>64</v>
      </c>
      <c r="M922" s="11">
        <v>8.25</v>
      </c>
      <c r="N922" s="11">
        <v>69</v>
      </c>
      <c r="O922" s="11">
        <v>14.01</v>
      </c>
      <c r="P922" s="11">
        <v>57</v>
      </c>
      <c r="Q922" s="11">
        <v>0.2</v>
      </c>
      <c r="R922" s="11">
        <v>62</v>
      </c>
      <c r="S922" s="11">
        <v>2.09</v>
      </c>
      <c r="T922" s="11">
        <v>64</v>
      </c>
      <c r="U922" s="11">
        <v>-0.23</v>
      </c>
      <c r="V922" s="11">
        <v>50</v>
      </c>
      <c r="W922" s="11">
        <v>-0.25</v>
      </c>
      <c r="X922" s="11">
        <v>46</v>
      </c>
      <c r="Y922" s="11">
        <v>3.56</v>
      </c>
      <c r="Z922" s="11">
        <v>45</v>
      </c>
      <c r="AA922" s="11">
        <v>2.21</v>
      </c>
      <c r="AB922" s="11">
        <v>49</v>
      </c>
      <c r="AC922" s="11">
        <v>4.0999999999999996</v>
      </c>
      <c r="AD922" s="11">
        <v>58</v>
      </c>
      <c r="AE922" s="40">
        <v>0.21</v>
      </c>
      <c r="AF922" s="11">
        <v>47</v>
      </c>
      <c r="AG922" s="43">
        <v>0.05</v>
      </c>
      <c r="AH922" s="11">
        <v>39</v>
      </c>
      <c r="AI922" s="47">
        <v>0.19</v>
      </c>
      <c r="AJ922" s="11">
        <v>46</v>
      </c>
      <c r="AK922" s="47">
        <v>0.01</v>
      </c>
      <c r="AL922" s="11">
        <v>34</v>
      </c>
      <c r="AM922" s="40">
        <v>0.24</v>
      </c>
      <c r="AN922" s="11">
        <v>43</v>
      </c>
      <c r="AO922" s="40">
        <v>0.3</v>
      </c>
      <c r="AP922" s="11">
        <v>49</v>
      </c>
      <c r="AQ922" s="11">
        <v>8.02</v>
      </c>
      <c r="AR922" s="11">
        <v>157.9</v>
      </c>
      <c r="AS922" s="11">
        <v>121.21</v>
      </c>
      <c r="AT922" s="11" t="s">
        <v>2640</v>
      </c>
      <c r="AU922" s="11" t="s">
        <v>2642</v>
      </c>
      <c r="AV922" s="11" t="s">
        <v>2642</v>
      </c>
      <c r="AW922" s="11">
        <v>3</v>
      </c>
      <c r="AX922" s="64" t="s">
        <v>2688</v>
      </c>
    </row>
    <row r="923" spans="1:50" x14ac:dyDescent="0.3">
      <c r="A923" s="11" t="s">
        <v>2496</v>
      </c>
      <c r="B923" s="11" t="s">
        <v>491</v>
      </c>
      <c r="C923" s="11" t="s">
        <v>1969</v>
      </c>
      <c r="D923" s="11" t="s">
        <v>2496</v>
      </c>
      <c r="E923" s="11" t="s">
        <v>2229</v>
      </c>
      <c r="F923" s="11" t="s">
        <v>2688</v>
      </c>
      <c r="G923" s="11" t="s">
        <v>491</v>
      </c>
      <c r="H923" s="12" t="s">
        <v>1061</v>
      </c>
      <c r="I923" s="13">
        <v>44709</v>
      </c>
      <c r="J923" s="11" t="s">
        <v>2655</v>
      </c>
      <c r="K923" s="11">
        <v>0.61</v>
      </c>
      <c r="L923" s="11">
        <v>65</v>
      </c>
      <c r="M923" s="11">
        <v>8.81</v>
      </c>
      <c r="N923" s="11">
        <v>69</v>
      </c>
      <c r="O923" s="11">
        <v>14.4</v>
      </c>
      <c r="P923" s="11">
        <v>57</v>
      </c>
      <c r="Q923" s="11">
        <v>0.62</v>
      </c>
      <c r="R923" s="11">
        <v>63</v>
      </c>
      <c r="S923" s="11">
        <v>2.99</v>
      </c>
      <c r="T923" s="11">
        <v>64</v>
      </c>
      <c r="U923" s="11">
        <v>0.76</v>
      </c>
      <c r="V923" s="11">
        <v>51</v>
      </c>
      <c r="W923" s="11">
        <v>-0.65</v>
      </c>
      <c r="X923" s="11">
        <v>47</v>
      </c>
      <c r="Y923" s="11">
        <v>5.42</v>
      </c>
      <c r="Z923" s="11">
        <v>46</v>
      </c>
      <c r="AA923" s="11">
        <v>2.75</v>
      </c>
      <c r="AB923" s="11">
        <v>48</v>
      </c>
      <c r="AC923" s="11">
        <v>5.0999999999999996</v>
      </c>
      <c r="AD923" s="11">
        <v>59</v>
      </c>
      <c r="AE923" s="40">
        <v>0.23</v>
      </c>
      <c r="AF923" s="11">
        <v>48</v>
      </c>
      <c r="AG923" s="43">
        <v>0.04</v>
      </c>
      <c r="AH923" s="11">
        <v>39</v>
      </c>
      <c r="AI923" s="47">
        <v>0.13</v>
      </c>
      <c r="AJ923" s="11">
        <v>46</v>
      </c>
      <c r="AK923" s="47">
        <v>0.01</v>
      </c>
      <c r="AL923" s="11">
        <v>33</v>
      </c>
      <c r="AM923" s="40">
        <v>0.17</v>
      </c>
      <c r="AN923" s="11">
        <v>43</v>
      </c>
      <c r="AO923" s="40">
        <v>0.31</v>
      </c>
      <c r="AP923" s="11">
        <v>50</v>
      </c>
      <c r="AQ923" s="11">
        <v>9.57</v>
      </c>
      <c r="AR923" s="11">
        <v>163.38999999999999</v>
      </c>
      <c r="AS923" s="11">
        <v>119.01</v>
      </c>
      <c r="AT923" s="11" t="s">
        <v>2640</v>
      </c>
      <c r="AU923" s="11" t="s">
        <v>2641</v>
      </c>
      <c r="AV923" s="11" t="s">
        <v>2640</v>
      </c>
      <c r="AW923" s="11">
        <v>3</v>
      </c>
      <c r="AX923" s="64" t="s">
        <v>2688</v>
      </c>
    </row>
    <row r="924" spans="1:50" x14ac:dyDescent="0.3">
      <c r="A924" s="11" t="s">
        <v>2497</v>
      </c>
      <c r="B924" s="11" t="s">
        <v>230</v>
      </c>
      <c r="C924" s="11" t="s">
        <v>1970</v>
      </c>
      <c r="D924" s="11" t="s">
        <v>2497</v>
      </c>
      <c r="E924" s="11" t="s">
        <v>2229</v>
      </c>
      <c r="F924" s="11" t="s">
        <v>2688</v>
      </c>
      <c r="G924" s="11" t="s">
        <v>230</v>
      </c>
      <c r="H924" s="12" t="s">
        <v>1054</v>
      </c>
      <c r="I924" s="13">
        <v>44701</v>
      </c>
      <c r="J924" s="11" t="s">
        <v>2656</v>
      </c>
      <c r="K924" s="11">
        <v>0.56999999999999995</v>
      </c>
      <c r="L924" s="11">
        <v>68</v>
      </c>
      <c r="M924" s="11">
        <v>9.08</v>
      </c>
      <c r="N924" s="11">
        <v>71</v>
      </c>
      <c r="O924" s="11">
        <v>13.87</v>
      </c>
      <c r="P924" s="11">
        <v>62</v>
      </c>
      <c r="Q924" s="11">
        <v>-0.9</v>
      </c>
      <c r="R924" s="11">
        <v>67</v>
      </c>
      <c r="S924" s="11">
        <v>1.35</v>
      </c>
      <c r="T924" s="11">
        <v>67</v>
      </c>
      <c r="U924" s="11">
        <v>2.11</v>
      </c>
      <c r="V924" s="11">
        <v>61</v>
      </c>
      <c r="W924" s="11">
        <v>-0.48</v>
      </c>
      <c r="X924" s="11">
        <v>52</v>
      </c>
      <c r="Y924" s="11">
        <v>4.88</v>
      </c>
      <c r="Z924" s="11">
        <v>51</v>
      </c>
      <c r="AA924" s="11">
        <v>1.58</v>
      </c>
      <c r="AB924" s="11">
        <v>55</v>
      </c>
      <c r="AC924" s="11">
        <v>5.79</v>
      </c>
      <c r="AD924" s="11">
        <v>60</v>
      </c>
      <c r="AE924" s="40">
        <v>0.23</v>
      </c>
      <c r="AF924" s="11">
        <v>59</v>
      </c>
      <c r="AG924" s="43">
        <v>0.05</v>
      </c>
      <c r="AH924" s="11">
        <v>46</v>
      </c>
      <c r="AI924" s="47">
        <v>0.1</v>
      </c>
      <c r="AJ924" s="11">
        <v>56</v>
      </c>
      <c r="AK924" s="47">
        <v>1E-3</v>
      </c>
      <c r="AL924" s="11">
        <v>39</v>
      </c>
      <c r="AM924" s="40">
        <v>0.15</v>
      </c>
      <c r="AN924" s="11">
        <v>52</v>
      </c>
      <c r="AO924" s="40">
        <v>0.28999999999999998</v>
      </c>
      <c r="AP924" s="11">
        <v>61</v>
      </c>
      <c r="AQ924" s="11">
        <v>11.19</v>
      </c>
      <c r="AR924" s="11">
        <v>157.33000000000001</v>
      </c>
      <c r="AS924" s="11">
        <v>123.6</v>
      </c>
      <c r="AT924" s="11" t="s">
        <v>2641</v>
      </c>
      <c r="AU924" s="11" t="s">
        <v>2640</v>
      </c>
      <c r="AV924" s="11" t="s">
        <v>2642</v>
      </c>
      <c r="AW924" s="11">
        <v>2</v>
      </c>
      <c r="AX924" s="64" t="s">
        <v>2688</v>
      </c>
    </row>
    <row r="925" spans="1:50" x14ac:dyDescent="0.3">
      <c r="A925" s="11" t="s">
        <v>2498</v>
      </c>
      <c r="B925" s="11" t="s">
        <v>628</v>
      </c>
      <c r="C925" s="11" t="s">
        <v>1971</v>
      </c>
      <c r="D925" s="11" t="s">
        <v>2498</v>
      </c>
      <c r="E925" s="11" t="s">
        <v>2229</v>
      </c>
      <c r="F925" s="11" t="s">
        <v>2688</v>
      </c>
      <c r="G925" s="11" t="s">
        <v>628</v>
      </c>
      <c r="H925" s="12" t="s">
        <v>1044</v>
      </c>
      <c r="I925" s="13">
        <v>44716</v>
      </c>
      <c r="J925" s="11" t="s">
        <v>2656</v>
      </c>
      <c r="K925" s="11">
        <v>0.62</v>
      </c>
      <c r="L925" s="11">
        <v>69</v>
      </c>
      <c r="M925" s="11">
        <v>8.75</v>
      </c>
      <c r="N925" s="11">
        <v>72</v>
      </c>
      <c r="O925" s="11">
        <v>14.36</v>
      </c>
      <c r="P925" s="11">
        <v>65</v>
      </c>
      <c r="Q925" s="11">
        <v>-0.27</v>
      </c>
      <c r="R925" s="11">
        <v>69</v>
      </c>
      <c r="S925" s="11">
        <v>1.47</v>
      </c>
      <c r="T925" s="11">
        <v>68</v>
      </c>
      <c r="U925" s="11">
        <v>-1</v>
      </c>
      <c r="V925" s="11">
        <v>65</v>
      </c>
      <c r="W925" s="11">
        <v>-0.12</v>
      </c>
      <c r="X925" s="11">
        <v>55</v>
      </c>
      <c r="Y925" s="11">
        <v>4.62</v>
      </c>
      <c r="Z925" s="11">
        <v>54</v>
      </c>
      <c r="AA925" s="11">
        <v>1.8</v>
      </c>
      <c r="AB925" s="11">
        <v>57</v>
      </c>
      <c r="AC925" s="11">
        <v>4.78</v>
      </c>
      <c r="AD925" s="11">
        <v>63</v>
      </c>
      <c r="AE925" s="40">
        <v>0.27</v>
      </c>
      <c r="AF925" s="11">
        <v>62</v>
      </c>
      <c r="AG925" s="43">
        <v>-0.01</v>
      </c>
      <c r="AH925" s="11">
        <v>49</v>
      </c>
      <c r="AI925" s="47">
        <v>0.24</v>
      </c>
      <c r="AJ925" s="11">
        <v>58</v>
      </c>
      <c r="AK925" s="47">
        <v>0.01</v>
      </c>
      <c r="AL925" s="11">
        <v>42</v>
      </c>
      <c r="AM925" s="40">
        <v>0.18</v>
      </c>
      <c r="AN925" s="11">
        <v>55</v>
      </c>
      <c r="AO925" s="40">
        <v>0.44</v>
      </c>
      <c r="AP925" s="11">
        <v>64</v>
      </c>
      <c r="AQ925" s="11">
        <v>7.75</v>
      </c>
      <c r="AR925" s="11">
        <v>151.22999999999999</v>
      </c>
      <c r="AS925" s="11">
        <v>120.71</v>
      </c>
      <c r="AT925" s="11" t="s">
        <v>2640</v>
      </c>
      <c r="AU925" s="11" t="s">
        <v>2640</v>
      </c>
      <c r="AV925" s="11" t="s">
        <v>2640</v>
      </c>
      <c r="AW925" s="11">
        <v>2</v>
      </c>
      <c r="AX925" s="64" t="s">
        <v>2690</v>
      </c>
    </row>
    <row r="926" spans="1:50" s="8" customFormat="1" x14ac:dyDescent="0.3">
      <c r="A926" s="17" t="s">
        <v>2499</v>
      </c>
      <c r="B926" s="17" t="s">
        <v>60</v>
      </c>
      <c r="C926" s="17" t="s">
        <v>1972</v>
      </c>
      <c r="D926" s="17" t="s">
        <v>2499</v>
      </c>
      <c r="E926" s="17" t="s">
        <v>2229</v>
      </c>
      <c r="F926" s="17" t="s">
        <v>2688</v>
      </c>
      <c r="G926" s="17" t="s">
        <v>60</v>
      </c>
      <c r="H926" s="18" t="s">
        <v>1045</v>
      </c>
      <c r="I926" s="19">
        <v>44685</v>
      </c>
      <c r="J926" s="17" t="s">
        <v>2655</v>
      </c>
      <c r="K926" s="17">
        <v>0.41</v>
      </c>
      <c r="L926" s="17">
        <v>65</v>
      </c>
      <c r="M926" s="17">
        <v>8.3699999999999992</v>
      </c>
      <c r="N926" s="17">
        <v>72</v>
      </c>
      <c r="O926" s="17">
        <v>13.77</v>
      </c>
      <c r="P926" s="17">
        <v>61</v>
      </c>
      <c r="Q926" s="17">
        <v>-0.47</v>
      </c>
      <c r="R926" s="17">
        <v>71</v>
      </c>
      <c r="S926" s="17">
        <v>1.61</v>
      </c>
      <c r="T926" s="17">
        <v>69</v>
      </c>
      <c r="U926" s="17">
        <v>1.44</v>
      </c>
      <c r="V926" s="17">
        <v>58</v>
      </c>
      <c r="W926" s="17">
        <v>-0.28000000000000003</v>
      </c>
      <c r="X926" s="17">
        <v>46</v>
      </c>
      <c r="Y926" s="17">
        <v>1.76</v>
      </c>
      <c r="Z926" s="17">
        <v>46</v>
      </c>
      <c r="AA926" s="17">
        <v>1.56</v>
      </c>
      <c r="AB926" s="17">
        <v>53</v>
      </c>
      <c r="AC926" s="17">
        <v>5.23</v>
      </c>
      <c r="AD926" s="17">
        <v>61</v>
      </c>
      <c r="AE926" s="42">
        <v>0.22</v>
      </c>
      <c r="AF926" s="17">
        <v>52</v>
      </c>
      <c r="AG926" s="45">
        <v>0.03</v>
      </c>
      <c r="AH926" s="17">
        <v>40</v>
      </c>
      <c r="AI926" s="49">
        <v>0.17</v>
      </c>
      <c r="AJ926" s="17">
        <v>49</v>
      </c>
      <c r="AK926" s="49">
        <v>0.03</v>
      </c>
      <c r="AL926" s="17">
        <v>34</v>
      </c>
      <c r="AM926" s="42">
        <v>0.21</v>
      </c>
      <c r="AN926" s="17">
        <v>46</v>
      </c>
      <c r="AO926" s="42">
        <v>0.33</v>
      </c>
      <c r="AP926" s="17">
        <v>53</v>
      </c>
      <c r="AQ926" s="17">
        <v>9.8099999999999987</v>
      </c>
      <c r="AR926" s="17">
        <v>159.94</v>
      </c>
      <c r="AS926" s="17">
        <v>124.96</v>
      </c>
      <c r="AT926" s="17" t="s">
        <v>2640</v>
      </c>
      <c r="AU926" s="17" t="s">
        <v>2641</v>
      </c>
      <c r="AV926" s="17" t="s">
        <v>2642</v>
      </c>
      <c r="AW926" s="17">
        <v>2</v>
      </c>
      <c r="AX926" s="66" t="s">
        <v>2688</v>
      </c>
    </row>
    <row r="927" spans="1:50" s="8" customFormat="1" x14ac:dyDescent="0.3">
      <c r="A927" s="17" t="s">
        <v>2500</v>
      </c>
      <c r="B927" s="17" t="s">
        <v>367</v>
      </c>
      <c r="C927" s="17" t="s">
        <v>1973</v>
      </c>
      <c r="D927" s="17" t="s">
        <v>2500</v>
      </c>
      <c r="E927" s="17" t="s">
        <v>2229</v>
      </c>
      <c r="F927" s="17" t="s">
        <v>2688</v>
      </c>
      <c r="G927" s="17" t="s">
        <v>367</v>
      </c>
      <c r="H927" s="18" t="s">
        <v>1061</v>
      </c>
      <c r="I927" s="19">
        <v>44708</v>
      </c>
      <c r="J927" s="17" t="s">
        <v>2656</v>
      </c>
      <c r="K927" s="17">
        <v>0.38</v>
      </c>
      <c r="L927" s="17">
        <v>64</v>
      </c>
      <c r="M927" s="17">
        <v>8.69</v>
      </c>
      <c r="N927" s="17">
        <v>69</v>
      </c>
      <c r="O927" s="17">
        <v>15.4</v>
      </c>
      <c r="P927" s="17">
        <v>57</v>
      </c>
      <c r="Q927" s="17">
        <v>0.82</v>
      </c>
      <c r="R927" s="17">
        <v>62</v>
      </c>
      <c r="S927" s="17">
        <v>2.4300000000000002</v>
      </c>
      <c r="T927" s="17">
        <v>63</v>
      </c>
      <c r="U927" s="17">
        <v>0.99</v>
      </c>
      <c r="V927" s="17">
        <v>51</v>
      </c>
      <c r="W927" s="17">
        <v>-0.35</v>
      </c>
      <c r="X927" s="17">
        <v>44</v>
      </c>
      <c r="Y927" s="17">
        <v>3.29</v>
      </c>
      <c r="Z927" s="17">
        <v>44</v>
      </c>
      <c r="AA927" s="17">
        <v>2.2599999999999998</v>
      </c>
      <c r="AB927" s="17">
        <v>47</v>
      </c>
      <c r="AC927" s="17">
        <v>4.21</v>
      </c>
      <c r="AD927" s="17">
        <v>58</v>
      </c>
      <c r="AE927" s="42">
        <v>0.19</v>
      </c>
      <c r="AF927" s="17">
        <v>47</v>
      </c>
      <c r="AG927" s="45">
        <v>0.03</v>
      </c>
      <c r="AH927" s="17">
        <v>37</v>
      </c>
      <c r="AI927" s="49">
        <v>0.15</v>
      </c>
      <c r="AJ927" s="17">
        <v>45</v>
      </c>
      <c r="AK927" s="49">
        <v>0.01</v>
      </c>
      <c r="AL927" s="17">
        <v>31</v>
      </c>
      <c r="AM927" s="42">
        <v>0.18</v>
      </c>
      <c r="AN927" s="17">
        <v>42</v>
      </c>
      <c r="AO927" s="42">
        <v>0.28000000000000003</v>
      </c>
      <c r="AP927" s="17">
        <v>49</v>
      </c>
      <c r="AQ927" s="17">
        <v>9.68</v>
      </c>
      <c r="AR927" s="17">
        <v>159.96</v>
      </c>
      <c r="AS927" s="17">
        <v>120.44</v>
      </c>
      <c r="AT927" s="17" t="s">
        <v>2640</v>
      </c>
      <c r="AU927" s="17" t="s">
        <v>2641</v>
      </c>
      <c r="AV927" s="17" t="s">
        <v>2640</v>
      </c>
      <c r="AW927" s="17">
        <v>3</v>
      </c>
      <c r="AX927" s="66" t="s">
        <v>2688</v>
      </c>
    </row>
    <row r="928" spans="1:50" s="8" customFormat="1" x14ac:dyDescent="0.3">
      <c r="A928" s="17" t="s">
        <v>2501</v>
      </c>
      <c r="B928" s="17" t="s">
        <v>58</v>
      </c>
      <c r="C928" s="17" t="s">
        <v>1974</v>
      </c>
      <c r="D928" s="17" t="s">
        <v>2501</v>
      </c>
      <c r="E928" s="17" t="s">
        <v>2229</v>
      </c>
      <c r="F928" s="17" t="s">
        <v>2688</v>
      </c>
      <c r="G928" s="17" t="s">
        <v>58</v>
      </c>
      <c r="H928" s="18" t="s">
        <v>1043</v>
      </c>
      <c r="I928" s="19">
        <v>44685</v>
      </c>
      <c r="J928" s="17" t="s">
        <v>2656</v>
      </c>
      <c r="K928" s="17">
        <v>0.43</v>
      </c>
      <c r="L928" s="17">
        <v>65</v>
      </c>
      <c r="M928" s="17">
        <v>8.07</v>
      </c>
      <c r="N928" s="17">
        <v>71</v>
      </c>
      <c r="O928" s="17">
        <v>16.32</v>
      </c>
      <c r="P928" s="17">
        <v>59</v>
      </c>
      <c r="Q928" s="17">
        <v>0.45</v>
      </c>
      <c r="R928" s="17">
        <v>69</v>
      </c>
      <c r="S928" s="17">
        <v>2.4500000000000002</v>
      </c>
      <c r="T928" s="17">
        <v>67</v>
      </c>
      <c r="U928" s="17">
        <v>0.22</v>
      </c>
      <c r="V928" s="17">
        <v>52</v>
      </c>
      <c r="W928" s="17">
        <v>-0.22</v>
      </c>
      <c r="X928" s="17">
        <v>42</v>
      </c>
      <c r="Y928" s="17">
        <v>1.26</v>
      </c>
      <c r="Z928" s="17">
        <v>42</v>
      </c>
      <c r="AA928" s="17">
        <v>2.2599999999999998</v>
      </c>
      <c r="AB928" s="17">
        <v>52</v>
      </c>
      <c r="AC928" s="17">
        <v>4.03</v>
      </c>
      <c r="AD928" s="17">
        <v>60</v>
      </c>
      <c r="AE928" s="42">
        <v>0.25</v>
      </c>
      <c r="AF928" s="17">
        <v>47</v>
      </c>
      <c r="AG928" s="45">
        <v>0.04</v>
      </c>
      <c r="AH928" s="17">
        <v>37</v>
      </c>
      <c r="AI928" s="49">
        <v>0.23</v>
      </c>
      <c r="AJ928" s="17">
        <v>45</v>
      </c>
      <c r="AK928" s="49">
        <v>0.01</v>
      </c>
      <c r="AL928" s="17">
        <v>32</v>
      </c>
      <c r="AM928" s="42">
        <v>0.23</v>
      </c>
      <c r="AN928" s="17">
        <v>42</v>
      </c>
      <c r="AO928" s="42">
        <v>0.42</v>
      </c>
      <c r="AP928" s="17">
        <v>48</v>
      </c>
      <c r="AQ928" s="17">
        <v>8.2900000000000009</v>
      </c>
      <c r="AR928" s="17">
        <v>163.34</v>
      </c>
      <c r="AS928" s="17">
        <v>120.93</v>
      </c>
      <c r="AT928" s="17" t="s">
        <v>2640</v>
      </c>
      <c r="AU928" s="17" t="s">
        <v>2642</v>
      </c>
      <c r="AV928" s="17" t="s">
        <v>2642</v>
      </c>
      <c r="AW928" s="17">
        <v>4</v>
      </c>
      <c r="AX928" s="66" t="s">
        <v>2688</v>
      </c>
    </row>
    <row r="929" spans="1:50" s="8" customFormat="1" x14ac:dyDescent="0.3">
      <c r="A929" s="17" t="s">
        <v>2502</v>
      </c>
      <c r="B929" s="17" t="s">
        <v>221</v>
      </c>
      <c r="C929" s="17" t="s">
        <v>1975</v>
      </c>
      <c r="D929" s="17" t="s">
        <v>2502</v>
      </c>
      <c r="E929" s="17" t="s">
        <v>2229</v>
      </c>
      <c r="F929" s="17" t="s">
        <v>2688</v>
      </c>
      <c r="G929" s="17" t="s">
        <v>221</v>
      </c>
      <c r="H929" s="18" t="s">
        <v>1054</v>
      </c>
      <c r="I929" s="19">
        <v>44701</v>
      </c>
      <c r="J929" s="17" t="s">
        <v>2656</v>
      </c>
      <c r="K929" s="17">
        <v>0.49</v>
      </c>
      <c r="L929" s="17">
        <v>67</v>
      </c>
      <c r="M929" s="17">
        <v>7.88</v>
      </c>
      <c r="N929" s="17">
        <v>71</v>
      </c>
      <c r="O929" s="17">
        <v>12.61</v>
      </c>
      <c r="P929" s="17">
        <v>60</v>
      </c>
      <c r="Q929" s="17">
        <v>-0.55000000000000004</v>
      </c>
      <c r="R929" s="17">
        <v>67</v>
      </c>
      <c r="S929" s="17">
        <v>1</v>
      </c>
      <c r="T929" s="17">
        <v>67</v>
      </c>
      <c r="U929" s="17">
        <v>0.14000000000000001</v>
      </c>
      <c r="V929" s="17">
        <v>61</v>
      </c>
      <c r="W929" s="17">
        <v>-0.35</v>
      </c>
      <c r="X929" s="17">
        <v>50</v>
      </c>
      <c r="Y929" s="17">
        <v>4.43</v>
      </c>
      <c r="Z929" s="17">
        <v>49</v>
      </c>
      <c r="AA929" s="17">
        <v>1.22</v>
      </c>
      <c r="AB929" s="17">
        <v>53</v>
      </c>
      <c r="AC929" s="17">
        <v>4.88</v>
      </c>
      <c r="AD929" s="17">
        <v>60</v>
      </c>
      <c r="AE929" s="42">
        <v>0.2</v>
      </c>
      <c r="AF929" s="17">
        <v>58</v>
      </c>
      <c r="AG929" s="45">
        <v>0.03</v>
      </c>
      <c r="AH929" s="17">
        <v>43</v>
      </c>
      <c r="AI929" s="49">
        <v>0.19</v>
      </c>
      <c r="AJ929" s="17">
        <v>54</v>
      </c>
      <c r="AK929" s="49">
        <v>1E-3</v>
      </c>
      <c r="AL929" s="17">
        <v>36</v>
      </c>
      <c r="AM929" s="42">
        <v>0.19</v>
      </c>
      <c r="AN929" s="17">
        <v>50</v>
      </c>
      <c r="AO929" s="42">
        <v>0.28000000000000003</v>
      </c>
      <c r="AP929" s="17">
        <v>59</v>
      </c>
      <c r="AQ929" s="17">
        <v>8.02</v>
      </c>
      <c r="AR929" s="17">
        <v>148.47999999999999</v>
      </c>
      <c r="AS929" s="17">
        <v>119.38</v>
      </c>
      <c r="AT929" s="17" t="s">
        <v>2640</v>
      </c>
      <c r="AU929" s="17" t="s">
        <v>2640</v>
      </c>
      <c r="AV929" s="17" t="s">
        <v>2642</v>
      </c>
      <c r="AW929" s="17">
        <v>2</v>
      </c>
      <c r="AX929" s="66" t="s">
        <v>2688</v>
      </c>
    </row>
    <row r="930" spans="1:50" x14ac:dyDescent="0.3">
      <c r="A930" s="11" t="s">
        <v>2503</v>
      </c>
      <c r="B930" s="11" t="s">
        <v>309</v>
      </c>
      <c r="C930" s="11" t="s">
        <v>1976</v>
      </c>
      <c r="D930" s="11" t="s">
        <v>2503</v>
      </c>
      <c r="E930" s="11" t="s">
        <v>2229</v>
      </c>
      <c r="F930" s="11" t="s">
        <v>2688</v>
      </c>
      <c r="G930" s="11" t="s">
        <v>309</v>
      </c>
      <c r="H930" s="12" t="s">
        <v>1043</v>
      </c>
      <c r="I930" s="13">
        <v>44706</v>
      </c>
      <c r="J930" s="11" t="s">
        <v>2655</v>
      </c>
      <c r="K930" s="11">
        <v>0.25</v>
      </c>
      <c r="L930" s="11">
        <v>65</v>
      </c>
      <c r="M930" s="11">
        <v>9.16</v>
      </c>
      <c r="N930" s="11">
        <v>70</v>
      </c>
      <c r="O930" s="11">
        <v>17.010000000000002</v>
      </c>
      <c r="P930" s="11">
        <v>59</v>
      </c>
      <c r="Q930" s="11">
        <v>0.66</v>
      </c>
      <c r="R930" s="11">
        <v>63</v>
      </c>
      <c r="S930" s="11">
        <v>2.78</v>
      </c>
      <c r="T930" s="11">
        <v>64</v>
      </c>
      <c r="U930" s="11">
        <v>-0.22</v>
      </c>
      <c r="V930" s="11">
        <v>52</v>
      </c>
      <c r="W930" s="11">
        <v>-0.28000000000000003</v>
      </c>
      <c r="X930" s="11">
        <v>45</v>
      </c>
      <c r="Y930" s="11">
        <v>3.54</v>
      </c>
      <c r="Z930" s="11">
        <v>45</v>
      </c>
      <c r="AA930" s="11">
        <v>2.83</v>
      </c>
      <c r="AB930" s="11">
        <v>50</v>
      </c>
      <c r="AC930" s="11">
        <v>4.49</v>
      </c>
      <c r="AD930" s="11">
        <v>55</v>
      </c>
      <c r="AE930" s="40">
        <v>0.27</v>
      </c>
      <c r="AF930" s="11">
        <v>49</v>
      </c>
      <c r="AG930" s="43">
        <v>0.05</v>
      </c>
      <c r="AH930" s="11">
        <v>39</v>
      </c>
      <c r="AI930" s="47">
        <v>0.24</v>
      </c>
      <c r="AJ930" s="11">
        <v>47</v>
      </c>
      <c r="AK930" s="47">
        <v>-0.01</v>
      </c>
      <c r="AL930" s="11">
        <v>33</v>
      </c>
      <c r="AM930" s="40">
        <v>0.23</v>
      </c>
      <c r="AN930" s="11">
        <v>44</v>
      </c>
      <c r="AO930" s="40">
        <v>0.42</v>
      </c>
      <c r="AP930" s="11">
        <v>51</v>
      </c>
      <c r="AQ930" s="11">
        <v>8.94</v>
      </c>
      <c r="AR930" s="11">
        <v>166.2</v>
      </c>
      <c r="AS930" s="11">
        <v>121.83</v>
      </c>
      <c r="AT930" s="11" t="s">
        <v>2642</v>
      </c>
      <c r="AU930" s="11" t="s">
        <v>2640</v>
      </c>
      <c r="AV930" s="11" t="s">
        <v>2642</v>
      </c>
      <c r="AW930" s="11">
        <v>4</v>
      </c>
      <c r="AX930" s="64" t="s">
        <v>2688</v>
      </c>
    </row>
    <row r="931" spans="1:50" x14ac:dyDescent="0.3">
      <c r="A931" s="11" t="s">
        <v>2504</v>
      </c>
      <c r="B931" s="11" t="s">
        <v>620</v>
      </c>
      <c r="C931" s="11" t="s">
        <v>1977</v>
      </c>
      <c r="D931" s="11" t="s">
        <v>2504</v>
      </c>
      <c r="E931" s="11" t="s">
        <v>2229</v>
      </c>
      <c r="F931" s="11" t="s">
        <v>2688</v>
      </c>
      <c r="G931" s="11" t="s">
        <v>620</v>
      </c>
      <c r="H931" s="12" t="s">
        <v>1061</v>
      </c>
      <c r="I931" s="13">
        <v>44713</v>
      </c>
      <c r="J931" s="11" t="s">
        <v>2656</v>
      </c>
      <c r="K931" s="11">
        <v>0.65</v>
      </c>
      <c r="L931" s="11">
        <v>64</v>
      </c>
      <c r="M931" s="11">
        <v>8.8000000000000007</v>
      </c>
      <c r="N931" s="11">
        <v>69</v>
      </c>
      <c r="O931" s="11">
        <v>16.23</v>
      </c>
      <c r="P931" s="11">
        <v>56</v>
      </c>
      <c r="Q931" s="11">
        <v>0.87</v>
      </c>
      <c r="R931" s="11">
        <v>63</v>
      </c>
      <c r="S931" s="11">
        <v>1.95</v>
      </c>
      <c r="T931" s="11">
        <v>64</v>
      </c>
      <c r="U931" s="11">
        <v>1.92</v>
      </c>
      <c r="V931" s="11">
        <v>52</v>
      </c>
      <c r="W931" s="11">
        <v>-0.35</v>
      </c>
      <c r="X931" s="11">
        <v>44</v>
      </c>
      <c r="Y931" s="11">
        <v>3.7</v>
      </c>
      <c r="Z931" s="11">
        <v>44</v>
      </c>
      <c r="AA931" s="11">
        <v>2.09</v>
      </c>
      <c r="AB931" s="11">
        <v>48</v>
      </c>
      <c r="AC931" s="11">
        <v>3.97</v>
      </c>
      <c r="AD931" s="11">
        <v>58</v>
      </c>
      <c r="AE931" s="40">
        <v>0.22</v>
      </c>
      <c r="AF931" s="11">
        <v>47</v>
      </c>
      <c r="AG931" s="43">
        <v>0.04</v>
      </c>
      <c r="AH931" s="11">
        <v>36</v>
      </c>
      <c r="AI931" s="47">
        <v>0.18</v>
      </c>
      <c r="AJ931" s="11">
        <v>44</v>
      </c>
      <c r="AK931" s="47">
        <v>0.01</v>
      </c>
      <c r="AL931" s="11">
        <v>29</v>
      </c>
      <c r="AM931" s="40">
        <v>0.21</v>
      </c>
      <c r="AN931" s="11">
        <v>41</v>
      </c>
      <c r="AO931" s="40">
        <v>0.32</v>
      </c>
      <c r="AP931" s="11">
        <v>49</v>
      </c>
      <c r="AQ931" s="11">
        <v>10.72</v>
      </c>
      <c r="AR931" s="11">
        <v>161.06</v>
      </c>
      <c r="AS931" s="11">
        <v>123.12</v>
      </c>
      <c r="AT931" s="11" t="s">
        <v>2641</v>
      </c>
      <c r="AU931" s="11" t="s">
        <v>2641</v>
      </c>
      <c r="AV931" s="11" t="s">
        <v>2640</v>
      </c>
      <c r="AW931" s="11">
        <v>4</v>
      </c>
      <c r="AX931" s="64" t="s">
        <v>2688</v>
      </c>
    </row>
    <row r="932" spans="1:50" x14ac:dyDescent="0.3">
      <c r="A932" s="11" t="s">
        <v>2505</v>
      </c>
      <c r="B932" s="11" t="s">
        <v>444</v>
      </c>
      <c r="C932" s="11" t="s">
        <v>1978</v>
      </c>
      <c r="D932" s="11" t="s">
        <v>2505</v>
      </c>
      <c r="E932" s="11" t="s">
        <v>2229</v>
      </c>
      <c r="F932" s="11" t="s">
        <v>2688</v>
      </c>
      <c r="G932" s="11" t="s">
        <v>444</v>
      </c>
      <c r="H932" s="12" t="s">
        <v>1061</v>
      </c>
      <c r="I932" s="13">
        <v>44709</v>
      </c>
      <c r="J932" s="11" t="s">
        <v>2655</v>
      </c>
      <c r="K932" s="11">
        <v>0.54</v>
      </c>
      <c r="L932" s="11">
        <v>65</v>
      </c>
      <c r="M932" s="11">
        <v>8.98</v>
      </c>
      <c r="N932" s="11">
        <v>70</v>
      </c>
      <c r="O932" s="11">
        <v>14.78</v>
      </c>
      <c r="P932" s="11">
        <v>57</v>
      </c>
      <c r="Q932" s="11">
        <v>0.05</v>
      </c>
      <c r="R932" s="11">
        <v>63</v>
      </c>
      <c r="S932" s="11">
        <v>2.41</v>
      </c>
      <c r="T932" s="11">
        <v>64</v>
      </c>
      <c r="U932" s="11">
        <v>1.36</v>
      </c>
      <c r="V932" s="11">
        <v>52</v>
      </c>
      <c r="W932" s="11">
        <v>-0.53</v>
      </c>
      <c r="X932" s="11">
        <v>47</v>
      </c>
      <c r="Y932" s="11">
        <v>4.3600000000000003</v>
      </c>
      <c r="Z932" s="11">
        <v>47</v>
      </c>
      <c r="AA932" s="11">
        <v>2.29</v>
      </c>
      <c r="AB932" s="11">
        <v>49</v>
      </c>
      <c r="AC932" s="11">
        <v>5.42</v>
      </c>
      <c r="AD932" s="11">
        <v>59</v>
      </c>
      <c r="AE932" s="40">
        <v>0.21</v>
      </c>
      <c r="AF932" s="11">
        <v>48</v>
      </c>
      <c r="AG932" s="43">
        <v>0.03</v>
      </c>
      <c r="AH932" s="11">
        <v>38</v>
      </c>
      <c r="AI932" s="47">
        <v>0.16</v>
      </c>
      <c r="AJ932" s="11">
        <v>46</v>
      </c>
      <c r="AK932" s="47">
        <v>0.01</v>
      </c>
      <c r="AL932" s="11">
        <v>32</v>
      </c>
      <c r="AM932" s="40">
        <v>0.17</v>
      </c>
      <c r="AN932" s="11">
        <v>43</v>
      </c>
      <c r="AO932" s="40">
        <v>0.31</v>
      </c>
      <c r="AP932" s="11">
        <v>50</v>
      </c>
      <c r="AQ932" s="11">
        <v>10.34</v>
      </c>
      <c r="AR932" s="11">
        <v>163.53</v>
      </c>
      <c r="AS932" s="11">
        <v>121.63</v>
      </c>
      <c r="AT932" s="11" t="s">
        <v>2640</v>
      </c>
      <c r="AU932" s="11" t="s">
        <v>2640</v>
      </c>
      <c r="AV932" s="11" t="s">
        <v>2642</v>
      </c>
      <c r="AW932" s="11">
        <v>2</v>
      </c>
      <c r="AX932" s="64" t="s">
        <v>2688</v>
      </c>
    </row>
    <row r="933" spans="1:50" x14ac:dyDescent="0.3">
      <c r="A933" s="11" t="s">
        <v>2506</v>
      </c>
      <c r="B933" s="11" t="s">
        <v>469</v>
      </c>
      <c r="C933" s="11" t="s">
        <v>1979</v>
      </c>
      <c r="D933" s="11" t="s">
        <v>2506</v>
      </c>
      <c r="E933" s="11" t="s">
        <v>2229</v>
      </c>
      <c r="F933" s="11" t="s">
        <v>2688</v>
      </c>
      <c r="G933" s="11" t="s">
        <v>469</v>
      </c>
      <c r="H933" s="12" t="s">
        <v>1044</v>
      </c>
      <c r="I933" s="13">
        <v>44710</v>
      </c>
      <c r="J933" s="11" t="s">
        <v>2656</v>
      </c>
      <c r="K933" s="11">
        <v>0.53</v>
      </c>
      <c r="L933" s="11">
        <v>66</v>
      </c>
      <c r="M933" s="11">
        <v>8.69</v>
      </c>
      <c r="N933" s="11">
        <v>71</v>
      </c>
      <c r="O933" s="11">
        <v>15.07</v>
      </c>
      <c r="P933" s="11">
        <v>63</v>
      </c>
      <c r="Q933" s="11">
        <v>-0.32</v>
      </c>
      <c r="R933" s="11">
        <v>67</v>
      </c>
      <c r="S933" s="11">
        <v>1.23</v>
      </c>
      <c r="T933" s="11">
        <v>67</v>
      </c>
      <c r="U933" s="11">
        <v>-0.39</v>
      </c>
      <c r="V933" s="11">
        <v>61</v>
      </c>
      <c r="W933" s="11">
        <v>-0.2</v>
      </c>
      <c r="X933" s="11">
        <v>51</v>
      </c>
      <c r="Y933" s="11">
        <v>5.01</v>
      </c>
      <c r="Z933" s="11">
        <v>50</v>
      </c>
      <c r="AA933" s="11">
        <v>1.44</v>
      </c>
      <c r="AB933" s="11">
        <v>54</v>
      </c>
      <c r="AC933" s="11">
        <v>4.59</v>
      </c>
      <c r="AD933" s="11">
        <v>62</v>
      </c>
      <c r="AE933" s="40">
        <v>0.24</v>
      </c>
      <c r="AF933" s="11">
        <v>59</v>
      </c>
      <c r="AG933" s="43">
        <v>-0.01</v>
      </c>
      <c r="AH933" s="11">
        <v>46</v>
      </c>
      <c r="AI933" s="47">
        <v>0.24</v>
      </c>
      <c r="AJ933" s="11">
        <v>54</v>
      </c>
      <c r="AK933" s="47">
        <v>0.01</v>
      </c>
      <c r="AL933" s="11">
        <v>39</v>
      </c>
      <c r="AM933" s="40">
        <v>0.17</v>
      </c>
      <c r="AN933" s="11">
        <v>51</v>
      </c>
      <c r="AO933" s="40">
        <v>0.4</v>
      </c>
      <c r="AP933" s="11">
        <v>61</v>
      </c>
      <c r="AQ933" s="11">
        <v>8.2999999999999989</v>
      </c>
      <c r="AR933" s="11">
        <v>149.84</v>
      </c>
      <c r="AS933" s="11">
        <v>119.52</v>
      </c>
      <c r="AT933" s="11" t="s">
        <v>2640</v>
      </c>
      <c r="AU933" s="11" t="s">
        <v>2640</v>
      </c>
      <c r="AV933" s="11" t="s">
        <v>2640</v>
      </c>
      <c r="AW933" s="11">
        <v>3</v>
      </c>
      <c r="AX933" s="64" t="s">
        <v>2688</v>
      </c>
    </row>
    <row r="934" spans="1:50" s="8" customFormat="1" x14ac:dyDescent="0.3">
      <c r="A934" s="17" t="s">
        <v>2507</v>
      </c>
      <c r="B934" s="17" t="s">
        <v>91</v>
      </c>
      <c r="C934" s="17" t="s">
        <v>1980</v>
      </c>
      <c r="D934" s="17" t="s">
        <v>2507</v>
      </c>
      <c r="E934" s="17" t="s">
        <v>2229</v>
      </c>
      <c r="F934" s="17" t="s">
        <v>2688</v>
      </c>
      <c r="G934" s="17" t="s">
        <v>91</v>
      </c>
      <c r="H934" s="18" t="s">
        <v>1046</v>
      </c>
      <c r="I934" s="19">
        <v>44687</v>
      </c>
      <c r="J934" s="17" t="s">
        <v>2656</v>
      </c>
      <c r="K934" s="17">
        <v>0.28999999999999998</v>
      </c>
      <c r="L934" s="17">
        <v>66</v>
      </c>
      <c r="M934" s="17">
        <v>8.3800000000000008</v>
      </c>
      <c r="N934" s="17">
        <v>72</v>
      </c>
      <c r="O934" s="17">
        <v>14.39</v>
      </c>
      <c r="P934" s="17">
        <v>60</v>
      </c>
      <c r="Q934" s="17">
        <v>0.41</v>
      </c>
      <c r="R934" s="17">
        <v>70</v>
      </c>
      <c r="S934" s="17">
        <v>2.0699999999999998</v>
      </c>
      <c r="T934" s="17">
        <v>68</v>
      </c>
      <c r="U934" s="17">
        <v>0.63</v>
      </c>
      <c r="V934" s="17">
        <v>58</v>
      </c>
      <c r="W934" s="17">
        <v>-0.16</v>
      </c>
      <c r="X934" s="17">
        <v>48</v>
      </c>
      <c r="Y934" s="17">
        <v>3.27</v>
      </c>
      <c r="Z934" s="17">
        <v>48</v>
      </c>
      <c r="AA934" s="17">
        <v>2.5299999999999998</v>
      </c>
      <c r="AB934" s="17">
        <v>54</v>
      </c>
      <c r="AC934" s="17">
        <v>4.66</v>
      </c>
      <c r="AD934" s="17">
        <v>61</v>
      </c>
      <c r="AE934" s="42">
        <v>0.21</v>
      </c>
      <c r="AF934" s="17">
        <v>53</v>
      </c>
      <c r="AG934" s="45">
        <v>0.03</v>
      </c>
      <c r="AH934" s="17">
        <v>43</v>
      </c>
      <c r="AI934" s="49">
        <v>0.11</v>
      </c>
      <c r="AJ934" s="17">
        <v>51</v>
      </c>
      <c r="AK934" s="49">
        <v>0.02</v>
      </c>
      <c r="AL934" s="17">
        <v>36</v>
      </c>
      <c r="AM934" s="42">
        <v>0.15</v>
      </c>
      <c r="AN934" s="17">
        <v>48</v>
      </c>
      <c r="AO934" s="42">
        <v>0.31</v>
      </c>
      <c r="AP934" s="17">
        <v>55</v>
      </c>
      <c r="AQ934" s="17">
        <v>9.0100000000000016</v>
      </c>
      <c r="AR934" s="17">
        <v>156.29</v>
      </c>
      <c r="AS934" s="17">
        <v>120.98</v>
      </c>
      <c r="AT934" s="17" t="s">
        <v>2640</v>
      </c>
      <c r="AU934" s="17" t="s">
        <v>2640</v>
      </c>
      <c r="AV934" s="17" t="s">
        <v>2640</v>
      </c>
      <c r="AW934" s="17">
        <v>3</v>
      </c>
      <c r="AX934" s="66" t="s">
        <v>2688</v>
      </c>
    </row>
    <row r="935" spans="1:50" s="8" customFormat="1" x14ac:dyDescent="0.3">
      <c r="A935" s="17" t="s">
        <v>2508</v>
      </c>
      <c r="B935" s="17" t="s">
        <v>99</v>
      </c>
      <c r="C935" s="17" t="s">
        <v>1981</v>
      </c>
      <c r="D935" s="17" t="s">
        <v>2508</v>
      </c>
      <c r="E935" s="17" t="s">
        <v>2229</v>
      </c>
      <c r="F935" s="17" t="s">
        <v>2688</v>
      </c>
      <c r="G935" s="17" t="s">
        <v>99</v>
      </c>
      <c r="H935" s="18" t="s">
        <v>1046</v>
      </c>
      <c r="I935" s="19">
        <v>44688</v>
      </c>
      <c r="J935" s="17" t="s">
        <v>2656</v>
      </c>
      <c r="K935" s="17">
        <v>0.39</v>
      </c>
      <c r="L935" s="17">
        <v>66</v>
      </c>
      <c r="M935" s="17">
        <v>8.33</v>
      </c>
      <c r="N935" s="17">
        <v>72</v>
      </c>
      <c r="O935" s="17">
        <v>13.52</v>
      </c>
      <c r="P935" s="17">
        <v>60</v>
      </c>
      <c r="Q935" s="17">
        <v>-0.06</v>
      </c>
      <c r="R935" s="17">
        <v>71</v>
      </c>
      <c r="S935" s="17">
        <v>1.22</v>
      </c>
      <c r="T935" s="17">
        <v>69</v>
      </c>
      <c r="U935" s="17">
        <v>0.56000000000000005</v>
      </c>
      <c r="V935" s="17">
        <v>58</v>
      </c>
      <c r="W935" s="17">
        <v>-0.27</v>
      </c>
      <c r="X935" s="17">
        <v>49</v>
      </c>
      <c r="Y935" s="17">
        <v>3.42</v>
      </c>
      <c r="Z935" s="17">
        <v>49</v>
      </c>
      <c r="AA935" s="17">
        <v>1.35</v>
      </c>
      <c r="AB935" s="17">
        <v>55</v>
      </c>
      <c r="AC935" s="17">
        <v>4.54</v>
      </c>
      <c r="AD935" s="17">
        <v>62</v>
      </c>
      <c r="AE935" s="42">
        <v>0.23</v>
      </c>
      <c r="AF935" s="17">
        <v>54</v>
      </c>
      <c r="AG935" s="45">
        <v>0.04</v>
      </c>
      <c r="AH935" s="17">
        <v>42</v>
      </c>
      <c r="AI935" s="49">
        <v>0.13</v>
      </c>
      <c r="AJ935" s="17">
        <v>51</v>
      </c>
      <c r="AK935" s="49">
        <v>0.02</v>
      </c>
      <c r="AL935" s="17">
        <v>36</v>
      </c>
      <c r="AM935" s="42">
        <v>0.19</v>
      </c>
      <c r="AN935" s="17">
        <v>48</v>
      </c>
      <c r="AO935" s="42">
        <v>0.32</v>
      </c>
      <c r="AP935" s="17">
        <v>55</v>
      </c>
      <c r="AQ935" s="17">
        <v>8.89</v>
      </c>
      <c r="AR935" s="17">
        <v>150.78</v>
      </c>
      <c r="AS935" s="17">
        <v>121.46</v>
      </c>
      <c r="AT935" s="17" t="s">
        <v>2640</v>
      </c>
      <c r="AU935" s="17" t="s">
        <v>2642</v>
      </c>
      <c r="AV935" s="17" t="s">
        <v>2640</v>
      </c>
      <c r="AW935" s="17">
        <v>4</v>
      </c>
      <c r="AX935" s="66" t="s">
        <v>2688</v>
      </c>
    </row>
    <row r="936" spans="1:50" s="8" customFormat="1" x14ac:dyDescent="0.3">
      <c r="A936" s="17" t="s">
        <v>2509</v>
      </c>
      <c r="B936" s="17" t="s">
        <v>494</v>
      </c>
      <c r="C936" s="17" t="s">
        <v>1982</v>
      </c>
      <c r="D936" s="17" t="s">
        <v>2509</v>
      </c>
      <c r="E936" s="17" t="s">
        <v>2229</v>
      </c>
      <c r="F936" s="17" t="s">
        <v>2688</v>
      </c>
      <c r="G936" s="17" t="s">
        <v>494</v>
      </c>
      <c r="H936" s="18" t="s">
        <v>1046</v>
      </c>
      <c r="I936" s="19">
        <v>44709</v>
      </c>
      <c r="J936" s="17" t="s">
        <v>2656</v>
      </c>
      <c r="K936" s="17">
        <v>0.39</v>
      </c>
      <c r="L936" s="17">
        <v>67</v>
      </c>
      <c r="M936" s="17">
        <v>8.64</v>
      </c>
      <c r="N936" s="17">
        <v>71</v>
      </c>
      <c r="O936" s="17">
        <v>14.05</v>
      </c>
      <c r="P936" s="17">
        <v>61</v>
      </c>
      <c r="Q936" s="17">
        <v>1E-3</v>
      </c>
      <c r="R936" s="17">
        <v>67</v>
      </c>
      <c r="S936" s="17">
        <v>2.16</v>
      </c>
      <c r="T936" s="17">
        <v>67</v>
      </c>
      <c r="U936" s="17">
        <v>0.44</v>
      </c>
      <c r="V936" s="17">
        <v>59</v>
      </c>
      <c r="W936" s="17">
        <v>-0.19</v>
      </c>
      <c r="X936" s="17">
        <v>49</v>
      </c>
      <c r="Y936" s="17">
        <v>2.74</v>
      </c>
      <c r="Z936" s="17">
        <v>49</v>
      </c>
      <c r="AA936" s="17">
        <v>1.97</v>
      </c>
      <c r="AB936" s="17">
        <v>53</v>
      </c>
      <c r="AC936" s="17">
        <v>5.08</v>
      </c>
      <c r="AD936" s="17">
        <v>61</v>
      </c>
      <c r="AE936" s="42">
        <v>0.21</v>
      </c>
      <c r="AF936" s="17">
        <v>56</v>
      </c>
      <c r="AG936" s="45">
        <v>0.01</v>
      </c>
      <c r="AH936" s="17">
        <v>43</v>
      </c>
      <c r="AI936" s="49">
        <v>0.11</v>
      </c>
      <c r="AJ936" s="17">
        <v>52</v>
      </c>
      <c r="AK936" s="49">
        <v>0.01</v>
      </c>
      <c r="AL936" s="17">
        <v>36</v>
      </c>
      <c r="AM936" s="42">
        <v>0.11</v>
      </c>
      <c r="AN936" s="17">
        <v>49</v>
      </c>
      <c r="AO936" s="42">
        <v>0.33</v>
      </c>
      <c r="AP936" s="17">
        <v>57</v>
      </c>
      <c r="AQ936" s="17">
        <v>9.08</v>
      </c>
      <c r="AR936" s="17">
        <v>154.30000000000001</v>
      </c>
      <c r="AS936" s="17">
        <v>120.11</v>
      </c>
      <c r="AT936" s="17" t="s">
        <v>2640</v>
      </c>
      <c r="AU936" s="17" t="s">
        <v>2642</v>
      </c>
      <c r="AV936" s="17" t="s">
        <v>2641</v>
      </c>
      <c r="AW936" s="17">
        <v>3</v>
      </c>
      <c r="AX936" s="66" t="s">
        <v>2688</v>
      </c>
    </row>
    <row r="937" spans="1:50" s="8" customFormat="1" x14ac:dyDescent="0.3">
      <c r="A937" s="17" t="s">
        <v>2510</v>
      </c>
      <c r="B937" s="17" t="s">
        <v>269</v>
      </c>
      <c r="C937" s="17" t="s">
        <v>1983</v>
      </c>
      <c r="D937" s="17" t="s">
        <v>2510</v>
      </c>
      <c r="E937" s="17" t="s">
        <v>2229</v>
      </c>
      <c r="F937" s="17" t="s">
        <v>2688</v>
      </c>
      <c r="G937" s="17" t="s">
        <v>269</v>
      </c>
      <c r="H937" s="18" t="s">
        <v>1061</v>
      </c>
      <c r="I937" s="19">
        <v>44704</v>
      </c>
      <c r="J937" s="17" t="s">
        <v>2656</v>
      </c>
      <c r="K937" s="17">
        <v>0.5</v>
      </c>
      <c r="L937" s="17">
        <v>66</v>
      </c>
      <c r="M937" s="17">
        <v>8.14</v>
      </c>
      <c r="N937" s="17">
        <v>71</v>
      </c>
      <c r="O937" s="17">
        <v>14.72</v>
      </c>
      <c r="P937" s="17">
        <v>57</v>
      </c>
      <c r="Q937" s="17">
        <v>0.43</v>
      </c>
      <c r="R937" s="17">
        <v>64</v>
      </c>
      <c r="S937" s="17">
        <v>2.1800000000000002</v>
      </c>
      <c r="T937" s="17">
        <v>65</v>
      </c>
      <c r="U937" s="17">
        <v>0.32</v>
      </c>
      <c r="V937" s="17">
        <v>54</v>
      </c>
      <c r="W937" s="17">
        <v>-0.12</v>
      </c>
      <c r="X937" s="17">
        <v>48</v>
      </c>
      <c r="Y937" s="17">
        <v>3.25</v>
      </c>
      <c r="Z937" s="17">
        <v>47</v>
      </c>
      <c r="AA937" s="17">
        <v>2.33</v>
      </c>
      <c r="AB937" s="17">
        <v>50</v>
      </c>
      <c r="AC937" s="17">
        <v>4.07</v>
      </c>
      <c r="AD937" s="17">
        <v>60</v>
      </c>
      <c r="AE937" s="42">
        <v>0.25</v>
      </c>
      <c r="AF937" s="17">
        <v>49</v>
      </c>
      <c r="AG937" s="45">
        <v>0.02</v>
      </c>
      <c r="AH937" s="17">
        <v>39</v>
      </c>
      <c r="AI937" s="49">
        <v>0.19</v>
      </c>
      <c r="AJ937" s="17">
        <v>47</v>
      </c>
      <c r="AK937" s="49">
        <v>0.02</v>
      </c>
      <c r="AL937" s="17">
        <v>33</v>
      </c>
      <c r="AM937" s="42">
        <v>0.2</v>
      </c>
      <c r="AN937" s="17">
        <v>44</v>
      </c>
      <c r="AO937" s="42">
        <v>0.38</v>
      </c>
      <c r="AP937" s="17">
        <v>51</v>
      </c>
      <c r="AQ937" s="17">
        <v>8.4600000000000009</v>
      </c>
      <c r="AR937" s="17">
        <v>156.43</v>
      </c>
      <c r="AS937" s="17">
        <v>121.95</v>
      </c>
      <c r="AT937" s="17" t="s">
        <v>2640</v>
      </c>
      <c r="AU937" s="17" t="s">
        <v>2640</v>
      </c>
      <c r="AV937" s="17" t="s">
        <v>2640</v>
      </c>
      <c r="AW937" s="17">
        <v>3</v>
      </c>
      <c r="AX937" s="66" t="s">
        <v>2690</v>
      </c>
    </row>
    <row r="938" spans="1:50" x14ac:dyDescent="0.3">
      <c r="A938" s="11" t="s">
        <v>2511</v>
      </c>
      <c r="B938" s="11" t="s">
        <v>343</v>
      </c>
      <c r="C938" s="11" t="s">
        <v>1984</v>
      </c>
      <c r="D938" s="11" t="s">
        <v>2511</v>
      </c>
      <c r="E938" s="11" t="s">
        <v>2229</v>
      </c>
      <c r="F938" s="11" t="s">
        <v>2688</v>
      </c>
      <c r="G938" s="11" t="s">
        <v>343</v>
      </c>
      <c r="H938" s="12" t="s">
        <v>1046</v>
      </c>
      <c r="I938" s="13">
        <v>44708</v>
      </c>
      <c r="J938" s="11" t="s">
        <v>2656</v>
      </c>
      <c r="K938" s="11">
        <v>0.49</v>
      </c>
      <c r="L938" s="11">
        <v>66</v>
      </c>
      <c r="M938" s="11">
        <v>9.2200000000000006</v>
      </c>
      <c r="N938" s="11">
        <v>70</v>
      </c>
      <c r="O938" s="11">
        <v>12.75</v>
      </c>
      <c r="P938" s="11">
        <v>60</v>
      </c>
      <c r="Q938" s="11">
        <v>-0.39</v>
      </c>
      <c r="R938" s="11">
        <v>66</v>
      </c>
      <c r="S938" s="11">
        <v>1.54</v>
      </c>
      <c r="T938" s="11">
        <v>66</v>
      </c>
      <c r="U938" s="11">
        <v>0.25</v>
      </c>
      <c r="V938" s="11">
        <v>58</v>
      </c>
      <c r="W938" s="11">
        <v>-0.38</v>
      </c>
      <c r="X938" s="11">
        <v>49</v>
      </c>
      <c r="Y938" s="11">
        <v>6.55</v>
      </c>
      <c r="Z938" s="11">
        <v>48</v>
      </c>
      <c r="AA938" s="11">
        <v>1.73</v>
      </c>
      <c r="AB938" s="11">
        <v>52</v>
      </c>
      <c r="AC938" s="11">
        <v>5.4</v>
      </c>
      <c r="AD938" s="11">
        <v>60</v>
      </c>
      <c r="AE938" s="40">
        <v>0.22</v>
      </c>
      <c r="AF938" s="11">
        <v>55</v>
      </c>
      <c r="AG938" s="43">
        <v>0.01</v>
      </c>
      <c r="AH938" s="11">
        <v>43</v>
      </c>
      <c r="AI938" s="47">
        <v>0.15</v>
      </c>
      <c r="AJ938" s="11">
        <v>51</v>
      </c>
      <c r="AK938" s="47">
        <v>1E-3</v>
      </c>
      <c r="AL938" s="11">
        <v>36</v>
      </c>
      <c r="AM938" s="40">
        <v>0.12</v>
      </c>
      <c r="AN938" s="11">
        <v>48</v>
      </c>
      <c r="AO938" s="40">
        <v>0.35</v>
      </c>
      <c r="AP938" s="11">
        <v>56</v>
      </c>
      <c r="AQ938" s="11">
        <v>9.4700000000000006</v>
      </c>
      <c r="AR938" s="11">
        <v>153.91</v>
      </c>
      <c r="AS938" s="11">
        <v>120.69</v>
      </c>
      <c r="AT938" s="11" t="s">
        <v>2640</v>
      </c>
      <c r="AU938" s="11" t="s">
        <v>2641</v>
      </c>
      <c r="AV938" s="11" t="s">
        <v>2640</v>
      </c>
      <c r="AW938" s="11">
        <v>3</v>
      </c>
      <c r="AX938" s="64" t="s">
        <v>2688</v>
      </c>
    </row>
    <row r="939" spans="1:50" x14ac:dyDescent="0.3">
      <c r="A939" s="11" t="s">
        <v>2512</v>
      </c>
      <c r="B939" s="11" t="s">
        <v>299</v>
      </c>
      <c r="C939" s="11" t="s">
        <v>1985</v>
      </c>
      <c r="D939" s="11" t="s">
        <v>2512</v>
      </c>
      <c r="E939" s="11" t="s">
        <v>2229</v>
      </c>
      <c r="F939" s="11" t="s">
        <v>2688</v>
      </c>
      <c r="G939" s="11" t="s">
        <v>299</v>
      </c>
      <c r="H939" s="12" t="s">
        <v>1054</v>
      </c>
      <c r="I939" s="13">
        <v>44708</v>
      </c>
      <c r="J939" s="11" t="s">
        <v>2656</v>
      </c>
      <c r="K939" s="11">
        <v>0.36</v>
      </c>
      <c r="L939" s="11">
        <v>69</v>
      </c>
      <c r="M939" s="11">
        <v>9.08</v>
      </c>
      <c r="N939" s="11">
        <v>71</v>
      </c>
      <c r="O939" s="11">
        <v>12.66</v>
      </c>
      <c r="P939" s="11">
        <v>64</v>
      </c>
      <c r="Q939" s="11">
        <v>-0.54</v>
      </c>
      <c r="R939" s="11">
        <v>68</v>
      </c>
      <c r="S939" s="11">
        <v>1.54</v>
      </c>
      <c r="T939" s="11">
        <v>67</v>
      </c>
      <c r="U939" s="11">
        <v>1.8</v>
      </c>
      <c r="V939" s="11">
        <v>62</v>
      </c>
      <c r="W939" s="11">
        <v>-0.68</v>
      </c>
      <c r="X939" s="11">
        <v>53</v>
      </c>
      <c r="Y939" s="11">
        <v>6.29</v>
      </c>
      <c r="Z939" s="11">
        <v>52</v>
      </c>
      <c r="AA939" s="11">
        <v>1.32</v>
      </c>
      <c r="AB939" s="11">
        <v>56</v>
      </c>
      <c r="AC939" s="11">
        <v>5.36</v>
      </c>
      <c r="AD939" s="11">
        <v>61</v>
      </c>
      <c r="AE939" s="40">
        <v>0.25</v>
      </c>
      <c r="AF939" s="11">
        <v>60</v>
      </c>
      <c r="AG939" s="43">
        <v>0.05</v>
      </c>
      <c r="AH939" s="11">
        <v>48</v>
      </c>
      <c r="AI939" s="47">
        <v>0.17</v>
      </c>
      <c r="AJ939" s="11">
        <v>56</v>
      </c>
      <c r="AK939" s="47">
        <v>-0.01</v>
      </c>
      <c r="AL939" s="11">
        <v>42</v>
      </c>
      <c r="AM939" s="40">
        <v>0.18</v>
      </c>
      <c r="AN939" s="11">
        <v>53</v>
      </c>
      <c r="AO939" s="40">
        <v>0.33</v>
      </c>
      <c r="AP939" s="11">
        <v>62</v>
      </c>
      <c r="AQ939" s="11">
        <v>10.88</v>
      </c>
      <c r="AR939" s="11">
        <v>158.37</v>
      </c>
      <c r="AS939" s="11">
        <v>123.08</v>
      </c>
      <c r="AT939" s="11" t="s">
        <v>2641</v>
      </c>
      <c r="AU939" s="11" t="s">
        <v>2640</v>
      </c>
      <c r="AV939" s="11" t="s">
        <v>2640</v>
      </c>
      <c r="AW939" s="11">
        <v>3</v>
      </c>
      <c r="AX939" s="64" t="s">
        <v>2688</v>
      </c>
    </row>
    <row r="940" spans="1:50" x14ac:dyDescent="0.3">
      <c r="A940" s="11" t="s">
        <v>2513</v>
      </c>
      <c r="B940" s="11" t="s">
        <v>286</v>
      </c>
      <c r="C940" s="11" t="s">
        <v>1986</v>
      </c>
      <c r="D940" s="11" t="s">
        <v>2513</v>
      </c>
      <c r="E940" s="11" t="s">
        <v>2229</v>
      </c>
      <c r="F940" s="11" t="s">
        <v>2688</v>
      </c>
      <c r="G940" s="11" t="s">
        <v>286</v>
      </c>
      <c r="H940" s="12" t="s">
        <v>1058</v>
      </c>
      <c r="I940" s="13">
        <v>44707</v>
      </c>
      <c r="J940" s="11" t="s">
        <v>2656</v>
      </c>
      <c r="K940" s="11">
        <v>0.53</v>
      </c>
      <c r="L940" s="11">
        <v>67</v>
      </c>
      <c r="M940" s="11">
        <v>7.52</v>
      </c>
      <c r="N940" s="11">
        <v>71</v>
      </c>
      <c r="O940" s="11">
        <v>13.12</v>
      </c>
      <c r="P940" s="11">
        <v>62</v>
      </c>
      <c r="Q940" s="11">
        <v>0.56000000000000005</v>
      </c>
      <c r="R940" s="11">
        <v>66</v>
      </c>
      <c r="S940" s="11">
        <v>1.74</v>
      </c>
      <c r="T940" s="11">
        <v>66</v>
      </c>
      <c r="U940" s="11">
        <v>-0.42</v>
      </c>
      <c r="V940" s="11">
        <v>60</v>
      </c>
      <c r="W940" s="11">
        <v>-0.35</v>
      </c>
      <c r="X940" s="11">
        <v>49</v>
      </c>
      <c r="Y940" s="11">
        <v>2.66</v>
      </c>
      <c r="Z940" s="11">
        <v>49</v>
      </c>
      <c r="AA940" s="11">
        <v>1.98</v>
      </c>
      <c r="AB940" s="11">
        <v>53</v>
      </c>
      <c r="AC940" s="11">
        <v>3.88</v>
      </c>
      <c r="AD940" s="11">
        <v>60</v>
      </c>
      <c r="AE940" s="40">
        <v>0.33</v>
      </c>
      <c r="AF940" s="11">
        <v>56</v>
      </c>
      <c r="AG940" s="43">
        <v>0.06</v>
      </c>
      <c r="AH940" s="11">
        <v>42</v>
      </c>
      <c r="AI940" s="47">
        <v>0.17</v>
      </c>
      <c r="AJ940" s="11">
        <v>52</v>
      </c>
      <c r="AK940" s="47">
        <v>0.02</v>
      </c>
      <c r="AL940" s="11">
        <v>35</v>
      </c>
      <c r="AM940" s="40">
        <v>0.24</v>
      </c>
      <c r="AN940" s="11">
        <v>48</v>
      </c>
      <c r="AO940" s="40">
        <v>0.46</v>
      </c>
      <c r="AP940" s="11">
        <v>57</v>
      </c>
      <c r="AQ940" s="11">
        <v>7.1</v>
      </c>
      <c r="AR940" s="11">
        <v>158.04</v>
      </c>
      <c r="AS940" s="11">
        <v>119.8</v>
      </c>
      <c r="AT940" s="11" t="s">
        <v>2640</v>
      </c>
      <c r="AU940" s="11" t="s">
        <v>2641</v>
      </c>
      <c r="AV940" s="11" t="s">
        <v>2641</v>
      </c>
      <c r="AW940" s="11">
        <v>4</v>
      </c>
      <c r="AX940" s="64" t="s">
        <v>2688</v>
      </c>
    </row>
    <row r="941" spans="1:50" x14ac:dyDescent="0.3">
      <c r="A941" s="11" t="s">
        <v>2514</v>
      </c>
      <c r="B941" s="11" t="s">
        <v>692</v>
      </c>
      <c r="C941" s="11" t="s">
        <v>1987</v>
      </c>
      <c r="D941" s="11" t="s">
        <v>2514</v>
      </c>
      <c r="E941" s="11" t="s">
        <v>2229</v>
      </c>
      <c r="F941" s="11" t="s">
        <v>2688</v>
      </c>
      <c r="G941" s="11" t="s">
        <v>692</v>
      </c>
      <c r="H941" s="12" t="s">
        <v>1046</v>
      </c>
      <c r="I941" s="13">
        <v>44720</v>
      </c>
      <c r="J941" s="11" t="s">
        <v>2655</v>
      </c>
      <c r="K941" s="11">
        <v>0.5</v>
      </c>
      <c r="L941" s="11">
        <v>68</v>
      </c>
      <c r="M941" s="11">
        <v>9.1199999999999992</v>
      </c>
      <c r="N941" s="11">
        <v>71</v>
      </c>
      <c r="O941" s="11">
        <v>15.5</v>
      </c>
      <c r="P941" s="11">
        <v>63</v>
      </c>
      <c r="Q941" s="11">
        <v>1.04</v>
      </c>
      <c r="R941" s="11">
        <v>67</v>
      </c>
      <c r="S941" s="11">
        <v>2.37</v>
      </c>
      <c r="T941" s="11">
        <v>67</v>
      </c>
      <c r="U941" s="11">
        <v>0.98</v>
      </c>
      <c r="V941" s="11">
        <v>60</v>
      </c>
      <c r="W941" s="11">
        <v>-0.28000000000000003</v>
      </c>
      <c r="X941" s="11">
        <v>51</v>
      </c>
      <c r="Y941" s="11">
        <v>4.5</v>
      </c>
      <c r="Z941" s="11">
        <v>51</v>
      </c>
      <c r="AA941" s="11">
        <v>2.2799999999999998</v>
      </c>
      <c r="AB941" s="11">
        <v>55</v>
      </c>
      <c r="AC941" s="11">
        <v>4.4000000000000004</v>
      </c>
      <c r="AD941" s="11">
        <v>60</v>
      </c>
      <c r="AE941" s="40">
        <v>0.32</v>
      </c>
      <c r="AF941" s="11">
        <v>56</v>
      </c>
      <c r="AG941" s="43">
        <v>0.05</v>
      </c>
      <c r="AH941" s="11">
        <v>45</v>
      </c>
      <c r="AI941" s="47">
        <v>0.03</v>
      </c>
      <c r="AJ941" s="11">
        <v>54</v>
      </c>
      <c r="AK941" s="47">
        <v>0.03</v>
      </c>
      <c r="AL941" s="11">
        <v>38</v>
      </c>
      <c r="AM941" s="40">
        <v>0.14000000000000001</v>
      </c>
      <c r="AN941" s="11">
        <v>51</v>
      </c>
      <c r="AO941" s="40">
        <v>0.41</v>
      </c>
      <c r="AP941" s="11">
        <v>58</v>
      </c>
      <c r="AQ941" s="11">
        <v>10.1</v>
      </c>
      <c r="AR941" s="11">
        <v>159.94</v>
      </c>
      <c r="AS941" s="11">
        <v>121.58</v>
      </c>
      <c r="AT941" s="11" t="s">
        <v>2640</v>
      </c>
      <c r="AU941" s="11" t="s">
        <v>2640</v>
      </c>
      <c r="AV941" s="11" t="s">
        <v>2642</v>
      </c>
      <c r="AW941" s="11">
        <v>3</v>
      </c>
      <c r="AX941" s="64" t="s">
        <v>2688</v>
      </c>
    </row>
    <row r="942" spans="1:50" s="8" customFormat="1" x14ac:dyDescent="0.3">
      <c r="A942" s="17" t="s">
        <v>2515</v>
      </c>
      <c r="B942" s="17" t="s">
        <v>132</v>
      </c>
      <c r="C942" s="17" t="s">
        <v>1988</v>
      </c>
      <c r="D942" s="17" t="s">
        <v>2515</v>
      </c>
      <c r="E942" s="17" t="s">
        <v>2229</v>
      </c>
      <c r="F942" s="17" t="s">
        <v>2688</v>
      </c>
      <c r="G942" s="17" t="s">
        <v>132</v>
      </c>
      <c r="H942" s="18" t="s">
        <v>1044</v>
      </c>
      <c r="I942" s="19">
        <v>44694</v>
      </c>
      <c r="J942" s="17" t="s">
        <v>2656</v>
      </c>
      <c r="K942" s="17">
        <v>0.35</v>
      </c>
      <c r="L942" s="17">
        <v>67</v>
      </c>
      <c r="M942" s="17">
        <v>7.43</v>
      </c>
      <c r="N942" s="17">
        <v>72</v>
      </c>
      <c r="O942" s="17">
        <v>12.79</v>
      </c>
      <c r="P942" s="17">
        <v>62</v>
      </c>
      <c r="Q942" s="17">
        <v>-0.1</v>
      </c>
      <c r="R942" s="17">
        <v>71</v>
      </c>
      <c r="S942" s="17">
        <v>1.48</v>
      </c>
      <c r="T942" s="17">
        <v>69</v>
      </c>
      <c r="U942" s="17">
        <v>-0.64</v>
      </c>
      <c r="V942" s="17">
        <v>63</v>
      </c>
      <c r="W942" s="17">
        <v>-0.17</v>
      </c>
      <c r="X942" s="17">
        <v>52</v>
      </c>
      <c r="Y942" s="17">
        <v>4.1399999999999997</v>
      </c>
      <c r="Z942" s="17">
        <v>52</v>
      </c>
      <c r="AA942" s="17">
        <v>1.73</v>
      </c>
      <c r="AB942" s="17">
        <v>56</v>
      </c>
      <c r="AC942" s="17">
        <v>4.49</v>
      </c>
      <c r="AD942" s="17">
        <v>63</v>
      </c>
      <c r="AE942" s="42">
        <v>0.28000000000000003</v>
      </c>
      <c r="AF942" s="17">
        <v>60</v>
      </c>
      <c r="AG942" s="45">
        <v>0.02</v>
      </c>
      <c r="AH942" s="17">
        <v>47</v>
      </c>
      <c r="AI942" s="49">
        <v>0.15</v>
      </c>
      <c r="AJ942" s="17">
        <v>56</v>
      </c>
      <c r="AK942" s="49">
        <v>0.02</v>
      </c>
      <c r="AL942" s="17">
        <v>41</v>
      </c>
      <c r="AM942" s="42">
        <v>0.17</v>
      </c>
      <c r="AN942" s="17">
        <v>53</v>
      </c>
      <c r="AO942" s="42">
        <v>0.41</v>
      </c>
      <c r="AP942" s="17">
        <v>62</v>
      </c>
      <c r="AQ942" s="17">
        <v>6.79</v>
      </c>
      <c r="AR942" s="17">
        <v>149.83000000000001</v>
      </c>
      <c r="AS942" s="17">
        <v>118.43</v>
      </c>
      <c r="AT942" s="17" t="s">
        <v>2640</v>
      </c>
      <c r="AU942" s="17" t="s">
        <v>2641</v>
      </c>
      <c r="AV942" s="17" t="s">
        <v>2642</v>
      </c>
      <c r="AW942" s="17">
        <v>3</v>
      </c>
      <c r="AX942" s="66" t="s">
        <v>2688</v>
      </c>
    </row>
    <row r="943" spans="1:50" s="8" customFormat="1" x14ac:dyDescent="0.3">
      <c r="A943" s="17" t="s">
        <v>2516</v>
      </c>
      <c r="B943" s="17" t="s">
        <v>323</v>
      </c>
      <c r="C943" s="17" t="s">
        <v>1989</v>
      </c>
      <c r="D943" s="17" t="s">
        <v>2516</v>
      </c>
      <c r="E943" s="17" t="s">
        <v>2229</v>
      </c>
      <c r="F943" s="17" t="s">
        <v>2688</v>
      </c>
      <c r="G943" s="17" t="s">
        <v>323</v>
      </c>
      <c r="H943" s="18" t="s">
        <v>1046</v>
      </c>
      <c r="I943" s="19">
        <v>44707</v>
      </c>
      <c r="J943" s="17" t="s">
        <v>2656</v>
      </c>
      <c r="K943" s="17">
        <v>0.46</v>
      </c>
      <c r="L943" s="17">
        <v>67</v>
      </c>
      <c r="M943" s="17">
        <v>9.11</v>
      </c>
      <c r="N943" s="17">
        <v>71</v>
      </c>
      <c r="O943" s="17">
        <v>14.77</v>
      </c>
      <c r="P943" s="17">
        <v>61</v>
      </c>
      <c r="Q943" s="17">
        <v>-0.04</v>
      </c>
      <c r="R943" s="17">
        <v>67</v>
      </c>
      <c r="S943" s="17">
        <v>1.8</v>
      </c>
      <c r="T943" s="17">
        <v>67</v>
      </c>
      <c r="U943" s="17">
        <v>0.36</v>
      </c>
      <c r="V943" s="17">
        <v>59</v>
      </c>
      <c r="W943" s="17">
        <v>-0.46</v>
      </c>
      <c r="X943" s="17">
        <v>51</v>
      </c>
      <c r="Y943" s="17">
        <v>4.8499999999999996</v>
      </c>
      <c r="Z943" s="17">
        <v>51</v>
      </c>
      <c r="AA943" s="17">
        <v>1.74</v>
      </c>
      <c r="AB943" s="17">
        <v>54</v>
      </c>
      <c r="AC943" s="17">
        <v>4.88</v>
      </c>
      <c r="AD943" s="17">
        <v>61</v>
      </c>
      <c r="AE943" s="42">
        <v>0.23</v>
      </c>
      <c r="AF943" s="17">
        <v>56</v>
      </c>
      <c r="AG943" s="45">
        <v>0.04</v>
      </c>
      <c r="AH943" s="17">
        <v>45</v>
      </c>
      <c r="AI943" s="49">
        <v>0.2</v>
      </c>
      <c r="AJ943" s="17">
        <v>53</v>
      </c>
      <c r="AK943" s="49">
        <v>1E-3</v>
      </c>
      <c r="AL943" s="17">
        <v>39</v>
      </c>
      <c r="AM943" s="42">
        <v>0.21</v>
      </c>
      <c r="AN943" s="17">
        <v>50</v>
      </c>
      <c r="AO943" s="42">
        <v>0.33</v>
      </c>
      <c r="AP943" s="17">
        <v>58</v>
      </c>
      <c r="AQ943" s="17">
        <v>9.4699999999999989</v>
      </c>
      <c r="AR943" s="17">
        <v>159.94999999999999</v>
      </c>
      <c r="AS943" s="17">
        <v>121.36</v>
      </c>
      <c r="AT943" s="17" t="s">
        <v>2640</v>
      </c>
      <c r="AU943" s="17" t="s">
        <v>2640</v>
      </c>
      <c r="AV943" s="17" t="s">
        <v>2642</v>
      </c>
      <c r="AW943" s="17">
        <v>4</v>
      </c>
      <c r="AX943" s="66" t="s">
        <v>2688</v>
      </c>
    </row>
    <row r="944" spans="1:50" s="8" customFormat="1" x14ac:dyDescent="0.3">
      <c r="A944" s="17" t="s">
        <v>2517</v>
      </c>
      <c r="B944" s="17" t="s">
        <v>439</v>
      </c>
      <c r="C944" s="17" t="s">
        <v>1990</v>
      </c>
      <c r="D944" s="17" t="s">
        <v>2517</v>
      </c>
      <c r="E944" s="17" t="s">
        <v>2229</v>
      </c>
      <c r="F944" s="17" t="s">
        <v>2688</v>
      </c>
      <c r="G944" s="17" t="s">
        <v>439</v>
      </c>
      <c r="H944" s="18" t="s">
        <v>1046</v>
      </c>
      <c r="I944" s="19">
        <v>44709</v>
      </c>
      <c r="J944" s="17" t="s">
        <v>2656</v>
      </c>
      <c r="K944" s="17">
        <v>0.37</v>
      </c>
      <c r="L944" s="17">
        <v>66</v>
      </c>
      <c r="M944" s="17">
        <v>8.8699999999999992</v>
      </c>
      <c r="N944" s="17">
        <v>70</v>
      </c>
      <c r="O944" s="17">
        <v>14.82</v>
      </c>
      <c r="P944" s="17">
        <v>60</v>
      </c>
      <c r="Q944" s="17">
        <v>-0.5</v>
      </c>
      <c r="R944" s="17">
        <v>66</v>
      </c>
      <c r="S944" s="17">
        <v>1.78</v>
      </c>
      <c r="T944" s="17">
        <v>66</v>
      </c>
      <c r="U944" s="17">
        <v>0.52</v>
      </c>
      <c r="V944" s="17">
        <v>57</v>
      </c>
      <c r="W944" s="17">
        <v>-0.62</v>
      </c>
      <c r="X944" s="17">
        <v>50</v>
      </c>
      <c r="Y944" s="17">
        <v>5.35</v>
      </c>
      <c r="Z944" s="17">
        <v>50</v>
      </c>
      <c r="AA944" s="17">
        <v>1.8</v>
      </c>
      <c r="AB944" s="17">
        <v>53</v>
      </c>
      <c r="AC944" s="17">
        <v>5.67</v>
      </c>
      <c r="AD944" s="17">
        <v>60</v>
      </c>
      <c r="AE944" s="42">
        <v>0.23</v>
      </c>
      <c r="AF944" s="17">
        <v>56</v>
      </c>
      <c r="AG944" s="45">
        <v>0.04</v>
      </c>
      <c r="AH944" s="17">
        <v>45</v>
      </c>
      <c r="AI944" s="49">
        <v>0.12</v>
      </c>
      <c r="AJ944" s="17">
        <v>52</v>
      </c>
      <c r="AK944" s="49">
        <v>0.02</v>
      </c>
      <c r="AL944" s="17">
        <v>39</v>
      </c>
      <c r="AM944" s="42">
        <v>0.17</v>
      </c>
      <c r="AN944" s="17">
        <v>49</v>
      </c>
      <c r="AO944" s="42">
        <v>0.32</v>
      </c>
      <c r="AP944" s="17">
        <v>58</v>
      </c>
      <c r="AQ944" s="17">
        <v>9.3899999999999988</v>
      </c>
      <c r="AR944" s="17">
        <v>153.88999999999999</v>
      </c>
      <c r="AS944" s="17">
        <v>118.62</v>
      </c>
      <c r="AT944" s="17" t="s">
        <v>2641</v>
      </c>
      <c r="AU944" s="17" t="s">
        <v>2641</v>
      </c>
      <c r="AV944" s="17" t="s">
        <v>2640</v>
      </c>
      <c r="AW944" s="17">
        <v>4</v>
      </c>
      <c r="AX944" s="66" t="s">
        <v>2688</v>
      </c>
    </row>
    <row r="945" spans="1:50" s="8" customFormat="1" x14ac:dyDescent="0.3">
      <c r="A945" s="17" t="s">
        <v>2518</v>
      </c>
      <c r="B945" s="17" t="s">
        <v>163</v>
      </c>
      <c r="C945" s="17" t="s">
        <v>1991</v>
      </c>
      <c r="D945" s="17" t="s">
        <v>2518</v>
      </c>
      <c r="E945" s="17" t="s">
        <v>2229</v>
      </c>
      <c r="F945" s="17" t="s">
        <v>2688</v>
      </c>
      <c r="G945" s="17" t="s">
        <v>163</v>
      </c>
      <c r="H945" s="18" t="s">
        <v>1053</v>
      </c>
      <c r="I945" s="19">
        <v>44699</v>
      </c>
      <c r="J945" s="17" t="s">
        <v>2656</v>
      </c>
      <c r="K945" s="17">
        <v>0.43</v>
      </c>
      <c r="L945" s="17">
        <v>63</v>
      </c>
      <c r="M945" s="17">
        <v>8.56</v>
      </c>
      <c r="N945" s="17">
        <v>68</v>
      </c>
      <c r="O945" s="17">
        <v>13.6</v>
      </c>
      <c r="P945" s="17">
        <v>61</v>
      </c>
      <c r="Q945" s="17">
        <v>-0.32</v>
      </c>
      <c r="R945" s="17">
        <v>62</v>
      </c>
      <c r="S945" s="17">
        <v>1.69</v>
      </c>
      <c r="T945" s="17">
        <v>62</v>
      </c>
      <c r="U945" s="17">
        <v>0.64</v>
      </c>
      <c r="V945" s="17">
        <v>59</v>
      </c>
      <c r="W945" s="17">
        <v>-0.69</v>
      </c>
      <c r="X945" s="17">
        <v>49</v>
      </c>
      <c r="Y945" s="17">
        <v>4.3499999999999996</v>
      </c>
      <c r="Z945" s="17">
        <v>49</v>
      </c>
      <c r="AA945" s="17">
        <v>1.38</v>
      </c>
      <c r="AB945" s="17">
        <v>52</v>
      </c>
      <c r="AC945" s="17">
        <v>4.8600000000000003</v>
      </c>
      <c r="AD945" s="17">
        <v>58</v>
      </c>
      <c r="AE945" s="42">
        <v>0.27</v>
      </c>
      <c r="AF945" s="17">
        <v>53</v>
      </c>
      <c r="AG945" s="45">
        <v>0.05</v>
      </c>
      <c r="AH945" s="17">
        <v>44</v>
      </c>
      <c r="AI945" s="49">
        <v>0.19</v>
      </c>
      <c r="AJ945" s="17">
        <v>52</v>
      </c>
      <c r="AK945" s="49">
        <v>0.01</v>
      </c>
      <c r="AL945" s="17">
        <v>38</v>
      </c>
      <c r="AM945" s="42">
        <v>0.23</v>
      </c>
      <c r="AN945" s="17">
        <v>49</v>
      </c>
      <c r="AO945" s="42">
        <v>0.4</v>
      </c>
      <c r="AP945" s="17">
        <v>55</v>
      </c>
      <c r="AQ945" s="17">
        <v>9.2000000000000011</v>
      </c>
      <c r="AR945" s="17">
        <v>160.44</v>
      </c>
      <c r="AS945" s="17">
        <v>120.7</v>
      </c>
      <c r="AT945" s="17" t="s">
        <v>2641</v>
      </c>
      <c r="AU945" s="17" t="s">
        <v>2640</v>
      </c>
      <c r="AV945" s="17" t="s">
        <v>2641</v>
      </c>
      <c r="AW945" s="17">
        <v>2</v>
      </c>
      <c r="AX945" s="66" t="s">
        <v>2688</v>
      </c>
    </row>
    <row r="946" spans="1:50" x14ac:dyDescent="0.3">
      <c r="A946" s="11" t="s">
        <v>2519</v>
      </c>
      <c r="B946" s="11" t="s">
        <v>390</v>
      </c>
      <c r="C946" s="11" t="s">
        <v>1992</v>
      </c>
      <c r="D946" s="11" t="s">
        <v>2519</v>
      </c>
      <c r="E946" s="11" t="s">
        <v>2229</v>
      </c>
      <c r="F946" s="11" t="s">
        <v>2688</v>
      </c>
      <c r="G946" s="11" t="s">
        <v>390</v>
      </c>
      <c r="H946" s="12" t="s">
        <v>1046</v>
      </c>
      <c r="I946" s="13">
        <v>44708</v>
      </c>
      <c r="J946" s="11" t="s">
        <v>2656</v>
      </c>
      <c r="K946" s="11">
        <v>0.36</v>
      </c>
      <c r="L946" s="11">
        <v>65</v>
      </c>
      <c r="M946" s="11">
        <v>8.5</v>
      </c>
      <c r="N946" s="11">
        <v>70</v>
      </c>
      <c r="O946" s="11">
        <v>12.69</v>
      </c>
      <c r="P946" s="11">
        <v>58</v>
      </c>
      <c r="Q946" s="11">
        <v>0.4</v>
      </c>
      <c r="R946" s="11">
        <v>66</v>
      </c>
      <c r="S946" s="11">
        <v>2.17</v>
      </c>
      <c r="T946" s="11">
        <v>66</v>
      </c>
      <c r="U946" s="11">
        <v>0.15</v>
      </c>
      <c r="V946" s="11">
        <v>57</v>
      </c>
      <c r="W946" s="11">
        <v>-0.38</v>
      </c>
      <c r="X946" s="11">
        <v>48</v>
      </c>
      <c r="Y946" s="11">
        <v>4.75</v>
      </c>
      <c r="Z946" s="11">
        <v>48</v>
      </c>
      <c r="AA946" s="11">
        <v>1.95</v>
      </c>
      <c r="AB946" s="11">
        <v>52</v>
      </c>
      <c r="AC946" s="11">
        <v>5.05</v>
      </c>
      <c r="AD946" s="11">
        <v>60</v>
      </c>
      <c r="AE946" s="40">
        <v>0.25</v>
      </c>
      <c r="AF946" s="11">
        <v>54</v>
      </c>
      <c r="AG946" s="43">
        <v>0.04</v>
      </c>
      <c r="AH946" s="11">
        <v>42</v>
      </c>
      <c r="AI946" s="47">
        <v>0.14000000000000001</v>
      </c>
      <c r="AJ946" s="11">
        <v>51</v>
      </c>
      <c r="AK946" s="47">
        <v>0.01</v>
      </c>
      <c r="AL946" s="11">
        <v>36</v>
      </c>
      <c r="AM946" s="40">
        <v>0.17</v>
      </c>
      <c r="AN946" s="11">
        <v>48</v>
      </c>
      <c r="AO946" s="40">
        <v>0.34</v>
      </c>
      <c r="AP946" s="11">
        <v>56</v>
      </c>
      <c r="AQ946" s="11">
        <v>8.65</v>
      </c>
      <c r="AR946" s="11">
        <v>158.11000000000001</v>
      </c>
      <c r="AS946" s="11">
        <v>120.84</v>
      </c>
      <c r="AT946" s="11" t="s">
        <v>2641</v>
      </c>
      <c r="AU946" s="11" t="s">
        <v>2640</v>
      </c>
      <c r="AV946" s="11" t="s">
        <v>2641</v>
      </c>
      <c r="AW946" s="11">
        <v>4</v>
      </c>
      <c r="AX946" s="64" t="s">
        <v>2688</v>
      </c>
    </row>
    <row r="947" spans="1:50" x14ac:dyDescent="0.3">
      <c r="A947" s="11" t="s">
        <v>2520</v>
      </c>
      <c r="B947" s="11" t="s">
        <v>694</v>
      </c>
      <c r="C947" s="11" t="s">
        <v>1993</v>
      </c>
      <c r="D947" s="11" t="s">
        <v>2520</v>
      </c>
      <c r="E947" s="11" t="s">
        <v>2229</v>
      </c>
      <c r="F947" s="11" t="s">
        <v>2688</v>
      </c>
      <c r="G947" s="11" t="s">
        <v>694</v>
      </c>
      <c r="H947" s="12" t="s">
        <v>1084</v>
      </c>
      <c r="I947" s="13">
        <v>44720</v>
      </c>
      <c r="J947" s="11" t="s">
        <v>2656</v>
      </c>
      <c r="K947" s="11">
        <v>0.51</v>
      </c>
      <c r="L947" s="11">
        <v>55</v>
      </c>
      <c r="M947" s="11">
        <v>8.23</v>
      </c>
      <c r="N947" s="11">
        <v>59</v>
      </c>
      <c r="O947" s="11">
        <v>12.97</v>
      </c>
      <c r="P947" s="11">
        <v>53</v>
      </c>
      <c r="Q947" s="11">
        <v>-0.32</v>
      </c>
      <c r="R947" s="11">
        <v>53</v>
      </c>
      <c r="S947" s="11">
        <v>2.0099999999999998</v>
      </c>
      <c r="T947" s="11">
        <v>53</v>
      </c>
      <c r="U947" s="11">
        <v>-0.01</v>
      </c>
      <c r="V947" s="11">
        <v>50</v>
      </c>
      <c r="W947" s="11">
        <v>-0.32</v>
      </c>
      <c r="X947" s="11">
        <v>40</v>
      </c>
      <c r="Y947" s="11">
        <v>2.0299999999999998</v>
      </c>
      <c r="Z947" s="11">
        <v>39</v>
      </c>
      <c r="AA947" s="11">
        <v>2.2000000000000002</v>
      </c>
      <c r="AB947" s="11">
        <v>42</v>
      </c>
      <c r="AC947" s="11">
        <v>5.1100000000000003</v>
      </c>
      <c r="AD947" s="11">
        <v>48</v>
      </c>
      <c r="AE947" s="40">
        <v>0.24</v>
      </c>
      <c r="AF947" s="11">
        <v>44</v>
      </c>
      <c r="AG947" s="43">
        <v>0.05</v>
      </c>
      <c r="AH947" s="11">
        <v>36</v>
      </c>
      <c r="AI947" s="47">
        <v>7.0000000000000007E-2</v>
      </c>
      <c r="AJ947" s="11">
        <v>44</v>
      </c>
      <c r="AK947" s="47">
        <v>0.02</v>
      </c>
      <c r="AL947" s="11">
        <v>31</v>
      </c>
      <c r="AM947" s="40">
        <v>0.17</v>
      </c>
      <c r="AN947" s="11">
        <v>41</v>
      </c>
      <c r="AO947" s="40">
        <v>0.32</v>
      </c>
      <c r="AP947" s="11">
        <v>46</v>
      </c>
      <c r="AQ947" s="11">
        <v>8.2200000000000006</v>
      </c>
      <c r="AR947" s="11">
        <v>156.47999999999999</v>
      </c>
      <c r="AS947" s="11">
        <v>120.08</v>
      </c>
      <c r="AT947" s="11" t="s">
        <v>2640</v>
      </c>
      <c r="AU947" s="11" t="s">
        <v>2641</v>
      </c>
      <c r="AV947" s="11" t="s">
        <v>2641</v>
      </c>
      <c r="AW947" s="11">
        <v>2</v>
      </c>
      <c r="AX947" s="64" t="s">
        <v>2688</v>
      </c>
    </row>
    <row r="948" spans="1:50" x14ac:dyDescent="0.3">
      <c r="A948" s="11" t="s">
        <v>2521</v>
      </c>
      <c r="B948" s="11" t="s">
        <v>627</v>
      </c>
      <c r="C948" s="11" t="s">
        <v>1994</v>
      </c>
      <c r="D948" s="11" t="s">
        <v>2521</v>
      </c>
      <c r="E948" s="11" t="s">
        <v>2229</v>
      </c>
      <c r="F948" s="11" t="s">
        <v>2688</v>
      </c>
      <c r="G948" s="11" t="s">
        <v>627</v>
      </c>
      <c r="H948" s="12" t="s">
        <v>1044</v>
      </c>
      <c r="I948" s="13">
        <v>44714</v>
      </c>
      <c r="J948" s="11" t="s">
        <v>2656</v>
      </c>
      <c r="K948" s="11">
        <v>0.43</v>
      </c>
      <c r="L948" s="11">
        <v>66</v>
      </c>
      <c r="M948" s="11">
        <v>7.42</v>
      </c>
      <c r="N948" s="11">
        <v>70</v>
      </c>
      <c r="O948" s="11">
        <v>12.99</v>
      </c>
      <c r="P948" s="11">
        <v>63</v>
      </c>
      <c r="Q948" s="11">
        <v>-0.28999999999999998</v>
      </c>
      <c r="R948" s="11">
        <v>67</v>
      </c>
      <c r="S948" s="11">
        <v>1.77</v>
      </c>
      <c r="T948" s="11">
        <v>67</v>
      </c>
      <c r="U948" s="11">
        <v>-0.55000000000000004</v>
      </c>
      <c r="V948" s="11">
        <v>61</v>
      </c>
      <c r="W948" s="11">
        <v>-0.17</v>
      </c>
      <c r="X948" s="11">
        <v>52</v>
      </c>
      <c r="Y948" s="11">
        <v>3.54</v>
      </c>
      <c r="Z948" s="11">
        <v>51</v>
      </c>
      <c r="AA948" s="11">
        <v>2</v>
      </c>
      <c r="AB948" s="11">
        <v>54</v>
      </c>
      <c r="AC948" s="11">
        <v>4.41</v>
      </c>
      <c r="AD948" s="11">
        <v>62</v>
      </c>
      <c r="AE948" s="40">
        <v>0.26</v>
      </c>
      <c r="AF948" s="11">
        <v>59</v>
      </c>
      <c r="AG948" s="43">
        <v>0.02</v>
      </c>
      <c r="AH948" s="11">
        <v>45</v>
      </c>
      <c r="AI948" s="47">
        <v>0.18</v>
      </c>
      <c r="AJ948" s="11">
        <v>54</v>
      </c>
      <c r="AK948" s="47">
        <v>0.02</v>
      </c>
      <c r="AL948" s="11">
        <v>38</v>
      </c>
      <c r="AM948" s="40">
        <v>0.2</v>
      </c>
      <c r="AN948" s="11">
        <v>51</v>
      </c>
      <c r="AO948" s="40">
        <v>0.4</v>
      </c>
      <c r="AP948" s="11">
        <v>61</v>
      </c>
      <c r="AQ948" s="11">
        <v>6.87</v>
      </c>
      <c r="AR948" s="11">
        <v>155.07</v>
      </c>
      <c r="AS948" s="11">
        <v>119.64</v>
      </c>
      <c r="AT948" s="11" t="s">
        <v>2641</v>
      </c>
      <c r="AU948" s="11" t="s">
        <v>2641</v>
      </c>
      <c r="AV948" s="11" t="s">
        <v>2641</v>
      </c>
      <c r="AW948" s="11">
        <v>3</v>
      </c>
      <c r="AX948" s="64" t="s">
        <v>2688</v>
      </c>
    </row>
    <row r="949" spans="1:50" x14ac:dyDescent="0.3">
      <c r="A949" s="11" t="s">
        <v>2522</v>
      </c>
      <c r="B949" s="11" t="s">
        <v>583</v>
      </c>
      <c r="C949" s="11" t="s">
        <v>1995</v>
      </c>
      <c r="D949" s="11" t="s">
        <v>2522</v>
      </c>
      <c r="E949" s="11" t="s">
        <v>2229</v>
      </c>
      <c r="F949" s="11" t="s">
        <v>2688</v>
      </c>
      <c r="G949" s="11" t="s">
        <v>583</v>
      </c>
      <c r="H949" s="12" t="s">
        <v>1056</v>
      </c>
      <c r="I949" s="13">
        <v>44713</v>
      </c>
      <c r="J949" s="11" t="s">
        <v>2655</v>
      </c>
      <c r="K949" s="11">
        <v>0.39</v>
      </c>
      <c r="L949" s="11">
        <v>67</v>
      </c>
      <c r="M949" s="11">
        <v>6.41</v>
      </c>
      <c r="N949" s="11">
        <v>70</v>
      </c>
      <c r="O949" s="11">
        <v>10.55</v>
      </c>
      <c r="P949" s="11">
        <v>62</v>
      </c>
      <c r="Q949" s="11">
        <v>-0.05</v>
      </c>
      <c r="R949" s="11">
        <v>64</v>
      </c>
      <c r="S949" s="11">
        <v>1.86</v>
      </c>
      <c r="T949" s="11">
        <v>64</v>
      </c>
      <c r="U949" s="11">
        <v>-0.18</v>
      </c>
      <c r="V949" s="11">
        <v>58</v>
      </c>
      <c r="W949" s="11">
        <v>-0.36</v>
      </c>
      <c r="X949" s="11">
        <v>49</v>
      </c>
      <c r="Y949" s="11">
        <v>4.03</v>
      </c>
      <c r="Z949" s="11">
        <v>49</v>
      </c>
      <c r="AA949" s="11">
        <v>1.76</v>
      </c>
      <c r="AB949" s="11">
        <v>52</v>
      </c>
      <c r="AC949" s="11">
        <v>4.29</v>
      </c>
      <c r="AD949" s="11">
        <v>59</v>
      </c>
      <c r="AE949" s="40">
        <v>0.28000000000000003</v>
      </c>
      <c r="AF949" s="11">
        <v>53</v>
      </c>
      <c r="AG949" s="43">
        <v>0.03</v>
      </c>
      <c r="AH949" s="11">
        <v>44</v>
      </c>
      <c r="AI949" s="47">
        <v>0.23</v>
      </c>
      <c r="AJ949" s="11">
        <v>52</v>
      </c>
      <c r="AK949" s="47">
        <v>0.02</v>
      </c>
      <c r="AL949" s="11">
        <v>38</v>
      </c>
      <c r="AM949" s="40">
        <v>0.23</v>
      </c>
      <c r="AN949" s="11">
        <v>49</v>
      </c>
      <c r="AO949" s="40">
        <v>0.43</v>
      </c>
      <c r="AP949" s="11">
        <v>55</v>
      </c>
      <c r="AQ949" s="11">
        <v>6.23</v>
      </c>
      <c r="AR949" s="11">
        <v>155.77000000000001</v>
      </c>
      <c r="AS949" s="11">
        <v>119.66</v>
      </c>
      <c r="AT949" s="11" t="s">
        <v>2640</v>
      </c>
      <c r="AU949" s="11" t="s">
        <v>2640</v>
      </c>
      <c r="AV949" s="11" t="s">
        <v>2642</v>
      </c>
      <c r="AW949" s="11">
        <v>3</v>
      </c>
      <c r="AX949" s="64" t="s">
        <v>2688</v>
      </c>
    </row>
    <row r="950" spans="1:50" s="8" customFormat="1" x14ac:dyDescent="0.3">
      <c r="A950" s="17" t="s">
        <v>2523</v>
      </c>
      <c r="B950" s="17" t="s">
        <v>310</v>
      </c>
      <c r="C950" s="17" t="s">
        <v>1996</v>
      </c>
      <c r="D950" s="17" t="s">
        <v>2523</v>
      </c>
      <c r="E950" s="17" t="s">
        <v>2229</v>
      </c>
      <c r="F950" s="17" t="s">
        <v>2688</v>
      </c>
      <c r="G950" s="17" t="s">
        <v>310</v>
      </c>
      <c r="H950" s="18" t="s">
        <v>1046</v>
      </c>
      <c r="I950" s="19">
        <v>44706</v>
      </c>
      <c r="J950" s="17" t="s">
        <v>2655</v>
      </c>
      <c r="K950" s="17">
        <v>0.35</v>
      </c>
      <c r="L950" s="17">
        <v>66</v>
      </c>
      <c r="M950" s="17">
        <v>9.2799999999999994</v>
      </c>
      <c r="N950" s="17">
        <v>70</v>
      </c>
      <c r="O950" s="17">
        <v>13.71</v>
      </c>
      <c r="P950" s="17">
        <v>60</v>
      </c>
      <c r="Q950" s="17">
        <v>-0.2</v>
      </c>
      <c r="R950" s="17">
        <v>65</v>
      </c>
      <c r="S950" s="17">
        <v>1.85</v>
      </c>
      <c r="T950" s="17">
        <v>65</v>
      </c>
      <c r="U950" s="17">
        <v>-0.56999999999999995</v>
      </c>
      <c r="V950" s="17">
        <v>56</v>
      </c>
      <c r="W950" s="17">
        <v>-0.52</v>
      </c>
      <c r="X950" s="17">
        <v>50</v>
      </c>
      <c r="Y950" s="17">
        <v>5.09</v>
      </c>
      <c r="Z950" s="17">
        <v>49</v>
      </c>
      <c r="AA950" s="17">
        <v>1.89</v>
      </c>
      <c r="AB950" s="17">
        <v>52</v>
      </c>
      <c r="AC950" s="17">
        <v>5.54</v>
      </c>
      <c r="AD950" s="17">
        <v>60</v>
      </c>
      <c r="AE950" s="42">
        <v>0.28000000000000003</v>
      </c>
      <c r="AF950" s="17">
        <v>55</v>
      </c>
      <c r="AG950" s="45">
        <v>0.04</v>
      </c>
      <c r="AH950" s="17">
        <v>43</v>
      </c>
      <c r="AI950" s="49">
        <v>0.12</v>
      </c>
      <c r="AJ950" s="17">
        <v>51</v>
      </c>
      <c r="AK950" s="49">
        <v>0.02</v>
      </c>
      <c r="AL950" s="17">
        <v>37</v>
      </c>
      <c r="AM950" s="42">
        <v>0.19</v>
      </c>
      <c r="AN950" s="17">
        <v>48</v>
      </c>
      <c r="AO950" s="42">
        <v>0.41</v>
      </c>
      <c r="AP950" s="17">
        <v>57</v>
      </c>
      <c r="AQ950" s="17">
        <v>8.7099999999999991</v>
      </c>
      <c r="AR950" s="17">
        <v>159.71</v>
      </c>
      <c r="AS950" s="17">
        <v>120.46</v>
      </c>
      <c r="AT950" s="17" t="s">
        <v>2640</v>
      </c>
      <c r="AU950" s="17" t="s">
        <v>2640</v>
      </c>
      <c r="AV950" s="17" t="s">
        <v>2640</v>
      </c>
      <c r="AW950" s="17">
        <v>4</v>
      </c>
      <c r="AX950" s="66" t="s">
        <v>2688</v>
      </c>
    </row>
    <row r="951" spans="1:50" s="8" customFormat="1" x14ac:dyDescent="0.3">
      <c r="A951" s="17" t="s">
        <v>2524</v>
      </c>
      <c r="B951" s="17" t="s">
        <v>487</v>
      </c>
      <c r="C951" s="17" t="s">
        <v>1997</v>
      </c>
      <c r="D951" s="17" t="s">
        <v>2524</v>
      </c>
      <c r="E951" s="17" t="s">
        <v>2229</v>
      </c>
      <c r="F951" s="17" t="s">
        <v>2688</v>
      </c>
      <c r="G951" s="17" t="s">
        <v>487</v>
      </c>
      <c r="H951" s="18" t="s">
        <v>1061</v>
      </c>
      <c r="I951" s="19">
        <v>44709</v>
      </c>
      <c r="J951" s="17" t="s">
        <v>2656</v>
      </c>
      <c r="K951" s="17">
        <v>0.72</v>
      </c>
      <c r="L951" s="17">
        <v>65</v>
      </c>
      <c r="M951" s="17">
        <v>8.99</v>
      </c>
      <c r="N951" s="17">
        <v>70</v>
      </c>
      <c r="O951" s="17">
        <v>16.239999999999998</v>
      </c>
      <c r="P951" s="17">
        <v>58</v>
      </c>
      <c r="Q951" s="17">
        <v>0.77</v>
      </c>
      <c r="R951" s="17">
        <v>63</v>
      </c>
      <c r="S951" s="17">
        <v>1.96</v>
      </c>
      <c r="T951" s="17">
        <v>64</v>
      </c>
      <c r="U951" s="17">
        <v>0.73</v>
      </c>
      <c r="V951" s="17">
        <v>54</v>
      </c>
      <c r="W951" s="17">
        <v>-0.14000000000000001</v>
      </c>
      <c r="X951" s="17">
        <v>47</v>
      </c>
      <c r="Y951" s="17">
        <v>3.52</v>
      </c>
      <c r="Z951" s="17">
        <v>46</v>
      </c>
      <c r="AA951" s="17">
        <v>2.39</v>
      </c>
      <c r="AB951" s="17">
        <v>49</v>
      </c>
      <c r="AC951" s="17">
        <v>3.95</v>
      </c>
      <c r="AD951" s="17">
        <v>59</v>
      </c>
      <c r="AE951" s="42">
        <v>0.24</v>
      </c>
      <c r="AF951" s="17">
        <v>48</v>
      </c>
      <c r="AG951" s="45">
        <v>0.03</v>
      </c>
      <c r="AH951" s="17">
        <v>38</v>
      </c>
      <c r="AI951" s="49">
        <v>0.19</v>
      </c>
      <c r="AJ951" s="17">
        <v>47</v>
      </c>
      <c r="AK951" s="49">
        <v>0.01</v>
      </c>
      <c r="AL951" s="17">
        <v>32</v>
      </c>
      <c r="AM951" s="42">
        <v>0.2</v>
      </c>
      <c r="AN951" s="17">
        <v>44</v>
      </c>
      <c r="AO951" s="42">
        <v>0.36</v>
      </c>
      <c r="AP951" s="17">
        <v>50</v>
      </c>
      <c r="AQ951" s="17">
        <v>9.7200000000000006</v>
      </c>
      <c r="AR951" s="17">
        <v>157.1</v>
      </c>
      <c r="AS951" s="17">
        <v>122.92</v>
      </c>
      <c r="AT951" s="17" t="s">
        <v>2640</v>
      </c>
      <c r="AU951" s="17" t="s">
        <v>2640</v>
      </c>
      <c r="AV951" s="17" t="s">
        <v>2640</v>
      </c>
      <c r="AW951" s="17">
        <v>3</v>
      </c>
      <c r="AX951" s="66" t="s">
        <v>2688</v>
      </c>
    </row>
    <row r="952" spans="1:50" s="8" customFormat="1" x14ac:dyDescent="0.3">
      <c r="A952" s="17" t="s">
        <v>2525</v>
      </c>
      <c r="B952" s="17" t="s">
        <v>155</v>
      </c>
      <c r="C952" s="17" t="s">
        <v>1998</v>
      </c>
      <c r="D952" s="17" t="s">
        <v>2525</v>
      </c>
      <c r="E952" s="17" t="s">
        <v>2229</v>
      </c>
      <c r="F952" s="17" t="s">
        <v>2688</v>
      </c>
      <c r="G952" s="17" t="s">
        <v>155</v>
      </c>
      <c r="H952" s="18" t="s">
        <v>1046</v>
      </c>
      <c r="I952" s="19">
        <v>44698</v>
      </c>
      <c r="J952" s="17" t="s">
        <v>2656</v>
      </c>
      <c r="K952" s="17">
        <v>0.39</v>
      </c>
      <c r="L952" s="17">
        <v>65</v>
      </c>
      <c r="M952" s="17">
        <v>8.75</v>
      </c>
      <c r="N952" s="17">
        <v>68</v>
      </c>
      <c r="O952" s="17">
        <v>13.13</v>
      </c>
      <c r="P952" s="17">
        <v>61</v>
      </c>
      <c r="Q952" s="17">
        <v>0.19</v>
      </c>
      <c r="R952" s="17">
        <v>65</v>
      </c>
      <c r="S952" s="17">
        <v>1.45</v>
      </c>
      <c r="T952" s="17">
        <v>64</v>
      </c>
      <c r="U952" s="17">
        <v>-0.01</v>
      </c>
      <c r="V952" s="17">
        <v>58</v>
      </c>
      <c r="W952" s="17">
        <v>-0.34</v>
      </c>
      <c r="X952" s="17">
        <v>49</v>
      </c>
      <c r="Y952" s="17">
        <v>2.8</v>
      </c>
      <c r="Z952" s="17">
        <v>48</v>
      </c>
      <c r="AA952" s="17">
        <v>1.59</v>
      </c>
      <c r="AB952" s="17">
        <v>52</v>
      </c>
      <c r="AC952" s="17">
        <v>4.67</v>
      </c>
      <c r="AD952" s="17">
        <v>57</v>
      </c>
      <c r="AE952" s="42">
        <v>0.26</v>
      </c>
      <c r="AF952" s="17">
        <v>54</v>
      </c>
      <c r="AG952" s="45">
        <v>0.03</v>
      </c>
      <c r="AH952" s="17">
        <v>42</v>
      </c>
      <c r="AI952" s="49">
        <v>0.13</v>
      </c>
      <c r="AJ952" s="17">
        <v>51</v>
      </c>
      <c r="AK952" s="49">
        <v>0.03</v>
      </c>
      <c r="AL952" s="17">
        <v>36</v>
      </c>
      <c r="AM952" s="42">
        <v>0.19</v>
      </c>
      <c r="AN952" s="17">
        <v>48</v>
      </c>
      <c r="AO952" s="42">
        <v>0.38</v>
      </c>
      <c r="AP952" s="17">
        <v>56</v>
      </c>
      <c r="AQ952" s="17">
        <v>8.74</v>
      </c>
      <c r="AR952" s="17">
        <v>155.87</v>
      </c>
      <c r="AS952" s="17">
        <v>121.47</v>
      </c>
      <c r="AT952" s="17" t="s">
        <v>2640</v>
      </c>
      <c r="AU952" s="17" t="s">
        <v>2641</v>
      </c>
      <c r="AV952" s="17" t="s">
        <v>2640</v>
      </c>
      <c r="AW952" s="17">
        <v>3</v>
      </c>
      <c r="AX952" s="66" t="s">
        <v>2688</v>
      </c>
    </row>
    <row r="953" spans="1:50" s="8" customFormat="1" x14ac:dyDescent="0.3">
      <c r="A953" s="17" t="s">
        <v>2526</v>
      </c>
      <c r="B953" s="17" t="s">
        <v>242</v>
      </c>
      <c r="C953" s="17" t="s">
        <v>1999</v>
      </c>
      <c r="D953" s="17" t="s">
        <v>2526</v>
      </c>
      <c r="E953" s="17" t="s">
        <v>2229</v>
      </c>
      <c r="F953" s="17" t="s">
        <v>2688</v>
      </c>
      <c r="G953" s="17" t="s">
        <v>242</v>
      </c>
      <c r="H953" s="18" t="s">
        <v>1046</v>
      </c>
      <c r="I953" s="19">
        <v>44703</v>
      </c>
      <c r="J953" s="17" t="s">
        <v>2656</v>
      </c>
      <c r="K953" s="17">
        <v>0.24</v>
      </c>
      <c r="L953" s="17">
        <v>66</v>
      </c>
      <c r="M953" s="17">
        <v>8.49</v>
      </c>
      <c r="N953" s="17">
        <v>70</v>
      </c>
      <c r="O953" s="17">
        <v>13.42</v>
      </c>
      <c r="P953" s="17">
        <v>62</v>
      </c>
      <c r="Q953" s="17">
        <v>0.14000000000000001</v>
      </c>
      <c r="R953" s="17">
        <v>65</v>
      </c>
      <c r="S953" s="17">
        <v>1.97</v>
      </c>
      <c r="T953" s="17">
        <v>65</v>
      </c>
      <c r="U953" s="17">
        <v>-0.67</v>
      </c>
      <c r="V953" s="17">
        <v>59</v>
      </c>
      <c r="W953" s="17">
        <v>-0.21</v>
      </c>
      <c r="X953" s="17">
        <v>49</v>
      </c>
      <c r="Y953" s="17">
        <v>4.3</v>
      </c>
      <c r="Z953" s="17">
        <v>48</v>
      </c>
      <c r="AA953" s="17">
        <v>1.49</v>
      </c>
      <c r="AB953" s="17">
        <v>52</v>
      </c>
      <c r="AC953" s="17">
        <v>4.55</v>
      </c>
      <c r="AD953" s="17">
        <v>59</v>
      </c>
      <c r="AE953" s="42">
        <v>0.28999999999999998</v>
      </c>
      <c r="AF953" s="17">
        <v>54</v>
      </c>
      <c r="AG953" s="45">
        <v>0.03</v>
      </c>
      <c r="AH953" s="17">
        <v>42</v>
      </c>
      <c r="AI953" s="49">
        <v>0.19</v>
      </c>
      <c r="AJ953" s="17">
        <v>50</v>
      </c>
      <c r="AK953" s="49">
        <v>0.02</v>
      </c>
      <c r="AL953" s="17">
        <v>34</v>
      </c>
      <c r="AM953" s="42">
        <v>0.23</v>
      </c>
      <c r="AN953" s="17">
        <v>47</v>
      </c>
      <c r="AO953" s="42">
        <v>0.43</v>
      </c>
      <c r="AP953" s="17">
        <v>55</v>
      </c>
      <c r="AQ953" s="17">
        <v>7.82</v>
      </c>
      <c r="AR953" s="17">
        <v>155.65</v>
      </c>
      <c r="AS953" s="17">
        <v>122.68</v>
      </c>
      <c r="AT953" s="17" t="s">
        <v>2640</v>
      </c>
      <c r="AU953" s="17" t="s">
        <v>2642</v>
      </c>
      <c r="AV953" s="17" t="s">
        <v>2640</v>
      </c>
      <c r="AW953" s="17">
        <v>3</v>
      </c>
      <c r="AX953" s="66" t="s">
        <v>2688</v>
      </c>
    </row>
    <row r="954" spans="1:50" x14ac:dyDescent="0.3">
      <c r="A954" s="11" t="s">
        <v>2527</v>
      </c>
      <c r="B954" s="11" t="s">
        <v>37</v>
      </c>
      <c r="C954" s="11" t="s">
        <v>2000</v>
      </c>
      <c r="D954" s="11" t="s">
        <v>2527</v>
      </c>
      <c r="E954" s="11" t="s">
        <v>2229</v>
      </c>
      <c r="F954" s="11" t="s">
        <v>2688</v>
      </c>
      <c r="G954" s="11" t="s">
        <v>37</v>
      </c>
      <c r="H954" s="12" t="s">
        <v>1046</v>
      </c>
      <c r="I954" s="13">
        <v>44683</v>
      </c>
      <c r="J954" s="11" t="s">
        <v>2656</v>
      </c>
      <c r="K954" s="11">
        <v>0.32</v>
      </c>
      <c r="L954" s="11">
        <v>67</v>
      </c>
      <c r="M954" s="11">
        <v>8.36</v>
      </c>
      <c r="N954" s="11">
        <v>72</v>
      </c>
      <c r="O954" s="11">
        <v>15.52</v>
      </c>
      <c r="P954" s="11">
        <v>61</v>
      </c>
      <c r="Q954" s="11">
        <v>0.02</v>
      </c>
      <c r="R954" s="11">
        <v>71</v>
      </c>
      <c r="S954" s="11">
        <v>1.68</v>
      </c>
      <c r="T954" s="11">
        <v>69</v>
      </c>
      <c r="U954" s="11">
        <v>0.46</v>
      </c>
      <c r="V954" s="11">
        <v>58</v>
      </c>
      <c r="W954" s="11">
        <v>-0.28999999999999998</v>
      </c>
      <c r="X954" s="11">
        <v>48</v>
      </c>
      <c r="Y954" s="11">
        <v>3.12</v>
      </c>
      <c r="Z954" s="11">
        <v>48</v>
      </c>
      <c r="AA954" s="11">
        <v>1.83</v>
      </c>
      <c r="AB954" s="11">
        <v>54</v>
      </c>
      <c r="AC954" s="11">
        <v>4.74</v>
      </c>
      <c r="AD954" s="11">
        <v>62</v>
      </c>
      <c r="AE954" s="40">
        <v>0.28000000000000003</v>
      </c>
      <c r="AF954" s="11">
        <v>53</v>
      </c>
      <c r="AG954" s="43">
        <v>0.04</v>
      </c>
      <c r="AH954" s="11">
        <v>41</v>
      </c>
      <c r="AI954" s="47">
        <v>0.11</v>
      </c>
      <c r="AJ954" s="11">
        <v>50</v>
      </c>
      <c r="AK954" s="47">
        <v>0.03</v>
      </c>
      <c r="AL954" s="11">
        <v>35</v>
      </c>
      <c r="AM954" s="40">
        <v>0.2</v>
      </c>
      <c r="AN954" s="11">
        <v>47</v>
      </c>
      <c r="AO954" s="40">
        <v>0.39</v>
      </c>
      <c r="AP954" s="11">
        <v>55</v>
      </c>
      <c r="AQ954" s="11">
        <v>8.82</v>
      </c>
      <c r="AR954" s="11">
        <v>153.80000000000001</v>
      </c>
      <c r="AS954" s="11">
        <v>120.91</v>
      </c>
      <c r="AT954" s="11" t="s">
        <v>2640</v>
      </c>
      <c r="AU954" s="11" t="s">
        <v>2641</v>
      </c>
      <c r="AV954" s="11" t="s">
        <v>2640</v>
      </c>
      <c r="AW954" s="11">
        <v>3</v>
      </c>
      <c r="AX954" s="64" t="s">
        <v>2688</v>
      </c>
    </row>
    <row r="955" spans="1:50" x14ac:dyDescent="0.3">
      <c r="A955" s="11" t="s">
        <v>2528</v>
      </c>
      <c r="B955" s="11" t="s">
        <v>274</v>
      </c>
      <c r="C955" s="11" t="s">
        <v>2001</v>
      </c>
      <c r="D955" s="11" t="s">
        <v>2528</v>
      </c>
      <c r="E955" s="11" t="s">
        <v>2229</v>
      </c>
      <c r="F955" s="11" t="s">
        <v>2688</v>
      </c>
      <c r="G955" s="11" t="s">
        <v>274</v>
      </c>
      <c r="H955" s="12" t="s">
        <v>1058</v>
      </c>
      <c r="I955" s="13">
        <v>44705</v>
      </c>
      <c r="J955" s="11" t="s">
        <v>2655</v>
      </c>
      <c r="K955" s="11">
        <v>0.31</v>
      </c>
      <c r="L955" s="11">
        <v>67</v>
      </c>
      <c r="M955" s="11">
        <v>7.18</v>
      </c>
      <c r="N955" s="11">
        <v>70</v>
      </c>
      <c r="O955" s="11">
        <v>11.68</v>
      </c>
      <c r="P955" s="11">
        <v>61</v>
      </c>
      <c r="Q955" s="11">
        <v>0.06</v>
      </c>
      <c r="R955" s="11">
        <v>66</v>
      </c>
      <c r="S955" s="11">
        <v>1.63</v>
      </c>
      <c r="T955" s="11">
        <v>66</v>
      </c>
      <c r="U955" s="11">
        <v>-0.48</v>
      </c>
      <c r="V955" s="11">
        <v>59</v>
      </c>
      <c r="W955" s="11">
        <v>-0.36</v>
      </c>
      <c r="X955" s="11">
        <v>46</v>
      </c>
      <c r="Y955" s="11">
        <v>4.0999999999999996</v>
      </c>
      <c r="Z955" s="11">
        <v>46</v>
      </c>
      <c r="AA955" s="11">
        <v>1.56</v>
      </c>
      <c r="AB955" s="11">
        <v>52</v>
      </c>
      <c r="AC955" s="11">
        <v>4.38</v>
      </c>
      <c r="AD955" s="11">
        <v>60</v>
      </c>
      <c r="AE955" s="40">
        <v>0.33</v>
      </c>
      <c r="AF955" s="11">
        <v>53</v>
      </c>
      <c r="AG955" s="43">
        <v>0.05</v>
      </c>
      <c r="AH955" s="11">
        <v>40</v>
      </c>
      <c r="AI955" s="47">
        <v>0.19</v>
      </c>
      <c r="AJ955" s="11">
        <v>50</v>
      </c>
      <c r="AK955" s="47">
        <v>0.02</v>
      </c>
      <c r="AL955" s="11">
        <v>33</v>
      </c>
      <c r="AM955" s="40">
        <v>0.24</v>
      </c>
      <c r="AN955" s="11">
        <v>46</v>
      </c>
      <c r="AO955" s="40">
        <v>0.47</v>
      </c>
      <c r="AP955" s="11">
        <v>55</v>
      </c>
      <c r="AQ955" s="11">
        <v>6.6999999999999993</v>
      </c>
      <c r="AR955" s="11">
        <v>154.47999999999999</v>
      </c>
      <c r="AS955" s="11">
        <v>120.49</v>
      </c>
      <c r="AT955" s="11" t="s">
        <v>2640</v>
      </c>
      <c r="AU955" s="11" t="s">
        <v>2640</v>
      </c>
      <c r="AV955" s="11" t="s">
        <v>2640</v>
      </c>
      <c r="AW955" s="11">
        <v>4</v>
      </c>
      <c r="AX955" s="64" t="s">
        <v>2688</v>
      </c>
    </row>
    <row r="956" spans="1:50" x14ac:dyDescent="0.3">
      <c r="A956" s="11" t="s">
        <v>2529</v>
      </c>
      <c r="B956" s="11" t="s">
        <v>552</v>
      </c>
      <c r="C956" s="11" t="s">
        <v>2002</v>
      </c>
      <c r="D956" s="11" t="s">
        <v>2529</v>
      </c>
      <c r="E956" s="11" t="s">
        <v>2229</v>
      </c>
      <c r="F956" s="11" t="s">
        <v>2688</v>
      </c>
      <c r="G956" s="11" t="s">
        <v>552</v>
      </c>
      <c r="H956" s="12" t="s">
        <v>1046</v>
      </c>
      <c r="I956" s="13">
        <v>44711</v>
      </c>
      <c r="J956" s="11" t="s">
        <v>2656</v>
      </c>
      <c r="K956" s="11">
        <v>0.35</v>
      </c>
      <c r="L956" s="11">
        <v>66</v>
      </c>
      <c r="M956" s="11">
        <v>8.32</v>
      </c>
      <c r="N956" s="11">
        <v>70</v>
      </c>
      <c r="O956" s="11">
        <v>11.63</v>
      </c>
      <c r="P956" s="11">
        <v>60</v>
      </c>
      <c r="Q956" s="11">
        <v>0.14000000000000001</v>
      </c>
      <c r="R956" s="11">
        <v>66</v>
      </c>
      <c r="S956" s="11">
        <v>2.12</v>
      </c>
      <c r="T956" s="11">
        <v>66</v>
      </c>
      <c r="U956" s="11">
        <v>0.63</v>
      </c>
      <c r="V956" s="11">
        <v>57</v>
      </c>
      <c r="W956" s="11">
        <v>-0.34</v>
      </c>
      <c r="X956" s="11">
        <v>49</v>
      </c>
      <c r="Y956" s="11">
        <v>4.62</v>
      </c>
      <c r="Z956" s="11">
        <v>49</v>
      </c>
      <c r="AA956" s="11">
        <v>1.94</v>
      </c>
      <c r="AB956" s="11">
        <v>53</v>
      </c>
      <c r="AC956" s="11">
        <v>5.08</v>
      </c>
      <c r="AD956" s="11">
        <v>60</v>
      </c>
      <c r="AE956" s="40">
        <v>0.2</v>
      </c>
      <c r="AF956" s="11">
        <v>55</v>
      </c>
      <c r="AG956" s="43">
        <v>1E-3</v>
      </c>
      <c r="AH956" s="11">
        <v>44</v>
      </c>
      <c r="AI956" s="47">
        <v>0.13</v>
      </c>
      <c r="AJ956" s="11">
        <v>52</v>
      </c>
      <c r="AK956" s="47">
        <v>0.01</v>
      </c>
      <c r="AL956" s="11">
        <v>37</v>
      </c>
      <c r="AM956" s="40">
        <v>0.12</v>
      </c>
      <c r="AN956" s="11">
        <v>49</v>
      </c>
      <c r="AO956" s="40">
        <v>0.31</v>
      </c>
      <c r="AP956" s="11">
        <v>57</v>
      </c>
      <c r="AQ956" s="11">
        <v>8.9500000000000011</v>
      </c>
      <c r="AR956" s="11">
        <v>156.33000000000001</v>
      </c>
      <c r="AS956" s="11">
        <v>120.49</v>
      </c>
      <c r="AT956" s="11" t="s">
        <v>2640</v>
      </c>
      <c r="AU956" s="11" t="s">
        <v>2640</v>
      </c>
      <c r="AV956" s="11" t="s">
        <v>2642</v>
      </c>
      <c r="AW956" s="11">
        <v>3</v>
      </c>
      <c r="AX956" s="64" t="s">
        <v>2688</v>
      </c>
    </row>
    <row r="957" spans="1:50" x14ac:dyDescent="0.3">
      <c r="A957" s="11" t="s">
        <v>2530</v>
      </c>
      <c r="B957" s="11" t="s">
        <v>700</v>
      </c>
      <c r="C957" s="11" t="s">
        <v>2003</v>
      </c>
      <c r="D957" s="11" t="s">
        <v>2530</v>
      </c>
      <c r="E957" s="11" t="s">
        <v>2229</v>
      </c>
      <c r="F957" s="11" t="s">
        <v>2688</v>
      </c>
      <c r="G957" s="11" t="s">
        <v>700</v>
      </c>
      <c r="H957" s="12" t="s">
        <v>1043</v>
      </c>
      <c r="I957" s="13">
        <v>44721</v>
      </c>
      <c r="J957" s="11" t="s">
        <v>2655</v>
      </c>
      <c r="K957" s="11">
        <v>0.45</v>
      </c>
      <c r="L957" s="11">
        <v>67</v>
      </c>
      <c r="M957" s="11">
        <v>8.26</v>
      </c>
      <c r="N957" s="11">
        <v>70</v>
      </c>
      <c r="O957" s="11">
        <v>14.47</v>
      </c>
      <c r="P957" s="11">
        <v>61</v>
      </c>
      <c r="Q957" s="11">
        <v>0.18</v>
      </c>
      <c r="R957" s="11">
        <v>66</v>
      </c>
      <c r="S957" s="11">
        <v>1.46</v>
      </c>
      <c r="T957" s="11">
        <v>65</v>
      </c>
      <c r="U957" s="11">
        <v>0.41</v>
      </c>
      <c r="V957" s="11">
        <v>55</v>
      </c>
      <c r="W957" s="11">
        <v>-0.23</v>
      </c>
      <c r="X957" s="11">
        <v>49</v>
      </c>
      <c r="Y957" s="11">
        <v>2.81</v>
      </c>
      <c r="Z957" s="11">
        <v>48</v>
      </c>
      <c r="AA957" s="11">
        <v>1.73</v>
      </c>
      <c r="AB957" s="11">
        <v>53</v>
      </c>
      <c r="AC957" s="11">
        <v>4.26</v>
      </c>
      <c r="AD957" s="11">
        <v>59</v>
      </c>
      <c r="AE957" s="40">
        <v>0.23</v>
      </c>
      <c r="AF957" s="11">
        <v>53</v>
      </c>
      <c r="AG957" s="43">
        <v>0.05</v>
      </c>
      <c r="AH957" s="11">
        <v>43</v>
      </c>
      <c r="AI957" s="47">
        <v>0.21</v>
      </c>
      <c r="AJ957" s="11">
        <v>51</v>
      </c>
      <c r="AK957" s="47">
        <v>-0.01</v>
      </c>
      <c r="AL957" s="11">
        <v>37</v>
      </c>
      <c r="AM957" s="40">
        <v>0.21</v>
      </c>
      <c r="AN957" s="11">
        <v>48</v>
      </c>
      <c r="AO957" s="40">
        <v>0.36</v>
      </c>
      <c r="AP957" s="11">
        <v>55</v>
      </c>
      <c r="AQ957" s="11">
        <v>8.67</v>
      </c>
      <c r="AR957" s="11">
        <v>159.71</v>
      </c>
      <c r="AS957" s="11">
        <v>121.59</v>
      </c>
      <c r="AT957" s="11" t="s">
        <v>2642</v>
      </c>
      <c r="AU957" s="11" t="s">
        <v>2642</v>
      </c>
      <c r="AV957" s="11" t="s">
        <v>2640</v>
      </c>
      <c r="AW957" s="11">
        <v>3</v>
      </c>
      <c r="AX957" s="64" t="s">
        <v>2688</v>
      </c>
    </row>
    <row r="958" spans="1:50" s="8" customFormat="1" x14ac:dyDescent="0.3">
      <c r="A958" s="17" t="s">
        <v>2531</v>
      </c>
      <c r="B958" s="17" t="s">
        <v>245</v>
      </c>
      <c r="C958" s="17" t="s">
        <v>2004</v>
      </c>
      <c r="D958" s="17" t="s">
        <v>2531</v>
      </c>
      <c r="E958" s="17" t="s">
        <v>2229</v>
      </c>
      <c r="F958" s="17" t="s">
        <v>2688</v>
      </c>
      <c r="G958" s="17" t="s">
        <v>245</v>
      </c>
      <c r="H958" s="18" t="s">
        <v>1061</v>
      </c>
      <c r="I958" s="19">
        <v>44703</v>
      </c>
      <c r="J958" s="17" t="s">
        <v>2656</v>
      </c>
      <c r="K958" s="17">
        <v>0.45</v>
      </c>
      <c r="L958" s="17">
        <v>65</v>
      </c>
      <c r="M958" s="17">
        <v>7.8</v>
      </c>
      <c r="N958" s="17">
        <v>70</v>
      </c>
      <c r="O958" s="17">
        <v>13.42</v>
      </c>
      <c r="P958" s="17">
        <v>57</v>
      </c>
      <c r="Q958" s="17">
        <v>0.45</v>
      </c>
      <c r="R958" s="17">
        <v>63</v>
      </c>
      <c r="S958" s="17">
        <v>2.4500000000000002</v>
      </c>
      <c r="T958" s="17">
        <v>64</v>
      </c>
      <c r="U958" s="17">
        <v>0.83</v>
      </c>
      <c r="V958" s="17">
        <v>53</v>
      </c>
      <c r="W958" s="17">
        <v>-0.39</v>
      </c>
      <c r="X958" s="17">
        <v>44</v>
      </c>
      <c r="Y958" s="17">
        <v>3.6</v>
      </c>
      <c r="Z958" s="17">
        <v>44</v>
      </c>
      <c r="AA958" s="17">
        <v>2.62</v>
      </c>
      <c r="AB958" s="17">
        <v>47</v>
      </c>
      <c r="AC958" s="17">
        <v>4.59</v>
      </c>
      <c r="AD958" s="17">
        <v>59</v>
      </c>
      <c r="AE958" s="42">
        <v>0.23</v>
      </c>
      <c r="AF958" s="17">
        <v>47</v>
      </c>
      <c r="AG958" s="45">
        <v>0.05</v>
      </c>
      <c r="AH958" s="17">
        <v>37</v>
      </c>
      <c r="AI958" s="49">
        <v>0.2</v>
      </c>
      <c r="AJ958" s="17">
        <v>46</v>
      </c>
      <c r="AK958" s="49">
        <v>1E-3</v>
      </c>
      <c r="AL958" s="17">
        <v>30</v>
      </c>
      <c r="AM958" s="42">
        <v>0.22</v>
      </c>
      <c r="AN958" s="17">
        <v>43</v>
      </c>
      <c r="AO958" s="42">
        <v>0.34</v>
      </c>
      <c r="AP958" s="17">
        <v>49</v>
      </c>
      <c r="AQ958" s="17">
        <v>8.629999999999999</v>
      </c>
      <c r="AR958" s="17">
        <v>163.27000000000001</v>
      </c>
      <c r="AS958" s="17">
        <v>121.81</v>
      </c>
      <c r="AT958" s="17" t="s">
        <v>2640</v>
      </c>
      <c r="AU958" s="17" t="s">
        <v>2641</v>
      </c>
      <c r="AV958" s="17" t="s">
        <v>2640</v>
      </c>
      <c r="AW958" s="17">
        <v>3</v>
      </c>
      <c r="AX958" s="66" t="s">
        <v>2688</v>
      </c>
    </row>
    <row r="959" spans="1:50" s="8" customFormat="1" x14ac:dyDescent="0.3">
      <c r="A959" s="17" t="s">
        <v>2532</v>
      </c>
      <c r="B959" s="17" t="s">
        <v>307</v>
      </c>
      <c r="C959" s="17" t="s">
        <v>2005</v>
      </c>
      <c r="D959" s="17" t="s">
        <v>2532</v>
      </c>
      <c r="E959" s="17" t="s">
        <v>2229</v>
      </c>
      <c r="F959" s="17" t="s">
        <v>2688</v>
      </c>
      <c r="G959" s="17" t="s">
        <v>307</v>
      </c>
      <c r="H959" s="18" t="s">
        <v>1044</v>
      </c>
      <c r="I959" s="19">
        <v>44706</v>
      </c>
      <c r="J959" s="17" t="s">
        <v>2656</v>
      </c>
      <c r="K959" s="17">
        <v>0.47</v>
      </c>
      <c r="L959" s="17">
        <v>66</v>
      </c>
      <c r="M959" s="17">
        <v>9.2899999999999991</v>
      </c>
      <c r="N959" s="17">
        <v>70</v>
      </c>
      <c r="O959" s="17">
        <v>13.76</v>
      </c>
      <c r="P959" s="17">
        <v>63</v>
      </c>
      <c r="Q959" s="17">
        <v>-0.55000000000000004</v>
      </c>
      <c r="R959" s="17">
        <v>66</v>
      </c>
      <c r="S959" s="17">
        <v>1.49</v>
      </c>
      <c r="T959" s="17">
        <v>66</v>
      </c>
      <c r="U959" s="17">
        <v>-0.9</v>
      </c>
      <c r="V959" s="17">
        <v>61</v>
      </c>
      <c r="W959" s="17">
        <v>-0.12</v>
      </c>
      <c r="X959" s="17">
        <v>52</v>
      </c>
      <c r="Y959" s="17">
        <v>5.0599999999999996</v>
      </c>
      <c r="Z959" s="17">
        <v>52</v>
      </c>
      <c r="AA959" s="17">
        <v>1.66</v>
      </c>
      <c r="AB959" s="17">
        <v>54</v>
      </c>
      <c r="AC959" s="17">
        <v>5.29</v>
      </c>
      <c r="AD959" s="17">
        <v>61</v>
      </c>
      <c r="AE959" s="42">
        <v>0.27</v>
      </c>
      <c r="AF959" s="17">
        <v>59</v>
      </c>
      <c r="AG959" s="45">
        <v>0.01</v>
      </c>
      <c r="AH959" s="17">
        <v>46</v>
      </c>
      <c r="AI959" s="49">
        <v>0.19</v>
      </c>
      <c r="AJ959" s="17">
        <v>54</v>
      </c>
      <c r="AK959" s="49">
        <v>0.01</v>
      </c>
      <c r="AL959" s="17">
        <v>40</v>
      </c>
      <c r="AM959" s="42">
        <v>0.18</v>
      </c>
      <c r="AN959" s="17">
        <v>51</v>
      </c>
      <c r="AO959" s="42">
        <v>0.42</v>
      </c>
      <c r="AP959" s="17">
        <v>61</v>
      </c>
      <c r="AQ959" s="17">
        <v>8.3899999999999988</v>
      </c>
      <c r="AR959" s="17">
        <v>155.02000000000001</v>
      </c>
      <c r="AS959" s="17">
        <v>122.96</v>
      </c>
      <c r="AT959" s="17" t="s">
        <v>2640</v>
      </c>
      <c r="AU959" s="17" t="s">
        <v>2641</v>
      </c>
      <c r="AV959" s="17" t="s">
        <v>2640</v>
      </c>
      <c r="AW959" s="17">
        <v>4</v>
      </c>
      <c r="AX959" s="66" t="s">
        <v>2690</v>
      </c>
    </row>
    <row r="960" spans="1:50" s="8" customFormat="1" x14ac:dyDescent="0.3">
      <c r="A960" s="17" t="s">
        <v>2533</v>
      </c>
      <c r="B960" s="17" t="s">
        <v>128</v>
      </c>
      <c r="C960" s="17" t="s">
        <v>2006</v>
      </c>
      <c r="D960" s="17" t="s">
        <v>2533</v>
      </c>
      <c r="E960" s="17" t="s">
        <v>2229</v>
      </c>
      <c r="F960" s="17" t="s">
        <v>2688</v>
      </c>
      <c r="G960" s="17" t="s">
        <v>128</v>
      </c>
      <c r="H960" s="18" t="s">
        <v>1046</v>
      </c>
      <c r="I960" s="19">
        <v>44693</v>
      </c>
      <c r="J960" s="17" t="s">
        <v>2656</v>
      </c>
      <c r="K960" s="17">
        <v>0.45</v>
      </c>
      <c r="L960" s="17">
        <v>66</v>
      </c>
      <c r="M960" s="17">
        <v>9.27</v>
      </c>
      <c r="N960" s="17">
        <v>72</v>
      </c>
      <c r="O960" s="17">
        <v>14.41</v>
      </c>
      <c r="P960" s="17">
        <v>60</v>
      </c>
      <c r="Q960" s="17">
        <v>0.06</v>
      </c>
      <c r="R960" s="17">
        <v>71</v>
      </c>
      <c r="S960" s="17">
        <v>1.66</v>
      </c>
      <c r="T960" s="17">
        <v>69</v>
      </c>
      <c r="U960" s="17">
        <v>-7.0000000000000007E-2</v>
      </c>
      <c r="V960" s="17">
        <v>58</v>
      </c>
      <c r="W960" s="17">
        <v>-0.31</v>
      </c>
      <c r="X960" s="17">
        <v>48</v>
      </c>
      <c r="Y960" s="17">
        <v>4.42</v>
      </c>
      <c r="Z960" s="17">
        <v>48</v>
      </c>
      <c r="AA960" s="17">
        <v>1.85</v>
      </c>
      <c r="AB960" s="17">
        <v>54</v>
      </c>
      <c r="AC960" s="17">
        <v>5.37</v>
      </c>
      <c r="AD960" s="17">
        <v>62</v>
      </c>
      <c r="AE960" s="42">
        <v>0.17</v>
      </c>
      <c r="AF960" s="17">
        <v>53</v>
      </c>
      <c r="AG960" s="45">
        <v>0.02</v>
      </c>
      <c r="AH960" s="17">
        <v>42</v>
      </c>
      <c r="AI960" s="49">
        <v>0.17</v>
      </c>
      <c r="AJ960" s="17">
        <v>50</v>
      </c>
      <c r="AK960" s="49">
        <v>1E-3</v>
      </c>
      <c r="AL960" s="17">
        <v>36</v>
      </c>
      <c r="AM960" s="42">
        <v>0.15</v>
      </c>
      <c r="AN960" s="17">
        <v>47</v>
      </c>
      <c r="AO960" s="42">
        <v>0.27</v>
      </c>
      <c r="AP960" s="17">
        <v>54</v>
      </c>
      <c r="AQ960" s="17">
        <v>9.1999999999999993</v>
      </c>
      <c r="AR960" s="17">
        <v>151.83000000000001</v>
      </c>
      <c r="AS960" s="17">
        <v>120.06</v>
      </c>
      <c r="AT960" s="17" t="s">
        <v>2640</v>
      </c>
      <c r="AU960" s="17" t="s">
        <v>2642</v>
      </c>
      <c r="AV960" s="17" t="s">
        <v>2641</v>
      </c>
      <c r="AW960" s="17">
        <v>3</v>
      </c>
      <c r="AX960" s="66" t="s">
        <v>2688</v>
      </c>
    </row>
    <row r="961" spans="1:50" s="8" customFormat="1" x14ac:dyDescent="0.3">
      <c r="A961" s="17" t="s">
        <v>2534</v>
      </c>
      <c r="B961" s="17" t="s">
        <v>239</v>
      </c>
      <c r="C961" s="17" t="s">
        <v>2007</v>
      </c>
      <c r="D961" s="17" t="s">
        <v>2534</v>
      </c>
      <c r="E961" s="17" t="s">
        <v>2229</v>
      </c>
      <c r="F961" s="17" t="s">
        <v>2688</v>
      </c>
      <c r="G961" s="17" t="s">
        <v>239</v>
      </c>
      <c r="H961" s="18" t="s">
        <v>1046</v>
      </c>
      <c r="I961" s="19">
        <v>44702</v>
      </c>
      <c r="J961" s="17" t="s">
        <v>2657</v>
      </c>
      <c r="K961" s="17">
        <v>0.42</v>
      </c>
      <c r="L961" s="17">
        <v>66</v>
      </c>
      <c r="M961" s="17">
        <v>9.11</v>
      </c>
      <c r="N961" s="17">
        <v>70</v>
      </c>
      <c r="O961" s="17">
        <v>13.66</v>
      </c>
      <c r="P961" s="17">
        <v>59</v>
      </c>
      <c r="Q961" s="17">
        <v>0.31</v>
      </c>
      <c r="R961" s="17">
        <v>66</v>
      </c>
      <c r="S961" s="17">
        <v>1.68</v>
      </c>
      <c r="T961" s="17">
        <v>66</v>
      </c>
      <c r="U961" s="17">
        <v>-0.41</v>
      </c>
      <c r="V961" s="17">
        <v>57</v>
      </c>
      <c r="W961" s="17">
        <v>-0.18</v>
      </c>
      <c r="X961" s="17">
        <v>49</v>
      </c>
      <c r="Y961" s="17">
        <v>4.1500000000000004</v>
      </c>
      <c r="Z961" s="17">
        <v>49</v>
      </c>
      <c r="AA961" s="17">
        <v>1.65</v>
      </c>
      <c r="AB961" s="17">
        <v>52</v>
      </c>
      <c r="AC961" s="17">
        <v>4.4800000000000004</v>
      </c>
      <c r="AD961" s="17">
        <v>60</v>
      </c>
      <c r="AE961" s="42">
        <v>0.22</v>
      </c>
      <c r="AF961" s="17">
        <v>54</v>
      </c>
      <c r="AG961" s="45">
        <v>0.02</v>
      </c>
      <c r="AH961" s="17">
        <v>42</v>
      </c>
      <c r="AI961" s="49">
        <v>0.2</v>
      </c>
      <c r="AJ961" s="17">
        <v>50</v>
      </c>
      <c r="AK961" s="49">
        <v>0.01</v>
      </c>
      <c r="AL961" s="17">
        <v>36</v>
      </c>
      <c r="AM961" s="42">
        <v>0.21</v>
      </c>
      <c r="AN961" s="17">
        <v>47</v>
      </c>
      <c r="AO961" s="42">
        <v>0.33</v>
      </c>
      <c r="AP961" s="17">
        <v>56</v>
      </c>
      <c r="AQ961" s="17">
        <v>8.6999999999999993</v>
      </c>
      <c r="AR961" s="17">
        <v>154.79</v>
      </c>
      <c r="AS961" s="17">
        <v>122.89</v>
      </c>
      <c r="AT961" s="17" t="s">
        <v>2640</v>
      </c>
      <c r="AU961" s="17" t="s">
        <v>2641</v>
      </c>
      <c r="AV961" s="17" t="s">
        <v>2640</v>
      </c>
      <c r="AW961" s="17">
        <v>4</v>
      </c>
      <c r="AX961" s="66" t="s">
        <v>2688</v>
      </c>
    </row>
    <row r="962" spans="1:50" x14ac:dyDescent="0.3">
      <c r="A962" s="11" t="s">
        <v>2535</v>
      </c>
      <c r="B962" s="11" t="s">
        <v>379</v>
      </c>
      <c r="C962" s="11" t="s">
        <v>2008</v>
      </c>
      <c r="D962" s="11" t="s">
        <v>2535</v>
      </c>
      <c r="E962" s="11" t="s">
        <v>2229</v>
      </c>
      <c r="F962" s="11" t="s">
        <v>2688</v>
      </c>
      <c r="G962" s="11" t="s">
        <v>379</v>
      </c>
      <c r="H962" s="12" t="s">
        <v>1061</v>
      </c>
      <c r="I962" s="13">
        <v>44708</v>
      </c>
      <c r="J962" s="11" t="s">
        <v>2656</v>
      </c>
      <c r="K962" s="11">
        <v>0.54</v>
      </c>
      <c r="L962" s="11">
        <v>65</v>
      </c>
      <c r="M962" s="11">
        <v>8.36</v>
      </c>
      <c r="N962" s="11">
        <v>70</v>
      </c>
      <c r="O962" s="11">
        <v>13.33</v>
      </c>
      <c r="P962" s="11">
        <v>58</v>
      </c>
      <c r="Q962" s="11">
        <v>0.53</v>
      </c>
      <c r="R962" s="11">
        <v>64</v>
      </c>
      <c r="S962" s="11">
        <v>2.33</v>
      </c>
      <c r="T962" s="11">
        <v>65</v>
      </c>
      <c r="U962" s="11">
        <v>1.45</v>
      </c>
      <c r="V962" s="11">
        <v>53</v>
      </c>
      <c r="W962" s="11">
        <v>-0.47</v>
      </c>
      <c r="X962" s="11">
        <v>45</v>
      </c>
      <c r="Y962" s="11">
        <v>4.25</v>
      </c>
      <c r="Z962" s="11">
        <v>45</v>
      </c>
      <c r="AA962" s="11">
        <v>2.17</v>
      </c>
      <c r="AB962" s="11">
        <v>48</v>
      </c>
      <c r="AC962" s="11">
        <v>4.38</v>
      </c>
      <c r="AD962" s="11">
        <v>59</v>
      </c>
      <c r="AE962" s="40">
        <v>0.22</v>
      </c>
      <c r="AF962" s="11">
        <v>48</v>
      </c>
      <c r="AG962" s="43">
        <v>0.05</v>
      </c>
      <c r="AH962" s="11">
        <v>37</v>
      </c>
      <c r="AI962" s="47">
        <v>0.17</v>
      </c>
      <c r="AJ962" s="11">
        <v>45</v>
      </c>
      <c r="AK962" s="47">
        <v>0.01</v>
      </c>
      <c r="AL962" s="11">
        <v>30</v>
      </c>
      <c r="AM962" s="40">
        <v>0.2</v>
      </c>
      <c r="AN962" s="11">
        <v>42</v>
      </c>
      <c r="AO962" s="40">
        <v>0.32</v>
      </c>
      <c r="AP962" s="11">
        <v>49</v>
      </c>
      <c r="AQ962" s="11">
        <v>9.8099999999999987</v>
      </c>
      <c r="AR962" s="11">
        <v>162.6</v>
      </c>
      <c r="AS962" s="11">
        <v>122.44</v>
      </c>
      <c r="AT962" s="11" t="s">
        <v>2640</v>
      </c>
      <c r="AU962" s="11" t="s">
        <v>2641</v>
      </c>
      <c r="AV962" s="11" t="s">
        <v>2640</v>
      </c>
      <c r="AW962" s="11">
        <v>3</v>
      </c>
      <c r="AX962" s="64" t="s">
        <v>2688</v>
      </c>
    </row>
    <row r="963" spans="1:50" x14ac:dyDescent="0.3">
      <c r="A963" s="11" t="s">
        <v>2536</v>
      </c>
      <c r="B963" s="11" t="s">
        <v>161</v>
      </c>
      <c r="C963" s="11" t="s">
        <v>2009</v>
      </c>
      <c r="D963" s="11" t="s">
        <v>2536</v>
      </c>
      <c r="E963" s="11" t="s">
        <v>2229</v>
      </c>
      <c r="F963" s="11" t="s">
        <v>2688</v>
      </c>
      <c r="G963" s="11" t="s">
        <v>161</v>
      </c>
      <c r="H963" s="12" t="s">
        <v>1046</v>
      </c>
      <c r="I963" s="13">
        <v>44699</v>
      </c>
      <c r="J963" s="11" t="s">
        <v>2656</v>
      </c>
      <c r="K963" s="11">
        <v>0.31</v>
      </c>
      <c r="L963" s="11">
        <v>67</v>
      </c>
      <c r="M963" s="11">
        <v>8.31</v>
      </c>
      <c r="N963" s="11">
        <v>71</v>
      </c>
      <c r="O963" s="11">
        <v>12.53</v>
      </c>
      <c r="P963" s="11">
        <v>60</v>
      </c>
      <c r="Q963" s="11">
        <v>0.05</v>
      </c>
      <c r="R963" s="11">
        <v>66</v>
      </c>
      <c r="S963" s="11">
        <v>2.33</v>
      </c>
      <c r="T963" s="11">
        <v>66</v>
      </c>
      <c r="U963" s="11">
        <v>0.1</v>
      </c>
      <c r="V963" s="11">
        <v>59</v>
      </c>
      <c r="W963" s="11">
        <v>-0.17</v>
      </c>
      <c r="X963" s="11">
        <v>51</v>
      </c>
      <c r="Y963" s="11">
        <v>3.51</v>
      </c>
      <c r="Z963" s="11">
        <v>51</v>
      </c>
      <c r="AA963" s="11">
        <v>2.13</v>
      </c>
      <c r="AB963" s="11">
        <v>54</v>
      </c>
      <c r="AC963" s="11">
        <v>5.34</v>
      </c>
      <c r="AD963" s="11">
        <v>60</v>
      </c>
      <c r="AE963" s="40">
        <v>0.15</v>
      </c>
      <c r="AF963" s="11">
        <v>55</v>
      </c>
      <c r="AG963" s="43">
        <v>0.02</v>
      </c>
      <c r="AH963" s="11">
        <v>44</v>
      </c>
      <c r="AI963" s="47">
        <v>0.17</v>
      </c>
      <c r="AJ963" s="11">
        <v>53</v>
      </c>
      <c r="AK963" s="47">
        <v>-0.01</v>
      </c>
      <c r="AL963" s="11">
        <v>38</v>
      </c>
      <c r="AM963" s="40">
        <v>0.13</v>
      </c>
      <c r="AN963" s="11">
        <v>50</v>
      </c>
      <c r="AO963" s="40">
        <v>0.23</v>
      </c>
      <c r="AP963" s="11">
        <v>57</v>
      </c>
      <c r="AQ963" s="11">
        <v>8.41</v>
      </c>
      <c r="AR963" s="11">
        <v>155.79</v>
      </c>
      <c r="AS963" s="11">
        <v>120.4</v>
      </c>
      <c r="AT963" s="11" t="s">
        <v>2640</v>
      </c>
      <c r="AU963" s="11" t="s">
        <v>2642</v>
      </c>
      <c r="AV963" s="11" t="s">
        <v>2640</v>
      </c>
      <c r="AW963" s="11">
        <v>4</v>
      </c>
      <c r="AX963" s="64" t="s">
        <v>2688</v>
      </c>
    </row>
    <row r="964" spans="1:50" x14ac:dyDescent="0.3">
      <c r="A964" s="11" t="s">
        <v>2537</v>
      </c>
      <c r="B964" s="11" t="s">
        <v>824</v>
      </c>
      <c r="C964" s="11" t="s">
        <v>2010</v>
      </c>
      <c r="D964" s="11" t="s">
        <v>2537</v>
      </c>
      <c r="E964" s="11" t="s">
        <v>2229</v>
      </c>
      <c r="F964" s="11" t="s">
        <v>2688</v>
      </c>
      <c r="G964" s="11" t="s">
        <v>824</v>
      </c>
      <c r="H964" s="12" t="s">
        <v>1050</v>
      </c>
      <c r="I964" s="13">
        <v>44728</v>
      </c>
      <c r="J964" s="11" t="s">
        <v>2655</v>
      </c>
      <c r="K964" s="11">
        <v>0.31</v>
      </c>
      <c r="L964" s="11">
        <v>67</v>
      </c>
      <c r="M964" s="11">
        <v>7.45</v>
      </c>
      <c r="N964" s="11">
        <v>70</v>
      </c>
      <c r="O964" s="11">
        <v>9.48</v>
      </c>
      <c r="P964" s="11">
        <v>63</v>
      </c>
      <c r="Q964" s="11">
        <v>0.11</v>
      </c>
      <c r="R964" s="11">
        <v>64</v>
      </c>
      <c r="S964" s="11">
        <v>2.2200000000000002</v>
      </c>
      <c r="T964" s="11">
        <v>64</v>
      </c>
      <c r="U964" s="11">
        <v>0.25</v>
      </c>
      <c r="V964" s="11">
        <v>57</v>
      </c>
      <c r="W964" s="11">
        <v>-0.54</v>
      </c>
      <c r="X964" s="11">
        <v>50</v>
      </c>
      <c r="Y964" s="11">
        <v>3.28</v>
      </c>
      <c r="Z964" s="11">
        <v>50</v>
      </c>
      <c r="AA964" s="11">
        <v>1.77</v>
      </c>
      <c r="AB964" s="11">
        <v>53</v>
      </c>
      <c r="AC964" s="11">
        <v>4.7</v>
      </c>
      <c r="AD964" s="11">
        <v>57</v>
      </c>
      <c r="AE964" s="40">
        <v>0.26</v>
      </c>
      <c r="AF964" s="11">
        <v>54</v>
      </c>
      <c r="AG964" s="43">
        <v>0.05</v>
      </c>
      <c r="AH964" s="11">
        <v>45</v>
      </c>
      <c r="AI964" s="47">
        <v>0.21</v>
      </c>
      <c r="AJ964" s="11">
        <v>52</v>
      </c>
      <c r="AK964" s="47">
        <v>1E-3</v>
      </c>
      <c r="AL964" s="11">
        <v>38</v>
      </c>
      <c r="AM964" s="40">
        <v>0.24</v>
      </c>
      <c r="AN964" s="11">
        <v>49</v>
      </c>
      <c r="AO964" s="40">
        <v>0.39</v>
      </c>
      <c r="AP964" s="11">
        <v>56</v>
      </c>
      <c r="AQ964" s="11">
        <v>7.7</v>
      </c>
      <c r="AR964" s="11">
        <v>164.55</v>
      </c>
      <c r="AS964" s="11">
        <v>122.62</v>
      </c>
      <c r="AT964" s="11" t="s">
        <v>2640</v>
      </c>
      <c r="AU964" s="11" t="s">
        <v>2640</v>
      </c>
      <c r="AV964" s="11" t="s">
        <v>2640</v>
      </c>
      <c r="AW964" s="11">
        <v>3</v>
      </c>
      <c r="AX964" s="64" t="s">
        <v>2688</v>
      </c>
    </row>
    <row r="965" spans="1:50" x14ac:dyDescent="0.3">
      <c r="A965" s="11" t="s">
        <v>2538</v>
      </c>
      <c r="B965" s="11" t="s">
        <v>59</v>
      </c>
      <c r="C965" s="11" t="s">
        <v>2011</v>
      </c>
      <c r="D965" s="11" t="s">
        <v>2538</v>
      </c>
      <c r="E965" s="11" t="s">
        <v>2229</v>
      </c>
      <c r="F965" s="11" t="s">
        <v>2688</v>
      </c>
      <c r="G965" s="11" t="s">
        <v>59</v>
      </c>
      <c r="H965" s="12" t="s">
        <v>1043</v>
      </c>
      <c r="I965" s="13">
        <v>44685</v>
      </c>
      <c r="J965" s="11" t="s">
        <v>2656</v>
      </c>
      <c r="K965" s="11">
        <v>0.39</v>
      </c>
      <c r="L965" s="11">
        <v>65</v>
      </c>
      <c r="M965" s="11">
        <v>7.22</v>
      </c>
      <c r="N965" s="11">
        <v>71</v>
      </c>
      <c r="O965" s="11">
        <v>15.02</v>
      </c>
      <c r="P965" s="11">
        <v>59</v>
      </c>
      <c r="Q965" s="11">
        <v>0.46</v>
      </c>
      <c r="R965" s="11">
        <v>69</v>
      </c>
      <c r="S965" s="11">
        <v>2.5299999999999998</v>
      </c>
      <c r="T965" s="11">
        <v>67</v>
      </c>
      <c r="U965" s="11">
        <v>0.22</v>
      </c>
      <c r="V965" s="11">
        <v>52</v>
      </c>
      <c r="W965" s="11">
        <v>-0.19</v>
      </c>
      <c r="X965" s="11">
        <v>42</v>
      </c>
      <c r="Y965" s="11">
        <v>0.72</v>
      </c>
      <c r="Z965" s="11">
        <v>42</v>
      </c>
      <c r="AA965" s="11">
        <v>2.2000000000000002</v>
      </c>
      <c r="AB965" s="11">
        <v>52</v>
      </c>
      <c r="AC965" s="11">
        <v>3.82</v>
      </c>
      <c r="AD965" s="11">
        <v>60</v>
      </c>
      <c r="AE965" s="40">
        <v>0.25</v>
      </c>
      <c r="AF965" s="11">
        <v>47</v>
      </c>
      <c r="AG965" s="43">
        <v>0.04</v>
      </c>
      <c r="AH965" s="11">
        <v>37</v>
      </c>
      <c r="AI965" s="47">
        <v>0.23</v>
      </c>
      <c r="AJ965" s="11">
        <v>45</v>
      </c>
      <c r="AK965" s="47">
        <v>0.01</v>
      </c>
      <c r="AL965" s="11">
        <v>32</v>
      </c>
      <c r="AM965" s="40">
        <v>0.23</v>
      </c>
      <c r="AN965" s="11">
        <v>42</v>
      </c>
      <c r="AO965" s="40">
        <v>0.42</v>
      </c>
      <c r="AP965" s="11">
        <v>48</v>
      </c>
      <c r="AQ965" s="11">
        <v>7.4399999999999995</v>
      </c>
      <c r="AR965" s="11">
        <v>161.47999999999999</v>
      </c>
      <c r="AS965" s="11">
        <v>120.23</v>
      </c>
      <c r="AT965" s="11" t="s">
        <v>2640</v>
      </c>
      <c r="AU965" s="11" t="s">
        <v>2640</v>
      </c>
      <c r="AV965" s="11" t="s">
        <v>2640</v>
      </c>
      <c r="AW965" s="11">
        <v>3</v>
      </c>
      <c r="AX965" s="64" t="s">
        <v>2688</v>
      </c>
    </row>
    <row r="966" spans="1:50" s="8" customFormat="1" x14ac:dyDescent="0.3">
      <c r="A966" s="17" t="s">
        <v>2539</v>
      </c>
      <c r="B966" s="17" t="s">
        <v>151</v>
      </c>
      <c r="C966" s="17" t="s">
        <v>2012</v>
      </c>
      <c r="D966" s="17" t="s">
        <v>2539</v>
      </c>
      <c r="E966" s="17" t="s">
        <v>2229</v>
      </c>
      <c r="F966" s="17" t="s">
        <v>2688</v>
      </c>
      <c r="G966" s="17" t="s">
        <v>151</v>
      </c>
      <c r="H966" s="18" t="s">
        <v>1042</v>
      </c>
      <c r="I966" s="19">
        <v>44697</v>
      </c>
      <c r="J966" s="17" t="s">
        <v>2656</v>
      </c>
      <c r="K966" s="17">
        <v>0.55000000000000004</v>
      </c>
      <c r="L966" s="17">
        <v>66</v>
      </c>
      <c r="M966" s="17">
        <v>9.25</v>
      </c>
      <c r="N966" s="17">
        <v>72</v>
      </c>
      <c r="O966" s="17">
        <v>14.66</v>
      </c>
      <c r="P966" s="17">
        <v>62</v>
      </c>
      <c r="Q966" s="17">
        <v>0.12</v>
      </c>
      <c r="R966" s="17">
        <v>71</v>
      </c>
      <c r="S966" s="17">
        <v>1.92</v>
      </c>
      <c r="T966" s="17">
        <v>69</v>
      </c>
      <c r="U966" s="17">
        <v>0.47</v>
      </c>
      <c r="V966" s="17">
        <v>61</v>
      </c>
      <c r="W966" s="17">
        <v>-0.3</v>
      </c>
      <c r="X966" s="17">
        <v>51</v>
      </c>
      <c r="Y966" s="17">
        <v>4.57</v>
      </c>
      <c r="Z966" s="17">
        <v>50</v>
      </c>
      <c r="AA966" s="17">
        <v>1.99</v>
      </c>
      <c r="AB966" s="17">
        <v>55</v>
      </c>
      <c r="AC966" s="17">
        <v>4.88</v>
      </c>
      <c r="AD966" s="17">
        <v>62</v>
      </c>
      <c r="AE966" s="42">
        <v>0.28000000000000003</v>
      </c>
      <c r="AF966" s="17">
        <v>55</v>
      </c>
      <c r="AG966" s="45">
        <v>0.05</v>
      </c>
      <c r="AH966" s="17">
        <v>45</v>
      </c>
      <c r="AI966" s="49">
        <v>0.2</v>
      </c>
      <c r="AJ966" s="17">
        <v>52</v>
      </c>
      <c r="AK966" s="49">
        <v>0.01</v>
      </c>
      <c r="AL966" s="17">
        <v>40</v>
      </c>
      <c r="AM966" s="42">
        <v>0.24</v>
      </c>
      <c r="AN966" s="17">
        <v>49</v>
      </c>
      <c r="AO966" s="42">
        <v>0.41</v>
      </c>
      <c r="AP966" s="17">
        <v>57</v>
      </c>
      <c r="AQ966" s="17">
        <v>9.7200000000000006</v>
      </c>
      <c r="AR966" s="17">
        <v>164.85</v>
      </c>
      <c r="AS966" s="17">
        <v>125.51</v>
      </c>
      <c r="AT966" s="17" t="s">
        <v>2640</v>
      </c>
      <c r="AU966" s="17" t="s">
        <v>2640</v>
      </c>
      <c r="AV966" s="17" t="s">
        <v>2642</v>
      </c>
      <c r="AW966" s="17">
        <v>3</v>
      </c>
      <c r="AX966" s="66" t="s">
        <v>2688</v>
      </c>
    </row>
    <row r="967" spans="1:50" s="8" customFormat="1" x14ac:dyDescent="0.3">
      <c r="A967" s="17" t="s">
        <v>2540</v>
      </c>
      <c r="B967" s="17" t="s">
        <v>833</v>
      </c>
      <c r="C967" s="17" t="s">
        <v>2013</v>
      </c>
      <c r="D967" s="17" t="s">
        <v>2540</v>
      </c>
      <c r="E967" s="17" t="s">
        <v>2229</v>
      </c>
      <c r="F967" s="17" t="s">
        <v>2688</v>
      </c>
      <c r="G967" s="17" t="s">
        <v>833</v>
      </c>
      <c r="H967" s="18" t="s">
        <v>1051</v>
      </c>
      <c r="I967" s="19">
        <v>44730</v>
      </c>
      <c r="J967" s="17" t="s">
        <v>2655</v>
      </c>
      <c r="K967" s="17">
        <v>0.39</v>
      </c>
      <c r="L967" s="17">
        <v>64</v>
      </c>
      <c r="M967" s="17">
        <v>9.06</v>
      </c>
      <c r="N967" s="17">
        <v>69</v>
      </c>
      <c r="O967" s="17">
        <v>14.62</v>
      </c>
      <c r="P967" s="17">
        <v>56</v>
      </c>
      <c r="Q967" s="17">
        <v>-0.5</v>
      </c>
      <c r="R967" s="17">
        <v>63</v>
      </c>
      <c r="S967" s="17">
        <v>2.06</v>
      </c>
      <c r="T967" s="17">
        <v>64</v>
      </c>
      <c r="U967" s="17">
        <v>-7.0000000000000007E-2</v>
      </c>
      <c r="V967" s="17">
        <v>52</v>
      </c>
      <c r="W967" s="17">
        <v>-0.55000000000000004</v>
      </c>
      <c r="X967" s="17">
        <v>46</v>
      </c>
      <c r="Y967" s="17">
        <v>5.4</v>
      </c>
      <c r="Z967" s="17">
        <v>45</v>
      </c>
      <c r="AA967" s="17">
        <v>2.39</v>
      </c>
      <c r="AB967" s="17">
        <v>48</v>
      </c>
      <c r="AC967" s="17">
        <v>5.95</v>
      </c>
      <c r="AD967" s="17">
        <v>59</v>
      </c>
      <c r="AE967" s="42">
        <v>0.31</v>
      </c>
      <c r="AF967" s="17">
        <v>49</v>
      </c>
      <c r="AG967" s="45">
        <v>0.03</v>
      </c>
      <c r="AH967" s="17">
        <v>39</v>
      </c>
      <c r="AI967" s="49">
        <v>0.14000000000000001</v>
      </c>
      <c r="AJ967" s="17">
        <v>46</v>
      </c>
      <c r="AK967" s="49">
        <v>0.03</v>
      </c>
      <c r="AL967" s="17">
        <v>33</v>
      </c>
      <c r="AM967" s="42">
        <v>0.21</v>
      </c>
      <c r="AN967" s="17">
        <v>43</v>
      </c>
      <c r="AO967" s="42">
        <v>0.45</v>
      </c>
      <c r="AP967" s="17">
        <v>51</v>
      </c>
      <c r="AQ967" s="17">
        <v>8.99</v>
      </c>
      <c r="AR967" s="17">
        <v>163.46</v>
      </c>
      <c r="AS967" s="17">
        <v>121.69</v>
      </c>
      <c r="AT967" s="17" t="s">
        <v>2640</v>
      </c>
      <c r="AU967" s="17" t="s">
        <v>2641</v>
      </c>
      <c r="AV967" s="17" t="s">
        <v>2641</v>
      </c>
      <c r="AW967" s="17">
        <v>4</v>
      </c>
      <c r="AX967" s="66" t="s">
        <v>2688</v>
      </c>
    </row>
    <row r="968" spans="1:50" s="8" customFormat="1" x14ac:dyDescent="0.3">
      <c r="A968" s="17" t="s">
        <v>2541</v>
      </c>
      <c r="B968" s="17" t="s">
        <v>112</v>
      </c>
      <c r="C968" s="17" t="s">
        <v>2014</v>
      </c>
      <c r="D968" s="17" t="s">
        <v>2541</v>
      </c>
      <c r="E968" s="17" t="s">
        <v>2229</v>
      </c>
      <c r="F968" s="17" t="s">
        <v>2688</v>
      </c>
      <c r="G968" s="17" t="s">
        <v>112</v>
      </c>
      <c r="H968" s="18" t="s">
        <v>1044</v>
      </c>
      <c r="I968" s="19">
        <v>44690</v>
      </c>
      <c r="J968" s="17" t="s">
        <v>2656</v>
      </c>
      <c r="K968" s="17">
        <v>0.47</v>
      </c>
      <c r="L968" s="17">
        <v>67</v>
      </c>
      <c r="M968" s="17">
        <v>8.57</v>
      </c>
      <c r="N968" s="17">
        <v>73</v>
      </c>
      <c r="O968" s="17">
        <v>14.83</v>
      </c>
      <c r="P968" s="17">
        <v>64</v>
      </c>
      <c r="Q968" s="17">
        <v>-0.27</v>
      </c>
      <c r="R968" s="17">
        <v>72</v>
      </c>
      <c r="S968" s="17">
        <v>1.94</v>
      </c>
      <c r="T968" s="17">
        <v>70</v>
      </c>
      <c r="U968" s="17">
        <v>-0.48</v>
      </c>
      <c r="V968" s="17">
        <v>62</v>
      </c>
      <c r="W968" s="17">
        <v>-0.19</v>
      </c>
      <c r="X968" s="17">
        <v>50</v>
      </c>
      <c r="Y968" s="17">
        <v>4.9000000000000004</v>
      </c>
      <c r="Z968" s="17">
        <v>50</v>
      </c>
      <c r="AA968" s="17">
        <v>1.94</v>
      </c>
      <c r="AB968" s="17">
        <v>56</v>
      </c>
      <c r="AC968" s="17">
        <v>4.8899999999999997</v>
      </c>
      <c r="AD968" s="17">
        <v>63</v>
      </c>
      <c r="AE968" s="42">
        <v>0.25</v>
      </c>
      <c r="AF968" s="17">
        <v>58</v>
      </c>
      <c r="AG968" s="45">
        <v>0.01</v>
      </c>
      <c r="AH968" s="17">
        <v>45</v>
      </c>
      <c r="AI968" s="49">
        <v>0.18</v>
      </c>
      <c r="AJ968" s="17">
        <v>54</v>
      </c>
      <c r="AK968" s="49">
        <v>0.02</v>
      </c>
      <c r="AL968" s="17">
        <v>39</v>
      </c>
      <c r="AM968" s="42">
        <v>0.19</v>
      </c>
      <c r="AN968" s="17">
        <v>51</v>
      </c>
      <c r="AO968" s="42">
        <v>0.37</v>
      </c>
      <c r="AP968" s="17">
        <v>60</v>
      </c>
      <c r="AQ968" s="17">
        <v>8.09</v>
      </c>
      <c r="AR968" s="17">
        <v>153.79</v>
      </c>
      <c r="AS968" s="17">
        <v>120.57</v>
      </c>
      <c r="AT968" s="17" t="s">
        <v>2641</v>
      </c>
      <c r="AU968" s="17" t="s">
        <v>2641</v>
      </c>
      <c r="AV968" s="17" t="s">
        <v>2640</v>
      </c>
      <c r="AW968" s="17">
        <v>4</v>
      </c>
      <c r="AX968" s="66" t="s">
        <v>2688</v>
      </c>
    </row>
    <row r="969" spans="1:50" s="8" customFormat="1" x14ac:dyDescent="0.3">
      <c r="A969" s="17" t="s">
        <v>2542</v>
      </c>
      <c r="B969" s="17" t="s">
        <v>109</v>
      </c>
      <c r="C969" s="17" t="s">
        <v>2015</v>
      </c>
      <c r="D969" s="17" t="s">
        <v>2542</v>
      </c>
      <c r="E969" s="17" t="s">
        <v>2229</v>
      </c>
      <c r="F969" s="17" t="s">
        <v>2688</v>
      </c>
      <c r="G969" s="17" t="s">
        <v>109</v>
      </c>
      <c r="H969" s="18" t="s">
        <v>1046</v>
      </c>
      <c r="I969" s="19">
        <v>44689</v>
      </c>
      <c r="J969" s="17" t="s">
        <v>2656</v>
      </c>
      <c r="K969" s="17">
        <v>0.31</v>
      </c>
      <c r="L969" s="17">
        <v>66</v>
      </c>
      <c r="M969" s="17">
        <v>8.4700000000000006</v>
      </c>
      <c r="N969" s="17">
        <v>71</v>
      </c>
      <c r="O969" s="17">
        <v>13.99</v>
      </c>
      <c r="P969" s="17">
        <v>59</v>
      </c>
      <c r="Q969" s="17">
        <v>0.54</v>
      </c>
      <c r="R969" s="17">
        <v>70</v>
      </c>
      <c r="S969" s="17">
        <v>1.87</v>
      </c>
      <c r="T969" s="17">
        <v>68</v>
      </c>
      <c r="U969" s="17">
        <v>0.76</v>
      </c>
      <c r="V969" s="17">
        <v>55</v>
      </c>
      <c r="W969" s="17">
        <v>-0.28000000000000003</v>
      </c>
      <c r="X969" s="17">
        <v>49</v>
      </c>
      <c r="Y969" s="17">
        <v>3.85</v>
      </c>
      <c r="Z969" s="17">
        <v>48</v>
      </c>
      <c r="AA969" s="17">
        <v>1.77</v>
      </c>
      <c r="AB969" s="17">
        <v>54</v>
      </c>
      <c r="AC969" s="17">
        <v>4.5599999999999996</v>
      </c>
      <c r="AD969" s="17">
        <v>61</v>
      </c>
      <c r="AE969" s="42">
        <v>0.2</v>
      </c>
      <c r="AF969" s="17">
        <v>52</v>
      </c>
      <c r="AG969" s="45">
        <v>0.04</v>
      </c>
      <c r="AH969" s="17">
        <v>42</v>
      </c>
      <c r="AI969" s="49">
        <v>0.08</v>
      </c>
      <c r="AJ969" s="17">
        <v>50</v>
      </c>
      <c r="AK969" s="49">
        <v>0.02</v>
      </c>
      <c r="AL969" s="17">
        <v>36</v>
      </c>
      <c r="AM969" s="42">
        <v>0.17</v>
      </c>
      <c r="AN969" s="17">
        <v>47</v>
      </c>
      <c r="AO969" s="42">
        <v>0.28999999999999998</v>
      </c>
      <c r="AP969" s="17">
        <v>54</v>
      </c>
      <c r="AQ969" s="17">
        <v>9.23</v>
      </c>
      <c r="AR969" s="17">
        <v>151.85</v>
      </c>
      <c r="AS969" s="17">
        <v>121.03</v>
      </c>
      <c r="AT969" s="17" t="s">
        <v>2640</v>
      </c>
      <c r="AU969" s="17" t="s">
        <v>2640</v>
      </c>
      <c r="AV969" s="17" t="s">
        <v>2640</v>
      </c>
      <c r="AW969" s="17">
        <v>3</v>
      </c>
      <c r="AX969" s="66" t="s">
        <v>2688</v>
      </c>
    </row>
    <row r="970" spans="1:50" x14ac:dyDescent="0.3">
      <c r="A970" s="11" t="s">
        <v>2543</v>
      </c>
      <c r="B970" s="11" t="s">
        <v>615</v>
      </c>
      <c r="C970" s="11" t="s">
        <v>2016</v>
      </c>
      <c r="D970" s="11" t="s">
        <v>2543</v>
      </c>
      <c r="E970" s="11" t="s">
        <v>2229</v>
      </c>
      <c r="F970" s="11" t="s">
        <v>2688</v>
      </c>
      <c r="G970" s="11" t="s">
        <v>615</v>
      </c>
      <c r="H970" s="12" t="s">
        <v>1042</v>
      </c>
      <c r="I970" s="13">
        <v>44713</v>
      </c>
      <c r="J970" s="11" t="s">
        <v>2656</v>
      </c>
      <c r="K970" s="11">
        <v>0.43</v>
      </c>
      <c r="L970" s="11">
        <v>66</v>
      </c>
      <c r="M970" s="11">
        <v>8.3800000000000008</v>
      </c>
      <c r="N970" s="11">
        <v>70</v>
      </c>
      <c r="O970" s="11">
        <v>12.07</v>
      </c>
      <c r="P970" s="11">
        <v>63</v>
      </c>
      <c r="Q970" s="11">
        <v>0.59</v>
      </c>
      <c r="R970" s="11">
        <v>66</v>
      </c>
      <c r="S970" s="11">
        <v>2.2999999999999998</v>
      </c>
      <c r="T970" s="11">
        <v>66</v>
      </c>
      <c r="U970" s="11">
        <v>-0.51</v>
      </c>
      <c r="V970" s="11">
        <v>62</v>
      </c>
      <c r="W970" s="11">
        <v>-0.2</v>
      </c>
      <c r="X970" s="11">
        <v>53</v>
      </c>
      <c r="Y970" s="11">
        <v>4.72</v>
      </c>
      <c r="Z970" s="11">
        <v>52</v>
      </c>
      <c r="AA970" s="11">
        <v>2.0699999999999998</v>
      </c>
      <c r="AB970" s="11">
        <v>55</v>
      </c>
      <c r="AC970" s="11">
        <v>3.92</v>
      </c>
      <c r="AD970" s="11">
        <v>61</v>
      </c>
      <c r="AE970" s="40">
        <v>0.27</v>
      </c>
      <c r="AF970" s="11">
        <v>57</v>
      </c>
      <c r="AG970" s="43">
        <v>0.06</v>
      </c>
      <c r="AH970" s="11">
        <v>48</v>
      </c>
      <c r="AI970" s="47">
        <v>0.18</v>
      </c>
      <c r="AJ970" s="11">
        <v>55</v>
      </c>
      <c r="AK970" s="47">
        <v>0.01</v>
      </c>
      <c r="AL970" s="11">
        <v>42</v>
      </c>
      <c r="AM970" s="40">
        <v>0.24</v>
      </c>
      <c r="AN970" s="11">
        <v>52</v>
      </c>
      <c r="AO970" s="40">
        <v>0.36</v>
      </c>
      <c r="AP970" s="11">
        <v>59</v>
      </c>
      <c r="AQ970" s="11">
        <v>7.870000000000001</v>
      </c>
      <c r="AR970" s="11">
        <v>161.35</v>
      </c>
      <c r="AS970" s="11">
        <v>123.34</v>
      </c>
      <c r="AT970" s="11" t="s">
        <v>2640</v>
      </c>
      <c r="AU970" s="11" t="s">
        <v>2641</v>
      </c>
      <c r="AV970" s="11" t="s">
        <v>2640</v>
      </c>
      <c r="AW970" s="11">
        <v>3</v>
      </c>
      <c r="AX970" s="64" t="s">
        <v>2688</v>
      </c>
    </row>
    <row r="971" spans="1:50" x14ac:dyDescent="0.3">
      <c r="A971" s="11" t="s">
        <v>2544</v>
      </c>
      <c r="B971" s="11" t="s">
        <v>105</v>
      </c>
      <c r="C971" s="11" t="s">
        <v>2017</v>
      </c>
      <c r="D971" s="11" t="s">
        <v>2544</v>
      </c>
      <c r="E971" s="11" t="s">
        <v>2229</v>
      </c>
      <c r="F971" s="11" t="s">
        <v>2688</v>
      </c>
      <c r="G971" s="11" t="s">
        <v>105</v>
      </c>
      <c r="H971" s="12" t="s">
        <v>1046</v>
      </c>
      <c r="I971" s="13">
        <v>44689</v>
      </c>
      <c r="J971" s="11" t="s">
        <v>2655</v>
      </c>
      <c r="K971" s="11">
        <v>0.28999999999999998</v>
      </c>
      <c r="L971" s="11">
        <v>65</v>
      </c>
      <c r="M971" s="11">
        <v>7.67</v>
      </c>
      <c r="N971" s="11">
        <v>72</v>
      </c>
      <c r="O971" s="11">
        <v>13.05</v>
      </c>
      <c r="P971" s="11">
        <v>60</v>
      </c>
      <c r="Q971" s="11">
        <v>0.55000000000000004</v>
      </c>
      <c r="R971" s="11">
        <v>71</v>
      </c>
      <c r="S971" s="11">
        <v>1.91</v>
      </c>
      <c r="T971" s="11">
        <v>69</v>
      </c>
      <c r="U971" s="11">
        <v>0.5</v>
      </c>
      <c r="V971" s="11">
        <v>56</v>
      </c>
      <c r="W971" s="11">
        <v>-0.19</v>
      </c>
      <c r="X971" s="11">
        <v>48</v>
      </c>
      <c r="Y971" s="11">
        <v>3.8</v>
      </c>
      <c r="Z971" s="11">
        <v>47</v>
      </c>
      <c r="AA971" s="11">
        <v>1.65</v>
      </c>
      <c r="AB971" s="11">
        <v>54</v>
      </c>
      <c r="AC971" s="11">
        <v>4.17</v>
      </c>
      <c r="AD971" s="11">
        <v>61</v>
      </c>
      <c r="AE971" s="40">
        <v>0.23</v>
      </c>
      <c r="AF971" s="11">
        <v>53</v>
      </c>
      <c r="AG971" s="43">
        <v>0.03</v>
      </c>
      <c r="AH971" s="11">
        <v>42</v>
      </c>
      <c r="AI971" s="47">
        <v>0.11</v>
      </c>
      <c r="AJ971" s="11">
        <v>50</v>
      </c>
      <c r="AK971" s="47">
        <v>0.02</v>
      </c>
      <c r="AL971" s="11">
        <v>36</v>
      </c>
      <c r="AM971" s="40">
        <v>0.16</v>
      </c>
      <c r="AN971" s="11">
        <v>47</v>
      </c>
      <c r="AO971" s="40">
        <v>0.32</v>
      </c>
      <c r="AP971" s="11">
        <v>54</v>
      </c>
      <c r="AQ971" s="11">
        <v>8.17</v>
      </c>
      <c r="AR971" s="11">
        <v>149.99</v>
      </c>
      <c r="AS971" s="11">
        <v>119.82</v>
      </c>
      <c r="AT971" s="11" t="s">
        <v>2640</v>
      </c>
      <c r="AU971" s="11" t="s">
        <v>2640</v>
      </c>
      <c r="AV971" s="11" t="s">
        <v>2642</v>
      </c>
      <c r="AW971" s="11">
        <v>3</v>
      </c>
      <c r="AX971" s="64" t="s">
        <v>2688</v>
      </c>
    </row>
    <row r="972" spans="1:50" x14ac:dyDescent="0.3">
      <c r="A972" s="11" t="s">
        <v>2545</v>
      </c>
      <c r="B972" s="11" t="s">
        <v>541</v>
      </c>
      <c r="C972" s="11" t="s">
        <v>2018</v>
      </c>
      <c r="D972" s="11" t="s">
        <v>2545</v>
      </c>
      <c r="E972" s="11" t="s">
        <v>2229</v>
      </c>
      <c r="F972" s="11" t="s">
        <v>2688</v>
      </c>
      <c r="G972" s="11" t="s">
        <v>541</v>
      </c>
      <c r="H972" s="12" t="s">
        <v>1043</v>
      </c>
      <c r="I972" s="13">
        <v>44711</v>
      </c>
      <c r="J972" s="11" t="s">
        <v>2656</v>
      </c>
      <c r="K972" s="11">
        <v>0.22</v>
      </c>
      <c r="L972" s="11">
        <v>65</v>
      </c>
      <c r="M972" s="11">
        <v>7.06</v>
      </c>
      <c r="N972" s="11">
        <v>70</v>
      </c>
      <c r="O972" s="11">
        <v>14.84</v>
      </c>
      <c r="P972" s="11">
        <v>57</v>
      </c>
      <c r="Q972" s="11">
        <v>0.67</v>
      </c>
      <c r="R972" s="11">
        <v>65</v>
      </c>
      <c r="S972" s="11">
        <v>2.63</v>
      </c>
      <c r="T972" s="11">
        <v>65</v>
      </c>
      <c r="U972" s="11">
        <v>0.46</v>
      </c>
      <c r="V972" s="11">
        <v>52</v>
      </c>
      <c r="W972" s="11">
        <v>-0.14000000000000001</v>
      </c>
      <c r="X972" s="11">
        <v>46</v>
      </c>
      <c r="Y972" s="11">
        <v>1.06</v>
      </c>
      <c r="Z972" s="11">
        <v>46</v>
      </c>
      <c r="AA972" s="11">
        <v>2.35</v>
      </c>
      <c r="AB972" s="11">
        <v>51</v>
      </c>
      <c r="AC972" s="11">
        <v>3.71</v>
      </c>
      <c r="AD972" s="11">
        <v>59</v>
      </c>
      <c r="AE972" s="40">
        <v>0.22</v>
      </c>
      <c r="AF972" s="11">
        <v>50</v>
      </c>
      <c r="AG972" s="43">
        <v>0.05</v>
      </c>
      <c r="AH972" s="11">
        <v>41</v>
      </c>
      <c r="AI972" s="47">
        <v>0.24</v>
      </c>
      <c r="AJ972" s="11">
        <v>48</v>
      </c>
      <c r="AK972" s="47">
        <v>1E-3</v>
      </c>
      <c r="AL972" s="11">
        <v>36</v>
      </c>
      <c r="AM972" s="40">
        <v>0.24</v>
      </c>
      <c r="AN972" s="11">
        <v>45</v>
      </c>
      <c r="AO972" s="40">
        <v>0.37</v>
      </c>
      <c r="AP972" s="11">
        <v>52</v>
      </c>
      <c r="AQ972" s="11">
        <v>7.52</v>
      </c>
      <c r="AR972" s="11">
        <v>162.30000000000001</v>
      </c>
      <c r="AS972" s="11">
        <v>120.99</v>
      </c>
      <c r="AT972" s="11" t="s">
        <v>2640</v>
      </c>
      <c r="AU972" s="11" t="s">
        <v>2642</v>
      </c>
      <c r="AV972" s="11" t="s">
        <v>2640</v>
      </c>
      <c r="AW972" s="11">
        <v>3</v>
      </c>
      <c r="AX972" s="64" t="s">
        <v>2688</v>
      </c>
    </row>
    <row r="973" spans="1:50" x14ac:dyDescent="0.3">
      <c r="A973" s="11" t="s">
        <v>2546</v>
      </c>
      <c r="B973" s="11" t="s">
        <v>481</v>
      </c>
      <c r="C973" s="11" t="s">
        <v>2019</v>
      </c>
      <c r="D973" s="11" t="s">
        <v>2546</v>
      </c>
      <c r="E973" s="11" t="s">
        <v>2229</v>
      </c>
      <c r="F973" s="11" t="s">
        <v>2688</v>
      </c>
      <c r="G973" s="11" t="s">
        <v>481</v>
      </c>
      <c r="H973" s="12" t="s">
        <v>1050</v>
      </c>
      <c r="I973" s="13">
        <v>44709</v>
      </c>
      <c r="J973" s="11" t="s">
        <v>2656</v>
      </c>
      <c r="K973" s="11">
        <v>0.46</v>
      </c>
      <c r="L973" s="11">
        <v>66</v>
      </c>
      <c r="M973" s="11">
        <v>6.82</v>
      </c>
      <c r="N973" s="11">
        <v>70</v>
      </c>
      <c r="O973" s="11">
        <v>8.15</v>
      </c>
      <c r="P973" s="11">
        <v>60</v>
      </c>
      <c r="Q973" s="11">
        <v>0.72</v>
      </c>
      <c r="R973" s="11">
        <v>64</v>
      </c>
      <c r="S973" s="11">
        <v>2.23</v>
      </c>
      <c r="T973" s="11">
        <v>64</v>
      </c>
      <c r="U973" s="11">
        <v>-0.96</v>
      </c>
      <c r="V973" s="11">
        <v>58</v>
      </c>
      <c r="W973" s="11">
        <v>-0.27</v>
      </c>
      <c r="X973" s="11">
        <v>50</v>
      </c>
      <c r="Y973" s="11">
        <v>2.68</v>
      </c>
      <c r="Z973" s="11">
        <v>50</v>
      </c>
      <c r="AA973" s="11">
        <v>1.91</v>
      </c>
      <c r="AB973" s="11">
        <v>53</v>
      </c>
      <c r="AC973" s="11">
        <v>3.76</v>
      </c>
      <c r="AD973" s="11">
        <v>59</v>
      </c>
      <c r="AE973" s="40">
        <v>0.28000000000000003</v>
      </c>
      <c r="AF973" s="11">
        <v>52</v>
      </c>
      <c r="AG973" s="43">
        <v>0.05</v>
      </c>
      <c r="AH973" s="11">
        <v>44</v>
      </c>
      <c r="AI973" s="47">
        <v>0.23</v>
      </c>
      <c r="AJ973" s="11">
        <v>52</v>
      </c>
      <c r="AK973" s="47">
        <v>1E-3</v>
      </c>
      <c r="AL973" s="11">
        <v>39</v>
      </c>
      <c r="AM973" s="40">
        <v>0.24</v>
      </c>
      <c r="AN973" s="11">
        <v>49</v>
      </c>
      <c r="AO973" s="40">
        <v>0.42</v>
      </c>
      <c r="AP973" s="11">
        <v>54</v>
      </c>
      <c r="AQ973" s="11">
        <v>5.86</v>
      </c>
      <c r="AR973" s="11">
        <v>163.76</v>
      </c>
      <c r="AS973" s="11">
        <v>121.65</v>
      </c>
      <c r="AT973" s="11" t="s">
        <v>2642</v>
      </c>
      <c r="AU973" s="11" t="s">
        <v>2640</v>
      </c>
      <c r="AV973" s="11" t="s">
        <v>2642</v>
      </c>
      <c r="AW973" s="11">
        <v>3</v>
      </c>
      <c r="AX973" s="64" t="s">
        <v>2688</v>
      </c>
    </row>
    <row r="974" spans="1:50" s="8" customFormat="1" x14ac:dyDescent="0.3">
      <c r="A974" s="17" t="s">
        <v>2547</v>
      </c>
      <c r="B974" s="17" t="s">
        <v>210</v>
      </c>
      <c r="C974" s="17" t="s">
        <v>2020</v>
      </c>
      <c r="D974" s="17" t="s">
        <v>2547</v>
      </c>
      <c r="E974" s="17" t="s">
        <v>2229</v>
      </c>
      <c r="F974" s="17" t="s">
        <v>2688</v>
      </c>
      <c r="G974" s="17" t="s">
        <v>210</v>
      </c>
      <c r="H974" s="18" t="s">
        <v>1054</v>
      </c>
      <c r="I974" s="19">
        <v>44702</v>
      </c>
      <c r="J974" s="17" t="s">
        <v>2656</v>
      </c>
      <c r="K974" s="17">
        <v>0.51</v>
      </c>
      <c r="L974" s="17">
        <v>68</v>
      </c>
      <c r="M974" s="17">
        <v>9.1999999999999993</v>
      </c>
      <c r="N974" s="17">
        <v>71</v>
      </c>
      <c r="O974" s="17">
        <v>12.65</v>
      </c>
      <c r="P974" s="17">
        <v>62</v>
      </c>
      <c r="Q974" s="17">
        <v>-0.34</v>
      </c>
      <c r="R974" s="17">
        <v>67</v>
      </c>
      <c r="S974" s="17">
        <v>1.82</v>
      </c>
      <c r="T974" s="17">
        <v>67</v>
      </c>
      <c r="U974" s="17">
        <v>7.0000000000000007E-2</v>
      </c>
      <c r="V974" s="17">
        <v>61</v>
      </c>
      <c r="W974" s="17">
        <v>-0.48</v>
      </c>
      <c r="X974" s="17">
        <v>52</v>
      </c>
      <c r="Y974" s="17">
        <v>4.54</v>
      </c>
      <c r="Z974" s="17">
        <v>51</v>
      </c>
      <c r="AA974" s="17">
        <v>1.47</v>
      </c>
      <c r="AB974" s="17">
        <v>55</v>
      </c>
      <c r="AC974" s="17">
        <v>5.75</v>
      </c>
      <c r="AD974" s="17">
        <v>61</v>
      </c>
      <c r="AE974" s="42">
        <v>0.24</v>
      </c>
      <c r="AF974" s="17">
        <v>58</v>
      </c>
      <c r="AG974" s="45">
        <v>0.04</v>
      </c>
      <c r="AH974" s="17">
        <v>45</v>
      </c>
      <c r="AI974" s="49">
        <v>0.16</v>
      </c>
      <c r="AJ974" s="17">
        <v>55</v>
      </c>
      <c r="AK974" s="49">
        <v>0.02</v>
      </c>
      <c r="AL974" s="17">
        <v>38</v>
      </c>
      <c r="AM974" s="42">
        <v>0.21</v>
      </c>
      <c r="AN974" s="17">
        <v>51</v>
      </c>
      <c r="AO974" s="42">
        <v>0.35</v>
      </c>
      <c r="AP974" s="17">
        <v>60</v>
      </c>
      <c r="AQ974" s="17">
        <v>9.27</v>
      </c>
      <c r="AR974" s="17">
        <v>159.91</v>
      </c>
      <c r="AS974" s="17">
        <v>123.45</v>
      </c>
      <c r="AT974" s="17" t="s">
        <v>2640</v>
      </c>
      <c r="AU974" s="17" t="s">
        <v>2641</v>
      </c>
      <c r="AV974" s="17" t="s">
        <v>2641</v>
      </c>
      <c r="AW974" s="17">
        <v>3</v>
      </c>
      <c r="AX974" s="66" t="s">
        <v>2688</v>
      </c>
    </row>
    <row r="975" spans="1:50" s="8" customFormat="1" x14ac:dyDescent="0.3">
      <c r="A975" s="17" t="s">
        <v>2548</v>
      </c>
      <c r="B975" s="17" t="s">
        <v>690</v>
      </c>
      <c r="C975" s="17" t="s">
        <v>2021</v>
      </c>
      <c r="D975" s="17" t="s">
        <v>2548</v>
      </c>
      <c r="E975" s="17" t="s">
        <v>2229</v>
      </c>
      <c r="F975" s="17" t="s">
        <v>2688</v>
      </c>
      <c r="G975" s="17" t="s">
        <v>690</v>
      </c>
      <c r="H975" s="18" t="s">
        <v>1046</v>
      </c>
      <c r="I975" s="19">
        <v>44719</v>
      </c>
      <c r="J975" s="17" t="s">
        <v>2656</v>
      </c>
      <c r="K975" s="17">
        <v>0.49</v>
      </c>
      <c r="L975" s="17">
        <v>66</v>
      </c>
      <c r="M975" s="17">
        <v>9.16</v>
      </c>
      <c r="N975" s="17">
        <v>69</v>
      </c>
      <c r="O975" s="17">
        <v>15.06</v>
      </c>
      <c r="P975" s="17">
        <v>60</v>
      </c>
      <c r="Q975" s="17">
        <v>0.51</v>
      </c>
      <c r="R975" s="17">
        <v>66</v>
      </c>
      <c r="S975" s="17">
        <v>2.14</v>
      </c>
      <c r="T975" s="17">
        <v>66</v>
      </c>
      <c r="U975" s="17">
        <v>-0.72</v>
      </c>
      <c r="V975" s="17">
        <v>56</v>
      </c>
      <c r="W975" s="17">
        <v>-0.52</v>
      </c>
      <c r="X975" s="17">
        <v>49</v>
      </c>
      <c r="Y975" s="17">
        <v>5.0599999999999996</v>
      </c>
      <c r="Z975" s="17">
        <v>49</v>
      </c>
      <c r="AA975" s="17">
        <v>2.13</v>
      </c>
      <c r="AB975" s="17">
        <v>52</v>
      </c>
      <c r="AC975" s="17">
        <v>4.95</v>
      </c>
      <c r="AD975" s="17">
        <v>60</v>
      </c>
      <c r="AE975" s="42">
        <v>0.25</v>
      </c>
      <c r="AF975" s="17">
        <v>55</v>
      </c>
      <c r="AG975" s="45">
        <v>0.03</v>
      </c>
      <c r="AH975" s="17">
        <v>43</v>
      </c>
      <c r="AI975" s="49">
        <v>0.16</v>
      </c>
      <c r="AJ975" s="17">
        <v>51</v>
      </c>
      <c r="AK975" s="49">
        <v>0.01</v>
      </c>
      <c r="AL975" s="17">
        <v>37</v>
      </c>
      <c r="AM975" s="42">
        <v>0.18</v>
      </c>
      <c r="AN975" s="17">
        <v>48</v>
      </c>
      <c r="AO975" s="42">
        <v>0.38</v>
      </c>
      <c r="AP975" s="17">
        <v>57</v>
      </c>
      <c r="AQ975" s="17">
        <v>8.44</v>
      </c>
      <c r="AR975" s="17">
        <v>157.01</v>
      </c>
      <c r="AS975" s="17">
        <v>117.69</v>
      </c>
      <c r="AT975" s="17" t="s">
        <v>2640</v>
      </c>
      <c r="AU975" s="17" t="s">
        <v>2640</v>
      </c>
      <c r="AV975" s="17" t="s">
        <v>2642</v>
      </c>
      <c r="AW975" s="17">
        <v>3</v>
      </c>
      <c r="AX975" s="66" t="s">
        <v>2688</v>
      </c>
    </row>
    <row r="976" spans="1:50" s="8" customFormat="1" x14ac:dyDescent="0.3">
      <c r="A976" s="17" t="s">
        <v>2549</v>
      </c>
      <c r="B976" s="17" t="s">
        <v>549</v>
      </c>
      <c r="C976" s="17" t="s">
        <v>2022</v>
      </c>
      <c r="D976" s="17" t="s">
        <v>2549</v>
      </c>
      <c r="E976" s="17" t="s">
        <v>2229</v>
      </c>
      <c r="F976" s="17" t="s">
        <v>2688</v>
      </c>
      <c r="G976" s="17" t="s">
        <v>549</v>
      </c>
      <c r="H976" s="18" t="s">
        <v>1046</v>
      </c>
      <c r="I976" s="19">
        <v>44711</v>
      </c>
      <c r="J976" s="17" t="s">
        <v>2656</v>
      </c>
      <c r="K976" s="17">
        <v>0.41</v>
      </c>
      <c r="L976" s="17">
        <v>66</v>
      </c>
      <c r="M976" s="17">
        <v>8.9700000000000006</v>
      </c>
      <c r="N976" s="17">
        <v>70</v>
      </c>
      <c r="O976" s="17">
        <v>13.69</v>
      </c>
      <c r="P976" s="17">
        <v>60</v>
      </c>
      <c r="Q976" s="17">
        <v>0.55000000000000004</v>
      </c>
      <c r="R976" s="17">
        <v>66</v>
      </c>
      <c r="S976" s="17">
        <v>1.63</v>
      </c>
      <c r="T976" s="17">
        <v>66</v>
      </c>
      <c r="U976" s="17">
        <v>0.19</v>
      </c>
      <c r="V976" s="17">
        <v>57</v>
      </c>
      <c r="W976" s="17">
        <v>-0.28999999999999998</v>
      </c>
      <c r="X976" s="17">
        <v>49</v>
      </c>
      <c r="Y976" s="17">
        <v>4.26</v>
      </c>
      <c r="Z976" s="17">
        <v>49</v>
      </c>
      <c r="AA976" s="17">
        <v>1.49</v>
      </c>
      <c r="AB976" s="17">
        <v>53</v>
      </c>
      <c r="AC976" s="17">
        <v>4.28</v>
      </c>
      <c r="AD976" s="17">
        <v>60</v>
      </c>
      <c r="AE976" s="42">
        <v>0.21</v>
      </c>
      <c r="AF976" s="17">
        <v>56</v>
      </c>
      <c r="AG976" s="45">
        <v>0.01</v>
      </c>
      <c r="AH976" s="17">
        <v>44</v>
      </c>
      <c r="AI976" s="49">
        <v>0.16</v>
      </c>
      <c r="AJ976" s="17">
        <v>52</v>
      </c>
      <c r="AK976" s="49">
        <v>0.01</v>
      </c>
      <c r="AL976" s="17">
        <v>38</v>
      </c>
      <c r="AM976" s="42">
        <v>0.16</v>
      </c>
      <c r="AN976" s="17">
        <v>49</v>
      </c>
      <c r="AO976" s="42">
        <v>0.32</v>
      </c>
      <c r="AP976" s="17">
        <v>57</v>
      </c>
      <c r="AQ976" s="17">
        <v>9.16</v>
      </c>
      <c r="AR976" s="17">
        <v>155.33000000000001</v>
      </c>
      <c r="AS976" s="17">
        <v>120.45</v>
      </c>
      <c r="AT976" s="17" t="s">
        <v>2640</v>
      </c>
      <c r="AU976" s="17" t="s">
        <v>2642</v>
      </c>
      <c r="AV976" s="17" t="s">
        <v>2642</v>
      </c>
      <c r="AW976" s="17">
        <v>4</v>
      </c>
      <c r="AX976" s="66" t="s">
        <v>2688</v>
      </c>
    </row>
    <row r="977" spans="1:50" s="8" customFormat="1" x14ac:dyDescent="0.3">
      <c r="A977" s="17" t="s">
        <v>2550</v>
      </c>
      <c r="B977" s="17" t="s">
        <v>743</v>
      </c>
      <c r="C977" s="17" t="s">
        <v>2023</v>
      </c>
      <c r="D977" s="17" t="s">
        <v>2550</v>
      </c>
      <c r="E977" s="17" t="s">
        <v>2229</v>
      </c>
      <c r="F977" s="17" t="s">
        <v>2688</v>
      </c>
      <c r="G977" s="17" t="s">
        <v>743</v>
      </c>
      <c r="H977" s="18" t="s">
        <v>1056</v>
      </c>
      <c r="I977" s="19">
        <v>44725</v>
      </c>
      <c r="J977" s="17" t="s">
        <v>2656</v>
      </c>
      <c r="K977" s="17">
        <v>0.47</v>
      </c>
      <c r="L977" s="17">
        <v>67</v>
      </c>
      <c r="M977" s="17">
        <v>8.86</v>
      </c>
      <c r="N977" s="17">
        <v>70</v>
      </c>
      <c r="O977" s="17">
        <v>15.55</v>
      </c>
      <c r="P977" s="17">
        <v>62</v>
      </c>
      <c r="Q977" s="17">
        <v>-1.26</v>
      </c>
      <c r="R977" s="17">
        <v>64</v>
      </c>
      <c r="S977" s="17">
        <v>1.19</v>
      </c>
      <c r="T977" s="17">
        <v>64</v>
      </c>
      <c r="U977" s="17">
        <v>-7.0000000000000007E-2</v>
      </c>
      <c r="V977" s="17">
        <v>57</v>
      </c>
      <c r="W977" s="17">
        <v>-0.39</v>
      </c>
      <c r="X977" s="17">
        <v>49</v>
      </c>
      <c r="Y977" s="17">
        <v>4.84</v>
      </c>
      <c r="Z977" s="17">
        <v>49</v>
      </c>
      <c r="AA977" s="17">
        <v>1.91</v>
      </c>
      <c r="AB977" s="17">
        <v>52</v>
      </c>
      <c r="AC977" s="17">
        <v>5.73</v>
      </c>
      <c r="AD977" s="17">
        <v>59</v>
      </c>
      <c r="AE977" s="42">
        <v>0.28000000000000003</v>
      </c>
      <c r="AF977" s="17">
        <v>53</v>
      </c>
      <c r="AG977" s="45">
        <v>0.04</v>
      </c>
      <c r="AH977" s="17">
        <v>43</v>
      </c>
      <c r="AI977" s="49">
        <v>0.22</v>
      </c>
      <c r="AJ977" s="17">
        <v>52</v>
      </c>
      <c r="AK977" s="49">
        <v>0.01</v>
      </c>
      <c r="AL977" s="17">
        <v>36</v>
      </c>
      <c r="AM977" s="42">
        <v>0.22</v>
      </c>
      <c r="AN977" s="17">
        <v>49</v>
      </c>
      <c r="AO977" s="42">
        <v>0.45</v>
      </c>
      <c r="AP977" s="17">
        <v>55</v>
      </c>
      <c r="AQ977" s="17">
        <v>8.7899999999999991</v>
      </c>
      <c r="AR977" s="17">
        <v>158.52000000000001</v>
      </c>
      <c r="AS977" s="17">
        <v>121.86</v>
      </c>
      <c r="AT977" s="17" t="s">
        <v>2640</v>
      </c>
      <c r="AU977" s="17" t="s">
        <v>2640</v>
      </c>
      <c r="AV977" s="17" t="s">
        <v>2642</v>
      </c>
      <c r="AW977" s="17">
        <v>3</v>
      </c>
      <c r="AX977" s="66" t="s">
        <v>2688</v>
      </c>
    </row>
    <row r="978" spans="1:50" x14ac:dyDescent="0.3">
      <c r="A978" s="11" t="s">
        <v>2551</v>
      </c>
      <c r="B978" s="11" t="s">
        <v>1025</v>
      </c>
      <c r="C978" s="11" t="s">
        <v>2124</v>
      </c>
      <c r="D978" s="11" t="s">
        <v>2551</v>
      </c>
      <c r="E978" s="11" t="s">
        <v>2229</v>
      </c>
      <c r="F978" s="11" t="s">
        <v>2688</v>
      </c>
      <c r="G978" s="11" t="s">
        <v>1025</v>
      </c>
      <c r="H978" s="12" t="s">
        <v>1069</v>
      </c>
      <c r="I978" s="13">
        <v>44720</v>
      </c>
      <c r="J978" s="11" t="s">
        <v>2702</v>
      </c>
      <c r="K978" s="11">
        <v>0.69</v>
      </c>
      <c r="L978" s="11">
        <v>69</v>
      </c>
      <c r="M978" s="11">
        <v>8.73</v>
      </c>
      <c r="N978" s="11">
        <v>72</v>
      </c>
      <c r="O978" s="11">
        <v>15.86</v>
      </c>
      <c r="P978" s="11">
        <v>62</v>
      </c>
      <c r="Q978" s="11">
        <v>0.73</v>
      </c>
      <c r="R978" s="11">
        <v>67</v>
      </c>
      <c r="S978" s="11">
        <v>2.83</v>
      </c>
      <c r="T978" s="11">
        <v>67</v>
      </c>
      <c r="U978" s="11">
        <v>0.13</v>
      </c>
      <c r="V978" s="11">
        <v>61</v>
      </c>
      <c r="W978" s="11">
        <v>-0.21</v>
      </c>
      <c r="X978" s="11">
        <v>52</v>
      </c>
      <c r="Y978" s="11">
        <v>4.12</v>
      </c>
      <c r="Z978" s="11">
        <v>51</v>
      </c>
      <c r="AA978" s="11">
        <v>2.67</v>
      </c>
      <c r="AB978" s="11">
        <v>54</v>
      </c>
      <c r="AC978" s="11">
        <v>4.7699999999999996</v>
      </c>
      <c r="AD978" s="11">
        <v>61</v>
      </c>
      <c r="AE978" s="40">
        <v>0.21</v>
      </c>
      <c r="AF978" s="11">
        <v>58</v>
      </c>
      <c r="AG978" s="43">
        <v>0.02</v>
      </c>
      <c r="AH978" s="11">
        <v>42</v>
      </c>
      <c r="AI978" s="47">
        <v>0.27</v>
      </c>
      <c r="AJ978" s="11">
        <v>53</v>
      </c>
      <c r="AK978" s="47">
        <v>1E-3</v>
      </c>
      <c r="AL978" s="11">
        <v>34</v>
      </c>
      <c r="AM978" s="40">
        <v>0.23</v>
      </c>
      <c r="AN978" s="11">
        <v>49</v>
      </c>
      <c r="AO978" s="40">
        <v>0.33</v>
      </c>
      <c r="AP978" s="11">
        <v>60</v>
      </c>
      <c r="AQ978" s="11">
        <v>8.8600000000000012</v>
      </c>
      <c r="AR978" s="11">
        <v>161.06</v>
      </c>
      <c r="AS978" s="11">
        <v>122.85</v>
      </c>
      <c r="AT978" s="11" t="s">
        <v>2642</v>
      </c>
      <c r="AU978" s="11" t="s">
        <v>2642</v>
      </c>
      <c r="AV978" s="11" t="s">
        <v>2640</v>
      </c>
      <c r="AW978" s="11">
        <v>3</v>
      </c>
      <c r="AX978" s="64" t="s">
        <v>2688</v>
      </c>
    </row>
    <row r="979" spans="1:50" x14ac:dyDescent="0.3">
      <c r="A979" s="11" t="s">
        <v>2552</v>
      </c>
      <c r="B979" s="11" t="s">
        <v>510</v>
      </c>
      <c r="C979" s="11" t="s">
        <v>2024</v>
      </c>
      <c r="D979" s="11" t="s">
        <v>2552</v>
      </c>
      <c r="E979" s="11" t="s">
        <v>2229</v>
      </c>
      <c r="F979" s="11" t="s">
        <v>2688</v>
      </c>
      <c r="G979" s="11" t="s">
        <v>510</v>
      </c>
      <c r="H979" s="12" t="s">
        <v>1049</v>
      </c>
      <c r="I979" s="13">
        <v>44710</v>
      </c>
      <c r="J979" s="11" t="s">
        <v>2656</v>
      </c>
      <c r="K979" s="11">
        <v>0.47</v>
      </c>
      <c r="L979" s="11">
        <v>66</v>
      </c>
      <c r="M979" s="11">
        <v>8.7100000000000009</v>
      </c>
      <c r="N979" s="11">
        <v>70</v>
      </c>
      <c r="O979" s="11">
        <v>14.09</v>
      </c>
      <c r="P979" s="11">
        <v>59</v>
      </c>
      <c r="Q979" s="11">
        <v>0.43</v>
      </c>
      <c r="R979" s="11">
        <v>66</v>
      </c>
      <c r="S979" s="11">
        <v>1.87</v>
      </c>
      <c r="T979" s="11">
        <v>66</v>
      </c>
      <c r="U979" s="11">
        <v>-0.12</v>
      </c>
      <c r="V979" s="11">
        <v>57</v>
      </c>
      <c r="W979" s="11">
        <v>-0.2</v>
      </c>
      <c r="X979" s="11">
        <v>49</v>
      </c>
      <c r="Y979" s="11">
        <v>5.4</v>
      </c>
      <c r="Z979" s="11">
        <v>49</v>
      </c>
      <c r="AA979" s="11">
        <v>2.2200000000000002</v>
      </c>
      <c r="AB979" s="11">
        <v>52</v>
      </c>
      <c r="AC979" s="11">
        <v>4.41</v>
      </c>
      <c r="AD979" s="11">
        <v>60</v>
      </c>
      <c r="AE979" s="40">
        <v>0.24</v>
      </c>
      <c r="AF979" s="11">
        <v>55</v>
      </c>
      <c r="AG979" s="43">
        <v>0.02</v>
      </c>
      <c r="AH979" s="11">
        <v>43</v>
      </c>
      <c r="AI979" s="47">
        <v>0.21</v>
      </c>
      <c r="AJ979" s="11">
        <v>51</v>
      </c>
      <c r="AK979" s="47">
        <v>0.01</v>
      </c>
      <c r="AL979" s="11">
        <v>37</v>
      </c>
      <c r="AM979" s="40">
        <v>0.2</v>
      </c>
      <c r="AN979" s="11">
        <v>48</v>
      </c>
      <c r="AO979" s="40">
        <v>0.37</v>
      </c>
      <c r="AP979" s="11">
        <v>57</v>
      </c>
      <c r="AQ979" s="11">
        <v>8.5900000000000016</v>
      </c>
      <c r="AR979" s="11">
        <v>157.22</v>
      </c>
      <c r="AS979" s="11">
        <v>122.05</v>
      </c>
      <c r="AT979" s="11" t="s">
        <v>2640</v>
      </c>
      <c r="AU979" s="11" t="s">
        <v>2640</v>
      </c>
      <c r="AV979" s="11" t="s">
        <v>2642</v>
      </c>
      <c r="AW979" s="11">
        <v>4</v>
      </c>
      <c r="AX979" s="64" t="s">
        <v>2688</v>
      </c>
    </row>
    <row r="980" spans="1:50" x14ac:dyDescent="0.3">
      <c r="A980" s="11" t="s">
        <v>2553</v>
      </c>
      <c r="B980" s="11" t="s">
        <v>280</v>
      </c>
      <c r="C980" s="11" t="s">
        <v>2025</v>
      </c>
      <c r="D980" s="11" t="s">
        <v>2553</v>
      </c>
      <c r="E980" s="11" t="s">
        <v>2229</v>
      </c>
      <c r="F980" s="11" t="s">
        <v>2688</v>
      </c>
      <c r="G980" s="11" t="s">
        <v>280</v>
      </c>
      <c r="H980" s="12" t="s">
        <v>1061</v>
      </c>
      <c r="I980" s="13">
        <v>44705</v>
      </c>
      <c r="J980" s="11" t="s">
        <v>2657</v>
      </c>
      <c r="K980" s="11">
        <v>0.43</v>
      </c>
      <c r="L980" s="11">
        <v>65</v>
      </c>
      <c r="M980" s="11">
        <v>8.64</v>
      </c>
      <c r="N980" s="11">
        <v>70</v>
      </c>
      <c r="O980" s="11">
        <v>15.77</v>
      </c>
      <c r="P980" s="11">
        <v>56</v>
      </c>
      <c r="Q980" s="11">
        <v>0.87</v>
      </c>
      <c r="R980" s="11">
        <v>62</v>
      </c>
      <c r="S980" s="11">
        <v>2.2200000000000002</v>
      </c>
      <c r="T980" s="11">
        <v>64</v>
      </c>
      <c r="U980" s="11">
        <v>0.19</v>
      </c>
      <c r="V980" s="11">
        <v>51</v>
      </c>
      <c r="W980" s="11">
        <v>-0.16</v>
      </c>
      <c r="X980" s="11">
        <v>47</v>
      </c>
      <c r="Y980" s="11">
        <v>4.04</v>
      </c>
      <c r="Z980" s="11">
        <v>46</v>
      </c>
      <c r="AA980" s="11">
        <v>2.34</v>
      </c>
      <c r="AB980" s="11">
        <v>49</v>
      </c>
      <c r="AC980" s="11">
        <v>3.7</v>
      </c>
      <c r="AD980" s="11">
        <v>59</v>
      </c>
      <c r="AE980" s="40">
        <v>0.21</v>
      </c>
      <c r="AF980" s="11">
        <v>48</v>
      </c>
      <c r="AG980" s="43">
        <v>0.03</v>
      </c>
      <c r="AH980" s="11">
        <v>39</v>
      </c>
      <c r="AI980" s="47">
        <v>0.25</v>
      </c>
      <c r="AJ980" s="11">
        <v>47</v>
      </c>
      <c r="AK980" s="47">
        <v>1E-3</v>
      </c>
      <c r="AL980" s="11">
        <v>34</v>
      </c>
      <c r="AM980" s="40">
        <v>0.23</v>
      </c>
      <c r="AN980" s="11">
        <v>44</v>
      </c>
      <c r="AO980" s="40">
        <v>0.32</v>
      </c>
      <c r="AP980" s="11">
        <v>50</v>
      </c>
      <c r="AQ980" s="11">
        <v>8.83</v>
      </c>
      <c r="AR980" s="11">
        <v>157.49</v>
      </c>
      <c r="AS980" s="11">
        <v>121.9</v>
      </c>
      <c r="AT980" s="11" t="s">
        <v>2640</v>
      </c>
      <c r="AU980" s="11" t="s">
        <v>2640</v>
      </c>
      <c r="AV980" s="11" t="s">
        <v>2641</v>
      </c>
      <c r="AW980" s="11">
        <v>4</v>
      </c>
      <c r="AX980" s="64" t="s">
        <v>2688</v>
      </c>
    </row>
    <row r="981" spans="1:50" x14ac:dyDescent="0.3">
      <c r="A981" s="11" t="s">
        <v>2554</v>
      </c>
      <c r="B981" s="11" t="s">
        <v>211</v>
      </c>
      <c r="C981" s="11" t="s">
        <v>2026</v>
      </c>
      <c r="D981" s="11" t="s">
        <v>2554</v>
      </c>
      <c r="E981" s="11" t="s">
        <v>2229</v>
      </c>
      <c r="F981" s="11" t="s">
        <v>2688</v>
      </c>
      <c r="G981" s="11" t="s">
        <v>211</v>
      </c>
      <c r="H981" s="12" t="s">
        <v>1042</v>
      </c>
      <c r="I981" s="13">
        <v>44702</v>
      </c>
      <c r="J981" s="11" t="s">
        <v>2656</v>
      </c>
      <c r="K981" s="11">
        <v>0.53</v>
      </c>
      <c r="L981" s="11">
        <v>66</v>
      </c>
      <c r="M981" s="11">
        <v>8.5399999999999991</v>
      </c>
      <c r="N981" s="11">
        <v>70</v>
      </c>
      <c r="O981" s="11">
        <v>13.88</v>
      </c>
      <c r="P981" s="11">
        <v>62</v>
      </c>
      <c r="Q981" s="11">
        <v>0.27</v>
      </c>
      <c r="R981" s="11">
        <v>66</v>
      </c>
      <c r="S981" s="11">
        <v>1.62</v>
      </c>
      <c r="T981" s="11">
        <v>66</v>
      </c>
      <c r="U981" s="11">
        <v>-0.17</v>
      </c>
      <c r="V981" s="11">
        <v>61</v>
      </c>
      <c r="W981" s="11">
        <v>-0.2</v>
      </c>
      <c r="X981" s="11">
        <v>52</v>
      </c>
      <c r="Y981" s="11">
        <v>5.22</v>
      </c>
      <c r="Z981" s="11">
        <v>51</v>
      </c>
      <c r="AA981" s="11">
        <v>1.72</v>
      </c>
      <c r="AB981" s="11">
        <v>54</v>
      </c>
      <c r="AC981" s="11">
        <v>4.2</v>
      </c>
      <c r="AD981" s="11">
        <v>61</v>
      </c>
      <c r="AE981" s="40">
        <v>0.28000000000000003</v>
      </c>
      <c r="AF981" s="11">
        <v>56</v>
      </c>
      <c r="AG981" s="43">
        <v>0.04</v>
      </c>
      <c r="AH981" s="11">
        <v>47</v>
      </c>
      <c r="AI981" s="47">
        <v>0.2</v>
      </c>
      <c r="AJ981" s="11">
        <v>54</v>
      </c>
      <c r="AK981" s="47">
        <v>0.01</v>
      </c>
      <c r="AL981" s="11">
        <v>42</v>
      </c>
      <c r="AM981" s="40">
        <v>0.23</v>
      </c>
      <c r="AN981" s="11">
        <v>51</v>
      </c>
      <c r="AO981" s="40">
        <v>0.4</v>
      </c>
      <c r="AP981" s="11">
        <v>58</v>
      </c>
      <c r="AQ981" s="11">
        <v>8.3699999999999992</v>
      </c>
      <c r="AR981" s="11">
        <v>157.38</v>
      </c>
      <c r="AS981" s="11">
        <v>122.85</v>
      </c>
      <c r="AT981" s="11" t="s">
        <v>2640</v>
      </c>
      <c r="AU981" s="11" t="s">
        <v>2641</v>
      </c>
      <c r="AV981" s="11" t="s">
        <v>2640</v>
      </c>
      <c r="AW981" s="11">
        <v>3</v>
      </c>
      <c r="AX981" s="64" t="s">
        <v>2688</v>
      </c>
    </row>
    <row r="982" spans="1:50" s="8" customFormat="1" x14ac:dyDescent="0.3">
      <c r="A982" s="17" t="s">
        <v>2555</v>
      </c>
      <c r="B982" s="17" t="s">
        <v>670</v>
      </c>
      <c r="C982" s="17" t="s">
        <v>2027</v>
      </c>
      <c r="D982" s="17" t="s">
        <v>2555</v>
      </c>
      <c r="E982" s="17" t="s">
        <v>2229</v>
      </c>
      <c r="F982" s="17" t="s">
        <v>2688</v>
      </c>
      <c r="G982" s="17" t="s">
        <v>670</v>
      </c>
      <c r="H982" s="18" t="s">
        <v>1052</v>
      </c>
      <c r="I982" s="19">
        <v>44715</v>
      </c>
      <c r="J982" s="17" t="s">
        <v>2657</v>
      </c>
      <c r="K982" s="17">
        <v>0.56999999999999995</v>
      </c>
      <c r="L982" s="17">
        <v>67</v>
      </c>
      <c r="M982" s="17">
        <v>8.1199999999999992</v>
      </c>
      <c r="N982" s="17">
        <v>70</v>
      </c>
      <c r="O982" s="17">
        <v>13.82</v>
      </c>
      <c r="P982" s="17">
        <v>61</v>
      </c>
      <c r="Q982" s="17">
        <v>0.61</v>
      </c>
      <c r="R982" s="17">
        <v>65</v>
      </c>
      <c r="S982" s="17">
        <v>2.0099999999999998</v>
      </c>
      <c r="T982" s="17">
        <v>65</v>
      </c>
      <c r="U982" s="17">
        <v>-0.04</v>
      </c>
      <c r="V982" s="17">
        <v>61</v>
      </c>
      <c r="W982" s="17">
        <v>-0.15</v>
      </c>
      <c r="X982" s="17">
        <v>50</v>
      </c>
      <c r="Y982" s="17">
        <v>1.79</v>
      </c>
      <c r="Z982" s="17">
        <v>50</v>
      </c>
      <c r="AA982" s="17">
        <v>2.25</v>
      </c>
      <c r="AB982" s="17">
        <v>54</v>
      </c>
      <c r="AC982" s="17">
        <v>3.78</v>
      </c>
      <c r="AD982" s="17">
        <v>60</v>
      </c>
      <c r="AE982" s="42">
        <v>0.28000000000000003</v>
      </c>
      <c r="AF982" s="17">
        <v>58</v>
      </c>
      <c r="AG982" s="45">
        <v>0.04</v>
      </c>
      <c r="AH982" s="17">
        <v>45</v>
      </c>
      <c r="AI982" s="49">
        <v>0.21</v>
      </c>
      <c r="AJ982" s="17">
        <v>54</v>
      </c>
      <c r="AK982" s="49">
        <v>0.01</v>
      </c>
      <c r="AL982" s="17">
        <v>38</v>
      </c>
      <c r="AM982" s="42">
        <v>0.23</v>
      </c>
      <c r="AN982" s="17">
        <v>51</v>
      </c>
      <c r="AO982" s="42">
        <v>0.45</v>
      </c>
      <c r="AP982" s="17">
        <v>59</v>
      </c>
      <c r="AQ982" s="17">
        <v>8.08</v>
      </c>
      <c r="AR982" s="17">
        <v>164.08</v>
      </c>
      <c r="AS982" s="17">
        <v>122.94</v>
      </c>
      <c r="AT982" s="17" t="s">
        <v>2640</v>
      </c>
      <c r="AU982" s="17" t="s">
        <v>2642</v>
      </c>
      <c r="AV982" s="17" t="s">
        <v>2642</v>
      </c>
      <c r="AW982" s="17">
        <v>3</v>
      </c>
      <c r="AX982" s="66" t="s">
        <v>2688</v>
      </c>
    </row>
    <row r="983" spans="1:50" s="8" customFormat="1" x14ac:dyDescent="0.3">
      <c r="A983" s="17" t="s">
        <v>2556</v>
      </c>
      <c r="B983" s="17" t="s">
        <v>600</v>
      </c>
      <c r="C983" s="17" t="s">
        <v>2028</v>
      </c>
      <c r="D983" s="17" t="s">
        <v>2556</v>
      </c>
      <c r="E983" s="17" t="s">
        <v>2229</v>
      </c>
      <c r="F983" s="17" t="s">
        <v>2688</v>
      </c>
      <c r="G983" s="17" t="s">
        <v>600</v>
      </c>
      <c r="H983" s="18" t="s">
        <v>1046</v>
      </c>
      <c r="I983" s="19">
        <v>44714</v>
      </c>
      <c r="J983" s="17" t="s">
        <v>2656</v>
      </c>
      <c r="K983" s="17">
        <v>0.28999999999999998</v>
      </c>
      <c r="L983" s="17">
        <v>65</v>
      </c>
      <c r="M983" s="17">
        <v>8.0299999999999994</v>
      </c>
      <c r="N983" s="17">
        <v>70</v>
      </c>
      <c r="O983" s="17">
        <v>12.9</v>
      </c>
      <c r="P983" s="17">
        <v>59</v>
      </c>
      <c r="Q983" s="17">
        <v>0.35</v>
      </c>
      <c r="R983" s="17">
        <v>66</v>
      </c>
      <c r="S983" s="17">
        <v>2.0099999999999998</v>
      </c>
      <c r="T983" s="17">
        <v>66</v>
      </c>
      <c r="U983" s="17">
        <v>-0.12</v>
      </c>
      <c r="V983" s="17">
        <v>57</v>
      </c>
      <c r="W983" s="17">
        <v>-0.16</v>
      </c>
      <c r="X983" s="17">
        <v>48</v>
      </c>
      <c r="Y983" s="17">
        <v>3.27</v>
      </c>
      <c r="Z983" s="17">
        <v>48</v>
      </c>
      <c r="AA983" s="17">
        <v>1.81</v>
      </c>
      <c r="AB983" s="17">
        <v>51</v>
      </c>
      <c r="AC983" s="17">
        <v>4.67</v>
      </c>
      <c r="AD983" s="17">
        <v>60</v>
      </c>
      <c r="AE983" s="42">
        <v>0.27</v>
      </c>
      <c r="AF983" s="17">
        <v>53</v>
      </c>
      <c r="AG983" s="45">
        <v>0.04</v>
      </c>
      <c r="AH983" s="17">
        <v>41</v>
      </c>
      <c r="AI983" s="49">
        <v>0.14000000000000001</v>
      </c>
      <c r="AJ983" s="17">
        <v>50</v>
      </c>
      <c r="AK983" s="49">
        <v>0.02</v>
      </c>
      <c r="AL983" s="17">
        <v>35</v>
      </c>
      <c r="AM983" s="42">
        <v>0.21</v>
      </c>
      <c r="AN983" s="17">
        <v>47</v>
      </c>
      <c r="AO983" s="42">
        <v>0.36</v>
      </c>
      <c r="AP983" s="17">
        <v>55</v>
      </c>
      <c r="AQ983" s="17">
        <v>7.9099999999999993</v>
      </c>
      <c r="AR983" s="17">
        <v>156.32</v>
      </c>
      <c r="AS983" s="17">
        <v>122.56</v>
      </c>
      <c r="AT983" s="17" t="s">
        <v>2640</v>
      </c>
      <c r="AU983" s="17" t="s">
        <v>2640</v>
      </c>
      <c r="AV983" s="17" t="s">
        <v>2640</v>
      </c>
      <c r="AW983" s="17">
        <v>3</v>
      </c>
      <c r="AX983" s="66" t="s">
        <v>2688</v>
      </c>
    </row>
    <row r="984" spans="1:50" s="8" customFormat="1" x14ac:dyDescent="0.3">
      <c r="A984" s="17" t="s">
        <v>2557</v>
      </c>
      <c r="B984" s="17" t="s">
        <v>308</v>
      </c>
      <c r="C984" s="17" t="s">
        <v>2029</v>
      </c>
      <c r="D984" s="17" t="s">
        <v>2557</v>
      </c>
      <c r="E984" s="17" t="s">
        <v>2229</v>
      </c>
      <c r="F984" s="17" t="s">
        <v>2688</v>
      </c>
      <c r="G984" s="17" t="s">
        <v>308</v>
      </c>
      <c r="H984" s="18" t="s">
        <v>1054</v>
      </c>
      <c r="I984" s="19">
        <v>44706</v>
      </c>
      <c r="J984" s="17" t="s">
        <v>2656</v>
      </c>
      <c r="K984" s="17">
        <v>0.56000000000000005</v>
      </c>
      <c r="L984" s="17">
        <v>68</v>
      </c>
      <c r="M984" s="17">
        <v>7.96</v>
      </c>
      <c r="N984" s="17">
        <v>71</v>
      </c>
      <c r="O984" s="17">
        <v>12.33</v>
      </c>
      <c r="P984" s="17">
        <v>61</v>
      </c>
      <c r="Q984" s="17">
        <v>-0.08</v>
      </c>
      <c r="R984" s="17">
        <v>67</v>
      </c>
      <c r="S984" s="17">
        <v>0.94</v>
      </c>
      <c r="T984" s="17">
        <v>67</v>
      </c>
      <c r="U984" s="17">
        <v>1.45</v>
      </c>
      <c r="V984" s="17">
        <v>61</v>
      </c>
      <c r="W984" s="17">
        <v>-0.39</v>
      </c>
      <c r="X984" s="17">
        <v>52</v>
      </c>
      <c r="Y984" s="17">
        <v>3.97</v>
      </c>
      <c r="Z984" s="17">
        <v>51</v>
      </c>
      <c r="AA984" s="17">
        <v>0.98</v>
      </c>
      <c r="AB984" s="17">
        <v>55</v>
      </c>
      <c r="AC984" s="17">
        <v>4.5999999999999996</v>
      </c>
      <c r="AD984" s="17">
        <v>61</v>
      </c>
      <c r="AE984" s="42">
        <v>0.18</v>
      </c>
      <c r="AF984" s="17">
        <v>58</v>
      </c>
      <c r="AG984" s="45">
        <v>0.06</v>
      </c>
      <c r="AH984" s="17">
        <v>45</v>
      </c>
      <c r="AI984" s="49">
        <v>0.08</v>
      </c>
      <c r="AJ984" s="17">
        <v>55</v>
      </c>
      <c r="AK984" s="49">
        <v>0.02</v>
      </c>
      <c r="AL984" s="17">
        <v>39</v>
      </c>
      <c r="AM984" s="42">
        <v>0.18</v>
      </c>
      <c r="AN984" s="17">
        <v>51</v>
      </c>
      <c r="AO984" s="42">
        <v>0.22</v>
      </c>
      <c r="AP984" s="17">
        <v>60</v>
      </c>
      <c r="AQ984" s="17">
        <v>9.41</v>
      </c>
      <c r="AR984" s="17">
        <v>147.11000000000001</v>
      </c>
      <c r="AS984" s="17">
        <v>121.06</v>
      </c>
      <c r="AT984" s="17" t="s">
        <v>2640</v>
      </c>
      <c r="AU984" s="17" t="s">
        <v>2640</v>
      </c>
      <c r="AV984" s="17" t="s">
        <v>2642</v>
      </c>
      <c r="AW984" s="17">
        <v>3</v>
      </c>
      <c r="AX984" s="66" t="s">
        <v>2688</v>
      </c>
    </row>
    <row r="985" spans="1:50" s="8" customFormat="1" x14ac:dyDescent="0.3">
      <c r="A985" s="17" t="s">
        <v>2558</v>
      </c>
      <c r="B985" s="17" t="s">
        <v>775</v>
      </c>
      <c r="C985" s="17" t="s">
        <v>2030</v>
      </c>
      <c r="D985" s="17" t="s">
        <v>2558</v>
      </c>
      <c r="E985" s="17" t="s">
        <v>2229</v>
      </c>
      <c r="F985" s="17" t="s">
        <v>2688</v>
      </c>
      <c r="G985" s="17" t="s">
        <v>775</v>
      </c>
      <c r="H985" s="18" t="s">
        <v>1054</v>
      </c>
      <c r="I985" s="19">
        <v>44727</v>
      </c>
      <c r="J985" s="17" t="s">
        <v>2655</v>
      </c>
      <c r="K985" s="17">
        <v>0.54</v>
      </c>
      <c r="L985" s="17">
        <v>68</v>
      </c>
      <c r="M985" s="17">
        <v>8.67</v>
      </c>
      <c r="N985" s="17">
        <v>71</v>
      </c>
      <c r="O985" s="17">
        <v>15.57</v>
      </c>
      <c r="P985" s="17">
        <v>63</v>
      </c>
      <c r="Q985" s="17">
        <v>-0.14000000000000001</v>
      </c>
      <c r="R985" s="17">
        <v>67</v>
      </c>
      <c r="S985" s="17">
        <v>1.93</v>
      </c>
      <c r="T985" s="17">
        <v>67</v>
      </c>
      <c r="U985" s="17">
        <v>1.19</v>
      </c>
      <c r="V985" s="17">
        <v>60</v>
      </c>
      <c r="W985" s="17">
        <v>-0.37</v>
      </c>
      <c r="X985" s="17">
        <v>52</v>
      </c>
      <c r="Y985" s="17">
        <v>4.3099999999999996</v>
      </c>
      <c r="Z985" s="17">
        <v>51</v>
      </c>
      <c r="AA985" s="17">
        <v>1.81</v>
      </c>
      <c r="AB985" s="17">
        <v>54</v>
      </c>
      <c r="AC985" s="17">
        <v>4.7</v>
      </c>
      <c r="AD985" s="17">
        <v>60</v>
      </c>
      <c r="AE985" s="42">
        <v>0.22</v>
      </c>
      <c r="AF985" s="17">
        <v>59</v>
      </c>
      <c r="AG985" s="45">
        <v>0.08</v>
      </c>
      <c r="AH985" s="17">
        <v>45</v>
      </c>
      <c r="AI985" s="49">
        <v>0.11</v>
      </c>
      <c r="AJ985" s="17">
        <v>54</v>
      </c>
      <c r="AK985" s="49">
        <v>0.01</v>
      </c>
      <c r="AL985" s="17">
        <v>38</v>
      </c>
      <c r="AM985" s="42">
        <v>0.21</v>
      </c>
      <c r="AN985" s="17">
        <v>51</v>
      </c>
      <c r="AO985" s="42">
        <v>0.24</v>
      </c>
      <c r="AP985" s="17">
        <v>61</v>
      </c>
      <c r="AQ985" s="17">
        <v>9.86</v>
      </c>
      <c r="AR985" s="17">
        <v>154.94999999999999</v>
      </c>
      <c r="AS985" s="17">
        <v>121.63</v>
      </c>
      <c r="AT985" s="17" t="s">
        <v>2641</v>
      </c>
      <c r="AU985" s="17" t="s">
        <v>2640</v>
      </c>
      <c r="AV985" s="17" t="s">
        <v>2640</v>
      </c>
      <c r="AW985" s="17">
        <v>3</v>
      </c>
      <c r="AX985" s="66" t="s">
        <v>2688</v>
      </c>
    </row>
    <row r="986" spans="1:50" x14ac:dyDescent="0.3">
      <c r="A986" s="11" t="s">
        <v>2559</v>
      </c>
      <c r="B986" s="11" t="s">
        <v>635</v>
      </c>
      <c r="C986" s="11" t="s">
        <v>2031</v>
      </c>
      <c r="D986" s="11" t="s">
        <v>2559</v>
      </c>
      <c r="E986" s="11" t="s">
        <v>2229</v>
      </c>
      <c r="F986" s="11" t="s">
        <v>2688</v>
      </c>
      <c r="G986" s="11" t="s">
        <v>635</v>
      </c>
      <c r="H986" s="12" t="s">
        <v>1046</v>
      </c>
      <c r="I986" s="13">
        <v>44717</v>
      </c>
      <c r="J986" s="11" t="s">
        <v>2656</v>
      </c>
      <c r="K986" s="11">
        <v>0.48</v>
      </c>
      <c r="L986" s="11">
        <v>69</v>
      </c>
      <c r="M986" s="11">
        <v>8.5399999999999991</v>
      </c>
      <c r="N986" s="11">
        <v>72</v>
      </c>
      <c r="O986" s="11">
        <v>12.28</v>
      </c>
      <c r="P986" s="11">
        <v>63</v>
      </c>
      <c r="Q986" s="11">
        <v>0.04</v>
      </c>
      <c r="R986" s="11">
        <v>68</v>
      </c>
      <c r="S986" s="11">
        <v>1.24</v>
      </c>
      <c r="T986" s="11">
        <v>67</v>
      </c>
      <c r="U986" s="11">
        <v>-0.37</v>
      </c>
      <c r="V986" s="11">
        <v>60</v>
      </c>
      <c r="W986" s="11">
        <v>-0.14000000000000001</v>
      </c>
      <c r="X986" s="11">
        <v>54</v>
      </c>
      <c r="Y986" s="11">
        <v>2.44</v>
      </c>
      <c r="Z986" s="11">
        <v>53</v>
      </c>
      <c r="AA986" s="11">
        <v>1.61</v>
      </c>
      <c r="AB986" s="11">
        <v>56</v>
      </c>
      <c r="AC986" s="11">
        <v>4.3</v>
      </c>
      <c r="AD986" s="11">
        <v>61</v>
      </c>
      <c r="AE986" s="40">
        <v>0.32</v>
      </c>
      <c r="AF986" s="11">
        <v>58</v>
      </c>
      <c r="AG986" s="43">
        <v>0.04</v>
      </c>
      <c r="AH986" s="11">
        <v>47</v>
      </c>
      <c r="AI986" s="47">
        <v>0.15</v>
      </c>
      <c r="AJ986" s="11">
        <v>55</v>
      </c>
      <c r="AK986" s="47">
        <v>0.03</v>
      </c>
      <c r="AL986" s="11">
        <v>41</v>
      </c>
      <c r="AM986" s="40">
        <v>0.21</v>
      </c>
      <c r="AN986" s="11">
        <v>52</v>
      </c>
      <c r="AO986" s="40">
        <v>0.44</v>
      </c>
      <c r="AP986" s="11">
        <v>60</v>
      </c>
      <c r="AQ986" s="11">
        <v>8.17</v>
      </c>
      <c r="AR986" s="11">
        <v>155.79</v>
      </c>
      <c r="AS986" s="11">
        <v>123.72</v>
      </c>
      <c r="AT986" s="11" t="s">
        <v>2641</v>
      </c>
      <c r="AU986" s="11" t="s">
        <v>2641</v>
      </c>
      <c r="AV986" s="11" t="s">
        <v>2641</v>
      </c>
      <c r="AW986" s="11">
        <v>4</v>
      </c>
      <c r="AX986" s="64" t="s">
        <v>2688</v>
      </c>
    </row>
    <row r="987" spans="1:50" x14ac:dyDescent="0.3">
      <c r="A987" s="11" t="s">
        <v>2560</v>
      </c>
      <c r="B987" s="11" t="s">
        <v>246</v>
      </c>
      <c r="C987" s="11" t="s">
        <v>2032</v>
      </c>
      <c r="D987" s="11" t="s">
        <v>2560</v>
      </c>
      <c r="E987" s="11" t="s">
        <v>2229</v>
      </c>
      <c r="F987" s="11" t="s">
        <v>2688</v>
      </c>
      <c r="G987" s="11" t="s">
        <v>246</v>
      </c>
      <c r="H987" s="12" t="s">
        <v>1044</v>
      </c>
      <c r="I987" s="13">
        <v>44703</v>
      </c>
      <c r="J987" s="11" t="s">
        <v>2655</v>
      </c>
      <c r="K987" s="11">
        <v>0.42</v>
      </c>
      <c r="L987" s="11">
        <v>66</v>
      </c>
      <c r="M987" s="11">
        <v>8.42</v>
      </c>
      <c r="N987" s="11">
        <v>70</v>
      </c>
      <c r="O987" s="11">
        <v>13.39</v>
      </c>
      <c r="P987" s="11">
        <v>63</v>
      </c>
      <c r="Q987" s="11">
        <v>-0.1</v>
      </c>
      <c r="R987" s="11">
        <v>67</v>
      </c>
      <c r="S987" s="11">
        <v>1.86</v>
      </c>
      <c r="T987" s="11">
        <v>67</v>
      </c>
      <c r="U987" s="11">
        <v>-0.77</v>
      </c>
      <c r="V987" s="11">
        <v>61</v>
      </c>
      <c r="W987" s="11">
        <v>-0.27</v>
      </c>
      <c r="X987" s="11">
        <v>52</v>
      </c>
      <c r="Y987" s="11">
        <v>4.8099999999999996</v>
      </c>
      <c r="Z987" s="11">
        <v>52</v>
      </c>
      <c r="AA987" s="11">
        <v>1.88</v>
      </c>
      <c r="AB987" s="11">
        <v>54</v>
      </c>
      <c r="AC987" s="11">
        <v>4.82</v>
      </c>
      <c r="AD987" s="11">
        <v>62</v>
      </c>
      <c r="AE987" s="40">
        <v>0.24</v>
      </c>
      <c r="AF987" s="11">
        <v>60</v>
      </c>
      <c r="AG987" s="43">
        <v>0.01</v>
      </c>
      <c r="AH987" s="11">
        <v>47</v>
      </c>
      <c r="AI987" s="47">
        <v>0.21</v>
      </c>
      <c r="AJ987" s="11">
        <v>55</v>
      </c>
      <c r="AK987" s="47">
        <v>0.01</v>
      </c>
      <c r="AL987" s="11">
        <v>41</v>
      </c>
      <c r="AM987" s="40">
        <v>0.19</v>
      </c>
      <c r="AN987" s="11">
        <v>52</v>
      </c>
      <c r="AO987" s="40">
        <v>0.39</v>
      </c>
      <c r="AP987" s="11">
        <v>62</v>
      </c>
      <c r="AQ987" s="11">
        <v>7.65</v>
      </c>
      <c r="AR987" s="11">
        <v>155.69999999999999</v>
      </c>
      <c r="AS987" s="11">
        <v>120</v>
      </c>
      <c r="AT987" s="11" t="s">
        <v>2640</v>
      </c>
      <c r="AU987" s="11" t="s">
        <v>2641</v>
      </c>
      <c r="AV987" s="11" t="s">
        <v>2640</v>
      </c>
      <c r="AW987" s="11">
        <v>3</v>
      </c>
      <c r="AX987" s="64" t="s">
        <v>2688</v>
      </c>
    </row>
    <row r="988" spans="1:50" x14ac:dyDescent="0.3">
      <c r="A988" s="11" t="s">
        <v>2561</v>
      </c>
      <c r="B988" s="11" t="s">
        <v>550</v>
      </c>
      <c r="C988" s="11" t="s">
        <v>2033</v>
      </c>
      <c r="D988" s="11" t="s">
        <v>2561</v>
      </c>
      <c r="E988" s="11" t="s">
        <v>2229</v>
      </c>
      <c r="F988" s="11" t="s">
        <v>2688</v>
      </c>
      <c r="G988" s="11" t="s">
        <v>550</v>
      </c>
      <c r="H988" s="12" t="s">
        <v>1046</v>
      </c>
      <c r="I988" s="13">
        <v>44711</v>
      </c>
      <c r="J988" s="11" t="s">
        <v>2656</v>
      </c>
      <c r="K988" s="11">
        <v>0.4</v>
      </c>
      <c r="L988" s="11">
        <v>66</v>
      </c>
      <c r="M988" s="11">
        <v>8.42</v>
      </c>
      <c r="N988" s="11">
        <v>70</v>
      </c>
      <c r="O988" s="11">
        <v>12.97</v>
      </c>
      <c r="P988" s="11">
        <v>60</v>
      </c>
      <c r="Q988" s="11">
        <v>0.8</v>
      </c>
      <c r="R988" s="11">
        <v>66</v>
      </c>
      <c r="S988" s="11">
        <v>1.66</v>
      </c>
      <c r="T988" s="11">
        <v>66</v>
      </c>
      <c r="U988" s="11">
        <v>0.18</v>
      </c>
      <c r="V988" s="11">
        <v>57</v>
      </c>
      <c r="W988" s="11">
        <v>-0.2</v>
      </c>
      <c r="X988" s="11">
        <v>49</v>
      </c>
      <c r="Y988" s="11">
        <v>3.66</v>
      </c>
      <c r="Z988" s="11">
        <v>49</v>
      </c>
      <c r="AA988" s="11">
        <v>1.48</v>
      </c>
      <c r="AB988" s="11">
        <v>53</v>
      </c>
      <c r="AC988" s="11">
        <v>3.81</v>
      </c>
      <c r="AD988" s="11">
        <v>60</v>
      </c>
      <c r="AE988" s="40">
        <v>0.21</v>
      </c>
      <c r="AF988" s="11">
        <v>56</v>
      </c>
      <c r="AG988" s="43">
        <v>0.01</v>
      </c>
      <c r="AH988" s="11">
        <v>44</v>
      </c>
      <c r="AI988" s="47">
        <v>0.16</v>
      </c>
      <c r="AJ988" s="11">
        <v>52</v>
      </c>
      <c r="AK988" s="47">
        <v>0.01</v>
      </c>
      <c r="AL988" s="11">
        <v>38</v>
      </c>
      <c r="AM988" s="40">
        <v>0.16</v>
      </c>
      <c r="AN988" s="11">
        <v>49</v>
      </c>
      <c r="AO988" s="40">
        <v>0.32</v>
      </c>
      <c r="AP988" s="11">
        <v>57</v>
      </c>
      <c r="AQ988" s="11">
        <v>8.6</v>
      </c>
      <c r="AR988" s="11">
        <v>154.15</v>
      </c>
      <c r="AS988" s="11">
        <v>120.24</v>
      </c>
      <c r="AT988" s="11" t="s">
        <v>2642</v>
      </c>
      <c r="AU988" s="11" t="s">
        <v>2640</v>
      </c>
      <c r="AV988" s="11" t="s">
        <v>2642</v>
      </c>
      <c r="AW988" s="11">
        <v>4</v>
      </c>
      <c r="AX988" s="64" t="s">
        <v>2688</v>
      </c>
    </row>
    <row r="989" spans="1:50" x14ac:dyDescent="0.3">
      <c r="A989" s="11" t="s">
        <v>2562</v>
      </c>
      <c r="B989" s="11" t="s">
        <v>414</v>
      </c>
      <c r="C989" s="11" t="s">
        <v>2034</v>
      </c>
      <c r="D989" s="11" t="s">
        <v>2562</v>
      </c>
      <c r="E989" s="11" t="s">
        <v>2229</v>
      </c>
      <c r="F989" s="11" t="s">
        <v>2688</v>
      </c>
      <c r="G989" s="11" t="s">
        <v>414</v>
      </c>
      <c r="H989" s="12" t="s">
        <v>1044</v>
      </c>
      <c r="I989" s="13">
        <v>44708</v>
      </c>
      <c r="J989" s="11" t="s">
        <v>2656</v>
      </c>
      <c r="K989" s="11">
        <v>0.36</v>
      </c>
      <c r="L989" s="11">
        <v>67</v>
      </c>
      <c r="M989" s="11">
        <v>7.89</v>
      </c>
      <c r="N989" s="11">
        <v>71</v>
      </c>
      <c r="O989" s="11">
        <v>14.23</v>
      </c>
      <c r="P989" s="11">
        <v>63</v>
      </c>
      <c r="Q989" s="11">
        <v>0.21</v>
      </c>
      <c r="R989" s="11">
        <v>67</v>
      </c>
      <c r="S989" s="11">
        <v>2.33</v>
      </c>
      <c r="T989" s="11">
        <v>67</v>
      </c>
      <c r="U989" s="11">
        <v>-0.17</v>
      </c>
      <c r="V989" s="11">
        <v>62</v>
      </c>
      <c r="W989" s="11">
        <v>-0.18</v>
      </c>
      <c r="X989" s="11">
        <v>52</v>
      </c>
      <c r="Y989" s="11">
        <v>3.46</v>
      </c>
      <c r="Z989" s="11">
        <v>52</v>
      </c>
      <c r="AA989" s="11">
        <v>2.1</v>
      </c>
      <c r="AB989" s="11">
        <v>55</v>
      </c>
      <c r="AC989" s="11">
        <v>4.3899999999999997</v>
      </c>
      <c r="AD989" s="11">
        <v>62</v>
      </c>
      <c r="AE989" s="40">
        <v>0.28000000000000003</v>
      </c>
      <c r="AF989" s="11">
        <v>60</v>
      </c>
      <c r="AG989" s="43">
        <v>0.01</v>
      </c>
      <c r="AH989" s="11">
        <v>47</v>
      </c>
      <c r="AI989" s="47">
        <v>0.24</v>
      </c>
      <c r="AJ989" s="11">
        <v>55</v>
      </c>
      <c r="AK989" s="47">
        <v>0.02</v>
      </c>
      <c r="AL989" s="11">
        <v>41</v>
      </c>
      <c r="AM989" s="40">
        <v>0.22</v>
      </c>
      <c r="AN989" s="11">
        <v>52</v>
      </c>
      <c r="AO989" s="40">
        <v>0.45</v>
      </c>
      <c r="AP989" s="11">
        <v>62</v>
      </c>
      <c r="AQ989" s="11">
        <v>7.72</v>
      </c>
      <c r="AR989" s="11">
        <v>159.26</v>
      </c>
      <c r="AS989" s="11">
        <v>121.89</v>
      </c>
      <c r="AT989" s="11" t="s">
        <v>2640</v>
      </c>
      <c r="AU989" s="11" t="s">
        <v>2640</v>
      </c>
      <c r="AV989" s="11" t="s">
        <v>2642</v>
      </c>
      <c r="AW989" s="11">
        <v>3</v>
      </c>
      <c r="AX989" s="64" t="s">
        <v>2688</v>
      </c>
    </row>
    <row r="990" spans="1:50" s="8" customFormat="1" x14ac:dyDescent="0.3">
      <c r="A990" s="17" t="s">
        <v>2563</v>
      </c>
      <c r="B990" s="17" t="s">
        <v>271</v>
      </c>
      <c r="C990" s="17" t="s">
        <v>2035</v>
      </c>
      <c r="D990" s="17" t="s">
        <v>2563</v>
      </c>
      <c r="E990" s="17" t="s">
        <v>2229</v>
      </c>
      <c r="F990" s="17" t="s">
        <v>2688</v>
      </c>
      <c r="G990" s="17" t="s">
        <v>271</v>
      </c>
      <c r="H990" s="18" t="s">
        <v>1046</v>
      </c>
      <c r="I990" s="19">
        <v>44704</v>
      </c>
      <c r="J990" s="17" t="s">
        <v>2656</v>
      </c>
      <c r="K990" s="17">
        <v>0.51</v>
      </c>
      <c r="L990" s="17">
        <v>66</v>
      </c>
      <c r="M990" s="17">
        <v>9.19</v>
      </c>
      <c r="N990" s="17">
        <v>71</v>
      </c>
      <c r="O990" s="17">
        <v>15.79</v>
      </c>
      <c r="P990" s="17">
        <v>60</v>
      </c>
      <c r="Q990" s="17">
        <v>0.57999999999999996</v>
      </c>
      <c r="R990" s="17">
        <v>67</v>
      </c>
      <c r="S990" s="17">
        <v>1.56</v>
      </c>
      <c r="T990" s="17">
        <v>67</v>
      </c>
      <c r="U990" s="17">
        <v>-0.01</v>
      </c>
      <c r="V990" s="17">
        <v>58</v>
      </c>
      <c r="W990" s="17">
        <v>-0.18</v>
      </c>
      <c r="X990" s="17">
        <v>47</v>
      </c>
      <c r="Y990" s="17">
        <v>3.6</v>
      </c>
      <c r="Z990" s="17">
        <v>47</v>
      </c>
      <c r="AA990" s="17">
        <v>1.84</v>
      </c>
      <c r="AB990" s="17">
        <v>52</v>
      </c>
      <c r="AC990" s="17">
        <v>4.05</v>
      </c>
      <c r="AD990" s="17">
        <v>60</v>
      </c>
      <c r="AE990" s="42">
        <v>0.3</v>
      </c>
      <c r="AF990" s="17">
        <v>54</v>
      </c>
      <c r="AG990" s="45">
        <v>0.03</v>
      </c>
      <c r="AH990" s="17">
        <v>41</v>
      </c>
      <c r="AI990" s="49">
        <v>0.18</v>
      </c>
      <c r="AJ990" s="17">
        <v>50</v>
      </c>
      <c r="AK990" s="49">
        <v>0.02</v>
      </c>
      <c r="AL990" s="17">
        <v>35</v>
      </c>
      <c r="AM990" s="42">
        <v>0.22</v>
      </c>
      <c r="AN990" s="17">
        <v>47</v>
      </c>
      <c r="AO990" s="42">
        <v>0.45</v>
      </c>
      <c r="AP990" s="17">
        <v>56</v>
      </c>
      <c r="AQ990" s="17">
        <v>9.18</v>
      </c>
      <c r="AR990" s="17">
        <v>156.08000000000001</v>
      </c>
      <c r="AS990" s="17">
        <v>123.13</v>
      </c>
      <c r="AT990" s="17" t="s">
        <v>2640</v>
      </c>
      <c r="AU990" s="17" t="s">
        <v>2640</v>
      </c>
      <c r="AV990" s="17" t="s">
        <v>2641</v>
      </c>
      <c r="AW990" s="17">
        <v>4</v>
      </c>
      <c r="AX990" s="66" t="s">
        <v>2688</v>
      </c>
    </row>
    <row r="991" spans="1:50" s="8" customFormat="1" x14ac:dyDescent="0.3">
      <c r="A991" s="17" t="s">
        <v>2564</v>
      </c>
      <c r="B991" s="17" t="s">
        <v>454</v>
      </c>
      <c r="C991" s="17" t="s">
        <v>2036</v>
      </c>
      <c r="D991" s="17" t="s">
        <v>2564</v>
      </c>
      <c r="E991" s="17" t="s">
        <v>2229</v>
      </c>
      <c r="F991" s="17" t="s">
        <v>2688</v>
      </c>
      <c r="G991" s="17" t="s">
        <v>454</v>
      </c>
      <c r="H991" s="18" t="s">
        <v>1051</v>
      </c>
      <c r="I991" s="19">
        <v>44710</v>
      </c>
      <c r="J991" s="17" t="s">
        <v>2656</v>
      </c>
      <c r="K991" s="17">
        <v>0.4</v>
      </c>
      <c r="L991" s="17">
        <v>65</v>
      </c>
      <c r="M991" s="17">
        <v>8.89</v>
      </c>
      <c r="N991" s="17">
        <v>70</v>
      </c>
      <c r="O991" s="17">
        <v>15.12</v>
      </c>
      <c r="P991" s="17">
        <v>59</v>
      </c>
      <c r="Q991" s="17">
        <v>0.32</v>
      </c>
      <c r="R991" s="17">
        <v>64</v>
      </c>
      <c r="S991" s="17">
        <v>2.27</v>
      </c>
      <c r="T991" s="17">
        <v>65</v>
      </c>
      <c r="U991" s="17">
        <v>-0.1</v>
      </c>
      <c r="V991" s="17">
        <v>55</v>
      </c>
      <c r="W991" s="17">
        <v>-0.34</v>
      </c>
      <c r="X991" s="17">
        <v>48</v>
      </c>
      <c r="Y991" s="17">
        <v>5.4</v>
      </c>
      <c r="Z991" s="17">
        <v>48</v>
      </c>
      <c r="AA991" s="17">
        <v>2.34</v>
      </c>
      <c r="AB991" s="17">
        <v>51</v>
      </c>
      <c r="AC991" s="17">
        <v>4.6399999999999997</v>
      </c>
      <c r="AD991" s="17">
        <v>60</v>
      </c>
      <c r="AE991" s="42">
        <v>0.31</v>
      </c>
      <c r="AF991" s="17">
        <v>52</v>
      </c>
      <c r="AG991" s="45">
        <v>0.03</v>
      </c>
      <c r="AH991" s="17">
        <v>43</v>
      </c>
      <c r="AI991" s="49">
        <v>0.22</v>
      </c>
      <c r="AJ991" s="17">
        <v>50</v>
      </c>
      <c r="AK991" s="49">
        <v>0.03</v>
      </c>
      <c r="AL991" s="17">
        <v>38</v>
      </c>
      <c r="AM991" s="42">
        <v>0.24</v>
      </c>
      <c r="AN991" s="17">
        <v>47</v>
      </c>
      <c r="AO991" s="42">
        <v>0.47</v>
      </c>
      <c r="AP991" s="17">
        <v>54</v>
      </c>
      <c r="AQ991" s="17">
        <v>8.7900000000000009</v>
      </c>
      <c r="AR991" s="17">
        <v>163.74</v>
      </c>
      <c r="AS991" s="17">
        <v>123.12</v>
      </c>
      <c r="AT991" s="17" t="s">
        <v>2642</v>
      </c>
      <c r="AU991" s="17" t="s">
        <v>2640</v>
      </c>
      <c r="AV991" s="17" t="s">
        <v>2640</v>
      </c>
      <c r="AW991" s="17">
        <v>3</v>
      </c>
      <c r="AX991" s="66" t="s">
        <v>2688</v>
      </c>
    </row>
    <row r="992" spans="1:50" s="8" customFormat="1" x14ac:dyDescent="0.3">
      <c r="A992" s="17" t="s">
        <v>2565</v>
      </c>
      <c r="B992" s="17" t="s">
        <v>523</v>
      </c>
      <c r="C992" s="17" t="s">
        <v>2037</v>
      </c>
      <c r="D992" s="17" t="s">
        <v>2565</v>
      </c>
      <c r="E992" s="17" t="s">
        <v>2229</v>
      </c>
      <c r="F992" s="17" t="s">
        <v>2688</v>
      </c>
      <c r="G992" s="17" t="s">
        <v>523</v>
      </c>
      <c r="H992" s="18" t="s">
        <v>1046</v>
      </c>
      <c r="I992" s="19">
        <v>44711</v>
      </c>
      <c r="J992" s="17" t="s">
        <v>2656</v>
      </c>
      <c r="K992" s="17">
        <v>0.38</v>
      </c>
      <c r="L992" s="17">
        <v>66</v>
      </c>
      <c r="M992" s="17">
        <v>8.76</v>
      </c>
      <c r="N992" s="17">
        <v>70</v>
      </c>
      <c r="O992" s="17">
        <v>14.82</v>
      </c>
      <c r="P992" s="17">
        <v>60</v>
      </c>
      <c r="Q992" s="17">
        <v>7.0000000000000007E-2</v>
      </c>
      <c r="R992" s="17">
        <v>66</v>
      </c>
      <c r="S992" s="17">
        <v>1.73</v>
      </c>
      <c r="T992" s="17">
        <v>66</v>
      </c>
      <c r="U992" s="17">
        <v>0.21</v>
      </c>
      <c r="V992" s="17">
        <v>56</v>
      </c>
      <c r="W992" s="17">
        <v>-0.28000000000000003</v>
      </c>
      <c r="X992" s="17">
        <v>49</v>
      </c>
      <c r="Y992" s="17">
        <v>4.1399999999999997</v>
      </c>
      <c r="Z992" s="17">
        <v>48</v>
      </c>
      <c r="AA992" s="17">
        <v>1.78</v>
      </c>
      <c r="AB992" s="17">
        <v>51</v>
      </c>
      <c r="AC992" s="17">
        <v>4.8</v>
      </c>
      <c r="AD992" s="17">
        <v>60</v>
      </c>
      <c r="AE992" s="42">
        <v>0.24</v>
      </c>
      <c r="AF992" s="17">
        <v>54</v>
      </c>
      <c r="AG992" s="45">
        <v>0.03</v>
      </c>
      <c r="AH992" s="17">
        <v>42</v>
      </c>
      <c r="AI992" s="49">
        <v>0.2</v>
      </c>
      <c r="AJ992" s="17">
        <v>50</v>
      </c>
      <c r="AK992" s="49">
        <v>0.02</v>
      </c>
      <c r="AL992" s="17">
        <v>35</v>
      </c>
      <c r="AM992" s="42">
        <v>0.23</v>
      </c>
      <c r="AN992" s="17">
        <v>47</v>
      </c>
      <c r="AO992" s="42">
        <v>0.37</v>
      </c>
      <c r="AP992" s="17">
        <v>55</v>
      </c>
      <c r="AQ992" s="17">
        <v>8.9700000000000006</v>
      </c>
      <c r="AR992" s="17">
        <v>156.47999999999999</v>
      </c>
      <c r="AS992" s="17">
        <v>123.03</v>
      </c>
      <c r="AT992" s="17" t="s">
        <v>2641</v>
      </c>
      <c r="AU992" s="17" t="s">
        <v>2640</v>
      </c>
      <c r="AV992" s="17" t="s">
        <v>2641</v>
      </c>
      <c r="AW992" s="17">
        <v>2</v>
      </c>
      <c r="AX992" s="66" t="s">
        <v>2688</v>
      </c>
    </row>
    <row r="993" spans="1:50" s="8" customFormat="1" x14ac:dyDescent="0.3">
      <c r="A993" s="17" t="s">
        <v>2566</v>
      </c>
      <c r="B993" s="17" t="s">
        <v>361</v>
      </c>
      <c r="C993" s="17" t="s">
        <v>2038</v>
      </c>
      <c r="D993" s="17" t="s">
        <v>2566</v>
      </c>
      <c r="E993" s="17" t="s">
        <v>2229</v>
      </c>
      <c r="F993" s="17" t="s">
        <v>2688</v>
      </c>
      <c r="G993" s="17" t="s">
        <v>361</v>
      </c>
      <c r="H993" s="18" t="s">
        <v>1046</v>
      </c>
      <c r="I993" s="19">
        <v>44708</v>
      </c>
      <c r="J993" s="17" t="s">
        <v>2656</v>
      </c>
      <c r="K993" s="17">
        <v>0.38</v>
      </c>
      <c r="L993" s="17">
        <v>66</v>
      </c>
      <c r="M993" s="17">
        <v>8.56</v>
      </c>
      <c r="N993" s="17">
        <v>70</v>
      </c>
      <c r="O993" s="17">
        <v>12.38</v>
      </c>
      <c r="P993" s="17">
        <v>59</v>
      </c>
      <c r="Q993" s="17">
        <v>0.39</v>
      </c>
      <c r="R993" s="17">
        <v>66</v>
      </c>
      <c r="S993" s="17">
        <v>2.27</v>
      </c>
      <c r="T993" s="17">
        <v>66</v>
      </c>
      <c r="U993" s="17">
        <v>0.33</v>
      </c>
      <c r="V993" s="17">
        <v>58</v>
      </c>
      <c r="W993" s="17">
        <v>-0.45</v>
      </c>
      <c r="X993" s="17">
        <v>51</v>
      </c>
      <c r="Y993" s="17">
        <v>5.32</v>
      </c>
      <c r="Z993" s="17">
        <v>51</v>
      </c>
      <c r="AA993" s="17">
        <v>1.99</v>
      </c>
      <c r="AB993" s="17">
        <v>54</v>
      </c>
      <c r="AC993" s="17">
        <v>5.0199999999999996</v>
      </c>
      <c r="AD993" s="17">
        <v>60</v>
      </c>
      <c r="AE993" s="42">
        <v>0.24</v>
      </c>
      <c r="AF993" s="17">
        <v>56</v>
      </c>
      <c r="AG993" s="45">
        <v>0.03</v>
      </c>
      <c r="AH993" s="17">
        <v>46</v>
      </c>
      <c r="AI993" s="49">
        <v>0.11</v>
      </c>
      <c r="AJ993" s="17">
        <v>53</v>
      </c>
      <c r="AK993" s="49">
        <v>0.02</v>
      </c>
      <c r="AL993" s="17">
        <v>40</v>
      </c>
      <c r="AM993" s="42">
        <v>0.15</v>
      </c>
      <c r="AN993" s="17">
        <v>50</v>
      </c>
      <c r="AO993" s="42">
        <v>0.33</v>
      </c>
      <c r="AP993" s="17">
        <v>58</v>
      </c>
      <c r="AQ993" s="17">
        <v>8.89</v>
      </c>
      <c r="AR993" s="17">
        <v>156.41999999999999</v>
      </c>
      <c r="AS993" s="17">
        <v>120.04</v>
      </c>
      <c r="AT993" s="17" t="s">
        <v>2641</v>
      </c>
      <c r="AU993" s="17" t="s">
        <v>2640</v>
      </c>
      <c r="AV993" s="17" t="s">
        <v>2642</v>
      </c>
      <c r="AW993" s="17">
        <v>3</v>
      </c>
      <c r="AX993" s="66" t="s">
        <v>2688</v>
      </c>
    </row>
    <row r="994" spans="1:50" x14ac:dyDescent="0.3">
      <c r="A994" s="11" t="s">
        <v>2567</v>
      </c>
      <c r="B994" s="11" t="s">
        <v>137</v>
      </c>
      <c r="C994" s="11" t="s">
        <v>2039</v>
      </c>
      <c r="D994" s="11" t="s">
        <v>2567</v>
      </c>
      <c r="E994" s="11" t="s">
        <v>2229</v>
      </c>
      <c r="F994" s="11" t="s">
        <v>2688</v>
      </c>
      <c r="G994" s="11" t="s">
        <v>137</v>
      </c>
      <c r="H994" s="12" t="s">
        <v>1043</v>
      </c>
      <c r="I994" s="13">
        <v>44694</v>
      </c>
      <c r="J994" s="11" t="s">
        <v>2656</v>
      </c>
      <c r="K994" s="11">
        <v>0.43</v>
      </c>
      <c r="L994" s="11">
        <v>66</v>
      </c>
      <c r="M994" s="11">
        <v>8.25</v>
      </c>
      <c r="N994" s="11">
        <v>72</v>
      </c>
      <c r="O994" s="11">
        <v>16.77</v>
      </c>
      <c r="P994" s="11">
        <v>60</v>
      </c>
      <c r="Q994" s="11">
        <v>-7.0000000000000007E-2</v>
      </c>
      <c r="R994" s="11">
        <v>69</v>
      </c>
      <c r="S994" s="11">
        <v>1.94</v>
      </c>
      <c r="T994" s="11">
        <v>68</v>
      </c>
      <c r="U994" s="11">
        <v>-0.16</v>
      </c>
      <c r="V994" s="11">
        <v>52</v>
      </c>
      <c r="W994" s="11">
        <v>-0.41</v>
      </c>
      <c r="X994" s="11">
        <v>42</v>
      </c>
      <c r="Y994" s="11">
        <v>2.87</v>
      </c>
      <c r="Z994" s="11">
        <v>43</v>
      </c>
      <c r="AA994" s="11">
        <v>2.2000000000000002</v>
      </c>
      <c r="AB994" s="11">
        <v>52</v>
      </c>
      <c r="AC994" s="11">
        <v>4.42</v>
      </c>
      <c r="AD994" s="11">
        <v>61</v>
      </c>
      <c r="AE994" s="40">
        <v>0.27</v>
      </c>
      <c r="AF994" s="11">
        <v>46</v>
      </c>
      <c r="AG994" s="43">
        <v>0.05</v>
      </c>
      <c r="AH994" s="11">
        <v>38</v>
      </c>
      <c r="AI994" s="47">
        <v>0.25</v>
      </c>
      <c r="AJ994" s="11">
        <v>46</v>
      </c>
      <c r="AK994" s="47">
        <v>1E-3</v>
      </c>
      <c r="AL994" s="11">
        <v>33</v>
      </c>
      <c r="AM994" s="40">
        <v>0.24</v>
      </c>
      <c r="AN994" s="11">
        <v>43</v>
      </c>
      <c r="AO994" s="40">
        <v>0.45</v>
      </c>
      <c r="AP994" s="11">
        <v>48</v>
      </c>
      <c r="AQ994" s="11">
        <v>8.09</v>
      </c>
      <c r="AR994" s="11">
        <v>159.6</v>
      </c>
      <c r="AS994" s="11">
        <v>119.01</v>
      </c>
      <c r="AT994" s="11" t="s">
        <v>2640</v>
      </c>
      <c r="AU994" s="11" t="s">
        <v>2641</v>
      </c>
      <c r="AV994" s="11" t="s">
        <v>2642</v>
      </c>
      <c r="AW994" s="11">
        <v>3</v>
      </c>
      <c r="AX994" s="64" t="s">
        <v>2688</v>
      </c>
    </row>
    <row r="995" spans="1:50" x14ac:dyDescent="0.3">
      <c r="A995" s="11" t="s">
        <v>2568</v>
      </c>
      <c r="B995" s="11" t="s">
        <v>297</v>
      </c>
      <c r="C995" s="11" t="s">
        <v>2040</v>
      </c>
      <c r="D995" s="11" t="s">
        <v>2568</v>
      </c>
      <c r="E995" s="11" t="s">
        <v>2229</v>
      </c>
      <c r="F995" s="11" t="s">
        <v>2688</v>
      </c>
      <c r="G995" s="11" t="s">
        <v>297</v>
      </c>
      <c r="H995" s="12" t="s">
        <v>1056</v>
      </c>
      <c r="I995" s="13">
        <v>44708</v>
      </c>
      <c r="J995" s="11" t="s">
        <v>2657</v>
      </c>
      <c r="K995" s="11">
        <v>0.32</v>
      </c>
      <c r="L995" s="11">
        <v>66</v>
      </c>
      <c r="M995" s="11">
        <v>6.63</v>
      </c>
      <c r="N995" s="11">
        <v>70</v>
      </c>
      <c r="O995" s="11">
        <v>12.9</v>
      </c>
      <c r="P995" s="11">
        <v>62</v>
      </c>
      <c r="Q995" s="11">
        <v>-0.17</v>
      </c>
      <c r="R995" s="11">
        <v>64</v>
      </c>
      <c r="S995" s="11">
        <v>2.29</v>
      </c>
      <c r="T995" s="11">
        <v>64</v>
      </c>
      <c r="U995" s="11">
        <v>-1.1100000000000001</v>
      </c>
      <c r="V995" s="11">
        <v>59</v>
      </c>
      <c r="W995" s="11">
        <v>-0.18</v>
      </c>
      <c r="X995" s="11">
        <v>50</v>
      </c>
      <c r="Y995" s="11">
        <v>3.54</v>
      </c>
      <c r="Z995" s="11">
        <v>49</v>
      </c>
      <c r="AA995" s="11">
        <v>2.08</v>
      </c>
      <c r="AB995" s="11">
        <v>52</v>
      </c>
      <c r="AC995" s="11">
        <v>4.2699999999999996</v>
      </c>
      <c r="AD995" s="11">
        <v>59</v>
      </c>
      <c r="AE995" s="40">
        <v>0.26</v>
      </c>
      <c r="AF995" s="11">
        <v>53</v>
      </c>
      <c r="AG995" s="43">
        <v>0.03</v>
      </c>
      <c r="AH995" s="11">
        <v>43</v>
      </c>
      <c r="AI995" s="47">
        <v>0.21</v>
      </c>
      <c r="AJ995" s="11">
        <v>52</v>
      </c>
      <c r="AK995" s="47">
        <v>0.01</v>
      </c>
      <c r="AL995" s="11">
        <v>36</v>
      </c>
      <c r="AM995" s="40">
        <v>0.21</v>
      </c>
      <c r="AN995" s="11">
        <v>49</v>
      </c>
      <c r="AO995" s="40">
        <v>0.38</v>
      </c>
      <c r="AP995" s="11">
        <v>55</v>
      </c>
      <c r="AQ995" s="11">
        <v>5.52</v>
      </c>
      <c r="AR995" s="11">
        <v>153.13</v>
      </c>
      <c r="AS995" s="11">
        <v>117</v>
      </c>
      <c r="AT995" s="11" t="s">
        <v>2641</v>
      </c>
      <c r="AU995" s="11" t="s">
        <v>2641</v>
      </c>
      <c r="AV995" s="11" t="s">
        <v>2641</v>
      </c>
      <c r="AW995" s="11">
        <v>3</v>
      </c>
      <c r="AX995" s="64" t="s">
        <v>2688</v>
      </c>
    </row>
    <row r="996" spans="1:50" x14ac:dyDescent="0.3">
      <c r="A996" s="11" t="s">
        <v>2569</v>
      </c>
      <c r="B996" s="11" t="s">
        <v>236</v>
      </c>
      <c r="C996" s="11" t="s">
        <v>2041</v>
      </c>
      <c r="D996" s="11" t="s">
        <v>2569</v>
      </c>
      <c r="E996" s="11" t="s">
        <v>2229</v>
      </c>
      <c r="F996" s="11" t="s">
        <v>2688</v>
      </c>
      <c r="G996" s="11" t="s">
        <v>236</v>
      </c>
      <c r="H996" s="12" t="s">
        <v>1046</v>
      </c>
      <c r="I996" s="13">
        <v>44702</v>
      </c>
      <c r="J996" s="11" t="s">
        <v>2656</v>
      </c>
      <c r="K996" s="11">
        <v>0.28999999999999998</v>
      </c>
      <c r="L996" s="11">
        <v>66</v>
      </c>
      <c r="M996" s="11">
        <v>8.67</v>
      </c>
      <c r="N996" s="11">
        <v>70</v>
      </c>
      <c r="O996" s="11">
        <v>13.24</v>
      </c>
      <c r="P996" s="11">
        <v>60</v>
      </c>
      <c r="Q996" s="11">
        <v>0.23</v>
      </c>
      <c r="R996" s="11">
        <v>67</v>
      </c>
      <c r="S996" s="11">
        <v>2.36</v>
      </c>
      <c r="T996" s="11">
        <v>67</v>
      </c>
      <c r="U996" s="11">
        <v>-0.26</v>
      </c>
      <c r="V996" s="11">
        <v>58</v>
      </c>
      <c r="W996" s="11">
        <v>-0.44</v>
      </c>
      <c r="X996" s="11">
        <v>50</v>
      </c>
      <c r="Y996" s="11">
        <v>4.66</v>
      </c>
      <c r="Z996" s="11">
        <v>50</v>
      </c>
      <c r="AA996" s="11">
        <v>1.89</v>
      </c>
      <c r="AB996" s="11">
        <v>53</v>
      </c>
      <c r="AC996" s="11">
        <v>5.23</v>
      </c>
      <c r="AD996" s="11">
        <v>60</v>
      </c>
      <c r="AE996" s="40">
        <v>0.25</v>
      </c>
      <c r="AF996" s="11">
        <v>56</v>
      </c>
      <c r="AG996" s="43">
        <v>0.04</v>
      </c>
      <c r="AH996" s="11">
        <v>43</v>
      </c>
      <c r="AI996" s="47">
        <v>0.17</v>
      </c>
      <c r="AJ996" s="11">
        <v>51</v>
      </c>
      <c r="AK996" s="47">
        <v>0.02</v>
      </c>
      <c r="AL996" s="11">
        <v>37</v>
      </c>
      <c r="AM996" s="40">
        <v>0.2</v>
      </c>
      <c r="AN996" s="11">
        <v>48</v>
      </c>
      <c r="AO996" s="40">
        <v>0.37</v>
      </c>
      <c r="AP996" s="11">
        <v>57</v>
      </c>
      <c r="AQ996" s="11">
        <v>8.41</v>
      </c>
      <c r="AR996" s="11">
        <v>158.97</v>
      </c>
      <c r="AS996" s="11">
        <v>121</v>
      </c>
      <c r="AT996" s="11" t="s">
        <v>2640</v>
      </c>
      <c r="AU996" s="11" t="s">
        <v>2640</v>
      </c>
      <c r="AV996" s="11" t="s">
        <v>2640</v>
      </c>
      <c r="AW996" s="11">
        <v>3</v>
      </c>
      <c r="AX996" s="64" t="s">
        <v>2688</v>
      </c>
    </row>
    <row r="997" spans="1:50" x14ac:dyDescent="0.3">
      <c r="A997" s="11" t="s">
        <v>2570</v>
      </c>
      <c r="B997" s="11" t="s">
        <v>630</v>
      </c>
      <c r="C997" s="11" t="s">
        <v>2042</v>
      </c>
      <c r="D997" s="11" t="s">
        <v>2570</v>
      </c>
      <c r="E997" s="11" t="s">
        <v>2229</v>
      </c>
      <c r="F997" s="11" t="s">
        <v>2688</v>
      </c>
      <c r="G997" s="11" t="s">
        <v>630</v>
      </c>
      <c r="H997" s="12" t="s">
        <v>1061</v>
      </c>
      <c r="I997" s="13">
        <v>44716</v>
      </c>
      <c r="J997" s="11" t="s">
        <v>2656</v>
      </c>
      <c r="K997" s="11">
        <v>0.48</v>
      </c>
      <c r="L997" s="11">
        <v>64</v>
      </c>
      <c r="M997" s="11">
        <v>8.23</v>
      </c>
      <c r="N997" s="11">
        <v>69</v>
      </c>
      <c r="O997" s="11">
        <v>16.03</v>
      </c>
      <c r="P997" s="11">
        <v>57</v>
      </c>
      <c r="Q997" s="11">
        <v>1.17</v>
      </c>
      <c r="R997" s="11">
        <v>62</v>
      </c>
      <c r="S997" s="11">
        <v>2.27</v>
      </c>
      <c r="T997" s="11">
        <v>63</v>
      </c>
      <c r="U997" s="11">
        <v>0.92</v>
      </c>
      <c r="V997" s="11">
        <v>50</v>
      </c>
      <c r="W997" s="11">
        <v>-0.2</v>
      </c>
      <c r="X997" s="11">
        <v>45</v>
      </c>
      <c r="Y997" s="11">
        <v>1.87</v>
      </c>
      <c r="Z997" s="11">
        <v>44</v>
      </c>
      <c r="AA997" s="11">
        <v>2.3199999999999998</v>
      </c>
      <c r="AB997" s="11">
        <v>47</v>
      </c>
      <c r="AC997" s="11">
        <v>3.74</v>
      </c>
      <c r="AD997" s="11">
        <v>58</v>
      </c>
      <c r="AE997" s="40">
        <v>0.24</v>
      </c>
      <c r="AF997" s="11">
        <v>46</v>
      </c>
      <c r="AG997" s="43">
        <v>0.05</v>
      </c>
      <c r="AH997" s="11">
        <v>36</v>
      </c>
      <c r="AI997" s="47">
        <v>0.13</v>
      </c>
      <c r="AJ997" s="11">
        <v>45</v>
      </c>
      <c r="AK997" s="47">
        <v>0.01</v>
      </c>
      <c r="AL997" s="11">
        <v>31</v>
      </c>
      <c r="AM997" s="40">
        <v>0.18</v>
      </c>
      <c r="AN997" s="11">
        <v>42</v>
      </c>
      <c r="AO997" s="40">
        <v>0.32</v>
      </c>
      <c r="AP997" s="11">
        <v>48</v>
      </c>
      <c r="AQ997" s="11">
        <v>9.15</v>
      </c>
      <c r="AR997" s="11">
        <v>156.63</v>
      </c>
      <c r="AS997" s="11">
        <v>120.05</v>
      </c>
      <c r="AT997" s="11" t="s">
        <v>2640</v>
      </c>
      <c r="AU997" s="11" t="s">
        <v>2640</v>
      </c>
      <c r="AV997" s="11" t="s">
        <v>2640</v>
      </c>
      <c r="AW997" s="11">
        <v>2</v>
      </c>
      <c r="AX997" s="64" t="s">
        <v>2688</v>
      </c>
    </row>
    <row r="998" spans="1:50" s="8" customFormat="1" x14ac:dyDescent="0.3">
      <c r="A998" s="17" t="s">
        <v>2571</v>
      </c>
      <c r="B998" s="17" t="s">
        <v>298</v>
      </c>
      <c r="C998" s="17" t="s">
        <v>2043</v>
      </c>
      <c r="D998" s="17" t="s">
        <v>2571</v>
      </c>
      <c r="E998" s="17" t="s">
        <v>2229</v>
      </c>
      <c r="F998" s="17" t="s">
        <v>2688</v>
      </c>
      <c r="G998" s="17" t="s">
        <v>298</v>
      </c>
      <c r="H998" s="18" t="s">
        <v>1054</v>
      </c>
      <c r="I998" s="19">
        <v>44708</v>
      </c>
      <c r="J998" s="17" t="s">
        <v>2656</v>
      </c>
      <c r="K998" s="17">
        <v>0.38</v>
      </c>
      <c r="L998" s="17">
        <v>69</v>
      </c>
      <c r="M998" s="17">
        <v>8.0500000000000007</v>
      </c>
      <c r="N998" s="17">
        <v>71</v>
      </c>
      <c r="O998" s="17">
        <v>11.49</v>
      </c>
      <c r="P998" s="17">
        <v>63</v>
      </c>
      <c r="Q998" s="17">
        <v>-0.56000000000000005</v>
      </c>
      <c r="R998" s="17">
        <v>68</v>
      </c>
      <c r="S998" s="17">
        <v>1.18</v>
      </c>
      <c r="T998" s="17">
        <v>67</v>
      </c>
      <c r="U998" s="17">
        <v>1.2</v>
      </c>
      <c r="V998" s="17">
        <v>61</v>
      </c>
      <c r="W998" s="17">
        <v>-0.37</v>
      </c>
      <c r="X998" s="17">
        <v>53</v>
      </c>
      <c r="Y998" s="17">
        <v>5.46</v>
      </c>
      <c r="Z998" s="17">
        <v>52</v>
      </c>
      <c r="AA998" s="17">
        <v>1.02</v>
      </c>
      <c r="AB998" s="17">
        <v>56</v>
      </c>
      <c r="AC998" s="17">
        <v>4.74</v>
      </c>
      <c r="AD998" s="17">
        <v>61</v>
      </c>
      <c r="AE998" s="42">
        <v>0.28000000000000003</v>
      </c>
      <c r="AF998" s="17">
        <v>60</v>
      </c>
      <c r="AG998" s="45">
        <v>0.06</v>
      </c>
      <c r="AH998" s="17">
        <v>47</v>
      </c>
      <c r="AI998" s="49">
        <v>0.19</v>
      </c>
      <c r="AJ998" s="17">
        <v>56</v>
      </c>
      <c r="AK998" s="49">
        <v>1E-3</v>
      </c>
      <c r="AL998" s="17">
        <v>41</v>
      </c>
      <c r="AM998" s="42">
        <v>0.22</v>
      </c>
      <c r="AN998" s="17">
        <v>53</v>
      </c>
      <c r="AO998" s="42">
        <v>0.38</v>
      </c>
      <c r="AP998" s="17">
        <v>62</v>
      </c>
      <c r="AQ998" s="17">
        <v>9.25</v>
      </c>
      <c r="AR998" s="17">
        <v>155.22</v>
      </c>
      <c r="AS998" s="17">
        <v>124.75</v>
      </c>
      <c r="AT998" s="17" t="s">
        <v>2640</v>
      </c>
      <c r="AU998" s="17" t="s">
        <v>2640</v>
      </c>
      <c r="AV998" s="17" t="s">
        <v>2640</v>
      </c>
      <c r="AW998" s="17">
        <v>3</v>
      </c>
      <c r="AX998" s="66" t="s">
        <v>2688</v>
      </c>
    </row>
    <row r="999" spans="1:50" s="8" customFormat="1" x14ac:dyDescent="0.3">
      <c r="A999" s="17" t="s">
        <v>2572</v>
      </c>
      <c r="B999" s="17" t="s">
        <v>502</v>
      </c>
      <c r="C999" s="17" t="s">
        <v>2044</v>
      </c>
      <c r="D999" s="17" t="s">
        <v>2572</v>
      </c>
      <c r="E999" s="17" t="s">
        <v>2229</v>
      </c>
      <c r="F999" s="17" t="s">
        <v>2688</v>
      </c>
      <c r="G999" s="17" t="s">
        <v>502</v>
      </c>
      <c r="H999" s="18" t="s">
        <v>1054</v>
      </c>
      <c r="I999" s="19">
        <v>44710</v>
      </c>
      <c r="J999" s="17" t="s">
        <v>2656</v>
      </c>
      <c r="K999" s="17">
        <v>0.49</v>
      </c>
      <c r="L999" s="17">
        <v>69</v>
      </c>
      <c r="M999" s="17">
        <v>7.68</v>
      </c>
      <c r="N999" s="17">
        <v>72</v>
      </c>
      <c r="O999" s="17">
        <v>12.15</v>
      </c>
      <c r="P999" s="17">
        <v>64</v>
      </c>
      <c r="Q999" s="17">
        <v>-0.8</v>
      </c>
      <c r="R999" s="17">
        <v>68</v>
      </c>
      <c r="S999" s="17">
        <v>1.02</v>
      </c>
      <c r="T999" s="17">
        <v>68</v>
      </c>
      <c r="U999" s="17">
        <v>1.21</v>
      </c>
      <c r="V999" s="17">
        <v>62</v>
      </c>
      <c r="W999" s="17">
        <v>-0.42</v>
      </c>
      <c r="X999" s="17">
        <v>52</v>
      </c>
      <c r="Y999" s="17">
        <v>4.3</v>
      </c>
      <c r="Z999" s="17">
        <v>51</v>
      </c>
      <c r="AA999" s="17">
        <v>1.0900000000000001</v>
      </c>
      <c r="AB999" s="17">
        <v>55</v>
      </c>
      <c r="AC999" s="17">
        <v>4.72</v>
      </c>
      <c r="AD999" s="17">
        <v>61</v>
      </c>
      <c r="AE999" s="42">
        <v>0.28000000000000003</v>
      </c>
      <c r="AF999" s="17">
        <v>59</v>
      </c>
      <c r="AG999" s="45">
        <v>0.04</v>
      </c>
      <c r="AH999" s="17">
        <v>46</v>
      </c>
      <c r="AI999" s="49">
        <v>0.16</v>
      </c>
      <c r="AJ999" s="17">
        <v>55</v>
      </c>
      <c r="AK999" s="49">
        <v>1E-3</v>
      </c>
      <c r="AL999" s="17">
        <v>39</v>
      </c>
      <c r="AM999" s="42">
        <v>0.19</v>
      </c>
      <c r="AN999" s="17">
        <v>52</v>
      </c>
      <c r="AO999" s="42">
        <v>0.37</v>
      </c>
      <c r="AP999" s="17">
        <v>61</v>
      </c>
      <c r="AQ999" s="17">
        <v>8.89</v>
      </c>
      <c r="AR999" s="17">
        <v>151.47</v>
      </c>
      <c r="AS999" s="17">
        <v>121.54</v>
      </c>
      <c r="AT999" s="17" t="s">
        <v>2640</v>
      </c>
      <c r="AU999" s="17" t="s">
        <v>2640</v>
      </c>
      <c r="AV999" s="17" t="s">
        <v>2640</v>
      </c>
      <c r="AW999" s="17">
        <v>2</v>
      </c>
      <c r="AX999" s="66" t="s">
        <v>2688</v>
      </c>
    </row>
    <row r="1000" spans="1:50" s="8" customFormat="1" x14ac:dyDescent="0.3">
      <c r="A1000" s="17" t="s">
        <v>2573</v>
      </c>
      <c r="B1000" s="17" t="s">
        <v>693</v>
      </c>
      <c r="C1000" s="17" t="s">
        <v>2045</v>
      </c>
      <c r="D1000" s="17" t="s">
        <v>2573</v>
      </c>
      <c r="E1000" s="17" t="s">
        <v>2229</v>
      </c>
      <c r="F1000" s="17" t="s">
        <v>2688</v>
      </c>
      <c r="G1000" s="17" t="s">
        <v>693</v>
      </c>
      <c r="H1000" s="18" t="s">
        <v>1084</v>
      </c>
      <c r="I1000" s="19">
        <v>44720</v>
      </c>
      <c r="J1000" s="17" t="s">
        <v>2656</v>
      </c>
      <c r="K1000" s="17">
        <v>0.38</v>
      </c>
      <c r="L1000" s="17">
        <v>55</v>
      </c>
      <c r="M1000" s="17">
        <v>8.76</v>
      </c>
      <c r="N1000" s="17">
        <v>59</v>
      </c>
      <c r="O1000" s="17">
        <v>13.51</v>
      </c>
      <c r="P1000" s="17">
        <v>53</v>
      </c>
      <c r="Q1000" s="17">
        <v>-0.36</v>
      </c>
      <c r="R1000" s="17">
        <v>53</v>
      </c>
      <c r="S1000" s="17">
        <v>2.0499999999999998</v>
      </c>
      <c r="T1000" s="17">
        <v>53</v>
      </c>
      <c r="U1000" s="17">
        <v>-0.7</v>
      </c>
      <c r="V1000" s="17">
        <v>50</v>
      </c>
      <c r="W1000" s="17">
        <v>-0.62</v>
      </c>
      <c r="X1000" s="17">
        <v>40</v>
      </c>
      <c r="Y1000" s="17">
        <v>3.32</v>
      </c>
      <c r="Z1000" s="17">
        <v>39</v>
      </c>
      <c r="AA1000" s="17">
        <v>2.44</v>
      </c>
      <c r="AB1000" s="17">
        <v>42</v>
      </c>
      <c r="AC1000" s="17">
        <v>5.47</v>
      </c>
      <c r="AD1000" s="17">
        <v>48</v>
      </c>
      <c r="AE1000" s="42">
        <v>0.23</v>
      </c>
      <c r="AF1000" s="17">
        <v>44</v>
      </c>
      <c r="AG1000" s="45">
        <v>0.06</v>
      </c>
      <c r="AH1000" s="17">
        <v>37</v>
      </c>
      <c r="AI1000" s="49">
        <v>0.16</v>
      </c>
      <c r="AJ1000" s="17">
        <v>44</v>
      </c>
      <c r="AK1000" s="49">
        <v>0.02</v>
      </c>
      <c r="AL1000" s="17">
        <v>32</v>
      </c>
      <c r="AM1000" s="42">
        <v>0.24</v>
      </c>
      <c r="AN1000" s="17">
        <v>41</v>
      </c>
      <c r="AO1000" s="42">
        <v>0.32</v>
      </c>
      <c r="AP1000" s="17">
        <v>46</v>
      </c>
      <c r="AQ1000" s="17">
        <v>8.06</v>
      </c>
      <c r="AR1000" s="17">
        <v>162.32</v>
      </c>
      <c r="AS1000" s="17">
        <v>119.51</v>
      </c>
      <c r="AT1000" s="17" t="s">
        <v>2640</v>
      </c>
      <c r="AU1000" s="17" t="s">
        <v>2640</v>
      </c>
      <c r="AV1000" s="17" t="s">
        <v>2640</v>
      </c>
      <c r="AW1000" s="17">
        <v>3</v>
      </c>
      <c r="AX1000" s="66" t="s">
        <v>2688</v>
      </c>
    </row>
    <row r="1001" spans="1:50" s="8" customFormat="1" x14ac:dyDescent="0.3">
      <c r="A1001" s="17" t="s">
        <v>2574</v>
      </c>
      <c r="B1001" s="17" t="s">
        <v>587</v>
      </c>
      <c r="C1001" s="17" t="s">
        <v>2046</v>
      </c>
      <c r="D1001" s="17" t="s">
        <v>2574</v>
      </c>
      <c r="E1001" s="17" t="s">
        <v>2229</v>
      </c>
      <c r="F1001" s="17" t="s">
        <v>2688</v>
      </c>
      <c r="G1001" s="17" t="s">
        <v>587</v>
      </c>
      <c r="H1001" s="18" t="s">
        <v>1051</v>
      </c>
      <c r="I1001" s="19">
        <v>44713</v>
      </c>
      <c r="J1001" s="17" t="s">
        <v>2656</v>
      </c>
      <c r="K1001" s="17">
        <v>0.41</v>
      </c>
      <c r="L1001" s="17">
        <v>65</v>
      </c>
      <c r="M1001" s="17">
        <v>7.93</v>
      </c>
      <c r="N1001" s="17">
        <v>70</v>
      </c>
      <c r="O1001" s="17">
        <v>14.02</v>
      </c>
      <c r="P1001" s="17">
        <v>59</v>
      </c>
      <c r="Q1001" s="17">
        <v>0.13</v>
      </c>
      <c r="R1001" s="17">
        <v>64</v>
      </c>
      <c r="S1001" s="17">
        <v>1.56</v>
      </c>
      <c r="T1001" s="17">
        <v>65</v>
      </c>
      <c r="U1001" s="17">
        <v>-0.42</v>
      </c>
      <c r="V1001" s="17">
        <v>55</v>
      </c>
      <c r="W1001" s="17">
        <v>-0.21</v>
      </c>
      <c r="X1001" s="17">
        <v>46</v>
      </c>
      <c r="Y1001" s="17">
        <v>5.03</v>
      </c>
      <c r="Z1001" s="17">
        <v>45</v>
      </c>
      <c r="AA1001" s="17">
        <v>1.76</v>
      </c>
      <c r="AB1001" s="17">
        <v>49</v>
      </c>
      <c r="AC1001" s="17">
        <v>4.16</v>
      </c>
      <c r="AD1001" s="17">
        <v>59</v>
      </c>
      <c r="AE1001" s="42">
        <v>0.27</v>
      </c>
      <c r="AF1001" s="17">
        <v>49</v>
      </c>
      <c r="AG1001" s="45">
        <v>0.02</v>
      </c>
      <c r="AH1001" s="17">
        <v>39</v>
      </c>
      <c r="AI1001" s="49">
        <v>0.15</v>
      </c>
      <c r="AJ1001" s="17">
        <v>47</v>
      </c>
      <c r="AK1001" s="49">
        <v>0.02</v>
      </c>
      <c r="AL1001" s="17">
        <v>34</v>
      </c>
      <c r="AM1001" s="42">
        <v>0.16</v>
      </c>
      <c r="AN1001" s="17">
        <v>44</v>
      </c>
      <c r="AO1001" s="42">
        <v>0.39</v>
      </c>
      <c r="AP1001" s="17">
        <v>51</v>
      </c>
      <c r="AQ1001" s="17">
        <v>7.51</v>
      </c>
      <c r="AR1001" s="17">
        <v>149.58000000000001</v>
      </c>
      <c r="AS1001" s="17">
        <v>117.77</v>
      </c>
      <c r="AT1001" s="17" t="s">
        <v>2642</v>
      </c>
      <c r="AU1001" s="17" t="s">
        <v>2642</v>
      </c>
      <c r="AV1001" s="17" t="s">
        <v>2640</v>
      </c>
      <c r="AW1001" s="17">
        <v>2</v>
      </c>
      <c r="AX1001" s="66" t="s">
        <v>2688</v>
      </c>
    </row>
    <row r="1002" spans="1:50" x14ac:dyDescent="0.3">
      <c r="A1002" s="11" t="s">
        <v>2575</v>
      </c>
      <c r="B1002" s="11" t="s">
        <v>596</v>
      </c>
      <c r="C1002" s="11" t="s">
        <v>2047</v>
      </c>
      <c r="D1002" s="11" t="s">
        <v>2575</v>
      </c>
      <c r="E1002" s="11" t="s">
        <v>2229</v>
      </c>
      <c r="F1002" s="11" t="s">
        <v>2688</v>
      </c>
      <c r="G1002" s="11" t="s">
        <v>596</v>
      </c>
      <c r="H1002" s="12" t="s">
        <v>1057</v>
      </c>
      <c r="I1002" s="13">
        <v>44714</v>
      </c>
      <c r="J1002" s="11" t="s">
        <v>2656</v>
      </c>
      <c r="K1002" s="11">
        <v>0.34</v>
      </c>
      <c r="L1002" s="11">
        <v>63</v>
      </c>
      <c r="M1002" s="11">
        <v>8.77</v>
      </c>
      <c r="N1002" s="11">
        <v>69</v>
      </c>
      <c r="O1002" s="11">
        <v>12.55</v>
      </c>
      <c r="P1002" s="11">
        <v>58</v>
      </c>
      <c r="Q1002" s="11">
        <v>-0.42</v>
      </c>
      <c r="R1002" s="11">
        <v>62</v>
      </c>
      <c r="S1002" s="11">
        <v>2.12</v>
      </c>
      <c r="T1002" s="11">
        <v>62</v>
      </c>
      <c r="U1002" s="11">
        <v>-1.45</v>
      </c>
      <c r="V1002" s="11">
        <v>55</v>
      </c>
      <c r="W1002" s="11">
        <v>-0.39</v>
      </c>
      <c r="X1002" s="11">
        <v>48</v>
      </c>
      <c r="Y1002" s="11">
        <v>3.89</v>
      </c>
      <c r="Z1002" s="11">
        <v>47</v>
      </c>
      <c r="AA1002" s="11">
        <v>2.27</v>
      </c>
      <c r="AB1002" s="11">
        <v>49</v>
      </c>
      <c r="AC1002" s="11">
        <v>5.66</v>
      </c>
      <c r="AD1002" s="11">
        <v>57</v>
      </c>
      <c r="AE1002" s="40">
        <v>0.28000000000000003</v>
      </c>
      <c r="AF1002" s="11">
        <v>48</v>
      </c>
      <c r="AG1002" s="43">
        <v>0.03</v>
      </c>
      <c r="AH1002" s="11">
        <v>38</v>
      </c>
      <c r="AI1002" s="47">
        <v>0.19</v>
      </c>
      <c r="AJ1002" s="11">
        <v>48</v>
      </c>
      <c r="AK1002" s="47">
        <v>0.02</v>
      </c>
      <c r="AL1002" s="11">
        <v>33</v>
      </c>
      <c r="AM1002" s="40">
        <v>0.21</v>
      </c>
      <c r="AN1002" s="11">
        <v>44</v>
      </c>
      <c r="AO1002" s="40">
        <v>0.45</v>
      </c>
      <c r="AP1002" s="11">
        <v>50</v>
      </c>
      <c r="AQ1002" s="11">
        <v>7.3199999999999994</v>
      </c>
      <c r="AR1002" s="11">
        <v>162.01</v>
      </c>
      <c r="AS1002" s="11">
        <v>121.01</v>
      </c>
      <c r="AT1002" s="11" t="s">
        <v>2640</v>
      </c>
      <c r="AU1002" s="11" t="s">
        <v>2641</v>
      </c>
      <c r="AV1002" s="11" t="s">
        <v>2640</v>
      </c>
      <c r="AW1002" s="11">
        <v>3</v>
      </c>
      <c r="AX1002" s="64" t="s">
        <v>2688</v>
      </c>
    </row>
    <row r="1003" spans="1:50" x14ac:dyDescent="0.3">
      <c r="A1003" s="11" t="s">
        <v>2576</v>
      </c>
      <c r="B1003" s="11" t="s">
        <v>346</v>
      </c>
      <c r="C1003" s="11" t="s">
        <v>2048</v>
      </c>
      <c r="D1003" s="11" t="s">
        <v>2576</v>
      </c>
      <c r="E1003" s="11" t="s">
        <v>2229</v>
      </c>
      <c r="F1003" s="11" t="s">
        <v>2688</v>
      </c>
      <c r="G1003" s="11" t="s">
        <v>346</v>
      </c>
      <c r="H1003" s="12" t="s">
        <v>1042</v>
      </c>
      <c r="I1003" s="13">
        <v>44708</v>
      </c>
      <c r="J1003" s="11" t="s">
        <v>2655</v>
      </c>
      <c r="K1003" s="11">
        <v>0.45</v>
      </c>
      <c r="L1003" s="11">
        <v>68</v>
      </c>
      <c r="M1003" s="11">
        <v>7.17</v>
      </c>
      <c r="N1003" s="11">
        <v>71</v>
      </c>
      <c r="O1003" s="11">
        <v>13.6</v>
      </c>
      <c r="P1003" s="11">
        <v>63</v>
      </c>
      <c r="Q1003" s="11">
        <v>-0.44</v>
      </c>
      <c r="R1003" s="11">
        <v>67</v>
      </c>
      <c r="S1003" s="11">
        <v>1.9</v>
      </c>
      <c r="T1003" s="11">
        <v>66</v>
      </c>
      <c r="U1003" s="11">
        <v>0.01</v>
      </c>
      <c r="V1003" s="11">
        <v>63</v>
      </c>
      <c r="W1003" s="11">
        <v>-0.37</v>
      </c>
      <c r="X1003" s="11">
        <v>54</v>
      </c>
      <c r="Y1003" s="11">
        <v>4.26</v>
      </c>
      <c r="Z1003" s="11">
        <v>53</v>
      </c>
      <c r="AA1003" s="11">
        <v>1.62</v>
      </c>
      <c r="AB1003" s="11">
        <v>56</v>
      </c>
      <c r="AC1003" s="11">
        <v>4.28</v>
      </c>
      <c r="AD1003" s="11">
        <v>61</v>
      </c>
      <c r="AE1003" s="40">
        <v>0.24</v>
      </c>
      <c r="AF1003" s="11">
        <v>59</v>
      </c>
      <c r="AG1003" s="43">
        <v>0.05</v>
      </c>
      <c r="AH1003" s="11">
        <v>48</v>
      </c>
      <c r="AI1003" s="47">
        <v>0.19</v>
      </c>
      <c r="AJ1003" s="11">
        <v>56</v>
      </c>
      <c r="AK1003" s="47">
        <v>0.01</v>
      </c>
      <c r="AL1003" s="11">
        <v>43</v>
      </c>
      <c r="AM1003" s="40">
        <v>0.23</v>
      </c>
      <c r="AN1003" s="11">
        <v>53</v>
      </c>
      <c r="AO1003" s="40">
        <v>0.32</v>
      </c>
      <c r="AP1003" s="11">
        <v>61</v>
      </c>
      <c r="AQ1003" s="11">
        <v>7.18</v>
      </c>
      <c r="AR1003" s="11">
        <v>151.29</v>
      </c>
      <c r="AS1003" s="11">
        <v>118.33</v>
      </c>
      <c r="AT1003" s="11" t="s">
        <v>2640</v>
      </c>
      <c r="AU1003" s="11" t="s">
        <v>2641</v>
      </c>
      <c r="AV1003" s="11" t="s">
        <v>2640</v>
      </c>
      <c r="AW1003" s="11">
        <v>3</v>
      </c>
      <c r="AX1003" s="64" t="s">
        <v>2688</v>
      </c>
    </row>
    <row r="1004" spans="1:50" x14ac:dyDescent="0.3">
      <c r="A1004" s="11" t="s">
        <v>2577</v>
      </c>
      <c r="B1004" s="11" t="s">
        <v>726</v>
      </c>
      <c r="C1004" s="11" t="s">
        <v>2049</v>
      </c>
      <c r="D1004" s="11" t="s">
        <v>2577</v>
      </c>
      <c r="E1004" s="11" t="s">
        <v>2229</v>
      </c>
      <c r="F1004" s="11" t="s">
        <v>2688</v>
      </c>
      <c r="G1004" s="11" t="s">
        <v>726</v>
      </c>
      <c r="H1004" s="12" t="s">
        <v>1053</v>
      </c>
      <c r="I1004" s="13">
        <v>44724</v>
      </c>
      <c r="J1004" s="11" t="s">
        <v>2655</v>
      </c>
      <c r="K1004" s="11">
        <v>0.32</v>
      </c>
      <c r="L1004" s="11">
        <v>63</v>
      </c>
      <c r="M1004" s="11">
        <v>5.73</v>
      </c>
      <c r="N1004" s="11">
        <v>67</v>
      </c>
      <c r="O1004" s="11">
        <v>12.09</v>
      </c>
      <c r="P1004" s="11">
        <v>61</v>
      </c>
      <c r="Q1004" s="11">
        <v>0.19</v>
      </c>
      <c r="R1004" s="11">
        <v>62</v>
      </c>
      <c r="S1004" s="11">
        <v>2.73</v>
      </c>
      <c r="T1004" s="11">
        <v>61</v>
      </c>
      <c r="U1004" s="11">
        <v>-0.27</v>
      </c>
      <c r="V1004" s="11">
        <v>57</v>
      </c>
      <c r="W1004" s="11">
        <v>-0.34</v>
      </c>
      <c r="X1004" s="11">
        <v>51</v>
      </c>
      <c r="Y1004" s="11">
        <v>1.96</v>
      </c>
      <c r="Z1004" s="11">
        <v>50</v>
      </c>
      <c r="AA1004" s="11">
        <v>2.42</v>
      </c>
      <c r="AB1004" s="11">
        <v>52</v>
      </c>
      <c r="AC1004" s="11">
        <v>4.0599999999999996</v>
      </c>
      <c r="AD1004" s="11">
        <v>57</v>
      </c>
      <c r="AE1004" s="40">
        <v>0.26</v>
      </c>
      <c r="AF1004" s="11">
        <v>54</v>
      </c>
      <c r="AG1004" s="43">
        <v>0.03</v>
      </c>
      <c r="AH1004" s="11">
        <v>45</v>
      </c>
      <c r="AI1004" s="47">
        <v>0.23</v>
      </c>
      <c r="AJ1004" s="11">
        <v>53</v>
      </c>
      <c r="AK1004" s="47">
        <v>-0.01</v>
      </c>
      <c r="AL1004" s="11">
        <v>40</v>
      </c>
      <c r="AM1004" s="40">
        <v>0.18</v>
      </c>
      <c r="AN1004" s="11">
        <v>50</v>
      </c>
      <c r="AO1004" s="40">
        <v>0.41</v>
      </c>
      <c r="AP1004" s="11">
        <v>56</v>
      </c>
      <c r="AQ1004" s="11">
        <v>5.4600000000000009</v>
      </c>
      <c r="AR1004" s="11">
        <v>154.4</v>
      </c>
      <c r="AS1004" s="11">
        <v>114.96</v>
      </c>
      <c r="AT1004" s="11" t="s">
        <v>2640</v>
      </c>
      <c r="AU1004" s="11" t="s">
        <v>2640</v>
      </c>
      <c r="AV1004" s="11" t="s">
        <v>2640</v>
      </c>
      <c r="AW1004" s="11">
        <v>2</v>
      </c>
      <c r="AX1004" s="64" t="s">
        <v>2688</v>
      </c>
    </row>
    <row r="1005" spans="1:50" x14ac:dyDescent="0.3">
      <c r="A1005" s="11" t="s">
        <v>2578</v>
      </c>
      <c r="B1005" s="11" t="s">
        <v>586</v>
      </c>
      <c r="C1005" s="11" t="s">
        <v>2050</v>
      </c>
      <c r="D1005" s="11" t="s">
        <v>2578</v>
      </c>
      <c r="E1005" s="11" t="s">
        <v>2229</v>
      </c>
      <c r="F1005" s="11" t="s">
        <v>2688</v>
      </c>
      <c r="G1005" s="11" t="s">
        <v>586</v>
      </c>
      <c r="H1005" s="12" t="s">
        <v>1051</v>
      </c>
      <c r="I1005" s="13">
        <v>44713</v>
      </c>
      <c r="J1005" s="11" t="s">
        <v>2656</v>
      </c>
      <c r="K1005" s="11">
        <v>0.52</v>
      </c>
      <c r="L1005" s="11">
        <v>65</v>
      </c>
      <c r="M1005" s="11">
        <v>9.16</v>
      </c>
      <c r="N1005" s="11">
        <v>70</v>
      </c>
      <c r="O1005" s="11">
        <v>15.62</v>
      </c>
      <c r="P1005" s="11">
        <v>59</v>
      </c>
      <c r="Q1005" s="11">
        <v>0.16</v>
      </c>
      <c r="R1005" s="11">
        <v>64</v>
      </c>
      <c r="S1005" s="11">
        <v>1.67</v>
      </c>
      <c r="T1005" s="11">
        <v>65</v>
      </c>
      <c r="U1005" s="11">
        <v>-0.42</v>
      </c>
      <c r="V1005" s="11">
        <v>55</v>
      </c>
      <c r="W1005" s="11">
        <v>-0.27</v>
      </c>
      <c r="X1005" s="11">
        <v>46</v>
      </c>
      <c r="Y1005" s="11">
        <v>5.68</v>
      </c>
      <c r="Z1005" s="11">
        <v>45</v>
      </c>
      <c r="AA1005" s="11">
        <v>1.93</v>
      </c>
      <c r="AB1005" s="11">
        <v>49</v>
      </c>
      <c r="AC1005" s="11">
        <v>4.5199999999999996</v>
      </c>
      <c r="AD1005" s="11">
        <v>59</v>
      </c>
      <c r="AE1005" s="40">
        <v>0.27</v>
      </c>
      <c r="AF1005" s="11">
        <v>49</v>
      </c>
      <c r="AG1005" s="43">
        <v>0.02</v>
      </c>
      <c r="AH1005" s="11">
        <v>39</v>
      </c>
      <c r="AI1005" s="47">
        <v>0.15</v>
      </c>
      <c r="AJ1005" s="11">
        <v>47</v>
      </c>
      <c r="AK1005" s="47">
        <v>0.02</v>
      </c>
      <c r="AL1005" s="11">
        <v>34</v>
      </c>
      <c r="AM1005" s="40">
        <v>0.16</v>
      </c>
      <c r="AN1005" s="11">
        <v>44</v>
      </c>
      <c r="AO1005" s="40">
        <v>0.39</v>
      </c>
      <c r="AP1005" s="11">
        <v>51</v>
      </c>
      <c r="AQ1005" s="11">
        <v>8.74</v>
      </c>
      <c r="AR1005" s="11">
        <v>153.59</v>
      </c>
      <c r="AS1005" s="11">
        <v>119.01</v>
      </c>
      <c r="AT1005" s="11" t="s">
        <v>2641</v>
      </c>
      <c r="AU1005" s="11" t="s">
        <v>2641</v>
      </c>
      <c r="AV1005" s="11" t="s">
        <v>2641</v>
      </c>
      <c r="AW1005" s="11">
        <v>3</v>
      </c>
      <c r="AX1005" s="64" t="s">
        <v>2688</v>
      </c>
    </row>
    <row r="1006" spans="1:50" s="8" customFormat="1" x14ac:dyDescent="0.3">
      <c r="A1006" s="17" t="s">
        <v>2579</v>
      </c>
      <c r="B1006" s="17" t="s">
        <v>237</v>
      </c>
      <c r="C1006" s="17" t="s">
        <v>2051</v>
      </c>
      <c r="D1006" s="17" t="s">
        <v>2579</v>
      </c>
      <c r="E1006" s="17" t="s">
        <v>2229</v>
      </c>
      <c r="F1006" s="17" t="s">
        <v>2688</v>
      </c>
      <c r="G1006" s="17" t="s">
        <v>237</v>
      </c>
      <c r="H1006" s="18" t="s">
        <v>1046</v>
      </c>
      <c r="I1006" s="19">
        <v>44702</v>
      </c>
      <c r="J1006" s="17" t="s">
        <v>2656</v>
      </c>
      <c r="K1006" s="17">
        <v>0.32</v>
      </c>
      <c r="L1006" s="17">
        <v>66</v>
      </c>
      <c r="M1006" s="17">
        <v>8.7899999999999991</v>
      </c>
      <c r="N1006" s="17">
        <v>70</v>
      </c>
      <c r="O1006" s="17">
        <v>13.46</v>
      </c>
      <c r="P1006" s="17">
        <v>60</v>
      </c>
      <c r="Q1006" s="17">
        <v>0.37</v>
      </c>
      <c r="R1006" s="17">
        <v>67</v>
      </c>
      <c r="S1006" s="17">
        <v>2.2400000000000002</v>
      </c>
      <c r="T1006" s="17">
        <v>67</v>
      </c>
      <c r="U1006" s="17">
        <v>-0.26</v>
      </c>
      <c r="V1006" s="17">
        <v>58</v>
      </c>
      <c r="W1006" s="17">
        <v>-0.38</v>
      </c>
      <c r="X1006" s="17">
        <v>50</v>
      </c>
      <c r="Y1006" s="17">
        <v>4.53</v>
      </c>
      <c r="Z1006" s="17">
        <v>50</v>
      </c>
      <c r="AA1006" s="17">
        <v>1.85</v>
      </c>
      <c r="AB1006" s="17">
        <v>53</v>
      </c>
      <c r="AC1006" s="17">
        <v>4.97</v>
      </c>
      <c r="AD1006" s="17">
        <v>60</v>
      </c>
      <c r="AE1006" s="42">
        <v>0.25</v>
      </c>
      <c r="AF1006" s="17">
        <v>56</v>
      </c>
      <c r="AG1006" s="45">
        <v>0.04</v>
      </c>
      <c r="AH1006" s="17">
        <v>43</v>
      </c>
      <c r="AI1006" s="49">
        <v>0.17</v>
      </c>
      <c r="AJ1006" s="17">
        <v>51</v>
      </c>
      <c r="AK1006" s="49">
        <v>0.02</v>
      </c>
      <c r="AL1006" s="17">
        <v>37</v>
      </c>
      <c r="AM1006" s="42">
        <v>0.2</v>
      </c>
      <c r="AN1006" s="17">
        <v>48</v>
      </c>
      <c r="AO1006" s="42">
        <v>0.37</v>
      </c>
      <c r="AP1006" s="17">
        <v>57</v>
      </c>
      <c r="AQ1006" s="17">
        <v>8.5299999999999994</v>
      </c>
      <c r="AR1006" s="17">
        <v>158.53</v>
      </c>
      <c r="AS1006" s="17">
        <v>121.37</v>
      </c>
      <c r="AT1006" s="17" t="s">
        <v>2640</v>
      </c>
      <c r="AU1006" s="17" t="s">
        <v>2641</v>
      </c>
      <c r="AV1006" s="17" t="s">
        <v>2640</v>
      </c>
      <c r="AW1006" s="17">
        <v>3</v>
      </c>
      <c r="AX1006" s="66" t="s">
        <v>2688</v>
      </c>
    </row>
    <row r="1007" spans="1:50" s="8" customFormat="1" x14ac:dyDescent="0.3">
      <c r="A1007" s="17" t="s">
        <v>2580</v>
      </c>
      <c r="B1007" s="17" t="s">
        <v>689</v>
      </c>
      <c r="C1007" s="17" t="s">
        <v>2052</v>
      </c>
      <c r="D1007" s="17" t="s">
        <v>2580</v>
      </c>
      <c r="E1007" s="17" t="s">
        <v>2229</v>
      </c>
      <c r="F1007" s="17" t="s">
        <v>2688</v>
      </c>
      <c r="G1007" s="17" t="s">
        <v>689</v>
      </c>
      <c r="H1007" s="18" t="s">
        <v>1061</v>
      </c>
      <c r="I1007" s="19">
        <v>44719</v>
      </c>
      <c r="J1007" s="17" t="s">
        <v>2656</v>
      </c>
      <c r="K1007" s="17">
        <v>0.55000000000000004</v>
      </c>
      <c r="L1007" s="17">
        <v>65</v>
      </c>
      <c r="M1007" s="17">
        <v>8.49</v>
      </c>
      <c r="N1007" s="17">
        <v>70</v>
      </c>
      <c r="O1007" s="17">
        <v>15.18</v>
      </c>
      <c r="P1007" s="17">
        <v>57</v>
      </c>
      <c r="Q1007" s="17">
        <v>0.37</v>
      </c>
      <c r="R1007" s="17">
        <v>63</v>
      </c>
      <c r="S1007" s="17">
        <v>1.94</v>
      </c>
      <c r="T1007" s="17">
        <v>64</v>
      </c>
      <c r="U1007" s="17">
        <v>-0.05</v>
      </c>
      <c r="V1007" s="17">
        <v>51</v>
      </c>
      <c r="W1007" s="17">
        <v>-0.28999999999999998</v>
      </c>
      <c r="X1007" s="17">
        <v>45</v>
      </c>
      <c r="Y1007" s="17">
        <v>2.54</v>
      </c>
      <c r="Z1007" s="17">
        <v>44</v>
      </c>
      <c r="AA1007" s="17">
        <v>1.98</v>
      </c>
      <c r="AB1007" s="17">
        <v>47</v>
      </c>
      <c r="AC1007" s="17">
        <v>4.34</v>
      </c>
      <c r="AD1007" s="17">
        <v>59</v>
      </c>
      <c r="AE1007" s="42">
        <v>0.27</v>
      </c>
      <c r="AF1007" s="17">
        <v>47</v>
      </c>
      <c r="AG1007" s="45">
        <v>0.05</v>
      </c>
      <c r="AH1007" s="17">
        <v>35</v>
      </c>
      <c r="AI1007" s="49">
        <v>0.2</v>
      </c>
      <c r="AJ1007" s="17">
        <v>44</v>
      </c>
      <c r="AK1007" s="49">
        <v>0.01</v>
      </c>
      <c r="AL1007" s="17">
        <v>29</v>
      </c>
      <c r="AM1007" s="42">
        <v>0.23</v>
      </c>
      <c r="AN1007" s="17">
        <v>41</v>
      </c>
      <c r="AO1007" s="42">
        <v>0.38</v>
      </c>
      <c r="AP1007" s="17">
        <v>48</v>
      </c>
      <c r="AQ1007" s="17">
        <v>8.44</v>
      </c>
      <c r="AR1007" s="17">
        <v>156.27000000000001</v>
      </c>
      <c r="AS1007" s="17">
        <v>121.2</v>
      </c>
      <c r="AT1007" s="17" t="s">
        <v>2640</v>
      </c>
      <c r="AU1007" s="17" t="s">
        <v>2640</v>
      </c>
      <c r="AV1007" s="17" t="s">
        <v>2640</v>
      </c>
      <c r="AW1007" s="17">
        <v>3</v>
      </c>
      <c r="AX1007" s="66" t="s">
        <v>2688</v>
      </c>
    </row>
    <row r="1008" spans="1:50" s="8" customFormat="1" x14ac:dyDescent="0.3">
      <c r="A1008" s="17" t="s">
        <v>2581</v>
      </c>
      <c r="B1008" s="17" t="s">
        <v>69</v>
      </c>
      <c r="C1008" s="17" t="s">
        <v>2053</v>
      </c>
      <c r="D1008" s="17" t="s">
        <v>2581</v>
      </c>
      <c r="E1008" s="17" t="s">
        <v>2229</v>
      </c>
      <c r="F1008" s="17" t="s">
        <v>2688</v>
      </c>
      <c r="G1008" s="17" t="s">
        <v>69</v>
      </c>
      <c r="H1008" s="18" t="s">
        <v>1043</v>
      </c>
      <c r="I1008" s="19">
        <v>44686</v>
      </c>
      <c r="J1008" s="17" t="s">
        <v>2656</v>
      </c>
      <c r="K1008" s="17">
        <v>0.41</v>
      </c>
      <c r="L1008" s="17">
        <v>65</v>
      </c>
      <c r="M1008" s="17">
        <v>7.8</v>
      </c>
      <c r="N1008" s="17">
        <v>71</v>
      </c>
      <c r="O1008" s="17">
        <v>14.5</v>
      </c>
      <c r="P1008" s="17">
        <v>60</v>
      </c>
      <c r="Q1008" s="17">
        <v>0.67</v>
      </c>
      <c r="R1008" s="17">
        <v>69</v>
      </c>
      <c r="S1008" s="17">
        <v>2</v>
      </c>
      <c r="T1008" s="17">
        <v>67</v>
      </c>
      <c r="U1008" s="17">
        <v>-0.28999999999999998</v>
      </c>
      <c r="V1008" s="17">
        <v>52</v>
      </c>
      <c r="W1008" s="17">
        <v>-0.11</v>
      </c>
      <c r="X1008" s="17">
        <v>41</v>
      </c>
      <c r="Y1008" s="17">
        <v>1.28</v>
      </c>
      <c r="Z1008" s="17">
        <v>41</v>
      </c>
      <c r="AA1008" s="17">
        <v>2.27</v>
      </c>
      <c r="AB1008" s="17">
        <v>51</v>
      </c>
      <c r="AC1008" s="17">
        <v>3.53</v>
      </c>
      <c r="AD1008" s="17">
        <v>60</v>
      </c>
      <c r="AE1008" s="42">
        <v>0.27</v>
      </c>
      <c r="AF1008" s="17">
        <v>45</v>
      </c>
      <c r="AG1008" s="45">
        <v>0.04</v>
      </c>
      <c r="AH1008" s="17">
        <v>35</v>
      </c>
      <c r="AI1008" s="49">
        <v>0.22</v>
      </c>
      <c r="AJ1008" s="17">
        <v>44</v>
      </c>
      <c r="AK1008" s="49">
        <v>1E-3</v>
      </c>
      <c r="AL1008" s="17">
        <v>30</v>
      </c>
      <c r="AM1008" s="42">
        <v>0.22</v>
      </c>
      <c r="AN1008" s="17">
        <v>41</v>
      </c>
      <c r="AO1008" s="42">
        <v>0.46</v>
      </c>
      <c r="AP1008" s="17">
        <v>46</v>
      </c>
      <c r="AQ1008" s="17">
        <v>7.51</v>
      </c>
      <c r="AR1008" s="17">
        <v>159.97</v>
      </c>
      <c r="AS1008" s="17">
        <v>120.97</v>
      </c>
      <c r="AT1008" s="17" t="s">
        <v>2640</v>
      </c>
      <c r="AU1008" s="17" t="s">
        <v>2640</v>
      </c>
      <c r="AV1008" s="17" t="s">
        <v>2641</v>
      </c>
      <c r="AW1008" s="17">
        <v>3</v>
      </c>
      <c r="AX1008" s="66" t="s">
        <v>2690</v>
      </c>
    </row>
    <row r="1009" spans="1:50" s="8" customFormat="1" x14ac:dyDescent="0.3">
      <c r="A1009" s="17" t="s">
        <v>2582</v>
      </c>
      <c r="B1009" s="17" t="s">
        <v>284</v>
      </c>
      <c r="C1009" s="17" t="s">
        <v>2054</v>
      </c>
      <c r="D1009" s="17" t="s">
        <v>2582</v>
      </c>
      <c r="E1009" s="17" t="s">
        <v>2229</v>
      </c>
      <c r="F1009" s="17" t="s">
        <v>2688</v>
      </c>
      <c r="G1009" s="17" t="s">
        <v>284</v>
      </c>
      <c r="H1009" s="18" t="s">
        <v>1054</v>
      </c>
      <c r="I1009" s="19">
        <v>44707</v>
      </c>
      <c r="J1009" s="17" t="s">
        <v>2656</v>
      </c>
      <c r="K1009" s="17">
        <v>0.33</v>
      </c>
      <c r="L1009" s="17">
        <v>68</v>
      </c>
      <c r="M1009" s="17">
        <v>6.68</v>
      </c>
      <c r="N1009" s="17">
        <v>71</v>
      </c>
      <c r="O1009" s="17">
        <v>11.07</v>
      </c>
      <c r="P1009" s="17">
        <v>63</v>
      </c>
      <c r="Q1009" s="17">
        <v>-0.37</v>
      </c>
      <c r="R1009" s="17">
        <v>67</v>
      </c>
      <c r="S1009" s="17">
        <v>1.49</v>
      </c>
      <c r="T1009" s="17">
        <v>66</v>
      </c>
      <c r="U1009" s="17">
        <v>0.06</v>
      </c>
      <c r="V1009" s="17">
        <v>61</v>
      </c>
      <c r="W1009" s="17">
        <v>-0.36</v>
      </c>
      <c r="X1009" s="17">
        <v>51</v>
      </c>
      <c r="Y1009" s="17">
        <v>4.18</v>
      </c>
      <c r="Z1009" s="17">
        <v>50</v>
      </c>
      <c r="AA1009" s="17">
        <v>1.38</v>
      </c>
      <c r="AB1009" s="17">
        <v>54</v>
      </c>
      <c r="AC1009" s="17">
        <v>4.41</v>
      </c>
      <c r="AD1009" s="17">
        <v>60</v>
      </c>
      <c r="AE1009" s="42">
        <v>0.23</v>
      </c>
      <c r="AF1009" s="17">
        <v>58</v>
      </c>
      <c r="AG1009" s="45">
        <v>0.05</v>
      </c>
      <c r="AH1009" s="17">
        <v>44</v>
      </c>
      <c r="AI1009" s="49">
        <v>0.11</v>
      </c>
      <c r="AJ1009" s="17">
        <v>54</v>
      </c>
      <c r="AK1009" s="49">
        <v>0.01</v>
      </c>
      <c r="AL1009" s="17">
        <v>38</v>
      </c>
      <c r="AM1009" s="42">
        <v>0.17</v>
      </c>
      <c r="AN1009" s="17">
        <v>50</v>
      </c>
      <c r="AO1009" s="42">
        <v>0.32</v>
      </c>
      <c r="AP1009" s="17">
        <v>60</v>
      </c>
      <c r="AQ1009" s="17">
        <v>6.7399999999999993</v>
      </c>
      <c r="AR1009" s="17">
        <v>145.21</v>
      </c>
      <c r="AS1009" s="17">
        <v>116.99</v>
      </c>
      <c r="AT1009" s="17" t="s">
        <v>2640</v>
      </c>
      <c r="AU1009" s="17" t="s">
        <v>2640</v>
      </c>
      <c r="AV1009" s="17" t="s">
        <v>2642</v>
      </c>
      <c r="AW1009" s="17">
        <v>4</v>
      </c>
      <c r="AX1009" s="66" t="s">
        <v>2688</v>
      </c>
    </row>
    <row r="1010" spans="1:50" x14ac:dyDescent="0.3">
      <c r="A1010" s="11" t="s">
        <v>2583</v>
      </c>
      <c r="B1010" s="11" t="s">
        <v>178</v>
      </c>
      <c r="C1010" s="11" t="s">
        <v>2055</v>
      </c>
      <c r="D1010" s="11" t="s">
        <v>2583</v>
      </c>
      <c r="E1010" s="11" t="s">
        <v>2229</v>
      </c>
      <c r="F1010" s="11" t="s">
        <v>2688</v>
      </c>
      <c r="G1010" s="11" t="s">
        <v>178</v>
      </c>
      <c r="H1010" s="12" t="s">
        <v>1054</v>
      </c>
      <c r="I1010" s="13">
        <v>44699</v>
      </c>
      <c r="J1010" s="11" t="s">
        <v>2656</v>
      </c>
      <c r="K1010" s="11">
        <v>0.35</v>
      </c>
      <c r="L1010" s="11">
        <v>69</v>
      </c>
      <c r="M1010" s="11">
        <v>8.2799999999999994</v>
      </c>
      <c r="N1010" s="11">
        <v>72</v>
      </c>
      <c r="O1010" s="11">
        <v>12.58</v>
      </c>
      <c r="P1010" s="11">
        <v>63</v>
      </c>
      <c r="Q1010" s="11">
        <v>0.03</v>
      </c>
      <c r="R1010" s="11">
        <v>69</v>
      </c>
      <c r="S1010" s="11">
        <v>1.71</v>
      </c>
      <c r="T1010" s="11">
        <v>68</v>
      </c>
      <c r="U1010" s="11">
        <v>0.95</v>
      </c>
      <c r="V1010" s="11">
        <v>64</v>
      </c>
      <c r="W1010" s="11">
        <v>-0.34</v>
      </c>
      <c r="X1010" s="11">
        <v>54</v>
      </c>
      <c r="Y1010" s="11">
        <v>5.44</v>
      </c>
      <c r="Z1010" s="11">
        <v>53</v>
      </c>
      <c r="AA1010" s="11">
        <v>1.55</v>
      </c>
      <c r="AB1010" s="11">
        <v>57</v>
      </c>
      <c r="AC1010" s="11">
        <v>5.01</v>
      </c>
      <c r="AD1010" s="11">
        <v>62</v>
      </c>
      <c r="AE1010" s="40">
        <v>0.26</v>
      </c>
      <c r="AF1010" s="11">
        <v>60</v>
      </c>
      <c r="AG1010" s="43">
        <v>0.06</v>
      </c>
      <c r="AH1010" s="11">
        <v>48</v>
      </c>
      <c r="AI1010" s="47">
        <v>0.15</v>
      </c>
      <c r="AJ1010" s="11">
        <v>57</v>
      </c>
      <c r="AK1010" s="47">
        <v>0.01</v>
      </c>
      <c r="AL1010" s="11">
        <v>42</v>
      </c>
      <c r="AM1010" s="40">
        <v>0.22</v>
      </c>
      <c r="AN1010" s="11">
        <v>54</v>
      </c>
      <c r="AO1010" s="40">
        <v>0.34</v>
      </c>
      <c r="AP1010" s="11">
        <v>62</v>
      </c>
      <c r="AQ1010" s="11">
        <v>9.2299999999999986</v>
      </c>
      <c r="AR1010" s="11">
        <v>157.38999999999999</v>
      </c>
      <c r="AS1010" s="11">
        <v>124.35</v>
      </c>
      <c r="AT1010" s="11" t="s">
        <v>2640</v>
      </c>
      <c r="AU1010" s="11" t="s">
        <v>2641</v>
      </c>
      <c r="AV1010" s="11" t="s">
        <v>2640</v>
      </c>
      <c r="AW1010" s="11">
        <v>2</v>
      </c>
      <c r="AX1010" s="64" t="s">
        <v>2688</v>
      </c>
    </row>
    <row r="1011" spans="1:50" x14ac:dyDescent="0.3">
      <c r="A1011" s="11" t="s">
        <v>2584</v>
      </c>
      <c r="B1011" s="11" t="s">
        <v>711</v>
      </c>
      <c r="C1011" s="11" t="s">
        <v>2056</v>
      </c>
      <c r="D1011" s="11" t="s">
        <v>2584</v>
      </c>
      <c r="E1011" s="11" t="s">
        <v>2229</v>
      </c>
      <c r="F1011" s="11" t="s">
        <v>2688</v>
      </c>
      <c r="G1011" s="11" t="s">
        <v>711</v>
      </c>
      <c r="H1011" s="12" t="s">
        <v>1050</v>
      </c>
      <c r="I1011" s="13">
        <v>44723</v>
      </c>
      <c r="J1011" s="11" t="s">
        <v>2655</v>
      </c>
      <c r="K1011" s="11">
        <v>0.25</v>
      </c>
      <c r="L1011" s="11">
        <v>66</v>
      </c>
      <c r="M1011" s="11">
        <v>6.75</v>
      </c>
      <c r="N1011" s="11">
        <v>69</v>
      </c>
      <c r="O1011" s="11">
        <v>9.98</v>
      </c>
      <c r="P1011" s="11">
        <v>62</v>
      </c>
      <c r="Q1011" s="11">
        <v>0.46</v>
      </c>
      <c r="R1011" s="11">
        <v>63</v>
      </c>
      <c r="S1011" s="11">
        <v>2.33</v>
      </c>
      <c r="T1011" s="11">
        <v>63</v>
      </c>
      <c r="U1011" s="11">
        <v>-0.66</v>
      </c>
      <c r="V1011" s="11">
        <v>56</v>
      </c>
      <c r="W1011" s="11">
        <v>-0.38</v>
      </c>
      <c r="X1011" s="11">
        <v>49</v>
      </c>
      <c r="Y1011" s="11">
        <v>1.83</v>
      </c>
      <c r="Z1011" s="11">
        <v>49</v>
      </c>
      <c r="AA1011" s="11">
        <v>1.9</v>
      </c>
      <c r="AB1011" s="11">
        <v>52</v>
      </c>
      <c r="AC1011" s="11">
        <v>3.63</v>
      </c>
      <c r="AD1011" s="11">
        <v>59</v>
      </c>
      <c r="AE1011" s="40">
        <v>0.39</v>
      </c>
      <c r="AF1011" s="11">
        <v>53</v>
      </c>
      <c r="AG1011" s="43">
        <v>0.06</v>
      </c>
      <c r="AH1011" s="11">
        <v>44</v>
      </c>
      <c r="AI1011" s="47">
        <v>0.14000000000000001</v>
      </c>
      <c r="AJ1011" s="11">
        <v>52</v>
      </c>
      <c r="AK1011" s="47">
        <v>0.01</v>
      </c>
      <c r="AL1011" s="11">
        <v>39</v>
      </c>
      <c r="AM1011" s="40">
        <v>0.22</v>
      </c>
      <c r="AN1011" s="11">
        <v>49</v>
      </c>
      <c r="AO1011" s="40">
        <v>0.56000000000000005</v>
      </c>
      <c r="AP1011" s="11">
        <v>55</v>
      </c>
      <c r="AQ1011" s="11">
        <v>6.09</v>
      </c>
      <c r="AR1011" s="11">
        <v>158.96</v>
      </c>
      <c r="AS1011" s="11">
        <v>119.83</v>
      </c>
      <c r="AT1011" s="11" t="s">
        <v>2642</v>
      </c>
      <c r="AU1011" s="11" t="s">
        <v>2641</v>
      </c>
      <c r="AV1011" s="11" t="s">
        <v>2640</v>
      </c>
      <c r="AW1011" s="11">
        <v>2</v>
      </c>
      <c r="AX1011" s="64" t="s">
        <v>2688</v>
      </c>
    </row>
    <row r="1012" spans="1:50" x14ac:dyDescent="0.3">
      <c r="A1012" s="11" t="s">
        <v>2585</v>
      </c>
      <c r="B1012" s="11" t="s">
        <v>149</v>
      </c>
      <c r="C1012" s="11" t="s">
        <v>2057</v>
      </c>
      <c r="D1012" s="11" t="s">
        <v>2585</v>
      </c>
      <c r="E1012" s="11" t="s">
        <v>2229</v>
      </c>
      <c r="F1012" s="11" t="s">
        <v>2616</v>
      </c>
      <c r="G1012" s="11" t="s">
        <v>149</v>
      </c>
      <c r="H1012" s="12" t="s">
        <v>1042</v>
      </c>
      <c r="I1012" s="13">
        <v>44697</v>
      </c>
      <c r="J1012" s="11" t="s">
        <v>2657</v>
      </c>
      <c r="K1012" s="11">
        <v>0.41</v>
      </c>
      <c r="L1012" s="11">
        <v>67</v>
      </c>
      <c r="M1012" s="11">
        <v>9.01</v>
      </c>
      <c r="N1012" s="11">
        <v>72</v>
      </c>
      <c r="O1012" s="11">
        <v>14.96</v>
      </c>
      <c r="P1012" s="11">
        <v>62</v>
      </c>
      <c r="Q1012" s="11">
        <v>0.28000000000000003</v>
      </c>
      <c r="R1012" s="11">
        <v>71</v>
      </c>
      <c r="S1012" s="11">
        <v>2.2200000000000002</v>
      </c>
      <c r="T1012" s="11">
        <v>69</v>
      </c>
      <c r="U1012" s="11">
        <v>0.57999999999999996</v>
      </c>
      <c r="V1012" s="11">
        <v>62</v>
      </c>
      <c r="W1012" s="11">
        <v>-0.27</v>
      </c>
      <c r="X1012" s="11">
        <v>49</v>
      </c>
      <c r="Y1012" s="11">
        <v>4.49</v>
      </c>
      <c r="Z1012" s="11">
        <v>49</v>
      </c>
      <c r="AA1012" s="11">
        <v>2.31</v>
      </c>
      <c r="AB1012" s="11">
        <v>55</v>
      </c>
      <c r="AC1012" s="11">
        <v>4.7</v>
      </c>
      <c r="AD1012" s="11">
        <v>63</v>
      </c>
      <c r="AE1012" s="40">
        <v>0.25</v>
      </c>
      <c r="AF1012" s="11">
        <v>54</v>
      </c>
      <c r="AG1012" s="43">
        <v>0.05</v>
      </c>
      <c r="AH1012" s="11">
        <v>45</v>
      </c>
      <c r="AI1012" s="47">
        <v>0.2</v>
      </c>
      <c r="AJ1012" s="11">
        <v>52</v>
      </c>
      <c r="AK1012" s="47">
        <v>1E-3</v>
      </c>
      <c r="AL1012" s="11">
        <v>39</v>
      </c>
      <c r="AM1012" s="40">
        <v>0.23</v>
      </c>
      <c r="AN1012" s="11">
        <v>49</v>
      </c>
      <c r="AO1012" s="40">
        <v>0.33</v>
      </c>
      <c r="AP1012" s="11">
        <v>56</v>
      </c>
      <c r="AQ1012" s="11">
        <v>9.59</v>
      </c>
      <c r="AR1012" s="11">
        <v>162.58000000000001</v>
      </c>
      <c r="AS1012" s="11">
        <v>124.21</v>
      </c>
      <c r="AT1012" s="11" t="s">
        <v>2640</v>
      </c>
      <c r="AU1012" s="11" t="s">
        <v>2640</v>
      </c>
      <c r="AV1012" s="11" t="s">
        <v>2640</v>
      </c>
      <c r="AW1012" s="11">
        <v>3</v>
      </c>
      <c r="AX1012" s="64" t="s">
        <v>2688</v>
      </c>
    </row>
    <row r="1013" spans="1:50" x14ac:dyDescent="0.3">
      <c r="A1013" s="11" t="s">
        <v>2586</v>
      </c>
      <c r="B1013" s="11" t="s">
        <v>427</v>
      </c>
      <c r="C1013" s="11" t="s">
        <v>2058</v>
      </c>
      <c r="D1013" s="11" t="s">
        <v>2586</v>
      </c>
      <c r="E1013" s="11" t="s">
        <v>2229</v>
      </c>
      <c r="F1013" s="11" t="s">
        <v>2616</v>
      </c>
      <c r="G1013" s="11" t="s">
        <v>427</v>
      </c>
      <c r="H1013" s="12" t="s">
        <v>1051</v>
      </c>
      <c r="I1013" s="13">
        <v>44708</v>
      </c>
      <c r="J1013" s="11" t="s">
        <v>2656</v>
      </c>
      <c r="K1013" s="11">
        <v>0.42</v>
      </c>
      <c r="L1013" s="11">
        <v>65</v>
      </c>
      <c r="M1013" s="11">
        <v>8.4700000000000006</v>
      </c>
      <c r="N1013" s="11">
        <v>70</v>
      </c>
      <c r="O1013" s="11">
        <v>14.38</v>
      </c>
      <c r="P1013" s="11">
        <v>59</v>
      </c>
      <c r="Q1013" s="11">
        <v>-0.02</v>
      </c>
      <c r="R1013" s="11">
        <v>64</v>
      </c>
      <c r="S1013" s="11">
        <v>1.5</v>
      </c>
      <c r="T1013" s="11">
        <v>65</v>
      </c>
      <c r="U1013" s="11">
        <v>-0.31</v>
      </c>
      <c r="V1013" s="11">
        <v>54</v>
      </c>
      <c r="W1013" s="11">
        <v>-0.43</v>
      </c>
      <c r="X1013" s="11">
        <v>49</v>
      </c>
      <c r="Y1013" s="11">
        <v>5.23</v>
      </c>
      <c r="Z1013" s="11">
        <v>48</v>
      </c>
      <c r="AA1013" s="11">
        <v>1.65</v>
      </c>
      <c r="AB1013" s="11">
        <v>51</v>
      </c>
      <c r="AC1013" s="11">
        <v>4.3600000000000003</v>
      </c>
      <c r="AD1013" s="11">
        <v>60</v>
      </c>
      <c r="AE1013" s="40">
        <v>0.3</v>
      </c>
      <c r="AF1013" s="11">
        <v>51</v>
      </c>
      <c r="AG1013" s="43">
        <v>0.03</v>
      </c>
      <c r="AH1013" s="11">
        <v>43</v>
      </c>
      <c r="AI1013" s="47">
        <v>0.19</v>
      </c>
      <c r="AJ1013" s="11">
        <v>50</v>
      </c>
      <c r="AK1013" s="47">
        <v>0.02</v>
      </c>
      <c r="AL1013" s="11">
        <v>38</v>
      </c>
      <c r="AM1013" s="40">
        <v>0.21</v>
      </c>
      <c r="AN1013" s="11">
        <v>47</v>
      </c>
      <c r="AO1013" s="40">
        <v>0.44</v>
      </c>
      <c r="AP1013" s="11">
        <v>53</v>
      </c>
      <c r="AQ1013" s="11">
        <v>8.16</v>
      </c>
      <c r="AR1013" s="11">
        <v>156.54</v>
      </c>
      <c r="AS1013" s="11">
        <v>119.31</v>
      </c>
      <c r="AT1013" s="11" t="s">
        <v>2640</v>
      </c>
      <c r="AU1013" s="11" t="s">
        <v>2640</v>
      </c>
      <c r="AV1013" s="11" t="s">
        <v>2642</v>
      </c>
      <c r="AW1013" s="11">
        <v>3</v>
      </c>
      <c r="AX1013" s="64" t="s">
        <v>2688</v>
      </c>
    </row>
    <row r="1014" spans="1:50" s="8" customFormat="1" x14ac:dyDescent="0.3">
      <c r="A1014" s="17" t="s">
        <v>2587</v>
      </c>
      <c r="B1014" s="17" t="s">
        <v>194</v>
      </c>
      <c r="C1014" s="17" t="s">
        <v>2059</v>
      </c>
      <c r="D1014" s="17" t="s">
        <v>2587</v>
      </c>
      <c r="E1014" s="17" t="s">
        <v>2229</v>
      </c>
      <c r="F1014" s="17" t="s">
        <v>2616</v>
      </c>
      <c r="G1014" s="17" t="s">
        <v>194</v>
      </c>
      <c r="H1014" s="18" t="s">
        <v>1054</v>
      </c>
      <c r="I1014" s="19">
        <v>44700</v>
      </c>
      <c r="J1014" s="17" t="s">
        <v>2656</v>
      </c>
      <c r="K1014" s="17">
        <v>0.41</v>
      </c>
      <c r="L1014" s="17">
        <v>69</v>
      </c>
      <c r="M1014" s="17">
        <v>8.44</v>
      </c>
      <c r="N1014" s="17">
        <v>72</v>
      </c>
      <c r="O1014" s="17">
        <v>12.04</v>
      </c>
      <c r="P1014" s="17">
        <v>64</v>
      </c>
      <c r="Q1014" s="17">
        <v>-0.38</v>
      </c>
      <c r="R1014" s="17">
        <v>69</v>
      </c>
      <c r="S1014" s="17">
        <v>1.1599999999999999</v>
      </c>
      <c r="T1014" s="17">
        <v>68</v>
      </c>
      <c r="U1014" s="17">
        <v>0.47</v>
      </c>
      <c r="V1014" s="17">
        <v>64</v>
      </c>
      <c r="W1014" s="17">
        <v>-0.41</v>
      </c>
      <c r="X1014" s="17">
        <v>52</v>
      </c>
      <c r="Y1014" s="17">
        <v>5.12</v>
      </c>
      <c r="Z1014" s="17">
        <v>51</v>
      </c>
      <c r="AA1014" s="17">
        <v>1.44</v>
      </c>
      <c r="AB1014" s="17">
        <v>56</v>
      </c>
      <c r="AC1014" s="17">
        <v>4.72</v>
      </c>
      <c r="AD1014" s="17">
        <v>62</v>
      </c>
      <c r="AE1014" s="42">
        <v>0.24</v>
      </c>
      <c r="AF1014" s="17">
        <v>60</v>
      </c>
      <c r="AG1014" s="45">
        <v>0.06</v>
      </c>
      <c r="AH1014" s="17">
        <v>46</v>
      </c>
      <c r="AI1014" s="49">
        <v>0.21</v>
      </c>
      <c r="AJ1014" s="17">
        <v>56</v>
      </c>
      <c r="AK1014" s="49">
        <v>0.01</v>
      </c>
      <c r="AL1014" s="17">
        <v>39</v>
      </c>
      <c r="AM1014" s="42">
        <v>0.24</v>
      </c>
      <c r="AN1014" s="17">
        <v>52</v>
      </c>
      <c r="AO1014" s="42">
        <v>0.35</v>
      </c>
      <c r="AP1014" s="17">
        <v>61</v>
      </c>
      <c r="AQ1014" s="17">
        <v>8.91</v>
      </c>
      <c r="AR1014" s="17">
        <v>158.61000000000001</v>
      </c>
      <c r="AS1014" s="17">
        <v>123.7</v>
      </c>
      <c r="AT1014" s="17" t="s">
        <v>2640</v>
      </c>
      <c r="AU1014" s="17" t="s">
        <v>2642</v>
      </c>
      <c r="AV1014" s="17" t="s">
        <v>2640</v>
      </c>
      <c r="AW1014" s="17">
        <v>3</v>
      </c>
      <c r="AX1014" s="66" t="s">
        <v>2688</v>
      </c>
    </row>
    <row r="1015" spans="1:50" s="8" customFormat="1" x14ac:dyDescent="0.3">
      <c r="A1015" s="17" t="s">
        <v>2588</v>
      </c>
      <c r="B1015" s="17" t="s">
        <v>657</v>
      </c>
      <c r="C1015" s="17" t="s">
        <v>2060</v>
      </c>
      <c r="D1015" s="17" t="s">
        <v>2588</v>
      </c>
      <c r="E1015" s="17" t="s">
        <v>2229</v>
      </c>
      <c r="F1015" s="17" t="s">
        <v>2616</v>
      </c>
      <c r="G1015" s="17" t="s">
        <v>657</v>
      </c>
      <c r="H1015" s="18" t="s">
        <v>1054</v>
      </c>
      <c r="I1015" s="19">
        <v>44729</v>
      </c>
      <c r="J1015" s="17" t="s">
        <v>2656</v>
      </c>
      <c r="K1015" s="17">
        <v>0.69</v>
      </c>
      <c r="L1015" s="17">
        <v>68</v>
      </c>
      <c r="M1015" s="17">
        <v>8.4</v>
      </c>
      <c r="N1015" s="17">
        <v>71</v>
      </c>
      <c r="O1015" s="17">
        <v>12.11</v>
      </c>
      <c r="P1015" s="17">
        <v>62</v>
      </c>
      <c r="Q1015" s="17">
        <v>-0.25</v>
      </c>
      <c r="R1015" s="17">
        <v>67</v>
      </c>
      <c r="S1015" s="17">
        <v>1.43</v>
      </c>
      <c r="T1015" s="17">
        <v>66</v>
      </c>
      <c r="U1015" s="17">
        <v>0.84</v>
      </c>
      <c r="V1015" s="17">
        <v>61</v>
      </c>
      <c r="W1015" s="17">
        <v>-0.23</v>
      </c>
      <c r="X1015" s="17">
        <v>52</v>
      </c>
      <c r="Y1015" s="17">
        <v>6.08</v>
      </c>
      <c r="Z1015" s="17">
        <v>52</v>
      </c>
      <c r="AA1015" s="17">
        <v>1.63</v>
      </c>
      <c r="AB1015" s="17">
        <v>55</v>
      </c>
      <c r="AC1015" s="17">
        <v>4.8499999999999996</v>
      </c>
      <c r="AD1015" s="17">
        <v>60</v>
      </c>
      <c r="AE1015" s="42">
        <v>0.23</v>
      </c>
      <c r="AF1015" s="17">
        <v>60</v>
      </c>
      <c r="AG1015" s="45">
        <v>0.03</v>
      </c>
      <c r="AH1015" s="17">
        <v>46</v>
      </c>
      <c r="AI1015" s="49">
        <v>0.17</v>
      </c>
      <c r="AJ1015" s="17">
        <v>55</v>
      </c>
      <c r="AK1015" s="49">
        <v>0.01</v>
      </c>
      <c r="AL1015" s="17">
        <v>38</v>
      </c>
      <c r="AM1015" s="42">
        <v>0.17</v>
      </c>
      <c r="AN1015" s="17">
        <v>52</v>
      </c>
      <c r="AO1015" s="42">
        <v>0.35</v>
      </c>
      <c r="AP1015" s="17">
        <v>62</v>
      </c>
      <c r="AQ1015" s="17">
        <v>9.24</v>
      </c>
      <c r="AR1015" s="17">
        <v>154.12</v>
      </c>
      <c r="AS1015" s="17">
        <v>123.61</v>
      </c>
      <c r="AT1015" s="17" t="s">
        <v>2641</v>
      </c>
      <c r="AU1015" s="17" t="s">
        <v>2641</v>
      </c>
      <c r="AV1015" s="17" t="s">
        <v>2642</v>
      </c>
      <c r="AW1015" s="17">
        <v>3</v>
      </c>
      <c r="AX1015" s="66" t="s">
        <v>2688</v>
      </c>
    </row>
    <row r="1016" spans="1:50" s="8" customFormat="1" x14ac:dyDescent="0.3">
      <c r="A1016" s="17" t="s">
        <v>2589</v>
      </c>
      <c r="B1016" s="17" t="s">
        <v>683</v>
      </c>
      <c r="C1016" s="17" t="s">
        <v>2061</v>
      </c>
      <c r="D1016" s="17" t="s">
        <v>2589</v>
      </c>
      <c r="E1016" s="17" t="s">
        <v>2229</v>
      </c>
      <c r="F1016" s="17" t="s">
        <v>2616</v>
      </c>
      <c r="G1016" s="17" t="s">
        <v>683</v>
      </c>
      <c r="H1016" s="18" t="s">
        <v>1046</v>
      </c>
      <c r="I1016" s="19">
        <v>44718</v>
      </c>
      <c r="J1016" s="17" t="s">
        <v>2656</v>
      </c>
      <c r="K1016" s="17">
        <v>0.46</v>
      </c>
      <c r="L1016" s="17">
        <v>66</v>
      </c>
      <c r="M1016" s="17">
        <v>8.91</v>
      </c>
      <c r="N1016" s="17">
        <v>70</v>
      </c>
      <c r="O1016" s="17">
        <v>13.73</v>
      </c>
      <c r="P1016" s="17">
        <v>60</v>
      </c>
      <c r="Q1016" s="17">
        <v>-0.2</v>
      </c>
      <c r="R1016" s="17">
        <v>67</v>
      </c>
      <c r="S1016" s="17">
        <v>1.91</v>
      </c>
      <c r="T1016" s="17">
        <v>67</v>
      </c>
      <c r="U1016" s="17">
        <v>0.06</v>
      </c>
      <c r="V1016" s="17">
        <v>57</v>
      </c>
      <c r="W1016" s="17">
        <v>-0.37</v>
      </c>
      <c r="X1016" s="17">
        <v>50</v>
      </c>
      <c r="Y1016" s="17">
        <v>3.96</v>
      </c>
      <c r="Z1016" s="17">
        <v>49</v>
      </c>
      <c r="AA1016" s="17">
        <v>1.89</v>
      </c>
      <c r="AB1016" s="17">
        <v>53</v>
      </c>
      <c r="AC1016" s="17">
        <v>5.36</v>
      </c>
      <c r="AD1016" s="17">
        <v>60</v>
      </c>
      <c r="AE1016" s="42">
        <v>0.25</v>
      </c>
      <c r="AF1016" s="17">
        <v>55</v>
      </c>
      <c r="AG1016" s="45">
        <v>0.05</v>
      </c>
      <c r="AH1016" s="17">
        <v>42</v>
      </c>
      <c r="AI1016" s="49">
        <v>0.14000000000000001</v>
      </c>
      <c r="AJ1016" s="17">
        <v>51</v>
      </c>
      <c r="AK1016" s="49">
        <v>0.02</v>
      </c>
      <c r="AL1016" s="17">
        <v>35</v>
      </c>
      <c r="AM1016" s="42">
        <v>0.22</v>
      </c>
      <c r="AN1016" s="17">
        <v>48</v>
      </c>
      <c r="AO1016" s="42">
        <v>0.33</v>
      </c>
      <c r="AP1016" s="17">
        <v>57</v>
      </c>
      <c r="AQ1016" s="17">
        <v>8.9700000000000006</v>
      </c>
      <c r="AR1016" s="17">
        <v>158.38</v>
      </c>
      <c r="AS1016" s="17">
        <v>122.93</v>
      </c>
      <c r="AT1016" s="17" t="s">
        <v>2640</v>
      </c>
      <c r="AU1016" s="17" t="s">
        <v>2641</v>
      </c>
      <c r="AV1016" s="17" t="s">
        <v>2640</v>
      </c>
      <c r="AW1016" s="17">
        <v>3</v>
      </c>
      <c r="AX1016" s="66" t="s">
        <v>2688</v>
      </c>
    </row>
    <row r="1017" spans="1:50" s="8" customFormat="1" x14ac:dyDescent="0.3">
      <c r="A1017" s="17" t="s">
        <v>2590</v>
      </c>
      <c r="B1017" s="17" t="s">
        <v>93</v>
      </c>
      <c r="C1017" s="17" t="s">
        <v>2062</v>
      </c>
      <c r="D1017" s="17" t="s">
        <v>2590</v>
      </c>
      <c r="E1017" s="17" t="s">
        <v>2229</v>
      </c>
      <c r="F1017" s="17" t="s">
        <v>2616</v>
      </c>
      <c r="G1017" s="17" t="s">
        <v>93</v>
      </c>
      <c r="H1017" s="18" t="s">
        <v>1044</v>
      </c>
      <c r="I1017" s="19">
        <v>44688</v>
      </c>
      <c r="J1017" s="17" t="s">
        <v>2657</v>
      </c>
      <c r="K1017" s="17">
        <v>0.53</v>
      </c>
      <c r="L1017" s="17">
        <v>67</v>
      </c>
      <c r="M1017" s="17">
        <v>8.6</v>
      </c>
      <c r="N1017" s="17">
        <v>72</v>
      </c>
      <c r="O1017" s="17">
        <v>14.62</v>
      </c>
      <c r="P1017" s="17">
        <v>63</v>
      </c>
      <c r="Q1017" s="17">
        <v>0.06</v>
      </c>
      <c r="R1017" s="17">
        <v>68</v>
      </c>
      <c r="S1017" s="17">
        <v>1.81</v>
      </c>
      <c r="T1017" s="17">
        <v>67</v>
      </c>
      <c r="U1017" s="17">
        <v>-0.02</v>
      </c>
      <c r="V1017" s="17">
        <v>62</v>
      </c>
      <c r="W1017" s="17">
        <v>-0.19</v>
      </c>
      <c r="X1017" s="17">
        <v>51</v>
      </c>
      <c r="Y1017" s="17">
        <v>4.6500000000000004</v>
      </c>
      <c r="Z1017" s="17">
        <v>51</v>
      </c>
      <c r="AA1017" s="17">
        <v>1.82</v>
      </c>
      <c r="AB1017" s="17">
        <v>55</v>
      </c>
      <c r="AC1017" s="17">
        <v>4.59</v>
      </c>
      <c r="AD1017" s="17">
        <v>62</v>
      </c>
      <c r="AE1017" s="42">
        <v>0.3</v>
      </c>
      <c r="AF1017" s="17">
        <v>58</v>
      </c>
      <c r="AG1017" s="45">
        <v>0.01</v>
      </c>
      <c r="AH1017" s="17">
        <v>46</v>
      </c>
      <c r="AI1017" s="49">
        <v>0.19</v>
      </c>
      <c r="AJ1017" s="17">
        <v>54</v>
      </c>
      <c r="AK1017" s="49">
        <v>0.02</v>
      </c>
      <c r="AL1017" s="17">
        <v>41</v>
      </c>
      <c r="AM1017" s="42">
        <v>0.19</v>
      </c>
      <c r="AN1017" s="17">
        <v>51</v>
      </c>
      <c r="AO1017" s="42">
        <v>0.43</v>
      </c>
      <c r="AP1017" s="17">
        <v>60</v>
      </c>
      <c r="AQ1017" s="17">
        <v>8.58</v>
      </c>
      <c r="AR1017" s="17">
        <v>156.4</v>
      </c>
      <c r="AS1017" s="17">
        <v>121.93</v>
      </c>
      <c r="AT1017" s="17" t="s">
        <v>2640</v>
      </c>
      <c r="AU1017" s="17" t="s">
        <v>2640</v>
      </c>
      <c r="AV1017" s="17" t="s">
        <v>2640</v>
      </c>
      <c r="AW1017" s="17">
        <v>3</v>
      </c>
      <c r="AX1017" s="66" t="s">
        <v>2688</v>
      </c>
    </row>
    <row r="1018" spans="1:50" x14ac:dyDescent="0.3">
      <c r="A1018" s="11" t="s">
        <v>2591</v>
      </c>
      <c r="B1018" s="11" t="s">
        <v>391</v>
      </c>
      <c r="C1018" s="11" t="s">
        <v>2063</v>
      </c>
      <c r="D1018" s="11" t="s">
        <v>2591</v>
      </c>
      <c r="E1018" s="11" t="s">
        <v>2229</v>
      </c>
      <c r="F1018" s="11" t="s">
        <v>2616</v>
      </c>
      <c r="G1018" s="11" t="s">
        <v>391</v>
      </c>
      <c r="H1018" s="12" t="s">
        <v>1046</v>
      </c>
      <c r="I1018" s="13">
        <v>44708</v>
      </c>
      <c r="J1018" s="11" t="s">
        <v>2656</v>
      </c>
      <c r="K1018" s="11">
        <v>0.36</v>
      </c>
      <c r="L1018" s="11">
        <v>65</v>
      </c>
      <c r="M1018" s="11">
        <v>8.32</v>
      </c>
      <c r="N1018" s="11">
        <v>70</v>
      </c>
      <c r="O1018" s="11">
        <v>12.44</v>
      </c>
      <c r="P1018" s="11">
        <v>58</v>
      </c>
      <c r="Q1018" s="11">
        <v>0.52</v>
      </c>
      <c r="R1018" s="11">
        <v>66</v>
      </c>
      <c r="S1018" s="11">
        <v>2.23</v>
      </c>
      <c r="T1018" s="11">
        <v>66</v>
      </c>
      <c r="U1018" s="11">
        <v>0.15</v>
      </c>
      <c r="V1018" s="11">
        <v>57</v>
      </c>
      <c r="W1018" s="11">
        <v>-0.35</v>
      </c>
      <c r="X1018" s="11">
        <v>48</v>
      </c>
      <c r="Y1018" s="11">
        <v>4.53</v>
      </c>
      <c r="Z1018" s="11">
        <v>48</v>
      </c>
      <c r="AA1018" s="11">
        <v>1.98</v>
      </c>
      <c r="AB1018" s="11">
        <v>52</v>
      </c>
      <c r="AC1018" s="11">
        <v>4.8899999999999997</v>
      </c>
      <c r="AD1018" s="11">
        <v>60</v>
      </c>
      <c r="AE1018" s="40">
        <v>0.25</v>
      </c>
      <c r="AF1018" s="11">
        <v>54</v>
      </c>
      <c r="AG1018" s="43">
        <v>0.04</v>
      </c>
      <c r="AH1018" s="11">
        <v>42</v>
      </c>
      <c r="AI1018" s="47">
        <v>0.14000000000000001</v>
      </c>
      <c r="AJ1018" s="11">
        <v>51</v>
      </c>
      <c r="AK1018" s="47">
        <v>0.01</v>
      </c>
      <c r="AL1018" s="11">
        <v>36</v>
      </c>
      <c r="AM1018" s="40">
        <v>0.17</v>
      </c>
      <c r="AN1018" s="11">
        <v>48</v>
      </c>
      <c r="AO1018" s="40">
        <v>0.34</v>
      </c>
      <c r="AP1018" s="11">
        <v>56</v>
      </c>
      <c r="AQ1018" s="11">
        <v>8.4700000000000006</v>
      </c>
      <c r="AR1018" s="11">
        <v>158.11000000000001</v>
      </c>
      <c r="AS1018" s="11">
        <v>120.81</v>
      </c>
      <c r="AT1018" s="11" t="s">
        <v>2640</v>
      </c>
      <c r="AU1018" s="11" t="s">
        <v>2642</v>
      </c>
      <c r="AV1018" s="11" t="s">
        <v>2641</v>
      </c>
      <c r="AW1018" s="11">
        <v>4</v>
      </c>
      <c r="AX1018" s="64" t="s">
        <v>2688</v>
      </c>
    </row>
    <row r="1019" spans="1:50" x14ac:dyDescent="0.3">
      <c r="A1019" s="11" t="s">
        <v>2592</v>
      </c>
      <c r="B1019" s="11" t="s">
        <v>148</v>
      </c>
      <c r="C1019" s="11" t="s">
        <v>2064</v>
      </c>
      <c r="D1019" s="11" t="s">
        <v>2592</v>
      </c>
      <c r="E1019" s="11" t="s">
        <v>2229</v>
      </c>
      <c r="F1019" s="11" t="s">
        <v>2616</v>
      </c>
      <c r="G1019" s="11" t="s">
        <v>148</v>
      </c>
      <c r="H1019" s="12" t="s">
        <v>1044</v>
      </c>
      <c r="I1019" s="13">
        <v>44697</v>
      </c>
      <c r="J1019" s="11" t="s">
        <v>2656</v>
      </c>
      <c r="K1019" s="11">
        <v>0.46</v>
      </c>
      <c r="L1019" s="11">
        <v>67</v>
      </c>
      <c r="M1019" s="11">
        <v>8.41</v>
      </c>
      <c r="N1019" s="11">
        <v>73</v>
      </c>
      <c r="O1019" s="11">
        <v>12.62</v>
      </c>
      <c r="P1019" s="11">
        <v>63</v>
      </c>
      <c r="Q1019" s="11">
        <v>-0.42</v>
      </c>
      <c r="R1019" s="11">
        <v>72</v>
      </c>
      <c r="S1019" s="11">
        <v>1.51</v>
      </c>
      <c r="T1019" s="11">
        <v>70</v>
      </c>
      <c r="U1019" s="11">
        <v>-0.62</v>
      </c>
      <c r="V1019" s="11">
        <v>62</v>
      </c>
      <c r="W1019" s="11">
        <v>-0.24</v>
      </c>
      <c r="X1019" s="11">
        <v>51</v>
      </c>
      <c r="Y1019" s="11">
        <v>5.87</v>
      </c>
      <c r="Z1019" s="11">
        <v>50</v>
      </c>
      <c r="AA1019" s="11">
        <v>1.65</v>
      </c>
      <c r="AB1019" s="11">
        <v>56</v>
      </c>
      <c r="AC1019" s="11">
        <v>4.74</v>
      </c>
      <c r="AD1019" s="11">
        <v>64</v>
      </c>
      <c r="AE1019" s="40">
        <v>0.28999999999999998</v>
      </c>
      <c r="AF1019" s="11">
        <v>58</v>
      </c>
      <c r="AG1019" s="43">
        <v>0.01</v>
      </c>
      <c r="AH1019" s="11">
        <v>45</v>
      </c>
      <c r="AI1019" s="47">
        <v>0.23</v>
      </c>
      <c r="AJ1019" s="11">
        <v>54</v>
      </c>
      <c r="AK1019" s="47">
        <v>0.01</v>
      </c>
      <c r="AL1019" s="11">
        <v>39</v>
      </c>
      <c r="AM1019" s="40">
        <v>0.19</v>
      </c>
      <c r="AN1019" s="11">
        <v>51</v>
      </c>
      <c r="AO1019" s="40">
        <v>0.44</v>
      </c>
      <c r="AP1019" s="11">
        <v>60</v>
      </c>
      <c r="AQ1019" s="11">
        <v>7.79</v>
      </c>
      <c r="AR1019" s="11">
        <v>152.76</v>
      </c>
      <c r="AS1019" s="11">
        <v>121.38</v>
      </c>
      <c r="AT1019" s="11" t="s">
        <v>2642</v>
      </c>
      <c r="AU1019" s="11" t="s">
        <v>2641</v>
      </c>
      <c r="AV1019" s="11" t="s">
        <v>2640</v>
      </c>
      <c r="AW1019" s="11">
        <v>2</v>
      </c>
      <c r="AX1019" s="64" t="s">
        <v>2688</v>
      </c>
    </row>
    <row r="1020" spans="1:50" x14ac:dyDescent="0.3">
      <c r="A1020" s="11" t="s">
        <v>2593</v>
      </c>
      <c r="B1020" s="11" t="s">
        <v>39</v>
      </c>
      <c r="C1020" s="11" t="s">
        <v>2065</v>
      </c>
      <c r="D1020" s="11" t="s">
        <v>2593</v>
      </c>
      <c r="E1020" s="11" t="s">
        <v>2229</v>
      </c>
      <c r="F1020" s="11" t="s">
        <v>2616</v>
      </c>
      <c r="G1020" s="11" t="s">
        <v>39</v>
      </c>
      <c r="H1020" s="12" t="s">
        <v>1046</v>
      </c>
      <c r="I1020" s="13">
        <v>44683</v>
      </c>
      <c r="J1020" s="11" t="s">
        <v>2656</v>
      </c>
      <c r="K1020" s="11">
        <v>0.42</v>
      </c>
      <c r="L1020" s="11">
        <v>65</v>
      </c>
      <c r="M1020" s="11">
        <v>6.96</v>
      </c>
      <c r="N1020" s="11">
        <v>72</v>
      </c>
      <c r="O1020" s="11">
        <v>10.61</v>
      </c>
      <c r="P1020" s="11">
        <v>60</v>
      </c>
      <c r="Q1020" s="11">
        <v>0.19</v>
      </c>
      <c r="R1020" s="11">
        <v>69</v>
      </c>
      <c r="S1020" s="11">
        <v>1.36</v>
      </c>
      <c r="T1020" s="11">
        <v>67</v>
      </c>
      <c r="U1020" s="11">
        <v>0.5</v>
      </c>
      <c r="V1020" s="11">
        <v>57</v>
      </c>
      <c r="W1020" s="11">
        <v>-0.18</v>
      </c>
      <c r="X1020" s="11">
        <v>46</v>
      </c>
      <c r="Y1020" s="11">
        <v>2.19</v>
      </c>
      <c r="Z1020" s="11">
        <v>46</v>
      </c>
      <c r="AA1020" s="11">
        <v>1.27</v>
      </c>
      <c r="AB1020" s="11">
        <v>53</v>
      </c>
      <c r="AC1020" s="11">
        <v>3.93</v>
      </c>
      <c r="AD1020" s="11">
        <v>60</v>
      </c>
      <c r="AE1020" s="40">
        <v>0.2</v>
      </c>
      <c r="AF1020" s="11">
        <v>53</v>
      </c>
      <c r="AG1020" s="43">
        <v>0.02</v>
      </c>
      <c r="AH1020" s="11">
        <v>41</v>
      </c>
      <c r="AI1020" s="47">
        <v>0.2</v>
      </c>
      <c r="AJ1020" s="11">
        <v>49</v>
      </c>
      <c r="AK1020" s="47">
        <v>1E-3</v>
      </c>
      <c r="AL1020" s="11">
        <v>35</v>
      </c>
      <c r="AM1020" s="40">
        <v>0.18</v>
      </c>
      <c r="AN1020" s="11">
        <v>46</v>
      </c>
      <c r="AO1020" s="40">
        <v>0.3</v>
      </c>
      <c r="AP1020" s="11">
        <v>54</v>
      </c>
      <c r="AQ1020" s="11">
        <v>7.46</v>
      </c>
      <c r="AR1020" s="11">
        <v>149.51</v>
      </c>
      <c r="AS1020" s="11">
        <v>120.44</v>
      </c>
      <c r="AT1020" s="11" t="s">
        <v>2640</v>
      </c>
      <c r="AU1020" s="11" t="s">
        <v>2640</v>
      </c>
      <c r="AV1020" s="11" t="s">
        <v>2640</v>
      </c>
      <c r="AW1020" s="11">
        <v>3</v>
      </c>
      <c r="AX1020" s="64" t="s">
        <v>2688</v>
      </c>
    </row>
    <row r="1021" spans="1:50" x14ac:dyDescent="0.3">
      <c r="A1021" s="11" t="s">
        <v>2594</v>
      </c>
      <c r="B1021" s="11" t="s">
        <v>86</v>
      </c>
      <c r="C1021" s="11" t="s">
        <v>2066</v>
      </c>
      <c r="D1021" s="11" t="s">
        <v>2594</v>
      </c>
      <c r="E1021" s="11" t="s">
        <v>2229</v>
      </c>
      <c r="F1021" s="11" t="s">
        <v>2616</v>
      </c>
      <c r="G1021" s="11" t="s">
        <v>86</v>
      </c>
      <c r="H1021" s="12" t="s">
        <v>1046</v>
      </c>
      <c r="I1021" s="13">
        <v>44687</v>
      </c>
      <c r="J1021" s="11" t="s">
        <v>2656</v>
      </c>
      <c r="K1021" s="11">
        <v>0.37</v>
      </c>
      <c r="L1021" s="11">
        <v>66</v>
      </c>
      <c r="M1021" s="11">
        <v>7.72</v>
      </c>
      <c r="N1021" s="11">
        <v>71</v>
      </c>
      <c r="O1021" s="11">
        <v>9.3800000000000008</v>
      </c>
      <c r="P1021" s="11">
        <v>60</v>
      </c>
      <c r="Q1021" s="11">
        <v>-0.6</v>
      </c>
      <c r="R1021" s="11">
        <v>70</v>
      </c>
      <c r="S1021" s="11">
        <v>1.45</v>
      </c>
      <c r="T1021" s="11">
        <v>68</v>
      </c>
      <c r="U1021" s="11">
        <v>0.26</v>
      </c>
      <c r="V1021" s="11">
        <v>58</v>
      </c>
      <c r="W1021" s="11">
        <v>-0.52</v>
      </c>
      <c r="X1021" s="11">
        <v>49</v>
      </c>
      <c r="Y1021" s="11">
        <v>4.95</v>
      </c>
      <c r="Z1021" s="11">
        <v>49</v>
      </c>
      <c r="AA1021" s="11">
        <v>1.55</v>
      </c>
      <c r="AB1021" s="11">
        <v>54</v>
      </c>
      <c r="AC1021" s="11">
        <v>5.41</v>
      </c>
      <c r="AD1021" s="11">
        <v>61</v>
      </c>
      <c r="AE1021" s="40">
        <v>0.19</v>
      </c>
      <c r="AF1021" s="11">
        <v>55</v>
      </c>
      <c r="AG1021" s="43">
        <v>0.03</v>
      </c>
      <c r="AH1021" s="11">
        <v>43</v>
      </c>
      <c r="AI1021" s="47">
        <v>0.1</v>
      </c>
      <c r="AJ1021" s="11">
        <v>51</v>
      </c>
      <c r="AK1021" s="47">
        <v>0.01</v>
      </c>
      <c r="AL1021" s="11">
        <v>36</v>
      </c>
      <c r="AM1021" s="40">
        <v>0.15</v>
      </c>
      <c r="AN1021" s="11">
        <v>48</v>
      </c>
      <c r="AO1021" s="40">
        <v>0.24</v>
      </c>
      <c r="AP1021" s="11">
        <v>56</v>
      </c>
      <c r="AQ1021" s="11">
        <v>7.9799999999999995</v>
      </c>
      <c r="AR1021" s="11">
        <v>153.32</v>
      </c>
      <c r="AS1021" s="11">
        <v>118.99</v>
      </c>
      <c r="AT1021" s="11" t="s">
        <v>2640</v>
      </c>
      <c r="AU1021" s="11" t="s">
        <v>2642</v>
      </c>
      <c r="AV1021" s="11" t="s">
        <v>2640</v>
      </c>
      <c r="AW1021" s="11">
        <v>4</v>
      </c>
      <c r="AX1021" s="64" t="s">
        <v>2688</v>
      </c>
    </row>
    <row r="1022" spans="1:50" s="8" customFormat="1" x14ac:dyDescent="0.3">
      <c r="A1022" s="17" t="s">
        <v>2595</v>
      </c>
      <c r="B1022" s="17" t="s">
        <v>573</v>
      </c>
      <c r="C1022" s="17" t="s">
        <v>2067</v>
      </c>
      <c r="D1022" s="17" t="s">
        <v>2595</v>
      </c>
      <c r="E1022" s="17" t="s">
        <v>2229</v>
      </c>
      <c r="F1022" s="17" t="s">
        <v>2616</v>
      </c>
      <c r="G1022" s="17" t="s">
        <v>573</v>
      </c>
      <c r="H1022" s="18" t="s">
        <v>1046</v>
      </c>
      <c r="I1022" s="19">
        <v>44712</v>
      </c>
      <c r="J1022" s="17" t="s">
        <v>2656</v>
      </c>
      <c r="K1022" s="17">
        <v>0.38</v>
      </c>
      <c r="L1022" s="17">
        <v>66</v>
      </c>
      <c r="M1022" s="17">
        <v>8.34</v>
      </c>
      <c r="N1022" s="17">
        <v>70</v>
      </c>
      <c r="O1022" s="17">
        <v>14.41</v>
      </c>
      <c r="P1022" s="17">
        <v>60</v>
      </c>
      <c r="Q1022" s="17">
        <v>0.24</v>
      </c>
      <c r="R1022" s="17">
        <v>66</v>
      </c>
      <c r="S1022" s="17">
        <v>1.78</v>
      </c>
      <c r="T1022" s="17">
        <v>67</v>
      </c>
      <c r="U1022" s="17">
        <v>0.47</v>
      </c>
      <c r="V1022" s="17">
        <v>58</v>
      </c>
      <c r="W1022" s="17">
        <v>-0.28999999999999998</v>
      </c>
      <c r="X1022" s="17">
        <v>50</v>
      </c>
      <c r="Y1022" s="17">
        <v>4.18</v>
      </c>
      <c r="Z1022" s="17">
        <v>49</v>
      </c>
      <c r="AA1022" s="17">
        <v>1.94</v>
      </c>
      <c r="AB1022" s="17">
        <v>53</v>
      </c>
      <c r="AC1022" s="17">
        <v>4.47</v>
      </c>
      <c r="AD1022" s="17">
        <v>60</v>
      </c>
      <c r="AE1022" s="42">
        <v>0.28000000000000003</v>
      </c>
      <c r="AF1022" s="17">
        <v>56</v>
      </c>
      <c r="AG1022" s="45">
        <v>0.06</v>
      </c>
      <c r="AH1022" s="17">
        <v>42</v>
      </c>
      <c r="AI1022" s="49">
        <v>0.14000000000000001</v>
      </c>
      <c r="AJ1022" s="17">
        <v>51</v>
      </c>
      <c r="AK1022" s="49">
        <v>0.02</v>
      </c>
      <c r="AL1022" s="17">
        <v>36</v>
      </c>
      <c r="AM1022" s="42">
        <v>0.24</v>
      </c>
      <c r="AN1022" s="17">
        <v>48</v>
      </c>
      <c r="AO1022" s="42">
        <v>0.36</v>
      </c>
      <c r="AP1022" s="17">
        <v>57</v>
      </c>
      <c r="AQ1022" s="17">
        <v>8.81</v>
      </c>
      <c r="AR1022" s="17">
        <v>157.52000000000001</v>
      </c>
      <c r="AS1022" s="17">
        <v>122.93</v>
      </c>
      <c r="AT1022" s="17" t="s">
        <v>2642</v>
      </c>
      <c r="AU1022" s="17" t="s">
        <v>2640</v>
      </c>
      <c r="AV1022" s="17" t="s">
        <v>2640</v>
      </c>
      <c r="AW1022" s="17">
        <v>4</v>
      </c>
      <c r="AX1022" s="66" t="s">
        <v>2688</v>
      </c>
    </row>
    <row r="1023" spans="1:50" s="8" customFormat="1" x14ac:dyDescent="0.3">
      <c r="A1023" s="17" t="s">
        <v>2596</v>
      </c>
      <c r="B1023" s="17" t="s">
        <v>243</v>
      </c>
      <c r="C1023" s="17" t="s">
        <v>2068</v>
      </c>
      <c r="D1023" s="17" t="s">
        <v>2596</v>
      </c>
      <c r="E1023" s="17" t="s">
        <v>2229</v>
      </c>
      <c r="F1023" s="17" t="s">
        <v>2616</v>
      </c>
      <c r="G1023" s="17" t="s">
        <v>243</v>
      </c>
      <c r="H1023" s="18" t="s">
        <v>1046</v>
      </c>
      <c r="I1023" s="19">
        <v>44703</v>
      </c>
      <c r="J1023" s="17" t="s">
        <v>2656</v>
      </c>
      <c r="K1023" s="17">
        <v>0.28000000000000003</v>
      </c>
      <c r="L1023" s="17">
        <v>66</v>
      </c>
      <c r="M1023" s="17">
        <v>7.67</v>
      </c>
      <c r="N1023" s="17">
        <v>70</v>
      </c>
      <c r="O1023" s="17">
        <v>12.66</v>
      </c>
      <c r="P1023" s="17">
        <v>62</v>
      </c>
      <c r="Q1023" s="17">
        <v>-0.11</v>
      </c>
      <c r="R1023" s="17">
        <v>65</v>
      </c>
      <c r="S1023" s="17">
        <v>1.59</v>
      </c>
      <c r="T1023" s="17">
        <v>65</v>
      </c>
      <c r="U1023" s="17">
        <v>-0.1</v>
      </c>
      <c r="V1023" s="17">
        <v>59</v>
      </c>
      <c r="W1023" s="17">
        <v>-0.15</v>
      </c>
      <c r="X1023" s="17">
        <v>49</v>
      </c>
      <c r="Y1023" s="17">
        <v>2.91</v>
      </c>
      <c r="Z1023" s="17">
        <v>49</v>
      </c>
      <c r="AA1023" s="17">
        <v>1.28</v>
      </c>
      <c r="AB1023" s="17">
        <v>52</v>
      </c>
      <c r="AC1023" s="17">
        <v>4.4800000000000004</v>
      </c>
      <c r="AD1023" s="17">
        <v>59</v>
      </c>
      <c r="AE1023" s="42">
        <v>0.23</v>
      </c>
      <c r="AF1023" s="17">
        <v>54</v>
      </c>
      <c r="AG1023" s="45">
        <v>0.02</v>
      </c>
      <c r="AH1023" s="17">
        <v>42</v>
      </c>
      <c r="AI1023" s="49">
        <v>0.18</v>
      </c>
      <c r="AJ1023" s="17">
        <v>50</v>
      </c>
      <c r="AK1023" s="49">
        <v>0.01</v>
      </c>
      <c r="AL1023" s="17">
        <v>34</v>
      </c>
      <c r="AM1023" s="42">
        <v>0.19</v>
      </c>
      <c r="AN1023" s="17">
        <v>47</v>
      </c>
      <c r="AO1023" s="42">
        <v>0.35</v>
      </c>
      <c r="AP1023" s="17">
        <v>55</v>
      </c>
      <c r="AQ1023" s="17">
        <v>7.57</v>
      </c>
      <c r="AR1023" s="17">
        <v>150.51</v>
      </c>
      <c r="AS1023" s="17">
        <v>120.81</v>
      </c>
      <c r="AT1023" s="17" t="s">
        <v>2640</v>
      </c>
      <c r="AU1023" s="17" t="s">
        <v>2642</v>
      </c>
      <c r="AV1023" s="17" t="s">
        <v>2641</v>
      </c>
      <c r="AW1023" s="17">
        <v>4</v>
      </c>
      <c r="AX1023" s="66" t="s">
        <v>2688</v>
      </c>
    </row>
    <row r="1024" spans="1:50" s="8" customFormat="1" x14ac:dyDescent="0.3">
      <c r="A1024" s="17" t="s">
        <v>2597</v>
      </c>
      <c r="B1024" s="17" t="s">
        <v>509</v>
      </c>
      <c r="C1024" s="17" t="s">
        <v>2069</v>
      </c>
      <c r="D1024" s="17" t="s">
        <v>2597</v>
      </c>
      <c r="E1024" s="17" t="s">
        <v>2229</v>
      </c>
      <c r="F1024" s="17" t="s">
        <v>2616</v>
      </c>
      <c r="G1024" s="17" t="s">
        <v>509</v>
      </c>
      <c r="H1024" s="18" t="s">
        <v>1049</v>
      </c>
      <c r="I1024" s="19">
        <v>44710</v>
      </c>
      <c r="J1024" s="17" t="s">
        <v>2656</v>
      </c>
      <c r="K1024" s="17">
        <v>0.4</v>
      </c>
      <c r="L1024" s="17">
        <v>66</v>
      </c>
      <c r="M1024" s="17">
        <v>7.65</v>
      </c>
      <c r="N1024" s="17">
        <v>70</v>
      </c>
      <c r="O1024" s="17">
        <v>12.62</v>
      </c>
      <c r="P1024" s="17">
        <v>59</v>
      </c>
      <c r="Q1024" s="17">
        <v>0.48</v>
      </c>
      <c r="R1024" s="17">
        <v>66</v>
      </c>
      <c r="S1024" s="17">
        <v>1.95</v>
      </c>
      <c r="T1024" s="17">
        <v>66</v>
      </c>
      <c r="U1024" s="17">
        <v>-0.12</v>
      </c>
      <c r="V1024" s="17">
        <v>57</v>
      </c>
      <c r="W1024" s="17">
        <v>-0.16</v>
      </c>
      <c r="X1024" s="17">
        <v>49</v>
      </c>
      <c r="Y1024" s="17">
        <v>4.74</v>
      </c>
      <c r="Z1024" s="17">
        <v>49</v>
      </c>
      <c r="AA1024" s="17">
        <v>2.17</v>
      </c>
      <c r="AB1024" s="17">
        <v>52</v>
      </c>
      <c r="AC1024" s="17">
        <v>4.1399999999999997</v>
      </c>
      <c r="AD1024" s="17">
        <v>60</v>
      </c>
      <c r="AE1024" s="42">
        <v>0.24</v>
      </c>
      <c r="AF1024" s="17">
        <v>55</v>
      </c>
      <c r="AG1024" s="45">
        <v>0.02</v>
      </c>
      <c r="AH1024" s="17">
        <v>43</v>
      </c>
      <c r="AI1024" s="49">
        <v>0.21</v>
      </c>
      <c r="AJ1024" s="17">
        <v>51</v>
      </c>
      <c r="AK1024" s="49">
        <v>0.01</v>
      </c>
      <c r="AL1024" s="17">
        <v>37</v>
      </c>
      <c r="AM1024" s="42">
        <v>0.2</v>
      </c>
      <c r="AN1024" s="17">
        <v>48</v>
      </c>
      <c r="AO1024" s="42">
        <v>0.37</v>
      </c>
      <c r="AP1024" s="17">
        <v>57</v>
      </c>
      <c r="AQ1024" s="17">
        <v>7.53</v>
      </c>
      <c r="AR1024" s="17">
        <v>155.02000000000001</v>
      </c>
      <c r="AS1024" s="17">
        <v>121.06</v>
      </c>
      <c r="AT1024" s="17" t="s">
        <v>2640</v>
      </c>
      <c r="AU1024" s="17" t="s">
        <v>2641</v>
      </c>
      <c r="AV1024" s="17" t="s">
        <v>2642</v>
      </c>
      <c r="AW1024" s="17">
        <v>3</v>
      </c>
      <c r="AX1024" s="66" t="s">
        <v>2688</v>
      </c>
    </row>
    <row r="1025" spans="1:50" s="8" customFormat="1" x14ac:dyDescent="0.3">
      <c r="A1025" s="17" t="s">
        <v>2598</v>
      </c>
      <c r="B1025" s="17" t="s">
        <v>871</v>
      </c>
      <c r="C1025" s="17" t="s">
        <v>2070</v>
      </c>
      <c r="D1025" s="17" t="s">
        <v>2598</v>
      </c>
      <c r="E1025" s="17" t="s">
        <v>2229</v>
      </c>
      <c r="F1025" s="17" t="s">
        <v>2616</v>
      </c>
      <c r="G1025" s="17" t="s">
        <v>871</v>
      </c>
      <c r="H1025" s="18" t="s">
        <v>1054</v>
      </c>
      <c r="I1025" s="19">
        <v>44736</v>
      </c>
      <c r="J1025" s="17" t="s">
        <v>2656</v>
      </c>
      <c r="K1025" s="17">
        <v>0.48</v>
      </c>
      <c r="L1025" s="17">
        <v>68</v>
      </c>
      <c r="M1025" s="17">
        <v>7.4</v>
      </c>
      <c r="N1025" s="17">
        <v>71</v>
      </c>
      <c r="O1025" s="17">
        <v>10.48</v>
      </c>
      <c r="P1025" s="17">
        <v>62</v>
      </c>
      <c r="Q1025" s="17">
        <v>-0.74</v>
      </c>
      <c r="R1025" s="17">
        <v>67</v>
      </c>
      <c r="S1025" s="17">
        <v>1.2</v>
      </c>
      <c r="T1025" s="17">
        <v>66</v>
      </c>
      <c r="U1025" s="17">
        <v>1.1299999999999999</v>
      </c>
      <c r="V1025" s="17">
        <v>60</v>
      </c>
      <c r="W1025" s="17">
        <v>-0.47</v>
      </c>
      <c r="X1025" s="17">
        <v>51</v>
      </c>
      <c r="Y1025" s="17">
        <v>4.82</v>
      </c>
      <c r="Z1025" s="17">
        <v>51</v>
      </c>
      <c r="AA1025" s="17">
        <v>1.32</v>
      </c>
      <c r="AB1025" s="17">
        <v>54</v>
      </c>
      <c r="AC1025" s="17">
        <v>5.32</v>
      </c>
      <c r="AD1025" s="17">
        <v>59</v>
      </c>
      <c r="AE1025" s="42">
        <v>0.28000000000000003</v>
      </c>
      <c r="AF1025" s="17">
        <v>59</v>
      </c>
      <c r="AG1025" s="45">
        <v>0.02</v>
      </c>
      <c r="AH1025" s="17">
        <v>45</v>
      </c>
      <c r="AI1025" s="49">
        <v>0.2</v>
      </c>
      <c r="AJ1025" s="17">
        <v>55</v>
      </c>
      <c r="AK1025" s="49">
        <v>0.01</v>
      </c>
      <c r="AL1025" s="17">
        <v>38</v>
      </c>
      <c r="AM1025" s="42">
        <v>0.2</v>
      </c>
      <c r="AN1025" s="17">
        <v>51</v>
      </c>
      <c r="AO1025" s="42">
        <v>0.43</v>
      </c>
      <c r="AP1025" s="17">
        <v>61</v>
      </c>
      <c r="AQ1025" s="17">
        <v>8.5300000000000011</v>
      </c>
      <c r="AR1025" s="17">
        <v>158.47</v>
      </c>
      <c r="AS1025" s="17">
        <v>123.17</v>
      </c>
      <c r="AT1025" s="17" t="s">
        <v>2640</v>
      </c>
      <c r="AU1025" s="17" t="s">
        <v>2640</v>
      </c>
      <c r="AV1025" s="17" t="s">
        <v>2642</v>
      </c>
      <c r="AW1025" s="17">
        <v>2</v>
      </c>
      <c r="AX1025" s="66" t="s">
        <v>2688</v>
      </c>
    </row>
    <row r="1026" spans="1:50" x14ac:dyDescent="0.3">
      <c r="A1026" s="11" t="s">
        <v>2599</v>
      </c>
      <c r="B1026" s="11" t="s">
        <v>732</v>
      </c>
      <c r="C1026" s="11" t="s">
        <v>2071</v>
      </c>
      <c r="D1026" s="11" t="s">
        <v>2599</v>
      </c>
      <c r="E1026" s="11" t="s">
        <v>2229</v>
      </c>
      <c r="F1026" s="11" t="s">
        <v>2616</v>
      </c>
      <c r="G1026" s="11" t="s">
        <v>732</v>
      </c>
      <c r="H1026" s="12" t="s">
        <v>1052</v>
      </c>
      <c r="I1026" s="13">
        <v>44725</v>
      </c>
      <c r="J1026" s="11" t="s">
        <v>2656</v>
      </c>
      <c r="K1026" s="11">
        <v>0.3</v>
      </c>
      <c r="L1026" s="11">
        <v>67</v>
      </c>
      <c r="M1026" s="11">
        <v>5.87</v>
      </c>
      <c r="N1026" s="11">
        <v>71</v>
      </c>
      <c r="O1026" s="11">
        <v>9.26</v>
      </c>
      <c r="P1026" s="11">
        <v>61</v>
      </c>
      <c r="Q1026" s="11">
        <v>-0.28000000000000003</v>
      </c>
      <c r="R1026" s="11">
        <v>66</v>
      </c>
      <c r="S1026" s="11">
        <v>2.0299999999999998</v>
      </c>
      <c r="T1026" s="11">
        <v>66</v>
      </c>
      <c r="U1026" s="11">
        <v>-0.61</v>
      </c>
      <c r="V1026" s="11">
        <v>62</v>
      </c>
      <c r="W1026" s="11">
        <v>-0.43</v>
      </c>
      <c r="X1026" s="11">
        <v>50</v>
      </c>
      <c r="Y1026" s="11">
        <v>2.09</v>
      </c>
      <c r="Z1026" s="11">
        <v>50</v>
      </c>
      <c r="AA1026" s="11">
        <v>1.67</v>
      </c>
      <c r="AB1026" s="11">
        <v>54</v>
      </c>
      <c r="AC1026" s="11">
        <v>4.2300000000000004</v>
      </c>
      <c r="AD1026" s="11">
        <v>60</v>
      </c>
      <c r="AE1026" s="40">
        <v>0.26</v>
      </c>
      <c r="AF1026" s="11">
        <v>57</v>
      </c>
      <c r="AG1026" s="43">
        <v>0.04</v>
      </c>
      <c r="AH1026" s="11">
        <v>45</v>
      </c>
      <c r="AI1026" s="47">
        <v>0.2</v>
      </c>
      <c r="AJ1026" s="11">
        <v>54</v>
      </c>
      <c r="AK1026" s="47">
        <v>1E-3</v>
      </c>
      <c r="AL1026" s="11">
        <v>39</v>
      </c>
      <c r="AM1026" s="40">
        <v>0.21</v>
      </c>
      <c r="AN1026" s="11">
        <v>51</v>
      </c>
      <c r="AO1026" s="40">
        <v>0.4</v>
      </c>
      <c r="AP1026" s="11">
        <v>59</v>
      </c>
      <c r="AQ1026" s="11">
        <v>5.26</v>
      </c>
      <c r="AR1026" s="11">
        <v>152.13</v>
      </c>
      <c r="AS1026" s="11">
        <v>116.83</v>
      </c>
      <c r="AT1026" s="11" t="s">
        <v>2640</v>
      </c>
      <c r="AU1026" s="11" t="s">
        <v>2640</v>
      </c>
      <c r="AV1026" s="11" t="s">
        <v>2642</v>
      </c>
      <c r="AW1026" s="11">
        <v>3</v>
      </c>
      <c r="AX1026" s="64" t="s">
        <v>2688</v>
      </c>
    </row>
    <row r="1027" spans="1:50" x14ac:dyDescent="0.3">
      <c r="A1027" s="11" t="s">
        <v>2600</v>
      </c>
      <c r="B1027" s="11" t="s">
        <v>205</v>
      </c>
      <c r="C1027" s="11" t="s">
        <v>2072</v>
      </c>
      <c r="D1027" s="11" t="s">
        <v>2600</v>
      </c>
      <c r="E1027" s="11" t="s">
        <v>2229</v>
      </c>
      <c r="F1027" s="11" t="s">
        <v>2616</v>
      </c>
      <c r="G1027" s="11" t="s">
        <v>205</v>
      </c>
      <c r="H1027" s="12" t="s">
        <v>1046</v>
      </c>
      <c r="I1027" s="13">
        <v>44701</v>
      </c>
      <c r="J1027" s="11" t="s">
        <v>2656</v>
      </c>
      <c r="K1027" s="11">
        <v>0.37</v>
      </c>
      <c r="L1027" s="11">
        <v>65</v>
      </c>
      <c r="M1027" s="11">
        <v>9.2899999999999991</v>
      </c>
      <c r="N1027" s="11">
        <v>70</v>
      </c>
      <c r="O1027" s="11">
        <v>12.77</v>
      </c>
      <c r="P1027" s="11">
        <v>59</v>
      </c>
      <c r="Q1027" s="11">
        <v>0.55000000000000004</v>
      </c>
      <c r="R1027" s="11">
        <v>66</v>
      </c>
      <c r="S1027" s="11">
        <v>2.2599999999999998</v>
      </c>
      <c r="T1027" s="11">
        <v>66</v>
      </c>
      <c r="U1027" s="11">
        <v>0.2</v>
      </c>
      <c r="V1027" s="11">
        <v>56</v>
      </c>
      <c r="W1027" s="11">
        <v>-0.35</v>
      </c>
      <c r="X1027" s="11">
        <v>48</v>
      </c>
      <c r="Y1027" s="11">
        <v>4.3499999999999996</v>
      </c>
      <c r="Z1027" s="11">
        <v>47</v>
      </c>
      <c r="AA1027" s="11">
        <v>2.09</v>
      </c>
      <c r="AB1027" s="11">
        <v>51</v>
      </c>
      <c r="AC1027" s="11">
        <v>5.31</v>
      </c>
      <c r="AD1027" s="11">
        <v>60</v>
      </c>
      <c r="AE1027" s="40">
        <v>0.28999999999999998</v>
      </c>
      <c r="AF1027" s="11">
        <v>53</v>
      </c>
      <c r="AG1027" s="43">
        <v>0.04</v>
      </c>
      <c r="AH1027" s="11">
        <v>41</v>
      </c>
      <c r="AI1027" s="47">
        <v>0.12</v>
      </c>
      <c r="AJ1027" s="11">
        <v>50</v>
      </c>
      <c r="AK1027" s="47">
        <v>0.02</v>
      </c>
      <c r="AL1027" s="11">
        <v>35</v>
      </c>
      <c r="AM1027" s="40">
        <v>0.19</v>
      </c>
      <c r="AN1027" s="11">
        <v>47</v>
      </c>
      <c r="AO1027" s="40">
        <v>0.4</v>
      </c>
      <c r="AP1027" s="11">
        <v>55</v>
      </c>
      <c r="AQ1027" s="11">
        <v>9.4899999999999984</v>
      </c>
      <c r="AR1027" s="11">
        <v>164.46</v>
      </c>
      <c r="AS1027" s="11">
        <v>124.52</v>
      </c>
      <c r="AT1027" s="11" t="s">
        <v>2640</v>
      </c>
      <c r="AU1027" s="11" t="s">
        <v>2640</v>
      </c>
      <c r="AV1027" s="11" t="s">
        <v>2641</v>
      </c>
      <c r="AW1027" s="11">
        <v>4</v>
      </c>
      <c r="AX1027" s="64" t="s">
        <v>2688</v>
      </c>
    </row>
    <row r="1028" spans="1:50" x14ac:dyDescent="0.3">
      <c r="A1028" s="11" t="s">
        <v>2601</v>
      </c>
      <c r="B1028" s="11" t="s">
        <v>741</v>
      </c>
      <c r="C1028" s="11" t="s">
        <v>2073</v>
      </c>
      <c r="D1028" s="11" t="s">
        <v>2601</v>
      </c>
      <c r="E1028" s="11" t="s">
        <v>2229</v>
      </c>
      <c r="F1028" s="11" t="s">
        <v>2616</v>
      </c>
      <c r="G1028" s="11" t="s">
        <v>741</v>
      </c>
      <c r="H1028" s="12" t="s">
        <v>1057</v>
      </c>
      <c r="I1028" s="13">
        <v>44725</v>
      </c>
      <c r="J1028" s="11" t="s">
        <v>2657</v>
      </c>
      <c r="K1028" s="11">
        <v>0.36</v>
      </c>
      <c r="L1028" s="11">
        <v>66</v>
      </c>
      <c r="M1028" s="11">
        <v>9.1199999999999992</v>
      </c>
      <c r="N1028" s="11">
        <v>70</v>
      </c>
      <c r="O1028" s="11">
        <v>12.17</v>
      </c>
      <c r="P1028" s="11">
        <v>61</v>
      </c>
      <c r="Q1028" s="11">
        <v>0.21</v>
      </c>
      <c r="R1028" s="11">
        <v>63</v>
      </c>
      <c r="S1028" s="11">
        <v>2.19</v>
      </c>
      <c r="T1028" s="11">
        <v>63</v>
      </c>
      <c r="U1028" s="11">
        <v>-0.21</v>
      </c>
      <c r="V1028" s="11">
        <v>58</v>
      </c>
      <c r="W1028" s="11">
        <v>-0.37</v>
      </c>
      <c r="X1028" s="11">
        <v>50</v>
      </c>
      <c r="Y1028" s="11">
        <v>4.7</v>
      </c>
      <c r="Z1028" s="11">
        <v>49</v>
      </c>
      <c r="AA1028" s="11">
        <v>1.96</v>
      </c>
      <c r="AB1028" s="11">
        <v>51</v>
      </c>
      <c r="AC1028" s="11">
        <v>4.84</v>
      </c>
      <c r="AD1028" s="11">
        <v>58</v>
      </c>
      <c r="AE1028" s="40">
        <v>0.28000000000000003</v>
      </c>
      <c r="AF1028" s="11">
        <v>52</v>
      </c>
      <c r="AG1028" s="43">
        <v>0.05</v>
      </c>
      <c r="AH1028" s="11">
        <v>43</v>
      </c>
      <c r="AI1028" s="47">
        <v>0.23</v>
      </c>
      <c r="AJ1028" s="11">
        <v>51</v>
      </c>
      <c r="AK1028" s="47">
        <v>1E-3</v>
      </c>
      <c r="AL1028" s="11">
        <v>36</v>
      </c>
      <c r="AM1028" s="40">
        <v>0.24</v>
      </c>
      <c r="AN1028" s="11">
        <v>48</v>
      </c>
      <c r="AO1028" s="40">
        <v>0.43</v>
      </c>
      <c r="AP1028" s="11">
        <v>54</v>
      </c>
      <c r="AQ1028" s="11">
        <v>8.9099999999999984</v>
      </c>
      <c r="AR1028" s="11">
        <v>167.37</v>
      </c>
      <c r="AS1028" s="11">
        <v>125.28</v>
      </c>
      <c r="AT1028" s="11" t="s">
        <v>2640</v>
      </c>
      <c r="AU1028" s="11" t="s">
        <v>2640</v>
      </c>
      <c r="AV1028" s="11" t="s">
        <v>2640</v>
      </c>
      <c r="AW1028" s="11">
        <v>3</v>
      </c>
      <c r="AX1028" s="64" t="s">
        <v>2688</v>
      </c>
    </row>
    <row r="1029" spans="1:50" x14ac:dyDescent="0.3">
      <c r="A1029" s="11" t="s">
        <v>2602</v>
      </c>
      <c r="B1029" s="11" t="s">
        <v>771</v>
      </c>
      <c r="C1029" s="11" t="s">
        <v>2074</v>
      </c>
      <c r="D1029" s="11" t="s">
        <v>2602</v>
      </c>
      <c r="E1029" s="11" t="s">
        <v>2229</v>
      </c>
      <c r="F1029" s="11" t="s">
        <v>2616</v>
      </c>
      <c r="G1029" s="11" t="s">
        <v>771</v>
      </c>
      <c r="H1029" s="12" t="s">
        <v>1065</v>
      </c>
      <c r="I1029" s="13">
        <v>44726</v>
      </c>
      <c r="J1029" s="11" t="s">
        <v>2656</v>
      </c>
      <c r="K1029" s="11">
        <v>0.19</v>
      </c>
      <c r="L1029" s="11">
        <v>63</v>
      </c>
      <c r="M1029" s="11">
        <v>6.35</v>
      </c>
      <c r="N1029" s="11">
        <v>66</v>
      </c>
      <c r="O1029" s="11">
        <v>10.5</v>
      </c>
      <c r="P1029" s="11">
        <v>60</v>
      </c>
      <c r="Q1029" s="11">
        <v>0.13</v>
      </c>
      <c r="R1029" s="11">
        <v>60</v>
      </c>
      <c r="S1029" s="11">
        <v>1.69</v>
      </c>
      <c r="T1029" s="11">
        <v>61</v>
      </c>
      <c r="U1029" s="11">
        <v>0.82</v>
      </c>
      <c r="V1029" s="11">
        <v>56</v>
      </c>
      <c r="W1029" s="11">
        <v>-0.32</v>
      </c>
      <c r="X1029" s="11">
        <v>46</v>
      </c>
      <c r="Y1029" s="11">
        <v>3.21</v>
      </c>
      <c r="Z1029" s="11">
        <v>46</v>
      </c>
      <c r="AA1029" s="11">
        <v>1.32</v>
      </c>
      <c r="AB1029" s="11">
        <v>49</v>
      </c>
      <c r="AC1029" s="11">
        <v>3.85</v>
      </c>
      <c r="AD1029" s="11">
        <v>56</v>
      </c>
      <c r="AE1029" s="40">
        <v>0.28999999999999998</v>
      </c>
      <c r="AF1029" s="11">
        <v>51</v>
      </c>
      <c r="AG1029" s="43">
        <v>0.03</v>
      </c>
      <c r="AH1029" s="11">
        <v>41</v>
      </c>
      <c r="AI1029" s="47">
        <v>0.14000000000000001</v>
      </c>
      <c r="AJ1029" s="11">
        <v>50</v>
      </c>
      <c r="AK1029" s="47">
        <v>0.02</v>
      </c>
      <c r="AL1029" s="11">
        <v>35</v>
      </c>
      <c r="AM1029" s="40">
        <v>0.19</v>
      </c>
      <c r="AN1029" s="11">
        <v>47</v>
      </c>
      <c r="AO1029" s="40">
        <v>0.42</v>
      </c>
      <c r="AP1029" s="11">
        <v>53</v>
      </c>
      <c r="AQ1029" s="11">
        <v>7.17</v>
      </c>
      <c r="AR1029" s="11">
        <v>153.11000000000001</v>
      </c>
      <c r="AS1029" s="11">
        <v>119.95</v>
      </c>
      <c r="AT1029" s="11" t="s">
        <v>2641</v>
      </c>
      <c r="AU1029" s="11" t="s">
        <v>2641</v>
      </c>
      <c r="AV1029" s="11" t="s">
        <v>2641</v>
      </c>
      <c r="AW1029" s="11">
        <v>4</v>
      </c>
      <c r="AX1029" s="64" t="s">
        <v>2688</v>
      </c>
    </row>
    <row r="1030" spans="1:50" s="8" customFormat="1" x14ac:dyDescent="0.3">
      <c r="A1030" s="17" t="s">
        <v>2603</v>
      </c>
      <c r="B1030" s="17" t="s">
        <v>601</v>
      </c>
      <c r="C1030" s="17" t="s">
        <v>2075</v>
      </c>
      <c r="D1030" s="17" t="s">
        <v>2603</v>
      </c>
      <c r="E1030" s="17" t="s">
        <v>2229</v>
      </c>
      <c r="F1030" s="17" t="s">
        <v>2616</v>
      </c>
      <c r="G1030" s="17" t="s">
        <v>601</v>
      </c>
      <c r="H1030" s="18" t="s">
        <v>1046</v>
      </c>
      <c r="I1030" s="19">
        <v>44714</v>
      </c>
      <c r="J1030" s="17" t="s">
        <v>2656</v>
      </c>
      <c r="K1030" s="17">
        <v>0.34</v>
      </c>
      <c r="L1030" s="17">
        <v>66</v>
      </c>
      <c r="M1030" s="17">
        <v>8.44</v>
      </c>
      <c r="N1030" s="17">
        <v>70</v>
      </c>
      <c r="O1030" s="17">
        <v>13.05</v>
      </c>
      <c r="P1030" s="17">
        <v>58</v>
      </c>
      <c r="Q1030" s="17">
        <v>0.11</v>
      </c>
      <c r="R1030" s="17">
        <v>66</v>
      </c>
      <c r="S1030" s="17">
        <v>1.51</v>
      </c>
      <c r="T1030" s="17">
        <v>66</v>
      </c>
      <c r="U1030" s="17">
        <v>0.21</v>
      </c>
      <c r="V1030" s="17">
        <v>56</v>
      </c>
      <c r="W1030" s="17">
        <v>-0.25</v>
      </c>
      <c r="X1030" s="17">
        <v>50</v>
      </c>
      <c r="Y1030" s="17">
        <v>3.98</v>
      </c>
      <c r="Z1030" s="17">
        <v>50</v>
      </c>
      <c r="AA1030" s="17">
        <v>1.38</v>
      </c>
      <c r="AB1030" s="17">
        <v>53</v>
      </c>
      <c r="AC1030" s="17">
        <v>4.54</v>
      </c>
      <c r="AD1030" s="17">
        <v>60</v>
      </c>
      <c r="AE1030" s="42">
        <v>0.21</v>
      </c>
      <c r="AF1030" s="17">
        <v>55</v>
      </c>
      <c r="AG1030" s="45">
        <v>0.03</v>
      </c>
      <c r="AH1030" s="17">
        <v>43</v>
      </c>
      <c r="AI1030" s="49">
        <v>0.12</v>
      </c>
      <c r="AJ1030" s="17">
        <v>51</v>
      </c>
      <c r="AK1030" s="49">
        <v>0.02</v>
      </c>
      <c r="AL1030" s="17">
        <v>37</v>
      </c>
      <c r="AM1030" s="42">
        <v>0.17</v>
      </c>
      <c r="AN1030" s="17">
        <v>48</v>
      </c>
      <c r="AO1030" s="42">
        <v>0.3</v>
      </c>
      <c r="AP1030" s="17">
        <v>57</v>
      </c>
      <c r="AQ1030" s="17">
        <v>8.65</v>
      </c>
      <c r="AR1030" s="17">
        <v>151.25</v>
      </c>
      <c r="AS1030" s="17">
        <v>120.68</v>
      </c>
      <c r="AT1030" s="17" t="s">
        <v>2640</v>
      </c>
      <c r="AU1030" s="17" t="s">
        <v>2640</v>
      </c>
      <c r="AV1030" s="17" t="s">
        <v>2642</v>
      </c>
      <c r="AW1030" s="17">
        <v>4</v>
      </c>
      <c r="AX1030" s="66" t="s">
        <v>2688</v>
      </c>
    </row>
    <row r="1031" spans="1:50" s="8" customFormat="1" x14ac:dyDescent="0.3">
      <c r="A1031" s="17" t="s">
        <v>2604</v>
      </c>
      <c r="B1031" s="17" t="s">
        <v>864</v>
      </c>
      <c r="C1031" s="17" t="s">
        <v>2076</v>
      </c>
      <c r="D1031" s="17" t="s">
        <v>2604</v>
      </c>
      <c r="E1031" s="17" t="s">
        <v>2229</v>
      </c>
      <c r="F1031" s="17" t="s">
        <v>2616</v>
      </c>
      <c r="G1031" s="17" t="s">
        <v>864</v>
      </c>
      <c r="H1031" s="18" t="s">
        <v>1061</v>
      </c>
      <c r="I1031" s="19">
        <v>44733</v>
      </c>
      <c r="J1031" s="17" t="s">
        <v>2655</v>
      </c>
      <c r="K1031" s="17">
        <v>0.62</v>
      </c>
      <c r="L1031" s="17">
        <v>64</v>
      </c>
      <c r="M1031" s="17">
        <v>9.2899999999999991</v>
      </c>
      <c r="N1031" s="17">
        <v>69</v>
      </c>
      <c r="O1031" s="17">
        <v>16.54</v>
      </c>
      <c r="P1031" s="17">
        <v>55</v>
      </c>
      <c r="Q1031" s="17">
        <v>0.55000000000000004</v>
      </c>
      <c r="R1031" s="17">
        <v>63</v>
      </c>
      <c r="S1031" s="17">
        <v>1.92</v>
      </c>
      <c r="T1031" s="17">
        <v>64</v>
      </c>
      <c r="U1031" s="17">
        <v>0.43</v>
      </c>
      <c r="V1031" s="17">
        <v>48</v>
      </c>
      <c r="W1031" s="17">
        <v>-0.45</v>
      </c>
      <c r="X1031" s="17">
        <v>44</v>
      </c>
      <c r="Y1031" s="17">
        <v>3.64</v>
      </c>
      <c r="Z1031" s="17">
        <v>43</v>
      </c>
      <c r="AA1031" s="17">
        <v>2.2400000000000002</v>
      </c>
      <c r="AB1031" s="17">
        <v>47</v>
      </c>
      <c r="AC1031" s="17">
        <v>3.99</v>
      </c>
      <c r="AD1031" s="17">
        <v>58</v>
      </c>
      <c r="AE1031" s="42">
        <v>0.26</v>
      </c>
      <c r="AF1031" s="17">
        <v>45</v>
      </c>
      <c r="AG1031" s="45">
        <v>0.04</v>
      </c>
      <c r="AH1031" s="17">
        <v>34</v>
      </c>
      <c r="AI1031" s="49">
        <v>0.24</v>
      </c>
      <c r="AJ1031" s="17">
        <v>42</v>
      </c>
      <c r="AK1031" s="49">
        <v>1E-3</v>
      </c>
      <c r="AL1031" s="17">
        <v>29</v>
      </c>
      <c r="AM1031" s="42">
        <v>0.24</v>
      </c>
      <c r="AN1031" s="17">
        <v>39</v>
      </c>
      <c r="AO1031" s="42">
        <v>0.38</v>
      </c>
      <c r="AP1031" s="17">
        <v>46</v>
      </c>
      <c r="AQ1031" s="17">
        <v>9.7199999999999989</v>
      </c>
      <c r="AR1031" s="17">
        <v>162.69999999999999</v>
      </c>
      <c r="AS1031" s="17">
        <v>121.38</v>
      </c>
      <c r="AT1031" s="17" t="s">
        <v>2640</v>
      </c>
      <c r="AU1031" s="17" t="s">
        <v>2640</v>
      </c>
      <c r="AV1031" s="17" t="s">
        <v>2640</v>
      </c>
      <c r="AW1031" s="17">
        <v>4</v>
      </c>
      <c r="AX1031" s="66" t="s">
        <v>2688</v>
      </c>
    </row>
    <row r="1032" spans="1:50" s="8" customFormat="1" x14ac:dyDescent="0.3">
      <c r="A1032" s="17" t="s">
        <v>2605</v>
      </c>
      <c r="B1032" s="17" t="s">
        <v>768</v>
      </c>
      <c r="C1032" s="17" t="s">
        <v>2077</v>
      </c>
      <c r="D1032" s="17" t="s">
        <v>2605</v>
      </c>
      <c r="E1032" s="17" t="s">
        <v>2229</v>
      </c>
      <c r="F1032" s="17" t="s">
        <v>2616</v>
      </c>
      <c r="G1032" s="17" t="s">
        <v>768</v>
      </c>
      <c r="H1032" s="18" t="s">
        <v>1050</v>
      </c>
      <c r="I1032" s="19">
        <v>44726</v>
      </c>
      <c r="J1032" s="17" t="s">
        <v>2656</v>
      </c>
      <c r="K1032" s="17">
        <v>0.39</v>
      </c>
      <c r="L1032" s="17">
        <v>67</v>
      </c>
      <c r="M1032" s="17">
        <v>6.05</v>
      </c>
      <c r="N1032" s="17">
        <v>70</v>
      </c>
      <c r="O1032" s="17">
        <v>5.93</v>
      </c>
      <c r="P1032" s="17">
        <v>61</v>
      </c>
      <c r="Q1032" s="17">
        <v>0.55000000000000004</v>
      </c>
      <c r="R1032" s="17">
        <v>64</v>
      </c>
      <c r="S1032" s="17">
        <v>1.92</v>
      </c>
      <c r="T1032" s="17">
        <v>64</v>
      </c>
      <c r="U1032" s="17">
        <v>-0.21</v>
      </c>
      <c r="V1032" s="17">
        <v>58</v>
      </c>
      <c r="W1032" s="17">
        <v>-0.31</v>
      </c>
      <c r="X1032" s="17">
        <v>51</v>
      </c>
      <c r="Y1032" s="17">
        <v>2.27</v>
      </c>
      <c r="Z1032" s="17">
        <v>51</v>
      </c>
      <c r="AA1032" s="17">
        <v>1.63</v>
      </c>
      <c r="AB1032" s="17">
        <v>54</v>
      </c>
      <c r="AC1032" s="17">
        <v>3.7</v>
      </c>
      <c r="AD1032" s="17">
        <v>59</v>
      </c>
      <c r="AE1032" s="42">
        <v>0.32</v>
      </c>
      <c r="AF1032" s="17">
        <v>55</v>
      </c>
      <c r="AG1032" s="45">
        <v>0.04</v>
      </c>
      <c r="AH1032" s="17">
        <v>47</v>
      </c>
      <c r="AI1032" s="49">
        <v>0.19</v>
      </c>
      <c r="AJ1032" s="17">
        <v>54</v>
      </c>
      <c r="AK1032" s="49">
        <v>1E-3</v>
      </c>
      <c r="AL1032" s="17">
        <v>40</v>
      </c>
      <c r="AM1032" s="42">
        <v>0.19</v>
      </c>
      <c r="AN1032" s="17">
        <v>51</v>
      </c>
      <c r="AO1032" s="42">
        <v>0.48</v>
      </c>
      <c r="AP1032" s="17">
        <v>57</v>
      </c>
      <c r="AQ1032" s="17">
        <v>5.84</v>
      </c>
      <c r="AR1032" s="17">
        <v>162.71</v>
      </c>
      <c r="AS1032" s="17">
        <v>121.23</v>
      </c>
      <c r="AT1032" s="17" t="s">
        <v>2640</v>
      </c>
      <c r="AU1032" s="17" t="s">
        <v>2642</v>
      </c>
      <c r="AV1032" s="17" t="s">
        <v>2641</v>
      </c>
      <c r="AW1032" s="17">
        <v>3</v>
      </c>
      <c r="AX1032" s="66" t="s">
        <v>2688</v>
      </c>
    </row>
    <row r="1033" spans="1:50" s="8" customFormat="1" x14ac:dyDescent="0.3">
      <c r="A1033" s="17" t="s">
        <v>2606</v>
      </c>
      <c r="B1033" s="17" t="s">
        <v>845</v>
      </c>
      <c r="C1033" s="17" t="s">
        <v>2078</v>
      </c>
      <c r="D1033" s="17" t="s">
        <v>2606</v>
      </c>
      <c r="E1033" s="17" t="s">
        <v>2229</v>
      </c>
      <c r="F1033" s="17" t="s">
        <v>2616</v>
      </c>
      <c r="G1033" s="17" t="s">
        <v>845</v>
      </c>
      <c r="H1033" s="18" t="s">
        <v>1042</v>
      </c>
      <c r="I1033" s="19">
        <v>44731</v>
      </c>
      <c r="J1033" s="17" t="s">
        <v>2656</v>
      </c>
      <c r="K1033" s="17">
        <v>0.55000000000000004</v>
      </c>
      <c r="L1033" s="17">
        <v>68</v>
      </c>
      <c r="M1033" s="17">
        <v>9.5399999999999991</v>
      </c>
      <c r="N1033" s="17">
        <v>71</v>
      </c>
      <c r="O1033" s="17">
        <v>15.82</v>
      </c>
      <c r="P1033" s="17">
        <v>64</v>
      </c>
      <c r="Q1033" s="17">
        <v>-0.26</v>
      </c>
      <c r="R1033" s="17">
        <v>67</v>
      </c>
      <c r="S1033" s="17">
        <v>2.4</v>
      </c>
      <c r="T1033" s="17">
        <v>66</v>
      </c>
      <c r="U1033" s="17">
        <v>-0.3</v>
      </c>
      <c r="V1033" s="17">
        <v>63</v>
      </c>
      <c r="W1033" s="17">
        <v>-0.24</v>
      </c>
      <c r="X1033" s="17">
        <v>53</v>
      </c>
      <c r="Y1033" s="17">
        <v>3.83</v>
      </c>
      <c r="Z1033" s="17">
        <v>52</v>
      </c>
      <c r="AA1033" s="17">
        <v>2.71</v>
      </c>
      <c r="AB1033" s="17">
        <v>55</v>
      </c>
      <c r="AC1033" s="17">
        <v>5.65</v>
      </c>
      <c r="AD1033" s="17">
        <v>61</v>
      </c>
      <c r="AE1033" s="42">
        <v>0.22</v>
      </c>
      <c r="AF1033" s="17">
        <v>57</v>
      </c>
      <c r="AG1033" s="45">
        <v>0.04</v>
      </c>
      <c r="AH1033" s="17">
        <v>46</v>
      </c>
      <c r="AI1033" s="49">
        <v>0.22</v>
      </c>
      <c r="AJ1033" s="17">
        <v>54</v>
      </c>
      <c r="AK1033" s="49">
        <v>0.01</v>
      </c>
      <c r="AL1033" s="17">
        <v>39</v>
      </c>
      <c r="AM1033" s="42">
        <v>0.24</v>
      </c>
      <c r="AN1033" s="17">
        <v>51</v>
      </c>
      <c r="AO1033" s="42">
        <v>0.34</v>
      </c>
      <c r="AP1033" s="17">
        <v>59</v>
      </c>
      <c r="AQ1033" s="17">
        <v>9.2399999999999984</v>
      </c>
      <c r="AR1033" s="17">
        <v>160.84</v>
      </c>
      <c r="AS1033" s="17">
        <v>124.57</v>
      </c>
      <c r="AT1033" s="17" t="s">
        <v>2640</v>
      </c>
      <c r="AU1033" s="17" t="s">
        <v>2642</v>
      </c>
      <c r="AV1033" s="17" t="s">
        <v>2640</v>
      </c>
      <c r="AW1033" s="17">
        <v>3</v>
      </c>
      <c r="AX1033" s="66" t="s">
        <v>2688</v>
      </c>
    </row>
    <row r="1034" spans="1:50" x14ac:dyDescent="0.3">
      <c r="A1034" s="11" t="s">
        <v>2607</v>
      </c>
      <c r="B1034" s="11" t="s">
        <v>238</v>
      </c>
      <c r="C1034" s="11" t="s">
        <v>2079</v>
      </c>
      <c r="D1034" s="11" t="s">
        <v>2607</v>
      </c>
      <c r="E1034" s="11" t="s">
        <v>2229</v>
      </c>
      <c r="F1034" s="11" t="s">
        <v>2616</v>
      </c>
      <c r="G1034" s="11" t="s">
        <v>238</v>
      </c>
      <c r="H1034" s="12" t="s">
        <v>1046</v>
      </c>
      <c r="I1034" s="13">
        <v>44702</v>
      </c>
      <c r="J1034" s="11" t="s">
        <v>2657</v>
      </c>
      <c r="K1034" s="11">
        <v>0.38</v>
      </c>
      <c r="L1034" s="11">
        <v>66</v>
      </c>
      <c r="M1034" s="11">
        <v>7.33</v>
      </c>
      <c r="N1034" s="11">
        <v>70</v>
      </c>
      <c r="O1034" s="11">
        <v>11.28</v>
      </c>
      <c r="P1034" s="11">
        <v>59</v>
      </c>
      <c r="Q1034" s="11">
        <v>0.22</v>
      </c>
      <c r="R1034" s="11">
        <v>66</v>
      </c>
      <c r="S1034" s="11">
        <v>1.49</v>
      </c>
      <c r="T1034" s="11">
        <v>66</v>
      </c>
      <c r="U1034" s="11">
        <v>-0.42</v>
      </c>
      <c r="V1034" s="11">
        <v>57</v>
      </c>
      <c r="W1034" s="11">
        <v>-0.11</v>
      </c>
      <c r="X1034" s="11">
        <v>49</v>
      </c>
      <c r="Y1034" s="11">
        <v>3.03</v>
      </c>
      <c r="Z1034" s="11">
        <v>49</v>
      </c>
      <c r="AA1034" s="11">
        <v>1.38</v>
      </c>
      <c r="AB1034" s="11">
        <v>52</v>
      </c>
      <c r="AC1034" s="11">
        <v>3.98</v>
      </c>
      <c r="AD1034" s="11">
        <v>60</v>
      </c>
      <c r="AE1034" s="40">
        <v>0.22</v>
      </c>
      <c r="AF1034" s="11">
        <v>54</v>
      </c>
      <c r="AG1034" s="43">
        <v>0.02</v>
      </c>
      <c r="AH1034" s="11">
        <v>42</v>
      </c>
      <c r="AI1034" s="47">
        <v>0.2</v>
      </c>
      <c r="AJ1034" s="11">
        <v>50</v>
      </c>
      <c r="AK1034" s="47">
        <v>0.01</v>
      </c>
      <c r="AL1034" s="11">
        <v>36</v>
      </c>
      <c r="AM1034" s="40">
        <v>0.21</v>
      </c>
      <c r="AN1034" s="11">
        <v>47</v>
      </c>
      <c r="AO1034" s="40">
        <v>0.33</v>
      </c>
      <c r="AP1034" s="11">
        <v>56</v>
      </c>
      <c r="AQ1034" s="11">
        <v>6.91</v>
      </c>
      <c r="AR1034" s="11">
        <v>149.13999999999999</v>
      </c>
      <c r="AS1034" s="11">
        <v>120.96</v>
      </c>
      <c r="AT1034" s="11" t="s">
        <v>2640</v>
      </c>
      <c r="AU1034" s="11" t="s">
        <v>2640</v>
      </c>
      <c r="AV1034" s="11" t="s">
        <v>2640</v>
      </c>
      <c r="AW1034" s="11">
        <v>3</v>
      </c>
      <c r="AX1034" s="64" t="s">
        <v>2690</v>
      </c>
    </row>
    <row r="1035" spans="1:50" x14ac:dyDescent="0.3">
      <c r="A1035" s="11" t="s">
        <v>2608</v>
      </c>
      <c r="B1035" s="11" t="s">
        <v>860</v>
      </c>
      <c r="C1035" s="11" t="s">
        <v>2080</v>
      </c>
      <c r="D1035" s="11" t="s">
        <v>2608</v>
      </c>
      <c r="E1035" s="11" t="s">
        <v>2229</v>
      </c>
      <c r="F1035" s="11" t="s">
        <v>2616</v>
      </c>
      <c r="G1035" s="11" t="s">
        <v>860</v>
      </c>
      <c r="H1035" s="12" t="s">
        <v>1066</v>
      </c>
      <c r="I1035" s="13">
        <v>44732</v>
      </c>
      <c r="J1035" s="11" t="s">
        <v>2656</v>
      </c>
      <c r="K1035" s="11">
        <v>0.66</v>
      </c>
      <c r="L1035" s="11">
        <v>63</v>
      </c>
      <c r="M1035" s="11">
        <v>10.45</v>
      </c>
      <c r="N1035" s="11">
        <v>69</v>
      </c>
      <c r="O1035" s="11">
        <v>11.96</v>
      </c>
      <c r="P1035" s="11">
        <v>55</v>
      </c>
      <c r="Q1035" s="11">
        <v>-0.44</v>
      </c>
      <c r="R1035" s="11">
        <v>61</v>
      </c>
      <c r="S1035" s="11">
        <v>1.97</v>
      </c>
      <c r="T1035" s="11">
        <v>62</v>
      </c>
      <c r="U1035" s="11">
        <v>0.35</v>
      </c>
      <c r="V1035" s="11">
        <v>48</v>
      </c>
      <c r="W1035" s="11">
        <v>-0.81</v>
      </c>
      <c r="X1035" s="11">
        <v>41</v>
      </c>
      <c r="Y1035" s="11">
        <v>6.2</v>
      </c>
      <c r="Z1035" s="11">
        <v>41</v>
      </c>
      <c r="AA1035" s="11">
        <v>2.02</v>
      </c>
      <c r="AB1035" s="11">
        <v>45</v>
      </c>
      <c r="AC1035" s="11">
        <v>6.3</v>
      </c>
      <c r="AD1035" s="11">
        <v>57</v>
      </c>
      <c r="AE1035" s="40">
        <v>0.28000000000000003</v>
      </c>
      <c r="AF1035" s="11">
        <v>45</v>
      </c>
      <c r="AG1035" s="43">
        <v>0.05</v>
      </c>
      <c r="AH1035" s="11">
        <v>35</v>
      </c>
      <c r="AI1035" s="47">
        <v>0.21</v>
      </c>
      <c r="AJ1035" s="11">
        <v>42</v>
      </c>
      <c r="AK1035" s="47">
        <v>1E-3</v>
      </c>
      <c r="AL1035" s="11">
        <v>29</v>
      </c>
      <c r="AM1035" s="40">
        <v>0.22</v>
      </c>
      <c r="AN1035" s="11">
        <v>39</v>
      </c>
      <c r="AO1035" s="40">
        <v>0.4</v>
      </c>
      <c r="AP1035" s="11">
        <v>46</v>
      </c>
      <c r="AQ1035" s="11">
        <v>10.799999999999999</v>
      </c>
      <c r="AR1035" s="11">
        <v>173.4</v>
      </c>
      <c r="AS1035" s="11">
        <v>125.51</v>
      </c>
      <c r="AT1035" s="11" t="s">
        <v>2641</v>
      </c>
      <c r="AU1035" s="11" t="s">
        <v>2641</v>
      </c>
      <c r="AV1035" s="11" t="s">
        <v>2641</v>
      </c>
      <c r="AW1035" s="11">
        <v>3</v>
      </c>
      <c r="AX1035" s="64" t="s">
        <v>2688</v>
      </c>
    </row>
    <row r="1036" spans="1:50" x14ac:dyDescent="0.3">
      <c r="A1036" s="11" t="s">
        <v>2609</v>
      </c>
      <c r="B1036" s="11" t="s">
        <v>817</v>
      </c>
      <c r="C1036" s="11" t="s">
        <v>2081</v>
      </c>
      <c r="D1036" s="11" t="s">
        <v>2609</v>
      </c>
      <c r="E1036" s="11" t="s">
        <v>2229</v>
      </c>
      <c r="F1036" s="11" t="s">
        <v>2616</v>
      </c>
      <c r="G1036" s="11" t="s">
        <v>817</v>
      </c>
      <c r="H1036" s="12" t="s">
        <v>1049</v>
      </c>
      <c r="I1036" s="13">
        <v>44727</v>
      </c>
      <c r="J1036" s="11" t="s">
        <v>2656</v>
      </c>
      <c r="K1036" s="11">
        <v>0.42</v>
      </c>
      <c r="L1036" s="11">
        <v>67</v>
      </c>
      <c r="M1036" s="11">
        <v>8.81</v>
      </c>
      <c r="N1036" s="11">
        <v>70</v>
      </c>
      <c r="O1036" s="11">
        <v>15.28</v>
      </c>
      <c r="P1036" s="11">
        <v>63</v>
      </c>
      <c r="Q1036" s="11">
        <v>-0.05</v>
      </c>
      <c r="R1036" s="11">
        <v>66</v>
      </c>
      <c r="S1036" s="11">
        <v>2.54</v>
      </c>
      <c r="T1036" s="11">
        <v>66</v>
      </c>
      <c r="U1036" s="11">
        <v>-0.26</v>
      </c>
      <c r="V1036" s="11">
        <v>59</v>
      </c>
      <c r="W1036" s="11">
        <v>-0.75</v>
      </c>
      <c r="X1036" s="11">
        <v>49</v>
      </c>
      <c r="Y1036" s="11">
        <v>5.21</v>
      </c>
      <c r="Z1036" s="11">
        <v>49</v>
      </c>
      <c r="AA1036" s="11">
        <v>2.4500000000000002</v>
      </c>
      <c r="AB1036" s="11">
        <v>53</v>
      </c>
      <c r="AC1036" s="11">
        <v>5.16</v>
      </c>
      <c r="AD1036" s="11">
        <v>60</v>
      </c>
      <c r="AE1036" s="40">
        <v>0.26</v>
      </c>
      <c r="AF1036" s="11">
        <v>56</v>
      </c>
      <c r="AG1036" s="43">
        <v>0.06</v>
      </c>
      <c r="AH1036" s="11">
        <v>43</v>
      </c>
      <c r="AI1036" s="47">
        <v>0.17</v>
      </c>
      <c r="AJ1036" s="11">
        <v>53</v>
      </c>
      <c r="AK1036" s="47">
        <v>0.02</v>
      </c>
      <c r="AL1036" s="11">
        <v>37</v>
      </c>
      <c r="AM1036" s="40">
        <v>0.25</v>
      </c>
      <c r="AN1036" s="11">
        <v>49</v>
      </c>
      <c r="AO1036" s="40">
        <v>0.35</v>
      </c>
      <c r="AP1036" s="11">
        <v>58</v>
      </c>
      <c r="AQ1036" s="11">
        <v>8.5500000000000007</v>
      </c>
      <c r="AR1036" s="11">
        <v>161.04</v>
      </c>
      <c r="AS1036" s="11">
        <v>118.45</v>
      </c>
      <c r="AT1036" s="11" t="s">
        <v>2641</v>
      </c>
      <c r="AU1036" s="11" t="s">
        <v>2640</v>
      </c>
      <c r="AV1036" s="11" t="s">
        <v>2642</v>
      </c>
      <c r="AW1036" s="11">
        <v>3</v>
      </c>
      <c r="AX1036" s="64" t="s">
        <v>2688</v>
      </c>
    </row>
    <row r="1037" spans="1:50" x14ac:dyDescent="0.3">
      <c r="A1037" s="11" t="s">
        <v>2610</v>
      </c>
      <c r="B1037" s="11" t="s">
        <v>748</v>
      </c>
      <c r="C1037" s="11" t="s">
        <v>2082</v>
      </c>
      <c r="D1037" s="11" t="s">
        <v>2610</v>
      </c>
      <c r="E1037" s="11" t="s">
        <v>2229</v>
      </c>
      <c r="F1037" s="11" t="s">
        <v>2616</v>
      </c>
      <c r="G1037" s="11" t="s">
        <v>748</v>
      </c>
      <c r="H1037" s="12" t="s">
        <v>1042</v>
      </c>
      <c r="I1037" s="13">
        <v>44725</v>
      </c>
      <c r="J1037" s="11" t="s">
        <v>2656</v>
      </c>
      <c r="K1037" s="11">
        <v>0.38</v>
      </c>
      <c r="L1037" s="11">
        <v>67</v>
      </c>
      <c r="M1037" s="11">
        <v>8.5</v>
      </c>
      <c r="N1037" s="11">
        <v>71</v>
      </c>
      <c r="O1037" s="11">
        <v>12.99</v>
      </c>
      <c r="P1037" s="11">
        <v>61</v>
      </c>
      <c r="Q1037" s="11">
        <v>0.86</v>
      </c>
      <c r="R1037" s="11">
        <v>67</v>
      </c>
      <c r="S1037" s="11">
        <v>2.75</v>
      </c>
      <c r="T1037" s="11">
        <v>68</v>
      </c>
      <c r="U1037" s="11">
        <v>-0.53</v>
      </c>
      <c r="V1037" s="11">
        <v>61</v>
      </c>
      <c r="W1037" s="11">
        <v>-0.2</v>
      </c>
      <c r="X1037" s="11">
        <v>50</v>
      </c>
      <c r="Y1037" s="11">
        <v>3.34</v>
      </c>
      <c r="Z1037" s="11">
        <v>50</v>
      </c>
      <c r="AA1037" s="11">
        <v>2.42</v>
      </c>
      <c r="AB1037" s="11">
        <v>53</v>
      </c>
      <c r="AC1037" s="11">
        <v>4.2699999999999996</v>
      </c>
      <c r="AD1037" s="11">
        <v>62</v>
      </c>
      <c r="AE1037" s="40">
        <v>0.3</v>
      </c>
      <c r="AF1037" s="11">
        <v>55</v>
      </c>
      <c r="AG1037" s="43">
        <v>0.06</v>
      </c>
      <c r="AH1037" s="11">
        <v>44</v>
      </c>
      <c r="AI1037" s="47">
        <v>0.21</v>
      </c>
      <c r="AJ1037" s="11">
        <v>51</v>
      </c>
      <c r="AK1037" s="47">
        <v>0.02</v>
      </c>
      <c r="AL1037" s="11">
        <v>38</v>
      </c>
      <c r="AM1037" s="40">
        <v>0.28000000000000003</v>
      </c>
      <c r="AN1037" s="11">
        <v>48</v>
      </c>
      <c r="AO1037" s="40">
        <v>0.45</v>
      </c>
      <c r="AP1037" s="11">
        <v>57</v>
      </c>
      <c r="AQ1037" s="11">
        <v>7.97</v>
      </c>
      <c r="AR1037" s="11">
        <v>167.55</v>
      </c>
      <c r="AS1037" s="11">
        <v>125.74</v>
      </c>
      <c r="AT1037" s="11" t="s">
        <v>2640</v>
      </c>
      <c r="AU1037" s="11" t="s">
        <v>2640</v>
      </c>
      <c r="AV1037" s="11" t="s">
        <v>2642</v>
      </c>
      <c r="AW1037" s="11">
        <v>4</v>
      </c>
      <c r="AX1037" s="64" t="s">
        <v>2688</v>
      </c>
    </row>
    <row r="1038" spans="1:50" s="8" customFormat="1" x14ac:dyDescent="0.3">
      <c r="A1038" s="17" t="s">
        <v>2611</v>
      </c>
      <c r="B1038" s="17" t="s">
        <v>529</v>
      </c>
      <c r="C1038" s="17" t="s">
        <v>2083</v>
      </c>
      <c r="D1038" s="17" t="s">
        <v>2611</v>
      </c>
      <c r="E1038" s="17" t="s">
        <v>2229</v>
      </c>
      <c r="F1038" s="17" t="s">
        <v>2616</v>
      </c>
      <c r="G1038" s="17" t="s">
        <v>529</v>
      </c>
      <c r="H1038" s="18" t="s">
        <v>1051</v>
      </c>
      <c r="I1038" s="19">
        <v>44711</v>
      </c>
      <c r="J1038" s="17" t="s">
        <v>2656</v>
      </c>
      <c r="K1038" s="17">
        <v>0.4</v>
      </c>
      <c r="L1038" s="17">
        <v>65</v>
      </c>
      <c r="M1038" s="17">
        <v>8.5</v>
      </c>
      <c r="N1038" s="17">
        <v>70</v>
      </c>
      <c r="O1038" s="17">
        <v>12.91</v>
      </c>
      <c r="P1038" s="17">
        <v>60</v>
      </c>
      <c r="Q1038" s="17">
        <v>0.26</v>
      </c>
      <c r="R1038" s="17">
        <v>64</v>
      </c>
      <c r="S1038" s="17">
        <v>1.94</v>
      </c>
      <c r="T1038" s="17">
        <v>65</v>
      </c>
      <c r="U1038" s="17">
        <v>-0.61</v>
      </c>
      <c r="V1038" s="17">
        <v>56</v>
      </c>
      <c r="W1038" s="17">
        <v>-0.36</v>
      </c>
      <c r="X1038" s="17">
        <v>49</v>
      </c>
      <c r="Y1038" s="17">
        <v>5.28</v>
      </c>
      <c r="Z1038" s="17">
        <v>49</v>
      </c>
      <c r="AA1038" s="17">
        <v>1.98</v>
      </c>
      <c r="AB1038" s="17">
        <v>52</v>
      </c>
      <c r="AC1038" s="17">
        <v>4.46</v>
      </c>
      <c r="AD1038" s="17">
        <v>60</v>
      </c>
      <c r="AE1038" s="42">
        <v>0.27</v>
      </c>
      <c r="AF1038" s="17">
        <v>52</v>
      </c>
      <c r="AG1038" s="45">
        <v>0.03</v>
      </c>
      <c r="AH1038" s="17">
        <v>43</v>
      </c>
      <c r="AI1038" s="49">
        <v>0.2</v>
      </c>
      <c r="AJ1038" s="17">
        <v>50</v>
      </c>
      <c r="AK1038" s="49">
        <v>0.02</v>
      </c>
      <c r="AL1038" s="17">
        <v>37</v>
      </c>
      <c r="AM1038" s="42">
        <v>0.23</v>
      </c>
      <c r="AN1038" s="17">
        <v>47</v>
      </c>
      <c r="AO1038" s="42">
        <v>0.41</v>
      </c>
      <c r="AP1038" s="17">
        <v>54</v>
      </c>
      <c r="AQ1038" s="17">
        <v>7.89</v>
      </c>
      <c r="AR1038" s="17">
        <v>160.13999999999999</v>
      </c>
      <c r="AS1038" s="17">
        <v>121.47</v>
      </c>
      <c r="AT1038" s="17" t="s">
        <v>2641</v>
      </c>
      <c r="AU1038" s="17" t="s">
        <v>2641</v>
      </c>
      <c r="AV1038" s="17" t="s">
        <v>2642</v>
      </c>
      <c r="AW1038" s="17">
        <v>3</v>
      </c>
      <c r="AX1038" s="66" t="s">
        <v>2688</v>
      </c>
    </row>
    <row r="1039" spans="1:50" s="8" customFormat="1" x14ac:dyDescent="0.3">
      <c r="A1039" s="17" t="s">
        <v>2612</v>
      </c>
      <c r="B1039" s="17" t="s">
        <v>294</v>
      </c>
      <c r="C1039" s="17" t="s">
        <v>2084</v>
      </c>
      <c r="D1039" s="17" t="s">
        <v>2612</v>
      </c>
      <c r="E1039" s="17" t="s">
        <v>2229</v>
      </c>
      <c r="F1039" s="17" t="s">
        <v>2616</v>
      </c>
      <c r="G1039" s="17" t="s">
        <v>294</v>
      </c>
      <c r="H1039" s="18" t="s">
        <v>1051</v>
      </c>
      <c r="I1039" s="19">
        <v>44707</v>
      </c>
      <c r="J1039" s="17" t="s">
        <v>2656</v>
      </c>
      <c r="K1039" s="17">
        <v>0.4</v>
      </c>
      <c r="L1039" s="17">
        <v>65</v>
      </c>
      <c r="M1039" s="17">
        <v>7.79</v>
      </c>
      <c r="N1039" s="17">
        <v>70</v>
      </c>
      <c r="O1039" s="17">
        <v>14.47</v>
      </c>
      <c r="P1039" s="17">
        <v>58</v>
      </c>
      <c r="Q1039" s="17">
        <v>-0.25</v>
      </c>
      <c r="R1039" s="17">
        <v>63</v>
      </c>
      <c r="S1039" s="17">
        <v>1.75</v>
      </c>
      <c r="T1039" s="17">
        <v>65</v>
      </c>
      <c r="U1039" s="17">
        <v>0.15</v>
      </c>
      <c r="V1039" s="17">
        <v>54</v>
      </c>
      <c r="W1039" s="17">
        <v>-0.28999999999999998</v>
      </c>
      <c r="X1039" s="17">
        <v>50</v>
      </c>
      <c r="Y1039" s="17">
        <v>4.3</v>
      </c>
      <c r="Z1039" s="17">
        <v>49</v>
      </c>
      <c r="AA1039" s="17">
        <v>1.81</v>
      </c>
      <c r="AB1039" s="17">
        <v>51</v>
      </c>
      <c r="AC1039" s="17">
        <v>4.57</v>
      </c>
      <c r="AD1039" s="17">
        <v>60</v>
      </c>
      <c r="AE1039" s="42">
        <v>0.31</v>
      </c>
      <c r="AF1039" s="17">
        <v>50</v>
      </c>
      <c r="AG1039" s="45">
        <v>0.03</v>
      </c>
      <c r="AH1039" s="17">
        <v>41</v>
      </c>
      <c r="AI1039" s="49">
        <v>0.21</v>
      </c>
      <c r="AJ1039" s="17">
        <v>48</v>
      </c>
      <c r="AK1039" s="49">
        <v>0.02</v>
      </c>
      <c r="AL1039" s="17">
        <v>35</v>
      </c>
      <c r="AM1039" s="42">
        <v>0.23</v>
      </c>
      <c r="AN1039" s="17">
        <v>45</v>
      </c>
      <c r="AO1039" s="42">
        <v>0.45</v>
      </c>
      <c r="AP1039" s="17">
        <v>52</v>
      </c>
      <c r="AQ1039" s="17">
        <v>7.94</v>
      </c>
      <c r="AR1039" s="17">
        <v>152.97999999999999</v>
      </c>
      <c r="AS1039" s="17">
        <v>121.37</v>
      </c>
      <c r="AT1039" s="17" t="s">
        <v>2642</v>
      </c>
      <c r="AU1039" s="17" t="s">
        <v>2641</v>
      </c>
      <c r="AV1039" s="17" t="s">
        <v>2641</v>
      </c>
      <c r="AW1039" s="17">
        <v>3</v>
      </c>
      <c r="AX1039" s="66" t="s">
        <v>2688</v>
      </c>
    </row>
    <row r="1040" spans="1:50" s="8" customFormat="1" x14ac:dyDescent="0.3">
      <c r="A1040" s="17" t="s">
        <v>2613</v>
      </c>
      <c r="B1040" s="17" t="s">
        <v>193</v>
      </c>
      <c r="C1040" s="17" t="s">
        <v>2085</v>
      </c>
      <c r="D1040" s="17" t="s">
        <v>2613</v>
      </c>
      <c r="E1040" s="17" t="s">
        <v>2229</v>
      </c>
      <c r="F1040" s="17" t="s">
        <v>2616</v>
      </c>
      <c r="G1040" s="17" t="s">
        <v>193</v>
      </c>
      <c r="H1040" s="18" t="s">
        <v>1054</v>
      </c>
      <c r="I1040" s="19">
        <v>44700</v>
      </c>
      <c r="J1040" s="17" t="s">
        <v>2656</v>
      </c>
      <c r="K1040" s="17">
        <v>0.43</v>
      </c>
      <c r="L1040" s="17">
        <v>69</v>
      </c>
      <c r="M1040" s="17">
        <v>7.49</v>
      </c>
      <c r="N1040" s="17">
        <v>73</v>
      </c>
      <c r="O1040" s="17">
        <v>10.71</v>
      </c>
      <c r="P1040" s="17">
        <v>64</v>
      </c>
      <c r="Q1040" s="17">
        <v>-0.06</v>
      </c>
      <c r="R1040" s="17">
        <v>69</v>
      </c>
      <c r="S1040" s="17">
        <v>1.33</v>
      </c>
      <c r="T1040" s="17">
        <v>69</v>
      </c>
      <c r="U1040" s="17">
        <v>0.93</v>
      </c>
      <c r="V1040" s="17">
        <v>64</v>
      </c>
      <c r="W1040" s="17">
        <v>-0.09</v>
      </c>
      <c r="X1040" s="17">
        <v>52</v>
      </c>
      <c r="Y1040" s="17">
        <v>3.44</v>
      </c>
      <c r="Z1040" s="17">
        <v>51</v>
      </c>
      <c r="AA1040" s="17">
        <v>1.34</v>
      </c>
      <c r="AB1040" s="17">
        <v>56</v>
      </c>
      <c r="AC1040" s="17">
        <v>3.91</v>
      </c>
      <c r="AD1040" s="17">
        <v>62</v>
      </c>
      <c r="AE1040" s="42">
        <v>0.28000000000000003</v>
      </c>
      <c r="AF1040" s="17">
        <v>60</v>
      </c>
      <c r="AG1040" s="45">
        <v>7.0000000000000007E-2</v>
      </c>
      <c r="AH1040" s="17">
        <v>46</v>
      </c>
      <c r="AI1040" s="49">
        <v>0.2</v>
      </c>
      <c r="AJ1040" s="17">
        <v>56</v>
      </c>
      <c r="AK1040" s="49">
        <v>1E-3</v>
      </c>
      <c r="AL1040" s="17">
        <v>39</v>
      </c>
      <c r="AM1040" s="42">
        <v>0.26</v>
      </c>
      <c r="AN1040" s="17">
        <v>52</v>
      </c>
      <c r="AO1040" s="42">
        <v>0.36</v>
      </c>
      <c r="AP1040" s="17">
        <v>62</v>
      </c>
      <c r="AQ1040" s="17">
        <v>8.42</v>
      </c>
      <c r="AR1040" s="17">
        <v>156.91</v>
      </c>
      <c r="AS1040" s="17">
        <v>127.05</v>
      </c>
      <c r="AT1040" s="17" t="s">
        <v>2640</v>
      </c>
      <c r="AU1040" s="17" t="s">
        <v>2641</v>
      </c>
      <c r="AV1040" s="17" t="s">
        <v>2640</v>
      </c>
      <c r="AW1040" s="17">
        <v>3</v>
      </c>
      <c r="AX1040" s="66" t="s">
        <v>2690</v>
      </c>
    </row>
    <row r="1041" spans="1:50" s="8" customFormat="1" x14ac:dyDescent="0.3">
      <c r="A1041" s="17" t="s">
        <v>2614</v>
      </c>
      <c r="B1041" s="17" t="s">
        <v>526</v>
      </c>
      <c r="C1041" s="17" t="s">
        <v>2086</v>
      </c>
      <c r="D1041" s="17" t="s">
        <v>2614</v>
      </c>
      <c r="E1041" s="17" t="s">
        <v>2229</v>
      </c>
      <c r="F1041" s="17" t="s">
        <v>2616</v>
      </c>
      <c r="G1041" s="17" t="s">
        <v>526</v>
      </c>
      <c r="H1041" s="18" t="s">
        <v>1054</v>
      </c>
      <c r="I1041" s="19">
        <v>44711</v>
      </c>
      <c r="J1041" s="17" t="s">
        <v>2656</v>
      </c>
      <c r="K1041" s="17">
        <v>0.25</v>
      </c>
      <c r="L1041" s="17">
        <v>67</v>
      </c>
      <c r="M1041" s="17">
        <v>6.2</v>
      </c>
      <c r="N1041" s="17">
        <v>70</v>
      </c>
      <c r="O1041" s="17">
        <v>10.4</v>
      </c>
      <c r="P1041" s="17">
        <v>62</v>
      </c>
      <c r="Q1041" s="17">
        <v>-0.61</v>
      </c>
      <c r="R1041" s="17">
        <v>66</v>
      </c>
      <c r="S1041" s="17">
        <v>0.96</v>
      </c>
      <c r="T1041" s="17">
        <v>66</v>
      </c>
      <c r="U1041" s="17">
        <v>0.82</v>
      </c>
      <c r="V1041" s="17">
        <v>60</v>
      </c>
      <c r="W1041" s="17">
        <v>-0.45</v>
      </c>
      <c r="X1041" s="17">
        <v>51</v>
      </c>
      <c r="Y1041" s="17">
        <v>3.63</v>
      </c>
      <c r="Z1041" s="17">
        <v>50</v>
      </c>
      <c r="AA1041" s="17">
        <v>0.65</v>
      </c>
      <c r="AB1041" s="17">
        <v>54</v>
      </c>
      <c r="AC1041" s="17">
        <v>4.45</v>
      </c>
      <c r="AD1041" s="17">
        <v>60</v>
      </c>
      <c r="AE1041" s="42">
        <v>0.22</v>
      </c>
      <c r="AF1041" s="17">
        <v>58</v>
      </c>
      <c r="AG1041" s="45">
        <v>0.02</v>
      </c>
      <c r="AH1041" s="17">
        <v>45</v>
      </c>
      <c r="AI1041" s="49">
        <v>0.16</v>
      </c>
      <c r="AJ1041" s="17">
        <v>54</v>
      </c>
      <c r="AK1041" s="49">
        <v>0.01</v>
      </c>
      <c r="AL1041" s="17">
        <v>38</v>
      </c>
      <c r="AM1041" s="42">
        <v>0.17</v>
      </c>
      <c r="AN1041" s="17">
        <v>51</v>
      </c>
      <c r="AO1041" s="42">
        <v>0.34</v>
      </c>
      <c r="AP1041" s="17">
        <v>60</v>
      </c>
      <c r="AQ1041" s="17">
        <v>7.0200000000000005</v>
      </c>
      <c r="AR1041" s="17">
        <v>142.03</v>
      </c>
      <c r="AS1041" s="17">
        <v>117.18</v>
      </c>
      <c r="AT1041" s="17" t="s">
        <v>2640</v>
      </c>
      <c r="AU1041" s="17" t="s">
        <v>2641</v>
      </c>
      <c r="AV1041" s="17" t="s">
        <v>2642</v>
      </c>
      <c r="AW1041" s="17">
        <v>4</v>
      </c>
      <c r="AX1041" s="66" t="s">
        <v>2688</v>
      </c>
    </row>
  </sheetData>
  <autoFilter ref="A1:AX1" xr:uid="{00000000-0001-0000-0000-000000000000}"/>
  <sortState xmlns:xlrd2="http://schemas.microsoft.com/office/spreadsheetml/2017/richdata2" ref="A2:DB1041">
    <sortCondition ref="A2:A1041"/>
  </sortState>
  <phoneticPr fontId="18" type="noConversion"/>
  <conditionalFormatting sqref="B1:C56 B58:C101 B112:C1048576 C57 C102:C111">
    <cfRule type="duplicateValues" dxfId="3" priority="3"/>
    <cfRule type="duplicateValues" dxfId="2" priority="4"/>
  </conditionalFormatting>
  <conditionalFormatting sqref="A1:A1048576">
    <cfRule type="duplicateValues" dxfId="1" priority="2"/>
  </conditionalFormatting>
  <conditionalFormatting sqref="G1:G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A9CA6-F866-47F8-B085-D5BCC349A0C5}">
  <dimension ref="B1:W12479"/>
  <sheetViews>
    <sheetView topLeftCell="A43" zoomScaleNormal="100" workbookViewId="0">
      <selection activeCell="N28" sqref="N28"/>
    </sheetView>
  </sheetViews>
  <sheetFormatPr defaultColWidth="9.109375" defaultRowHeight="12.6" customHeight="1" x14ac:dyDescent="0.3"/>
  <cols>
    <col min="1" max="1" width="4.44140625" style="7" customWidth="1"/>
    <col min="2" max="2" width="7.88671875" style="7" customWidth="1"/>
    <col min="3" max="3" width="10.33203125" style="7" customWidth="1"/>
    <col min="4" max="4" width="9.5546875" style="7" customWidth="1"/>
    <col min="5" max="5" width="8.33203125" style="7" customWidth="1"/>
    <col min="6" max="6" width="9.44140625" style="7" customWidth="1"/>
    <col min="7" max="7" width="9.6640625" style="7" customWidth="1"/>
    <col min="8" max="8" width="8.109375" style="7" customWidth="1"/>
    <col min="9" max="9" width="7.33203125" style="7" customWidth="1"/>
    <col min="10" max="10" width="9.6640625" style="7" customWidth="1"/>
    <col min="11" max="11" width="6.33203125" style="7" bestFit="1" customWidth="1"/>
    <col min="12" max="12" width="6.109375" style="7" bestFit="1" customWidth="1"/>
    <col min="13" max="13" width="7.44140625" style="7" bestFit="1" customWidth="1"/>
    <col min="14" max="14" width="6.5546875" style="7" bestFit="1" customWidth="1"/>
    <col min="15" max="15" width="14.33203125" style="7" bestFit="1" customWidth="1"/>
    <col min="16" max="16" width="6.33203125" style="7" bestFit="1" customWidth="1"/>
    <col min="17" max="17" width="6.44140625" style="7" bestFit="1" customWidth="1"/>
    <col min="18" max="18" width="5.5546875" style="7" bestFit="1" customWidth="1"/>
    <col min="19" max="20" width="6.5546875" style="7" bestFit="1" customWidth="1"/>
    <col min="21" max="21" width="7.33203125" style="7" bestFit="1" customWidth="1"/>
    <col min="22" max="23" width="5.5546875" style="7" bestFit="1" customWidth="1"/>
    <col min="24" max="16384" width="9.109375" style="7"/>
  </cols>
  <sheetData>
    <row r="1" spans="2:23" s="2" customFormat="1" ht="12.6" customHeight="1" x14ac:dyDescent="0.3">
      <c r="B1" s="76" t="s">
        <v>2692</v>
      </c>
      <c r="C1" s="77"/>
      <c r="D1" s="20" t="str">
        <f>VLOOKUP($J1,ASBVs!$A$2:$B$1041,2,FALSE)</f>
        <v>223038</v>
      </c>
      <c r="E1" s="21"/>
      <c r="F1" s="22" t="str">
        <f>VLOOKUP($J1,ASBVs!$A$2:$J$1041,10,FALSE)</f>
        <v>Twin</v>
      </c>
      <c r="G1" s="78" t="str">
        <f>VLOOKUP($J1,ASBVs!$A$2:$AX$1041,50,FALSE)</f>
        <v xml:space="preserve"> </v>
      </c>
      <c r="H1" s="79"/>
      <c r="I1" s="23" t="s">
        <v>2693</v>
      </c>
      <c r="J1" s="24">
        <v>1</v>
      </c>
      <c r="K1" s="4"/>
      <c r="L1" s="4"/>
      <c r="M1" s="4"/>
      <c r="N1" s="5"/>
      <c r="O1" s="5"/>
      <c r="P1" s="4"/>
      <c r="Q1" s="4"/>
      <c r="R1" s="4"/>
      <c r="S1" s="6"/>
      <c r="T1" s="6"/>
      <c r="U1" s="6"/>
      <c r="V1" s="4"/>
      <c r="W1" s="4"/>
    </row>
    <row r="2" spans="2:23" ht="12.6" customHeight="1" x14ac:dyDescent="0.3">
      <c r="B2" s="25" t="s">
        <v>2694</v>
      </c>
      <c r="C2" s="80" t="str">
        <f>VLOOKUP($J1,ASBVs!$A$2:$H$1041,8,FALSE)</f>
        <v>196104</v>
      </c>
      <c r="D2" s="80"/>
      <c r="E2" s="81"/>
      <c r="F2" s="26" t="s">
        <v>2639</v>
      </c>
      <c r="G2" s="82">
        <f>VLOOKUP($J1,ASBVs!$A$2:$I$1041,9,FALSE)</f>
        <v>44681</v>
      </c>
      <c r="H2" s="83"/>
      <c r="I2" s="83"/>
      <c r="J2" s="84"/>
    </row>
    <row r="3" spans="2:23" ht="12.6" customHeight="1" x14ac:dyDescent="0.3">
      <c r="B3" s="27" t="s">
        <v>0</v>
      </c>
      <c r="C3" s="28" t="s">
        <v>1</v>
      </c>
      <c r="D3" s="28" t="s">
        <v>2</v>
      </c>
      <c r="E3" s="28" t="s">
        <v>3</v>
      </c>
      <c r="F3" s="27" t="s">
        <v>4</v>
      </c>
      <c r="G3" s="28" t="s">
        <v>1093</v>
      </c>
      <c r="H3" s="28" t="s">
        <v>1092</v>
      </c>
      <c r="I3" s="28" t="s">
        <v>5</v>
      </c>
      <c r="J3" s="28" t="s">
        <v>2652</v>
      </c>
    </row>
    <row r="4" spans="2:23" ht="12.6" customHeight="1" x14ac:dyDescent="0.3">
      <c r="B4" s="29">
        <f>VLOOKUP($J1,ASBVs!$A$2:$AP$1041,11,FALSE)</f>
        <v>0.59</v>
      </c>
      <c r="C4" s="29">
        <f>VLOOKUP($J1,ASBVs!$A$2:$AP$1041,13,FALSE)</f>
        <v>10.210000000000001</v>
      </c>
      <c r="D4" s="29">
        <f>VLOOKUP($J1,ASBVs!$A$2:$AP$1041,15,FALSE)</f>
        <v>16.23</v>
      </c>
      <c r="E4" s="29">
        <f>VLOOKUP($J1,ASBVs!$A$2:$AP$1041,17,FALSE)</f>
        <v>-0.31</v>
      </c>
      <c r="F4" s="29">
        <f>VLOOKUP($J1,ASBVs!$A$2:$AP$1041,19,FALSE)</f>
        <v>1.35</v>
      </c>
      <c r="G4" s="39">
        <f>VLOOKUP($J1,ASBVs!$A$2:$AP$1041,41,FALSE)</f>
        <v>0.39</v>
      </c>
      <c r="H4" s="39">
        <f>VLOOKUP($J1,ASBVs!$A$2:$AP$1041,39,FALSE)</f>
        <v>0.18</v>
      </c>
      <c r="I4" s="29">
        <f>VLOOKUP($J1,ASBVs!$A$2:$AP$1041,21,FALSE)</f>
        <v>1.07</v>
      </c>
      <c r="J4" s="39">
        <f>VLOOKUP($J1,ASBVs!$A$2:$AP$1041,31,FALSE)</f>
        <v>0.26</v>
      </c>
    </row>
    <row r="5" spans="2:23" ht="12.6" customHeight="1" x14ac:dyDescent="0.3">
      <c r="B5" s="29">
        <f>VLOOKUP($J1,ASBVs!$A$2:$AP$1041,12,FALSE)</f>
        <v>66</v>
      </c>
      <c r="C5" s="29">
        <f>VLOOKUP($J1,ASBVs!$A$2:$AP$1041,14,FALSE)</f>
        <v>72</v>
      </c>
      <c r="D5" s="29">
        <f>VLOOKUP($J1,ASBVs!$A$2:$AP$1041,16,FALSE)</f>
        <v>63</v>
      </c>
      <c r="E5" s="29">
        <f>VLOOKUP($J1,ASBVs!$A$2:$AP$1041,18,FALSE)</f>
        <v>71</v>
      </c>
      <c r="F5" s="29">
        <f>VLOOKUP($J1,ASBVs!$A$2:$AP$1041,20,FALSE)</f>
        <v>69</v>
      </c>
      <c r="G5" s="29">
        <f>VLOOKUP($J1,ASBVs!$A$2:$AP$1041,42,FALSE)</f>
        <v>60</v>
      </c>
      <c r="H5" s="29">
        <f>VLOOKUP($J1,ASBVs!$A$2:$AP$1041,40,FALSE)</f>
        <v>50</v>
      </c>
      <c r="I5" s="29">
        <f>VLOOKUP($J1,ASBVs!$A$2:$AP$1041,22,FALSE)</f>
        <v>62</v>
      </c>
      <c r="J5" s="29">
        <f>VLOOKUP($J1,ASBVs!$A$2:$AP$1041,32,FALSE)</f>
        <v>58</v>
      </c>
    </row>
    <row r="6" spans="2:23" ht="12.6" customHeight="1" x14ac:dyDescent="0.3">
      <c r="B6" s="31" t="s">
        <v>1089</v>
      </c>
      <c r="C6" s="27" t="s">
        <v>1090</v>
      </c>
      <c r="D6" s="27" t="s">
        <v>1091</v>
      </c>
      <c r="E6" s="27" t="s">
        <v>8</v>
      </c>
      <c r="F6" s="27" t="s">
        <v>6</v>
      </c>
      <c r="G6" s="27" t="s">
        <v>7</v>
      </c>
      <c r="H6" s="27" t="s">
        <v>2638</v>
      </c>
      <c r="I6" s="85" t="s">
        <v>2700</v>
      </c>
      <c r="J6" s="86"/>
    </row>
    <row r="7" spans="2:23" ht="12.6" customHeight="1" x14ac:dyDescent="0.3">
      <c r="B7" s="30">
        <f>VLOOKUP($J1,ASBVs!$A$2:$AP$1041,33,FALSE)</f>
        <v>0.01</v>
      </c>
      <c r="C7" s="30">
        <f>VLOOKUP($J1,ASBVs!$A$2:$AP$1041,35,FALSE)</f>
        <v>0.22</v>
      </c>
      <c r="D7" s="30">
        <f>VLOOKUP($J1,ASBVs!$A$2:$AP$1041,37,FALSE)</f>
        <v>0.01</v>
      </c>
      <c r="E7" s="32">
        <f>VLOOKUP($J1,ASBVs!$A$2:$AP$1041,29,FALSE)</f>
        <v>5.24</v>
      </c>
      <c r="F7" s="32">
        <f>VLOOKUP($J1,ASBVs!$A$2:$AP$1041,23,FALSE)</f>
        <v>-0.17</v>
      </c>
      <c r="G7" s="32">
        <f>VLOOKUP($J1,ASBVs!$A$2:$AP$1041,25,FALSE)</f>
        <v>4.93</v>
      </c>
      <c r="H7" s="32">
        <f>VLOOKUP($J1,ASBVs!$A$2:$AP$1041,27,FALSE)</f>
        <v>2.14</v>
      </c>
      <c r="I7" s="86"/>
      <c r="J7" s="86"/>
    </row>
    <row r="8" spans="2:23" ht="12.6" customHeight="1" x14ac:dyDescent="0.3">
      <c r="B8" s="33">
        <f>VLOOKUP($J1,ASBVs!$A$2:$AP$1041,34,FALSE)</f>
        <v>44</v>
      </c>
      <c r="C8" s="33">
        <f>VLOOKUP($J1,ASBVs!$A$2:$AP$1041,36,FALSE)</f>
        <v>53</v>
      </c>
      <c r="D8" s="33">
        <f>VLOOKUP($J1,ASBVs!$A$2:$AP$1041,38,FALSE)</f>
        <v>37</v>
      </c>
      <c r="E8" s="33">
        <f>VLOOKUP($J1,ASBVs!$A$2:$AP$1041,30,FALSE)</f>
        <v>62</v>
      </c>
      <c r="F8" s="33">
        <f>VLOOKUP($J1,ASBVs!$A$2:$AP$1041,24,FALSE)</f>
        <v>50</v>
      </c>
      <c r="G8" s="33">
        <f>VLOOKUP($J1,ASBVs!$A$2:$AP$1041,26,FALSE)</f>
        <v>49</v>
      </c>
      <c r="H8" s="33">
        <f>VLOOKUP($J1,ASBVs!$A$2:$AP$1041,28,FALSE)</f>
        <v>55</v>
      </c>
      <c r="I8" s="99">
        <f>VLOOKUP($J1,ASBVs!$A$2:$AQ$1041,43,FALSE)</f>
        <v>11.280000000000001</v>
      </c>
      <c r="J8" s="79"/>
    </row>
    <row r="9" spans="2:23" ht="12.6" customHeight="1" x14ac:dyDescent="0.3">
      <c r="B9" s="87" t="s">
        <v>2695</v>
      </c>
      <c r="C9" s="88"/>
      <c r="D9" s="89" t="s">
        <v>2699</v>
      </c>
      <c r="E9" s="90"/>
      <c r="F9" s="91" t="str">
        <f>VLOOKUP($J1,ASBVs!$A$2:$F$1041,6,FALSE)</f>
        <v xml:space="preserve"> </v>
      </c>
      <c r="G9" s="34" t="s">
        <v>2669</v>
      </c>
      <c r="H9" s="35" t="str">
        <f>VLOOKUP($J1,ASBVs!$A$2:$AU$1041,46,FALSE)</f>
        <v>2</v>
      </c>
      <c r="I9" s="34" t="s">
        <v>2670</v>
      </c>
      <c r="J9" s="35" t="str">
        <f>VLOOKUP($J1,ASBVs!$A$2:$AU$1041,47,FALSE)</f>
        <v>2</v>
      </c>
    </row>
    <row r="10" spans="2:23" ht="12.6" customHeight="1" x14ac:dyDescent="0.3">
      <c r="B10" s="93">
        <f>VLOOKUP($J1,ASBVs!$A$2:$AS$1041,45,FALSE)</f>
        <v>126.48</v>
      </c>
      <c r="C10" s="94"/>
      <c r="D10" s="93">
        <f>VLOOKUP($J1,ASBVs!$A$2:$AS$1041,44,FALSE)</f>
        <v>163.81</v>
      </c>
      <c r="E10" s="94"/>
      <c r="F10" s="92"/>
      <c r="G10" s="34" t="s">
        <v>2671</v>
      </c>
      <c r="H10" s="35" t="str">
        <f>VLOOKUP($J1,ASBVs!$A$2:$AW$1041,48,FALSE)</f>
        <v>3</v>
      </c>
      <c r="I10" s="34" t="s">
        <v>2672</v>
      </c>
      <c r="J10" s="35">
        <f>VLOOKUP($J1,ASBVs!$A$2:$AW$1041,49,FALSE)</f>
        <v>3</v>
      </c>
    </row>
    <row r="11" spans="2:23" ht="12.6" customHeight="1" x14ac:dyDescent="0.3">
      <c r="B11" s="36" t="s">
        <v>2696</v>
      </c>
      <c r="C11" s="95" t="str">
        <f>VLOOKUP($J1,ASBVs!$A$2:$E$1041,5,FALSE)</f>
        <v xml:space="preserve">Individual </v>
      </c>
      <c r="D11" s="96"/>
      <c r="E11" s="97" t="s">
        <v>2697</v>
      </c>
      <c r="F11" s="98"/>
      <c r="G11" s="74"/>
      <c r="H11" s="75"/>
      <c r="I11" s="37" t="s">
        <v>2698</v>
      </c>
      <c r="J11" s="38"/>
    </row>
    <row r="13" spans="2:23" ht="12.6" customHeight="1" x14ac:dyDescent="0.3">
      <c r="B13" s="76" t="s">
        <v>2692</v>
      </c>
      <c r="C13" s="77"/>
      <c r="D13" s="20" t="str">
        <f>VLOOKUP($J13,ASBVs!$A$2:$B$1041,2,FALSE)</f>
        <v>223043</v>
      </c>
      <c r="E13" s="21"/>
      <c r="F13" s="22" t="str">
        <f>VLOOKUP($J13,ASBVs!$A$2:$J$1041,10,FALSE)</f>
        <v>Single</v>
      </c>
      <c r="G13" s="78" t="str">
        <f>VLOOKUP($J13,ASBVs!$A$2:$AX$1041,50,FALSE)</f>
        <v xml:space="preserve"> </v>
      </c>
      <c r="H13" s="79"/>
      <c r="I13" s="23" t="s">
        <v>2693</v>
      </c>
      <c r="J13" s="24">
        <v>2</v>
      </c>
    </row>
    <row r="14" spans="2:23" ht="12.6" customHeight="1" x14ac:dyDescent="0.3">
      <c r="B14" s="25" t="s">
        <v>2694</v>
      </c>
      <c r="C14" s="80" t="str">
        <f>VLOOKUP($J13,ASBVs!$A$2:$H$1041,8,FALSE)</f>
        <v>202850</v>
      </c>
      <c r="D14" s="80"/>
      <c r="E14" s="81"/>
      <c r="F14" s="26" t="s">
        <v>2639</v>
      </c>
      <c r="G14" s="82">
        <f>VLOOKUP($J13,ASBVs!$A$2:$I$1041,9,FALSE)</f>
        <v>44682</v>
      </c>
      <c r="H14" s="83"/>
      <c r="I14" s="83"/>
      <c r="J14" s="84"/>
    </row>
    <row r="15" spans="2:23" ht="12.6" customHeight="1" x14ac:dyDescent="0.3">
      <c r="B15" s="27" t="s">
        <v>0</v>
      </c>
      <c r="C15" s="28" t="s">
        <v>1</v>
      </c>
      <c r="D15" s="28" t="s">
        <v>2</v>
      </c>
      <c r="E15" s="28" t="s">
        <v>3</v>
      </c>
      <c r="F15" s="27" t="s">
        <v>4</v>
      </c>
      <c r="G15" s="28" t="s">
        <v>1093</v>
      </c>
      <c r="H15" s="28" t="s">
        <v>1092</v>
      </c>
      <c r="I15" s="28" t="s">
        <v>5</v>
      </c>
      <c r="J15" s="28" t="s">
        <v>2652</v>
      </c>
    </row>
    <row r="16" spans="2:23" ht="12.6" customHeight="1" x14ac:dyDescent="0.3">
      <c r="B16" s="29">
        <f>VLOOKUP($J13,ASBVs!$A$2:$AP$1041,11,FALSE)</f>
        <v>0.61</v>
      </c>
      <c r="C16" s="29">
        <f>VLOOKUP($J13,ASBVs!$A$2:$AP$1041,13,FALSE)</f>
        <v>11.41</v>
      </c>
      <c r="D16" s="29">
        <f>VLOOKUP($J13,ASBVs!$A$2:$AP$1041,15,FALSE)</f>
        <v>17.149999999999999</v>
      </c>
      <c r="E16" s="29">
        <f>VLOOKUP($J13,ASBVs!$A$2:$AP$1041,17,FALSE)</f>
        <v>-0.42</v>
      </c>
      <c r="F16" s="29">
        <f>VLOOKUP($J13,ASBVs!$A$2:$AP$1041,19,FALSE)</f>
        <v>2.0299999999999998</v>
      </c>
      <c r="G16" s="39">
        <f>VLOOKUP($J13,ASBVs!$A$2:$AP$1041,41,FALSE)</f>
        <v>0.31</v>
      </c>
      <c r="H16" s="39">
        <f>VLOOKUP($J13,ASBVs!$A$2:$AP$1041,39,FALSE)</f>
        <v>0.2</v>
      </c>
      <c r="I16" s="29">
        <f>VLOOKUP($J13,ASBVs!$A$2:$AP$1041,21,FALSE)</f>
        <v>1.19</v>
      </c>
      <c r="J16" s="39">
        <f>VLOOKUP($J13,ASBVs!$A$2:$AP$1041,31,FALSE)</f>
        <v>0.22</v>
      </c>
    </row>
    <row r="17" spans="2:10" ht="12.6" customHeight="1" x14ac:dyDescent="0.3">
      <c r="B17" s="29">
        <f>VLOOKUP($J13,ASBVs!$A$2:$AP$1041,12,FALSE)</f>
        <v>65</v>
      </c>
      <c r="C17" s="29">
        <f>VLOOKUP($J13,ASBVs!$A$2:$AP$1041,14,FALSE)</f>
        <v>72</v>
      </c>
      <c r="D17" s="29">
        <f>VLOOKUP($J13,ASBVs!$A$2:$AP$1041,16,FALSE)</f>
        <v>60</v>
      </c>
      <c r="E17" s="29">
        <f>VLOOKUP($J13,ASBVs!$A$2:$AP$1041,18,FALSE)</f>
        <v>71</v>
      </c>
      <c r="F17" s="29">
        <f>VLOOKUP($J13,ASBVs!$A$2:$AP$1041,20,FALSE)</f>
        <v>69</v>
      </c>
      <c r="G17" s="29">
        <f>VLOOKUP($J13,ASBVs!$A$2:$AP$1041,42,FALSE)</f>
        <v>53</v>
      </c>
      <c r="H17" s="29">
        <f>VLOOKUP($J13,ASBVs!$A$2:$AP$1041,40,FALSE)</f>
        <v>46</v>
      </c>
      <c r="I17" s="29">
        <f>VLOOKUP($J13,ASBVs!$A$2:$AP$1041,22,FALSE)</f>
        <v>56</v>
      </c>
      <c r="J17" s="29">
        <f>VLOOKUP($J13,ASBVs!$A$2:$AP$1041,32,FALSE)</f>
        <v>51</v>
      </c>
    </row>
    <row r="18" spans="2:10" ht="12.6" customHeight="1" x14ac:dyDescent="0.3">
      <c r="B18" s="31" t="s">
        <v>1089</v>
      </c>
      <c r="C18" s="27" t="s">
        <v>1090</v>
      </c>
      <c r="D18" s="27" t="s">
        <v>1091</v>
      </c>
      <c r="E18" s="27" t="s">
        <v>8</v>
      </c>
      <c r="F18" s="27" t="s">
        <v>6</v>
      </c>
      <c r="G18" s="27" t="s">
        <v>7</v>
      </c>
      <c r="H18" s="27" t="s">
        <v>2638</v>
      </c>
      <c r="I18" s="85" t="s">
        <v>2700</v>
      </c>
      <c r="J18" s="86"/>
    </row>
    <row r="19" spans="2:10" ht="12.6" customHeight="1" x14ac:dyDescent="0.3">
      <c r="B19" s="30">
        <f>VLOOKUP($J13,ASBVs!$A$2:$AP$1041,33,FALSE)</f>
        <v>0.04</v>
      </c>
      <c r="C19" s="30">
        <f>VLOOKUP($J13,ASBVs!$A$2:$AP$1041,35,FALSE)</f>
        <v>0.14000000000000001</v>
      </c>
      <c r="D19" s="30">
        <f>VLOOKUP($J13,ASBVs!$A$2:$AP$1041,37,FALSE)</f>
        <v>0.02</v>
      </c>
      <c r="E19" s="32">
        <f>VLOOKUP($J13,ASBVs!$A$2:$AP$1041,29,FALSE)</f>
        <v>6.65</v>
      </c>
      <c r="F19" s="32">
        <f>VLOOKUP($J13,ASBVs!$A$2:$AP$1041,23,FALSE)</f>
        <v>-0.57999999999999996</v>
      </c>
      <c r="G19" s="32">
        <f>VLOOKUP($J13,ASBVs!$A$2:$AP$1041,25,FALSE)</f>
        <v>5.28</v>
      </c>
      <c r="H19" s="32">
        <f>VLOOKUP($J13,ASBVs!$A$2:$AP$1041,27,FALSE)</f>
        <v>2.17</v>
      </c>
      <c r="I19" s="86"/>
      <c r="J19" s="86"/>
    </row>
    <row r="20" spans="2:10" ht="12.6" customHeight="1" x14ac:dyDescent="0.3">
      <c r="B20" s="33">
        <f>VLOOKUP($J13,ASBVs!$A$2:$AP$1041,34,FALSE)</f>
        <v>40</v>
      </c>
      <c r="C20" s="33">
        <f>VLOOKUP($J13,ASBVs!$A$2:$AP$1041,36,FALSE)</f>
        <v>49</v>
      </c>
      <c r="D20" s="33">
        <f>VLOOKUP($J13,ASBVs!$A$2:$AP$1041,38,FALSE)</f>
        <v>35</v>
      </c>
      <c r="E20" s="33">
        <f>VLOOKUP($J13,ASBVs!$A$2:$AP$1041,30,FALSE)</f>
        <v>61</v>
      </c>
      <c r="F20" s="33">
        <f>VLOOKUP($J13,ASBVs!$A$2:$AP$1041,24,FALSE)</f>
        <v>45</v>
      </c>
      <c r="G20" s="33">
        <f>VLOOKUP($J13,ASBVs!$A$2:$AP$1041,26,FALSE)</f>
        <v>44</v>
      </c>
      <c r="H20" s="33">
        <f>VLOOKUP($J13,ASBVs!$A$2:$AP$1041,28,FALSE)</f>
        <v>53</v>
      </c>
      <c r="I20" s="99">
        <f>VLOOKUP($J13,ASBVs!$A$2:$AQ$1041,43,FALSE)</f>
        <v>12.6</v>
      </c>
      <c r="J20" s="79"/>
    </row>
    <row r="21" spans="2:10" ht="12.6" customHeight="1" x14ac:dyDescent="0.3">
      <c r="B21" s="87" t="s">
        <v>2695</v>
      </c>
      <c r="C21" s="88"/>
      <c r="D21" s="89" t="s">
        <v>2699</v>
      </c>
      <c r="E21" s="90"/>
      <c r="F21" s="91" t="str">
        <f>VLOOKUP($J13,ASBVs!$A$2:$F$1041,6,FALSE)</f>
        <v xml:space="preserve"> </v>
      </c>
      <c r="G21" s="34" t="s">
        <v>2669</v>
      </c>
      <c r="H21" s="35" t="str">
        <f>VLOOKUP($J13,ASBVs!$A$2:$AU$1041,46,FALSE)</f>
        <v>1</v>
      </c>
      <c r="I21" s="34" t="s">
        <v>2670</v>
      </c>
      <c r="J21" s="35" t="str">
        <f>VLOOKUP($J13,ASBVs!$A$2:$AU$1041,47,FALSE)</f>
        <v>2</v>
      </c>
    </row>
    <row r="22" spans="2:10" ht="12.6" customHeight="1" x14ac:dyDescent="0.3">
      <c r="B22" s="93">
        <f>VLOOKUP($J13,ASBVs!$A$2:$AS$1041,45,FALSE)</f>
        <v>126.46</v>
      </c>
      <c r="C22" s="94"/>
      <c r="D22" s="93">
        <f>VLOOKUP($J13,ASBVs!$A$2:$AS$1041,44,FALSE)</f>
        <v>168.65</v>
      </c>
      <c r="E22" s="94"/>
      <c r="F22" s="92"/>
      <c r="G22" s="34" t="s">
        <v>2671</v>
      </c>
      <c r="H22" s="35" t="str">
        <f>VLOOKUP($J13,ASBVs!$A$2:$AW$1041,48,FALSE)</f>
        <v>2</v>
      </c>
      <c r="I22" s="34" t="s">
        <v>2672</v>
      </c>
      <c r="J22" s="35">
        <f>VLOOKUP($J13,ASBVs!$A$2:$AW$1041,49,FALSE)</f>
        <v>4</v>
      </c>
    </row>
    <row r="23" spans="2:10" ht="12.6" customHeight="1" x14ac:dyDescent="0.3">
      <c r="B23" s="36" t="s">
        <v>2696</v>
      </c>
      <c r="C23" s="95" t="str">
        <f>VLOOKUP($J13,ASBVs!$A$2:$E$1041,5,FALSE)</f>
        <v xml:space="preserve">Individual </v>
      </c>
      <c r="D23" s="96"/>
      <c r="E23" s="97" t="s">
        <v>2697</v>
      </c>
      <c r="F23" s="98"/>
      <c r="G23" s="74"/>
      <c r="H23" s="75"/>
      <c r="I23" s="37" t="s">
        <v>2698</v>
      </c>
      <c r="J23" s="38"/>
    </row>
    <row r="25" spans="2:10" ht="12.6" customHeight="1" x14ac:dyDescent="0.3">
      <c r="B25" s="76" t="s">
        <v>2692</v>
      </c>
      <c r="C25" s="77"/>
      <c r="D25" s="20" t="str">
        <f>VLOOKUP($J25,ASBVs!$A$2:$B$1041,2,FALSE)</f>
        <v>223795</v>
      </c>
      <c r="E25" s="21"/>
      <c r="F25" s="22" t="str">
        <f>VLOOKUP($J25,ASBVs!$A$2:$J$1041,10,FALSE)</f>
        <v>Twin</v>
      </c>
      <c r="G25" s="78" t="str">
        <f>VLOOKUP($J25,ASBVs!$A$2:$AX$1041,50,FALSE)</f>
        <v xml:space="preserve"> </v>
      </c>
      <c r="H25" s="79"/>
      <c r="I25" s="23" t="s">
        <v>2693</v>
      </c>
      <c r="J25" s="24">
        <v>3</v>
      </c>
    </row>
    <row r="26" spans="2:10" ht="12.6" customHeight="1" x14ac:dyDescent="0.3">
      <c r="B26" s="25" t="s">
        <v>2694</v>
      </c>
      <c r="C26" s="80" t="str">
        <f>VLOOKUP($J25,ASBVs!$A$2:$H$1041,8,FALSE)</f>
        <v>218812</v>
      </c>
      <c r="D26" s="80"/>
      <c r="E26" s="81"/>
      <c r="F26" s="26" t="s">
        <v>2639</v>
      </c>
      <c r="G26" s="82">
        <f>VLOOKUP($J25,ASBVs!$A$2:$I$1041,9,FALSE)</f>
        <v>44703</v>
      </c>
      <c r="H26" s="83"/>
      <c r="I26" s="83"/>
      <c r="J26" s="84"/>
    </row>
    <row r="27" spans="2:10" ht="12.6" customHeight="1" x14ac:dyDescent="0.3">
      <c r="B27" s="27" t="s">
        <v>0</v>
      </c>
      <c r="C27" s="28" t="s">
        <v>1</v>
      </c>
      <c r="D27" s="28" t="s">
        <v>2</v>
      </c>
      <c r="E27" s="28" t="s">
        <v>3</v>
      </c>
      <c r="F27" s="27" t="s">
        <v>4</v>
      </c>
      <c r="G27" s="28" t="s">
        <v>1093</v>
      </c>
      <c r="H27" s="28" t="s">
        <v>1092</v>
      </c>
      <c r="I27" s="28" t="s">
        <v>5</v>
      </c>
      <c r="J27" s="28" t="s">
        <v>2652</v>
      </c>
    </row>
    <row r="28" spans="2:10" ht="12.6" customHeight="1" x14ac:dyDescent="0.3">
      <c r="B28" s="29">
        <f>VLOOKUP($J25,ASBVs!$A$2:$AP$1041,11,FALSE)</f>
        <v>0.4</v>
      </c>
      <c r="C28" s="29">
        <f>VLOOKUP($J25,ASBVs!$A$2:$AP$1041,13,FALSE)</f>
        <v>8.5299999999999994</v>
      </c>
      <c r="D28" s="29">
        <f>VLOOKUP($J25,ASBVs!$A$2:$AP$1041,15,FALSE)</f>
        <v>12.6</v>
      </c>
      <c r="E28" s="29">
        <f>VLOOKUP($J25,ASBVs!$A$2:$AP$1041,17,FALSE)</f>
        <v>0.21</v>
      </c>
      <c r="F28" s="29">
        <f>VLOOKUP($J25,ASBVs!$A$2:$AP$1041,19,FALSE)</f>
        <v>2.3199999999999998</v>
      </c>
      <c r="G28" s="39">
        <f>VLOOKUP($J25,ASBVs!$A$2:$AP$1041,41,FALSE)</f>
        <v>0.46</v>
      </c>
      <c r="H28" s="39">
        <f>VLOOKUP($J25,ASBVs!$A$2:$AP$1041,39,FALSE)</f>
        <v>0.31</v>
      </c>
      <c r="I28" s="29">
        <f>VLOOKUP($J25,ASBVs!$A$2:$AP$1041,21,FALSE)</f>
        <v>-0.32</v>
      </c>
      <c r="J28" s="39">
        <f>VLOOKUP($J25,ASBVs!$A$2:$AP$1041,31,FALSE)</f>
        <v>0.28999999999999998</v>
      </c>
    </row>
    <row r="29" spans="2:10" ht="12.6" customHeight="1" x14ac:dyDescent="0.3">
      <c r="B29" s="29">
        <f>VLOOKUP($J25,ASBVs!$A$2:$AP$1041,12,FALSE)</f>
        <v>67</v>
      </c>
      <c r="C29" s="29">
        <f>VLOOKUP($J25,ASBVs!$A$2:$AP$1041,14,FALSE)</f>
        <v>71</v>
      </c>
      <c r="D29" s="29">
        <f>VLOOKUP($J25,ASBVs!$A$2:$AP$1041,16,FALSE)</f>
        <v>62</v>
      </c>
      <c r="E29" s="29">
        <f>VLOOKUP($J25,ASBVs!$A$2:$AP$1041,18,FALSE)</f>
        <v>65</v>
      </c>
      <c r="F29" s="29">
        <f>VLOOKUP($J25,ASBVs!$A$2:$AP$1041,20,FALSE)</f>
        <v>65</v>
      </c>
      <c r="G29" s="29">
        <f>VLOOKUP($J25,ASBVs!$A$2:$AP$1041,42,FALSE)</f>
        <v>55</v>
      </c>
      <c r="H29" s="29">
        <f>VLOOKUP($J25,ASBVs!$A$2:$AP$1041,40,FALSE)</f>
        <v>47</v>
      </c>
      <c r="I29" s="29">
        <f>VLOOKUP($J25,ASBVs!$A$2:$AP$1041,22,FALSE)</f>
        <v>59</v>
      </c>
      <c r="J29" s="29">
        <f>VLOOKUP($J25,ASBVs!$A$2:$AP$1041,32,FALSE)</f>
        <v>53</v>
      </c>
    </row>
    <row r="30" spans="2:10" ht="12.6" customHeight="1" x14ac:dyDescent="0.3">
      <c r="B30" s="31" t="s">
        <v>1089</v>
      </c>
      <c r="C30" s="27" t="s">
        <v>1090</v>
      </c>
      <c r="D30" s="27" t="s">
        <v>1091</v>
      </c>
      <c r="E30" s="27" t="s">
        <v>8</v>
      </c>
      <c r="F30" s="27" t="s">
        <v>6</v>
      </c>
      <c r="G30" s="27" t="s">
        <v>7</v>
      </c>
      <c r="H30" s="27" t="s">
        <v>2638</v>
      </c>
      <c r="I30" s="85" t="s">
        <v>2700</v>
      </c>
      <c r="J30" s="86"/>
    </row>
    <row r="31" spans="2:10" ht="12.6" customHeight="1" x14ac:dyDescent="0.3">
      <c r="B31" s="30">
        <f>VLOOKUP($J25,ASBVs!$A$2:$AP$1041,33,FALSE)</f>
        <v>0.05</v>
      </c>
      <c r="C31" s="30">
        <f>VLOOKUP($J25,ASBVs!$A$2:$AP$1041,35,FALSE)</f>
        <v>0.32</v>
      </c>
      <c r="D31" s="30">
        <f>VLOOKUP($J25,ASBVs!$A$2:$AP$1041,37,FALSE)</f>
        <v>1E-3</v>
      </c>
      <c r="E31" s="32">
        <f>VLOOKUP($J25,ASBVs!$A$2:$AP$1041,29,FALSE)</f>
        <v>5.17</v>
      </c>
      <c r="F31" s="32">
        <f>VLOOKUP($J25,ASBVs!$A$2:$AP$1041,23,FALSE)</f>
        <v>-0.44</v>
      </c>
      <c r="G31" s="32">
        <f>VLOOKUP($J25,ASBVs!$A$2:$AP$1041,25,FALSE)</f>
        <v>4.0199999999999996</v>
      </c>
      <c r="H31" s="32">
        <f>VLOOKUP($J25,ASBVs!$A$2:$AP$1041,27,FALSE)</f>
        <v>2.21</v>
      </c>
      <c r="I31" s="86"/>
      <c r="J31" s="86"/>
    </row>
    <row r="32" spans="2:10" ht="12.6" customHeight="1" x14ac:dyDescent="0.3">
      <c r="B32" s="33">
        <f>VLOOKUP($J25,ASBVs!$A$2:$AP$1041,34,FALSE)</f>
        <v>41</v>
      </c>
      <c r="C32" s="33">
        <f>VLOOKUP($J25,ASBVs!$A$2:$AP$1041,36,FALSE)</f>
        <v>50</v>
      </c>
      <c r="D32" s="33">
        <f>VLOOKUP($J25,ASBVs!$A$2:$AP$1041,38,FALSE)</f>
        <v>34</v>
      </c>
      <c r="E32" s="33">
        <f>VLOOKUP($J25,ASBVs!$A$2:$AP$1041,30,FALSE)</f>
        <v>60</v>
      </c>
      <c r="F32" s="33">
        <f>VLOOKUP($J25,ASBVs!$A$2:$AP$1041,24,FALSE)</f>
        <v>50</v>
      </c>
      <c r="G32" s="33">
        <f>VLOOKUP($J25,ASBVs!$A$2:$AP$1041,26,FALSE)</f>
        <v>49</v>
      </c>
      <c r="H32" s="33">
        <f>VLOOKUP($J25,ASBVs!$A$2:$AP$1041,28,FALSE)</f>
        <v>53</v>
      </c>
      <c r="I32" s="99">
        <f>VLOOKUP($J25,ASBVs!$A$2:$AQ$1041,43,FALSE)</f>
        <v>8.2099999999999991</v>
      </c>
      <c r="J32" s="79"/>
    </row>
    <row r="33" spans="2:10" ht="12.6" customHeight="1" x14ac:dyDescent="0.3">
      <c r="B33" s="87" t="s">
        <v>2695</v>
      </c>
      <c r="C33" s="88"/>
      <c r="D33" s="89" t="s">
        <v>2699</v>
      </c>
      <c r="E33" s="90"/>
      <c r="F33" s="91" t="str">
        <f>VLOOKUP($J25,ASBVs!$A$2:$F$1041,6,FALSE)</f>
        <v xml:space="preserve"> </v>
      </c>
      <c r="G33" s="34" t="s">
        <v>2669</v>
      </c>
      <c r="H33" s="35" t="str">
        <f>VLOOKUP($J25,ASBVs!$A$2:$AU$1041,46,FALSE)</f>
        <v>3</v>
      </c>
      <c r="I33" s="34" t="s">
        <v>2670</v>
      </c>
      <c r="J33" s="35" t="str">
        <f>VLOOKUP($J25,ASBVs!$A$2:$AU$1041,47,FALSE)</f>
        <v>2</v>
      </c>
    </row>
    <row r="34" spans="2:10" ht="12.6" customHeight="1" x14ac:dyDescent="0.3">
      <c r="B34" s="93">
        <f>VLOOKUP($J25,ASBVs!$A$2:$AS$1041,45,FALSE)</f>
        <v>126.16</v>
      </c>
      <c r="C34" s="94"/>
      <c r="D34" s="93">
        <f>VLOOKUP($J25,ASBVs!$A$2:$AS$1041,44,FALSE)</f>
        <v>171.89</v>
      </c>
      <c r="E34" s="94"/>
      <c r="F34" s="92"/>
      <c r="G34" s="34" t="s">
        <v>2671</v>
      </c>
      <c r="H34" s="35" t="str">
        <f>VLOOKUP($J25,ASBVs!$A$2:$AW$1041,48,FALSE)</f>
        <v>2</v>
      </c>
      <c r="I34" s="34" t="s">
        <v>2672</v>
      </c>
      <c r="J34" s="35">
        <f>VLOOKUP($J25,ASBVs!$A$2:$AW$1041,49,FALSE)</f>
        <v>3</v>
      </c>
    </row>
    <row r="35" spans="2:10" ht="12.6" customHeight="1" x14ac:dyDescent="0.3">
      <c r="B35" s="36" t="s">
        <v>2696</v>
      </c>
      <c r="C35" s="95" t="str">
        <f>VLOOKUP($J25,ASBVs!$A$2:$E$1041,5,FALSE)</f>
        <v xml:space="preserve">Individual </v>
      </c>
      <c r="D35" s="96"/>
      <c r="E35" s="97" t="s">
        <v>2697</v>
      </c>
      <c r="F35" s="98"/>
      <c r="G35" s="74"/>
      <c r="H35" s="75"/>
      <c r="I35" s="37" t="s">
        <v>2698</v>
      </c>
      <c r="J35" s="38"/>
    </row>
    <row r="37" spans="2:10" ht="12.6" customHeight="1" x14ac:dyDescent="0.3">
      <c r="B37" s="76" t="s">
        <v>2692</v>
      </c>
      <c r="C37" s="77"/>
      <c r="D37" s="20" t="str">
        <f>VLOOKUP($J37,ASBVs!$A$2:$B$1041,2,FALSE)</f>
        <v>224905</v>
      </c>
      <c r="E37" s="21"/>
      <c r="F37" s="22" t="str">
        <f>VLOOKUP($J37,ASBVs!$A$2:$J$1041,10,FALSE)</f>
        <v>Single</v>
      </c>
      <c r="G37" s="78" t="str">
        <f>VLOOKUP($J37,ASBVs!$A$2:$AX$1041,50,FALSE)</f>
        <v xml:space="preserve"> </v>
      </c>
      <c r="H37" s="79"/>
      <c r="I37" s="23" t="s">
        <v>2693</v>
      </c>
      <c r="J37" s="24">
        <v>4</v>
      </c>
    </row>
    <row r="38" spans="2:10" ht="12.6" customHeight="1" x14ac:dyDescent="0.3">
      <c r="B38" s="25" t="s">
        <v>2694</v>
      </c>
      <c r="C38" s="80" t="str">
        <f>VLOOKUP($J37,ASBVs!$A$2:$H$1041,8,FALSE)</f>
        <v>184292</v>
      </c>
      <c r="D38" s="80"/>
      <c r="E38" s="81"/>
      <c r="F38" s="26" t="s">
        <v>2639</v>
      </c>
      <c r="G38" s="82">
        <f>VLOOKUP($J37,ASBVs!$A$2:$I$1041,9,FALSE)</f>
        <v>44712</v>
      </c>
      <c r="H38" s="83"/>
      <c r="I38" s="83"/>
      <c r="J38" s="84"/>
    </row>
    <row r="39" spans="2:10" ht="12.6" customHeight="1" x14ac:dyDescent="0.3">
      <c r="B39" s="27" t="s">
        <v>0</v>
      </c>
      <c r="C39" s="28" t="s">
        <v>1</v>
      </c>
      <c r="D39" s="28" t="s">
        <v>2</v>
      </c>
      <c r="E39" s="28" t="s">
        <v>3</v>
      </c>
      <c r="F39" s="27" t="s">
        <v>4</v>
      </c>
      <c r="G39" s="28" t="s">
        <v>1093</v>
      </c>
      <c r="H39" s="28" t="s">
        <v>1092</v>
      </c>
      <c r="I39" s="28" t="s">
        <v>5</v>
      </c>
      <c r="J39" s="28" t="s">
        <v>2652</v>
      </c>
    </row>
    <row r="40" spans="2:10" ht="12.6" customHeight="1" x14ac:dyDescent="0.3">
      <c r="B40" s="29">
        <f>VLOOKUP($J37,ASBVs!$A$2:$AP$1041,11,FALSE)</f>
        <v>0.6</v>
      </c>
      <c r="C40" s="29">
        <f>VLOOKUP($J37,ASBVs!$A$2:$AP$1041,13,FALSE)</f>
        <v>9.85</v>
      </c>
      <c r="D40" s="29">
        <f>VLOOKUP($J37,ASBVs!$A$2:$AP$1041,15,FALSE)</f>
        <v>15.36</v>
      </c>
      <c r="E40" s="29">
        <f>VLOOKUP($J37,ASBVs!$A$2:$AP$1041,17,FALSE)</f>
        <v>1.1299999999999999</v>
      </c>
      <c r="F40" s="29">
        <f>VLOOKUP($J37,ASBVs!$A$2:$AP$1041,19,FALSE)</f>
        <v>3.13</v>
      </c>
      <c r="G40" s="39">
        <f>VLOOKUP($J37,ASBVs!$A$2:$AP$1041,41,FALSE)</f>
        <v>0.44</v>
      </c>
      <c r="H40" s="39">
        <f>VLOOKUP($J37,ASBVs!$A$2:$AP$1041,39,FALSE)</f>
        <v>0.25</v>
      </c>
      <c r="I40" s="29">
        <f>VLOOKUP($J37,ASBVs!$A$2:$AP$1041,21,FALSE)</f>
        <v>0.21</v>
      </c>
      <c r="J40" s="39">
        <f>VLOOKUP($J37,ASBVs!$A$2:$AP$1041,31,FALSE)</f>
        <v>0.28999999999999998</v>
      </c>
    </row>
    <row r="41" spans="2:10" ht="12.6" customHeight="1" x14ac:dyDescent="0.3">
      <c r="B41" s="29">
        <f>VLOOKUP($J37,ASBVs!$A$2:$AP$1041,12,FALSE)</f>
        <v>68</v>
      </c>
      <c r="C41" s="29">
        <f>VLOOKUP($J37,ASBVs!$A$2:$AP$1041,14,FALSE)</f>
        <v>71</v>
      </c>
      <c r="D41" s="29">
        <f>VLOOKUP($J37,ASBVs!$A$2:$AP$1041,16,FALSE)</f>
        <v>68</v>
      </c>
      <c r="E41" s="29">
        <f>VLOOKUP($J37,ASBVs!$A$2:$AP$1041,18,FALSE)</f>
        <v>68</v>
      </c>
      <c r="F41" s="29">
        <f>VLOOKUP($J37,ASBVs!$A$2:$AP$1041,20,FALSE)</f>
        <v>67</v>
      </c>
      <c r="G41" s="29">
        <f>VLOOKUP($J37,ASBVs!$A$2:$AP$1041,42,FALSE)</f>
        <v>62</v>
      </c>
      <c r="H41" s="29">
        <f>VLOOKUP($J37,ASBVs!$A$2:$AP$1041,40,FALSE)</f>
        <v>55</v>
      </c>
      <c r="I41" s="29">
        <f>VLOOKUP($J37,ASBVs!$A$2:$AP$1041,22,FALSE)</f>
        <v>65</v>
      </c>
      <c r="J41" s="29">
        <f>VLOOKUP($J37,ASBVs!$A$2:$AP$1041,32,FALSE)</f>
        <v>60</v>
      </c>
    </row>
    <row r="42" spans="2:10" ht="12.6" customHeight="1" x14ac:dyDescent="0.3">
      <c r="B42" s="31" t="s">
        <v>1089</v>
      </c>
      <c r="C42" s="27" t="s">
        <v>1090</v>
      </c>
      <c r="D42" s="27" t="s">
        <v>1091</v>
      </c>
      <c r="E42" s="27" t="s">
        <v>8</v>
      </c>
      <c r="F42" s="27" t="s">
        <v>6</v>
      </c>
      <c r="G42" s="27" t="s">
        <v>7</v>
      </c>
      <c r="H42" s="27" t="s">
        <v>2638</v>
      </c>
      <c r="I42" s="85" t="s">
        <v>2700</v>
      </c>
      <c r="J42" s="86"/>
    </row>
    <row r="43" spans="2:10" ht="12.6" customHeight="1" x14ac:dyDescent="0.3">
      <c r="B43" s="30">
        <f>VLOOKUP($J37,ASBVs!$A$2:$AP$1041,33,FALSE)</f>
        <v>0.04</v>
      </c>
      <c r="C43" s="30">
        <f>VLOOKUP($J37,ASBVs!$A$2:$AP$1041,35,FALSE)</f>
        <v>0.23</v>
      </c>
      <c r="D43" s="30">
        <f>VLOOKUP($J37,ASBVs!$A$2:$AP$1041,37,FALSE)</f>
        <v>0.01</v>
      </c>
      <c r="E43" s="32">
        <f>VLOOKUP($J37,ASBVs!$A$2:$AP$1041,29,FALSE)</f>
        <v>4.74</v>
      </c>
      <c r="F43" s="32">
        <f>VLOOKUP($J37,ASBVs!$A$2:$AP$1041,23,FALSE)</f>
        <v>-0.14000000000000001</v>
      </c>
      <c r="G43" s="32">
        <f>VLOOKUP($J37,ASBVs!$A$2:$AP$1041,25,FALSE)</f>
        <v>3.84</v>
      </c>
      <c r="H43" s="32">
        <f>VLOOKUP($J37,ASBVs!$A$2:$AP$1041,27,FALSE)</f>
        <v>2.7</v>
      </c>
      <c r="I43" s="86"/>
      <c r="J43" s="86"/>
    </row>
    <row r="44" spans="2:10" ht="12.6" customHeight="1" x14ac:dyDescent="0.3">
      <c r="B44" s="33">
        <f>VLOOKUP($J37,ASBVs!$A$2:$AP$1041,34,FALSE)</f>
        <v>49</v>
      </c>
      <c r="C44" s="33">
        <f>VLOOKUP($J37,ASBVs!$A$2:$AP$1041,36,FALSE)</f>
        <v>58</v>
      </c>
      <c r="D44" s="33">
        <f>VLOOKUP($J37,ASBVs!$A$2:$AP$1041,38,FALSE)</f>
        <v>42</v>
      </c>
      <c r="E44" s="33">
        <f>VLOOKUP($J37,ASBVs!$A$2:$AP$1041,30,FALSE)</f>
        <v>62</v>
      </c>
      <c r="F44" s="33">
        <f>VLOOKUP($J37,ASBVs!$A$2:$AP$1041,24,FALSE)</f>
        <v>53</v>
      </c>
      <c r="G44" s="33">
        <f>VLOOKUP($J37,ASBVs!$A$2:$AP$1041,26,FALSE)</f>
        <v>53</v>
      </c>
      <c r="H44" s="33">
        <f>VLOOKUP($J37,ASBVs!$A$2:$AP$1041,28,FALSE)</f>
        <v>56</v>
      </c>
      <c r="I44" s="99">
        <f>VLOOKUP($J37,ASBVs!$A$2:$AQ$1041,43,FALSE)</f>
        <v>10.06</v>
      </c>
      <c r="J44" s="79"/>
    </row>
    <row r="45" spans="2:10" ht="12.6" customHeight="1" x14ac:dyDescent="0.3">
      <c r="B45" s="87" t="s">
        <v>2695</v>
      </c>
      <c r="C45" s="88"/>
      <c r="D45" s="89" t="s">
        <v>2699</v>
      </c>
      <c r="E45" s="90"/>
      <c r="F45" s="91" t="str">
        <f>VLOOKUP($J37,ASBVs!$A$2:$F$1041,6,FALSE)</f>
        <v xml:space="preserve"> </v>
      </c>
      <c r="G45" s="34" t="s">
        <v>2669</v>
      </c>
      <c r="H45" s="35" t="str">
        <f>VLOOKUP($J37,ASBVs!$A$2:$AU$1041,46,FALSE)</f>
        <v>2</v>
      </c>
      <c r="I45" s="34" t="s">
        <v>2670</v>
      </c>
      <c r="J45" s="35" t="str">
        <f>VLOOKUP($J37,ASBVs!$A$2:$AU$1041,47,FALSE)</f>
        <v>2</v>
      </c>
    </row>
    <row r="46" spans="2:10" ht="12.6" customHeight="1" x14ac:dyDescent="0.3">
      <c r="B46" s="93">
        <f>VLOOKUP($J37,ASBVs!$A$2:$AS$1041,45,FALSE)</f>
        <v>128.41</v>
      </c>
      <c r="C46" s="94"/>
      <c r="D46" s="93">
        <f>VLOOKUP($J37,ASBVs!$A$2:$AS$1041,44,FALSE)</f>
        <v>173.2</v>
      </c>
      <c r="E46" s="94"/>
      <c r="F46" s="92"/>
      <c r="G46" s="34" t="s">
        <v>2671</v>
      </c>
      <c r="H46" s="35" t="str">
        <f>VLOOKUP($J37,ASBVs!$A$2:$AW$1041,48,FALSE)</f>
        <v>2</v>
      </c>
      <c r="I46" s="34" t="s">
        <v>2672</v>
      </c>
      <c r="J46" s="35">
        <f>VLOOKUP($J37,ASBVs!$A$2:$AW$1041,49,FALSE)</f>
        <v>3</v>
      </c>
    </row>
    <row r="47" spans="2:10" ht="12.6" customHeight="1" x14ac:dyDescent="0.3">
      <c r="B47" s="36" t="s">
        <v>2696</v>
      </c>
      <c r="C47" s="95" t="str">
        <f>VLOOKUP($J37,ASBVs!$A$2:$E$1041,5,FALSE)</f>
        <v xml:space="preserve">Individual </v>
      </c>
      <c r="D47" s="96"/>
      <c r="E47" s="97" t="s">
        <v>2697</v>
      </c>
      <c r="F47" s="98"/>
      <c r="G47" s="74"/>
      <c r="H47" s="75"/>
      <c r="I47" s="37" t="s">
        <v>2698</v>
      </c>
      <c r="J47" s="38"/>
    </row>
    <row r="49" spans="2:10" ht="12.6" customHeight="1" x14ac:dyDescent="0.3">
      <c r="B49" s="76" t="s">
        <v>2692</v>
      </c>
      <c r="C49" s="77"/>
      <c r="D49" s="20" t="str">
        <f>VLOOKUP($J49,ASBVs!$A$2:$B$1041,2,FALSE)</f>
        <v>223034</v>
      </c>
      <c r="E49" s="21"/>
      <c r="F49" s="22" t="str">
        <f>VLOOKUP($J49,ASBVs!$A$2:$J$1041,10,FALSE)</f>
        <v>Single</v>
      </c>
      <c r="G49" s="78" t="str">
        <f>VLOOKUP($J49,ASBVs!$A$2:$AX$1041,50,FALSE)</f>
        <v xml:space="preserve"> </v>
      </c>
      <c r="H49" s="79"/>
      <c r="I49" s="23" t="s">
        <v>2693</v>
      </c>
      <c r="J49" s="24">
        <v>5</v>
      </c>
    </row>
    <row r="50" spans="2:10" ht="12.6" customHeight="1" x14ac:dyDescent="0.3">
      <c r="B50" s="25" t="s">
        <v>2694</v>
      </c>
      <c r="C50" s="80" t="str">
        <f>VLOOKUP($J49,ASBVs!$A$2:$H$1041,8,FALSE)</f>
        <v>202850</v>
      </c>
      <c r="D50" s="80"/>
      <c r="E50" s="81"/>
      <c r="F50" s="26" t="s">
        <v>2639</v>
      </c>
      <c r="G50" s="82">
        <f>VLOOKUP($J49,ASBVs!$A$2:$I$1041,9,FALSE)</f>
        <v>44681</v>
      </c>
      <c r="H50" s="83"/>
      <c r="I50" s="83"/>
      <c r="J50" s="84"/>
    </row>
    <row r="51" spans="2:10" ht="12.6" customHeight="1" x14ac:dyDescent="0.3">
      <c r="B51" s="27" t="s">
        <v>0</v>
      </c>
      <c r="C51" s="28" t="s">
        <v>1</v>
      </c>
      <c r="D51" s="28" t="s">
        <v>2</v>
      </c>
      <c r="E51" s="28" t="s">
        <v>3</v>
      </c>
      <c r="F51" s="27" t="s">
        <v>4</v>
      </c>
      <c r="G51" s="28" t="s">
        <v>1093</v>
      </c>
      <c r="H51" s="28" t="s">
        <v>1092</v>
      </c>
      <c r="I51" s="28" t="s">
        <v>5</v>
      </c>
      <c r="J51" s="28" t="s">
        <v>2652</v>
      </c>
    </row>
    <row r="52" spans="2:10" ht="12.6" customHeight="1" x14ac:dyDescent="0.3">
      <c r="B52" s="29">
        <f>VLOOKUP($J49,ASBVs!$A$2:$AP$1041,11,FALSE)</f>
        <v>0.49</v>
      </c>
      <c r="C52" s="29">
        <f>VLOOKUP($J49,ASBVs!$A$2:$AP$1041,13,FALSE)</f>
        <v>9.94</v>
      </c>
      <c r="D52" s="29">
        <f>VLOOKUP($J49,ASBVs!$A$2:$AP$1041,15,FALSE)</f>
        <v>15.53</v>
      </c>
      <c r="E52" s="29">
        <f>VLOOKUP($J49,ASBVs!$A$2:$AP$1041,17,FALSE)</f>
        <v>-0.35</v>
      </c>
      <c r="F52" s="29">
        <f>VLOOKUP($J49,ASBVs!$A$2:$AP$1041,19,FALSE)</f>
        <v>1.47</v>
      </c>
      <c r="G52" s="39">
        <f>VLOOKUP($J49,ASBVs!$A$2:$AP$1041,41,FALSE)</f>
        <v>0.35</v>
      </c>
      <c r="H52" s="39">
        <f>VLOOKUP($J49,ASBVs!$A$2:$AP$1041,39,FALSE)</f>
        <v>0.28000000000000003</v>
      </c>
      <c r="I52" s="29">
        <f>VLOOKUP($J49,ASBVs!$A$2:$AP$1041,21,FALSE)</f>
        <v>1.6</v>
      </c>
      <c r="J52" s="39">
        <f>VLOOKUP($J49,ASBVs!$A$2:$AP$1041,31,FALSE)</f>
        <v>0.24</v>
      </c>
    </row>
    <row r="53" spans="2:10" ht="12.6" customHeight="1" x14ac:dyDescent="0.3">
      <c r="B53" s="29">
        <f>VLOOKUP($J49,ASBVs!$A$2:$AP$1041,12,FALSE)</f>
        <v>66</v>
      </c>
      <c r="C53" s="29">
        <f>VLOOKUP($J49,ASBVs!$A$2:$AP$1041,14,FALSE)</f>
        <v>72</v>
      </c>
      <c r="D53" s="29">
        <f>VLOOKUP($J49,ASBVs!$A$2:$AP$1041,16,FALSE)</f>
        <v>60</v>
      </c>
      <c r="E53" s="29">
        <f>VLOOKUP($J49,ASBVs!$A$2:$AP$1041,18,FALSE)</f>
        <v>71</v>
      </c>
      <c r="F53" s="29">
        <f>VLOOKUP($J49,ASBVs!$A$2:$AP$1041,20,FALSE)</f>
        <v>69</v>
      </c>
      <c r="G53" s="29">
        <f>VLOOKUP($J49,ASBVs!$A$2:$AP$1041,42,FALSE)</f>
        <v>56</v>
      </c>
      <c r="H53" s="29">
        <f>VLOOKUP($J49,ASBVs!$A$2:$AP$1041,40,FALSE)</f>
        <v>48</v>
      </c>
      <c r="I53" s="29">
        <f>VLOOKUP($J49,ASBVs!$A$2:$AP$1041,22,FALSE)</f>
        <v>58</v>
      </c>
      <c r="J53" s="29">
        <f>VLOOKUP($J49,ASBVs!$A$2:$AP$1041,32,FALSE)</f>
        <v>54</v>
      </c>
    </row>
    <row r="54" spans="2:10" ht="12.6" customHeight="1" x14ac:dyDescent="0.3">
      <c r="B54" s="31" t="s">
        <v>1089</v>
      </c>
      <c r="C54" s="27" t="s">
        <v>1090</v>
      </c>
      <c r="D54" s="27" t="s">
        <v>1091</v>
      </c>
      <c r="E54" s="27" t="s">
        <v>8</v>
      </c>
      <c r="F54" s="27" t="s">
        <v>6</v>
      </c>
      <c r="G54" s="27" t="s">
        <v>7</v>
      </c>
      <c r="H54" s="27" t="s">
        <v>2638</v>
      </c>
      <c r="I54" s="85" t="s">
        <v>2700</v>
      </c>
      <c r="J54" s="86"/>
    </row>
    <row r="55" spans="2:10" ht="12.6" customHeight="1" x14ac:dyDescent="0.3">
      <c r="B55" s="30">
        <f>VLOOKUP($J49,ASBVs!$A$2:$AP$1041,33,FALSE)</f>
        <v>0.05</v>
      </c>
      <c r="C55" s="30">
        <f>VLOOKUP($J49,ASBVs!$A$2:$AP$1041,35,FALSE)</f>
        <v>0.2</v>
      </c>
      <c r="D55" s="30">
        <f>VLOOKUP($J49,ASBVs!$A$2:$AP$1041,37,FALSE)</f>
        <v>0.03</v>
      </c>
      <c r="E55" s="32">
        <f>VLOOKUP($J49,ASBVs!$A$2:$AP$1041,29,FALSE)</f>
        <v>5.53</v>
      </c>
      <c r="F55" s="32">
        <f>VLOOKUP($J49,ASBVs!$A$2:$AP$1041,23,FALSE)</f>
        <v>-0.5</v>
      </c>
      <c r="G55" s="32">
        <f>VLOOKUP($J49,ASBVs!$A$2:$AP$1041,25,FALSE)</f>
        <v>3.41</v>
      </c>
      <c r="H55" s="32">
        <f>VLOOKUP($J49,ASBVs!$A$2:$AP$1041,27,FALSE)</f>
        <v>1.58</v>
      </c>
      <c r="I55" s="86"/>
      <c r="J55" s="86"/>
    </row>
    <row r="56" spans="2:10" ht="12.6" customHeight="1" x14ac:dyDescent="0.3">
      <c r="B56" s="33">
        <f>VLOOKUP($J49,ASBVs!$A$2:$AP$1041,34,FALSE)</f>
        <v>42</v>
      </c>
      <c r="C56" s="33">
        <f>VLOOKUP($J49,ASBVs!$A$2:$AP$1041,36,FALSE)</f>
        <v>51</v>
      </c>
      <c r="D56" s="33">
        <f>VLOOKUP($J49,ASBVs!$A$2:$AP$1041,38,FALSE)</f>
        <v>36</v>
      </c>
      <c r="E56" s="33">
        <f>VLOOKUP($J49,ASBVs!$A$2:$AP$1041,30,FALSE)</f>
        <v>62</v>
      </c>
      <c r="F56" s="33">
        <f>VLOOKUP($J49,ASBVs!$A$2:$AP$1041,24,FALSE)</f>
        <v>48</v>
      </c>
      <c r="G56" s="33">
        <f>VLOOKUP($J49,ASBVs!$A$2:$AP$1041,26,FALSE)</f>
        <v>47</v>
      </c>
      <c r="H56" s="33">
        <f>VLOOKUP($J49,ASBVs!$A$2:$AP$1041,28,FALSE)</f>
        <v>55</v>
      </c>
      <c r="I56" s="99">
        <f>VLOOKUP($J49,ASBVs!$A$2:$AQ$1041,43,FALSE)</f>
        <v>11.54</v>
      </c>
      <c r="J56" s="79"/>
    </row>
    <row r="57" spans="2:10" ht="12.6" customHeight="1" x14ac:dyDescent="0.3">
      <c r="B57" s="87" t="s">
        <v>2695</v>
      </c>
      <c r="C57" s="88"/>
      <c r="D57" s="89" t="s">
        <v>2699</v>
      </c>
      <c r="E57" s="90"/>
      <c r="F57" s="91" t="str">
        <f>VLOOKUP($J49,ASBVs!$A$2:$F$1041,6,FALSE)</f>
        <v xml:space="preserve"> </v>
      </c>
      <c r="G57" s="34" t="s">
        <v>2669</v>
      </c>
      <c r="H57" s="35" t="str">
        <f>VLOOKUP($J49,ASBVs!$A$2:$AU$1041,46,FALSE)</f>
        <v>2</v>
      </c>
      <c r="I57" s="34" t="s">
        <v>2670</v>
      </c>
      <c r="J57" s="35" t="str">
        <f>VLOOKUP($J49,ASBVs!$A$2:$AU$1041,47,FALSE)</f>
        <v>2</v>
      </c>
    </row>
    <row r="58" spans="2:10" ht="12.6" customHeight="1" x14ac:dyDescent="0.3">
      <c r="B58" s="93">
        <f>VLOOKUP($J49,ASBVs!$A$2:$AS$1041,45,FALSE)</f>
        <v>128.38</v>
      </c>
      <c r="C58" s="94"/>
      <c r="D58" s="93">
        <f>VLOOKUP($J49,ASBVs!$A$2:$AS$1041,44,FALSE)</f>
        <v>167.91</v>
      </c>
      <c r="E58" s="94"/>
      <c r="F58" s="92"/>
      <c r="G58" s="34" t="s">
        <v>2671</v>
      </c>
      <c r="H58" s="35" t="str">
        <f>VLOOKUP($J49,ASBVs!$A$2:$AW$1041,48,FALSE)</f>
        <v>2</v>
      </c>
      <c r="I58" s="34" t="s">
        <v>2672</v>
      </c>
      <c r="J58" s="35">
        <f>VLOOKUP($J49,ASBVs!$A$2:$AW$1041,49,FALSE)</f>
        <v>3</v>
      </c>
    </row>
    <row r="59" spans="2:10" ht="12.6" customHeight="1" x14ac:dyDescent="0.3">
      <c r="B59" s="36" t="s">
        <v>2696</v>
      </c>
      <c r="C59" s="95" t="str">
        <f>VLOOKUP($J49,ASBVs!$A$2:$E$1041,5,FALSE)</f>
        <v xml:space="preserve">Individual </v>
      </c>
      <c r="D59" s="96"/>
      <c r="E59" s="97" t="s">
        <v>2697</v>
      </c>
      <c r="F59" s="98"/>
      <c r="G59" s="74"/>
      <c r="H59" s="75"/>
      <c r="I59" s="37" t="s">
        <v>2698</v>
      </c>
      <c r="J59" s="38"/>
    </row>
    <row r="61" spans="2:10" ht="12.6" customHeight="1" x14ac:dyDescent="0.3">
      <c r="B61" s="76" t="s">
        <v>2692</v>
      </c>
      <c r="C61" s="77"/>
      <c r="D61" s="20" t="str">
        <f>VLOOKUP($J61,ASBVs!$A$2:$B$1041,2,FALSE)</f>
        <v>223122</v>
      </c>
      <c r="E61" s="21"/>
      <c r="F61" s="22" t="str">
        <f>VLOOKUP($J61,ASBVs!$A$2:$J$1041,10,FALSE)</f>
        <v>Twin</v>
      </c>
      <c r="G61" s="78" t="str">
        <f>VLOOKUP($J61,ASBVs!$A$2:$AX$1041,50,FALSE)</f>
        <v>«««««</v>
      </c>
      <c r="H61" s="79"/>
      <c r="I61" s="23" t="s">
        <v>2693</v>
      </c>
      <c r="J61" s="24">
        <v>6</v>
      </c>
    </row>
    <row r="62" spans="2:10" ht="12.6" customHeight="1" x14ac:dyDescent="0.3">
      <c r="B62" s="25" t="s">
        <v>2694</v>
      </c>
      <c r="C62" s="80" t="str">
        <f>VLOOKUP($J61,ASBVs!$A$2:$H$1041,8,FALSE)</f>
        <v>196104</v>
      </c>
      <c r="D62" s="80"/>
      <c r="E62" s="81"/>
      <c r="F62" s="26" t="s">
        <v>2639</v>
      </c>
      <c r="G62" s="82">
        <f>VLOOKUP($J61,ASBVs!$A$2:$I$1041,9,FALSE)</f>
        <v>44684</v>
      </c>
      <c r="H62" s="83"/>
      <c r="I62" s="83"/>
      <c r="J62" s="84"/>
    </row>
    <row r="63" spans="2:10" ht="12.6" customHeight="1" x14ac:dyDescent="0.3">
      <c r="B63" s="27" t="s">
        <v>0</v>
      </c>
      <c r="C63" s="28" t="s">
        <v>1</v>
      </c>
      <c r="D63" s="28" t="s">
        <v>2</v>
      </c>
      <c r="E63" s="28" t="s">
        <v>3</v>
      </c>
      <c r="F63" s="27" t="s">
        <v>4</v>
      </c>
      <c r="G63" s="28" t="s">
        <v>1093</v>
      </c>
      <c r="H63" s="28" t="s">
        <v>1092</v>
      </c>
      <c r="I63" s="28" t="s">
        <v>5</v>
      </c>
      <c r="J63" s="28" t="s">
        <v>2652</v>
      </c>
    </row>
    <row r="64" spans="2:10" ht="12.6" customHeight="1" x14ac:dyDescent="0.3">
      <c r="B64" s="29">
        <f>VLOOKUP($J61,ASBVs!$A$2:$AP$1041,11,FALSE)</f>
        <v>0.6</v>
      </c>
      <c r="C64" s="29">
        <f>VLOOKUP($J61,ASBVs!$A$2:$AP$1041,13,FALSE)</f>
        <v>9.89</v>
      </c>
      <c r="D64" s="29">
        <f>VLOOKUP($J61,ASBVs!$A$2:$AP$1041,15,FALSE)</f>
        <v>16.18</v>
      </c>
      <c r="E64" s="29">
        <f>VLOOKUP($J61,ASBVs!$A$2:$AP$1041,17,FALSE)</f>
        <v>7.0000000000000007E-2</v>
      </c>
      <c r="F64" s="29">
        <f>VLOOKUP($J61,ASBVs!$A$2:$AP$1041,19,FALSE)</f>
        <v>1.83</v>
      </c>
      <c r="G64" s="39">
        <f>VLOOKUP($J61,ASBVs!$A$2:$AP$1041,41,FALSE)</f>
        <v>0.49</v>
      </c>
      <c r="H64" s="39">
        <f>VLOOKUP($J61,ASBVs!$A$2:$AP$1041,39,FALSE)</f>
        <v>0.21</v>
      </c>
      <c r="I64" s="29">
        <f>VLOOKUP($J61,ASBVs!$A$2:$AP$1041,21,FALSE)</f>
        <v>0.38</v>
      </c>
      <c r="J64" s="39">
        <f>VLOOKUP($J61,ASBVs!$A$2:$AP$1041,31,FALSE)</f>
        <v>0.31</v>
      </c>
    </row>
    <row r="65" spans="2:10" ht="12.6" customHeight="1" x14ac:dyDescent="0.3">
      <c r="B65" s="29">
        <f>VLOOKUP($J61,ASBVs!$A$2:$AP$1041,12,FALSE)</f>
        <v>66</v>
      </c>
      <c r="C65" s="29">
        <f>VLOOKUP($J61,ASBVs!$A$2:$AP$1041,14,FALSE)</f>
        <v>72</v>
      </c>
      <c r="D65" s="29">
        <f>VLOOKUP($J61,ASBVs!$A$2:$AP$1041,16,FALSE)</f>
        <v>62</v>
      </c>
      <c r="E65" s="29">
        <f>VLOOKUP($J61,ASBVs!$A$2:$AP$1041,18,FALSE)</f>
        <v>71</v>
      </c>
      <c r="F65" s="29">
        <f>VLOOKUP($J61,ASBVs!$A$2:$AP$1041,20,FALSE)</f>
        <v>69</v>
      </c>
      <c r="G65" s="29">
        <f>VLOOKUP($J61,ASBVs!$A$2:$AP$1041,42,FALSE)</f>
        <v>58</v>
      </c>
      <c r="H65" s="29">
        <f>VLOOKUP($J61,ASBVs!$A$2:$AP$1041,40,FALSE)</f>
        <v>48</v>
      </c>
      <c r="I65" s="29">
        <f>VLOOKUP($J61,ASBVs!$A$2:$AP$1041,22,FALSE)</f>
        <v>61</v>
      </c>
      <c r="J65" s="29">
        <f>VLOOKUP($J61,ASBVs!$A$2:$AP$1041,32,FALSE)</f>
        <v>56</v>
      </c>
    </row>
    <row r="66" spans="2:10" ht="12.6" customHeight="1" x14ac:dyDescent="0.3">
      <c r="B66" s="31" t="s">
        <v>1089</v>
      </c>
      <c r="C66" s="27" t="s">
        <v>1090</v>
      </c>
      <c r="D66" s="27" t="s">
        <v>1091</v>
      </c>
      <c r="E66" s="27" t="s">
        <v>8</v>
      </c>
      <c r="F66" s="27" t="s">
        <v>6</v>
      </c>
      <c r="G66" s="27" t="s">
        <v>7</v>
      </c>
      <c r="H66" s="27" t="s">
        <v>2638</v>
      </c>
      <c r="I66" s="85" t="s">
        <v>2700</v>
      </c>
      <c r="J66" s="86"/>
    </row>
    <row r="67" spans="2:10" ht="12.6" customHeight="1" x14ac:dyDescent="0.3">
      <c r="B67" s="30">
        <f>VLOOKUP($J61,ASBVs!$A$2:$AP$1041,33,FALSE)</f>
        <v>0.01</v>
      </c>
      <c r="C67" s="30">
        <f>VLOOKUP($J61,ASBVs!$A$2:$AP$1041,35,FALSE)</f>
        <v>0.23</v>
      </c>
      <c r="D67" s="30">
        <f>VLOOKUP($J61,ASBVs!$A$2:$AP$1041,37,FALSE)</f>
        <v>0.02</v>
      </c>
      <c r="E67" s="32">
        <f>VLOOKUP($J61,ASBVs!$A$2:$AP$1041,29,FALSE)</f>
        <v>4.91</v>
      </c>
      <c r="F67" s="32">
        <f>VLOOKUP($J61,ASBVs!$A$2:$AP$1041,23,FALSE)</f>
        <v>0.02</v>
      </c>
      <c r="G67" s="32">
        <f>VLOOKUP($J61,ASBVs!$A$2:$AP$1041,25,FALSE)</f>
        <v>3.64</v>
      </c>
      <c r="H67" s="32">
        <f>VLOOKUP($J61,ASBVs!$A$2:$AP$1041,27,FALSE)</f>
        <v>2.2599999999999998</v>
      </c>
      <c r="I67" s="86"/>
      <c r="J67" s="86"/>
    </row>
    <row r="68" spans="2:10" ht="12.6" customHeight="1" x14ac:dyDescent="0.3">
      <c r="B68" s="33">
        <f>VLOOKUP($J61,ASBVs!$A$2:$AP$1041,34,FALSE)</f>
        <v>42</v>
      </c>
      <c r="C68" s="33">
        <f>VLOOKUP($J61,ASBVs!$A$2:$AP$1041,36,FALSE)</f>
        <v>52</v>
      </c>
      <c r="D68" s="33">
        <f>VLOOKUP($J61,ASBVs!$A$2:$AP$1041,38,FALSE)</f>
        <v>36</v>
      </c>
      <c r="E68" s="33">
        <f>VLOOKUP($J61,ASBVs!$A$2:$AP$1041,30,FALSE)</f>
        <v>63</v>
      </c>
      <c r="F68" s="33">
        <f>VLOOKUP($J61,ASBVs!$A$2:$AP$1041,24,FALSE)</f>
        <v>49</v>
      </c>
      <c r="G68" s="33">
        <f>VLOOKUP($J61,ASBVs!$A$2:$AP$1041,26,FALSE)</f>
        <v>49</v>
      </c>
      <c r="H68" s="33">
        <f>VLOOKUP($J61,ASBVs!$A$2:$AP$1041,28,FALSE)</f>
        <v>55</v>
      </c>
      <c r="I68" s="99">
        <f>VLOOKUP($J61,ASBVs!$A$2:$AQ$1041,43,FALSE)</f>
        <v>10.270000000000001</v>
      </c>
      <c r="J68" s="79"/>
    </row>
    <row r="69" spans="2:10" ht="12.6" customHeight="1" x14ac:dyDescent="0.3">
      <c r="B69" s="87" t="s">
        <v>2695</v>
      </c>
      <c r="C69" s="88"/>
      <c r="D69" s="89" t="s">
        <v>2699</v>
      </c>
      <c r="E69" s="90"/>
      <c r="F69" s="91" t="str">
        <f>VLOOKUP($J61,ASBVs!$A$2:$F$1041,6,FALSE)</f>
        <v xml:space="preserve"> </v>
      </c>
      <c r="G69" s="34" t="s">
        <v>2669</v>
      </c>
      <c r="H69" s="35" t="str">
        <f>VLOOKUP($J61,ASBVs!$A$2:$AU$1041,46,FALSE)</f>
        <v>2</v>
      </c>
      <c r="I69" s="34" t="s">
        <v>2670</v>
      </c>
      <c r="J69" s="35" t="str">
        <f>VLOOKUP($J61,ASBVs!$A$2:$AU$1041,47,FALSE)</f>
        <v>2</v>
      </c>
    </row>
    <row r="70" spans="2:10" ht="12.6" customHeight="1" x14ac:dyDescent="0.3">
      <c r="B70" s="93">
        <f>VLOOKUP($J61,ASBVs!$A$2:$AS$1041,45,FALSE)</f>
        <v>128.13</v>
      </c>
      <c r="C70" s="94"/>
      <c r="D70" s="93">
        <f>VLOOKUP($J61,ASBVs!$A$2:$AS$1041,44,FALSE)</f>
        <v>164.82</v>
      </c>
      <c r="E70" s="94"/>
      <c r="F70" s="92"/>
      <c r="G70" s="34" t="s">
        <v>2671</v>
      </c>
      <c r="H70" s="35" t="str">
        <f>VLOOKUP($J61,ASBVs!$A$2:$AW$1041,48,FALSE)</f>
        <v>1</v>
      </c>
      <c r="I70" s="34" t="s">
        <v>2672</v>
      </c>
      <c r="J70" s="35">
        <f>VLOOKUP($J61,ASBVs!$A$2:$AW$1041,49,FALSE)</f>
        <v>3</v>
      </c>
    </row>
    <row r="71" spans="2:10" ht="12.6" customHeight="1" x14ac:dyDescent="0.3">
      <c r="B71" s="36" t="s">
        <v>2696</v>
      </c>
      <c r="C71" s="95" t="str">
        <f>VLOOKUP($J61,ASBVs!$A$2:$E$1041,5,FALSE)</f>
        <v xml:space="preserve">Individual </v>
      </c>
      <c r="D71" s="96"/>
      <c r="E71" s="97" t="s">
        <v>2697</v>
      </c>
      <c r="F71" s="98"/>
      <c r="G71" s="74"/>
      <c r="H71" s="75"/>
      <c r="I71" s="37" t="s">
        <v>2698</v>
      </c>
      <c r="J71" s="38"/>
    </row>
    <row r="73" spans="2:10" ht="12.6" customHeight="1" x14ac:dyDescent="0.3">
      <c r="B73" s="76" t="s">
        <v>2692</v>
      </c>
      <c r="C73" s="77"/>
      <c r="D73" s="20" t="str">
        <f>VLOOKUP($J73,ASBVs!$A$2:$B$1041,2,FALSE)</f>
        <v>224363</v>
      </c>
      <c r="E73" s="21"/>
      <c r="F73" s="22" t="str">
        <f>VLOOKUP($J73,ASBVs!$A$2:$J$1041,10,FALSE)</f>
        <v>Single</v>
      </c>
      <c r="G73" s="78" t="str">
        <f>VLOOKUP($J73,ASBVs!$A$2:$AX$1041,50,FALSE)</f>
        <v xml:space="preserve"> </v>
      </c>
      <c r="H73" s="79"/>
      <c r="I73" s="23" t="s">
        <v>2693</v>
      </c>
      <c r="J73" s="24">
        <v>7</v>
      </c>
    </row>
    <row r="74" spans="2:10" ht="12.6" customHeight="1" x14ac:dyDescent="0.3">
      <c r="B74" s="25" t="s">
        <v>2694</v>
      </c>
      <c r="C74" s="80" t="str">
        <f>VLOOKUP($J73,ASBVs!$A$2:$H$1041,8,FALSE)</f>
        <v>193431</v>
      </c>
      <c r="D74" s="80"/>
      <c r="E74" s="81"/>
      <c r="F74" s="26" t="s">
        <v>2639</v>
      </c>
      <c r="G74" s="82">
        <f>VLOOKUP($J73,ASBVs!$A$2:$I$1041,9,FALSE)</f>
        <v>44709</v>
      </c>
      <c r="H74" s="83"/>
      <c r="I74" s="83"/>
      <c r="J74" s="84"/>
    </row>
    <row r="75" spans="2:10" ht="12.6" customHeight="1" x14ac:dyDescent="0.3">
      <c r="B75" s="27" t="s">
        <v>0</v>
      </c>
      <c r="C75" s="28" t="s">
        <v>1</v>
      </c>
      <c r="D75" s="28" t="s">
        <v>2</v>
      </c>
      <c r="E75" s="28" t="s">
        <v>3</v>
      </c>
      <c r="F75" s="27" t="s">
        <v>4</v>
      </c>
      <c r="G75" s="28" t="s">
        <v>1093</v>
      </c>
      <c r="H75" s="28" t="s">
        <v>1092</v>
      </c>
      <c r="I75" s="28" t="s">
        <v>5</v>
      </c>
      <c r="J75" s="28" t="s">
        <v>2652</v>
      </c>
    </row>
    <row r="76" spans="2:10" ht="12.6" customHeight="1" x14ac:dyDescent="0.3">
      <c r="B76" s="29">
        <f>VLOOKUP($J73,ASBVs!$A$2:$AP$1041,11,FALSE)</f>
        <v>0.6</v>
      </c>
      <c r="C76" s="29">
        <f>VLOOKUP($J73,ASBVs!$A$2:$AP$1041,13,FALSE)</f>
        <v>9.9</v>
      </c>
      <c r="D76" s="29">
        <f>VLOOKUP($J73,ASBVs!$A$2:$AP$1041,15,FALSE)</f>
        <v>15.73</v>
      </c>
      <c r="E76" s="29">
        <f>VLOOKUP($J73,ASBVs!$A$2:$AP$1041,17,FALSE)</f>
        <v>-7.0000000000000007E-2</v>
      </c>
      <c r="F76" s="29">
        <f>VLOOKUP($J73,ASBVs!$A$2:$AP$1041,19,FALSE)</f>
        <v>1.81</v>
      </c>
      <c r="G76" s="39">
        <f>VLOOKUP($J73,ASBVs!$A$2:$AP$1041,41,FALSE)</f>
        <v>0.39</v>
      </c>
      <c r="H76" s="39">
        <f>VLOOKUP($J73,ASBVs!$A$2:$AP$1041,39,FALSE)</f>
        <v>0.25</v>
      </c>
      <c r="I76" s="29">
        <f>VLOOKUP($J73,ASBVs!$A$2:$AP$1041,21,FALSE)</f>
        <v>1.05</v>
      </c>
      <c r="J76" s="39">
        <f>VLOOKUP($J73,ASBVs!$A$2:$AP$1041,31,FALSE)</f>
        <v>0.27</v>
      </c>
    </row>
    <row r="77" spans="2:10" ht="12.6" customHeight="1" x14ac:dyDescent="0.3">
      <c r="B77" s="29">
        <f>VLOOKUP($J73,ASBVs!$A$2:$AP$1041,12,FALSE)</f>
        <v>66</v>
      </c>
      <c r="C77" s="29">
        <f>VLOOKUP($J73,ASBVs!$A$2:$AP$1041,14,FALSE)</f>
        <v>70</v>
      </c>
      <c r="D77" s="29">
        <f>VLOOKUP($J73,ASBVs!$A$2:$AP$1041,16,FALSE)</f>
        <v>61</v>
      </c>
      <c r="E77" s="29">
        <f>VLOOKUP($J73,ASBVs!$A$2:$AP$1041,18,FALSE)</f>
        <v>66</v>
      </c>
      <c r="F77" s="29">
        <f>VLOOKUP($J73,ASBVs!$A$2:$AP$1041,20,FALSE)</f>
        <v>66</v>
      </c>
      <c r="G77" s="29">
        <f>VLOOKUP($J73,ASBVs!$A$2:$AP$1041,42,FALSE)</f>
        <v>58</v>
      </c>
      <c r="H77" s="29">
        <f>VLOOKUP($J73,ASBVs!$A$2:$AP$1041,40,FALSE)</f>
        <v>51</v>
      </c>
      <c r="I77" s="29">
        <f>VLOOKUP($J73,ASBVs!$A$2:$AP$1041,22,FALSE)</f>
        <v>61</v>
      </c>
      <c r="J77" s="29">
        <f>VLOOKUP($J73,ASBVs!$A$2:$AP$1041,32,FALSE)</f>
        <v>56</v>
      </c>
    </row>
    <row r="78" spans="2:10" ht="12.6" customHeight="1" x14ac:dyDescent="0.3">
      <c r="B78" s="31" t="s">
        <v>1089</v>
      </c>
      <c r="C78" s="27" t="s">
        <v>1090</v>
      </c>
      <c r="D78" s="27" t="s">
        <v>1091</v>
      </c>
      <c r="E78" s="27" t="s">
        <v>8</v>
      </c>
      <c r="F78" s="27" t="s">
        <v>6</v>
      </c>
      <c r="G78" s="27" t="s">
        <v>7</v>
      </c>
      <c r="H78" s="27" t="s">
        <v>2638</v>
      </c>
      <c r="I78" s="85" t="s">
        <v>2700</v>
      </c>
      <c r="J78" s="86"/>
    </row>
    <row r="79" spans="2:10" ht="12.6" customHeight="1" x14ac:dyDescent="0.3">
      <c r="B79" s="30">
        <f>VLOOKUP($J73,ASBVs!$A$2:$AP$1041,33,FALSE)</f>
        <v>0.04</v>
      </c>
      <c r="C79" s="30">
        <f>VLOOKUP($J73,ASBVs!$A$2:$AP$1041,35,FALSE)</f>
        <v>0.2</v>
      </c>
      <c r="D79" s="30">
        <f>VLOOKUP($J73,ASBVs!$A$2:$AP$1041,37,FALSE)</f>
        <v>0.02</v>
      </c>
      <c r="E79" s="32">
        <f>VLOOKUP($J73,ASBVs!$A$2:$AP$1041,29,FALSE)</f>
        <v>4.97</v>
      </c>
      <c r="F79" s="32">
        <f>VLOOKUP($J73,ASBVs!$A$2:$AP$1041,23,FALSE)</f>
        <v>-0.21</v>
      </c>
      <c r="G79" s="32">
        <f>VLOOKUP($J73,ASBVs!$A$2:$AP$1041,25,FALSE)</f>
        <v>5.1100000000000003</v>
      </c>
      <c r="H79" s="32">
        <f>VLOOKUP($J73,ASBVs!$A$2:$AP$1041,27,FALSE)</f>
        <v>2.0499999999999998</v>
      </c>
      <c r="I79" s="86"/>
      <c r="J79" s="86"/>
    </row>
    <row r="80" spans="2:10" ht="12.6" customHeight="1" x14ac:dyDescent="0.3">
      <c r="B80" s="33">
        <f>VLOOKUP($J73,ASBVs!$A$2:$AP$1041,34,FALSE)</f>
        <v>47</v>
      </c>
      <c r="C80" s="33">
        <f>VLOOKUP($J73,ASBVs!$A$2:$AP$1041,36,FALSE)</f>
        <v>54</v>
      </c>
      <c r="D80" s="33">
        <f>VLOOKUP($J73,ASBVs!$A$2:$AP$1041,38,FALSE)</f>
        <v>41</v>
      </c>
      <c r="E80" s="33">
        <f>VLOOKUP($J73,ASBVs!$A$2:$AP$1041,30,FALSE)</f>
        <v>62</v>
      </c>
      <c r="F80" s="33">
        <f>VLOOKUP($J73,ASBVs!$A$2:$AP$1041,24,FALSE)</f>
        <v>53</v>
      </c>
      <c r="G80" s="33">
        <f>VLOOKUP($J73,ASBVs!$A$2:$AP$1041,26,FALSE)</f>
        <v>52</v>
      </c>
      <c r="H80" s="33">
        <f>VLOOKUP($J73,ASBVs!$A$2:$AP$1041,28,FALSE)</f>
        <v>55</v>
      </c>
      <c r="I80" s="99">
        <f>VLOOKUP($J73,ASBVs!$A$2:$AQ$1041,43,FALSE)</f>
        <v>10.950000000000001</v>
      </c>
      <c r="J80" s="79"/>
    </row>
    <row r="81" spans="2:10" ht="12.6" customHeight="1" x14ac:dyDescent="0.3">
      <c r="B81" s="87" t="s">
        <v>2695</v>
      </c>
      <c r="C81" s="88"/>
      <c r="D81" s="89" t="s">
        <v>2699</v>
      </c>
      <c r="E81" s="90"/>
      <c r="F81" s="91" t="str">
        <f>VLOOKUP($J73,ASBVs!$A$2:$F$1041,6,FALSE)</f>
        <v xml:space="preserve"> </v>
      </c>
      <c r="G81" s="34" t="s">
        <v>2669</v>
      </c>
      <c r="H81" s="35" t="str">
        <f>VLOOKUP($J73,ASBVs!$A$2:$AU$1041,46,FALSE)</f>
        <v>2</v>
      </c>
      <c r="I81" s="34" t="s">
        <v>2670</v>
      </c>
      <c r="J81" s="35" t="str">
        <f>VLOOKUP($J73,ASBVs!$A$2:$AU$1041,47,FALSE)</f>
        <v>1</v>
      </c>
    </row>
    <row r="82" spans="2:10" ht="12.6" customHeight="1" x14ac:dyDescent="0.3">
      <c r="B82" s="93">
        <f>VLOOKUP($J73,ASBVs!$A$2:$AS$1041,45,FALSE)</f>
        <v>128.54</v>
      </c>
      <c r="C82" s="94"/>
      <c r="D82" s="93">
        <f>VLOOKUP($J73,ASBVs!$A$2:$AS$1041,44,FALSE)</f>
        <v>166.41</v>
      </c>
      <c r="E82" s="94"/>
      <c r="F82" s="92"/>
      <c r="G82" s="34" t="s">
        <v>2671</v>
      </c>
      <c r="H82" s="35" t="str">
        <f>VLOOKUP($J73,ASBVs!$A$2:$AW$1041,48,FALSE)</f>
        <v>2</v>
      </c>
      <c r="I82" s="34" t="s">
        <v>2672</v>
      </c>
      <c r="J82" s="35">
        <f>VLOOKUP($J73,ASBVs!$A$2:$AW$1041,49,FALSE)</f>
        <v>3</v>
      </c>
    </row>
    <row r="83" spans="2:10" ht="12.6" customHeight="1" x14ac:dyDescent="0.3">
      <c r="B83" s="36" t="s">
        <v>2696</v>
      </c>
      <c r="C83" s="95" t="str">
        <f>VLOOKUP($J73,ASBVs!$A$2:$E$1041,5,FALSE)</f>
        <v xml:space="preserve">Individual </v>
      </c>
      <c r="D83" s="96"/>
      <c r="E83" s="97" t="s">
        <v>2697</v>
      </c>
      <c r="F83" s="98"/>
      <c r="G83" s="74"/>
      <c r="H83" s="75"/>
      <c r="I83" s="37" t="s">
        <v>2698</v>
      </c>
      <c r="J83" s="38"/>
    </row>
    <row r="85" spans="2:10" ht="12.6" customHeight="1" x14ac:dyDescent="0.3">
      <c r="B85" s="76" t="s">
        <v>2692</v>
      </c>
      <c r="C85" s="77"/>
      <c r="D85" s="20" t="str">
        <f>VLOOKUP($J85,ASBVs!$A$2:$B$1041,2,FALSE)</f>
        <v>223559</v>
      </c>
      <c r="E85" s="21"/>
      <c r="F85" s="22" t="str">
        <f>VLOOKUP($J85,ASBVs!$A$2:$J$1041,10,FALSE)</f>
        <v>Single</v>
      </c>
      <c r="G85" s="78" t="str">
        <f>VLOOKUP($J85,ASBVs!$A$2:$AX$1041,50,FALSE)</f>
        <v xml:space="preserve"> </v>
      </c>
      <c r="H85" s="79"/>
      <c r="I85" s="23" t="s">
        <v>2693</v>
      </c>
      <c r="J85" s="24">
        <v>8</v>
      </c>
    </row>
    <row r="86" spans="2:10" ht="12.6" customHeight="1" x14ac:dyDescent="0.3">
      <c r="B86" s="25" t="s">
        <v>2694</v>
      </c>
      <c r="C86" s="80" t="str">
        <f>VLOOKUP($J85,ASBVs!$A$2:$H$1041,8,FALSE)</f>
        <v>207279</v>
      </c>
      <c r="D86" s="80"/>
      <c r="E86" s="81"/>
      <c r="F86" s="26" t="s">
        <v>2639</v>
      </c>
      <c r="G86" s="82">
        <f>VLOOKUP($J85,ASBVs!$A$2:$I$1041,9,FALSE)</f>
        <v>44700</v>
      </c>
      <c r="H86" s="83"/>
      <c r="I86" s="83"/>
      <c r="J86" s="84"/>
    </row>
    <row r="87" spans="2:10" ht="12.6" customHeight="1" x14ac:dyDescent="0.3">
      <c r="B87" s="27" t="s">
        <v>0</v>
      </c>
      <c r="C87" s="28" t="s">
        <v>1</v>
      </c>
      <c r="D87" s="28" t="s">
        <v>2</v>
      </c>
      <c r="E87" s="28" t="s">
        <v>3</v>
      </c>
      <c r="F87" s="27" t="s">
        <v>4</v>
      </c>
      <c r="G87" s="28" t="s">
        <v>1093</v>
      </c>
      <c r="H87" s="28" t="s">
        <v>1092</v>
      </c>
      <c r="I87" s="28" t="s">
        <v>5</v>
      </c>
      <c r="J87" s="28" t="s">
        <v>2652</v>
      </c>
    </row>
    <row r="88" spans="2:10" ht="12.6" customHeight="1" x14ac:dyDescent="0.3">
      <c r="B88" s="29">
        <f>VLOOKUP($J85,ASBVs!$A$2:$AP$1041,11,FALSE)</f>
        <v>0.39</v>
      </c>
      <c r="C88" s="29">
        <f>VLOOKUP($J85,ASBVs!$A$2:$AP$1041,13,FALSE)</f>
        <v>8.25</v>
      </c>
      <c r="D88" s="29">
        <f>VLOOKUP($J85,ASBVs!$A$2:$AP$1041,15,FALSE)</f>
        <v>12.09</v>
      </c>
      <c r="E88" s="29">
        <f>VLOOKUP($J85,ASBVs!$A$2:$AP$1041,17,FALSE)</f>
        <v>0.7</v>
      </c>
      <c r="F88" s="29">
        <f>VLOOKUP($J85,ASBVs!$A$2:$AP$1041,19,FALSE)</f>
        <v>2.11</v>
      </c>
      <c r="G88" s="39">
        <f>VLOOKUP($J85,ASBVs!$A$2:$AP$1041,41,FALSE)</f>
        <v>0.5</v>
      </c>
      <c r="H88" s="39">
        <f>VLOOKUP($J85,ASBVs!$A$2:$AP$1041,39,FALSE)</f>
        <v>0.32</v>
      </c>
      <c r="I88" s="29">
        <f>VLOOKUP($J85,ASBVs!$A$2:$AP$1041,21,FALSE)</f>
        <v>-0.02</v>
      </c>
      <c r="J88" s="39">
        <f>VLOOKUP($J85,ASBVs!$A$2:$AP$1041,31,FALSE)</f>
        <v>0.33</v>
      </c>
    </row>
    <row r="89" spans="2:10" ht="12.6" customHeight="1" x14ac:dyDescent="0.3">
      <c r="B89" s="29">
        <f>VLOOKUP($J85,ASBVs!$A$2:$AP$1041,12,FALSE)</f>
        <v>67</v>
      </c>
      <c r="C89" s="29">
        <f>VLOOKUP($J85,ASBVs!$A$2:$AP$1041,14,FALSE)</f>
        <v>70</v>
      </c>
      <c r="D89" s="29">
        <f>VLOOKUP($J85,ASBVs!$A$2:$AP$1041,16,FALSE)</f>
        <v>61</v>
      </c>
      <c r="E89" s="29">
        <f>VLOOKUP($J85,ASBVs!$A$2:$AP$1041,18,FALSE)</f>
        <v>65</v>
      </c>
      <c r="F89" s="29">
        <f>VLOOKUP($J85,ASBVs!$A$2:$AP$1041,20,FALSE)</f>
        <v>66</v>
      </c>
      <c r="G89" s="29">
        <f>VLOOKUP($J85,ASBVs!$A$2:$AP$1041,42,FALSE)</f>
        <v>56</v>
      </c>
      <c r="H89" s="29">
        <f>VLOOKUP($J85,ASBVs!$A$2:$AP$1041,40,FALSE)</f>
        <v>47</v>
      </c>
      <c r="I89" s="29">
        <f>VLOOKUP($J85,ASBVs!$A$2:$AP$1041,22,FALSE)</f>
        <v>60</v>
      </c>
      <c r="J89" s="29">
        <f>VLOOKUP($J85,ASBVs!$A$2:$AP$1041,32,FALSE)</f>
        <v>55</v>
      </c>
    </row>
    <row r="90" spans="2:10" ht="12.6" customHeight="1" x14ac:dyDescent="0.3">
      <c r="B90" s="31" t="s">
        <v>1089</v>
      </c>
      <c r="C90" s="27" t="s">
        <v>1090</v>
      </c>
      <c r="D90" s="27" t="s">
        <v>1091</v>
      </c>
      <c r="E90" s="27" t="s">
        <v>8</v>
      </c>
      <c r="F90" s="27" t="s">
        <v>6</v>
      </c>
      <c r="G90" s="27" t="s">
        <v>7</v>
      </c>
      <c r="H90" s="27" t="s">
        <v>2638</v>
      </c>
      <c r="I90" s="85" t="s">
        <v>2700</v>
      </c>
      <c r="J90" s="86"/>
    </row>
    <row r="91" spans="2:10" ht="12.6" customHeight="1" x14ac:dyDescent="0.3">
      <c r="B91" s="30">
        <f>VLOOKUP($J85,ASBVs!$A$2:$AP$1041,33,FALSE)</f>
        <v>0.06</v>
      </c>
      <c r="C91" s="30">
        <f>VLOOKUP($J85,ASBVs!$A$2:$AP$1041,35,FALSE)</f>
        <v>0.2</v>
      </c>
      <c r="D91" s="30">
        <f>VLOOKUP($J85,ASBVs!$A$2:$AP$1041,37,FALSE)</f>
        <v>0.04</v>
      </c>
      <c r="E91" s="32">
        <f>VLOOKUP($J85,ASBVs!$A$2:$AP$1041,29,FALSE)</f>
        <v>4.1900000000000004</v>
      </c>
      <c r="F91" s="32">
        <f>VLOOKUP($J85,ASBVs!$A$2:$AP$1041,23,FALSE)</f>
        <v>-0.16</v>
      </c>
      <c r="G91" s="32">
        <f>VLOOKUP($J85,ASBVs!$A$2:$AP$1041,25,FALSE)</f>
        <v>3.02</v>
      </c>
      <c r="H91" s="32">
        <f>VLOOKUP($J85,ASBVs!$A$2:$AP$1041,27,FALSE)</f>
        <v>2.3199999999999998</v>
      </c>
      <c r="I91" s="86"/>
      <c r="J91" s="86"/>
    </row>
    <row r="92" spans="2:10" ht="12.6" customHeight="1" x14ac:dyDescent="0.3">
      <c r="B92" s="33">
        <f>VLOOKUP($J85,ASBVs!$A$2:$AP$1041,34,FALSE)</f>
        <v>41</v>
      </c>
      <c r="C92" s="33">
        <f>VLOOKUP($J85,ASBVs!$A$2:$AP$1041,36,FALSE)</f>
        <v>51</v>
      </c>
      <c r="D92" s="33">
        <f>VLOOKUP($J85,ASBVs!$A$2:$AP$1041,38,FALSE)</f>
        <v>34</v>
      </c>
      <c r="E92" s="33">
        <f>VLOOKUP($J85,ASBVs!$A$2:$AP$1041,30,FALSE)</f>
        <v>60</v>
      </c>
      <c r="F92" s="33">
        <f>VLOOKUP($J85,ASBVs!$A$2:$AP$1041,24,FALSE)</f>
        <v>48</v>
      </c>
      <c r="G92" s="33">
        <f>VLOOKUP($J85,ASBVs!$A$2:$AP$1041,26,FALSE)</f>
        <v>47</v>
      </c>
      <c r="H92" s="33">
        <f>VLOOKUP($J85,ASBVs!$A$2:$AP$1041,28,FALSE)</f>
        <v>52</v>
      </c>
      <c r="I92" s="99">
        <f>VLOOKUP($J85,ASBVs!$A$2:$AQ$1041,43,FALSE)</f>
        <v>8.23</v>
      </c>
      <c r="J92" s="79"/>
    </row>
    <row r="93" spans="2:10" ht="12.6" customHeight="1" x14ac:dyDescent="0.3">
      <c r="B93" s="87" t="s">
        <v>2695</v>
      </c>
      <c r="C93" s="88"/>
      <c r="D93" s="89" t="s">
        <v>2699</v>
      </c>
      <c r="E93" s="90"/>
      <c r="F93" s="91" t="str">
        <f>VLOOKUP($J85,ASBVs!$A$2:$F$1041,6,FALSE)</f>
        <v xml:space="preserve"> </v>
      </c>
      <c r="G93" s="34" t="s">
        <v>2669</v>
      </c>
      <c r="H93" s="35" t="str">
        <f>VLOOKUP($J85,ASBVs!$A$2:$AU$1041,46,FALSE)</f>
        <v>1</v>
      </c>
      <c r="I93" s="34" t="s">
        <v>2670</v>
      </c>
      <c r="J93" s="35" t="str">
        <f>VLOOKUP($J85,ASBVs!$A$2:$AU$1041,47,FALSE)</f>
        <v>2</v>
      </c>
    </row>
    <row r="94" spans="2:10" ht="12.6" customHeight="1" x14ac:dyDescent="0.3">
      <c r="B94" s="93">
        <f>VLOOKUP($J85,ASBVs!$A$2:$AS$1041,45,FALSE)</f>
        <v>129.06</v>
      </c>
      <c r="C94" s="94"/>
      <c r="D94" s="93">
        <f>VLOOKUP($J85,ASBVs!$A$2:$AS$1041,44,FALSE)</f>
        <v>170.05</v>
      </c>
      <c r="E94" s="94"/>
      <c r="F94" s="92"/>
      <c r="G94" s="34" t="s">
        <v>2671</v>
      </c>
      <c r="H94" s="35" t="str">
        <f>VLOOKUP($J85,ASBVs!$A$2:$AW$1041,48,FALSE)</f>
        <v>2</v>
      </c>
      <c r="I94" s="34" t="s">
        <v>2672</v>
      </c>
      <c r="J94" s="35">
        <f>VLOOKUP($J85,ASBVs!$A$2:$AW$1041,49,FALSE)</f>
        <v>3</v>
      </c>
    </row>
    <row r="95" spans="2:10" ht="12.6" customHeight="1" x14ac:dyDescent="0.3">
      <c r="B95" s="36" t="s">
        <v>2696</v>
      </c>
      <c r="C95" s="95" t="str">
        <f>VLOOKUP($J85,ASBVs!$A$2:$E$1041,5,FALSE)</f>
        <v xml:space="preserve">Individual </v>
      </c>
      <c r="D95" s="96"/>
      <c r="E95" s="97" t="s">
        <v>2697</v>
      </c>
      <c r="F95" s="98"/>
      <c r="G95" s="74"/>
      <c r="H95" s="75"/>
      <c r="I95" s="37" t="s">
        <v>2698</v>
      </c>
      <c r="J95" s="38"/>
    </row>
    <row r="97" spans="2:10" ht="12.6" customHeight="1" x14ac:dyDescent="0.3">
      <c r="B97" s="76" t="s">
        <v>2692</v>
      </c>
      <c r="C97" s="77"/>
      <c r="D97" s="20" t="str">
        <f>VLOOKUP($J97,ASBVs!$A$2:$B$1041,2,FALSE)</f>
        <v>229859</v>
      </c>
      <c r="E97" s="21"/>
      <c r="F97" s="22" t="str">
        <f>VLOOKUP($J97,ASBVs!$A$2:$J$1041,10,FALSE)</f>
        <v>Single - ET</v>
      </c>
      <c r="G97" s="78" t="str">
        <f>VLOOKUP($J97,ASBVs!$A$2:$AX$1041,50,FALSE)</f>
        <v xml:space="preserve"> </v>
      </c>
      <c r="H97" s="79"/>
      <c r="I97" s="23" t="s">
        <v>2693</v>
      </c>
      <c r="J97" s="24">
        <v>9</v>
      </c>
    </row>
    <row r="98" spans="2:10" ht="12.6" customHeight="1" x14ac:dyDescent="0.3">
      <c r="B98" s="25" t="s">
        <v>2694</v>
      </c>
      <c r="C98" s="80" t="str">
        <f>VLOOKUP($J97,ASBVs!$A$2:$H$1041,8,FALSE)</f>
        <v>205728</v>
      </c>
      <c r="D98" s="80"/>
      <c r="E98" s="81"/>
      <c r="F98" s="26" t="s">
        <v>2639</v>
      </c>
      <c r="G98" s="82">
        <f>VLOOKUP($J97,ASBVs!$A$2:$I$1041,9,FALSE)</f>
        <v>44711</v>
      </c>
      <c r="H98" s="83"/>
      <c r="I98" s="83"/>
      <c r="J98" s="84"/>
    </row>
    <row r="99" spans="2:10" ht="12.6" customHeight="1" x14ac:dyDescent="0.3">
      <c r="B99" s="27" t="s">
        <v>0</v>
      </c>
      <c r="C99" s="28" t="s">
        <v>1</v>
      </c>
      <c r="D99" s="28" t="s">
        <v>2</v>
      </c>
      <c r="E99" s="28" t="s">
        <v>3</v>
      </c>
      <c r="F99" s="27" t="s">
        <v>4</v>
      </c>
      <c r="G99" s="28" t="s">
        <v>1093</v>
      </c>
      <c r="H99" s="28" t="s">
        <v>1092</v>
      </c>
      <c r="I99" s="28" t="s">
        <v>5</v>
      </c>
      <c r="J99" s="28" t="s">
        <v>2652</v>
      </c>
    </row>
    <row r="100" spans="2:10" ht="12.6" customHeight="1" x14ac:dyDescent="0.3">
      <c r="B100" s="29">
        <f>VLOOKUP($J97,ASBVs!$A$2:$AP$1041,11,FALSE)</f>
        <v>0.41</v>
      </c>
      <c r="C100" s="29">
        <f>VLOOKUP($J97,ASBVs!$A$2:$AP$1041,13,FALSE)</f>
        <v>8.2799999999999994</v>
      </c>
      <c r="D100" s="29">
        <f>VLOOKUP($J97,ASBVs!$A$2:$AP$1041,15,FALSE)</f>
        <v>16.47</v>
      </c>
      <c r="E100" s="29">
        <f>VLOOKUP($J97,ASBVs!$A$2:$AP$1041,17,FALSE)</f>
        <v>1.07</v>
      </c>
      <c r="F100" s="29">
        <f>VLOOKUP($J97,ASBVs!$A$2:$AP$1041,19,FALSE)</f>
        <v>2.9</v>
      </c>
      <c r="G100" s="39">
        <f>VLOOKUP($J97,ASBVs!$A$2:$AP$1041,41,FALSE)</f>
        <v>0.64</v>
      </c>
      <c r="H100" s="39">
        <f>VLOOKUP($J97,ASBVs!$A$2:$AP$1041,39,FALSE)</f>
        <v>0.37</v>
      </c>
      <c r="I100" s="29">
        <f>VLOOKUP($J97,ASBVs!$A$2:$AP$1041,21,FALSE)</f>
        <v>0.96</v>
      </c>
      <c r="J100" s="39">
        <f>VLOOKUP($J97,ASBVs!$A$2:$AP$1041,31,FALSE)</f>
        <v>0.39</v>
      </c>
    </row>
    <row r="101" spans="2:10" ht="12.6" customHeight="1" x14ac:dyDescent="0.3">
      <c r="B101" s="29">
        <f>VLOOKUP($J97,ASBVs!$A$2:$AP$1041,12,FALSE)</f>
        <v>70</v>
      </c>
      <c r="C101" s="29">
        <f>VLOOKUP($J97,ASBVs!$A$2:$AP$1041,14,FALSE)</f>
        <v>72</v>
      </c>
      <c r="D101" s="29">
        <f>VLOOKUP($J97,ASBVs!$A$2:$AP$1041,16,FALSE)</f>
        <v>61</v>
      </c>
      <c r="E101" s="29">
        <f>VLOOKUP($J97,ASBVs!$A$2:$AP$1041,18,FALSE)</f>
        <v>67</v>
      </c>
      <c r="F101" s="29">
        <f>VLOOKUP($J97,ASBVs!$A$2:$AP$1041,20,FALSE)</f>
        <v>66</v>
      </c>
      <c r="G101" s="29">
        <f>VLOOKUP($J97,ASBVs!$A$2:$AP$1041,42,FALSE)</f>
        <v>53</v>
      </c>
      <c r="H101" s="29">
        <f>VLOOKUP($J97,ASBVs!$A$2:$AP$1041,40,FALSE)</f>
        <v>47</v>
      </c>
      <c r="I101" s="29">
        <f>VLOOKUP($J97,ASBVs!$A$2:$AP$1041,22,FALSE)</f>
        <v>57</v>
      </c>
      <c r="J101" s="29">
        <f>VLOOKUP($J97,ASBVs!$A$2:$AP$1041,32,FALSE)</f>
        <v>51</v>
      </c>
    </row>
    <row r="102" spans="2:10" ht="12.6" customHeight="1" x14ac:dyDescent="0.3">
      <c r="B102" s="31" t="s">
        <v>1089</v>
      </c>
      <c r="C102" s="27" t="s">
        <v>1090</v>
      </c>
      <c r="D102" s="27" t="s">
        <v>1091</v>
      </c>
      <c r="E102" s="27" t="s">
        <v>8</v>
      </c>
      <c r="F102" s="27" t="s">
        <v>6</v>
      </c>
      <c r="G102" s="27" t="s">
        <v>7</v>
      </c>
      <c r="H102" s="27" t="s">
        <v>2638</v>
      </c>
      <c r="I102" s="85" t="s">
        <v>2700</v>
      </c>
      <c r="J102" s="86"/>
    </row>
    <row r="103" spans="2:10" ht="12.6" customHeight="1" x14ac:dyDescent="0.3">
      <c r="B103" s="30">
        <f>VLOOKUP($J97,ASBVs!$A$2:$AP$1041,33,FALSE)</f>
        <v>7.0000000000000007E-2</v>
      </c>
      <c r="C103" s="30">
        <f>VLOOKUP($J97,ASBVs!$A$2:$AP$1041,35,FALSE)</f>
        <v>0.37</v>
      </c>
      <c r="D103" s="30">
        <f>VLOOKUP($J97,ASBVs!$A$2:$AP$1041,37,FALSE)</f>
        <v>0.01</v>
      </c>
      <c r="E103" s="32">
        <f>VLOOKUP($J97,ASBVs!$A$2:$AP$1041,29,FALSE)</f>
        <v>4.01</v>
      </c>
      <c r="F103" s="32">
        <f>VLOOKUP($J97,ASBVs!$A$2:$AP$1041,23,FALSE)</f>
        <v>-0.25</v>
      </c>
      <c r="G103" s="32">
        <f>VLOOKUP($J97,ASBVs!$A$2:$AP$1041,25,FALSE)</f>
        <v>2.92</v>
      </c>
      <c r="H103" s="32">
        <f>VLOOKUP($J97,ASBVs!$A$2:$AP$1041,27,FALSE)</f>
        <v>2.89</v>
      </c>
      <c r="I103" s="86"/>
      <c r="J103" s="86"/>
    </row>
    <row r="104" spans="2:10" ht="12.6" customHeight="1" x14ac:dyDescent="0.3">
      <c r="B104" s="33">
        <f>VLOOKUP($J97,ASBVs!$A$2:$AP$1041,34,FALSE)</f>
        <v>41</v>
      </c>
      <c r="C104" s="33">
        <f>VLOOKUP($J97,ASBVs!$A$2:$AP$1041,36,FALSE)</f>
        <v>50</v>
      </c>
      <c r="D104" s="33">
        <f>VLOOKUP($J97,ASBVs!$A$2:$AP$1041,38,FALSE)</f>
        <v>35</v>
      </c>
      <c r="E104" s="33">
        <f>VLOOKUP($J97,ASBVs!$A$2:$AP$1041,30,FALSE)</f>
        <v>61</v>
      </c>
      <c r="F104" s="33">
        <f>VLOOKUP($J97,ASBVs!$A$2:$AP$1041,24,FALSE)</f>
        <v>47</v>
      </c>
      <c r="G104" s="33">
        <f>VLOOKUP($J97,ASBVs!$A$2:$AP$1041,26,FALSE)</f>
        <v>47</v>
      </c>
      <c r="H104" s="33">
        <f>VLOOKUP($J97,ASBVs!$A$2:$AP$1041,28,FALSE)</f>
        <v>53</v>
      </c>
      <c r="I104" s="99">
        <f>VLOOKUP($J97,ASBVs!$A$2:$AQ$1041,43,FALSE)</f>
        <v>9.2399999999999984</v>
      </c>
      <c r="J104" s="79"/>
    </row>
    <row r="105" spans="2:10" ht="12.6" customHeight="1" x14ac:dyDescent="0.3">
      <c r="B105" s="87" t="s">
        <v>2695</v>
      </c>
      <c r="C105" s="88"/>
      <c r="D105" s="89" t="s">
        <v>2699</v>
      </c>
      <c r="E105" s="90"/>
      <c r="F105" s="91" t="str">
        <f>VLOOKUP($J97,ASBVs!$A$2:$F$1041,6,FALSE)</f>
        <v xml:space="preserve"> </v>
      </c>
      <c r="G105" s="34" t="s">
        <v>2669</v>
      </c>
      <c r="H105" s="35" t="str">
        <f>VLOOKUP($J97,ASBVs!$A$2:$AU$1041,46,FALSE)</f>
        <v>1</v>
      </c>
      <c r="I105" s="34" t="s">
        <v>2670</v>
      </c>
      <c r="J105" s="35" t="str">
        <f>VLOOKUP($J97,ASBVs!$A$2:$AU$1041,47,FALSE)</f>
        <v>1</v>
      </c>
    </row>
    <row r="106" spans="2:10" ht="12.6" customHeight="1" x14ac:dyDescent="0.3">
      <c r="B106" s="93">
        <f>VLOOKUP($J97,ASBVs!$A$2:$AS$1041,45,FALSE)</f>
        <v>130.24</v>
      </c>
      <c r="C106" s="94"/>
      <c r="D106" s="93">
        <f>VLOOKUP($J97,ASBVs!$A$2:$AS$1041,44,FALSE)</f>
        <v>181.59</v>
      </c>
      <c r="E106" s="94"/>
      <c r="F106" s="92"/>
      <c r="G106" s="34" t="s">
        <v>2671</v>
      </c>
      <c r="H106" s="35" t="str">
        <f>VLOOKUP($J97,ASBVs!$A$2:$AW$1041,48,FALSE)</f>
        <v>2</v>
      </c>
      <c r="I106" s="34" t="s">
        <v>2672</v>
      </c>
      <c r="J106" s="35">
        <f>VLOOKUP($J97,ASBVs!$A$2:$AW$1041,49,FALSE)</f>
        <v>3</v>
      </c>
    </row>
    <row r="107" spans="2:10" ht="12.6" customHeight="1" x14ac:dyDescent="0.3">
      <c r="B107" s="36" t="s">
        <v>2696</v>
      </c>
      <c r="C107" s="95" t="str">
        <f>VLOOKUP($J97,ASBVs!$A$2:$E$1041,5,FALSE)</f>
        <v xml:space="preserve">Individual </v>
      </c>
      <c r="D107" s="96"/>
      <c r="E107" s="97" t="s">
        <v>2697</v>
      </c>
      <c r="F107" s="98"/>
      <c r="G107" s="74"/>
      <c r="H107" s="75"/>
      <c r="I107" s="37" t="s">
        <v>2698</v>
      </c>
      <c r="J107" s="38"/>
    </row>
    <row r="109" spans="2:10" ht="12.6" customHeight="1" x14ac:dyDescent="0.3">
      <c r="B109" s="76" t="s">
        <v>2692</v>
      </c>
      <c r="C109" s="77"/>
      <c r="D109" s="20" t="str">
        <f>VLOOKUP($J109,ASBVs!$A$2:$B$1041,2,FALSE)</f>
        <v>224347</v>
      </c>
      <c r="E109" s="21"/>
      <c r="F109" s="22" t="str">
        <f>VLOOKUP($J109,ASBVs!$A$2:$J$1041,10,FALSE)</f>
        <v>Twin</v>
      </c>
      <c r="G109" s="78" t="str">
        <f>VLOOKUP($J109,ASBVs!$A$2:$AX$1041,50,FALSE)</f>
        <v>«««««</v>
      </c>
      <c r="H109" s="79"/>
      <c r="I109" s="23" t="s">
        <v>2693</v>
      </c>
      <c r="J109" s="24">
        <v>10</v>
      </c>
    </row>
    <row r="110" spans="2:10" ht="12.6" customHeight="1" x14ac:dyDescent="0.3">
      <c r="B110" s="25" t="s">
        <v>2694</v>
      </c>
      <c r="C110" s="80" t="str">
        <f>VLOOKUP($J109,ASBVs!$A$2:$H$1041,8,FALSE)</f>
        <v>214314</v>
      </c>
      <c r="D110" s="80"/>
      <c r="E110" s="81"/>
      <c r="F110" s="26" t="s">
        <v>2639</v>
      </c>
      <c r="G110" s="82">
        <f>VLOOKUP($J109,ASBVs!$A$2:$I$1041,9,FALSE)</f>
        <v>44708</v>
      </c>
      <c r="H110" s="83"/>
      <c r="I110" s="83"/>
      <c r="J110" s="84"/>
    </row>
    <row r="111" spans="2:10" ht="12.6" customHeight="1" x14ac:dyDescent="0.3">
      <c r="B111" s="27" t="s">
        <v>0</v>
      </c>
      <c r="C111" s="28" t="s">
        <v>1</v>
      </c>
      <c r="D111" s="28" t="s">
        <v>2</v>
      </c>
      <c r="E111" s="28" t="s">
        <v>3</v>
      </c>
      <c r="F111" s="27" t="s">
        <v>4</v>
      </c>
      <c r="G111" s="28" t="s">
        <v>1093</v>
      </c>
      <c r="H111" s="28" t="s">
        <v>1092</v>
      </c>
      <c r="I111" s="28" t="s">
        <v>5</v>
      </c>
      <c r="J111" s="28" t="s">
        <v>2652</v>
      </c>
    </row>
    <row r="112" spans="2:10" ht="12.6" customHeight="1" x14ac:dyDescent="0.3">
      <c r="B112" s="29">
        <f>VLOOKUP($J109,ASBVs!$A$2:$AP$1041,11,FALSE)</f>
        <v>0.65</v>
      </c>
      <c r="C112" s="29">
        <f>VLOOKUP($J109,ASBVs!$A$2:$AP$1041,13,FALSE)</f>
        <v>10.16</v>
      </c>
      <c r="D112" s="29">
        <f>VLOOKUP($J109,ASBVs!$A$2:$AP$1041,15,FALSE)</f>
        <v>18.45</v>
      </c>
      <c r="E112" s="29">
        <f>VLOOKUP($J109,ASBVs!$A$2:$AP$1041,17,FALSE)</f>
        <v>1.01</v>
      </c>
      <c r="F112" s="29">
        <f>VLOOKUP($J109,ASBVs!$A$2:$AP$1041,19,FALSE)</f>
        <v>2.09</v>
      </c>
      <c r="G112" s="39">
        <f>VLOOKUP($J109,ASBVs!$A$2:$AP$1041,41,FALSE)</f>
        <v>0.31</v>
      </c>
      <c r="H112" s="39">
        <f>VLOOKUP($J109,ASBVs!$A$2:$AP$1041,39,FALSE)</f>
        <v>0.24</v>
      </c>
      <c r="I112" s="29">
        <f>VLOOKUP($J109,ASBVs!$A$2:$AP$1041,21,FALSE)</f>
        <v>1.25</v>
      </c>
      <c r="J112" s="39">
        <f>VLOOKUP($J109,ASBVs!$A$2:$AP$1041,31,FALSE)</f>
        <v>0.23</v>
      </c>
    </row>
    <row r="113" spans="2:10" ht="12.6" customHeight="1" x14ac:dyDescent="0.3">
      <c r="B113" s="29">
        <f>VLOOKUP($J109,ASBVs!$A$2:$AP$1041,12,FALSE)</f>
        <v>65</v>
      </c>
      <c r="C113" s="29">
        <f>VLOOKUP($J109,ASBVs!$A$2:$AP$1041,14,FALSE)</f>
        <v>70</v>
      </c>
      <c r="D113" s="29">
        <f>VLOOKUP($J109,ASBVs!$A$2:$AP$1041,16,FALSE)</f>
        <v>57</v>
      </c>
      <c r="E113" s="29">
        <f>VLOOKUP($J109,ASBVs!$A$2:$AP$1041,18,FALSE)</f>
        <v>63</v>
      </c>
      <c r="F113" s="29">
        <f>VLOOKUP($J109,ASBVs!$A$2:$AP$1041,20,FALSE)</f>
        <v>64</v>
      </c>
      <c r="G113" s="29">
        <f>VLOOKUP($J109,ASBVs!$A$2:$AP$1041,42,FALSE)</f>
        <v>50</v>
      </c>
      <c r="H113" s="29">
        <f>VLOOKUP($J109,ASBVs!$A$2:$AP$1041,40,FALSE)</f>
        <v>43</v>
      </c>
      <c r="I113" s="29">
        <f>VLOOKUP($J109,ASBVs!$A$2:$AP$1041,22,FALSE)</f>
        <v>52</v>
      </c>
      <c r="J113" s="29">
        <f>VLOOKUP($J109,ASBVs!$A$2:$AP$1041,32,FALSE)</f>
        <v>48</v>
      </c>
    </row>
    <row r="114" spans="2:10" ht="12.6" customHeight="1" x14ac:dyDescent="0.3">
      <c r="B114" s="31" t="s">
        <v>1089</v>
      </c>
      <c r="C114" s="27" t="s">
        <v>1090</v>
      </c>
      <c r="D114" s="27" t="s">
        <v>1091</v>
      </c>
      <c r="E114" s="27" t="s">
        <v>8</v>
      </c>
      <c r="F114" s="27" t="s">
        <v>6</v>
      </c>
      <c r="G114" s="27" t="s">
        <v>7</v>
      </c>
      <c r="H114" s="27" t="s">
        <v>2638</v>
      </c>
      <c r="I114" s="85" t="s">
        <v>2700</v>
      </c>
      <c r="J114" s="86"/>
    </row>
    <row r="115" spans="2:10" ht="12.6" customHeight="1" x14ac:dyDescent="0.3">
      <c r="B115" s="30">
        <f>VLOOKUP($J109,ASBVs!$A$2:$AP$1041,33,FALSE)</f>
        <v>0.05</v>
      </c>
      <c r="C115" s="30">
        <f>VLOOKUP($J109,ASBVs!$A$2:$AP$1041,35,FALSE)</f>
        <v>0.21</v>
      </c>
      <c r="D115" s="30">
        <f>VLOOKUP($J109,ASBVs!$A$2:$AP$1041,37,FALSE)</f>
        <v>1E-3</v>
      </c>
      <c r="E115" s="32">
        <f>VLOOKUP($J109,ASBVs!$A$2:$AP$1041,29,FALSE)</f>
        <v>4.26</v>
      </c>
      <c r="F115" s="32">
        <f>VLOOKUP($J109,ASBVs!$A$2:$AP$1041,23,FALSE)</f>
        <v>-0.09</v>
      </c>
      <c r="G115" s="32">
        <f>VLOOKUP($J109,ASBVs!$A$2:$AP$1041,25,FALSE)</f>
        <v>2.73</v>
      </c>
      <c r="H115" s="32">
        <f>VLOOKUP($J109,ASBVs!$A$2:$AP$1041,27,FALSE)</f>
        <v>2.31</v>
      </c>
      <c r="I115" s="86"/>
      <c r="J115" s="86"/>
    </row>
    <row r="116" spans="2:10" ht="12.6" customHeight="1" x14ac:dyDescent="0.3">
      <c r="B116" s="33">
        <f>VLOOKUP($J109,ASBVs!$A$2:$AP$1041,34,FALSE)</f>
        <v>38</v>
      </c>
      <c r="C116" s="33">
        <f>VLOOKUP($J109,ASBVs!$A$2:$AP$1041,36,FALSE)</f>
        <v>46</v>
      </c>
      <c r="D116" s="33">
        <f>VLOOKUP($J109,ASBVs!$A$2:$AP$1041,38,FALSE)</f>
        <v>32</v>
      </c>
      <c r="E116" s="33">
        <f>VLOOKUP($J109,ASBVs!$A$2:$AP$1041,30,FALSE)</f>
        <v>59</v>
      </c>
      <c r="F116" s="33">
        <f>VLOOKUP($J109,ASBVs!$A$2:$AP$1041,24,FALSE)</f>
        <v>48</v>
      </c>
      <c r="G116" s="33">
        <f>VLOOKUP($J109,ASBVs!$A$2:$AP$1041,26,FALSE)</f>
        <v>47</v>
      </c>
      <c r="H116" s="33">
        <f>VLOOKUP($J109,ASBVs!$A$2:$AP$1041,28,FALSE)</f>
        <v>49</v>
      </c>
      <c r="I116" s="99">
        <f>VLOOKUP($J109,ASBVs!$A$2:$AQ$1041,43,FALSE)</f>
        <v>11.41</v>
      </c>
      <c r="J116" s="79"/>
    </row>
    <row r="117" spans="2:10" ht="12.6" customHeight="1" x14ac:dyDescent="0.3">
      <c r="B117" s="87" t="s">
        <v>2695</v>
      </c>
      <c r="C117" s="88"/>
      <c r="D117" s="89" t="s">
        <v>2699</v>
      </c>
      <c r="E117" s="90"/>
      <c r="F117" s="91" t="str">
        <f>VLOOKUP($J109,ASBVs!$A$2:$F$1041,6,FALSE)</f>
        <v xml:space="preserve"> </v>
      </c>
      <c r="G117" s="34" t="s">
        <v>2669</v>
      </c>
      <c r="H117" s="35" t="str">
        <f>VLOOKUP($J109,ASBVs!$A$2:$AU$1041,46,FALSE)</f>
        <v>3</v>
      </c>
      <c r="I117" s="34" t="s">
        <v>2670</v>
      </c>
      <c r="J117" s="35" t="str">
        <f>VLOOKUP($J109,ASBVs!$A$2:$AU$1041,47,FALSE)</f>
        <v>1</v>
      </c>
    </row>
    <row r="118" spans="2:10" ht="12.6" customHeight="1" x14ac:dyDescent="0.3">
      <c r="B118" s="93">
        <f>VLOOKUP($J109,ASBVs!$A$2:$AS$1041,45,FALSE)</f>
        <v>126.95</v>
      </c>
      <c r="C118" s="94"/>
      <c r="D118" s="93">
        <f>VLOOKUP($J109,ASBVs!$A$2:$AS$1041,44,FALSE)</f>
        <v>163.84</v>
      </c>
      <c r="E118" s="94"/>
      <c r="F118" s="92"/>
      <c r="G118" s="34" t="s">
        <v>2671</v>
      </c>
      <c r="H118" s="35" t="str">
        <f>VLOOKUP($J109,ASBVs!$A$2:$AW$1041,48,FALSE)</f>
        <v>2</v>
      </c>
      <c r="I118" s="34" t="s">
        <v>2672</v>
      </c>
      <c r="J118" s="35">
        <f>VLOOKUP($J109,ASBVs!$A$2:$AW$1041,49,FALSE)</f>
        <v>3</v>
      </c>
    </row>
    <row r="119" spans="2:10" ht="12.6" customHeight="1" x14ac:dyDescent="0.3">
      <c r="B119" s="36" t="s">
        <v>2696</v>
      </c>
      <c r="C119" s="95" t="str">
        <f>VLOOKUP($J109,ASBVs!$A$2:$E$1041,5,FALSE)</f>
        <v xml:space="preserve">Individual </v>
      </c>
      <c r="D119" s="96"/>
      <c r="E119" s="97" t="s">
        <v>2697</v>
      </c>
      <c r="F119" s="98"/>
      <c r="G119" s="74"/>
      <c r="H119" s="75"/>
      <c r="I119" s="37" t="s">
        <v>2698</v>
      </c>
      <c r="J119" s="38"/>
    </row>
    <row r="121" spans="2:10" ht="12.6" customHeight="1" x14ac:dyDescent="0.3">
      <c r="B121" s="76" t="s">
        <v>2692</v>
      </c>
      <c r="C121" s="77"/>
      <c r="D121" s="20" t="str">
        <f>VLOOKUP($J121,ASBVs!$A$2:$B$1041,2,FALSE)</f>
        <v>224411</v>
      </c>
      <c r="E121" s="21"/>
      <c r="F121" s="22" t="str">
        <f>VLOOKUP($J121,ASBVs!$A$2:$J$1041,10,FALSE)</f>
        <v>Twin</v>
      </c>
      <c r="G121" s="78" t="str">
        <f>VLOOKUP($J121,ASBVs!$A$2:$AX$1041,50,FALSE)</f>
        <v xml:space="preserve"> </v>
      </c>
      <c r="H121" s="79"/>
      <c r="I121" s="23" t="s">
        <v>2693</v>
      </c>
      <c r="J121" s="24">
        <v>11</v>
      </c>
    </row>
    <row r="122" spans="2:10" ht="12.6" customHeight="1" x14ac:dyDescent="0.3">
      <c r="B122" s="25" t="s">
        <v>2694</v>
      </c>
      <c r="C122" s="80" t="str">
        <f>VLOOKUP($J121,ASBVs!$A$2:$H$1041,8,FALSE)</f>
        <v>213926</v>
      </c>
      <c r="D122" s="80"/>
      <c r="E122" s="81"/>
      <c r="F122" s="26" t="s">
        <v>2639</v>
      </c>
      <c r="G122" s="82">
        <f>VLOOKUP($J121,ASBVs!$A$2:$I$1041,9,FALSE)</f>
        <v>44708</v>
      </c>
      <c r="H122" s="83"/>
      <c r="I122" s="83"/>
      <c r="J122" s="84"/>
    </row>
    <row r="123" spans="2:10" ht="12.6" customHeight="1" x14ac:dyDescent="0.3">
      <c r="B123" s="27" t="s">
        <v>0</v>
      </c>
      <c r="C123" s="28" t="s">
        <v>1</v>
      </c>
      <c r="D123" s="28" t="s">
        <v>2</v>
      </c>
      <c r="E123" s="28" t="s">
        <v>3</v>
      </c>
      <c r="F123" s="27" t="s">
        <v>4</v>
      </c>
      <c r="G123" s="28" t="s">
        <v>1093</v>
      </c>
      <c r="H123" s="28" t="s">
        <v>1092</v>
      </c>
      <c r="I123" s="28" t="s">
        <v>5</v>
      </c>
      <c r="J123" s="28" t="s">
        <v>2652</v>
      </c>
    </row>
    <row r="124" spans="2:10" ht="12.6" customHeight="1" x14ac:dyDescent="0.3">
      <c r="B124" s="29">
        <f>VLOOKUP($J121,ASBVs!$A$2:$AP$1041,11,FALSE)</f>
        <v>0.54</v>
      </c>
      <c r="C124" s="29">
        <f>VLOOKUP($J121,ASBVs!$A$2:$AP$1041,13,FALSE)</f>
        <v>10.29</v>
      </c>
      <c r="D124" s="29">
        <f>VLOOKUP($J121,ASBVs!$A$2:$AP$1041,15,FALSE)</f>
        <v>15.71</v>
      </c>
      <c r="E124" s="29">
        <f>VLOOKUP($J121,ASBVs!$A$2:$AP$1041,17,FALSE)</f>
        <v>-0.17</v>
      </c>
      <c r="F124" s="29">
        <f>VLOOKUP($J121,ASBVs!$A$2:$AP$1041,19,FALSE)</f>
        <v>1.65</v>
      </c>
      <c r="G124" s="39">
        <f>VLOOKUP($J121,ASBVs!$A$2:$AP$1041,41,FALSE)</f>
        <v>0.39</v>
      </c>
      <c r="H124" s="39">
        <f>VLOOKUP($J121,ASBVs!$A$2:$AP$1041,39,FALSE)</f>
        <v>0.26</v>
      </c>
      <c r="I124" s="29">
        <f>VLOOKUP($J121,ASBVs!$A$2:$AP$1041,21,FALSE)</f>
        <v>1.28</v>
      </c>
      <c r="J124" s="39">
        <f>VLOOKUP($J121,ASBVs!$A$2:$AP$1041,31,FALSE)</f>
        <v>0.26</v>
      </c>
    </row>
    <row r="125" spans="2:10" ht="12.6" customHeight="1" x14ac:dyDescent="0.3">
      <c r="B125" s="29">
        <f>VLOOKUP($J121,ASBVs!$A$2:$AP$1041,12,FALSE)</f>
        <v>65</v>
      </c>
      <c r="C125" s="29">
        <f>VLOOKUP($J121,ASBVs!$A$2:$AP$1041,14,FALSE)</f>
        <v>70</v>
      </c>
      <c r="D125" s="29">
        <f>VLOOKUP($J121,ASBVs!$A$2:$AP$1041,16,FALSE)</f>
        <v>57</v>
      </c>
      <c r="E125" s="29">
        <f>VLOOKUP($J121,ASBVs!$A$2:$AP$1041,18,FALSE)</f>
        <v>63</v>
      </c>
      <c r="F125" s="29">
        <f>VLOOKUP($J121,ASBVs!$A$2:$AP$1041,20,FALSE)</f>
        <v>65</v>
      </c>
      <c r="G125" s="29">
        <f>VLOOKUP($J121,ASBVs!$A$2:$AP$1041,42,FALSE)</f>
        <v>50</v>
      </c>
      <c r="H125" s="29">
        <f>VLOOKUP($J121,ASBVs!$A$2:$AP$1041,40,FALSE)</f>
        <v>43</v>
      </c>
      <c r="I125" s="29">
        <f>VLOOKUP($J121,ASBVs!$A$2:$AP$1041,22,FALSE)</f>
        <v>53</v>
      </c>
      <c r="J125" s="29">
        <f>VLOOKUP($J121,ASBVs!$A$2:$AP$1041,32,FALSE)</f>
        <v>48</v>
      </c>
    </row>
    <row r="126" spans="2:10" ht="12.6" customHeight="1" x14ac:dyDescent="0.3">
      <c r="B126" s="31" t="s">
        <v>1089</v>
      </c>
      <c r="C126" s="27" t="s">
        <v>1090</v>
      </c>
      <c r="D126" s="27" t="s">
        <v>1091</v>
      </c>
      <c r="E126" s="27" t="s">
        <v>8</v>
      </c>
      <c r="F126" s="27" t="s">
        <v>6</v>
      </c>
      <c r="G126" s="27" t="s">
        <v>7</v>
      </c>
      <c r="H126" s="27" t="s">
        <v>2638</v>
      </c>
      <c r="I126" s="85" t="s">
        <v>2700</v>
      </c>
      <c r="J126" s="86"/>
    </row>
    <row r="127" spans="2:10" ht="12.6" customHeight="1" x14ac:dyDescent="0.3">
      <c r="B127" s="30">
        <f>VLOOKUP($J121,ASBVs!$A$2:$AP$1041,33,FALSE)</f>
        <v>0.04</v>
      </c>
      <c r="C127" s="30">
        <f>VLOOKUP($J121,ASBVs!$A$2:$AP$1041,35,FALSE)</f>
        <v>0.25</v>
      </c>
      <c r="D127" s="30">
        <f>VLOOKUP($J121,ASBVs!$A$2:$AP$1041,37,FALSE)</f>
        <v>0.01</v>
      </c>
      <c r="E127" s="32">
        <f>VLOOKUP($J121,ASBVs!$A$2:$AP$1041,29,FALSE)</f>
        <v>5.01</v>
      </c>
      <c r="F127" s="32">
        <f>VLOOKUP($J121,ASBVs!$A$2:$AP$1041,23,FALSE)</f>
        <v>-0.28000000000000003</v>
      </c>
      <c r="G127" s="32">
        <f>VLOOKUP($J121,ASBVs!$A$2:$AP$1041,25,FALSE)</f>
        <v>6.13</v>
      </c>
      <c r="H127" s="32">
        <f>VLOOKUP($J121,ASBVs!$A$2:$AP$1041,27,FALSE)</f>
        <v>1.81</v>
      </c>
      <c r="I127" s="86"/>
      <c r="J127" s="86"/>
    </row>
    <row r="128" spans="2:10" ht="12.6" customHeight="1" x14ac:dyDescent="0.3">
      <c r="B128" s="33">
        <f>VLOOKUP($J121,ASBVs!$A$2:$AP$1041,34,FALSE)</f>
        <v>38</v>
      </c>
      <c r="C128" s="33">
        <f>VLOOKUP($J121,ASBVs!$A$2:$AP$1041,36,FALSE)</f>
        <v>46</v>
      </c>
      <c r="D128" s="33">
        <f>VLOOKUP($J121,ASBVs!$A$2:$AP$1041,38,FALSE)</f>
        <v>32</v>
      </c>
      <c r="E128" s="33">
        <f>VLOOKUP($J121,ASBVs!$A$2:$AP$1041,30,FALSE)</f>
        <v>59</v>
      </c>
      <c r="F128" s="33">
        <f>VLOOKUP($J121,ASBVs!$A$2:$AP$1041,24,FALSE)</f>
        <v>45</v>
      </c>
      <c r="G128" s="33">
        <f>VLOOKUP($J121,ASBVs!$A$2:$AP$1041,26,FALSE)</f>
        <v>45</v>
      </c>
      <c r="H128" s="33">
        <f>VLOOKUP($J121,ASBVs!$A$2:$AP$1041,28,FALSE)</f>
        <v>49</v>
      </c>
      <c r="I128" s="99">
        <f>VLOOKUP($J121,ASBVs!$A$2:$AQ$1041,43,FALSE)</f>
        <v>11.569999999999999</v>
      </c>
      <c r="J128" s="79"/>
    </row>
    <row r="129" spans="2:10" ht="12.6" customHeight="1" x14ac:dyDescent="0.3">
      <c r="B129" s="87" t="s">
        <v>2695</v>
      </c>
      <c r="C129" s="88"/>
      <c r="D129" s="89" t="s">
        <v>2699</v>
      </c>
      <c r="E129" s="90"/>
      <c r="F129" s="91" t="str">
        <f>VLOOKUP($J121,ASBVs!$A$2:$F$1041,6,FALSE)</f>
        <v xml:space="preserve"> </v>
      </c>
      <c r="G129" s="34" t="s">
        <v>2669</v>
      </c>
      <c r="H129" s="35" t="str">
        <f>VLOOKUP($J121,ASBVs!$A$2:$AU$1041,46,FALSE)</f>
        <v>2</v>
      </c>
      <c r="I129" s="34" t="s">
        <v>2670</v>
      </c>
      <c r="J129" s="35" t="str">
        <f>VLOOKUP($J121,ASBVs!$A$2:$AU$1041,47,FALSE)</f>
        <v>2</v>
      </c>
    </row>
    <row r="130" spans="2:10" ht="12.6" customHeight="1" x14ac:dyDescent="0.3">
      <c r="B130" s="93">
        <f>VLOOKUP($J121,ASBVs!$A$2:$AS$1041,45,FALSE)</f>
        <v>129.58000000000001</v>
      </c>
      <c r="C130" s="94"/>
      <c r="D130" s="93">
        <f>VLOOKUP($J121,ASBVs!$A$2:$AS$1041,44,FALSE)</f>
        <v>165.83</v>
      </c>
      <c r="E130" s="94"/>
      <c r="F130" s="92"/>
      <c r="G130" s="34" t="s">
        <v>2671</v>
      </c>
      <c r="H130" s="35" t="str">
        <f>VLOOKUP($J121,ASBVs!$A$2:$AW$1041,48,FALSE)</f>
        <v>2</v>
      </c>
      <c r="I130" s="34" t="s">
        <v>2672</v>
      </c>
      <c r="J130" s="35">
        <f>VLOOKUP($J121,ASBVs!$A$2:$AW$1041,49,FALSE)</f>
        <v>3</v>
      </c>
    </row>
    <row r="131" spans="2:10" ht="12.6" customHeight="1" x14ac:dyDescent="0.3">
      <c r="B131" s="36" t="s">
        <v>2696</v>
      </c>
      <c r="C131" s="95" t="str">
        <f>VLOOKUP($J121,ASBVs!$A$2:$E$1041,5,FALSE)</f>
        <v xml:space="preserve">Individual </v>
      </c>
      <c r="D131" s="96"/>
      <c r="E131" s="97" t="s">
        <v>2697</v>
      </c>
      <c r="F131" s="98"/>
      <c r="G131" s="74"/>
      <c r="H131" s="75"/>
      <c r="I131" s="37" t="s">
        <v>2698</v>
      </c>
      <c r="J131" s="38"/>
    </row>
    <row r="133" spans="2:10" ht="12.6" customHeight="1" x14ac:dyDescent="0.3">
      <c r="B133" s="76" t="s">
        <v>2692</v>
      </c>
      <c r="C133" s="77"/>
      <c r="D133" s="20" t="str">
        <f>VLOOKUP($J133,ASBVs!$A$2:$B$1041,2,FALSE)</f>
        <v>223295</v>
      </c>
      <c r="E133" s="21"/>
      <c r="F133" s="22" t="str">
        <f>VLOOKUP($J133,ASBVs!$A$2:$J$1041,10,FALSE)</f>
        <v>Twin</v>
      </c>
      <c r="G133" s="78" t="str">
        <f>VLOOKUP($J133,ASBVs!$A$2:$AX$1041,50,FALSE)</f>
        <v xml:space="preserve"> </v>
      </c>
      <c r="H133" s="79"/>
      <c r="I133" s="23" t="s">
        <v>2693</v>
      </c>
      <c r="J133" s="24">
        <v>12</v>
      </c>
    </row>
    <row r="134" spans="2:10" ht="12.6" customHeight="1" x14ac:dyDescent="0.3">
      <c r="B134" s="25" t="s">
        <v>2694</v>
      </c>
      <c r="C134" s="80" t="str">
        <f>VLOOKUP($J133,ASBVs!$A$2:$H$1041,8,FALSE)</f>
        <v>206625</v>
      </c>
      <c r="D134" s="80"/>
      <c r="E134" s="81"/>
      <c r="F134" s="26" t="s">
        <v>2639</v>
      </c>
      <c r="G134" s="82">
        <f>VLOOKUP($J133,ASBVs!$A$2:$I$1041,9,FALSE)</f>
        <v>44689</v>
      </c>
      <c r="H134" s="83"/>
      <c r="I134" s="83"/>
      <c r="J134" s="84"/>
    </row>
    <row r="135" spans="2:10" ht="12.6" customHeight="1" x14ac:dyDescent="0.3">
      <c r="B135" s="27" t="s">
        <v>0</v>
      </c>
      <c r="C135" s="28" t="s">
        <v>1</v>
      </c>
      <c r="D135" s="28" t="s">
        <v>2</v>
      </c>
      <c r="E135" s="28" t="s">
        <v>3</v>
      </c>
      <c r="F135" s="27" t="s">
        <v>4</v>
      </c>
      <c r="G135" s="28" t="s">
        <v>1093</v>
      </c>
      <c r="H135" s="28" t="s">
        <v>1092</v>
      </c>
      <c r="I135" s="28" t="s">
        <v>5</v>
      </c>
      <c r="J135" s="28" t="s">
        <v>2652</v>
      </c>
    </row>
    <row r="136" spans="2:10" ht="12.6" customHeight="1" x14ac:dyDescent="0.3">
      <c r="B136" s="29">
        <f>VLOOKUP($J133,ASBVs!$A$2:$AP$1041,11,FALSE)</f>
        <v>0.52</v>
      </c>
      <c r="C136" s="29">
        <f>VLOOKUP($J133,ASBVs!$A$2:$AP$1041,13,FALSE)</f>
        <v>10.48</v>
      </c>
      <c r="D136" s="29">
        <f>VLOOKUP($J133,ASBVs!$A$2:$AP$1041,15,FALSE)</f>
        <v>16.68</v>
      </c>
      <c r="E136" s="29">
        <f>VLOOKUP($J133,ASBVs!$A$2:$AP$1041,17,FALSE)</f>
        <v>-0.28000000000000003</v>
      </c>
      <c r="F136" s="29">
        <f>VLOOKUP($J133,ASBVs!$A$2:$AP$1041,19,FALSE)</f>
        <v>1.87</v>
      </c>
      <c r="G136" s="39">
        <f>VLOOKUP($J133,ASBVs!$A$2:$AP$1041,41,FALSE)</f>
        <v>0.36</v>
      </c>
      <c r="H136" s="39">
        <f>VLOOKUP($J133,ASBVs!$A$2:$AP$1041,39,FALSE)</f>
        <v>0.18</v>
      </c>
      <c r="I136" s="29">
        <f>VLOOKUP($J133,ASBVs!$A$2:$AP$1041,21,FALSE)</f>
        <v>1.24</v>
      </c>
      <c r="J136" s="39">
        <f>VLOOKUP($J133,ASBVs!$A$2:$AP$1041,31,FALSE)</f>
        <v>0.23</v>
      </c>
    </row>
    <row r="137" spans="2:10" ht="12.6" customHeight="1" x14ac:dyDescent="0.3">
      <c r="B137" s="29">
        <f>VLOOKUP($J133,ASBVs!$A$2:$AP$1041,12,FALSE)</f>
        <v>67</v>
      </c>
      <c r="C137" s="29">
        <f>VLOOKUP($J133,ASBVs!$A$2:$AP$1041,14,FALSE)</f>
        <v>72</v>
      </c>
      <c r="D137" s="29">
        <f>VLOOKUP($J133,ASBVs!$A$2:$AP$1041,16,FALSE)</f>
        <v>61</v>
      </c>
      <c r="E137" s="29">
        <f>VLOOKUP($J133,ASBVs!$A$2:$AP$1041,18,FALSE)</f>
        <v>71</v>
      </c>
      <c r="F137" s="29">
        <f>VLOOKUP($J133,ASBVs!$A$2:$AP$1041,20,FALSE)</f>
        <v>69</v>
      </c>
      <c r="G137" s="29">
        <f>VLOOKUP($J133,ASBVs!$A$2:$AP$1041,42,FALSE)</f>
        <v>54</v>
      </c>
      <c r="H137" s="29">
        <f>VLOOKUP($J133,ASBVs!$A$2:$AP$1041,40,FALSE)</f>
        <v>47</v>
      </c>
      <c r="I137" s="29">
        <f>VLOOKUP($J133,ASBVs!$A$2:$AP$1041,22,FALSE)</f>
        <v>58</v>
      </c>
      <c r="J137" s="29">
        <f>VLOOKUP($J133,ASBVs!$A$2:$AP$1041,32,FALSE)</f>
        <v>53</v>
      </c>
    </row>
    <row r="138" spans="2:10" ht="12.6" customHeight="1" x14ac:dyDescent="0.3">
      <c r="B138" s="31" t="s">
        <v>1089</v>
      </c>
      <c r="C138" s="27" t="s">
        <v>1090</v>
      </c>
      <c r="D138" s="27" t="s">
        <v>1091</v>
      </c>
      <c r="E138" s="27" t="s">
        <v>8</v>
      </c>
      <c r="F138" s="27" t="s">
        <v>6</v>
      </c>
      <c r="G138" s="27" t="s">
        <v>7</v>
      </c>
      <c r="H138" s="27" t="s">
        <v>2638</v>
      </c>
      <c r="I138" s="85" t="s">
        <v>2700</v>
      </c>
      <c r="J138" s="86"/>
    </row>
    <row r="139" spans="2:10" ht="12.6" customHeight="1" x14ac:dyDescent="0.3">
      <c r="B139" s="30">
        <f>VLOOKUP($J133,ASBVs!$A$2:$AP$1041,33,FALSE)</f>
        <v>0.02</v>
      </c>
      <c r="C139" s="30">
        <f>VLOOKUP($J133,ASBVs!$A$2:$AP$1041,35,FALSE)</f>
        <v>0.16</v>
      </c>
      <c r="D139" s="30">
        <f>VLOOKUP($J133,ASBVs!$A$2:$AP$1041,37,FALSE)</f>
        <v>0.02</v>
      </c>
      <c r="E139" s="32">
        <f>VLOOKUP($J133,ASBVs!$A$2:$AP$1041,29,FALSE)</f>
        <v>5.6</v>
      </c>
      <c r="F139" s="32">
        <f>VLOOKUP($J133,ASBVs!$A$2:$AP$1041,23,FALSE)</f>
        <v>-0.19</v>
      </c>
      <c r="G139" s="32">
        <f>VLOOKUP($J133,ASBVs!$A$2:$AP$1041,25,FALSE)</f>
        <v>3.63</v>
      </c>
      <c r="H139" s="32">
        <f>VLOOKUP($J133,ASBVs!$A$2:$AP$1041,27,FALSE)</f>
        <v>1.74</v>
      </c>
      <c r="I139" s="86"/>
      <c r="J139" s="86"/>
    </row>
    <row r="140" spans="2:10" ht="12.6" customHeight="1" x14ac:dyDescent="0.3">
      <c r="B140" s="33">
        <f>VLOOKUP($J133,ASBVs!$A$2:$AP$1041,34,FALSE)</f>
        <v>41</v>
      </c>
      <c r="C140" s="33">
        <f>VLOOKUP($J133,ASBVs!$A$2:$AP$1041,36,FALSE)</f>
        <v>50</v>
      </c>
      <c r="D140" s="33">
        <f>VLOOKUP($J133,ASBVs!$A$2:$AP$1041,38,FALSE)</f>
        <v>34</v>
      </c>
      <c r="E140" s="33">
        <f>VLOOKUP($J133,ASBVs!$A$2:$AP$1041,30,FALSE)</f>
        <v>62</v>
      </c>
      <c r="F140" s="33">
        <f>VLOOKUP($J133,ASBVs!$A$2:$AP$1041,24,FALSE)</f>
        <v>48</v>
      </c>
      <c r="G140" s="33">
        <f>VLOOKUP($J133,ASBVs!$A$2:$AP$1041,26,FALSE)</f>
        <v>48</v>
      </c>
      <c r="H140" s="33">
        <f>VLOOKUP($J133,ASBVs!$A$2:$AP$1041,28,FALSE)</f>
        <v>54</v>
      </c>
      <c r="I140" s="99">
        <f>VLOOKUP($J133,ASBVs!$A$2:$AQ$1041,43,FALSE)</f>
        <v>11.72</v>
      </c>
      <c r="J140" s="79"/>
    </row>
    <row r="141" spans="2:10" ht="12.6" customHeight="1" x14ac:dyDescent="0.3">
      <c r="B141" s="87" t="s">
        <v>2695</v>
      </c>
      <c r="C141" s="88"/>
      <c r="D141" s="89" t="s">
        <v>2699</v>
      </c>
      <c r="E141" s="90"/>
      <c r="F141" s="91" t="str">
        <f>VLOOKUP($J133,ASBVs!$A$2:$F$1041,6,FALSE)</f>
        <v xml:space="preserve"> </v>
      </c>
      <c r="G141" s="34" t="s">
        <v>2669</v>
      </c>
      <c r="H141" s="35" t="str">
        <f>VLOOKUP($J133,ASBVs!$A$2:$AU$1041,46,FALSE)</f>
        <v>2</v>
      </c>
      <c r="I141" s="34" t="s">
        <v>2670</v>
      </c>
      <c r="J141" s="35" t="str">
        <f>VLOOKUP($J133,ASBVs!$A$2:$AU$1041,47,FALSE)</f>
        <v>2</v>
      </c>
    </row>
    <row r="142" spans="2:10" ht="12.6" customHeight="1" x14ac:dyDescent="0.3">
      <c r="B142" s="93">
        <f>VLOOKUP($J133,ASBVs!$A$2:$AS$1041,45,FALSE)</f>
        <v>127.26</v>
      </c>
      <c r="C142" s="94"/>
      <c r="D142" s="93">
        <f>VLOOKUP($J133,ASBVs!$A$2:$AS$1041,44,FALSE)</f>
        <v>160.38999999999999</v>
      </c>
      <c r="E142" s="94"/>
      <c r="F142" s="92"/>
      <c r="G142" s="34" t="s">
        <v>2671</v>
      </c>
      <c r="H142" s="35" t="str">
        <f>VLOOKUP($J133,ASBVs!$A$2:$AW$1041,48,FALSE)</f>
        <v>3</v>
      </c>
      <c r="I142" s="34" t="s">
        <v>2672</v>
      </c>
      <c r="J142" s="35">
        <f>VLOOKUP($J133,ASBVs!$A$2:$AW$1041,49,FALSE)</f>
        <v>3</v>
      </c>
    </row>
    <row r="143" spans="2:10" ht="12.6" customHeight="1" x14ac:dyDescent="0.3">
      <c r="B143" s="36" t="s">
        <v>2696</v>
      </c>
      <c r="C143" s="95" t="str">
        <f>VLOOKUP($J133,ASBVs!$A$2:$E$1041,5,FALSE)</f>
        <v xml:space="preserve">Individual </v>
      </c>
      <c r="D143" s="96"/>
      <c r="E143" s="97" t="s">
        <v>2697</v>
      </c>
      <c r="F143" s="98"/>
      <c r="G143" s="74"/>
      <c r="H143" s="75"/>
      <c r="I143" s="37" t="s">
        <v>2698</v>
      </c>
      <c r="J143" s="38"/>
    </row>
    <row r="145" spans="2:10" ht="12.6" customHeight="1" x14ac:dyDescent="0.3">
      <c r="B145" s="76" t="s">
        <v>2692</v>
      </c>
      <c r="C145" s="77"/>
      <c r="D145" s="20" t="str">
        <f>VLOOKUP($J145,ASBVs!$A$2:$B$1041,2,FALSE)</f>
        <v>223615</v>
      </c>
      <c r="E145" s="21"/>
      <c r="F145" s="22" t="str">
        <f>VLOOKUP($J145,ASBVs!$A$2:$J$1041,10,FALSE)</f>
        <v>Single</v>
      </c>
      <c r="G145" s="78" t="str">
        <f>VLOOKUP($J145,ASBVs!$A$2:$AX$1041,50,FALSE)</f>
        <v xml:space="preserve"> </v>
      </c>
      <c r="H145" s="79"/>
      <c r="I145" s="23" t="s">
        <v>2693</v>
      </c>
      <c r="J145" s="24">
        <v>13</v>
      </c>
    </row>
    <row r="146" spans="2:10" ht="12.6" customHeight="1" x14ac:dyDescent="0.3">
      <c r="B146" s="25" t="s">
        <v>2694</v>
      </c>
      <c r="C146" s="80" t="str">
        <f>VLOOKUP($J145,ASBVs!$A$2:$H$1041,8,FALSE)</f>
        <v>213926</v>
      </c>
      <c r="D146" s="80"/>
      <c r="E146" s="81"/>
      <c r="F146" s="26" t="s">
        <v>2639</v>
      </c>
      <c r="G146" s="82">
        <f>VLOOKUP($J145,ASBVs!$A$2:$I$1041,9,FALSE)</f>
        <v>44701</v>
      </c>
      <c r="H146" s="83"/>
      <c r="I146" s="83"/>
      <c r="J146" s="84"/>
    </row>
    <row r="147" spans="2:10" ht="12.6" customHeight="1" x14ac:dyDescent="0.3">
      <c r="B147" s="27" t="s">
        <v>0</v>
      </c>
      <c r="C147" s="28" t="s">
        <v>1</v>
      </c>
      <c r="D147" s="28" t="s">
        <v>2</v>
      </c>
      <c r="E147" s="28" t="s">
        <v>3</v>
      </c>
      <c r="F147" s="27" t="s">
        <v>4</v>
      </c>
      <c r="G147" s="28" t="s">
        <v>1093</v>
      </c>
      <c r="H147" s="28" t="s">
        <v>1092</v>
      </c>
      <c r="I147" s="28" t="s">
        <v>5</v>
      </c>
      <c r="J147" s="28" t="s">
        <v>2652</v>
      </c>
    </row>
    <row r="148" spans="2:10" ht="12.6" customHeight="1" x14ac:dyDescent="0.3">
      <c r="B148" s="29">
        <f>VLOOKUP($J145,ASBVs!$A$2:$AP$1041,11,FALSE)</f>
        <v>0.42</v>
      </c>
      <c r="C148" s="29">
        <f>VLOOKUP($J145,ASBVs!$A$2:$AP$1041,13,FALSE)</f>
        <v>9.44</v>
      </c>
      <c r="D148" s="29">
        <f>VLOOKUP($J145,ASBVs!$A$2:$AP$1041,15,FALSE)</f>
        <v>14.31</v>
      </c>
      <c r="E148" s="29">
        <f>VLOOKUP($J145,ASBVs!$A$2:$AP$1041,17,FALSE)</f>
        <v>-0.19</v>
      </c>
      <c r="F148" s="29">
        <f>VLOOKUP($J145,ASBVs!$A$2:$AP$1041,19,FALSE)</f>
        <v>2.59</v>
      </c>
      <c r="G148" s="39">
        <f>VLOOKUP($J145,ASBVs!$A$2:$AP$1041,41,FALSE)</f>
        <v>0.32</v>
      </c>
      <c r="H148" s="39">
        <f>VLOOKUP($J145,ASBVs!$A$2:$AP$1041,39,FALSE)</f>
        <v>0.21</v>
      </c>
      <c r="I148" s="29">
        <f>VLOOKUP($J145,ASBVs!$A$2:$AP$1041,21,FALSE)</f>
        <v>1.1499999999999999</v>
      </c>
      <c r="J148" s="39">
        <f>VLOOKUP($J145,ASBVs!$A$2:$AP$1041,31,FALSE)</f>
        <v>0.22</v>
      </c>
    </row>
    <row r="149" spans="2:10" ht="12.6" customHeight="1" x14ac:dyDescent="0.3">
      <c r="B149" s="29">
        <f>VLOOKUP($J145,ASBVs!$A$2:$AP$1041,12,FALSE)</f>
        <v>65</v>
      </c>
      <c r="C149" s="29">
        <f>VLOOKUP($J145,ASBVs!$A$2:$AP$1041,14,FALSE)</f>
        <v>70</v>
      </c>
      <c r="D149" s="29">
        <f>VLOOKUP($J145,ASBVs!$A$2:$AP$1041,16,FALSE)</f>
        <v>56</v>
      </c>
      <c r="E149" s="29">
        <f>VLOOKUP($J145,ASBVs!$A$2:$AP$1041,18,FALSE)</f>
        <v>63</v>
      </c>
      <c r="F149" s="29">
        <f>VLOOKUP($J145,ASBVs!$A$2:$AP$1041,20,FALSE)</f>
        <v>64</v>
      </c>
      <c r="G149" s="29">
        <f>VLOOKUP($J145,ASBVs!$A$2:$AP$1041,42,FALSE)</f>
        <v>50</v>
      </c>
      <c r="H149" s="29">
        <f>VLOOKUP($J145,ASBVs!$A$2:$AP$1041,40,FALSE)</f>
        <v>44</v>
      </c>
      <c r="I149" s="29">
        <f>VLOOKUP($J145,ASBVs!$A$2:$AP$1041,22,FALSE)</f>
        <v>53</v>
      </c>
      <c r="J149" s="29">
        <f>VLOOKUP($J145,ASBVs!$A$2:$AP$1041,32,FALSE)</f>
        <v>48</v>
      </c>
    </row>
    <row r="150" spans="2:10" ht="12.6" customHeight="1" x14ac:dyDescent="0.3">
      <c r="B150" s="31" t="s">
        <v>1089</v>
      </c>
      <c r="C150" s="27" t="s">
        <v>1090</v>
      </c>
      <c r="D150" s="27" t="s">
        <v>1091</v>
      </c>
      <c r="E150" s="27" t="s">
        <v>8</v>
      </c>
      <c r="F150" s="27" t="s">
        <v>6</v>
      </c>
      <c r="G150" s="27" t="s">
        <v>7</v>
      </c>
      <c r="H150" s="27" t="s">
        <v>2638</v>
      </c>
      <c r="I150" s="85" t="s">
        <v>2700</v>
      </c>
      <c r="J150" s="86"/>
    </row>
    <row r="151" spans="2:10" ht="12.6" customHeight="1" x14ac:dyDescent="0.3">
      <c r="B151" s="30">
        <f>VLOOKUP($J145,ASBVs!$A$2:$AP$1041,33,FALSE)</f>
        <v>0.04</v>
      </c>
      <c r="C151" s="30">
        <f>VLOOKUP($J145,ASBVs!$A$2:$AP$1041,35,FALSE)</f>
        <v>0.19</v>
      </c>
      <c r="D151" s="30">
        <f>VLOOKUP($J145,ASBVs!$A$2:$AP$1041,37,FALSE)</f>
        <v>0.01</v>
      </c>
      <c r="E151" s="32">
        <f>VLOOKUP($J145,ASBVs!$A$2:$AP$1041,29,FALSE)</f>
        <v>5.78</v>
      </c>
      <c r="F151" s="32">
        <f>VLOOKUP($J145,ASBVs!$A$2:$AP$1041,23,FALSE)</f>
        <v>-0.44</v>
      </c>
      <c r="G151" s="32">
        <f>VLOOKUP($J145,ASBVs!$A$2:$AP$1041,25,FALSE)</f>
        <v>6.29</v>
      </c>
      <c r="H151" s="32">
        <f>VLOOKUP($J145,ASBVs!$A$2:$AP$1041,27,FALSE)</f>
        <v>2.64</v>
      </c>
      <c r="I151" s="86"/>
      <c r="J151" s="86"/>
    </row>
    <row r="152" spans="2:10" ht="12.6" customHeight="1" x14ac:dyDescent="0.3">
      <c r="B152" s="33">
        <f>VLOOKUP($J145,ASBVs!$A$2:$AP$1041,34,FALSE)</f>
        <v>39</v>
      </c>
      <c r="C152" s="33">
        <f>VLOOKUP($J145,ASBVs!$A$2:$AP$1041,36,FALSE)</f>
        <v>47</v>
      </c>
      <c r="D152" s="33">
        <f>VLOOKUP($J145,ASBVs!$A$2:$AP$1041,38,FALSE)</f>
        <v>33</v>
      </c>
      <c r="E152" s="33">
        <f>VLOOKUP($J145,ASBVs!$A$2:$AP$1041,30,FALSE)</f>
        <v>59</v>
      </c>
      <c r="F152" s="33">
        <f>VLOOKUP($J145,ASBVs!$A$2:$AP$1041,24,FALSE)</f>
        <v>45</v>
      </c>
      <c r="G152" s="33">
        <f>VLOOKUP($J145,ASBVs!$A$2:$AP$1041,26,FALSE)</f>
        <v>44</v>
      </c>
      <c r="H152" s="33">
        <f>VLOOKUP($J145,ASBVs!$A$2:$AP$1041,28,FALSE)</f>
        <v>48</v>
      </c>
      <c r="I152" s="99">
        <f>VLOOKUP($J145,ASBVs!$A$2:$AQ$1041,43,FALSE)</f>
        <v>10.59</v>
      </c>
      <c r="J152" s="79"/>
    </row>
    <row r="153" spans="2:10" ht="12.6" customHeight="1" x14ac:dyDescent="0.3">
      <c r="B153" s="87" t="s">
        <v>2695</v>
      </c>
      <c r="C153" s="88"/>
      <c r="D153" s="89" t="s">
        <v>2699</v>
      </c>
      <c r="E153" s="90"/>
      <c r="F153" s="91" t="str">
        <f>VLOOKUP($J145,ASBVs!$A$2:$F$1041,6,FALSE)</f>
        <v xml:space="preserve"> </v>
      </c>
      <c r="G153" s="34" t="s">
        <v>2669</v>
      </c>
      <c r="H153" s="35" t="str">
        <f>VLOOKUP($J145,ASBVs!$A$2:$AU$1041,46,FALSE)</f>
        <v>1</v>
      </c>
      <c r="I153" s="34" t="s">
        <v>2670</v>
      </c>
      <c r="J153" s="35" t="str">
        <f>VLOOKUP($J145,ASBVs!$A$2:$AU$1041,47,FALSE)</f>
        <v>3</v>
      </c>
    </row>
    <row r="154" spans="2:10" ht="12.6" customHeight="1" x14ac:dyDescent="0.3">
      <c r="B154" s="93">
        <f>VLOOKUP($J145,ASBVs!$A$2:$AS$1041,45,FALSE)</f>
        <v>125.6</v>
      </c>
      <c r="C154" s="94"/>
      <c r="D154" s="93">
        <f>VLOOKUP($J145,ASBVs!$A$2:$AS$1041,44,FALSE)</f>
        <v>165.99</v>
      </c>
      <c r="E154" s="94"/>
      <c r="F154" s="92"/>
      <c r="G154" s="34" t="s">
        <v>2671</v>
      </c>
      <c r="H154" s="35" t="str">
        <f>VLOOKUP($J145,ASBVs!$A$2:$AW$1041,48,FALSE)</f>
        <v>2</v>
      </c>
      <c r="I154" s="34" t="s">
        <v>2672</v>
      </c>
      <c r="J154" s="35">
        <f>VLOOKUP($J145,ASBVs!$A$2:$AW$1041,49,FALSE)</f>
        <v>4</v>
      </c>
    </row>
    <row r="155" spans="2:10" ht="12.6" customHeight="1" x14ac:dyDescent="0.3">
      <c r="B155" s="36" t="s">
        <v>2696</v>
      </c>
      <c r="C155" s="95" t="str">
        <f>VLOOKUP($J145,ASBVs!$A$2:$E$1041,5,FALSE)</f>
        <v xml:space="preserve">Individual </v>
      </c>
      <c r="D155" s="96"/>
      <c r="E155" s="97" t="s">
        <v>2697</v>
      </c>
      <c r="F155" s="98"/>
      <c r="G155" s="74"/>
      <c r="H155" s="75"/>
      <c r="I155" s="37" t="s">
        <v>2698</v>
      </c>
      <c r="J155" s="38"/>
    </row>
    <row r="157" spans="2:10" ht="12.6" customHeight="1" x14ac:dyDescent="0.3">
      <c r="B157" s="76" t="s">
        <v>2692</v>
      </c>
      <c r="C157" s="77"/>
      <c r="D157" s="20" t="str">
        <f>VLOOKUP($J157,ASBVs!$A$2:$B$1041,2,FALSE)</f>
        <v>224010</v>
      </c>
      <c r="E157" s="21"/>
      <c r="F157" s="22" t="str">
        <f>VLOOKUP($J157,ASBVs!$A$2:$J$1041,10,FALSE)</f>
        <v>Twin</v>
      </c>
      <c r="G157" s="78" t="str">
        <f>VLOOKUP($J157,ASBVs!$A$2:$AX$1041,50,FALSE)</f>
        <v xml:space="preserve"> </v>
      </c>
      <c r="H157" s="79"/>
      <c r="I157" s="23" t="s">
        <v>2693</v>
      </c>
      <c r="J157" s="24">
        <v>14</v>
      </c>
    </row>
    <row r="158" spans="2:10" ht="12.6" customHeight="1" x14ac:dyDescent="0.3">
      <c r="B158" s="25" t="s">
        <v>2694</v>
      </c>
      <c r="C158" s="80" t="str">
        <f>VLOOKUP($J157,ASBVs!$A$2:$H$1041,8,FALSE)</f>
        <v>205728</v>
      </c>
      <c r="D158" s="80"/>
      <c r="E158" s="81"/>
      <c r="F158" s="26" t="s">
        <v>2639</v>
      </c>
      <c r="G158" s="82">
        <f>VLOOKUP($J157,ASBVs!$A$2:$I$1041,9,FALSE)</f>
        <v>44705</v>
      </c>
      <c r="H158" s="83"/>
      <c r="I158" s="83"/>
      <c r="J158" s="84"/>
    </row>
    <row r="159" spans="2:10" ht="12.6" customHeight="1" x14ac:dyDescent="0.3">
      <c r="B159" s="27" t="s">
        <v>0</v>
      </c>
      <c r="C159" s="28" t="s">
        <v>1</v>
      </c>
      <c r="D159" s="28" t="s">
        <v>2</v>
      </c>
      <c r="E159" s="28" t="s">
        <v>3</v>
      </c>
      <c r="F159" s="27" t="s">
        <v>4</v>
      </c>
      <c r="G159" s="28" t="s">
        <v>1093</v>
      </c>
      <c r="H159" s="28" t="s">
        <v>1092</v>
      </c>
      <c r="I159" s="28" t="s">
        <v>5</v>
      </c>
      <c r="J159" s="28" t="s">
        <v>2652</v>
      </c>
    </row>
    <row r="160" spans="2:10" ht="12.6" customHeight="1" x14ac:dyDescent="0.3">
      <c r="B160" s="29">
        <f>VLOOKUP($J157,ASBVs!$A$2:$AP$1041,11,FALSE)</f>
        <v>0.51</v>
      </c>
      <c r="C160" s="29">
        <f>VLOOKUP($J157,ASBVs!$A$2:$AP$1041,13,FALSE)</f>
        <v>12.29</v>
      </c>
      <c r="D160" s="29">
        <f>VLOOKUP($J157,ASBVs!$A$2:$AP$1041,15,FALSE)</f>
        <v>21.18</v>
      </c>
      <c r="E160" s="29">
        <f>VLOOKUP($J157,ASBVs!$A$2:$AP$1041,17,FALSE)</f>
        <v>0.26</v>
      </c>
      <c r="F160" s="29">
        <f>VLOOKUP($J157,ASBVs!$A$2:$AP$1041,19,FALSE)</f>
        <v>2.86</v>
      </c>
      <c r="G160" s="39">
        <f>VLOOKUP($J157,ASBVs!$A$2:$AP$1041,41,FALSE)</f>
        <v>0.49</v>
      </c>
      <c r="H160" s="39">
        <f>VLOOKUP($J157,ASBVs!$A$2:$AP$1041,39,FALSE)</f>
        <v>0.24</v>
      </c>
      <c r="I160" s="29">
        <f>VLOOKUP($J157,ASBVs!$A$2:$AP$1041,21,FALSE)</f>
        <v>1.0900000000000001</v>
      </c>
      <c r="J160" s="39">
        <f>VLOOKUP($J157,ASBVs!$A$2:$AP$1041,31,FALSE)</f>
        <v>0.28999999999999998</v>
      </c>
    </row>
    <row r="161" spans="2:10" ht="12.6" customHeight="1" x14ac:dyDescent="0.3">
      <c r="B161" s="29">
        <f>VLOOKUP($J157,ASBVs!$A$2:$AP$1041,12,FALSE)</f>
        <v>66</v>
      </c>
      <c r="C161" s="29">
        <f>VLOOKUP($J157,ASBVs!$A$2:$AP$1041,14,FALSE)</f>
        <v>70</v>
      </c>
      <c r="D161" s="29">
        <f>VLOOKUP($J157,ASBVs!$A$2:$AP$1041,16,FALSE)</f>
        <v>59</v>
      </c>
      <c r="E161" s="29">
        <f>VLOOKUP($J157,ASBVs!$A$2:$AP$1041,18,FALSE)</f>
        <v>65</v>
      </c>
      <c r="F161" s="29">
        <f>VLOOKUP($J157,ASBVs!$A$2:$AP$1041,20,FALSE)</f>
        <v>65</v>
      </c>
      <c r="G161" s="29">
        <f>VLOOKUP($J157,ASBVs!$A$2:$AP$1041,42,FALSE)</f>
        <v>51</v>
      </c>
      <c r="H161" s="29">
        <f>VLOOKUP($J157,ASBVs!$A$2:$AP$1041,40,FALSE)</f>
        <v>44</v>
      </c>
      <c r="I161" s="29">
        <f>VLOOKUP($J157,ASBVs!$A$2:$AP$1041,22,FALSE)</f>
        <v>54</v>
      </c>
      <c r="J161" s="29">
        <f>VLOOKUP($J157,ASBVs!$A$2:$AP$1041,32,FALSE)</f>
        <v>49</v>
      </c>
    </row>
    <row r="162" spans="2:10" ht="12.6" customHeight="1" x14ac:dyDescent="0.3">
      <c r="B162" s="31" t="s">
        <v>1089</v>
      </c>
      <c r="C162" s="27" t="s">
        <v>1090</v>
      </c>
      <c r="D162" s="27" t="s">
        <v>1091</v>
      </c>
      <c r="E162" s="27" t="s">
        <v>8</v>
      </c>
      <c r="F162" s="27" t="s">
        <v>6</v>
      </c>
      <c r="G162" s="27" t="s">
        <v>7</v>
      </c>
      <c r="H162" s="27" t="s">
        <v>2638</v>
      </c>
      <c r="I162" s="85" t="s">
        <v>2700</v>
      </c>
      <c r="J162" s="86"/>
    </row>
    <row r="163" spans="2:10" ht="12.6" customHeight="1" x14ac:dyDescent="0.3">
      <c r="B163" s="30">
        <f>VLOOKUP($J157,ASBVs!$A$2:$AP$1041,33,FALSE)</f>
        <v>0.05</v>
      </c>
      <c r="C163" s="30">
        <f>VLOOKUP($J157,ASBVs!$A$2:$AP$1041,35,FALSE)</f>
        <v>0.27</v>
      </c>
      <c r="D163" s="30">
        <f>VLOOKUP($J157,ASBVs!$A$2:$AP$1041,37,FALSE)</f>
        <v>-0.01</v>
      </c>
      <c r="E163" s="32">
        <f>VLOOKUP($J157,ASBVs!$A$2:$AP$1041,29,FALSE)</f>
        <v>6.05</v>
      </c>
      <c r="F163" s="32">
        <f>VLOOKUP($J157,ASBVs!$A$2:$AP$1041,23,FALSE)</f>
        <v>-0.6</v>
      </c>
      <c r="G163" s="32">
        <f>VLOOKUP($J157,ASBVs!$A$2:$AP$1041,25,FALSE)</f>
        <v>6.12</v>
      </c>
      <c r="H163" s="32">
        <f>VLOOKUP($J157,ASBVs!$A$2:$AP$1041,27,FALSE)</f>
        <v>3.19</v>
      </c>
      <c r="I163" s="86"/>
      <c r="J163" s="86"/>
    </row>
    <row r="164" spans="2:10" ht="12.6" customHeight="1" x14ac:dyDescent="0.3">
      <c r="B164" s="33">
        <f>VLOOKUP($J157,ASBVs!$A$2:$AP$1041,34,FALSE)</f>
        <v>40</v>
      </c>
      <c r="C164" s="33">
        <f>VLOOKUP($J157,ASBVs!$A$2:$AP$1041,36,FALSE)</f>
        <v>47</v>
      </c>
      <c r="D164" s="33">
        <f>VLOOKUP($J157,ASBVs!$A$2:$AP$1041,38,FALSE)</f>
        <v>34</v>
      </c>
      <c r="E164" s="33">
        <f>VLOOKUP($J157,ASBVs!$A$2:$AP$1041,30,FALSE)</f>
        <v>60</v>
      </c>
      <c r="F164" s="33">
        <f>VLOOKUP($J157,ASBVs!$A$2:$AP$1041,24,FALSE)</f>
        <v>44</v>
      </c>
      <c r="G164" s="33">
        <f>VLOOKUP($J157,ASBVs!$A$2:$AP$1041,26,FALSE)</f>
        <v>44</v>
      </c>
      <c r="H164" s="33">
        <f>VLOOKUP($J157,ASBVs!$A$2:$AP$1041,28,FALSE)</f>
        <v>50</v>
      </c>
      <c r="I164" s="99">
        <f>VLOOKUP($J157,ASBVs!$A$2:$AQ$1041,43,FALSE)</f>
        <v>13.379999999999999</v>
      </c>
      <c r="J164" s="79"/>
    </row>
    <row r="165" spans="2:10" ht="12.6" customHeight="1" x14ac:dyDescent="0.3">
      <c r="B165" s="87" t="s">
        <v>2695</v>
      </c>
      <c r="C165" s="88"/>
      <c r="D165" s="89" t="s">
        <v>2699</v>
      </c>
      <c r="E165" s="90"/>
      <c r="F165" s="91" t="str">
        <f>VLOOKUP($J157,ASBVs!$A$2:$F$1041,6,FALSE)</f>
        <v xml:space="preserve"> </v>
      </c>
      <c r="G165" s="34" t="s">
        <v>2669</v>
      </c>
      <c r="H165" s="35" t="str">
        <f>VLOOKUP($J157,ASBVs!$A$2:$AU$1041,46,FALSE)</f>
        <v>1</v>
      </c>
      <c r="I165" s="34" t="s">
        <v>2670</v>
      </c>
      <c r="J165" s="35" t="str">
        <f>VLOOKUP($J157,ASBVs!$A$2:$AU$1041,47,FALSE)</f>
        <v>2</v>
      </c>
    </row>
    <row r="166" spans="2:10" ht="12.6" customHeight="1" x14ac:dyDescent="0.3">
      <c r="B166" s="93">
        <f>VLOOKUP($J157,ASBVs!$A$2:$AS$1041,45,FALSE)</f>
        <v>127.64</v>
      </c>
      <c r="C166" s="94"/>
      <c r="D166" s="93">
        <f>VLOOKUP($J157,ASBVs!$A$2:$AS$1041,44,FALSE)</f>
        <v>179.49</v>
      </c>
      <c r="E166" s="94"/>
      <c r="F166" s="92"/>
      <c r="G166" s="34" t="s">
        <v>2671</v>
      </c>
      <c r="H166" s="35" t="str">
        <f>VLOOKUP($J157,ASBVs!$A$2:$AW$1041,48,FALSE)</f>
        <v>2</v>
      </c>
      <c r="I166" s="34" t="s">
        <v>2672</v>
      </c>
      <c r="J166" s="35">
        <f>VLOOKUP($J157,ASBVs!$A$2:$AW$1041,49,FALSE)</f>
        <v>3</v>
      </c>
    </row>
    <row r="167" spans="2:10" ht="12.6" customHeight="1" x14ac:dyDescent="0.3">
      <c r="B167" s="36" t="s">
        <v>2696</v>
      </c>
      <c r="C167" s="95" t="str">
        <f>VLOOKUP($J157,ASBVs!$A$2:$E$1041,5,FALSE)</f>
        <v xml:space="preserve">Individual </v>
      </c>
      <c r="D167" s="96"/>
      <c r="E167" s="97" t="s">
        <v>2697</v>
      </c>
      <c r="F167" s="98"/>
      <c r="G167" s="74"/>
      <c r="H167" s="75"/>
      <c r="I167" s="37" t="s">
        <v>2698</v>
      </c>
      <c r="J167" s="38"/>
    </row>
    <row r="169" spans="2:10" ht="12.6" customHeight="1" x14ac:dyDescent="0.3">
      <c r="B169" s="76" t="s">
        <v>2692</v>
      </c>
      <c r="C169" s="77"/>
      <c r="D169" s="20" t="str">
        <f>VLOOKUP($J169,ASBVs!$A$2:$B$1041,2,FALSE)</f>
        <v>223035</v>
      </c>
      <c r="E169" s="21"/>
      <c r="F169" s="22" t="str">
        <f>VLOOKUP($J169,ASBVs!$A$2:$J$1041,10,FALSE)</f>
        <v>Single</v>
      </c>
      <c r="G169" s="78" t="str">
        <f>VLOOKUP($J169,ASBVs!$A$2:$AX$1041,50,FALSE)</f>
        <v xml:space="preserve"> </v>
      </c>
      <c r="H169" s="79"/>
      <c r="I169" s="23" t="s">
        <v>2693</v>
      </c>
      <c r="J169" s="24">
        <v>15</v>
      </c>
    </row>
    <row r="170" spans="2:10" ht="12.6" customHeight="1" x14ac:dyDescent="0.3">
      <c r="B170" s="25" t="s">
        <v>2694</v>
      </c>
      <c r="C170" s="80" t="str">
        <f>VLOOKUP($J169,ASBVs!$A$2:$H$1041,8,FALSE)</f>
        <v>193431</v>
      </c>
      <c r="D170" s="80"/>
      <c r="E170" s="81"/>
      <c r="F170" s="26" t="s">
        <v>2639</v>
      </c>
      <c r="G170" s="82">
        <f>VLOOKUP($J169,ASBVs!$A$2:$I$1041,9,FALSE)</f>
        <v>44681</v>
      </c>
      <c r="H170" s="83"/>
      <c r="I170" s="83"/>
      <c r="J170" s="84"/>
    </row>
    <row r="171" spans="2:10" ht="12.6" customHeight="1" x14ac:dyDescent="0.3">
      <c r="B171" s="27" t="s">
        <v>0</v>
      </c>
      <c r="C171" s="28" t="s">
        <v>1</v>
      </c>
      <c r="D171" s="28" t="s">
        <v>2</v>
      </c>
      <c r="E171" s="28" t="s">
        <v>3</v>
      </c>
      <c r="F171" s="27" t="s">
        <v>4</v>
      </c>
      <c r="G171" s="28" t="s">
        <v>1093</v>
      </c>
      <c r="H171" s="28" t="s">
        <v>1092</v>
      </c>
      <c r="I171" s="28" t="s">
        <v>5</v>
      </c>
      <c r="J171" s="28" t="s">
        <v>2652</v>
      </c>
    </row>
    <row r="172" spans="2:10" ht="12.6" customHeight="1" x14ac:dyDescent="0.3">
      <c r="B172" s="29">
        <f>VLOOKUP($J169,ASBVs!$A$2:$AP$1041,11,FALSE)</f>
        <v>0.49</v>
      </c>
      <c r="C172" s="29">
        <f>VLOOKUP($J169,ASBVs!$A$2:$AP$1041,13,FALSE)</f>
        <v>9.68</v>
      </c>
      <c r="D172" s="29">
        <f>VLOOKUP($J169,ASBVs!$A$2:$AP$1041,15,FALSE)</f>
        <v>15.17</v>
      </c>
      <c r="E172" s="29">
        <f>VLOOKUP($J169,ASBVs!$A$2:$AP$1041,17,FALSE)</f>
        <v>1.22</v>
      </c>
      <c r="F172" s="29">
        <f>VLOOKUP($J169,ASBVs!$A$2:$AP$1041,19,FALSE)</f>
        <v>2.4500000000000002</v>
      </c>
      <c r="G172" s="39">
        <f>VLOOKUP($J169,ASBVs!$A$2:$AP$1041,41,FALSE)</f>
        <v>0.41</v>
      </c>
      <c r="H172" s="39">
        <f>VLOOKUP($J169,ASBVs!$A$2:$AP$1041,39,FALSE)</f>
        <v>0.26</v>
      </c>
      <c r="I172" s="29">
        <f>VLOOKUP($J169,ASBVs!$A$2:$AP$1041,21,FALSE)</f>
        <v>1.42</v>
      </c>
      <c r="J172" s="39">
        <f>VLOOKUP($J169,ASBVs!$A$2:$AP$1041,31,FALSE)</f>
        <v>0.28999999999999998</v>
      </c>
    </row>
    <row r="173" spans="2:10" ht="12.6" customHeight="1" x14ac:dyDescent="0.3">
      <c r="B173" s="29">
        <f>VLOOKUP($J169,ASBVs!$A$2:$AP$1041,12,FALSE)</f>
        <v>69</v>
      </c>
      <c r="C173" s="29">
        <f>VLOOKUP($J169,ASBVs!$A$2:$AP$1041,14,FALSE)</f>
        <v>73</v>
      </c>
      <c r="D173" s="29">
        <f>VLOOKUP($J169,ASBVs!$A$2:$AP$1041,16,FALSE)</f>
        <v>65</v>
      </c>
      <c r="E173" s="29">
        <f>VLOOKUP($J169,ASBVs!$A$2:$AP$1041,18,FALSE)</f>
        <v>72</v>
      </c>
      <c r="F173" s="29">
        <f>VLOOKUP($J169,ASBVs!$A$2:$AP$1041,20,FALSE)</f>
        <v>70</v>
      </c>
      <c r="G173" s="29">
        <f>VLOOKUP($J169,ASBVs!$A$2:$AP$1041,42,FALSE)</f>
        <v>60</v>
      </c>
      <c r="H173" s="29">
        <f>VLOOKUP($J169,ASBVs!$A$2:$AP$1041,40,FALSE)</f>
        <v>53</v>
      </c>
      <c r="I173" s="29">
        <f>VLOOKUP($J169,ASBVs!$A$2:$AP$1041,22,FALSE)</f>
        <v>66</v>
      </c>
      <c r="J173" s="29">
        <f>VLOOKUP($J169,ASBVs!$A$2:$AP$1041,32,FALSE)</f>
        <v>58</v>
      </c>
    </row>
    <row r="174" spans="2:10" ht="12.6" customHeight="1" x14ac:dyDescent="0.3">
      <c r="B174" s="31" t="s">
        <v>1089</v>
      </c>
      <c r="C174" s="27" t="s">
        <v>1090</v>
      </c>
      <c r="D174" s="27" t="s">
        <v>1091</v>
      </c>
      <c r="E174" s="27" t="s">
        <v>8</v>
      </c>
      <c r="F174" s="27" t="s">
        <v>6</v>
      </c>
      <c r="G174" s="27" t="s">
        <v>7</v>
      </c>
      <c r="H174" s="27" t="s">
        <v>2638</v>
      </c>
      <c r="I174" s="85" t="s">
        <v>2700</v>
      </c>
      <c r="J174" s="86"/>
    </row>
    <row r="175" spans="2:10" ht="12.6" customHeight="1" x14ac:dyDescent="0.3">
      <c r="B175" s="30">
        <f>VLOOKUP($J169,ASBVs!$A$2:$AP$1041,33,FALSE)</f>
        <v>0.05</v>
      </c>
      <c r="C175" s="30">
        <f>VLOOKUP($J169,ASBVs!$A$2:$AP$1041,35,FALSE)</f>
        <v>0.21</v>
      </c>
      <c r="D175" s="30">
        <f>VLOOKUP($J169,ASBVs!$A$2:$AP$1041,37,FALSE)</f>
        <v>0.02</v>
      </c>
      <c r="E175" s="32">
        <f>VLOOKUP($J169,ASBVs!$A$2:$AP$1041,29,FALSE)</f>
        <v>4.3099999999999996</v>
      </c>
      <c r="F175" s="32">
        <f>VLOOKUP($J169,ASBVs!$A$2:$AP$1041,23,FALSE)</f>
        <v>-0.34</v>
      </c>
      <c r="G175" s="32">
        <f>VLOOKUP($J169,ASBVs!$A$2:$AP$1041,25,FALSE)</f>
        <v>7.34</v>
      </c>
      <c r="H175" s="32">
        <f>VLOOKUP($J169,ASBVs!$A$2:$AP$1041,27,FALSE)</f>
        <v>2.29</v>
      </c>
      <c r="I175" s="86"/>
      <c r="J175" s="86"/>
    </row>
    <row r="176" spans="2:10" ht="12.6" customHeight="1" x14ac:dyDescent="0.3">
      <c r="B176" s="33">
        <f>VLOOKUP($J169,ASBVs!$A$2:$AP$1041,34,FALSE)</f>
        <v>48</v>
      </c>
      <c r="C176" s="33">
        <f>VLOOKUP($J169,ASBVs!$A$2:$AP$1041,36,FALSE)</f>
        <v>56</v>
      </c>
      <c r="D176" s="33">
        <f>VLOOKUP($J169,ASBVs!$A$2:$AP$1041,38,FALSE)</f>
        <v>41</v>
      </c>
      <c r="E176" s="33">
        <f>VLOOKUP($J169,ASBVs!$A$2:$AP$1041,30,FALSE)</f>
        <v>64</v>
      </c>
      <c r="F176" s="33">
        <f>VLOOKUP($J169,ASBVs!$A$2:$AP$1041,24,FALSE)</f>
        <v>54</v>
      </c>
      <c r="G176" s="33">
        <f>VLOOKUP($J169,ASBVs!$A$2:$AP$1041,26,FALSE)</f>
        <v>53</v>
      </c>
      <c r="H176" s="33">
        <f>VLOOKUP($J169,ASBVs!$A$2:$AP$1041,28,FALSE)</f>
        <v>57</v>
      </c>
      <c r="I176" s="99">
        <f>VLOOKUP($J169,ASBVs!$A$2:$AQ$1041,43,FALSE)</f>
        <v>11.1</v>
      </c>
      <c r="J176" s="79"/>
    </row>
    <row r="177" spans="2:10" ht="12.6" customHeight="1" x14ac:dyDescent="0.3">
      <c r="B177" s="87" t="s">
        <v>2695</v>
      </c>
      <c r="C177" s="88"/>
      <c r="D177" s="89" t="s">
        <v>2699</v>
      </c>
      <c r="E177" s="90"/>
      <c r="F177" s="91" t="str">
        <f>VLOOKUP($J169,ASBVs!$A$2:$F$1041,6,FALSE)</f>
        <v xml:space="preserve"> </v>
      </c>
      <c r="G177" s="34" t="s">
        <v>2669</v>
      </c>
      <c r="H177" s="35" t="str">
        <f>VLOOKUP($J169,ASBVs!$A$2:$AU$1041,46,FALSE)</f>
        <v>2</v>
      </c>
      <c r="I177" s="34" t="s">
        <v>2670</v>
      </c>
      <c r="J177" s="35" t="str">
        <f>VLOOKUP($J169,ASBVs!$A$2:$AU$1041,47,FALSE)</f>
        <v>2</v>
      </c>
    </row>
    <row r="178" spans="2:10" ht="12.6" customHeight="1" x14ac:dyDescent="0.3">
      <c r="B178" s="93">
        <f>VLOOKUP($J169,ASBVs!$A$2:$AS$1041,45,FALSE)</f>
        <v>128.24</v>
      </c>
      <c r="C178" s="94"/>
      <c r="D178" s="93">
        <f>VLOOKUP($J169,ASBVs!$A$2:$AS$1041,44,FALSE)</f>
        <v>167.71</v>
      </c>
      <c r="E178" s="94"/>
      <c r="F178" s="92"/>
      <c r="G178" s="34" t="s">
        <v>2671</v>
      </c>
      <c r="H178" s="35" t="str">
        <f>VLOOKUP($J169,ASBVs!$A$2:$AW$1041,48,FALSE)</f>
        <v>3</v>
      </c>
      <c r="I178" s="34" t="s">
        <v>2672</v>
      </c>
      <c r="J178" s="35">
        <f>VLOOKUP($J169,ASBVs!$A$2:$AW$1041,49,FALSE)</f>
        <v>3</v>
      </c>
    </row>
    <row r="179" spans="2:10" ht="12.6" customHeight="1" x14ac:dyDescent="0.3">
      <c r="B179" s="36" t="s">
        <v>2696</v>
      </c>
      <c r="C179" s="95" t="str">
        <f>VLOOKUP($J169,ASBVs!$A$2:$E$1041,5,FALSE)</f>
        <v xml:space="preserve">Individual </v>
      </c>
      <c r="D179" s="96"/>
      <c r="E179" s="97" t="s">
        <v>2697</v>
      </c>
      <c r="F179" s="98"/>
      <c r="G179" s="74"/>
      <c r="H179" s="75"/>
      <c r="I179" s="37" t="s">
        <v>2698</v>
      </c>
      <c r="J179" s="38"/>
    </row>
    <row r="181" spans="2:10" ht="12.6" customHeight="1" x14ac:dyDescent="0.3">
      <c r="B181" s="76" t="s">
        <v>2692</v>
      </c>
      <c r="C181" s="77"/>
      <c r="D181" s="20" t="str">
        <f>VLOOKUP($J181,ASBVs!$A$2:$B$1041,2,FALSE)</f>
        <v>223801</v>
      </c>
      <c r="E181" s="21"/>
      <c r="F181" s="22" t="str">
        <f>VLOOKUP($J181,ASBVs!$A$2:$J$1041,10,FALSE)</f>
        <v>Twin</v>
      </c>
      <c r="G181" s="78" t="str">
        <f>VLOOKUP($J181,ASBVs!$A$2:$AX$1041,50,FALSE)</f>
        <v xml:space="preserve"> </v>
      </c>
      <c r="H181" s="79"/>
      <c r="I181" s="23" t="s">
        <v>2693</v>
      </c>
      <c r="J181" s="24">
        <v>16</v>
      </c>
    </row>
    <row r="182" spans="2:10" ht="12.6" customHeight="1" x14ac:dyDescent="0.3">
      <c r="B182" s="25" t="s">
        <v>2694</v>
      </c>
      <c r="C182" s="80" t="str">
        <f>VLOOKUP($J181,ASBVs!$A$2:$H$1041,8,FALSE)</f>
        <v>213926</v>
      </c>
      <c r="D182" s="80"/>
      <c r="E182" s="81"/>
      <c r="F182" s="26" t="s">
        <v>2639</v>
      </c>
      <c r="G182" s="82">
        <f>VLOOKUP($J181,ASBVs!$A$2:$I$1041,9,FALSE)</f>
        <v>44703</v>
      </c>
      <c r="H182" s="83"/>
      <c r="I182" s="83"/>
      <c r="J182" s="84"/>
    </row>
    <row r="183" spans="2:10" ht="12.6" customHeight="1" x14ac:dyDescent="0.3">
      <c r="B183" s="27" t="s">
        <v>0</v>
      </c>
      <c r="C183" s="28" t="s">
        <v>1</v>
      </c>
      <c r="D183" s="28" t="s">
        <v>2</v>
      </c>
      <c r="E183" s="28" t="s">
        <v>3</v>
      </c>
      <c r="F183" s="27" t="s">
        <v>4</v>
      </c>
      <c r="G183" s="28" t="s">
        <v>1093</v>
      </c>
      <c r="H183" s="28" t="s">
        <v>1092</v>
      </c>
      <c r="I183" s="28" t="s">
        <v>5</v>
      </c>
      <c r="J183" s="28" t="s">
        <v>2652</v>
      </c>
    </row>
    <row r="184" spans="2:10" ht="12.6" customHeight="1" x14ac:dyDescent="0.3">
      <c r="B184" s="29">
        <f>VLOOKUP($J181,ASBVs!$A$2:$AP$1041,11,FALSE)</f>
        <v>0.39</v>
      </c>
      <c r="C184" s="29">
        <f>VLOOKUP($J181,ASBVs!$A$2:$AP$1041,13,FALSE)</f>
        <v>10.1</v>
      </c>
      <c r="D184" s="29">
        <f>VLOOKUP($J181,ASBVs!$A$2:$AP$1041,15,FALSE)</f>
        <v>18.79</v>
      </c>
      <c r="E184" s="29">
        <f>VLOOKUP($J181,ASBVs!$A$2:$AP$1041,17,FALSE)</f>
        <v>-0.19</v>
      </c>
      <c r="F184" s="29">
        <f>VLOOKUP($J181,ASBVs!$A$2:$AP$1041,19,FALSE)</f>
        <v>1.68</v>
      </c>
      <c r="G184" s="39">
        <f>VLOOKUP($J181,ASBVs!$A$2:$AP$1041,41,FALSE)</f>
        <v>0.37</v>
      </c>
      <c r="H184" s="39">
        <f>VLOOKUP($J181,ASBVs!$A$2:$AP$1041,39,FALSE)</f>
        <v>0.28000000000000003</v>
      </c>
      <c r="I184" s="29">
        <f>VLOOKUP($J181,ASBVs!$A$2:$AP$1041,21,FALSE)</f>
        <v>1.04</v>
      </c>
      <c r="J184" s="39">
        <f>VLOOKUP($J181,ASBVs!$A$2:$AP$1041,31,FALSE)</f>
        <v>0.25</v>
      </c>
    </row>
    <row r="185" spans="2:10" ht="12.6" customHeight="1" x14ac:dyDescent="0.3">
      <c r="B185" s="29">
        <f>VLOOKUP($J181,ASBVs!$A$2:$AP$1041,12,FALSE)</f>
        <v>67</v>
      </c>
      <c r="C185" s="29">
        <f>VLOOKUP($J181,ASBVs!$A$2:$AP$1041,14,FALSE)</f>
        <v>70</v>
      </c>
      <c r="D185" s="29">
        <f>VLOOKUP($J181,ASBVs!$A$2:$AP$1041,16,FALSE)</f>
        <v>61</v>
      </c>
      <c r="E185" s="29">
        <f>VLOOKUP($J181,ASBVs!$A$2:$AP$1041,18,FALSE)</f>
        <v>63</v>
      </c>
      <c r="F185" s="29">
        <f>VLOOKUP($J181,ASBVs!$A$2:$AP$1041,20,FALSE)</f>
        <v>65</v>
      </c>
      <c r="G185" s="29">
        <f>VLOOKUP($J181,ASBVs!$A$2:$AP$1041,42,FALSE)</f>
        <v>51</v>
      </c>
      <c r="H185" s="29">
        <f>VLOOKUP($J181,ASBVs!$A$2:$AP$1041,40,FALSE)</f>
        <v>44</v>
      </c>
      <c r="I185" s="29">
        <f>VLOOKUP($J181,ASBVs!$A$2:$AP$1041,22,FALSE)</f>
        <v>58</v>
      </c>
      <c r="J185" s="29">
        <f>VLOOKUP($J181,ASBVs!$A$2:$AP$1041,32,FALSE)</f>
        <v>49</v>
      </c>
    </row>
    <row r="186" spans="2:10" ht="12.6" customHeight="1" x14ac:dyDescent="0.3">
      <c r="B186" s="31" t="s">
        <v>1089</v>
      </c>
      <c r="C186" s="27" t="s">
        <v>1090</v>
      </c>
      <c r="D186" s="27" t="s">
        <v>1091</v>
      </c>
      <c r="E186" s="27" t="s">
        <v>8</v>
      </c>
      <c r="F186" s="27" t="s">
        <v>6</v>
      </c>
      <c r="G186" s="27" t="s">
        <v>7</v>
      </c>
      <c r="H186" s="27" t="s">
        <v>2638</v>
      </c>
      <c r="I186" s="85" t="s">
        <v>2700</v>
      </c>
      <c r="J186" s="86"/>
    </row>
    <row r="187" spans="2:10" ht="12.6" customHeight="1" x14ac:dyDescent="0.3">
      <c r="B187" s="30">
        <f>VLOOKUP($J181,ASBVs!$A$2:$AP$1041,33,FALSE)</f>
        <v>0.05</v>
      </c>
      <c r="C187" s="30">
        <f>VLOOKUP($J181,ASBVs!$A$2:$AP$1041,35,FALSE)</f>
        <v>0.21</v>
      </c>
      <c r="D187" s="30">
        <f>VLOOKUP($J181,ASBVs!$A$2:$AP$1041,37,FALSE)</f>
        <v>0.03</v>
      </c>
      <c r="E187" s="32">
        <f>VLOOKUP($J181,ASBVs!$A$2:$AP$1041,29,FALSE)</f>
        <v>4.97</v>
      </c>
      <c r="F187" s="32">
        <f>VLOOKUP($J181,ASBVs!$A$2:$AP$1041,23,FALSE)</f>
        <v>-0.15</v>
      </c>
      <c r="G187" s="32">
        <f>VLOOKUP($J181,ASBVs!$A$2:$AP$1041,25,FALSE)</f>
        <v>4.01</v>
      </c>
      <c r="H187" s="32">
        <f>VLOOKUP($J181,ASBVs!$A$2:$AP$1041,27,FALSE)</f>
        <v>2.38</v>
      </c>
      <c r="I187" s="86"/>
      <c r="J187" s="86"/>
    </row>
    <row r="188" spans="2:10" ht="12.6" customHeight="1" x14ac:dyDescent="0.3">
      <c r="B188" s="33">
        <f>VLOOKUP($J181,ASBVs!$A$2:$AP$1041,34,FALSE)</f>
        <v>38</v>
      </c>
      <c r="C188" s="33">
        <f>VLOOKUP($J181,ASBVs!$A$2:$AP$1041,36,FALSE)</f>
        <v>48</v>
      </c>
      <c r="D188" s="33">
        <f>VLOOKUP($J181,ASBVs!$A$2:$AP$1041,38,FALSE)</f>
        <v>32</v>
      </c>
      <c r="E188" s="33">
        <f>VLOOKUP($J181,ASBVs!$A$2:$AP$1041,30,FALSE)</f>
        <v>59</v>
      </c>
      <c r="F188" s="33">
        <f>VLOOKUP($J181,ASBVs!$A$2:$AP$1041,24,FALSE)</f>
        <v>45</v>
      </c>
      <c r="G188" s="33">
        <f>VLOOKUP($J181,ASBVs!$A$2:$AP$1041,26,FALSE)</f>
        <v>44</v>
      </c>
      <c r="H188" s="33">
        <f>VLOOKUP($J181,ASBVs!$A$2:$AP$1041,28,FALSE)</f>
        <v>49</v>
      </c>
      <c r="I188" s="99">
        <f>VLOOKUP($J181,ASBVs!$A$2:$AQ$1041,43,FALSE)</f>
        <v>11.14</v>
      </c>
      <c r="J188" s="79"/>
    </row>
    <row r="189" spans="2:10" ht="12.6" customHeight="1" x14ac:dyDescent="0.3">
      <c r="B189" s="87" t="s">
        <v>2695</v>
      </c>
      <c r="C189" s="88"/>
      <c r="D189" s="89" t="s">
        <v>2699</v>
      </c>
      <c r="E189" s="90"/>
      <c r="F189" s="91" t="str">
        <f>VLOOKUP($J181,ASBVs!$A$2:$F$1041,6,FALSE)</f>
        <v xml:space="preserve"> </v>
      </c>
      <c r="G189" s="34" t="s">
        <v>2669</v>
      </c>
      <c r="H189" s="35" t="str">
        <f>VLOOKUP($J181,ASBVs!$A$2:$AU$1041,46,FALSE)</f>
        <v>1</v>
      </c>
      <c r="I189" s="34" t="s">
        <v>2670</v>
      </c>
      <c r="J189" s="35" t="str">
        <f>VLOOKUP($J181,ASBVs!$A$2:$AU$1041,47,FALSE)</f>
        <v>2</v>
      </c>
    </row>
    <row r="190" spans="2:10" ht="12.6" customHeight="1" x14ac:dyDescent="0.3">
      <c r="B190" s="93">
        <f>VLOOKUP($J181,ASBVs!$A$2:$AS$1041,45,FALSE)</f>
        <v>128.1</v>
      </c>
      <c r="C190" s="94"/>
      <c r="D190" s="93">
        <f>VLOOKUP($J181,ASBVs!$A$2:$AS$1041,44,FALSE)</f>
        <v>161.97999999999999</v>
      </c>
      <c r="E190" s="94"/>
      <c r="F190" s="92"/>
      <c r="G190" s="34" t="s">
        <v>2671</v>
      </c>
      <c r="H190" s="35" t="str">
        <f>VLOOKUP($J181,ASBVs!$A$2:$AW$1041,48,FALSE)</f>
        <v>1</v>
      </c>
      <c r="I190" s="34" t="s">
        <v>2672</v>
      </c>
      <c r="J190" s="35">
        <f>VLOOKUP($J181,ASBVs!$A$2:$AW$1041,49,FALSE)</f>
        <v>3</v>
      </c>
    </row>
    <row r="191" spans="2:10" ht="12.6" customHeight="1" x14ac:dyDescent="0.3">
      <c r="B191" s="36" t="s">
        <v>2696</v>
      </c>
      <c r="C191" s="95" t="str">
        <f>VLOOKUP($J181,ASBVs!$A$2:$E$1041,5,FALSE)</f>
        <v xml:space="preserve">Individual </v>
      </c>
      <c r="D191" s="96"/>
      <c r="E191" s="97" t="s">
        <v>2697</v>
      </c>
      <c r="F191" s="98"/>
      <c r="G191" s="74"/>
      <c r="H191" s="75"/>
      <c r="I191" s="37" t="s">
        <v>2698</v>
      </c>
      <c r="J191" s="38"/>
    </row>
    <row r="193" spans="2:10" ht="12.6" customHeight="1" x14ac:dyDescent="0.3">
      <c r="B193" s="76" t="s">
        <v>2692</v>
      </c>
      <c r="C193" s="77"/>
      <c r="D193" s="20" t="str">
        <f>VLOOKUP($J193,ASBVs!$A$2:$B$1041,2,FALSE)</f>
        <v>223036</v>
      </c>
      <c r="E193" s="21"/>
      <c r="F193" s="22" t="str">
        <f>VLOOKUP($J193,ASBVs!$A$2:$J$1041,10,FALSE)</f>
        <v>Single</v>
      </c>
      <c r="G193" s="78" t="str">
        <f>VLOOKUP($J193,ASBVs!$A$2:$AX$1041,50,FALSE)</f>
        <v xml:space="preserve"> </v>
      </c>
      <c r="H193" s="79"/>
      <c r="I193" s="23" t="s">
        <v>2693</v>
      </c>
      <c r="J193" s="24">
        <v>17</v>
      </c>
    </row>
    <row r="194" spans="2:10" ht="12.6" customHeight="1" x14ac:dyDescent="0.3">
      <c r="B194" s="25" t="s">
        <v>2694</v>
      </c>
      <c r="C194" s="80" t="str">
        <f>VLOOKUP($J193,ASBVs!$A$2:$H$1041,8,FALSE)</f>
        <v>205728</v>
      </c>
      <c r="D194" s="80"/>
      <c r="E194" s="81"/>
      <c r="F194" s="26" t="s">
        <v>2639</v>
      </c>
      <c r="G194" s="82">
        <f>VLOOKUP($J193,ASBVs!$A$2:$I$1041,9,FALSE)</f>
        <v>44681</v>
      </c>
      <c r="H194" s="83"/>
      <c r="I194" s="83"/>
      <c r="J194" s="84"/>
    </row>
    <row r="195" spans="2:10" ht="12.6" customHeight="1" x14ac:dyDescent="0.3">
      <c r="B195" s="27" t="s">
        <v>0</v>
      </c>
      <c r="C195" s="28" t="s">
        <v>1</v>
      </c>
      <c r="D195" s="28" t="s">
        <v>2</v>
      </c>
      <c r="E195" s="28" t="s">
        <v>3</v>
      </c>
      <c r="F195" s="27" t="s">
        <v>4</v>
      </c>
      <c r="G195" s="28" t="s">
        <v>1093</v>
      </c>
      <c r="H195" s="28" t="s">
        <v>1092</v>
      </c>
      <c r="I195" s="28" t="s">
        <v>5</v>
      </c>
      <c r="J195" s="28" t="s">
        <v>2652</v>
      </c>
    </row>
    <row r="196" spans="2:10" ht="12.6" customHeight="1" x14ac:dyDescent="0.3">
      <c r="B196" s="29">
        <f>VLOOKUP($J193,ASBVs!$A$2:$AP$1041,11,FALSE)</f>
        <v>0.53</v>
      </c>
      <c r="C196" s="29">
        <f>VLOOKUP($J193,ASBVs!$A$2:$AP$1041,13,FALSE)</f>
        <v>9.6300000000000008</v>
      </c>
      <c r="D196" s="29">
        <f>VLOOKUP($J193,ASBVs!$A$2:$AP$1041,15,FALSE)</f>
        <v>16.39</v>
      </c>
      <c r="E196" s="29">
        <f>VLOOKUP($J193,ASBVs!$A$2:$AP$1041,17,FALSE)</f>
        <v>0.13</v>
      </c>
      <c r="F196" s="29">
        <f>VLOOKUP($J193,ASBVs!$A$2:$AP$1041,19,FALSE)</f>
        <v>2.63</v>
      </c>
      <c r="G196" s="39">
        <f>VLOOKUP($J193,ASBVs!$A$2:$AP$1041,41,FALSE)</f>
        <v>0.52</v>
      </c>
      <c r="H196" s="39">
        <f>VLOOKUP($J193,ASBVs!$A$2:$AP$1041,39,FALSE)</f>
        <v>0.28000000000000003</v>
      </c>
      <c r="I196" s="29">
        <f>VLOOKUP($J193,ASBVs!$A$2:$AP$1041,21,FALSE)</f>
        <v>0.36</v>
      </c>
      <c r="J196" s="39">
        <f>VLOOKUP($J193,ASBVs!$A$2:$AP$1041,31,FALSE)</f>
        <v>0.33</v>
      </c>
    </row>
    <row r="197" spans="2:10" ht="12.6" customHeight="1" x14ac:dyDescent="0.3">
      <c r="B197" s="29">
        <f>VLOOKUP($J193,ASBVs!$A$2:$AP$1041,12,FALSE)</f>
        <v>66</v>
      </c>
      <c r="C197" s="29">
        <f>VLOOKUP($J193,ASBVs!$A$2:$AP$1041,14,FALSE)</f>
        <v>71</v>
      </c>
      <c r="D197" s="29">
        <f>VLOOKUP($J193,ASBVs!$A$2:$AP$1041,16,FALSE)</f>
        <v>60</v>
      </c>
      <c r="E197" s="29">
        <f>VLOOKUP($J193,ASBVs!$A$2:$AP$1041,18,FALSE)</f>
        <v>69</v>
      </c>
      <c r="F197" s="29">
        <f>VLOOKUP($J193,ASBVs!$A$2:$AP$1041,20,FALSE)</f>
        <v>68</v>
      </c>
      <c r="G197" s="29">
        <f>VLOOKUP($J193,ASBVs!$A$2:$AP$1041,42,FALSE)</f>
        <v>49</v>
      </c>
      <c r="H197" s="29">
        <f>VLOOKUP($J193,ASBVs!$A$2:$AP$1041,40,FALSE)</f>
        <v>43</v>
      </c>
      <c r="I197" s="29">
        <f>VLOOKUP($J193,ASBVs!$A$2:$AP$1041,22,FALSE)</f>
        <v>53</v>
      </c>
      <c r="J197" s="29">
        <f>VLOOKUP($J193,ASBVs!$A$2:$AP$1041,32,FALSE)</f>
        <v>47</v>
      </c>
    </row>
    <row r="198" spans="2:10" ht="12.6" customHeight="1" x14ac:dyDescent="0.3">
      <c r="B198" s="31" t="s">
        <v>1089</v>
      </c>
      <c r="C198" s="27" t="s">
        <v>1090</v>
      </c>
      <c r="D198" s="27" t="s">
        <v>1091</v>
      </c>
      <c r="E198" s="27" t="s">
        <v>8</v>
      </c>
      <c r="F198" s="27" t="s">
        <v>6</v>
      </c>
      <c r="G198" s="27" t="s">
        <v>7</v>
      </c>
      <c r="H198" s="27" t="s">
        <v>2638</v>
      </c>
      <c r="I198" s="85" t="s">
        <v>2700</v>
      </c>
      <c r="J198" s="86"/>
    </row>
    <row r="199" spans="2:10" ht="12.6" customHeight="1" x14ac:dyDescent="0.3">
      <c r="B199" s="30">
        <f>VLOOKUP($J193,ASBVs!$A$2:$AP$1041,33,FALSE)</f>
        <v>0.06</v>
      </c>
      <c r="C199" s="30">
        <f>VLOOKUP($J193,ASBVs!$A$2:$AP$1041,35,FALSE)</f>
        <v>0.22</v>
      </c>
      <c r="D199" s="30">
        <f>VLOOKUP($J193,ASBVs!$A$2:$AP$1041,37,FALSE)</f>
        <v>0.02</v>
      </c>
      <c r="E199" s="32">
        <f>VLOOKUP($J193,ASBVs!$A$2:$AP$1041,29,FALSE)</f>
        <v>5.39</v>
      </c>
      <c r="F199" s="32">
        <f>VLOOKUP($J193,ASBVs!$A$2:$AP$1041,23,FALSE)</f>
        <v>-0.4</v>
      </c>
      <c r="G199" s="32">
        <f>VLOOKUP($J193,ASBVs!$A$2:$AP$1041,25,FALSE)</f>
        <v>3.42</v>
      </c>
      <c r="H199" s="32">
        <f>VLOOKUP($J193,ASBVs!$A$2:$AP$1041,27,FALSE)</f>
        <v>2.68</v>
      </c>
      <c r="I199" s="86"/>
      <c r="J199" s="86"/>
    </row>
    <row r="200" spans="2:10" ht="12.6" customHeight="1" x14ac:dyDescent="0.3">
      <c r="B200" s="33">
        <f>VLOOKUP($J193,ASBVs!$A$2:$AP$1041,34,FALSE)</f>
        <v>39</v>
      </c>
      <c r="C200" s="33">
        <f>VLOOKUP($J193,ASBVs!$A$2:$AP$1041,36,FALSE)</f>
        <v>46</v>
      </c>
      <c r="D200" s="33">
        <f>VLOOKUP($J193,ASBVs!$A$2:$AP$1041,38,FALSE)</f>
        <v>34</v>
      </c>
      <c r="E200" s="33">
        <f>VLOOKUP($J193,ASBVs!$A$2:$AP$1041,30,FALSE)</f>
        <v>60</v>
      </c>
      <c r="F200" s="33">
        <f>VLOOKUP($J193,ASBVs!$A$2:$AP$1041,24,FALSE)</f>
        <v>44</v>
      </c>
      <c r="G200" s="33">
        <f>VLOOKUP($J193,ASBVs!$A$2:$AP$1041,26,FALSE)</f>
        <v>44</v>
      </c>
      <c r="H200" s="33">
        <f>VLOOKUP($J193,ASBVs!$A$2:$AP$1041,28,FALSE)</f>
        <v>52</v>
      </c>
      <c r="I200" s="99">
        <f>VLOOKUP($J193,ASBVs!$A$2:$AQ$1041,43,FALSE)</f>
        <v>9.99</v>
      </c>
      <c r="J200" s="79"/>
    </row>
    <row r="201" spans="2:10" ht="12.6" customHeight="1" x14ac:dyDescent="0.3">
      <c r="B201" s="87" t="s">
        <v>2695</v>
      </c>
      <c r="C201" s="88"/>
      <c r="D201" s="89" t="s">
        <v>2699</v>
      </c>
      <c r="E201" s="90"/>
      <c r="F201" s="91" t="str">
        <f>VLOOKUP($J193,ASBVs!$A$2:$F$1041,6,FALSE)</f>
        <v xml:space="preserve"> </v>
      </c>
      <c r="G201" s="34" t="s">
        <v>2669</v>
      </c>
      <c r="H201" s="35" t="str">
        <f>VLOOKUP($J193,ASBVs!$A$2:$AU$1041,46,FALSE)</f>
        <v>2</v>
      </c>
      <c r="I201" s="34" t="s">
        <v>2670</v>
      </c>
      <c r="J201" s="35" t="str">
        <f>VLOOKUP($J193,ASBVs!$A$2:$AU$1041,47,FALSE)</f>
        <v>2</v>
      </c>
    </row>
    <row r="202" spans="2:10" ht="12.6" customHeight="1" x14ac:dyDescent="0.3">
      <c r="B202" s="93">
        <f>VLOOKUP($J193,ASBVs!$A$2:$AS$1041,45,FALSE)</f>
        <v>127.1</v>
      </c>
      <c r="C202" s="94"/>
      <c r="D202" s="93">
        <f>VLOOKUP($J193,ASBVs!$A$2:$AS$1041,44,FALSE)</f>
        <v>174.19</v>
      </c>
      <c r="E202" s="94"/>
      <c r="F202" s="92"/>
      <c r="G202" s="34" t="s">
        <v>2671</v>
      </c>
      <c r="H202" s="35" t="str">
        <f>VLOOKUP($J193,ASBVs!$A$2:$AW$1041,48,FALSE)</f>
        <v>3</v>
      </c>
      <c r="I202" s="34" t="s">
        <v>2672</v>
      </c>
      <c r="J202" s="35">
        <f>VLOOKUP($J193,ASBVs!$A$2:$AW$1041,49,FALSE)</f>
        <v>3</v>
      </c>
    </row>
    <row r="203" spans="2:10" ht="12.6" customHeight="1" x14ac:dyDescent="0.3">
      <c r="B203" s="36" t="s">
        <v>2696</v>
      </c>
      <c r="C203" s="95" t="str">
        <f>VLOOKUP($J193,ASBVs!$A$2:$E$1041,5,FALSE)</f>
        <v xml:space="preserve">Individual </v>
      </c>
      <c r="D203" s="96"/>
      <c r="E203" s="97" t="s">
        <v>2697</v>
      </c>
      <c r="F203" s="98"/>
      <c r="G203" s="74"/>
      <c r="H203" s="75"/>
      <c r="I203" s="37" t="s">
        <v>2698</v>
      </c>
      <c r="J203" s="38"/>
    </row>
    <row r="205" spans="2:10" ht="12.6" customHeight="1" x14ac:dyDescent="0.3">
      <c r="B205" s="76" t="s">
        <v>2692</v>
      </c>
      <c r="C205" s="77"/>
      <c r="D205" s="20" t="str">
        <f>VLOOKUP($J205,ASBVs!$A$2:$B$1041,2,FALSE)</f>
        <v>229965</v>
      </c>
      <c r="E205" s="21"/>
      <c r="F205" s="22" t="str">
        <f>VLOOKUP($J205,ASBVs!$A$2:$J$1041,10,FALSE)</f>
        <v>Single - ET</v>
      </c>
      <c r="G205" s="78" t="str">
        <f>VLOOKUP($J205,ASBVs!$A$2:$AX$1041,50,FALSE)</f>
        <v xml:space="preserve"> </v>
      </c>
      <c r="H205" s="79"/>
      <c r="I205" s="23" t="s">
        <v>2693</v>
      </c>
      <c r="J205" s="24">
        <v>18</v>
      </c>
    </row>
    <row r="206" spans="2:10" ht="12.6" customHeight="1" x14ac:dyDescent="0.3">
      <c r="B206" s="25" t="s">
        <v>2694</v>
      </c>
      <c r="C206" s="80" t="str">
        <f>VLOOKUP($J205,ASBVs!$A$2:$H$1041,8,FALSE)</f>
        <v>205728</v>
      </c>
      <c r="D206" s="80"/>
      <c r="E206" s="81"/>
      <c r="F206" s="26" t="s">
        <v>2639</v>
      </c>
      <c r="G206" s="82">
        <f>VLOOKUP($J205,ASBVs!$A$2:$I$1041,9,FALSE)</f>
        <v>44721</v>
      </c>
      <c r="H206" s="83"/>
      <c r="I206" s="83"/>
      <c r="J206" s="84"/>
    </row>
    <row r="207" spans="2:10" ht="12.6" customHeight="1" x14ac:dyDescent="0.3">
      <c r="B207" s="27" t="s">
        <v>0</v>
      </c>
      <c r="C207" s="28" t="s">
        <v>1</v>
      </c>
      <c r="D207" s="28" t="s">
        <v>2</v>
      </c>
      <c r="E207" s="28" t="s">
        <v>3</v>
      </c>
      <c r="F207" s="27" t="s">
        <v>4</v>
      </c>
      <c r="G207" s="28" t="s">
        <v>1093</v>
      </c>
      <c r="H207" s="28" t="s">
        <v>1092</v>
      </c>
      <c r="I207" s="28" t="s">
        <v>5</v>
      </c>
      <c r="J207" s="28" t="s">
        <v>2652</v>
      </c>
    </row>
    <row r="208" spans="2:10" ht="12.6" customHeight="1" x14ac:dyDescent="0.3">
      <c r="B208" s="29">
        <f>VLOOKUP($J205,ASBVs!$A$2:$AP$1041,11,FALSE)</f>
        <v>0.56000000000000005</v>
      </c>
      <c r="C208" s="29">
        <f>VLOOKUP($J205,ASBVs!$A$2:$AP$1041,13,FALSE)</f>
        <v>9.93</v>
      </c>
      <c r="D208" s="29">
        <f>VLOOKUP($J205,ASBVs!$A$2:$AP$1041,15,FALSE)</f>
        <v>17.48</v>
      </c>
      <c r="E208" s="29">
        <f>VLOOKUP($J205,ASBVs!$A$2:$AP$1041,17,FALSE)</f>
        <v>0.45</v>
      </c>
      <c r="F208" s="29">
        <f>VLOOKUP($J205,ASBVs!$A$2:$AP$1041,19,FALSE)</f>
        <v>3.24</v>
      </c>
      <c r="G208" s="39">
        <f>VLOOKUP($J205,ASBVs!$A$2:$AP$1041,41,FALSE)</f>
        <v>0.51</v>
      </c>
      <c r="H208" s="39">
        <f>VLOOKUP($J205,ASBVs!$A$2:$AP$1041,39,FALSE)</f>
        <v>0.28999999999999998</v>
      </c>
      <c r="I208" s="29">
        <f>VLOOKUP($J205,ASBVs!$A$2:$AP$1041,21,FALSE)</f>
        <v>0.86</v>
      </c>
      <c r="J208" s="39">
        <f>VLOOKUP($J205,ASBVs!$A$2:$AP$1041,31,FALSE)</f>
        <v>0.3</v>
      </c>
    </row>
    <row r="209" spans="2:10" ht="12.6" customHeight="1" x14ac:dyDescent="0.3">
      <c r="B209" s="29">
        <f>VLOOKUP($J205,ASBVs!$A$2:$AP$1041,12,FALSE)</f>
        <v>69</v>
      </c>
      <c r="C209" s="29">
        <f>VLOOKUP($J205,ASBVs!$A$2:$AP$1041,14,FALSE)</f>
        <v>72</v>
      </c>
      <c r="D209" s="29">
        <f>VLOOKUP($J205,ASBVs!$A$2:$AP$1041,16,FALSE)</f>
        <v>62</v>
      </c>
      <c r="E209" s="29">
        <f>VLOOKUP($J205,ASBVs!$A$2:$AP$1041,18,FALSE)</f>
        <v>67</v>
      </c>
      <c r="F209" s="29">
        <f>VLOOKUP($J205,ASBVs!$A$2:$AP$1041,20,FALSE)</f>
        <v>67</v>
      </c>
      <c r="G209" s="29">
        <f>VLOOKUP($J205,ASBVs!$A$2:$AP$1041,42,FALSE)</f>
        <v>54</v>
      </c>
      <c r="H209" s="29">
        <f>VLOOKUP($J205,ASBVs!$A$2:$AP$1041,40,FALSE)</f>
        <v>46</v>
      </c>
      <c r="I209" s="29">
        <f>VLOOKUP($J205,ASBVs!$A$2:$AP$1041,22,FALSE)</f>
        <v>59</v>
      </c>
      <c r="J209" s="29">
        <f>VLOOKUP($J205,ASBVs!$A$2:$AP$1041,32,FALSE)</f>
        <v>52</v>
      </c>
    </row>
    <row r="210" spans="2:10" ht="12.6" customHeight="1" x14ac:dyDescent="0.3">
      <c r="B210" s="31" t="s">
        <v>1089</v>
      </c>
      <c r="C210" s="27" t="s">
        <v>1090</v>
      </c>
      <c r="D210" s="27" t="s">
        <v>1091</v>
      </c>
      <c r="E210" s="27" t="s">
        <v>8</v>
      </c>
      <c r="F210" s="27" t="s">
        <v>6</v>
      </c>
      <c r="G210" s="27" t="s">
        <v>7</v>
      </c>
      <c r="H210" s="27" t="s">
        <v>2638</v>
      </c>
      <c r="I210" s="85" t="s">
        <v>2700</v>
      </c>
      <c r="J210" s="86"/>
    </row>
    <row r="211" spans="2:10" ht="12.6" customHeight="1" x14ac:dyDescent="0.3">
      <c r="B211" s="30">
        <f>VLOOKUP($J205,ASBVs!$A$2:$AP$1041,33,FALSE)</f>
        <v>0.04</v>
      </c>
      <c r="C211" s="30">
        <f>VLOOKUP($J205,ASBVs!$A$2:$AP$1041,35,FALSE)</f>
        <v>0.32</v>
      </c>
      <c r="D211" s="30">
        <f>VLOOKUP($J205,ASBVs!$A$2:$AP$1041,37,FALSE)</f>
        <v>1E-3</v>
      </c>
      <c r="E211" s="32">
        <f>VLOOKUP($J205,ASBVs!$A$2:$AP$1041,29,FALSE)</f>
        <v>5.5</v>
      </c>
      <c r="F211" s="32">
        <f>VLOOKUP($J205,ASBVs!$A$2:$AP$1041,23,FALSE)</f>
        <v>-0.64</v>
      </c>
      <c r="G211" s="32">
        <f>VLOOKUP($J205,ASBVs!$A$2:$AP$1041,25,FALSE)</f>
        <v>2.31</v>
      </c>
      <c r="H211" s="32">
        <f>VLOOKUP($J205,ASBVs!$A$2:$AP$1041,27,FALSE)</f>
        <v>3.07</v>
      </c>
      <c r="I211" s="86"/>
      <c r="J211" s="86"/>
    </row>
    <row r="212" spans="2:10" ht="12.6" customHeight="1" x14ac:dyDescent="0.3">
      <c r="B212" s="33">
        <f>VLOOKUP($J205,ASBVs!$A$2:$AP$1041,34,FALSE)</f>
        <v>41</v>
      </c>
      <c r="C212" s="33">
        <f>VLOOKUP($J205,ASBVs!$A$2:$AP$1041,36,FALSE)</f>
        <v>49</v>
      </c>
      <c r="D212" s="33">
        <f>VLOOKUP($J205,ASBVs!$A$2:$AP$1041,38,FALSE)</f>
        <v>35</v>
      </c>
      <c r="E212" s="33">
        <f>VLOOKUP($J205,ASBVs!$A$2:$AP$1041,30,FALSE)</f>
        <v>61</v>
      </c>
      <c r="F212" s="33">
        <f>VLOOKUP($J205,ASBVs!$A$2:$AP$1041,24,FALSE)</f>
        <v>49</v>
      </c>
      <c r="G212" s="33">
        <f>VLOOKUP($J205,ASBVs!$A$2:$AP$1041,26,FALSE)</f>
        <v>49</v>
      </c>
      <c r="H212" s="33">
        <f>VLOOKUP($J205,ASBVs!$A$2:$AP$1041,28,FALSE)</f>
        <v>54</v>
      </c>
      <c r="I212" s="99">
        <f>VLOOKUP($J205,ASBVs!$A$2:$AQ$1041,43,FALSE)</f>
        <v>10.79</v>
      </c>
      <c r="J212" s="79"/>
    </row>
    <row r="213" spans="2:10" ht="12.6" customHeight="1" x14ac:dyDescent="0.3">
      <c r="B213" s="87" t="s">
        <v>2695</v>
      </c>
      <c r="C213" s="88"/>
      <c r="D213" s="89" t="s">
        <v>2699</v>
      </c>
      <c r="E213" s="90"/>
      <c r="F213" s="91" t="str">
        <f>VLOOKUP($J205,ASBVs!$A$2:$F$1041,6,FALSE)</f>
        <v xml:space="preserve"> </v>
      </c>
      <c r="G213" s="34" t="s">
        <v>2669</v>
      </c>
      <c r="H213" s="35" t="str">
        <f>VLOOKUP($J205,ASBVs!$A$2:$AU$1041,46,FALSE)</f>
        <v>2</v>
      </c>
      <c r="I213" s="34" t="s">
        <v>2670</v>
      </c>
      <c r="J213" s="35" t="str">
        <f>VLOOKUP($J205,ASBVs!$A$2:$AU$1041,47,FALSE)</f>
        <v>3</v>
      </c>
    </row>
    <row r="214" spans="2:10" ht="12.6" customHeight="1" x14ac:dyDescent="0.3">
      <c r="B214" s="93">
        <f>VLOOKUP($J205,ASBVs!$A$2:$AS$1041,45,FALSE)</f>
        <v>126.32</v>
      </c>
      <c r="C214" s="94"/>
      <c r="D214" s="93">
        <f>VLOOKUP($J205,ASBVs!$A$2:$AS$1041,44,FALSE)</f>
        <v>182.66</v>
      </c>
      <c r="E214" s="94"/>
      <c r="F214" s="92"/>
      <c r="G214" s="34" t="s">
        <v>2671</v>
      </c>
      <c r="H214" s="35" t="str">
        <f>VLOOKUP($J205,ASBVs!$A$2:$AW$1041,48,FALSE)</f>
        <v>2</v>
      </c>
      <c r="I214" s="34" t="s">
        <v>2672</v>
      </c>
      <c r="J214" s="35">
        <f>VLOOKUP($J205,ASBVs!$A$2:$AW$1041,49,FALSE)</f>
        <v>3</v>
      </c>
    </row>
    <row r="215" spans="2:10" ht="12.6" customHeight="1" x14ac:dyDescent="0.3">
      <c r="B215" s="36" t="s">
        <v>2696</v>
      </c>
      <c r="C215" s="95" t="str">
        <f>VLOOKUP($J205,ASBVs!$A$2:$E$1041,5,FALSE)</f>
        <v xml:space="preserve">Individual </v>
      </c>
      <c r="D215" s="96"/>
      <c r="E215" s="97" t="s">
        <v>2697</v>
      </c>
      <c r="F215" s="98"/>
      <c r="G215" s="74"/>
      <c r="H215" s="75"/>
      <c r="I215" s="37" t="s">
        <v>2698</v>
      </c>
      <c r="J215" s="38"/>
    </row>
    <row r="217" spans="2:10" ht="12.6" customHeight="1" x14ac:dyDescent="0.3">
      <c r="B217" s="76" t="s">
        <v>2692</v>
      </c>
      <c r="C217" s="77"/>
      <c r="D217" s="20" t="str">
        <f>VLOOKUP($J217,ASBVs!$A$2:$B$1041,2,FALSE)</f>
        <v>223157</v>
      </c>
      <c r="E217" s="21"/>
      <c r="F217" s="22" t="str">
        <f>VLOOKUP($J217,ASBVs!$A$2:$J$1041,10,FALSE)</f>
        <v>Twin</v>
      </c>
      <c r="G217" s="78" t="str">
        <f>VLOOKUP($J217,ASBVs!$A$2:$AX$1041,50,FALSE)</f>
        <v xml:space="preserve"> </v>
      </c>
      <c r="H217" s="79"/>
      <c r="I217" s="23" t="s">
        <v>2693</v>
      </c>
      <c r="J217" s="24">
        <v>19</v>
      </c>
    </row>
    <row r="218" spans="2:10" ht="12.6" customHeight="1" x14ac:dyDescent="0.3">
      <c r="B218" s="25" t="s">
        <v>2694</v>
      </c>
      <c r="C218" s="80" t="str">
        <f>VLOOKUP($J217,ASBVs!$A$2:$H$1041,8,FALSE)</f>
        <v>202850</v>
      </c>
      <c r="D218" s="80"/>
      <c r="E218" s="81"/>
      <c r="F218" s="26" t="s">
        <v>2639</v>
      </c>
      <c r="G218" s="82">
        <f>VLOOKUP($J217,ASBVs!$A$2:$I$1041,9,FALSE)</f>
        <v>44685</v>
      </c>
      <c r="H218" s="83"/>
      <c r="I218" s="83"/>
      <c r="J218" s="84"/>
    </row>
    <row r="219" spans="2:10" ht="12.6" customHeight="1" x14ac:dyDescent="0.3">
      <c r="B219" s="27" t="s">
        <v>0</v>
      </c>
      <c r="C219" s="28" t="s">
        <v>1</v>
      </c>
      <c r="D219" s="28" t="s">
        <v>2</v>
      </c>
      <c r="E219" s="28" t="s">
        <v>3</v>
      </c>
      <c r="F219" s="27" t="s">
        <v>4</v>
      </c>
      <c r="G219" s="28" t="s">
        <v>1093</v>
      </c>
      <c r="H219" s="28" t="s">
        <v>1092</v>
      </c>
      <c r="I219" s="28" t="s">
        <v>5</v>
      </c>
      <c r="J219" s="28" t="s">
        <v>2652</v>
      </c>
    </row>
    <row r="220" spans="2:10" ht="12.6" customHeight="1" x14ac:dyDescent="0.3">
      <c r="B220" s="29">
        <f>VLOOKUP($J217,ASBVs!$A$2:$AP$1041,11,FALSE)</f>
        <v>0.55000000000000004</v>
      </c>
      <c r="C220" s="29">
        <f>VLOOKUP($J217,ASBVs!$A$2:$AP$1041,13,FALSE)</f>
        <v>11.19</v>
      </c>
      <c r="D220" s="29">
        <f>VLOOKUP($J217,ASBVs!$A$2:$AP$1041,15,FALSE)</f>
        <v>18.149999999999999</v>
      </c>
      <c r="E220" s="29">
        <f>VLOOKUP($J217,ASBVs!$A$2:$AP$1041,17,FALSE)</f>
        <v>-0.11</v>
      </c>
      <c r="F220" s="29">
        <f>VLOOKUP($J217,ASBVs!$A$2:$AP$1041,19,FALSE)</f>
        <v>1.88</v>
      </c>
      <c r="G220" s="39">
        <f>VLOOKUP($J217,ASBVs!$A$2:$AP$1041,41,FALSE)</f>
        <v>0.31</v>
      </c>
      <c r="H220" s="39">
        <f>VLOOKUP($J217,ASBVs!$A$2:$AP$1041,39,FALSE)</f>
        <v>0.15</v>
      </c>
      <c r="I220" s="29">
        <f>VLOOKUP($J217,ASBVs!$A$2:$AP$1041,21,FALSE)</f>
        <v>1.79</v>
      </c>
      <c r="J220" s="39">
        <f>VLOOKUP($J217,ASBVs!$A$2:$AP$1041,31,FALSE)</f>
        <v>0.2</v>
      </c>
    </row>
    <row r="221" spans="2:10" ht="12.6" customHeight="1" x14ac:dyDescent="0.3">
      <c r="B221" s="29">
        <f>VLOOKUP($J217,ASBVs!$A$2:$AP$1041,12,FALSE)</f>
        <v>67</v>
      </c>
      <c r="C221" s="29">
        <f>VLOOKUP($J217,ASBVs!$A$2:$AP$1041,14,FALSE)</f>
        <v>72</v>
      </c>
      <c r="D221" s="29">
        <f>VLOOKUP($J217,ASBVs!$A$2:$AP$1041,16,FALSE)</f>
        <v>62</v>
      </c>
      <c r="E221" s="29">
        <f>VLOOKUP($J217,ASBVs!$A$2:$AP$1041,18,FALSE)</f>
        <v>71</v>
      </c>
      <c r="F221" s="29">
        <f>VLOOKUP($J217,ASBVs!$A$2:$AP$1041,20,FALSE)</f>
        <v>69</v>
      </c>
      <c r="G221" s="29">
        <f>VLOOKUP($J217,ASBVs!$A$2:$AP$1041,42,FALSE)</f>
        <v>58</v>
      </c>
      <c r="H221" s="29">
        <f>VLOOKUP($J217,ASBVs!$A$2:$AP$1041,40,FALSE)</f>
        <v>51</v>
      </c>
      <c r="I221" s="29">
        <f>VLOOKUP($J217,ASBVs!$A$2:$AP$1041,22,FALSE)</f>
        <v>60</v>
      </c>
      <c r="J221" s="29">
        <f>VLOOKUP($J217,ASBVs!$A$2:$AP$1041,32,FALSE)</f>
        <v>57</v>
      </c>
    </row>
    <row r="222" spans="2:10" ht="12.6" customHeight="1" x14ac:dyDescent="0.3">
      <c r="B222" s="31" t="s">
        <v>1089</v>
      </c>
      <c r="C222" s="27" t="s">
        <v>1090</v>
      </c>
      <c r="D222" s="27" t="s">
        <v>1091</v>
      </c>
      <c r="E222" s="27" t="s">
        <v>8</v>
      </c>
      <c r="F222" s="27" t="s">
        <v>6</v>
      </c>
      <c r="G222" s="27" t="s">
        <v>7</v>
      </c>
      <c r="H222" s="27" t="s">
        <v>2638</v>
      </c>
      <c r="I222" s="85" t="s">
        <v>2700</v>
      </c>
      <c r="J222" s="86"/>
    </row>
    <row r="223" spans="2:10" ht="12.6" customHeight="1" x14ac:dyDescent="0.3">
      <c r="B223" s="30">
        <f>VLOOKUP($J217,ASBVs!$A$2:$AP$1041,33,FALSE)</f>
        <v>1E-3</v>
      </c>
      <c r="C223" s="30">
        <f>VLOOKUP($J217,ASBVs!$A$2:$AP$1041,35,FALSE)</f>
        <v>0.15</v>
      </c>
      <c r="D223" s="30">
        <f>VLOOKUP($J217,ASBVs!$A$2:$AP$1041,37,FALSE)</f>
        <v>0.02</v>
      </c>
      <c r="E223" s="32">
        <f>VLOOKUP($J217,ASBVs!$A$2:$AP$1041,29,FALSE)</f>
        <v>5.84</v>
      </c>
      <c r="F223" s="32">
        <f>VLOOKUP($J217,ASBVs!$A$2:$AP$1041,23,FALSE)</f>
        <v>-0.31</v>
      </c>
      <c r="G223" s="32">
        <f>VLOOKUP($J217,ASBVs!$A$2:$AP$1041,25,FALSE)</f>
        <v>5.35</v>
      </c>
      <c r="H223" s="32">
        <f>VLOOKUP($J217,ASBVs!$A$2:$AP$1041,27,FALSE)</f>
        <v>2.56</v>
      </c>
      <c r="I223" s="86"/>
      <c r="J223" s="86"/>
    </row>
    <row r="224" spans="2:10" ht="12.6" customHeight="1" x14ac:dyDescent="0.3">
      <c r="B224" s="33">
        <f>VLOOKUP($J217,ASBVs!$A$2:$AP$1041,34,FALSE)</f>
        <v>45</v>
      </c>
      <c r="C224" s="33">
        <f>VLOOKUP($J217,ASBVs!$A$2:$AP$1041,36,FALSE)</f>
        <v>54</v>
      </c>
      <c r="D224" s="33">
        <f>VLOOKUP($J217,ASBVs!$A$2:$AP$1041,38,FALSE)</f>
        <v>38</v>
      </c>
      <c r="E224" s="33">
        <f>VLOOKUP($J217,ASBVs!$A$2:$AP$1041,30,FALSE)</f>
        <v>62</v>
      </c>
      <c r="F224" s="33">
        <f>VLOOKUP($J217,ASBVs!$A$2:$AP$1041,24,FALSE)</f>
        <v>50</v>
      </c>
      <c r="G224" s="33">
        <f>VLOOKUP($J217,ASBVs!$A$2:$AP$1041,26,FALSE)</f>
        <v>50</v>
      </c>
      <c r="H224" s="33">
        <f>VLOOKUP($J217,ASBVs!$A$2:$AP$1041,28,FALSE)</f>
        <v>54</v>
      </c>
      <c r="I224" s="99">
        <f>VLOOKUP($J217,ASBVs!$A$2:$AQ$1041,43,FALSE)</f>
        <v>12.98</v>
      </c>
      <c r="J224" s="79"/>
    </row>
    <row r="225" spans="2:10" ht="12.6" customHeight="1" x14ac:dyDescent="0.3">
      <c r="B225" s="87" t="s">
        <v>2695</v>
      </c>
      <c r="C225" s="88"/>
      <c r="D225" s="89" t="s">
        <v>2699</v>
      </c>
      <c r="E225" s="90"/>
      <c r="F225" s="91" t="str">
        <f>VLOOKUP($J217,ASBVs!$A$2:$F$1041,6,FALSE)</f>
        <v xml:space="preserve"> </v>
      </c>
      <c r="G225" s="34" t="s">
        <v>2669</v>
      </c>
      <c r="H225" s="35" t="str">
        <f>VLOOKUP($J217,ASBVs!$A$2:$AU$1041,46,FALSE)</f>
        <v>3</v>
      </c>
      <c r="I225" s="34" t="s">
        <v>2670</v>
      </c>
      <c r="J225" s="35" t="str">
        <f>VLOOKUP($J217,ASBVs!$A$2:$AU$1041,47,FALSE)</f>
        <v>2</v>
      </c>
    </row>
    <row r="226" spans="2:10" ht="12.6" customHeight="1" x14ac:dyDescent="0.3">
      <c r="B226" s="93">
        <f>VLOOKUP($J217,ASBVs!$A$2:$AS$1041,45,FALSE)</f>
        <v>126.29</v>
      </c>
      <c r="C226" s="94"/>
      <c r="D226" s="93">
        <f>VLOOKUP($J217,ASBVs!$A$2:$AS$1041,44,FALSE)</f>
        <v>165.86</v>
      </c>
      <c r="E226" s="94"/>
      <c r="F226" s="92"/>
      <c r="G226" s="34" t="s">
        <v>2671</v>
      </c>
      <c r="H226" s="35" t="str">
        <f>VLOOKUP($J217,ASBVs!$A$2:$AW$1041,48,FALSE)</f>
        <v>2</v>
      </c>
      <c r="I226" s="34" t="s">
        <v>2672</v>
      </c>
      <c r="J226" s="35">
        <f>VLOOKUP($J217,ASBVs!$A$2:$AW$1041,49,FALSE)</f>
        <v>3</v>
      </c>
    </row>
    <row r="227" spans="2:10" ht="12.6" customHeight="1" x14ac:dyDescent="0.3">
      <c r="B227" s="36" t="s">
        <v>2696</v>
      </c>
      <c r="C227" s="95" t="str">
        <f>VLOOKUP($J217,ASBVs!$A$2:$E$1041,5,FALSE)</f>
        <v xml:space="preserve">Individual </v>
      </c>
      <c r="D227" s="96"/>
      <c r="E227" s="97" t="s">
        <v>2697</v>
      </c>
      <c r="F227" s="98"/>
      <c r="G227" s="74"/>
      <c r="H227" s="75"/>
      <c r="I227" s="37" t="s">
        <v>2698</v>
      </c>
      <c r="J227" s="38"/>
    </row>
    <row r="229" spans="2:10" ht="12.6" customHeight="1" x14ac:dyDescent="0.3">
      <c r="B229" s="76" t="s">
        <v>2692</v>
      </c>
      <c r="C229" s="77"/>
      <c r="D229" s="20" t="str">
        <f>VLOOKUP($J229,ASBVs!$A$2:$B$1041,2,FALSE)</f>
        <v>224804</v>
      </c>
      <c r="E229" s="21"/>
      <c r="F229" s="22" t="str">
        <f>VLOOKUP($J229,ASBVs!$A$2:$J$1041,10,FALSE)</f>
        <v>Twin</v>
      </c>
      <c r="G229" s="78" t="str">
        <f>VLOOKUP($J229,ASBVs!$A$2:$AX$1041,50,FALSE)</f>
        <v xml:space="preserve"> </v>
      </c>
      <c r="H229" s="79"/>
      <c r="I229" s="23" t="s">
        <v>2693</v>
      </c>
      <c r="J229" s="24">
        <v>20</v>
      </c>
    </row>
    <row r="230" spans="2:10" ht="12.6" customHeight="1" x14ac:dyDescent="0.3">
      <c r="B230" s="25" t="s">
        <v>2694</v>
      </c>
      <c r="C230" s="80" t="str">
        <f>VLOOKUP($J229,ASBVs!$A$2:$H$1041,8,FALSE)</f>
        <v>205728</v>
      </c>
      <c r="D230" s="80"/>
      <c r="E230" s="81"/>
      <c r="F230" s="26" t="s">
        <v>2639</v>
      </c>
      <c r="G230" s="82">
        <f>VLOOKUP($J229,ASBVs!$A$2:$I$1041,9,FALSE)</f>
        <v>44711</v>
      </c>
      <c r="H230" s="83"/>
      <c r="I230" s="83"/>
      <c r="J230" s="84"/>
    </row>
    <row r="231" spans="2:10" ht="12.6" customHeight="1" x14ac:dyDescent="0.3">
      <c r="B231" s="27" t="s">
        <v>0</v>
      </c>
      <c r="C231" s="28" t="s">
        <v>1</v>
      </c>
      <c r="D231" s="28" t="s">
        <v>2</v>
      </c>
      <c r="E231" s="28" t="s">
        <v>3</v>
      </c>
      <c r="F231" s="27" t="s">
        <v>4</v>
      </c>
      <c r="G231" s="28" t="s">
        <v>1093</v>
      </c>
      <c r="H231" s="28" t="s">
        <v>1092</v>
      </c>
      <c r="I231" s="28" t="s">
        <v>5</v>
      </c>
      <c r="J231" s="28" t="s">
        <v>2652</v>
      </c>
    </row>
    <row r="232" spans="2:10" ht="12.6" customHeight="1" x14ac:dyDescent="0.3">
      <c r="B232" s="29">
        <f>VLOOKUP($J229,ASBVs!$A$2:$AP$1041,11,FALSE)</f>
        <v>0.43</v>
      </c>
      <c r="C232" s="29">
        <f>VLOOKUP($J229,ASBVs!$A$2:$AP$1041,13,FALSE)</f>
        <v>9.17</v>
      </c>
      <c r="D232" s="29">
        <f>VLOOKUP($J229,ASBVs!$A$2:$AP$1041,15,FALSE)</f>
        <v>18.309999999999999</v>
      </c>
      <c r="E232" s="29">
        <f>VLOOKUP($J229,ASBVs!$A$2:$AP$1041,17,FALSE)</f>
        <v>0.54</v>
      </c>
      <c r="F232" s="29">
        <f>VLOOKUP($J229,ASBVs!$A$2:$AP$1041,19,FALSE)</f>
        <v>2.33</v>
      </c>
      <c r="G232" s="39">
        <f>VLOOKUP($J229,ASBVs!$A$2:$AP$1041,41,FALSE)</f>
        <v>0.46</v>
      </c>
      <c r="H232" s="39">
        <f>VLOOKUP($J229,ASBVs!$A$2:$AP$1041,39,FALSE)</f>
        <v>0.28000000000000003</v>
      </c>
      <c r="I232" s="29">
        <f>VLOOKUP($J229,ASBVs!$A$2:$AP$1041,21,FALSE)</f>
        <v>0.57999999999999996</v>
      </c>
      <c r="J232" s="39">
        <f>VLOOKUP($J229,ASBVs!$A$2:$AP$1041,31,FALSE)</f>
        <v>0.28999999999999998</v>
      </c>
    </row>
    <row r="233" spans="2:10" ht="12.6" customHeight="1" x14ac:dyDescent="0.3">
      <c r="B233" s="29">
        <f>VLOOKUP($J229,ASBVs!$A$2:$AP$1041,12,FALSE)</f>
        <v>66</v>
      </c>
      <c r="C233" s="29">
        <f>VLOOKUP($J229,ASBVs!$A$2:$AP$1041,14,FALSE)</f>
        <v>70</v>
      </c>
      <c r="D233" s="29">
        <f>VLOOKUP($J229,ASBVs!$A$2:$AP$1041,16,FALSE)</f>
        <v>59</v>
      </c>
      <c r="E233" s="29">
        <f>VLOOKUP($J229,ASBVs!$A$2:$AP$1041,18,FALSE)</f>
        <v>66</v>
      </c>
      <c r="F233" s="29">
        <f>VLOOKUP($J229,ASBVs!$A$2:$AP$1041,20,FALSE)</f>
        <v>66</v>
      </c>
      <c r="G233" s="29">
        <f>VLOOKUP($J229,ASBVs!$A$2:$AP$1041,42,FALSE)</f>
        <v>52</v>
      </c>
      <c r="H233" s="29">
        <f>VLOOKUP($J229,ASBVs!$A$2:$AP$1041,40,FALSE)</f>
        <v>44</v>
      </c>
      <c r="I233" s="29">
        <f>VLOOKUP($J229,ASBVs!$A$2:$AP$1041,22,FALSE)</f>
        <v>54</v>
      </c>
      <c r="J233" s="29">
        <f>VLOOKUP($J229,ASBVs!$A$2:$AP$1041,32,FALSE)</f>
        <v>50</v>
      </c>
    </row>
    <row r="234" spans="2:10" ht="12.6" customHeight="1" x14ac:dyDescent="0.3">
      <c r="B234" s="31" t="s">
        <v>1089</v>
      </c>
      <c r="C234" s="27" t="s">
        <v>1090</v>
      </c>
      <c r="D234" s="27" t="s">
        <v>1091</v>
      </c>
      <c r="E234" s="27" t="s">
        <v>8</v>
      </c>
      <c r="F234" s="27" t="s">
        <v>6</v>
      </c>
      <c r="G234" s="27" t="s">
        <v>7</v>
      </c>
      <c r="H234" s="27" t="s">
        <v>2638</v>
      </c>
      <c r="I234" s="85" t="s">
        <v>2700</v>
      </c>
      <c r="J234" s="86"/>
    </row>
    <row r="235" spans="2:10" ht="12.6" customHeight="1" x14ac:dyDescent="0.3">
      <c r="B235" s="30">
        <f>VLOOKUP($J229,ASBVs!$A$2:$AP$1041,33,FALSE)</f>
        <v>0.06</v>
      </c>
      <c r="C235" s="30">
        <f>VLOOKUP($J229,ASBVs!$A$2:$AP$1041,35,FALSE)</f>
        <v>0.28999999999999998</v>
      </c>
      <c r="D235" s="30">
        <f>VLOOKUP($J229,ASBVs!$A$2:$AP$1041,37,FALSE)</f>
        <v>1E-3</v>
      </c>
      <c r="E235" s="32">
        <f>VLOOKUP($J229,ASBVs!$A$2:$AP$1041,29,FALSE)</f>
        <v>4.22</v>
      </c>
      <c r="F235" s="32">
        <f>VLOOKUP($J229,ASBVs!$A$2:$AP$1041,23,FALSE)</f>
        <v>-0.15</v>
      </c>
      <c r="G235" s="32">
        <f>VLOOKUP($J229,ASBVs!$A$2:$AP$1041,25,FALSE)</f>
        <v>1.98</v>
      </c>
      <c r="H235" s="32">
        <f>VLOOKUP($J229,ASBVs!$A$2:$AP$1041,27,FALSE)</f>
        <v>2.59</v>
      </c>
      <c r="I235" s="86"/>
      <c r="J235" s="86"/>
    </row>
    <row r="236" spans="2:10" ht="12.6" customHeight="1" x14ac:dyDescent="0.3">
      <c r="B236" s="33">
        <f>VLOOKUP($J229,ASBVs!$A$2:$AP$1041,34,FALSE)</f>
        <v>39</v>
      </c>
      <c r="C236" s="33">
        <f>VLOOKUP($J229,ASBVs!$A$2:$AP$1041,36,FALSE)</f>
        <v>47</v>
      </c>
      <c r="D236" s="33">
        <f>VLOOKUP($J229,ASBVs!$A$2:$AP$1041,38,FALSE)</f>
        <v>34</v>
      </c>
      <c r="E236" s="33">
        <f>VLOOKUP($J229,ASBVs!$A$2:$AP$1041,30,FALSE)</f>
        <v>60</v>
      </c>
      <c r="F236" s="33">
        <f>VLOOKUP($J229,ASBVs!$A$2:$AP$1041,24,FALSE)</f>
        <v>46</v>
      </c>
      <c r="G236" s="33">
        <f>VLOOKUP($J229,ASBVs!$A$2:$AP$1041,26,FALSE)</f>
        <v>46</v>
      </c>
      <c r="H236" s="33">
        <f>VLOOKUP($J229,ASBVs!$A$2:$AP$1041,28,FALSE)</f>
        <v>51</v>
      </c>
      <c r="I236" s="99">
        <f>VLOOKUP($J229,ASBVs!$A$2:$AQ$1041,43,FALSE)</f>
        <v>9.75</v>
      </c>
      <c r="J236" s="79"/>
    </row>
    <row r="237" spans="2:10" ht="12.6" customHeight="1" x14ac:dyDescent="0.3">
      <c r="B237" s="87" t="s">
        <v>2695</v>
      </c>
      <c r="C237" s="88"/>
      <c r="D237" s="89" t="s">
        <v>2699</v>
      </c>
      <c r="E237" s="90"/>
      <c r="F237" s="91" t="str">
        <f>VLOOKUP($J229,ASBVs!$A$2:$F$1041,6,FALSE)</f>
        <v xml:space="preserve"> </v>
      </c>
      <c r="G237" s="34" t="s">
        <v>2669</v>
      </c>
      <c r="H237" s="35" t="str">
        <f>VLOOKUP($J229,ASBVs!$A$2:$AU$1041,46,FALSE)</f>
        <v>2</v>
      </c>
      <c r="I237" s="34" t="s">
        <v>2670</v>
      </c>
      <c r="J237" s="35" t="str">
        <f>VLOOKUP($J229,ASBVs!$A$2:$AU$1041,47,FALSE)</f>
        <v>3</v>
      </c>
    </row>
    <row r="238" spans="2:10" ht="12.6" customHeight="1" x14ac:dyDescent="0.3">
      <c r="B238" s="93">
        <f>VLOOKUP($J229,ASBVs!$A$2:$AS$1041,45,FALSE)</f>
        <v>125.73</v>
      </c>
      <c r="C238" s="94"/>
      <c r="D238" s="93">
        <f>VLOOKUP($J229,ASBVs!$A$2:$AS$1041,44,FALSE)</f>
        <v>170.54</v>
      </c>
      <c r="E238" s="94"/>
      <c r="F238" s="92"/>
      <c r="G238" s="34" t="s">
        <v>2671</v>
      </c>
      <c r="H238" s="35" t="str">
        <f>VLOOKUP($J229,ASBVs!$A$2:$AW$1041,48,FALSE)</f>
        <v>3</v>
      </c>
      <c r="I238" s="34" t="s">
        <v>2672</v>
      </c>
      <c r="J238" s="35">
        <f>VLOOKUP($J229,ASBVs!$A$2:$AW$1041,49,FALSE)</f>
        <v>3</v>
      </c>
    </row>
    <row r="239" spans="2:10" ht="12.6" customHeight="1" x14ac:dyDescent="0.3">
      <c r="B239" s="36" t="s">
        <v>2696</v>
      </c>
      <c r="C239" s="95" t="str">
        <f>VLOOKUP($J229,ASBVs!$A$2:$E$1041,5,FALSE)</f>
        <v xml:space="preserve">Individual </v>
      </c>
      <c r="D239" s="96"/>
      <c r="E239" s="97" t="s">
        <v>2697</v>
      </c>
      <c r="F239" s="98"/>
      <c r="G239" s="74"/>
      <c r="H239" s="75"/>
      <c r="I239" s="37" t="s">
        <v>2698</v>
      </c>
      <c r="J239" s="38"/>
    </row>
    <row r="241" spans="2:10" ht="12.6" customHeight="1" x14ac:dyDescent="0.3">
      <c r="B241" s="76" t="s">
        <v>2692</v>
      </c>
      <c r="C241" s="77"/>
      <c r="D241" s="20" t="str">
        <f>VLOOKUP($J241,ASBVs!$A$2:$B$1041,2,FALSE)</f>
        <v>223372</v>
      </c>
      <c r="E241" s="21"/>
      <c r="F241" s="22" t="str">
        <f>VLOOKUP($J241,ASBVs!$A$2:$J$1041,10,FALSE)</f>
        <v>Twin</v>
      </c>
      <c r="G241" s="78" t="str">
        <f>VLOOKUP($J241,ASBVs!$A$2:$AX$1041,50,FALSE)</f>
        <v xml:space="preserve"> </v>
      </c>
      <c r="H241" s="79"/>
      <c r="I241" s="23" t="s">
        <v>2693</v>
      </c>
      <c r="J241" s="24">
        <v>21</v>
      </c>
    </row>
    <row r="242" spans="2:10" ht="12.6" customHeight="1" x14ac:dyDescent="0.3">
      <c r="B242" s="25" t="s">
        <v>2694</v>
      </c>
      <c r="C242" s="80" t="str">
        <f>VLOOKUP($J241,ASBVs!$A$2:$H$1041,8,FALSE)</f>
        <v>205728</v>
      </c>
      <c r="D242" s="80"/>
      <c r="E242" s="81"/>
      <c r="F242" s="26" t="s">
        <v>2639</v>
      </c>
      <c r="G242" s="82">
        <f>VLOOKUP($J241,ASBVs!$A$2:$I$1041,9,FALSE)</f>
        <v>44694</v>
      </c>
      <c r="H242" s="83"/>
      <c r="I242" s="83"/>
      <c r="J242" s="84"/>
    </row>
    <row r="243" spans="2:10" ht="12.6" customHeight="1" x14ac:dyDescent="0.3">
      <c r="B243" s="27" t="s">
        <v>0</v>
      </c>
      <c r="C243" s="28" t="s">
        <v>1</v>
      </c>
      <c r="D243" s="28" t="s">
        <v>2</v>
      </c>
      <c r="E243" s="28" t="s">
        <v>3</v>
      </c>
      <c r="F243" s="27" t="s">
        <v>4</v>
      </c>
      <c r="G243" s="28" t="s">
        <v>1093</v>
      </c>
      <c r="H243" s="28" t="s">
        <v>1092</v>
      </c>
      <c r="I243" s="28" t="s">
        <v>5</v>
      </c>
      <c r="J243" s="28" t="s">
        <v>2652</v>
      </c>
    </row>
    <row r="244" spans="2:10" ht="12.6" customHeight="1" x14ac:dyDescent="0.3">
      <c r="B244" s="29">
        <f>VLOOKUP($J241,ASBVs!$A$2:$AP$1041,11,FALSE)</f>
        <v>0.39</v>
      </c>
      <c r="C244" s="29">
        <f>VLOOKUP($J241,ASBVs!$A$2:$AP$1041,13,FALSE)</f>
        <v>9.26</v>
      </c>
      <c r="D244" s="29">
        <f>VLOOKUP($J241,ASBVs!$A$2:$AP$1041,15,FALSE)</f>
        <v>17.829999999999998</v>
      </c>
      <c r="E244" s="29">
        <f>VLOOKUP($J241,ASBVs!$A$2:$AP$1041,17,FALSE)</f>
        <v>0.06</v>
      </c>
      <c r="F244" s="29">
        <f>VLOOKUP($J241,ASBVs!$A$2:$AP$1041,19,FALSE)</f>
        <v>2.44</v>
      </c>
      <c r="G244" s="39">
        <f>VLOOKUP($J241,ASBVs!$A$2:$AP$1041,41,FALSE)</f>
        <v>0.51</v>
      </c>
      <c r="H244" s="39">
        <f>VLOOKUP($J241,ASBVs!$A$2:$AP$1041,39,FALSE)</f>
        <v>0.31</v>
      </c>
      <c r="I244" s="29">
        <f>VLOOKUP($J241,ASBVs!$A$2:$AP$1041,21,FALSE)</f>
        <v>0.54</v>
      </c>
      <c r="J244" s="39">
        <f>VLOOKUP($J241,ASBVs!$A$2:$AP$1041,31,FALSE)</f>
        <v>0.32</v>
      </c>
    </row>
    <row r="245" spans="2:10" ht="12.6" customHeight="1" x14ac:dyDescent="0.3">
      <c r="B245" s="29">
        <f>VLOOKUP($J241,ASBVs!$A$2:$AP$1041,12,FALSE)</f>
        <v>66</v>
      </c>
      <c r="C245" s="29">
        <f>VLOOKUP($J241,ASBVs!$A$2:$AP$1041,14,FALSE)</f>
        <v>72</v>
      </c>
      <c r="D245" s="29">
        <f>VLOOKUP($J241,ASBVs!$A$2:$AP$1041,16,FALSE)</f>
        <v>60</v>
      </c>
      <c r="E245" s="29">
        <f>VLOOKUP($J241,ASBVs!$A$2:$AP$1041,18,FALSE)</f>
        <v>70</v>
      </c>
      <c r="F245" s="29">
        <f>VLOOKUP($J241,ASBVs!$A$2:$AP$1041,20,FALSE)</f>
        <v>68</v>
      </c>
      <c r="G245" s="29">
        <f>VLOOKUP($J241,ASBVs!$A$2:$AP$1041,42,FALSE)</f>
        <v>48</v>
      </c>
      <c r="H245" s="29">
        <f>VLOOKUP($J241,ASBVs!$A$2:$AP$1041,40,FALSE)</f>
        <v>43</v>
      </c>
      <c r="I245" s="29">
        <f>VLOOKUP($J241,ASBVs!$A$2:$AP$1041,22,FALSE)</f>
        <v>53</v>
      </c>
      <c r="J245" s="29">
        <f>VLOOKUP($J241,ASBVs!$A$2:$AP$1041,32,FALSE)</f>
        <v>47</v>
      </c>
    </row>
    <row r="246" spans="2:10" ht="12.6" customHeight="1" x14ac:dyDescent="0.3">
      <c r="B246" s="31" t="s">
        <v>1089</v>
      </c>
      <c r="C246" s="27" t="s">
        <v>1090</v>
      </c>
      <c r="D246" s="27" t="s">
        <v>1091</v>
      </c>
      <c r="E246" s="27" t="s">
        <v>8</v>
      </c>
      <c r="F246" s="27" t="s">
        <v>6</v>
      </c>
      <c r="G246" s="27" t="s">
        <v>7</v>
      </c>
      <c r="H246" s="27" t="s">
        <v>2638</v>
      </c>
      <c r="I246" s="85" t="s">
        <v>2700</v>
      </c>
      <c r="J246" s="86"/>
    </row>
    <row r="247" spans="2:10" ht="12.6" customHeight="1" x14ac:dyDescent="0.3">
      <c r="B247" s="30">
        <f>VLOOKUP($J241,ASBVs!$A$2:$AP$1041,33,FALSE)</f>
        <v>0.05</v>
      </c>
      <c r="C247" s="30">
        <f>VLOOKUP($J241,ASBVs!$A$2:$AP$1041,35,FALSE)</f>
        <v>0.27</v>
      </c>
      <c r="D247" s="30">
        <f>VLOOKUP($J241,ASBVs!$A$2:$AP$1041,37,FALSE)</f>
        <v>0.01</v>
      </c>
      <c r="E247" s="32">
        <f>VLOOKUP($J241,ASBVs!$A$2:$AP$1041,29,FALSE)</f>
        <v>4.9400000000000004</v>
      </c>
      <c r="F247" s="32">
        <f>VLOOKUP($J241,ASBVs!$A$2:$AP$1041,23,FALSE)</f>
        <v>-0.28000000000000003</v>
      </c>
      <c r="G247" s="32">
        <f>VLOOKUP($J241,ASBVs!$A$2:$AP$1041,25,FALSE)</f>
        <v>2.5</v>
      </c>
      <c r="H247" s="32">
        <f>VLOOKUP($J241,ASBVs!$A$2:$AP$1041,27,FALSE)</f>
        <v>2.69</v>
      </c>
      <c r="I247" s="86"/>
      <c r="J247" s="86"/>
    </row>
    <row r="248" spans="2:10" ht="12.6" customHeight="1" x14ac:dyDescent="0.3">
      <c r="B248" s="33">
        <f>VLOOKUP($J241,ASBVs!$A$2:$AP$1041,34,FALSE)</f>
        <v>39</v>
      </c>
      <c r="C248" s="33">
        <f>VLOOKUP($J241,ASBVs!$A$2:$AP$1041,36,FALSE)</f>
        <v>46</v>
      </c>
      <c r="D248" s="33">
        <f>VLOOKUP($J241,ASBVs!$A$2:$AP$1041,38,FALSE)</f>
        <v>34</v>
      </c>
      <c r="E248" s="33">
        <f>VLOOKUP($J241,ASBVs!$A$2:$AP$1041,30,FALSE)</f>
        <v>61</v>
      </c>
      <c r="F248" s="33">
        <f>VLOOKUP($J241,ASBVs!$A$2:$AP$1041,24,FALSE)</f>
        <v>43</v>
      </c>
      <c r="G248" s="33">
        <f>VLOOKUP($J241,ASBVs!$A$2:$AP$1041,26,FALSE)</f>
        <v>43</v>
      </c>
      <c r="H248" s="33">
        <f>VLOOKUP($J241,ASBVs!$A$2:$AP$1041,28,FALSE)</f>
        <v>53</v>
      </c>
      <c r="I248" s="99">
        <f>VLOOKUP($J241,ASBVs!$A$2:$AQ$1041,43,FALSE)</f>
        <v>9.8000000000000007</v>
      </c>
      <c r="J248" s="79"/>
    </row>
    <row r="249" spans="2:10" ht="12.6" customHeight="1" x14ac:dyDescent="0.3">
      <c r="B249" s="87" t="s">
        <v>2695</v>
      </c>
      <c r="C249" s="88"/>
      <c r="D249" s="89" t="s">
        <v>2699</v>
      </c>
      <c r="E249" s="90"/>
      <c r="F249" s="91" t="str">
        <f>VLOOKUP($J241,ASBVs!$A$2:$F$1041,6,FALSE)</f>
        <v xml:space="preserve"> </v>
      </c>
      <c r="G249" s="34" t="s">
        <v>2669</v>
      </c>
      <c r="H249" s="35" t="str">
        <f>VLOOKUP($J241,ASBVs!$A$2:$AU$1041,46,FALSE)</f>
        <v>1</v>
      </c>
      <c r="I249" s="34" t="s">
        <v>2670</v>
      </c>
      <c r="J249" s="35" t="str">
        <f>VLOOKUP($J241,ASBVs!$A$2:$AU$1041,47,FALSE)</f>
        <v>2</v>
      </c>
    </row>
    <row r="250" spans="2:10" ht="12.6" customHeight="1" x14ac:dyDescent="0.3">
      <c r="B250" s="93">
        <f>VLOOKUP($J241,ASBVs!$A$2:$AS$1041,45,FALSE)</f>
        <v>127.31</v>
      </c>
      <c r="C250" s="94"/>
      <c r="D250" s="93">
        <f>VLOOKUP($J241,ASBVs!$A$2:$AS$1041,44,FALSE)</f>
        <v>173.41</v>
      </c>
      <c r="E250" s="94"/>
      <c r="F250" s="92"/>
      <c r="G250" s="34" t="s">
        <v>2671</v>
      </c>
      <c r="H250" s="35" t="str">
        <f>VLOOKUP($J241,ASBVs!$A$2:$AW$1041,48,FALSE)</f>
        <v>2</v>
      </c>
      <c r="I250" s="34" t="s">
        <v>2672</v>
      </c>
      <c r="J250" s="35">
        <f>VLOOKUP($J241,ASBVs!$A$2:$AW$1041,49,FALSE)</f>
        <v>3</v>
      </c>
    </row>
    <row r="251" spans="2:10" ht="12.6" customHeight="1" x14ac:dyDescent="0.3">
      <c r="B251" s="36" t="s">
        <v>2696</v>
      </c>
      <c r="C251" s="95" t="str">
        <f>VLOOKUP($J241,ASBVs!$A$2:$E$1041,5,FALSE)</f>
        <v xml:space="preserve">Individual </v>
      </c>
      <c r="D251" s="96"/>
      <c r="E251" s="97" t="s">
        <v>2697</v>
      </c>
      <c r="F251" s="98"/>
      <c r="G251" s="74"/>
      <c r="H251" s="75"/>
      <c r="I251" s="37" t="s">
        <v>2698</v>
      </c>
      <c r="J251" s="38"/>
    </row>
    <row r="253" spans="2:10" ht="12.6" customHeight="1" x14ac:dyDescent="0.3">
      <c r="B253" s="76" t="s">
        <v>2692</v>
      </c>
      <c r="C253" s="77"/>
      <c r="D253" s="20" t="str">
        <f>VLOOKUP($J253,ASBVs!$A$2:$B$1041,2,FALSE)</f>
        <v>224294</v>
      </c>
      <c r="E253" s="21"/>
      <c r="F253" s="22" t="str">
        <f>VLOOKUP($J253,ASBVs!$A$2:$J$1041,10,FALSE)</f>
        <v>Twin</v>
      </c>
      <c r="G253" s="78" t="str">
        <f>VLOOKUP($J253,ASBVs!$A$2:$AX$1041,50,FALSE)</f>
        <v xml:space="preserve"> </v>
      </c>
      <c r="H253" s="79"/>
      <c r="I253" s="23" t="s">
        <v>2693</v>
      </c>
      <c r="J253" s="24">
        <v>22</v>
      </c>
    </row>
    <row r="254" spans="2:10" ht="12.6" customHeight="1" x14ac:dyDescent="0.3">
      <c r="B254" s="25" t="s">
        <v>2694</v>
      </c>
      <c r="C254" s="80" t="str">
        <f>VLOOKUP($J253,ASBVs!$A$2:$H$1041,8,FALSE)</f>
        <v>206625</v>
      </c>
      <c r="D254" s="80"/>
      <c r="E254" s="81"/>
      <c r="F254" s="26" t="s">
        <v>2639</v>
      </c>
      <c r="G254" s="82">
        <f>VLOOKUP($J253,ASBVs!$A$2:$I$1041,9,FALSE)</f>
        <v>44708</v>
      </c>
      <c r="H254" s="83"/>
      <c r="I254" s="83"/>
      <c r="J254" s="84"/>
    </row>
    <row r="255" spans="2:10" ht="12.6" customHeight="1" x14ac:dyDescent="0.3">
      <c r="B255" s="27" t="s">
        <v>0</v>
      </c>
      <c r="C255" s="28" t="s">
        <v>1</v>
      </c>
      <c r="D255" s="28" t="s">
        <v>2</v>
      </c>
      <c r="E255" s="28" t="s">
        <v>3</v>
      </c>
      <c r="F255" s="27" t="s">
        <v>4</v>
      </c>
      <c r="G255" s="28" t="s">
        <v>1093</v>
      </c>
      <c r="H255" s="28" t="s">
        <v>1092</v>
      </c>
      <c r="I255" s="28" t="s">
        <v>5</v>
      </c>
      <c r="J255" s="28" t="s">
        <v>2652</v>
      </c>
    </row>
    <row r="256" spans="2:10" ht="12.6" customHeight="1" x14ac:dyDescent="0.3">
      <c r="B256" s="29">
        <f>VLOOKUP($J253,ASBVs!$A$2:$AP$1041,11,FALSE)</f>
        <v>0.51</v>
      </c>
      <c r="C256" s="29">
        <f>VLOOKUP($J253,ASBVs!$A$2:$AP$1041,13,FALSE)</f>
        <v>9.9700000000000006</v>
      </c>
      <c r="D256" s="29">
        <f>VLOOKUP($J253,ASBVs!$A$2:$AP$1041,15,FALSE)</f>
        <v>15.45</v>
      </c>
      <c r="E256" s="29">
        <f>VLOOKUP($J253,ASBVs!$A$2:$AP$1041,17,FALSE)</f>
        <v>1.08</v>
      </c>
      <c r="F256" s="29">
        <f>VLOOKUP($J253,ASBVs!$A$2:$AP$1041,19,FALSE)</f>
        <v>2.2200000000000002</v>
      </c>
      <c r="G256" s="39">
        <f>VLOOKUP($J253,ASBVs!$A$2:$AP$1041,41,FALSE)</f>
        <v>0.43</v>
      </c>
      <c r="H256" s="39">
        <f>VLOOKUP($J253,ASBVs!$A$2:$AP$1041,39,FALSE)</f>
        <v>0.17</v>
      </c>
      <c r="I256" s="29">
        <f>VLOOKUP($J253,ASBVs!$A$2:$AP$1041,21,FALSE)</f>
        <v>0.69</v>
      </c>
      <c r="J256" s="39">
        <f>VLOOKUP($J253,ASBVs!$A$2:$AP$1041,31,FALSE)</f>
        <v>0.3</v>
      </c>
    </row>
    <row r="257" spans="2:10" ht="12.6" customHeight="1" x14ac:dyDescent="0.3">
      <c r="B257" s="29">
        <f>VLOOKUP($J253,ASBVs!$A$2:$AP$1041,12,FALSE)</f>
        <v>66</v>
      </c>
      <c r="C257" s="29">
        <f>VLOOKUP($J253,ASBVs!$A$2:$AP$1041,14,FALSE)</f>
        <v>70</v>
      </c>
      <c r="D257" s="29">
        <f>VLOOKUP($J253,ASBVs!$A$2:$AP$1041,16,FALSE)</f>
        <v>60</v>
      </c>
      <c r="E257" s="29">
        <f>VLOOKUP($J253,ASBVs!$A$2:$AP$1041,18,FALSE)</f>
        <v>66</v>
      </c>
      <c r="F257" s="29">
        <f>VLOOKUP($J253,ASBVs!$A$2:$AP$1041,20,FALSE)</f>
        <v>66</v>
      </c>
      <c r="G257" s="29">
        <f>VLOOKUP($J253,ASBVs!$A$2:$AP$1041,42,FALSE)</f>
        <v>54</v>
      </c>
      <c r="H257" s="29">
        <f>VLOOKUP($J253,ASBVs!$A$2:$AP$1041,40,FALSE)</f>
        <v>46</v>
      </c>
      <c r="I257" s="29">
        <f>VLOOKUP($J253,ASBVs!$A$2:$AP$1041,22,FALSE)</f>
        <v>58</v>
      </c>
      <c r="J257" s="29">
        <f>VLOOKUP($J253,ASBVs!$A$2:$AP$1041,32,FALSE)</f>
        <v>53</v>
      </c>
    </row>
    <row r="258" spans="2:10" ht="12.6" customHeight="1" x14ac:dyDescent="0.3">
      <c r="B258" s="31" t="s">
        <v>1089</v>
      </c>
      <c r="C258" s="27" t="s">
        <v>1090</v>
      </c>
      <c r="D258" s="27" t="s">
        <v>1091</v>
      </c>
      <c r="E258" s="27" t="s">
        <v>8</v>
      </c>
      <c r="F258" s="27" t="s">
        <v>6</v>
      </c>
      <c r="G258" s="27" t="s">
        <v>7</v>
      </c>
      <c r="H258" s="27" t="s">
        <v>2638</v>
      </c>
      <c r="I258" s="85" t="s">
        <v>2700</v>
      </c>
      <c r="J258" s="86"/>
    </row>
    <row r="259" spans="2:10" ht="12.6" customHeight="1" x14ac:dyDescent="0.3">
      <c r="B259" s="30">
        <f>VLOOKUP($J253,ASBVs!$A$2:$AP$1041,33,FALSE)</f>
        <v>0.03</v>
      </c>
      <c r="C259" s="30">
        <f>VLOOKUP($J253,ASBVs!$A$2:$AP$1041,35,FALSE)</f>
        <v>0.1</v>
      </c>
      <c r="D259" s="30">
        <f>VLOOKUP($J253,ASBVs!$A$2:$AP$1041,37,FALSE)</f>
        <v>0.03</v>
      </c>
      <c r="E259" s="32">
        <f>VLOOKUP($J253,ASBVs!$A$2:$AP$1041,29,FALSE)</f>
        <v>4.72</v>
      </c>
      <c r="F259" s="32">
        <f>VLOOKUP($J253,ASBVs!$A$2:$AP$1041,23,FALSE)</f>
        <v>-0.2</v>
      </c>
      <c r="G259" s="32">
        <f>VLOOKUP($J253,ASBVs!$A$2:$AP$1041,25,FALSE)</f>
        <v>5.07</v>
      </c>
      <c r="H259" s="32">
        <f>VLOOKUP($J253,ASBVs!$A$2:$AP$1041,27,FALSE)</f>
        <v>2.2799999999999998</v>
      </c>
      <c r="I259" s="86"/>
      <c r="J259" s="86"/>
    </row>
    <row r="260" spans="2:10" ht="12.6" customHeight="1" x14ac:dyDescent="0.3">
      <c r="B260" s="33">
        <f>VLOOKUP($J253,ASBVs!$A$2:$AP$1041,34,FALSE)</f>
        <v>40</v>
      </c>
      <c r="C260" s="33">
        <f>VLOOKUP($J253,ASBVs!$A$2:$AP$1041,36,FALSE)</f>
        <v>49</v>
      </c>
      <c r="D260" s="33">
        <f>VLOOKUP($J253,ASBVs!$A$2:$AP$1041,38,FALSE)</f>
        <v>34</v>
      </c>
      <c r="E260" s="33">
        <f>VLOOKUP($J253,ASBVs!$A$2:$AP$1041,30,FALSE)</f>
        <v>60</v>
      </c>
      <c r="F260" s="33">
        <f>VLOOKUP($J253,ASBVs!$A$2:$AP$1041,24,FALSE)</f>
        <v>47</v>
      </c>
      <c r="G260" s="33">
        <f>VLOOKUP($J253,ASBVs!$A$2:$AP$1041,26,FALSE)</f>
        <v>47</v>
      </c>
      <c r="H260" s="33">
        <f>VLOOKUP($J253,ASBVs!$A$2:$AP$1041,28,FALSE)</f>
        <v>51</v>
      </c>
      <c r="I260" s="99">
        <f>VLOOKUP($J253,ASBVs!$A$2:$AQ$1041,43,FALSE)</f>
        <v>10.66</v>
      </c>
      <c r="J260" s="79"/>
    </row>
    <row r="261" spans="2:10" ht="12.6" customHeight="1" x14ac:dyDescent="0.3">
      <c r="B261" s="87" t="s">
        <v>2695</v>
      </c>
      <c r="C261" s="88"/>
      <c r="D261" s="89" t="s">
        <v>2699</v>
      </c>
      <c r="E261" s="90"/>
      <c r="F261" s="91" t="str">
        <f>VLOOKUP($J253,ASBVs!$A$2:$F$1041,6,FALSE)</f>
        <v xml:space="preserve"> </v>
      </c>
      <c r="G261" s="34" t="s">
        <v>2669</v>
      </c>
      <c r="H261" s="35" t="str">
        <f>VLOOKUP($J253,ASBVs!$A$2:$AU$1041,46,FALSE)</f>
        <v>2</v>
      </c>
      <c r="I261" s="34" t="s">
        <v>2670</v>
      </c>
      <c r="J261" s="35" t="str">
        <f>VLOOKUP($J253,ASBVs!$A$2:$AU$1041,47,FALSE)</f>
        <v>2</v>
      </c>
    </row>
    <row r="262" spans="2:10" ht="12.6" customHeight="1" x14ac:dyDescent="0.3">
      <c r="B262" s="93">
        <f>VLOOKUP($J253,ASBVs!$A$2:$AS$1041,45,FALSE)</f>
        <v>125.27</v>
      </c>
      <c r="C262" s="94"/>
      <c r="D262" s="93">
        <f>VLOOKUP($J253,ASBVs!$A$2:$AS$1041,44,FALSE)</f>
        <v>163.46</v>
      </c>
      <c r="E262" s="94"/>
      <c r="F262" s="92"/>
      <c r="G262" s="34" t="s">
        <v>2671</v>
      </c>
      <c r="H262" s="35" t="str">
        <f>VLOOKUP($J253,ASBVs!$A$2:$AW$1041,48,FALSE)</f>
        <v>1</v>
      </c>
      <c r="I262" s="34" t="s">
        <v>2672</v>
      </c>
      <c r="J262" s="35">
        <f>VLOOKUP($J253,ASBVs!$A$2:$AW$1041,49,FALSE)</f>
        <v>4</v>
      </c>
    </row>
    <row r="263" spans="2:10" ht="12.6" customHeight="1" x14ac:dyDescent="0.3">
      <c r="B263" s="36" t="s">
        <v>2696</v>
      </c>
      <c r="C263" s="95" t="str">
        <f>VLOOKUP($J253,ASBVs!$A$2:$E$1041,5,FALSE)</f>
        <v xml:space="preserve">Individual </v>
      </c>
      <c r="D263" s="96"/>
      <c r="E263" s="97" t="s">
        <v>2697</v>
      </c>
      <c r="F263" s="98"/>
      <c r="G263" s="74"/>
      <c r="H263" s="75"/>
      <c r="I263" s="37" t="s">
        <v>2698</v>
      </c>
      <c r="J263" s="38"/>
    </row>
    <row r="265" spans="2:10" ht="12.6" customHeight="1" x14ac:dyDescent="0.3">
      <c r="B265" s="76" t="s">
        <v>2692</v>
      </c>
      <c r="C265" s="77"/>
      <c r="D265" s="20" t="str">
        <f>VLOOKUP($J265,ASBVs!$A$2:$B$1041,2,FALSE)</f>
        <v>224635</v>
      </c>
      <c r="E265" s="21"/>
      <c r="F265" s="22" t="str">
        <f>VLOOKUP($J265,ASBVs!$A$2:$J$1041,10,FALSE)</f>
        <v>Single</v>
      </c>
      <c r="G265" s="78" t="str">
        <f>VLOOKUP($J265,ASBVs!$A$2:$AX$1041,50,FALSE)</f>
        <v xml:space="preserve"> </v>
      </c>
      <c r="H265" s="79"/>
      <c r="I265" s="23" t="s">
        <v>2693</v>
      </c>
      <c r="J265" s="24">
        <v>23</v>
      </c>
    </row>
    <row r="266" spans="2:10" ht="12.6" customHeight="1" x14ac:dyDescent="0.3">
      <c r="B266" s="25" t="s">
        <v>2694</v>
      </c>
      <c r="C266" s="80" t="str">
        <f>VLOOKUP($J265,ASBVs!$A$2:$H$1041,8,FALSE)</f>
        <v>218812</v>
      </c>
      <c r="D266" s="80"/>
      <c r="E266" s="81"/>
      <c r="F266" s="26" t="s">
        <v>2639</v>
      </c>
      <c r="G266" s="82">
        <f>VLOOKUP($J265,ASBVs!$A$2:$I$1041,9,FALSE)</f>
        <v>44709</v>
      </c>
      <c r="H266" s="83"/>
      <c r="I266" s="83"/>
      <c r="J266" s="84"/>
    </row>
    <row r="267" spans="2:10" ht="12.6" customHeight="1" x14ac:dyDescent="0.3">
      <c r="B267" s="27" t="s">
        <v>0</v>
      </c>
      <c r="C267" s="28" t="s">
        <v>1</v>
      </c>
      <c r="D267" s="28" t="s">
        <v>2</v>
      </c>
      <c r="E267" s="28" t="s">
        <v>3</v>
      </c>
      <c r="F267" s="27" t="s">
        <v>4</v>
      </c>
      <c r="G267" s="28" t="s">
        <v>1093</v>
      </c>
      <c r="H267" s="28" t="s">
        <v>1092</v>
      </c>
      <c r="I267" s="28" t="s">
        <v>5</v>
      </c>
      <c r="J267" s="28" t="s">
        <v>2652</v>
      </c>
    </row>
    <row r="268" spans="2:10" ht="12.6" customHeight="1" x14ac:dyDescent="0.3">
      <c r="B268" s="29">
        <f>VLOOKUP($J265,ASBVs!$A$2:$AP$1041,11,FALSE)</f>
        <v>0.47</v>
      </c>
      <c r="C268" s="29">
        <f>VLOOKUP($J265,ASBVs!$A$2:$AP$1041,13,FALSE)</f>
        <v>7.83</v>
      </c>
      <c r="D268" s="29">
        <f>VLOOKUP($J265,ASBVs!$A$2:$AP$1041,15,FALSE)</f>
        <v>9.68</v>
      </c>
      <c r="E268" s="29">
        <f>VLOOKUP($J265,ASBVs!$A$2:$AP$1041,17,FALSE)</f>
        <v>0.15</v>
      </c>
      <c r="F268" s="29">
        <f>VLOOKUP($J265,ASBVs!$A$2:$AP$1041,19,FALSE)</f>
        <v>2.0699999999999998</v>
      </c>
      <c r="G268" s="39">
        <f>VLOOKUP($J265,ASBVs!$A$2:$AP$1041,41,FALSE)</f>
        <v>0.41</v>
      </c>
      <c r="H268" s="39">
        <f>VLOOKUP($J265,ASBVs!$A$2:$AP$1041,39,FALSE)</f>
        <v>0.28999999999999998</v>
      </c>
      <c r="I268" s="29">
        <f>VLOOKUP($J265,ASBVs!$A$2:$AP$1041,21,FALSE)</f>
        <v>-0.35</v>
      </c>
      <c r="J268" s="39">
        <f>VLOOKUP($J265,ASBVs!$A$2:$AP$1041,31,FALSE)</f>
        <v>0.26</v>
      </c>
    </row>
    <row r="269" spans="2:10" ht="12.6" customHeight="1" x14ac:dyDescent="0.3">
      <c r="B269" s="29">
        <f>VLOOKUP($J265,ASBVs!$A$2:$AP$1041,12,FALSE)</f>
        <v>64</v>
      </c>
      <c r="C269" s="29">
        <f>VLOOKUP($J265,ASBVs!$A$2:$AP$1041,14,FALSE)</f>
        <v>70</v>
      </c>
      <c r="D269" s="29">
        <f>VLOOKUP($J265,ASBVs!$A$2:$AP$1041,16,FALSE)</f>
        <v>57</v>
      </c>
      <c r="E269" s="29">
        <f>VLOOKUP($J265,ASBVs!$A$2:$AP$1041,18,FALSE)</f>
        <v>63</v>
      </c>
      <c r="F269" s="29">
        <f>VLOOKUP($J265,ASBVs!$A$2:$AP$1041,20,FALSE)</f>
        <v>64</v>
      </c>
      <c r="G269" s="29">
        <f>VLOOKUP($J265,ASBVs!$A$2:$AP$1041,42,FALSE)</f>
        <v>49</v>
      </c>
      <c r="H269" s="29">
        <f>VLOOKUP($J265,ASBVs!$A$2:$AP$1041,40,FALSE)</f>
        <v>43</v>
      </c>
      <c r="I269" s="29">
        <f>VLOOKUP($J265,ASBVs!$A$2:$AP$1041,22,FALSE)</f>
        <v>55</v>
      </c>
      <c r="J269" s="29">
        <f>VLOOKUP($J265,ASBVs!$A$2:$AP$1041,32,FALSE)</f>
        <v>47</v>
      </c>
    </row>
    <row r="270" spans="2:10" ht="12.6" customHeight="1" x14ac:dyDescent="0.3">
      <c r="B270" s="31" t="s">
        <v>1089</v>
      </c>
      <c r="C270" s="27" t="s">
        <v>1090</v>
      </c>
      <c r="D270" s="27" t="s">
        <v>1091</v>
      </c>
      <c r="E270" s="27" t="s">
        <v>8</v>
      </c>
      <c r="F270" s="27" t="s">
        <v>6</v>
      </c>
      <c r="G270" s="27" t="s">
        <v>7</v>
      </c>
      <c r="H270" s="27" t="s">
        <v>2638</v>
      </c>
      <c r="I270" s="85" t="s">
        <v>2700</v>
      </c>
      <c r="J270" s="86"/>
    </row>
    <row r="271" spans="2:10" ht="12.6" customHeight="1" x14ac:dyDescent="0.3">
      <c r="B271" s="30">
        <f>VLOOKUP($J265,ASBVs!$A$2:$AP$1041,33,FALSE)</f>
        <v>0.06</v>
      </c>
      <c r="C271" s="30">
        <f>VLOOKUP($J265,ASBVs!$A$2:$AP$1041,35,FALSE)</f>
        <v>0.28999999999999998</v>
      </c>
      <c r="D271" s="30">
        <f>VLOOKUP($J265,ASBVs!$A$2:$AP$1041,37,FALSE)</f>
        <v>1E-3</v>
      </c>
      <c r="E271" s="32">
        <f>VLOOKUP($J265,ASBVs!$A$2:$AP$1041,29,FALSE)</f>
        <v>4.7300000000000004</v>
      </c>
      <c r="F271" s="32">
        <f>VLOOKUP($J265,ASBVs!$A$2:$AP$1041,23,FALSE)</f>
        <v>-0.39</v>
      </c>
      <c r="G271" s="32">
        <f>VLOOKUP($J265,ASBVs!$A$2:$AP$1041,25,FALSE)</f>
        <v>3.82</v>
      </c>
      <c r="H271" s="32">
        <f>VLOOKUP($J265,ASBVs!$A$2:$AP$1041,27,FALSE)</f>
        <v>1.95</v>
      </c>
      <c r="I271" s="86"/>
      <c r="J271" s="86"/>
    </row>
    <row r="272" spans="2:10" ht="12.6" customHeight="1" x14ac:dyDescent="0.3">
      <c r="B272" s="33">
        <f>VLOOKUP($J265,ASBVs!$A$2:$AP$1041,34,FALSE)</f>
        <v>37</v>
      </c>
      <c r="C272" s="33">
        <f>VLOOKUP($J265,ASBVs!$A$2:$AP$1041,36,FALSE)</f>
        <v>46</v>
      </c>
      <c r="D272" s="33">
        <f>VLOOKUP($J265,ASBVs!$A$2:$AP$1041,38,FALSE)</f>
        <v>32</v>
      </c>
      <c r="E272" s="33">
        <f>VLOOKUP($J265,ASBVs!$A$2:$AP$1041,30,FALSE)</f>
        <v>59</v>
      </c>
      <c r="F272" s="33">
        <f>VLOOKUP($J265,ASBVs!$A$2:$AP$1041,24,FALSE)</f>
        <v>45</v>
      </c>
      <c r="G272" s="33">
        <f>VLOOKUP($J265,ASBVs!$A$2:$AP$1041,26,FALSE)</f>
        <v>45</v>
      </c>
      <c r="H272" s="33">
        <f>VLOOKUP($J265,ASBVs!$A$2:$AP$1041,28,FALSE)</f>
        <v>48</v>
      </c>
      <c r="I272" s="99">
        <f>VLOOKUP($J265,ASBVs!$A$2:$AQ$1041,43,FALSE)</f>
        <v>7.48</v>
      </c>
      <c r="J272" s="79"/>
    </row>
    <row r="273" spans="2:10" ht="12.6" customHeight="1" x14ac:dyDescent="0.3">
      <c r="B273" s="87" t="s">
        <v>2695</v>
      </c>
      <c r="C273" s="88"/>
      <c r="D273" s="89" t="s">
        <v>2699</v>
      </c>
      <c r="E273" s="90"/>
      <c r="F273" s="91" t="str">
        <f>VLOOKUP($J265,ASBVs!$A$2:$F$1041,6,FALSE)</f>
        <v xml:space="preserve"> </v>
      </c>
      <c r="G273" s="34" t="s">
        <v>2669</v>
      </c>
      <c r="H273" s="35" t="str">
        <f>VLOOKUP($J265,ASBVs!$A$2:$AU$1041,46,FALSE)</f>
        <v>3</v>
      </c>
      <c r="I273" s="34" t="s">
        <v>2670</v>
      </c>
      <c r="J273" s="35" t="str">
        <f>VLOOKUP($J265,ASBVs!$A$2:$AU$1041,47,FALSE)</f>
        <v>1</v>
      </c>
    </row>
    <row r="274" spans="2:10" ht="12.6" customHeight="1" x14ac:dyDescent="0.3">
      <c r="B274" s="93">
        <f>VLOOKUP($J265,ASBVs!$A$2:$AS$1041,45,FALSE)</f>
        <v>125.61</v>
      </c>
      <c r="C274" s="94"/>
      <c r="D274" s="93">
        <f>VLOOKUP($J265,ASBVs!$A$2:$AS$1041,44,FALSE)</f>
        <v>166.54</v>
      </c>
      <c r="E274" s="94"/>
      <c r="F274" s="92"/>
      <c r="G274" s="34" t="s">
        <v>2671</v>
      </c>
      <c r="H274" s="35" t="str">
        <f>VLOOKUP($J265,ASBVs!$A$2:$AW$1041,48,FALSE)</f>
        <v>3</v>
      </c>
      <c r="I274" s="34" t="s">
        <v>2672</v>
      </c>
      <c r="J274" s="35">
        <f>VLOOKUP($J265,ASBVs!$A$2:$AW$1041,49,FALSE)</f>
        <v>3</v>
      </c>
    </row>
    <row r="275" spans="2:10" ht="12.6" customHeight="1" x14ac:dyDescent="0.3">
      <c r="B275" s="36" t="s">
        <v>2696</v>
      </c>
      <c r="C275" s="95" t="str">
        <f>VLOOKUP($J265,ASBVs!$A$2:$E$1041,5,FALSE)</f>
        <v xml:space="preserve">Individual </v>
      </c>
      <c r="D275" s="96"/>
      <c r="E275" s="97" t="s">
        <v>2697</v>
      </c>
      <c r="F275" s="98"/>
      <c r="G275" s="74"/>
      <c r="H275" s="75"/>
      <c r="I275" s="37" t="s">
        <v>2698</v>
      </c>
      <c r="J275" s="38"/>
    </row>
    <row r="277" spans="2:10" ht="12.6" customHeight="1" x14ac:dyDescent="0.3">
      <c r="B277" s="76" t="s">
        <v>2692</v>
      </c>
      <c r="C277" s="77"/>
      <c r="D277" s="20" t="str">
        <f>VLOOKUP($J277,ASBVs!$A$2:$B$1041,2,FALSE)</f>
        <v>223061</v>
      </c>
      <c r="E277" s="21"/>
      <c r="F277" s="22" t="str">
        <f>VLOOKUP($J277,ASBVs!$A$2:$J$1041,10,FALSE)</f>
        <v>Twin</v>
      </c>
      <c r="G277" s="78" t="str">
        <f>VLOOKUP($J277,ASBVs!$A$2:$AX$1041,50,FALSE)</f>
        <v xml:space="preserve"> </v>
      </c>
      <c r="H277" s="79"/>
      <c r="I277" s="23" t="s">
        <v>2693</v>
      </c>
      <c r="J277" s="24">
        <v>24</v>
      </c>
    </row>
    <row r="278" spans="2:10" ht="12.6" customHeight="1" x14ac:dyDescent="0.3">
      <c r="B278" s="25" t="s">
        <v>2694</v>
      </c>
      <c r="C278" s="80" t="str">
        <f>VLOOKUP($J277,ASBVs!$A$2:$H$1041,8,FALSE)</f>
        <v>205728</v>
      </c>
      <c r="D278" s="80"/>
      <c r="E278" s="81"/>
      <c r="F278" s="26" t="s">
        <v>2639</v>
      </c>
      <c r="G278" s="82">
        <f>VLOOKUP($J277,ASBVs!$A$2:$I$1041,9,FALSE)</f>
        <v>44683</v>
      </c>
      <c r="H278" s="83"/>
      <c r="I278" s="83"/>
      <c r="J278" s="84"/>
    </row>
    <row r="279" spans="2:10" ht="12.6" customHeight="1" x14ac:dyDescent="0.3">
      <c r="B279" s="27" t="s">
        <v>0</v>
      </c>
      <c r="C279" s="28" t="s">
        <v>1</v>
      </c>
      <c r="D279" s="28" t="s">
        <v>2</v>
      </c>
      <c r="E279" s="28" t="s">
        <v>3</v>
      </c>
      <c r="F279" s="27" t="s">
        <v>4</v>
      </c>
      <c r="G279" s="28" t="s">
        <v>1093</v>
      </c>
      <c r="H279" s="28" t="s">
        <v>1092</v>
      </c>
      <c r="I279" s="28" t="s">
        <v>5</v>
      </c>
      <c r="J279" s="28" t="s">
        <v>2652</v>
      </c>
    </row>
    <row r="280" spans="2:10" ht="12.6" customHeight="1" x14ac:dyDescent="0.3">
      <c r="B280" s="29">
        <f>VLOOKUP($J277,ASBVs!$A$2:$AP$1041,11,FALSE)</f>
        <v>0.64</v>
      </c>
      <c r="C280" s="29">
        <f>VLOOKUP($J277,ASBVs!$A$2:$AP$1041,13,FALSE)</f>
        <v>10.46</v>
      </c>
      <c r="D280" s="29">
        <f>VLOOKUP($J277,ASBVs!$A$2:$AP$1041,15,FALSE)</f>
        <v>16.36</v>
      </c>
      <c r="E280" s="29">
        <f>VLOOKUP($J277,ASBVs!$A$2:$AP$1041,17,FALSE)</f>
        <v>0.28000000000000003</v>
      </c>
      <c r="F280" s="29">
        <f>VLOOKUP($J277,ASBVs!$A$2:$AP$1041,19,FALSE)</f>
        <v>2.35</v>
      </c>
      <c r="G280" s="39">
        <f>VLOOKUP($J277,ASBVs!$A$2:$AP$1041,41,FALSE)</f>
        <v>0.4</v>
      </c>
      <c r="H280" s="39">
        <f>VLOOKUP($J277,ASBVs!$A$2:$AP$1041,39,FALSE)</f>
        <v>0.21</v>
      </c>
      <c r="I280" s="29">
        <f>VLOOKUP($J277,ASBVs!$A$2:$AP$1041,21,FALSE)</f>
        <v>1.4</v>
      </c>
      <c r="J280" s="39">
        <f>VLOOKUP($J277,ASBVs!$A$2:$AP$1041,31,FALSE)</f>
        <v>0.27</v>
      </c>
    </row>
    <row r="281" spans="2:10" ht="12.6" customHeight="1" x14ac:dyDescent="0.3">
      <c r="B281" s="29">
        <f>VLOOKUP($J277,ASBVs!$A$2:$AP$1041,12,FALSE)</f>
        <v>66</v>
      </c>
      <c r="C281" s="29">
        <f>VLOOKUP($J277,ASBVs!$A$2:$AP$1041,14,FALSE)</f>
        <v>72</v>
      </c>
      <c r="D281" s="29">
        <f>VLOOKUP($J277,ASBVs!$A$2:$AP$1041,16,FALSE)</f>
        <v>59</v>
      </c>
      <c r="E281" s="29">
        <f>VLOOKUP($J277,ASBVs!$A$2:$AP$1041,18,FALSE)</f>
        <v>70</v>
      </c>
      <c r="F281" s="29">
        <f>VLOOKUP($J277,ASBVs!$A$2:$AP$1041,20,FALSE)</f>
        <v>68</v>
      </c>
      <c r="G281" s="29">
        <f>VLOOKUP($J277,ASBVs!$A$2:$AP$1041,42,FALSE)</f>
        <v>49</v>
      </c>
      <c r="H281" s="29">
        <f>VLOOKUP($J277,ASBVs!$A$2:$AP$1041,40,FALSE)</f>
        <v>43</v>
      </c>
      <c r="I281" s="29">
        <f>VLOOKUP($J277,ASBVs!$A$2:$AP$1041,22,FALSE)</f>
        <v>53</v>
      </c>
      <c r="J281" s="29">
        <f>VLOOKUP($J277,ASBVs!$A$2:$AP$1041,32,FALSE)</f>
        <v>47</v>
      </c>
    </row>
    <row r="282" spans="2:10" ht="12.6" customHeight="1" x14ac:dyDescent="0.3">
      <c r="B282" s="31" t="s">
        <v>1089</v>
      </c>
      <c r="C282" s="27" t="s">
        <v>1090</v>
      </c>
      <c r="D282" s="27" t="s">
        <v>1091</v>
      </c>
      <c r="E282" s="27" t="s">
        <v>8</v>
      </c>
      <c r="F282" s="27" t="s">
        <v>6</v>
      </c>
      <c r="G282" s="27" t="s">
        <v>7</v>
      </c>
      <c r="H282" s="27" t="s">
        <v>2638</v>
      </c>
      <c r="I282" s="85" t="s">
        <v>2700</v>
      </c>
      <c r="J282" s="86"/>
    </row>
    <row r="283" spans="2:10" ht="12.6" customHeight="1" x14ac:dyDescent="0.3">
      <c r="B283" s="30">
        <f>VLOOKUP($J277,ASBVs!$A$2:$AP$1041,33,FALSE)</f>
        <v>0.04</v>
      </c>
      <c r="C283" s="30">
        <f>VLOOKUP($J277,ASBVs!$A$2:$AP$1041,35,FALSE)</f>
        <v>0.23</v>
      </c>
      <c r="D283" s="30">
        <f>VLOOKUP($J277,ASBVs!$A$2:$AP$1041,37,FALSE)</f>
        <v>-0.01</v>
      </c>
      <c r="E283" s="32">
        <f>VLOOKUP($J277,ASBVs!$A$2:$AP$1041,29,FALSE)</f>
        <v>5.12</v>
      </c>
      <c r="F283" s="32">
        <f>VLOOKUP($J277,ASBVs!$A$2:$AP$1041,23,FALSE)</f>
        <v>-0.46</v>
      </c>
      <c r="G283" s="32">
        <f>VLOOKUP($J277,ASBVs!$A$2:$AP$1041,25,FALSE)</f>
        <v>4.07</v>
      </c>
      <c r="H283" s="32">
        <f>VLOOKUP($J277,ASBVs!$A$2:$AP$1041,27,FALSE)</f>
        <v>2.58</v>
      </c>
      <c r="I283" s="86"/>
      <c r="J283" s="86"/>
    </row>
    <row r="284" spans="2:10" ht="12.6" customHeight="1" x14ac:dyDescent="0.3">
      <c r="B284" s="33">
        <f>VLOOKUP($J277,ASBVs!$A$2:$AP$1041,34,FALSE)</f>
        <v>39</v>
      </c>
      <c r="C284" s="33">
        <f>VLOOKUP($J277,ASBVs!$A$2:$AP$1041,36,FALSE)</f>
        <v>46</v>
      </c>
      <c r="D284" s="33">
        <f>VLOOKUP($J277,ASBVs!$A$2:$AP$1041,38,FALSE)</f>
        <v>35</v>
      </c>
      <c r="E284" s="33">
        <f>VLOOKUP($J277,ASBVs!$A$2:$AP$1041,30,FALSE)</f>
        <v>61</v>
      </c>
      <c r="F284" s="33">
        <f>VLOOKUP($J277,ASBVs!$A$2:$AP$1041,24,FALSE)</f>
        <v>44</v>
      </c>
      <c r="G284" s="33">
        <f>VLOOKUP($J277,ASBVs!$A$2:$AP$1041,26,FALSE)</f>
        <v>44</v>
      </c>
      <c r="H284" s="33">
        <f>VLOOKUP($J277,ASBVs!$A$2:$AP$1041,28,FALSE)</f>
        <v>53</v>
      </c>
      <c r="I284" s="99">
        <f>VLOOKUP($J277,ASBVs!$A$2:$AQ$1041,43,FALSE)</f>
        <v>11.860000000000001</v>
      </c>
      <c r="J284" s="79"/>
    </row>
    <row r="285" spans="2:10" ht="12.6" customHeight="1" x14ac:dyDescent="0.3">
      <c r="B285" s="87" t="s">
        <v>2695</v>
      </c>
      <c r="C285" s="88"/>
      <c r="D285" s="89" t="s">
        <v>2699</v>
      </c>
      <c r="E285" s="90"/>
      <c r="F285" s="91" t="str">
        <f>VLOOKUP($J277,ASBVs!$A$2:$F$1041,6,FALSE)</f>
        <v xml:space="preserve"> </v>
      </c>
      <c r="G285" s="34" t="s">
        <v>2669</v>
      </c>
      <c r="H285" s="35" t="str">
        <f>VLOOKUP($J277,ASBVs!$A$2:$AU$1041,46,FALSE)</f>
        <v>1</v>
      </c>
      <c r="I285" s="34" t="s">
        <v>2670</v>
      </c>
      <c r="J285" s="35" t="str">
        <f>VLOOKUP($J277,ASBVs!$A$2:$AU$1041,47,FALSE)</f>
        <v>2</v>
      </c>
    </row>
    <row r="286" spans="2:10" ht="12.6" customHeight="1" x14ac:dyDescent="0.3">
      <c r="B286" s="93">
        <f>VLOOKUP($J277,ASBVs!$A$2:$AS$1041,45,FALSE)</f>
        <v>126.42</v>
      </c>
      <c r="C286" s="94"/>
      <c r="D286" s="93">
        <f>VLOOKUP($J277,ASBVs!$A$2:$AS$1041,44,FALSE)</f>
        <v>171.85</v>
      </c>
      <c r="E286" s="94"/>
      <c r="F286" s="92"/>
      <c r="G286" s="34" t="s">
        <v>2671</v>
      </c>
      <c r="H286" s="35" t="str">
        <f>VLOOKUP($J277,ASBVs!$A$2:$AW$1041,48,FALSE)</f>
        <v>2</v>
      </c>
      <c r="I286" s="34" t="s">
        <v>2672</v>
      </c>
      <c r="J286" s="35">
        <f>VLOOKUP($J277,ASBVs!$A$2:$AW$1041,49,FALSE)</f>
        <v>3</v>
      </c>
    </row>
    <row r="287" spans="2:10" ht="12.6" customHeight="1" x14ac:dyDescent="0.3">
      <c r="B287" s="36" t="s">
        <v>2696</v>
      </c>
      <c r="C287" s="95" t="str">
        <f>VLOOKUP($J277,ASBVs!$A$2:$E$1041,5,FALSE)</f>
        <v xml:space="preserve">Individual </v>
      </c>
      <c r="D287" s="96"/>
      <c r="E287" s="97" t="s">
        <v>2697</v>
      </c>
      <c r="F287" s="98"/>
      <c r="G287" s="74"/>
      <c r="H287" s="75"/>
      <c r="I287" s="37" t="s">
        <v>2698</v>
      </c>
      <c r="J287" s="38"/>
    </row>
    <row r="289" spans="2:10" ht="12.6" customHeight="1" x14ac:dyDescent="0.3">
      <c r="B289" s="76" t="s">
        <v>2692</v>
      </c>
      <c r="C289" s="77"/>
      <c r="D289" s="20" t="str">
        <f>VLOOKUP($J289,ASBVs!$A$2:$B$1041,2,FALSE)</f>
        <v>225232</v>
      </c>
      <c r="E289" s="21"/>
      <c r="F289" s="22" t="str">
        <f>VLOOKUP($J289,ASBVs!$A$2:$J$1041,10,FALSE)</f>
        <v>Twin</v>
      </c>
      <c r="G289" s="78" t="str">
        <f>VLOOKUP($J289,ASBVs!$A$2:$AX$1041,50,FALSE)</f>
        <v xml:space="preserve"> </v>
      </c>
      <c r="H289" s="79"/>
      <c r="I289" s="23" t="s">
        <v>2693</v>
      </c>
      <c r="J289" s="24">
        <v>25</v>
      </c>
    </row>
    <row r="290" spans="2:10" ht="12.6" customHeight="1" x14ac:dyDescent="0.3">
      <c r="B290" s="25" t="s">
        <v>2694</v>
      </c>
      <c r="C290" s="80" t="str">
        <f>VLOOKUP($J289,ASBVs!$A$2:$H$1041,8,FALSE)</f>
        <v>218812</v>
      </c>
      <c r="D290" s="80"/>
      <c r="E290" s="81"/>
      <c r="F290" s="26" t="s">
        <v>2639</v>
      </c>
      <c r="G290" s="82">
        <f>VLOOKUP($J289,ASBVs!$A$2:$I$1041,9,FALSE)</f>
        <v>44715</v>
      </c>
      <c r="H290" s="83"/>
      <c r="I290" s="83"/>
      <c r="J290" s="84"/>
    </row>
    <row r="291" spans="2:10" ht="12.6" customHeight="1" x14ac:dyDescent="0.3">
      <c r="B291" s="27" t="s">
        <v>0</v>
      </c>
      <c r="C291" s="28" t="s">
        <v>1</v>
      </c>
      <c r="D291" s="28" t="s">
        <v>2</v>
      </c>
      <c r="E291" s="28" t="s">
        <v>3</v>
      </c>
      <c r="F291" s="27" t="s">
        <v>4</v>
      </c>
      <c r="G291" s="28" t="s">
        <v>1093</v>
      </c>
      <c r="H291" s="28" t="s">
        <v>1092</v>
      </c>
      <c r="I291" s="28" t="s">
        <v>5</v>
      </c>
      <c r="J291" s="28" t="s">
        <v>2652</v>
      </c>
    </row>
    <row r="292" spans="2:10" ht="12.6" customHeight="1" x14ac:dyDescent="0.3">
      <c r="B292" s="29">
        <f>VLOOKUP($J289,ASBVs!$A$2:$AP$1041,11,FALSE)</f>
        <v>0.56999999999999995</v>
      </c>
      <c r="C292" s="29">
        <f>VLOOKUP($J289,ASBVs!$A$2:$AP$1041,13,FALSE)</f>
        <v>8.84</v>
      </c>
      <c r="D292" s="29">
        <f>VLOOKUP($J289,ASBVs!$A$2:$AP$1041,15,FALSE)</f>
        <v>14.11</v>
      </c>
      <c r="E292" s="29">
        <f>VLOOKUP($J289,ASBVs!$A$2:$AP$1041,17,FALSE)</f>
        <v>0.47</v>
      </c>
      <c r="F292" s="29">
        <f>VLOOKUP($J289,ASBVs!$A$2:$AP$1041,19,FALSE)</f>
        <v>1.69</v>
      </c>
      <c r="G292" s="39">
        <f>VLOOKUP($J289,ASBVs!$A$2:$AP$1041,41,FALSE)</f>
        <v>0.49</v>
      </c>
      <c r="H292" s="39">
        <f>VLOOKUP($J289,ASBVs!$A$2:$AP$1041,39,FALSE)</f>
        <v>0.32</v>
      </c>
      <c r="I292" s="29">
        <f>VLOOKUP($J289,ASBVs!$A$2:$AP$1041,21,FALSE)</f>
        <v>-0.14000000000000001</v>
      </c>
      <c r="J292" s="39">
        <f>VLOOKUP($J289,ASBVs!$A$2:$AP$1041,31,FALSE)</f>
        <v>0.3</v>
      </c>
    </row>
    <row r="293" spans="2:10" ht="12.6" customHeight="1" x14ac:dyDescent="0.3">
      <c r="B293" s="29">
        <f>VLOOKUP($J289,ASBVs!$A$2:$AP$1041,12,FALSE)</f>
        <v>64</v>
      </c>
      <c r="C293" s="29">
        <f>VLOOKUP($J289,ASBVs!$A$2:$AP$1041,14,FALSE)</f>
        <v>67</v>
      </c>
      <c r="D293" s="29">
        <f>VLOOKUP($J289,ASBVs!$A$2:$AP$1041,16,FALSE)</f>
        <v>60</v>
      </c>
      <c r="E293" s="29">
        <f>VLOOKUP($J289,ASBVs!$A$2:$AP$1041,18,FALSE)</f>
        <v>61</v>
      </c>
      <c r="F293" s="29">
        <f>VLOOKUP($J289,ASBVs!$A$2:$AP$1041,20,FALSE)</f>
        <v>61</v>
      </c>
      <c r="G293" s="29">
        <f>VLOOKUP($J289,ASBVs!$A$2:$AP$1041,42,FALSE)</f>
        <v>53</v>
      </c>
      <c r="H293" s="29">
        <f>VLOOKUP($J289,ASBVs!$A$2:$AP$1041,40,FALSE)</f>
        <v>48</v>
      </c>
      <c r="I293" s="29">
        <f>VLOOKUP($J289,ASBVs!$A$2:$AP$1041,22,FALSE)</f>
        <v>54</v>
      </c>
      <c r="J293" s="29">
        <f>VLOOKUP($J289,ASBVs!$A$2:$AP$1041,32,FALSE)</f>
        <v>51</v>
      </c>
    </row>
    <row r="294" spans="2:10" ht="12.6" customHeight="1" x14ac:dyDescent="0.3">
      <c r="B294" s="31" t="s">
        <v>1089</v>
      </c>
      <c r="C294" s="27" t="s">
        <v>1090</v>
      </c>
      <c r="D294" s="27" t="s">
        <v>1091</v>
      </c>
      <c r="E294" s="27" t="s">
        <v>8</v>
      </c>
      <c r="F294" s="27" t="s">
        <v>6</v>
      </c>
      <c r="G294" s="27" t="s">
        <v>7</v>
      </c>
      <c r="H294" s="27" t="s">
        <v>2638</v>
      </c>
      <c r="I294" s="85" t="s">
        <v>2700</v>
      </c>
      <c r="J294" s="86"/>
    </row>
    <row r="295" spans="2:10" ht="12.6" customHeight="1" x14ac:dyDescent="0.3">
      <c r="B295" s="30">
        <f>VLOOKUP($J289,ASBVs!$A$2:$AP$1041,33,FALSE)</f>
        <v>0.05</v>
      </c>
      <c r="C295" s="30">
        <f>VLOOKUP($J289,ASBVs!$A$2:$AP$1041,35,FALSE)</f>
        <v>0.35</v>
      </c>
      <c r="D295" s="30">
        <f>VLOOKUP($J289,ASBVs!$A$2:$AP$1041,37,FALSE)</f>
        <v>1E-3</v>
      </c>
      <c r="E295" s="32">
        <f>VLOOKUP($J289,ASBVs!$A$2:$AP$1041,29,FALSE)</f>
        <v>4.1100000000000003</v>
      </c>
      <c r="F295" s="32">
        <f>VLOOKUP($J289,ASBVs!$A$2:$AP$1041,23,FALSE)</f>
        <v>-0.46</v>
      </c>
      <c r="G295" s="32">
        <f>VLOOKUP($J289,ASBVs!$A$2:$AP$1041,25,FALSE)</f>
        <v>4.13</v>
      </c>
      <c r="H295" s="32">
        <f>VLOOKUP($J289,ASBVs!$A$2:$AP$1041,27,FALSE)</f>
        <v>1.78</v>
      </c>
      <c r="I295" s="86"/>
      <c r="J295" s="86"/>
    </row>
    <row r="296" spans="2:10" ht="12.6" customHeight="1" x14ac:dyDescent="0.3">
      <c r="B296" s="33">
        <f>VLOOKUP($J289,ASBVs!$A$2:$AP$1041,34,FALSE)</f>
        <v>44</v>
      </c>
      <c r="C296" s="33">
        <f>VLOOKUP($J289,ASBVs!$A$2:$AP$1041,36,FALSE)</f>
        <v>50</v>
      </c>
      <c r="D296" s="33">
        <f>VLOOKUP($J289,ASBVs!$A$2:$AP$1041,38,FALSE)</f>
        <v>39</v>
      </c>
      <c r="E296" s="33">
        <f>VLOOKUP($J289,ASBVs!$A$2:$AP$1041,30,FALSE)</f>
        <v>57</v>
      </c>
      <c r="F296" s="33">
        <f>VLOOKUP($J289,ASBVs!$A$2:$AP$1041,24,FALSE)</f>
        <v>49</v>
      </c>
      <c r="G296" s="33">
        <f>VLOOKUP($J289,ASBVs!$A$2:$AP$1041,26,FALSE)</f>
        <v>49</v>
      </c>
      <c r="H296" s="33">
        <f>VLOOKUP($J289,ASBVs!$A$2:$AP$1041,28,FALSE)</f>
        <v>51</v>
      </c>
      <c r="I296" s="99">
        <f>VLOOKUP($J289,ASBVs!$A$2:$AQ$1041,43,FALSE)</f>
        <v>8.6999999999999993</v>
      </c>
      <c r="J296" s="79"/>
    </row>
    <row r="297" spans="2:10" ht="12.6" customHeight="1" x14ac:dyDescent="0.3">
      <c r="B297" s="87" t="s">
        <v>2695</v>
      </c>
      <c r="C297" s="88"/>
      <c r="D297" s="89" t="s">
        <v>2699</v>
      </c>
      <c r="E297" s="90"/>
      <c r="F297" s="91" t="str">
        <f>VLOOKUP($J289,ASBVs!$A$2:$F$1041,6,FALSE)</f>
        <v xml:space="preserve"> </v>
      </c>
      <c r="G297" s="34" t="s">
        <v>2669</v>
      </c>
      <c r="H297" s="35" t="str">
        <f>VLOOKUP($J289,ASBVs!$A$2:$AU$1041,46,FALSE)</f>
        <v>2</v>
      </c>
      <c r="I297" s="34" t="s">
        <v>2670</v>
      </c>
      <c r="J297" s="35" t="str">
        <f>VLOOKUP($J289,ASBVs!$A$2:$AU$1041,47,FALSE)</f>
        <v>1</v>
      </c>
    </row>
    <row r="298" spans="2:10" ht="12.6" customHeight="1" x14ac:dyDescent="0.3">
      <c r="B298" s="93">
        <f>VLOOKUP($J289,ASBVs!$A$2:$AS$1041,45,FALSE)</f>
        <v>125.1</v>
      </c>
      <c r="C298" s="94"/>
      <c r="D298" s="93">
        <f>VLOOKUP($J289,ASBVs!$A$2:$AS$1041,44,FALSE)</f>
        <v>167.82</v>
      </c>
      <c r="E298" s="94"/>
      <c r="F298" s="92"/>
      <c r="G298" s="34" t="s">
        <v>2671</v>
      </c>
      <c r="H298" s="35" t="str">
        <f>VLOOKUP($J289,ASBVs!$A$2:$AW$1041,48,FALSE)</f>
        <v>1</v>
      </c>
      <c r="I298" s="34" t="s">
        <v>2672</v>
      </c>
      <c r="J298" s="35">
        <f>VLOOKUP($J289,ASBVs!$A$2:$AW$1041,49,FALSE)</f>
        <v>3</v>
      </c>
    </row>
    <row r="299" spans="2:10" ht="12.6" customHeight="1" x14ac:dyDescent="0.3">
      <c r="B299" s="36" t="s">
        <v>2696</v>
      </c>
      <c r="C299" s="95" t="str">
        <f>VLOOKUP($J289,ASBVs!$A$2:$E$1041,5,FALSE)</f>
        <v xml:space="preserve">Individual </v>
      </c>
      <c r="D299" s="96"/>
      <c r="E299" s="97" t="s">
        <v>2697</v>
      </c>
      <c r="F299" s="98"/>
      <c r="G299" s="74"/>
      <c r="H299" s="75"/>
      <c r="I299" s="37" t="s">
        <v>2698</v>
      </c>
      <c r="J299" s="38"/>
    </row>
    <row r="301" spans="2:10" ht="12.6" customHeight="1" x14ac:dyDescent="0.3">
      <c r="B301" s="76" t="s">
        <v>2692</v>
      </c>
      <c r="C301" s="77"/>
      <c r="D301" s="20" t="str">
        <f>VLOOKUP($J301,ASBVs!$A$2:$B$1041,2,FALSE)</f>
        <v>224854</v>
      </c>
      <c r="E301" s="21"/>
      <c r="F301" s="22" t="str">
        <f>VLOOKUP($J301,ASBVs!$A$2:$J$1041,10,FALSE)</f>
        <v>Single</v>
      </c>
      <c r="G301" s="78" t="str">
        <f>VLOOKUP($J301,ASBVs!$A$2:$AX$1041,50,FALSE)</f>
        <v xml:space="preserve"> </v>
      </c>
      <c r="H301" s="79"/>
      <c r="I301" s="23" t="s">
        <v>2693</v>
      </c>
      <c r="J301" s="24">
        <v>26</v>
      </c>
    </row>
    <row r="302" spans="2:10" ht="12.6" customHeight="1" x14ac:dyDescent="0.3">
      <c r="B302" s="25" t="s">
        <v>2694</v>
      </c>
      <c r="C302" s="80" t="str">
        <f>VLOOKUP($J301,ASBVs!$A$2:$H$1041,8,FALSE)</f>
        <v>213926</v>
      </c>
      <c r="D302" s="80"/>
      <c r="E302" s="81"/>
      <c r="F302" s="26" t="s">
        <v>2639</v>
      </c>
      <c r="G302" s="82">
        <f>VLOOKUP($J301,ASBVs!$A$2:$I$1041,9,FALSE)</f>
        <v>44711</v>
      </c>
      <c r="H302" s="83"/>
      <c r="I302" s="83"/>
      <c r="J302" s="84"/>
    </row>
    <row r="303" spans="2:10" ht="12.6" customHeight="1" x14ac:dyDescent="0.3">
      <c r="B303" s="27" t="s">
        <v>0</v>
      </c>
      <c r="C303" s="28" t="s">
        <v>1</v>
      </c>
      <c r="D303" s="28" t="s">
        <v>2</v>
      </c>
      <c r="E303" s="28" t="s">
        <v>3</v>
      </c>
      <c r="F303" s="27" t="s">
        <v>4</v>
      </c>
      <c r="G303" s="28" t="s">
        <v>1093</v>
      </c>
      <c r="H303" s="28" t="s">
        <v>1092</v>
      </c>
      <c r="I303" s="28" t="s">
        <v>5</v>
      </c>
      <c r="J303" s="28" t="s">
        <v>2652</v>
      </c>
    </row>
    <row r="304" spans="2:10" ht="12.6" customHeight="1" x14ac:dyDescent="0.3">
      <c r="B304" s="29">
        <f>VLOOKUP($J301,ASBVs!$A$2:$AP$1041,11,FALSE)</f>
        <v>0.36</v>
      </c>
      <c r="C304" s="29">
        <f>VLOOKUP($J301,ASBVs!$A$2:$AP$1041,13,FALSE)</f>
        <v>7.59</v>
      </c>
      <c r="D304" s="29">
        <f>VLOOKUP($J301,ASBVs!$A$2:$AP$1041,15,FALSE)</f>
        <v>12.38</v>
      </c>
      <c r="E304" s="29">
        <f>VLOOKUP($J301,ASBVs!$A$2:$AP$1041,17,FALSE)</f>
        <v>0.19</v>
      </c>
      <c r="F304" s="29">
        <f>VLOOKUP($J301,ASBVs!$A$2:$AP$1041,19,FALSE)</f>
        <v>1.95</v>
      </c>
      <c r="G304" s="39">
        <f>VLOOKUP($J301,ASBVs!$A$2:$AP$1041,41,FALSE)</f>
        <v>0.42</v>
      </c>
      <c r="H304" s="39">
        <f>VLOOKUP($J301,ASBVs!$A$2:$AP$1041,39,FALSE)</f>
        <v>0.3</v>
      </c>
      <c r="I304" s="29">
        <f>VLOOKUP($J301,ASBVs!$A$2:$AP$1041,21,FALSE)</f>
        <v>1.32</v>
      </c>
      <c r="J304" s="39">
        <f>VLOOKUP($J301,ASBVs!$A$2:$AP$1041,31,FALSE)</f>
        <v>0.27</v>
      </c>
    </row>
    <row r="305" spans="2:10" ht="12.6" customHeight="1" x14ac:dyDescent="0.3">
      <c r="B305" s="29">
        <f>VLOOKUP($J301,ASBVs!$A$2:$AP$1041,12,FALSE)</f>
        <v>65</v>
      </c>
      <c r="C305" s="29">
        <f>VLOOKUP($J301,ASBVs!$A$2:$AP$1041,14,FALSE)</f>
        <v>69</v>
      </c>
      <c r="D305" s="29">
        <f>VLOOKUP($J301,ASBVs!$A$2:$AP$1041,16,FALSE)</f>
        <v>56</v>
      </c>
      <c r="E305" s="29">
        <f>VLOOKUP($J301,ASBVs!$A$2:$AP$1041,18,FALSE)</f>
        <v>63</v>
      </c>
      <c r="F305" s="29">
        <f>VLOOKUP($J301,ASBVs!$A$2:$AP$1041,20,FALSE)</f>
        <v>64</v>
      </c>
      <c r="G305" s="29">
        <f>VLOOKUP($J301,ASBVs!$A$2:$AP$1041,42,FALSE)</f>
        <v>48</v>
      </c>
      <c r="H305" s="29">
        <f>VLOOKUP($J301,ASBVs!$A$2:$AP$1041,40,FALSE)</f>
        <v>43</v>
      </c>
      <c r="I305" s="29">
        <f>VLOOKUP($J301,ASBVs!$A$2:$AP$1041,22,FALSE)</f>
        <v>52</v>
      </c>
      <c r="J305" s="29">
        <f>VLOOKUP($J301,ASBVs!$A$2:$AP$1041,32,FALSE)</f>
        <v>46</v>
      </c>
    </row>
    <row r="306" spans="2:10" ht="12.6" customHeight="1" x14ac:dyDescent="0.3">
      <c r="B306" s="31" t="s">
        <v>1089</v>
      </c>
      <c r="C306" s="27" t="s">
        <v>1090</v>
      </c>
      <c r="D306" s="27" t="s">
        <v>1091</v>
      </c>
      <c r="E306" s="27" t="s">
        <v>8</v>
      </c>
      <c r="F306" s="27" t="s">
        <v>6</v>
      </c>
      <c r="G306" s="27" t="s">
        <v>7</v>
      </c>
      <c r="H306" s="27" t="s">
        <v>2638</v>
      </c>
      <c r="I306" s="85" t="s">
        <v>2700</v>
      </c>
      <c r="J306" s="86"/>
    </row>
    <row r="307" spans="2:10" ht="12.6" customHeight="1" x14ac:dyDescent="0.3">
      <c r="B307" s="30">
        <f>VLOOKUP($J301,ASBVs!$A$2:$AP$1041,33,FALSE)</f>
        <v>0.05</v>
      </c>
      <c r="C307" s="30">
        <f>VLOOKUP($J301,ASBVs!$A$2:$AP$1041,35,FALSE)</f>
        <v>0.25</v>
      </c>
      <c r="D307" s="30">
        <f>VLOOKUP($J301,ASBVs!$A$2:$AP$1041,37,FALSE)</f>
        <v>0.02</v>
      </c>
      <c r="E307" s="32">
        <f>VLOOKUP($J301,ASBVs!$A$2:$AP$1041,29,FALSE)</f>
        <v>4.09</v>
      </c>
      <c r="F307" s="32">
        <f>VLOOKUP($J301,ASBVs!$A$2:$AP$1041,23,FALSE)</f>
        <v>-0.26</v>
      </c>
      <c r="G307" s="32">
        <f>VLOOKUP($J301,ASBVs!$A$2:$AP$1041,25,FALSE)</f>
        <v>3.58</v>
      </c>
      <c r="H307" s="32">
        <f>VLOOKUP($J301,ASBVs!$A$2:$AP$1041,27,FALSE)</f>
        <v>1.67</v>
      </c>
      <c r="I307" s="86"/>
      <c r="J307" s="86"/>
    </row>
    <row r="308" spans="2:10" ht="12.6" customHeight="1" x14ac:dyDescent="0.3">
      <c r="B308" s="33">
        <f>VLOOKUP($J301,ASBVs!$A$2:$AP$1041,34,FALSE)</f>
        <v>38</v>
      </c>
      <c r="C308" s="33">
        <f>VLOOKUP($J301,ASBVs!$A$2:$AP$1041,36,FALSE)</f>
        <v>46</v>
      </c>
      <c r="D308" s="33">
        <f>VLOOKUP($J301,ASBVs!$A$2:$AP$1041,38,FALSE)</f>
        <v>32</v>
      </c>
      <c r="E308" s="33">
        <f>VLOOKUP($J301,ASBVs!$A$2:$AP$1041,30,FALSE)</f>
        <v>58</v>
      </c>
      <c r="F308" s="33">
        <f>VLOOKUP($J301,ASBVs!$A$2:$AP$1041,24,FALSE)</f>
        <v>44</v>
      </c>
      <c r="G308" s="33">
        <f>VLOOKUP($J301,ASBVs!$A$2:$AP$1041,26,FALSE)</f>
        <v>44</v>
      </c>
      <c r="H308" s="33">
        <f>VLOOKUP($J301,ASBVs!$A$2:$AP$1041,28,FALSE)</f>
        <v>47</v>
      </c>
      <c r="I308" s="99">
        <f>VLOOKUP($J301,ASBVs!$A$2:$AQ$1041,43,FALSE)</f>
        <v>8.91</v>
      </c>
      <c r="J308" s="79"/>
    </row>
    <row r="309" spans="2:10" ht="12.6" customHeight="1" x14ac:dyDescent="0.3">
      <c r="B309" s="87" t="s">
        <v>2695</v>
      </c>
      <c r="C309" s="88"/>
      <c r="D309" s="89" t="s">
        <v>2699</v>
      </c>
      <c r="E309" s="90"/>
      <c r="F309" s="91" t="str">
        <f>VLOOKUP($J301,ASBVs!$A$2:$F$1041,6,FALSE)</f>
        <v xml:space="preserve"> </v>
      </c>
      <c r="G309" s="34" t="s">
        <v>2669</v>
      </c>
      <c r="H309" s="35" t="str">
        <f>VLOOKUP($J301,ASBVs!$A$2:$AU$1041,46,FALSE)</f>
        <v>2</v>
      </c>
      <c r="I309" s="34" t="s">
        <v>2670</v>
      </c>
      <c r="J309" s="35" t="str">
        <f>VLOOKUP($J301,ASBVs!$A$2:$AU$1041,47,FALSE)</f>
        <v>3</v>
      </c>
    </row>
    <row r="310" spans="2:10" ht="12.6" customHeight="1" x14ac:dyDescent="0.3">
      <c r="B310" s="93">
        <f>VLOOKUP($J301,ASBVs!$A$2:$AS$1041,45,FALSE)</f>
        <v>127.69</v>
      </c>
      <c r="C310" s="94"/>
      <c r="D310" s="93">
        <f>VLOOKUP($J301,ASBVs!$A$2:$AS$1041,44,FALSE)</f>
        <v>161.38</v>
      </c>
      <c r="E310" s="94"/>
      <c r="F310" s="92"/>
      <c r="G310" s="34" t="s">
        <v>2671</v>
      </c>
      <c r="H310" s="35" t="str">
        <f>VLOOKUP($J301,ASBVs!$A$2:$AW$1041,48,FALSE)</f>
        <v>1</v>
      </c>
      <c r="I310" s="34" t="s">
        <v>2672</v>
      </c>
      <c r="J310" s="35">
        <f>VLOOKUP($J301,ASBVs!$A$2:$AW$1041,49,FALSE)</f>
        <v>3</v>
      </c>
    </row>
    <row r="311" spans="2:10" ht="12.6" customHeight="1" x14ac:dyDescent="0.3">
      <c r="B311" s="36" t="s">
        <v>2696</v>
      </c>
      <c r="C311" s="95" t="str">
        <f>VLOOKUP($J301,ASBVs!$A$2:$E$1041,5,FALSE)</f>
        <v xml:space="preserve">Individual </v>
      </c>
      <c r="D311" s="96"/>
      <c r="E311" s="97" t="s">
        <v>2697</v>
      </c>
      <c r="F311" s="98"/>
      <c r="G311" s="74"/>
      <c r="H311" s="75"/>
      <c r="I311" s="37" t="s">
        <v>2698</v>
      </c>
      <c r="J311" s="38"/>
    </row>
    <row r="313" spans="2:10" ht="12.6" customHeight="1" x14ac:dyDescent="0.3">
      <c r="B313" s="76" t="s">
        <v>2692</v>
      </c>
      <c r="C313" s="77"/>
      <c r="D313" s="20" t="str">
        <f>VLOOKUP($J313,ASBVs!$A$2:$B$1041,2,FALSE)</f>
        <v>224680</v>
      </c>
      <c r="E313" s="21"/>
      <c r="F313" s="22" t="str">
        <f>VLOOKUP($J313,ASBVs!$A$2:$J$1041,10,FALSE)</f>
        <v>Twin</v>
      </c>
      <c r="G313" s="78" t="str">
        <f>VLOOKUP($J313,ASBVs!$A$2:$AX$1041,50,FALSE)</f>
        <v>«««««</v>
      </c>
      <c r="H313" s="79"/>
      <c r="I313" s="23" t="s">
        <v>2693</v>
      </c>
      <c r="J313" s="24">
        <v>27</v>
      </c>
    </row>
    <row r="314" spans="2:10" ht="12.6" customHeight="1" x14ac:dyDescent="0.3">
      <c r="B314" s="25" t="s">
        <v>2694</v>
      </c>
      <c r="C314" s="80" t="str">
        <f>VLOOKUP($J313,ASBVs!$A$2:$H$1041,8,FALSE)</f>
        <v>218959</v>
      </c>
      <c r="D314" s="80"/>
      <c r="E314" s="81"/>
      <c r="F314" s="26" t="s">
        <v>2639</v>
      </c>
      <c r="G314" s="82">
        <f>VLOOKUP($J313,ASBVs!$A$2:$I$1041,9,FALSE)</f>
        <v>44709</v>
      </c>
      <c r="H314" s="83"/>
      <c r="I314" s="83"/>
      <c r="J314" s="84"/>
    </row>
    <row r="315" spans="2:10" ht="12.6" customHeight="1" x14ac:dyDescent="0.3">
      <c r="B315" s="27" t="s">
        <v>0</v>
      </c>
      <c r="C315" s="28" t="s">
        <v>1</v>
      </c>
      <c r="D315" s="28" t="s">
        <v>2</v>
      </c>
      <c r="E315" s="28" t="s">
        <v>3</v>
      </c>
      <c r="F315" s="27" t="s">
        <v>4</v>
      </c>
      <c r="G315" s="28" t="s">
        <v>1093</v>
      </c>
      <c r="H315" s="28" t="s">
        <v>1092</v>
      </c>
      <c r="I315" s="28" t="s">
        <v>5</v>
      </c>
      <c r="J315" s="28" t="s">
        <v>2652</v>
      </c>
    </row>
    <row r="316" spans="2:10" ht="12.6" customHeight="1" x14ac:dyDescent="0.3">
      <c r="B316" s="29">
        <f>VLOOKUP($J313,ASBVs!$A$2:$AP$1041,11,FALSE)</f>
        <v>0.46</v>
      </c>
      <c r="C316" s="29">
        <f>VLOOKUP($J313,ASBVs!$A$2:$AP$1041,13,FALSE)</f>
        <v>8.68</v>
      </c>
      <c r="D316" s="29">
        <f>VLOOKUP($J313,ASBVs!$A$2:$AP$1041,15,FALSE)</f>
        <v>13.58</v>
      </c>
      <c r="E316" s="29">
        <f>VLOOKUP($J313,ASBVs!$A$2:$AP$1041,17,FALSE)</f>
        <v>0.14000000000000001</v>
      </c>
      <c r="F316" s="29">
        <f>VLOOKUP($J313,ASBVs!$A$2:$AP$1041,19,FALSE)</f>
        <v>1.77</v>
      </c>
      <c r="G316" s="39">
        <f>VLOOKUP($J313,ASBVs!$A$2:$AP$1041,41,FALSE)</f>
        <v>0.43</v>
      </c>
      <c r="H316" s="39">
        <f>VLOOKUP($J313,ASBVs!$A$2:$AP$1041,39,FALSE)</f>
        <v>0.25</v>
      </c>
      <c r="I316" s="29">
        <f>VLOOKUP($J313,ASBVs!$A$2:$AP$1041,21,FALSE)</f>
        <v>0.08</v>
      </c>
      <c r="J316" s="39">
        <f>VLOOKUP($J313,ASBVs!$A$2:$AP$1041,31,FALSE)</f>
        <v>0.3</v>
      </c>
    </row>
    <row r="317" spans="2:10" ht="12.6" customHeight="1" x14ac:dyDescent="0.3">
      <c r="B317" s="29">
        <f>VLOOKUP($J313,ASBVs!$A$2:$AP$1041,12,FALSE)</f>
        <v>64</v>
      </c>
      <c r="C317" s="29">
        <f>VLOOKUP($J313,ASBVs!$A$2:$AP$1041,14,FALSE)</f>
        <v>69</v>
      </c>
      <c r="D317" s="29">
        <f>VLOOKUP($J313,ASBVs!$A$2:$AP$1041,16,FALSE)</f>
        <v>57</v>
      </c>
      <c r="E317" s="29">
        <f>VLOOKUP($J313,ASBVs!$A$2:$AP$1041,18,FALSE)</f>
        <v>62</v>
      </c>
      <c r="F317" s="29">
        <f>VLOOKUP($J313,ASBVs!$A$2:$AP$1041,20,FALSE)</f>
        <v>64</v>
      </c>
      <c r="G317" s="29">
        <f>VLOOKUP($J313,ASBVs!$A$2:$AP$1041,42,FALSE)</f>
        <v>50</v>
      </c>
      <c r="H317" s="29">
        <f>VLOOKUP($J313,ASBVs!$A$2:$AP$1041,40,FALSE)</f>
        <v>44</v>
      </c>
      <c r="I317" s="29">
        <f>VLOOKUP($J313,ASBVs!$A$2:$AP$1041,22,FALSE)</f>
        <v>53</v>
      </c>
      <c r="J317" s="29">
        <f>VLOOKUP($J313,ASBVs!$A$2:$AP$1041,32,FALSE)</f>
        <v>48</v>
      </c>
    </row>
    <row r="318" spans="2:10" ht="12.6" customHeight="1" x14ac:dyDescent="0.3">
      <c r="B318" s="31" t="s">
        <v>1089</v>
      </c>
      <c r="C318" s="27" t="s">
        <v>1090</v>
      </c>
      <c r="D318" s="27" t="s">
        <v>1091</v>
      </c>
      <c r="E318" s="27" t="s">
        <v>8</v>
      </c>
      <c r="F318" s="27" t="s">
        <v>6</v>
      </c>
      <c r="G318" s="27" t="s">
        <v>7</v>
      </c>
      <c r="H318" s="27" t="s">
        <v>2638</v>
      </c>
      <c r="I318" s="85" t="s">
        <v>2700</v>
      </c>
      <c r="J318" s="86"/>
    </row>
    <row r="319" spans="2:10" ht="12.6" customHeight="1" x14ac:dyDescent="0.3">
      <c r="B319" s="30">
        <f>VLOOKUP($J313,ASBVs!$A$2:$AP$1041,33,FALSE)</f>
        <v>0.03</v>
      </c>
      <c r="C319" s="30">
        <f>VLOOKUP($J313,ASBVs!$A$2:$AP$1041,35,FALSE)</f>
        <v>0.21</v>
      </c>
      <c r="D319" s="30">
        <f>VLOOKUP($J313,ASBVs!$A$2:$AP$1041,37,FALSE)</f>
        <v>0.03</v>
      </c>
      <c r="E319" s="32">
        <f>VLOOKUP($J313,ASBVs!$A$2:$AP$1041,29,FALSE)</f>
        <v>4.3899999999999997</v>
      </c>
      <c r="F319" s="32">
        <f>VLOOKUP($J313,ASBVs!$A$2:$AP$1041,23,FALSE)</f>
        <v>-0.08</v>
      </c>
      <c r="G319" s="32">
        <f>VLOOKUP($J313,ASBVs!$A$2:$AP$1041,25,FALSE)</f>
        <v>3.76</v>
      </c>
      <c r="H319" s="32">
        <f>VLOOKUP($J313,ASBVs!$A$2:$AP$1041,27,FALSE)</f>
        <v>2.19</v>
      </c>
      <c r="I319" s="86"/>
      <c r="J319" s="86"/>
    </row>
    <row r="320" spans="2:10" ht="12.6" customHeight="1" x14ac:dyDescent="0.3">
      <c r="B320" s="33">
        <f>VLOOKUP($J313,ASBVs!$A$2:$AP$1041,34,FALSE)</f>
        <v>38</v>
      </c>
      <c r="C320" s="33">
        <f>VLOOKUP($J313,ASBVs!$A$2:$AP$1041,36,FALSE)</f>
        <v>47</v>
      </c>
      <c r="D320" s="33">
        <f>VLOOKUP($J313,ASBVs!$A$2:$AP$1041,38,FALSE)</f>
        <v>33</v>
      </c>
      <c r="E320" s="33">
        <f>VLOOKUP($J313,ASBVs!$A$2:$AP$1041,30,FALSE)</f>
        <v>58</v>
      </c>
      <c r="F320" s="33">
        <f>VLOOKUP($J313,ASBVs!$A$2:$AP$1041,24,FALSE)</f>
        <v>44</v>
      </c>
      <c r="G320" s="33">
        <f>VLOOKUP($J313,ASBVs!$A$2:$AP$1041,26,FALSE)</f>
        <v>44</v>
      </c>
      <c r="H320" s="33">
        <f>VLOOKUP($J313,ASBVs!$A$2:$AP$1041,28,FALSE)</f>
        <v>48</v>
      </c>
      <c r="I320" s="99">
        <f>VLOOKUP($J313,ASBVs!$A$2:$AQ$1041,43,FALSE)</f>
        <v>8.76</v>
      </c>
      <c r="J320" s="79"/>
    </row>
    <row r="321" spans="2:10" ht="12.6" customHeight="1" x14ac:dyDescent="0.3">
      <c r="B321" s="87" t="s">
        <v>2695</v>
      </c>
      <c r="C321" s="88"/>
      <c r="D321" s="89" t="s">
        <v>2699</v>
      </c>
      <c r="E321" s="90"/>
      <c r="F321" s="91" t="str">
        <f>VLOOKUP($J313,ASBVs!$A$2:$F$1041,6,FALSE)</f>
        <v xml:space="preserve"> </v>
      </c>
      <c r="G321" s="34" t="s">
        <v>2669</v>
      </c>
      <c r="H321" s="35" t="str">
        <f>VLOOKUP($J313,ASBVs!$A$2:$AU$1041,46,FALSE)</f>
        <v>2</v>
      </c>
      <c r="I321" s="34" t="s">
        <v>2670</v>
      </c>
      <c r="J321" s="35" t="str">
        <f>VLOOKUP($J313,ASBVs!$A$2:$AU$1041,47,FALSE)</f>
        <v>2</v>
      </c>
    </row>
    <row r="322" spans="2:10" ht="12.6" customHeight="1" x14ac:dyDescent="0.3">
      <c r="B322" s="93">
        <f>VLOOKUP($J313,ASBVs!$A$2:$AS$1041,45,FALSE)</f>
        <v>126.47</v>
      </c>
      <c r="C322" s="94"/>
      <c r="D322" s="93">
        <f>VLOOKUP($J313,ASBVs!$A$2:$AS$1041,44,FALSE)</f>
        <v>162.08000000000001</v>
      </c>
      <c r="E322" s="94"/>
      <c r="F322" s="92"/>
      <c r="G322" s="34" t="s">
        <v>2671</v>
      </c>
      <c r="H322" s="35" t="str">
        <f>VLOOKUP($J313,ASBVs!$A$2:$AW$1041,48,FALSE)</f>
        <v>2</v>
      </c>
      <c r="I322" s="34" t="s">
        <v>2672</v>
      </c>
      <c r="J322" s="35">
        <f>VLOOKUP($J313,ASBVs!$A$2:$AW$1041,49,FALSE)</f>
        <v>3</v>
      </c>
    </row>
    <row r="323" spans="2:10" ht="12.6" customHeight="1" x14ac:dyDescent="0.3">
      <c r="B323" s="36" t="s">
        <v>2696</v>
      </c>
      <c r="C323" s="95" t="str">
        <f>VLOOKUP($J313,ASBVs!$A$2:$E$1041,5,FALSE)</f>
        <v xml:space="preserve">Individual </v>
      </c>
      <c r="D323" s="96"/>
      <c r="E323" s="97" t="s">
        <v>2697</v>
      </c>
      <c r="F323" s="98"/>
      <c r="G323" s="74"/>
      <c r="H323" s="75"/>
      <c r="I323" s="37" t="s">
        <v>2698</v>
      </c>
      <c r="J323" s="38"/>
    </row>
    <row r="325" spans="2:10" ht="12.6" customHeight="1" x14ac:dyDescent="0.3">
      <c r="B325" s="76" t="s">
        <v>2692</v>
      </c>
      <c r="C325" s="77"/>
      <c r="D325" s="20" t="str">
        <f>VLOOKUP($J325,ASBVs!$A$2:$B$1041,2,FALSE)</f>
        <v>229851</v>
      </c>
      <c r="E325" s="21"/>
      <c r="F325" s="22" t="str">
        <f>VLOOKUP($J325,ASBVs!$A$2:$J$1041,10,FALSE)</f>
        <v>Single - ET</v>
      </c>
      <c r="G325" s="78" t="str">
        <f>VLOOKUP($J325,ASBVs!$A$2:$AX$1041,50,FALSE)</f>
        <v xml:space="preserve"> </v>
      </c>
      <c r="H325" s="79"/>
      <c r="I325" s="23" t="s">
        <v>2693</v>
      </c>
      <c r="J325" s="24">
        <v>28</v>
      </c>
    </row>
    <row r="326" spans="2:10" ht="12.6" customHeight="1" x14ac:dyDescent="0.3">
      <c r="B326" s="25" t="s">
        <v>2694</v>
      </c>
      <c r="C326" s="80" t="str">
        <f>VLOOKUP($J325,ASBVs!$A$2:$H$1041,8,FALSE)</f>
        <v>193431</v>
      </c>
      <c r="D326" s="80"/>
      <c r="E326" s="81"/>
      <c r="F326" s="26" t="s">
        <v>2639</v>
      </c>
      <c r="G326" s="82">
        <f>VLOOKUP($J325,ASBVs!$A$2:$I$1041,9,FALSE)</f>
        <v>44710</v>
      </c>
      <c r="H326" s="83"/>
      <c r="I326" s="83"/>
      <c r="J326" s="84"/>
    </row>
    <row r="327" spans="2:10" ht="12.6" customHeight="1" x14ac:dyDescent="0.3">
      <c r="B327" s="27" t="s">
        <v>0</v>
      </c>
      <c r="C327" s="28" t="s">
        <v>1</v>
      </c>
      <c r="D327" s="28" t="s">
        <v>2</v>
      </c>
      <c r="E327" s="28" t="s">
        <v>3</v>
      </c>
      <c r="F327" s="27" t="s">
        <v>4</v>
      </c>
      <c r="G327" s="28" t="s">
        <v>1093</v>
      </c>
      <c r="H327" s="28" t="s">
        <v>1092</v>
      </c>
      <c r="I327" s="28" t="s">
        <v>5</v>
      </c>
      <c r="J327" s="28" t="s">
        <v>2652</v>
      </c>
    </row>
    <row r="328" spans="2:10" ht="12.6" customHeight="1" x14ac:dyDescent="0.3">
      <c r="B328" s="29">
        <f>VLOOKUP($J325,ASBVs!$A$2:$AP$1041,11,FALSE)</f>
        <v>0.55000000000000004</v>
      </c>
      <c r="C328" s="29">
        <f>VLOOKUP($J325,ASBVs!$A$2:$AP$1041,13,FALSE)</f>
        <v>9.16</v>
      </c>
      <c r="D328" s="29">
        <f>VLOOKUP($J325,ASBVs!$A$2:$AP$1041,15,FALSE)</f>
        <v>10.36</v>
      </c>
      <c r="E328" s="29">
        <f>VLOOKUP($J325,ASBVs!$A$2:$AP$1041,17,FALSE)</f>
        <v>0.98</v>
      </c>
      <c r="F328" s="29">
        <f>VLOOKUP($J325,ASBVs!$A$2:$AP$1041,19,FALSE)</f>
        <v>2.1</v>
      </c>
      <c r="G328" s="39">
        <f>VLOOKUP($J325,ASBVs!$A$2:$AP$1041,41,FALSE)</f>
        <v>0.51</v>
      </c>
      <c r="H328" s="39">
        <f>VLOOKUP($J325,ASBVs!$A$2:$AP$1041,39,FALSE)</f>
        <v>0.31</v>
      </c>
      <c r="I328" s="29">
        <f>VLOOKUP($J325,ASBVs!$A$2:$AP$1041,21,FALSE)</f>
        <v>0.55000000000000004</v>
      </c>
      <c r="J328" s="39">
        <f>VLOOKUP($J325,ASBVs!$A$2:$AP$1041,31,FALSE)</f>
        <v>0.33</v>
      </c>
    </row>
    <row r="329" spans="2:10" ht="12.6" customHeight="1" x14ac:dyDescent="0.3">
      <c r="B329" s="29">
        <f>VLOOKUP($J325,ASBVs!$A$2:$AP$1041,12,FALSE)</f>
        <v>70</v>
      </c>
      <c r="C329" s="29">
        <f>VLOOKUP($J325,ASBVs!$A$2:$AP$1041,14,FALSE)</f>
        <v>73</v>
      </c>
      <c r="D329" s="29">
        <f>VLOOKUP($J325,ASBVs!$A$2:$AP$1041,16,FALSE)</f>
        <v>65</v>
      </c>
      <c r="E329" s="29">
        <f>VLOOKUP($J325,ASBVs!$A$2:$AP$1041,18,FALSE)</f>
        <v>69</v>
      </c>
      <c r="F329" s="29">
        <f>VLOOKUP($J325,ASBVs!$A$2:$AP$1041,20,FALSE)</f>
        <v>68</v>
      </c>
      <c r="G329" s="29">
        <f>VLOOKUP($J325,ASBVs!$A$2:$AP$1041,42,FALSE)</f>
        <v>61</v>
      </c>
      <c r="H329" s="29">
        <f>VLOOKUP($J325,ASBVs!$A$2:$AP$1041,40,FALSE)</f>
        <v>53</v>
      </c>
      <c r="I329" s="29">
        <f>VLOOKUP($J325,ASBVs!$A$2:$AP$1041,22,FALSE)</f>
        <v>66</v>
      </c>
      <c r="J329" s="29">
        <f>VLOOKUP($J325,ASBVs!$A$2:$AP$1041,32,FALSE)</f>
        <v>59</v>
      </c>
    </row>
    <row r="330" spans="2:10" ht="12.6" customHeight="1" x14ac:dyDescent="0.3">
      <c r="B330" s="31" t="s">
        <v>1089</v>
      </c>
      <c r="C330" s="27" t="s">
        <v>1090</v>
      </c>
      <c r="D330" s="27" t="s">
        <v>1091</v>
      </c>
      <c r="E330" s="27" t="s">
        <v>8</v>
      </c>
      <c r="F330" s="27" t="s">
        <v>6</v>
      </c>
      <c r="G330" s="27" t="s">
        <v>7</v>
      </c>
      <c r="H330" s="27" t="s">
        <v>2638</v>
      </c>
      <c r="I330" s="85" t="s">
        <v>2700</v>
      </c>
      <c r="J330" s="86"/>
    </row>
    <row r="331" spans="2:10" ht="12.6" customHeight="1" x14ac:dyDescent="0.3">
      <c r="B331" s="30">
        <f>VLOOKUP($J325,ASBVs!$A$2:$AP$1041,33,FALSE)</f>
        <v>0.05</v>
      </c>
      <c r="C331" s="30">
        <f>VLOOKUP($J325,ASBVs!$A$2:$AP$1041,35,FALSE)</f>
        <v>0.25</v>
      </c>
      <c r="D331" s="30">
        <f>VLOOKUP($J325,ASBVs!$A$2:$AP$1041,37,FALSE)</f>
        <v>0.03</v>
      </c>
      <c r="E331" s="32">
        <f>VLOOKUP($J325,ASBVs!$A$2:$AP$1041,29,FALSE)</f>
        <v>4.09</v>
      </c>
      <c r="F331" s="32">
        <f>VLOOKUP($J325,ASBVs!$A$2:$AP$1041,23,FALSE)</f>
        <v>-0.16</v>
      </c>
      <c r="G331" s="32">
        <f>VLOOKUP($J325,ASBVs!$A$2:$AP$1041,25,FALSE)</f>
        <v>4.67</v>
      </c>
      <c r="H331" s="32">
        <f>VLOOKUP($J325,ASBVs!$A$2:$AP$1041,27,FALSE)</f>
        <v>2.2799999999999998</v>
      </c>
      <c r="I331" s="86"/>
      <c r="J331" s="86"/>
    </row>
    <row r="332" spans="2:10" ht="12.6" customHeight="1" x14ac:dyDescent="0.3">
      <c r="B332" s="33">
        <f>VLOOKUP($J325,ASBVs!$A$2:$AP$1041,34,FALSE)</f>
        <v>48</v>
      </c>
      <c r="C332" s="33">
        <f>VLOOKUP($J325,ASBVs!$A$2:$AP$1041,36,FALSE)</f>
        <v>56</v>
      </c>
      <c r="D332" s="33">
        <f>VLOOKUP($J325,ASBVs!$A$2:$AP$1041,38,FALSE)</f>
        <v>42</v>
      </c>
      <c r="E332" s="33">
        <f>VLOOKUP($J325,ASBVs!$A$2:$AP$1041,30,FALSE)</f>
        <v>62</v>
      </c>
      <c r="F332" s="33">
        <f>VLOOKUP($J325,ASBVs!$A$2:$AP$1041,24,FALSE)</f>
        <v>54</v>
      </c>
      <c r="G332" s="33">
        <f>VLOOKUP($J325,ASBVs!$A$2:$AP$1041,26,FALSE)</f>
        <v>53</v>
      </c>
      <c r="H332" s="33">
        <f>VLOOKUP($J325,ASBVs!$A$2:$AP$1041,28,FALSE)</f>
        <v>56</v>
      </c>
      <c r="I332" s="99">
        <f>VLOOKUP($J325,ASBVs!$A$2:$AQ$1041,43,FALSE)</f>
        <v>9.7100000000000009</v>
      </c>
      <c r="J332" s="79"/>
    </row>
    <row r="333" spans="2:10" ht="12.6" customHeight="1" x14ac:dyDescent="0.3">
      <c r="B333" s="87" t="s">
        <v>2695</v>
      </c>
      <c r="C333" s="88"/>
      <c r="D333" s="89" t="s">
        <v>2699</v>
      </c>
      <c r="E333" s="90"/>
      <c r="F333" s="91" t="str">
        <f>VLOOKUP($J325,ASBVs!$A$2:$F$1041,6,FALSE)</f>
        <v xml:space="preserve"> </v>
      </c>
      <c r="G333" s="34" t="s">
        <v>2669</v>
      </c>
      <c r="H333" s="35" t="str">
        <f>VLOOKUP($J325,ASBVs!$A$2:$AU$1041,46,FALSE)</f>
        <v>1</v>
      </c>
      <c r="I333" s="34" t="s">
        <v>2670</v>
      </c>
      <c r="J333" s="35" t="str">
        <f>VLOOKUP($J325,ASBVs!$A$2:$AU$1041,47,FALSE)</f>
        <v>1</v>
      </c>
    </row>
    <row r="334" spans="2:10" ht="12.6" customHeight="1" x14ac:dyDescent="0.3">
      <c r="B334" s="93">
        <f>VLOOKUP($J325,ASBVs!$A$2:$AS$1041,45,FALSE)</f>
        <v>133.27000000000001</v>
      </c>
      <c r="C334" s="94"/>
      <c r="D334" s="93">
        <f>VLOOKUP($J325,ASBVs!$A$2:$AS$1041,44,FALSE)</f>
        <v>177.77</v>
      </c>
      <c r="E334" s="94"/>
      <c r="F334" s="92"/>
      <c r="G334" s="34" t="s">
        <v>2671</v>
      </c>
      <c r="H334" s="35" t="str">
        <f>VLOOKUP($J325,ASBVs!$A$2:$AW$1041,48,FALSE)</f>
        <v>2</v>
      </c>
      <c r="I334" s="34" t="s">
        <v>2672</v>
      </c>
      <c r="J334" s="35">
        <f>VLOOKUP($J325,ASBVs!$A$2:$AW$1041,49,FALSE)</f>
        <v>3</v>
      </c>
    </row>
    <row r="335" spans="2:10" ht="12.6" customHeight="1" x14ac:dyDescent="0.3">
      <c r="B335" s="36" t="s">
        <v>2696</v>
      </c>
      <c r="C335" s="95" t="str">
        <f>VLOOKUP($J325,ASBVs!$A$2:$E$1041,5,FALSE)</f>
        <v xml:space="preserve">Individual </v>
      </c>
      <c r="D335" s="96"/>
      <c r="E335" s="97" t="s">
        <v>2697</v>
      </c>
      <c r="F335" s="98"/>
      <c r="G335" s="74"/>
      <c r="H335" s="75"/>
      <c r="I335" s="37" t="s">
        <v>2698</v>
      </c>
      <c r="J335" s="38"/>
    </row>
    <row r="337" spans="2:10" ht="12.6" customHeight="1" x14ac:dyDescent="0.3">
      <c r="B337" s="76" t="s">
        <v>2692</v>
      </c>
      <c r="C337" s="77"/>
      <c r="D337" s="20" t="str">
        <f>VLOOKUP($J337,ASBVs!$A$2:$B$1041,2,FALSE)</f>
        <v>224978</v>
      </c>
      <c r="E337" s="21"/>
      <c r="F337" s="22" t="str">
        <f>VLOOKUP($J337,ASBVs!$A$2:$J$1041,10,FALSE)</f>
        <v>Single</v>
      </c>
      <c r="G337" s="78" t="str">
        <f>VLOOKUP($J337,ASBVs!$A$2:$AX$1041,50,FALSE)</f>
        <v xml:space="preserve"> </v>
      </c>
      <c r="H337" s="79"/>
      <c r="I337" s="23" t="s">
        <v>2693</v>
      </c>
      <c r="J337" s="24">
        <v>29</v>
      </c>
    </row>
    <row r="338" spans="2:10" ht="12.6" customHeight="1" x14ac:dyDescent="0.3">
      <c r="B338" s="25" t="s">
        <v>2694</v>
      </c>
      <c r="C338" s="80" t="str">
        <f>VLOOKUP($J337,ASBVs!$A$2:$H$1041,8,FALSE)</f>
        <v>213926</v>
      </c>
      <c r="D338" s="80"/>
      <c r="E338" s="81"/>
      <c r="F338" s="26" t="s">
        <v>2639</v>
      </c>
      <c r="G338" s="82">
        <f>VLOOKUP($J337,ASBVs!$A$2:$I$1041,9,FALSE)</f>
        <v>44714</v>
      </c>
      <c r="H338" s="83"/>
      <c r="I338" s="83"/>
      <c r="J338" s="84"/>
    </row>
    <row r="339" spans="2:10" ht="12.6" customHeight="1" x14ac:dyDescent="0.3">
      <c r="B339" s="27" t="s">
        <v>0</v>
      </c>
      <c r="C339" s="28" t="s">
        <v>1</v>
      </c>
      <c r="D339" s="28" t="s">
        <v>2</v>
      </c>
      <c r="E339" s="28" t="s">
        <v>3</v>
      </c>
      <c r="F339" s="27" t="s">
        <v>4</v>
      </c>
      <c r="G339" s="28" t="s">
        <v>1093</v>
      </c>
      <c r="H339" s="28" t="s">
        <v>1092</v>
      </c>
      <c r="I339" s="28" t="s">
        <v>5</v>
      </c>
      <c r="J339" s="28" t="s">
        <v>2652</v>
      </c>
    </row>
    <row r="340" spans="2:10" ht="12.6" customHeight="1" x14ac:dyDescent="0.3">
      <c r="B340" s="29">
        <f>VLOOKUP($J337,ASBVs!$A$2:$AP$1041,11,FALSE)</f>
        <v>0.39</v>
      </c>
      <c r="C340" s="29">
        <f>VLOOKUP($J337,ASBVs!$A$2:$AP$1041,13,FALSE)</f>
        <v>8.06</v>
      </c>
      <c r="D340" s="29">
        <f>VLOOKUP($J337,ASBVs!$A$2:$AP$1041,15,FALSE)</f>
        <v>13.25</v>
      </c>
      <c r="E340" s="29">
        <f>VLOOKUP($J337,ASBVs!$A$2:$AP$1041,17,FALSE)</f>
        <v>-0.18</v>
      </c>
      <c r="F340" s="29">
        <f>VLOOKUP($J337,ASBVs!$A$2:$AP$1041,19,FALSE)</f>
        <v>1.57</v>
      </c>
      <c r="G340" s="39">
        <f>VLOOKUP($J337,ASBVs!$A$2:$AP$1041,41,FALSE)</f>
        <v>0.44</v>
      </c>
      <c r="H340" s="39">
        <f>VLOOKUP($J337,ASBVs!$A$2:$AP$1041,39,FALSE)</f>
        <v>0.34</v>
      </c>
      <c r="I340" s="29">
        <f>VLOOKUP($J337,ASBVs!$A$2:$AP$1041,21,FALSE)</f>
        <v>0.79</v>
      </c>
      <c r="J340" s="39">
        <f>VLOOKUP($J337,ASBVs!$A$2:$AP$1041,31,FALSE)</f>
        <v>0.28999999999999998</v>
      </c>
    </row>
    <row r="341" spans="2:10" ht="12.6" customHeight="1" x14ac:dyDescent="0.3">
      <c r="B341" s="29">
        <f>VLOOKUP($J337,ASBVs!$A$2:$AP$1041,12,FALSE)</f>
        <v>65</v>
      </c>
      <c r="C341" s="29">
        <f>VLOOKUP($J337,ASBVs!$A$2:$AP$1041,14,FALSE)</f>
        <v>70</v>
      </c>
      <c r="D341" s="29">
        <f>VLOOKUP($J337,ASBVs!$A$2:$AP$1041,16,FALSE)</f>
        <v>58</v>
      </c>
      <c r="E341" s="29">
        <f>VLOOKUP($J337,ASBVs!$A$2:$AP$1041,18,FALSE)</f>
        <v>64</v>
      </c>
      <c r="F341" s="29">
        <f>VLOOKUP($J337,ASBVs!$A$2:$AP$1041,20,FALSE)</f>
        <v>65</v>
      </c>
      <c r="G341" s="29">
        <f>VLOOKUP($J337,ASBVs!$A$2:$AP$1041,42,FALSE)</f>
        <v>49</v>
      </c>
      <c r="H341" s="29">
        <f>VLOOKUP($J337,ASBVs!$A$2:$AP$1041,40,FALSE)</f>
        <v>43</v>
      </c>
      <c r="I341" s="29">
        <f>VLOOKUP($J337,ASBVs!$A$2:$AP$1041,22,FALSE)</f>
        <v>51</v>
      </c>
      <c r="J341" s="29">
        <f>VLOOKUP($J337,ASBVs!$A$2:$AP$1041,32,FALSE)</f>
        <v>47</v>
      </c>
    </row>
    <row r="342" spans="2:10" ht="12.6" customHeight="1" x14ac:dyDescent="0.3">
      <c r="B342" s="31" t="s">
        <v>1089</v>
      </c>
      <c r="C342" s="27" t="s">
        <v>1090</v>
      </c>
      <c r="D342" s="27" t="s">
        <v>1091</v>
      </c>
      <c r="E342" s="27" t="s">
        <v>8</v>
      </c>
      <c r="F342" s="27" t="s">
        <v>6</v>
      </c>
      <c r="G342" s="27" t="s">
        <v>7</v>
      </c>
      <c r="H342" s="27" t="s">
        <v>2638</v>
      </c>
      <c r="I342" s="85" t="s">
        <v>2700</v>
      </c>
      <c r="J342" s="86"/>
    </row>
    <row r="343" spans="2:10" ht="12.6" customHeight="1" x14ac:dyDescent="0.3">
      <c r="B343" s="30">
        <f>VLOOKUP($J337,ASBVs!$A$2:$AP$1041,33,FALSE)</f>
        <v>0.06</v>
      </c>
      <c r="C343" s="30">
        <f>VLOOKUP($J337,ASBVs!$A$2:$AP$1041,35,FALSE)</f>
        <v>0.3</v>
      </c>
      <c r="D343" s="30">
        <f>VLOOKUP($J337,ASBVs!$A$2:$AP$1041,37,FALSE)</f>
        <v>0.02</v>
      </c>
      <c r="E343" s="32">
        <f>VLOOKUP($J337,ASBVs!$A$2:$AP$1041,29,FALSE)</f>
        <v>4.43</v>
      </c>
      <c r="F343" s="32">
        <f>VLOOKUP($J337,ASBVs!$A$2:$AP$1041,23,FALSE)</f>
        <v>-0.28999999999999998</v>
      </c>
      <c r="G343" s="32">
        <f>VLOOKUP($J337,ASBVs!$A$2:$AP$1041,25,FALSE)</f>
        <v>4.66</v>
      </c>
      <c r="H343" s="32">
        <f>VLOOKUP($J337,ASBVs!$A$2:$AP$1041,27,FALSE)</f>
        <v>1.69</v>
      </c>
      <c r="I343" s="86"/>
      <c r="J343" s="86"/>
    </row>
    <row r="344" spans="2:10" ht="12.6" customHeight="1" x14ac:dyDescent="0.3">
      <c r="B344" s="33">
        <f>VLOOKUP($J337,ASBVs!$A$2:$AP$1041,34,FALSE)</f>
        <v>37</v>
      </c>
      <c r="C344" s="33">
        <f>VLOOKUP($J337,ASBVs!$A$2:$AP$1041,36,FALSE)</f>
        <v>46</v>
      </c>
      <c r="D344" s="33">
        <f>VLOOKUP($J337,ASBVs!$A$2:$AP$1041,38,FALSE)</f>
        <v>31</v>
      </c>
      <c r="E344" s="33">
        <f>VLOOKUP($J337,ASBVs!$A$2:$AP$1041,30,FALSE)</f>
        <v>59</v>
      </c>
      <c r="F344" s="33">
        <f>VLOOKUP($J337,ASBVs!$A$2:$AP$1041,24,FALSE)</f>
        <v>44</v>
      </c>
      <c r="G344" s="33">
        <f>VLOOKUP($J337,ASBVs!$A$2:$AP$1041,26,FALSE)</f>
        <v>44</v>
      </c>
      <c r="H344" s="33">
        <f>VLOOKUP($J337,ASBVs!$A$2:$AP$1041,28,FALSE)</f>
        <v>48</v>
      </c>
      <c r="I344" s="99">
        <f>VLOOKUP($J337,ASBVs!$A$2:$AQ$1041,43,FALSE)</f>
        <v>8.8500000000000014</v>
      </c>
      <c r="J344" s="79"/>
    </row>
    <row r="345" spans="2:10" ht="12.6" customHeight="1" x14ac:dyDescent="0.3">
      <c r="B345" s="87" t="s">
        <v>2695</v>
      </c>
      <c r="C345" s="88"/>
      <c r="D345" s="89" t="s">
        <v>2699</v>
      </c>
      <c r="E345" s="90"/>
      <c r="F345" s="91" t="str">
        <f>VLOOKUP($J337,ASBVs!$A$2:$F$1041,6,FALSE)</f>
        <v xml:space="preserve"> </v>
      </c>
      <c r="G345" s="34" t="s">
        <v>2669</v>
      </c>
      <c r="H345" s="35" t="str">
        <f>VLOOKUP($J337,ASBVs!$A$2:$AU$1041,46,FALSE)</f>
        <v>2</v>
      </c>
      <c r="I345" s="34" t="s">
        <v>2670</v>
      </c>
      <c r="J345" s="35" t="str">
        <f>VLOOKUP($J337,ASBVs!$A$2:$AU$1041,47,FALSE)</f>
        <v>1</v>
      </c>
    </row>
    <row r="346" spans="2:10" ht="12.6" customHeight="1" x14ac:dyDescent="0.3">
      <c r="B346" s="93">
        <f>VLOOKUP($J337,ASBVs!$A$2:$AS$1041,45,FALSE)</f>
        <v>128.49</v>
      </c>
      <c r="C346" s="94"/>
      <c r="D346" s="93">
        <f>VLOOKUP($J337,ASBVs!$A$2:$AS$1041,44,FALSE)</f>
        <v>163.47</v>
      </c>
      <c r="E346" s="94"/>
      <c r="F346" s="92"/>
      <c r="G346" s="34" t="s">
        <v>2671</v>
      </c>
      <c r="H346" s="35" t="str">
        <f>VLOOKUP($J337,ASBVs!$A$2:$AW$1041,48,FALSE)</f>
        <v>2</v>
      </c>
      <c r="I346" s="34" t="s">
        <v>2672</v>
      </c>
      <c r="J346" s="35">
        <f>VLOOKUP($J337,ASBVs!$A$2:$AW$1041,49,FALSE)</f>
        <v>3</v>
      </c>
    </row>
    <row r="347" spans="2:10" ht="12.6" customHeight="1" x14ac:dyDescent="0.3">
      <c r="B347" s="36" t="s">
        <v>2696</v>
      </c>
      <c r="C347" s="95" t="str">
        <f>VLOOKUP($J337,ASBVs!$A$2:$E$1041,5,FALSE)</f>
        <v xml:space="preserve">Individual </v>
      </c>
      <c r="D347" s="96"/>
      <c r="E347" s="97" t="s">
        <v>2697</v>
      </c>
      <c r="F347" s="98"/>
      <c r="G347" s="74"/>
      <c r="H347" s="75"/>
      <c r="I347" s="37" t="s">
        <v>2698</v>
      </c>
      <c r="J347" s="38"/>
    </row>
    <row r="349" spans="2:10" ht="12.6" customHeight="1" x14ac:dyDescent="0.3">
      <c r="B349" s="76" t="s">
        <v>2692</v>
      </c>
      <c r="C349" s="77"/>
      <c r="D349" s="20" t="str">
        <f>VLOOKUP($J349,ASBVs!$A$2:$B$1041,2,FALSE)</f>
        <v>223816</v>
      </c>
      <c r="E349" s="21"/>
      <c r="F349" s="22" t="str">
        <f>VLOOKUP($J349,ASBVs!$A$2:$J$1041,10,FALSE)</f>
        <v>Single</v>
      </c>
      <c r="G349" s="78" t="str">
        <f>VLOOKUP($J349,ASBVs!$A$2:$AX$1041,50,FALSE)</f>
        <v xml:space="preserve"> </v>
      </c>
      <c r="H349" s="79"/>
      <c r="I349" s="23" t="s">
        <v>2693</v>
      </c>
      <c r="J349" s="24">
        <v>30</v>
      </c>
    </row>
    <row r="350" spans="2:10" ht="12.6" customHeight="1" x14ac:dyDescent="0.3">
      <c r="B350" s="25" t="s">
        <v>2694</v>
      </c>
      <c r="C350" s="80" t="str">
        <f>VLOOKUP($J349,ASBVs!$A$2:$H$1041,8,FALSE)</f>
        <v>205728</v>
      </c>
      <c r="D350" s="80"/>
      <c r="E350" s="81"/>
      <c r="F350" s="26" t="s">
        <v>2639</v>
      </c>
      <c r="G350" s="82">
        <f>VLOOKUP($J349,ASBVs!$A$2:$I$1041,9,FALSE)</f>
        <v>44703</v>
      </c>
      <c r="H350" s="83"/>
      <c r="I350" s="83"/>
      <c r="J350" s="84"/>
    </row>
    <row r="351" spans="2:10" ht="12.6" customHeight="1" x14ac:dyDescent="0.3">
      <c r="B351" s="27" t="s">
        <v>0</v>
      </c>
      <c r="C351" s="28" t="s">
        <v>1</v>
      </c>
      <c r="D351" s="28" t="s">
        <v>2</v>
      </c>
      <c r="E351" s="28" t="s">
        <v>3</v>
      </c>
      <c r="F351" s="27" t="s">
        <v>4</v>
      </c>
      <c r="G351" s="28" t="s">
        <v>1093</v>
      </c>
      <c r="H351" s="28" t="s">
        <v>1092</v>
      </c>
      <c r="I351" s="28" t="s">
        <v>5</v>
      </c>
      <c r="J351" s="28" t="s">
        <v>2652</v>
      </c>
    </row>
    <row r="352" spans="2:10" ht="12.6" customHeight="1" x14ac:dyDescent="0.3">
      <c r="B352" s="29">
        <f>VLOOKUP($J349,ASBVs!$A$2:$AP$1041,11,FALSE)</f>
        <v>0.28999999999999998</v>
      </c>
      <c r="C352" s="29">
        <f>VLOOKUP($J349,ASBVs!$A$2:$AP$1041,13,FALSE)</f>
        <v>8.4700000000000006</v>
      </c>
      <c r="D352" s="29">
        <f>VLOOKUP($J349,ASBVs!$A$2:$AP$1041,15,FALSE)</f>
        <v>15.71</v>
      </c>
      <c r="E352" s="29">
        <f>VLOOKUP($J349,ASBVs!$A$2:$AP$1041,17,FALSE)</f>
        <v>0.94</v>
      </c>
      <c r="F352" s="29">
        <f>VLOOKUP($J349,ASBVs!$A$2:$AP$1041,19,FALSE)</f>
        <v>3</v>
      </c>
      <c r="G352" s="39">
        <f>VLOOKUP($J349,ASBVs!$A$2:$AP$1041,41,FALSE)</f>
        <v>0.54</v>
      </c>
      <c r="H352" s="39">
        <f>VLOOKUP($J349,ASBVs!$A$2:$AP$1041,39,FALSE)</f>
        <v>0.33</v>
      </c>
      <c r="I352" s="29">
        <f>VLOOKUP($J349,ASBVs!$A$2:$AP$1041,21,FALSE)</f>
        <v>0.78</v>
      </c>
      <c r="J352" s="39">
        <f>VLOOKUP($J349,ASBVs!$A$2:$AP$1041,31,FALSE)</f>
        <v>0.35</v>
      </c>
    </row>
    <row r="353" spans="2:10" ht="12.6" customHeight="1" x14ac:dyDescent="0.3">
      <c r="B353" s="29">
        <f>VLOOKUP($J349,ASBVs!$A$2:$AP$1041,12,FALSE)</f>
        <v>66</v>
      </c>
      <c r="C353" s="29">
        <f>VLOOKUP($J349,ASBVs!$A$2:$AP$1041,14,FALSE)</f>
        <v>70</v>
      </c>
      <c r="D353" s="29">
        <f>VLOOKUP($J349,ASBVs!$A$2:$AP$1041,16,FALSE)</f>
        <v>59</v>
      </c>
      <c r="E353" s="29">
        <f>VLOOKUP($J349,ASBVs!$A$2:$AP$1041,18,FALSE)</f>
        <v>65</v>
      </c>
      <c r="F353" s="29">
        <f>VLOOKUP($J349,ASBVs!$A$2:$AP$1041,20,FALSE)</f>
        <v>65</v>
      </c>
      <c r="G353" s="29">
        <f>VLOOKUP($J349,ASBVs!$A$2:$AP$1041,42,FALSE)</f>
        <v>50</v>
      </c>
      <c r="H353" s="29">
        <f>VLOOKUP($J349,ASBVs!$A$2:$AP$1041,40,FALSE)</f>
        <v>43</v>
      </c>
      <c r="I353" s="29">
        <f>VLOOKUP($J349,ASBVs!$A$2:$AP$1041,22,FALSE)</f>
        <v>52</v>
      </c>
      <c r="J353" s="29">
        <f>VLOOKUP($J349,ASBVs!$A$2:$AP$1041,32,FALSE)</f>
        <v>48</v>
      </c>
    </row>
    <row r="354" spans="2:10" ht="12.6" customHeight="1" x14ac:dyDescent="0.3">
      <c r="B354" s="31" t="s">
        <v>1089</v>
      </c>
      <c r="C354" s="27" t="s">
        <v>1090</v>
      </c>
      <c r="D354" s="27" t="s">
        <v>1091</v>
      </c>
      <c r="E354" s="27" t="s">
        <v>8</v>
      </c>
      <c r="F354" s="27" t="s">
        <v>6</v>
      </c>
      <c r="G354" s="27" t="s">
        <v>7</v>
      </c>
      <c r="H354" s="27" t="s">
        <v>2638</v>
      </c>
      <c r="I354" s="85" t="s">
        <v>2700</v>
      </c>
      <c r="J354" s="86"/>
    </row>
    <row r="355" spans="2:10" ht="12.6" customHeight="1" x14ac:dyDescent="0.3">
      <c r="B355" s="30">
        <f>VLOOKUP($J349,ASBVs!$A$2:$AP$1041,33,FALSE)</f>
        <v>7.0000000000000007E-2</v>
      </c>
      <c r="C355" s="30">
        <f>VLOOKUP($J349,ASBVs!$A$2:$AP$1041,35,FALSE)</f>
        <v>0.3</v>
      </c>
      <c r="D355" s="30">
        <f>VLOOKUP($J349,ASBVs!$A$2:$AP$1041,37,FALSE)</f>
        <v>1E-3</v>
      </c>
      <c r="E355" s="32">
        <f>VLOOKUP($J349,ASBVs!$A$2:$AP$1041,29,FALSE)</f>
        <v>4.22</v>
      </c>
      <c r="F355" s="32">
        <f>VLOOKUP($J349,ASBVs!$A$2:$AP$1041,23,FALSE)</f>
        <v>-0.45</v>
      </c>
      <c r="G355" s="32">
        <f>VLOOKUP($J349,ASBVs!$A$2:$AP$1041,25,FALSE)</f>
        <v>3.74</v>
      </c>
      <c r="H355" s="32">
        <f>VLOOKUP($J349,ASBVs!$A$2:$AP$1041,27,FALSE)</f>
        <v>2.81</v>
      </c>
      <c r="I355" s="86"/>
      <c r="J355" s="86"/>
    </row>
    <row r="356" spans="2:10" ht="12.6" customHeight="1" x14ac:dyDescent="0.3">
      <c r="B356" s="33">
        <f>VLOOKUP($J349,ASBVs!$A$2:$AP$1041,34,FALSE)</f>
        <v>38</v>
      </c>
      <c r="C356" s="33">
        <f>VLOOKUP($J349,ASBVs!$A$2:$AP$1041,36,FALSE)</f>
        <v>46</v>
      </c>
      <c r="D356" s="33">
        <f>VLOOKUP($J349,ASBVs!$A$2:$AP$1041,38,FALSE)</f>
        <v>32</v>
      </c>
      <c r="E356" s="33">
        <f>VLOOKUP($J349,ASBVs!$A$2:$AP$1041,30,FALSE)</f>
        <v>59</v>
      </c>
      <c r="F356" s="33">
        <f>VLOOKUP($J349,ASBVs!$A$2:$AP$1041,24,FALSE)</f>
        <v>43</v>
      </c>
      <c r="G356" s="33">
        <f>VLOOKUP($J349,ASBVs!$A$2:$AP$1041,26,FALSE)</f>
        <v>43</v>
      </c>
      <c r="H356" s="33">
        <f>VLOOKUP($J349,ASBVs!$A$2:$AP$1041,28,FALSE)</f>
        <v>49</v>
      </c>
      <c r="I356" s="99">
        <f>VLOOKUP($J349,ASBVs!$A$2:$AQ$1041,43,FALSE)</f>
        <v>9.25</v>
      </c>
      <c r="J356" s="79"/>
    </row>
    <row r="357" spans="2:10" ht="12.6" customHeight="1" x14ac:dyDescent="0.3">
      <c r="B357" s="87" t="s">
        <v>2695</v>
      </c>
      <c r="C357" s="88"/>
      <c r="D357" s="89" t="s">
        <v>2699</v>
      </c>
      <c r="E357" s="90"/>
      <c r="F357" s="91" t="str">
        <f>VLOOKUP($J349,ASBVs!$A$2:$F$1041,6,FALSE)</f>
        <v xml:space="preserve"> </v>
      </c>
      <c r="G357" s="34" t="s">
        <v>2669</v>
      </c>
      <c r="H357" s="35" t="str">
        <f>VLOOKUP($J349,ASBVs!$A$2:$AU$1041,46,FALSE)</f>
        <v>2</v>
      </c>
      <c r="I357" s="34" t="s">
        <v>2670</v>
      </c>
      <c r="J357" s="35" t="str">
        <f>VLOOKUP($J349,ASBVs!$A$2:$AU$1041,47,FALSE)</f>
        <v>3</v>
      </c>
    </row>
    <row r="358" spans="2:10" ht="12.6" customHeight="1" x14ac:dyDescent="0.3">
      <c r="B358" s="93">
        <f>VLOOKUP($J349,ASBVs!$A$2:$AS$1041,45,FALSE)</f>
        <v>126.71</v>
      </c>
      <c r="C358" s="94"/>
      <c r="D358" s="93">
        <f>VLOOKUP($J349,ASBVs!$A$2:$AS$1041,44,FALSE)</f>
        <v>176.53</v>
      </c>
      <c r="E358" s="94"/>
      <c r="F358" s="92"/>
      <c r="G358" s="34" t="s">
        <v>2671</v>
      </c>
      <c r="H358" s="35" t="str">
        <f>VLOOKUP($J349,ASBVs!$A$2:$AW$1041,48,FALSE)</f>
        <v>3</v>
      </c>
      <c r="I358" s="34" t="s">
        <v>2672</v>
      </c>
      <c r="J358" s="35">
        <f>VLOOKUP($J349,ASBVs!$A$2:$AW$1041,49,FALSE)</f>
        <v>3</v>
      </c>
    </row>
    <row r="359" spans="2:10" ht="12.6" customHeight="1" x14ac:dyDescent="0.3">
      <c r="B359" s="36" t="s">
        <v>2696</v>
      </c>
      <c r="C359" s="95" t="str">
        <f>VLOOKUP($J349,ASBVs!$A$2:$E$1041,5,FALSE)</f>
        <v xml:space="preserve">Individual </v>
      </c>
      <c r="D359" s="96"/>
      <c r="E359" s="97" t="s">
        <v>2697</v>
      </c>
      <c r="F359" s="98"/>
      <c r="G359" s="74"/>
      <c r="H359" s="75"/>
      <c r="I359" s="37" t="s">
        <v>2698</v>
      </c>
      <c r="J359" s="38"/>
    </row>
    <row r="361" spans="2:10" ht="12.6" customHeight="1" x14ac:dyDescent="0.3">
      <c r="B361" s="76" t="s">
        <v>2692</v>
      </c>
      <c r="C361" s="77"/>
      <c r="D361" s="20" t="str">
        <f>VLOOKUP($J361,ASBVs!$A$2:$B$1041,2,FALSE)</f>
        <v>224308</v>
      </c>
      <c r="E361" s="21"/>
      <c r="F361" s="22" t="str">
        <f>VLOOKUP($J361,ASBVs!$A$2:$J$1041,10,FALSE)</f>
        <v>Twin</v>
      </c>
      <c r="G361" s="78" t="str">
        <f>VLOOKUP($J361,ASBVs!$A$2:$AX$1041,50,FALSE)</f>
        <v xml:space="preserve"> </v>
      </c>
      <c r="H361" s="79"/>
      <c r="I361" s="23" t="s">
        <v>2693</v>
      </c>
      <c r="J361" s="24">
        <v>31</v>
      </c>
    </row>
    <row r="362" spans="2:10" ht="12.6" customHeight="1" x14ac:dyDescent="0.3">
      <c r="B362" s="25" t="s">
        <v>2694</v>
      </c>
      <c r="C362" s="80" t="str">
        <f>VLOOKUP($J361,ASBVs!$A$2:$H$1041,8,FALSE)</f>
        <v>218844</v>
      </c>
      <c r="D362" s="80"/>
      <c r="E362" s="81"/>
      <c r="F362" s="26" t="s">
        <v>2639</v>
      </c>
      <c r="G362" s="82">
        <f>VLOOKUP($J361,ASBVs!$A$2:$I$1041,9,FALSE)</f>
        <v>44708</v>
      </c>
      <c r="H362" s="83"/>
      <c r="I362" s="83"/>
      <c r="J362" s="84"/>
    </row>
    <row r="363" spans="2:10" ht="12.6" customHeight="1" x14ac:dyDescent="0.3">
      <c r="B363" s="27" t="s">
        <v>0</v>
      </c>
      <c r="C363" s="28" t="s">
        <v>1</v>
      </c>
      <c r="D363" s="28" t="s">
        <v>2</v>
      </c>
      <c r="E363" s="28" t="s">
        <v>3</v>
      </c>
      <c r="F363" s="27" t="s">
        <v>4</v>
      </c>
      <c r="G363" s="28" t="s">
        <v>1093</v>
      </c>
      <c r="H363" s="28" t="s">
        <v>1092</v>
      </c>
      <c r="I363" s="28" t="s">
        <v>5</v>
      </c>
      <c r="J363" s="28" t="s">
        <v>2652</v>
      </c>
    </row>
    <row r="364" spans="2:10" ht="12.6" customHeight="1" x14ac:dyDescent="0.3">
      <c r="B364" s="29">
        <f>VLOOKUP($J361,ASBVs!$A$2:$AP$1041,11,FALSE)</f>
        <v>0.34</v>
      </c>
      <c r="C364" s="29">
        <f>VLOOKUP($J361,ASBVs!$A$2:$AP$1041,13,FALSE)</f>
        <v>8</v>
      </c>
      <c r="D364" s="29">
        <f>VLOOKUP($J361,ASBVs!$A$2:$AP$1041,15,FALSE)</f>
        <v>10.210000000000001</v>
      </c>
      <c r="E364" s="29">
        <f>VLOOKUP($J361,ASBVs!$A$2:$AP$1041,17,FALSE)</f>
        <v>-0.51</v>
      </c>
      <c r="F364" s="29">
        <f>VLOOKUP($J361,ASBVs!$A$2:$AP$1041,19,FALSE)</f>
        <v>1.1399999999999999</v>
      </c>
      <c r="G364" s="39">
        <f>VLOOKUP($J361,ASBVs!$A$2:$AP$1041,41,FALSE)</f>
        <v>0.51</v>
      </c>
      <c r="H364" s="39">
        <f>VLOOKUP($J361,ASBVs!$A$2:$AP$1041,39,FALSE)</f>
        <v>0.32</v>
      </c>
      <c r="I364" s="29">
        <f>VLOOKUP($J361,ASBVs!$A$2:$AP$1041,21,FALSE)</f>
        <v>-0.04</v>
      </c>
      <c r="J364" s="39">
        <f>VLOOKUP($J361,ASBVs!$A$2:$AP$1041,31,FALSE)</f>
        <v>0.35</v>
      </c>
    </row>
    <row r="365" spans="2:10" ht="12.6" customHeight="1" x14ac:dyDescent="0.3">
      <c r="B365" s="29">
        <f>VLOOKUP($J361,ASBVs!$A$2:$AP$1041,12,FALSE)</f>
        <v>67</v>
      </c>
      <c r="C365" s="29">
        <f>VLOOKUP($J361,ASBVs!$A$2:$AP$1041,14,FALSE)</f>
        <v>71</v>
      </c>
      <c r="D365" s="29">
        <f>VLOOKUP($J361,ASBVs!$A$2:$AP$1041,16,FALSE)</f>
        <v>62</v>
      </c>
      <c r="E365" s="29">
        <f>VLOOKUP($J361,ASBVs!$A$2:$AP$1041,18,FALSE)</f>
        <v>64</v>
      </c>
      <c r="F365" s="29">
        <f>VLOOKUP($J361,ASBVs!$A$2:$AP$1041,20,FALSE)</f>
        <v>65</v>
      </c>
      <c r="G365" s="29">
        <f>VLOOKUP($J361,ASBVs!$A$2:$AP$1041,42,FALSE)</f>
        <v>54</v>
      </c>
      <c r="H365" s="29">
        <f>VLOOKUP($J361,ASBVs!$A$2:$AP$1041,40,FALSE)</f>
        <v>48</v>
      </c>
      <c r="I365" s="29">
        <f>VLOOKUP($J361,ASBVs!$A$2:$AP$1041,22,FALSE)</f>
        <v>59</v>
      </c>
      <c r="J365" s="29">
        <f>VLOOKUP($J361,ASBVs!$A$2:$AP$1041,32,FALSE)</f>
        <v>52</v>
      </c>
    </row>
    <row r="366" spans="2:10" ht="12.6" customHeight="1" x14ac:dyDescent="0.3">
      <c r="B366" s="31" t="s">
        <v>1089</v>
      </c>
      <c r="C366" s="27" t="s">
        <v>1090</v>
      </c>
      <c r="D366" s="27" t="s">
        <v>1091</v>
      </c>
      <c r="E366" s="27" t="s">
        <v>8</v>
      </c>
      <c r="F366" s="27" t="s">
        <v>6</v>
      </c>
      <c r="G366" s="27" t="s">
        <v>7</v>
      </c>
      <c r="H366" s="27" t="s">
        <v>2638</v>
      </c>
      <c r="I366" s="85" t="s">
        <v>2700</v>
      </c>
      <c r="J366" s="86"/>
    </row>
    <row r="367" spans="2:10" ht="12.6" customHeight="1" x14ac:dyDescent="0.3">
      <c r="B367" s="30">
        <f>VLOOKUP($J361,ASBVs!$A$2:$AP$1041,33,FALSE)</f>
        <v>7.0000000000000007E-2</v>
      </c>
      <c r="C367" s="30">
        <f>VLOOKUP($J361,ASBVs!$A$2:$AP$1041,35,FALSE)</f>
        <v>0.26</v>
      </c>
      <c r="D367" s="30">
        <f>VLOOKUP($J361,ASBVs!$A$2:$AP$1041,37,FALSE)</f>
        <v>0.01</v>
      </c>
      <c r="E367" s="32">
        <f>VLOOKUP($J361,ASBVs!$A$2:$AP$1041,29,FALSE)</f>
        <v>4.24</v>
      </c>
      <c r="F367" s="32">
        <f>VLOOKUP($J361,ASBVs!$A$2:$AP$1041,23,FALSE)</f>
        <v>-0.33</v>
      </c>
      <c r="G367" s="32">
        <f>VLOOKUP($J361,ASBVs!$A$2:$AP$1041,25,FALSE)</f>
        <v>3.01</v>
      </c>
      <c r="H367" s="32">
        <f>VLOOKUP($J361,ASBVs!$A$2:$AP$1041,27,FALSE)</f>
        <v>1.54</v>
      </c>
      <c r="I367" s="86"/>
      <c r="J367" s="86"/>
    </row>
    <row r="368" spans="2:10" ht="12.6" customHeight="1" x14ac:dyDescent="0.3">
      <c r="B368" s="33">
        <f>VLOOKUP($J361,ASBVs!$A$2:$AP$1041,34,FALSE)</f>
        <v>43</v>
      </c>
      <c r="C368" s="33">
        <f>VLOOKUP($J361,ASBVs!$A$2:$AP$1041,36,FALSE)</f>
        <v>51</v>
      </c>
      <c r="D368" s="33">
        <f>VLOOKUP($J361,ASBVs!$A$2:$AP$1041,38,FALSE)</f>
        <v>37</v>
      </c>
      <c r="E368" s="33">
        <f>VLOOKUP($J361,ASBVs!$A$2:$AP$1041,30,FALSE)</f>
        <v>60</v>
      </c>
      <c r="F368" s="33">
        <f>VLOOKUP($J361,ASBVs!$A$2:$AP$1041,24,FALSE)</f>
        <v>50</v>
      </c>
      <c r="G368" s="33">
        <f>VLOOKUP($J361,ASBVs!$A$2:$AP$1041,26,FALSE)</f>
        <v>50</v>
      </c>
      <c r="H368" s="33">
        <f>VLOOKUP($J361,ASBVs!$A$2:$AP$1041,28,FALSE)</f>
        <v>53</v>
      </c>
      <c r="I368" s="99">
        <f>VLOOKUP($J361,ASBVs!$A$2:$AQ$1041,43,FALSE)</f>
        <v>7.96</v>
      </c>
      <c r="J368" s="79"/>
    </row>
    <row r="369" spans="2:10" ht="12.6" customHeight="1" x14ac:dyDescent="0.3">
      <c r="B369" s="87" t="s">
        <v>2695</v>
      </c>
      <c r="C369" s="88"/>
      <c r="D369" s="89" t="s">
        <v>2699</v>
      </c>
      <c r="E369" s="90"/>
      <c r="F369" s="91" t="str">
        <f>VLOOKUP($J361,ASBVs!$A$2:$F$1041,6,FALSE)</f>
        <v xml:space="preserve"> </v>
      </c>
      <c r="G369" s="34" t="s">
        <v>2669</v>
      </c>
      <c r="H369" s="35" t="str">
        <f>VLOOKUP($J361,ASBVs!$A$2:$AU$1041,46,FALSE)</f>
        <v>2</v>
      </c>
      <c r="I369" s="34" t="s">
        <v>2670</v>
      </c>
      <c r="J369" s="35" t="str">
        <f>VLOOKUP($J361,ASBVs!$A$2:$AU$1041,47,FALSE)</f>
        <v>1</v>
      </c>
    </row>
    <row r="370" spans="2:10" ht="12.6" customHeight="1" x14ac:dyDescent="0.3">
      <c r="B370" s="93">
        <f>VLOOKUP($J361,ASBVs!$A$2:$AS$1041,45,FALSE)</f>
        <v>127.91</v>
      </c>
      <c r="C370" s="94"/>
      <c r="D370" s="93">
        <f>VLOOKUP($J361,ASBVs!$A$2:$AS$1041,44,FALSE)</f>
        <v>168</v>
      </c>
      <c r="E370" s="94"/>
      <c r="F370" s="92"/>
      <c r="G370" s="34" t="s">
        <v>2671</v>
      </c>
      <c r="H370" s="35" t="str">
        <f>VLOOKUP($J361,ASBVs!$A$2:$AW$1041,48,FALSE)</f>
        <v>1</v>
      </c>
      <c r="I370" s="34" t="s">
        <v>2672</v>
      </c>
      <c r="J370" s="35">
        <f>VLOOKUP($J361,ASBVs!$A$2:$AW$1041,49,FALSE)</f>
        <v>3</v>
      </c>
    </row>
    <row r="371" spans="2:10" ht="12.6" customHeight="1" x14ac:dyDescent="0.3">
      <c r="B371" s="36" t="s">
        <v>2696</v>
      </c>
      <c r="C371" s="95" t="str">
        <f>VLOOKUP($J361,ASBVs!$A$2:$E$1041,5,FALSE)</f>
        <v xml:space="preserve">Individual </v>
      </c>
      <c r="D371" s="96"/>
      <c r="E371" s="97" t="s">
        <v>2697</v>
      </c>
      <c r="F371" s="98"/>
      <c r="G371" s="74"/>
      <c r="H371" s="75"/>
      <c r="I371" s="37" t="s">
        <v>2698</v>
      </c>
      <c r="J371" s="38"/>
    </row>
    <row r="373" spans="2:10" ht="12.6" customHeight="1" x14ac:dyDescent="0.3">
      <c r="B373" s="76" t="s">
        <v>2692</v>
      </c>
      <c r="C373" s="77"/>
      <c r="D373" s="20" t="str">
        <f>VLOOKUP($J373,ASBVs!$A$2:$B$1041,2,FALSE)</f>
        <v>229904</v>
      </c>
      <c r="E373" s="21"/>
      <c r="F373" s="22" t="str">
        <f>VLOOKUP($J373,ASBVs!$A$2:$J$1041,10,FALSE)</f>
        <v>Single - ET</v>
      </c>
      <c r="G373" s="78" t="str">
        <f>VLOOKUP($J373,ASBVs!$A$2:$AX$1041,50,FALSE)</f>
        <v xml:space="preserve"> </v>
      </c>
      <c r="H373" s="79"/>
      <c r="I373" s="23" t="s">
        <v>2693</v>
      </c>
      <c r="J373" s="24">
        <v>32</v>
      </c>
    </row>
    <row r="374" spans="2:10" ht="12.6" customHeight="1" x14ac:dyDescent="0.3">
      <c r="B374" s="25" t="s">
        <v>2694</v>
      </c>
      <c r="C374" s="80" t="str">
        <f>VLOOKUP($J373,ASBVs!$A$2:$H$1041,8,FALSE)</f>
        <v>201054</v>
      </c>
      <c r="D374" s="80"/>
      <c r="E374" s="81"/>
      <c r="F374" s="26" t="s">
        <v>2639</v>
      </c>
      <c r="G374" s="82">
        <f>VLOOKUP($J373,ASBVs!$A$2:$I$1041,9,FALSE)</f>
        <v>44720</v>
      </c>
      <c r="H374" s="83"/>
      <c r="I374" s="83"/>
      <c r="J374" s="84"/>
    </row>
    <row r="375" spans="2:10" ht="12.6" customHeight="1" x14ac:dyDescent="0.3">
      <c r="B375" s="27" t="s">
        <v>0</v>
      </c>
      <c r="C375" s="28" t="s">
        <v>1</v>
      </c>
      <c r="D375" s="28" t="s">
        <v>2</v>
      </c>
      <c r="E375" s="28" t="s">
        <v>3</v>
      </c>
      <c r="F375" s="27" t="s">
        <v>4</v>
      </c>
      <c r="G375" s="28" t="s">
        <v>1093</v>
      </c>
      <c r="H375" s="28" t="s">
        <v>1092</v>
      </c>
      <c r="I375" s="28" t="s">
        <v>5</v>
      </c>
      <c r="J375" s="28" t="s">
        <v>2652</v>
      </c>
    </row>
    <row r="376" spans="2:10" ht="12.6" customHeight="1" x14ac:dyDescent="0.3">
      <c r="B376" s="29">
        <f>VLOOKUP($J373,ASBVs!$A$2:$AP$1041,11,FALSE)</f>
        <v>0.34</v>
      </c>
      <c r="C376" s="29">
        <f>VLOOKUP($J373,ASBVs!$A$2:$AP$1041,13,FALSE)</f>
        <v>9.5299999999999994</v>
      </c>
      <c r="D376" s="29">
        <f>VLOOKUP($J373,ASBVs!$A$2:$AP$1041,15,FALSE)</f>
        <v>16.71</v>
      </c>
      <c r="E376" s="29">
        <f>VLOOKUP($J373,ASBVs!$A$2:$AP$1041,17,FALSE)</f>
        <v>-0.83</v>
      </c>
      <c r="F376" s="29">
        <f>VLOOKUP($J373,ASBVs!$A$2:$AP$1041,19,FALSE)</f>
        <v>1.26</v>
      </c>
      <c r="G376" s="39">
        <f>VLOOKUP($J373,ASBVs!$A$2:$AP$1041,41,FALSE)</f>
        <v>0.43</v>
      </c>
      <c r="H376" s="39">
        <f>VLOOKUP($J373,ASBVs!$A$2:$AP$1041,39,FALSE)</f>
        <v>0.25</v>
      </c>
      <c r="I376" s="29">
        <f>VLOOKUP($J373,ASBVs!$A$2:$AP$1041,21,FALSE)</f>
        <v>1.47</v>
      </c>
      <c r="J376" s="39">
        <f>VLOOKUP($J373,ASBVs!$A$2:$AP$1041,31,FALSE)</f>
        <v>0.23</v>
      </c>
    </row>
    <row r="377" spans="2:10" ht="12.6" customHeight="1" x14ac:dyDescent="0.3">
      <c r="B377" s="29">
        <f>VLOOKUP($J373,ASBVs!$A$2:$AP$1041,12,FALSE)</f>
        <v>66</v>
      </c>
      <c r="C377" s="29">
        <f>VLOOKUP($J373,ASBVs!$A$2:$AP$1041,14,FALSE)</f>
        <v>70</v>
      </c>
      <c r="D377" s="29">
        <f>VLOOKUP($J373,ASBVs!$A$2:$AP$1041,16,FALSE)</f>
        <v>62</v>
      </c>
      <c r="E377" s="29">
        <f>VLOOKUP($J373,ASBVs!$A$2:$AP$1041,18,FALSE)</f>
        <v>64</v>
      </c>
      <c r="F377" s="29">
        <f>VLOOKUP($J373,ASBVs!$A$2:$AP$1041,20,FALSE)</f>
        <v>64</v>
      </c>
      <c r="G377" s="29">
        <f>VLOOKUP($J373,ASBVs!$A$2:$AP$1041,42,FALSE)</f>
        <v>56</v>
      </c>
      <c r="H377" s="29">
        <f>VLOOKUP($J373,ASBVs!$A$2:$AP$1041,40,FALSE)</f>
        <v>49</v>
      </c>
      <c r="I377" s="29">
        <f>VLOOKUP($J373,ASBVs!$A$2:$AP$1041,22,FALSE)</f>
        <v>59</v>
      </c>
      <c r="J377" s="29">
        <f>VLOOKUP($J373,ASBVs!$A$2:$AP$1041,32,FALSE)</f>
        <v>54</v>
      </c>
    </row>
    <row r="378" spans="2:10" ht="12.6" customHeight="1" x14ac:dyDescent="0.3">
      <c r="B378" s="31" t="s">
        <v>1089</v>
      </c>
      <c r="C378" s="27" t="s">
        <v>1090</v>
      </c>
      <c r="D378" s="27" t="s">
        <v>1091</v>
      </c>
      <c r="E378" s="27" t="s">
        <v>8</v>
      </c>
      <c r="F378" s="27" t="s">
        <v>6</v>
      </c>
      <c r="G378" s="27" t="s">
        <v>7</v>
      </c>
      <c r="H378" s="27" t="s">
        <v>2638</v>
      </c>
      <c r="I378" s="85" t="s">
        <v>2700</v>
      </c>
      <c r="J378" s="86"/>
    </row>
    <row r="379" spans="2:10" ht="12.6" customHeight="1" x14ac:dyDescent="0.3">
      <c r="B379" s="30">
        <f>VLOOKUP($J373,ASBVs!$A$2:$AP$1041,33,FALSE)</f>
        <v>0.02</v>
      </c>
      <c r="C379" s="30">
        <f>VLOOKUP($J373,ASBVs!$A$2:$AP$1041,35,FALSE)</f>
        <v>0.28000000000000003</v>
      </c>
      <c r="D379" s="30">
        <f>VLOOKUP($J373,ASBVs!$A$2:$AP$1041,37,FALSE)</f>
        <v>0.01</v>
      </c>
      <c r="E379" s="32">
        <f>VLOOKUP($J373,ASBVs!$A$2:$AP$1041,29,FALSE)</f>
        <v>5.7</v>
      </c>
      <c r="F379" s="32">
        <f>VLOOKUP($J373,ASBVs!$A$2:$AP$1041,23,FALSE)</f>
        <v>-0.36</v>
      </c>
      <c r="G379" s="32">
        <f>VLOOKUP($J373,ASBVs!$A$2:$AP$1041,25,FALSE)</f>
        <v>6.5</v>
      </c>
      <c r="H379" s="32">
        <f>VLOOKUP($J373,ASBVs!$A$2:$AP$1041,27,FALSE)</f>
        <v>2.23</v>
      </c>
      <c r="I379" s="86"/>
      <c r="J379" s="86"/>
    </row>
    <row r="380" spans="2:10" ht="12.6" customHeight="1" x14ac:dyDescent="0.3">
      <c r="B380" s="33">
        <f>VLOOKUP($J373,ASBVs!$A$2:$AP$1041,34,FALSE)</f>
        <v>44</v>
      </c>
      <c r="C380" s="33">
        <f>VLOOKUP($J373,ASBVs!$A$2:$AP$1041,36,FALSE)</f>
        <v>52</v>
      </c>
      <c r="D380" s="33">
        <f>VLOOKUP($J373,ASBVs!$A$2:$AP$1041,38,FALSE)</f>
        <v>38</v>
      </c>
      <c r="E380" s="33">
        <f>VLOOKUP($J373,ASBVs!$A$2:$AP$1041,30,FALSE)</f>
        <v>59</v>
      </c>
      <c r="F380" s="33">
        <f>VLOOKUP($J373,ASBVs!$A$2:$AP$1041,24,FALSE)</f>
        <v>49</v>
      </c>
      <c r="G380" s="33">
        <f>VLOOKUP($J373,ASBVs!$A$2:$AP$1041,26,FALSE)</f>
        <v>48</v>
      </c>
      <c r="H380" s="33">
        <f>VLOOKUP($J373,ASBVs!$A$2:$AP$1041,28,FALSE)</f>
        <v>52</v>
      </c>
      <c r="I380" s="99">
        <f>VLOOKUP($J373,ASBVs!$A$2:$AQ$1041,43,FALSE)</f>
        <v>11</v>
      </c>
      <c r="J380" s="79"/>
    </row>
    <row r="381" spans="2:10" ht="12.6" customHeight="1" x14ac:dyDescent="0.3">
      <c r="B381" s="87" t="s">
        <v>2695</v>
      </c>
      <c r="C381" s="88"/>
      <c r="D381" s="89" t="s">
        <v>2699</v>
      </c>
      <c r="E381" s="90"/>
      <c r="F381" s="91" t="str">
        <f>VLOOKUP($J373,ASBVs!$A$2:$F$1041,6,FALSE)</f>
        <v xml:space="preserve"> </v>
      </c>
      <c r="G381" s="34" t="s">
        <v>2669</v>
      </c>
      <c r="H381" s="35" t="str">
        <f>VLOOKUP($J373,ASBVs!$A$2:$AU$1041,46,FALSE)</f>
        <v>2</v>
      </c>
      <c r="I381" s="34" t="s">
        <v>2670</v>
      </c>
      <c r="J381" s="35" t="str">
        <f>VLOOKUP($J373,ASBVs!$A$2:$AU$1041,47,FALSE)</f>
        <v>1</v>
      </c>
    </row>
    <row r="382" spans="2:10" ht="12.6" customHeight="1" x14ac:dyDescent="0.3">
      <c r="B382" s="93">
        <f>VLOOKUP($J373,ASBVs!$A$2:$AS$1041,45,FALSE)</f>
        <v>127.15</v>
      </c>
      <c r="C382" s="94"/>
      <c r="D382" s="93">
        <f>VLOOKUP($J373,ASBVs!$A$2:$AS$1041,44,FALSE)</f>
        <v>163.08000000000001</v>
      </c>
      <c r="E382" s="94"/>
      <c r="F382" s="92"/>
      <c r="G382" s="34" t="s">
        <v>2671</v>
      </c>
      <c r="H382" s="35" t="str">
        <f>VLOOKUP($J373,ASBVs!$A$2:$AW$1041,48,FALSE)</f>
        <v>3</v>
      </c>
      <c r="I382" s="34" t="s">
        <v>2672</v>
      </c>
      <c r="J382" s="35">
        <f>VLOOKUP($J373,ASBVs!$A$2:$AW$1041,49,FALSE)</f>
        <v>3</v>
      </c>
    </row>
    <row r="383" spans="2:10" ht="12.6" customHeight="1" x14ac:dyDescent="0.3">
      <c r="B383" s="36" t="s">
        <v>2696</v>
      </c>
      <c r="C383" s="95" t="str">
        <f>VLOOKUP($J373,ASBVs!$A$2:$E$1041,5,FALSE)</f>
        <v xml:space="preserve">Individual </v>
      </c>
      <c r="D383" s="96"/>
      <c r="E383" s="97" t="s">
        <v>2697</v>
      </c>
      <c r="F383" s="98"/>
      <c r="G383" s="74"/>
      <c r="H383" s="75"/>
      <c r="I383" s="37" t="s">
        <v>2698</v>
      </c>
      <c r="J383" s="38"/>
    </row>
    <row r="385" spans="2:10" ht="12.6" customHeight="1" x14ac:dyDescent="0.3">
      <c r="B385" s="76" t="s">
        <v>2692</v>
      </c>
      <c r="C385" s="77"/>
      <c r="D385" s="20" t="str">
        <f>VLOOKUP($J385,ASBVs!$A$2:$B$1041,2,FALSE)</f>
        <v>223472</v>
      </c>
      <c r="E385" s="21"/>
      <c r="F385" s="22" t="str">
        <f>VLOOKUP($J385,ASBVs!$A$2:$J$1041,10,FALSE)</f>
        <v>Twin</v>
      </c>
      <c r="G385" s="78" t="str">
        <f>VLOOKUP($J385,ASBVs!$A$2:$AX$1041,50,FALSE)</f>
        <v>«««««</v>
      </c>
      <c r="H385" s="79"/>
      <c r="I385" s="23" t="s">
        <v>2693</v>
      </c>
      <c r="J385" s="24">
        <v>33</v>
      </c>
    </row>
    <row r="386" spans="2:10" ht="12.6" customHeight="1" x14ac:dyDescent="0.3">
      <c r="B386" s="25" t="s">
        <v>2694</v>
      </c>
      <c r="C386" s="80" t="str">
        <f>VLOOKUP($J385,ASBVs!$A$2:$H$1041,8,FALSE)</f>
        <v>193431</v>
      </c>
      <c r="D386" s="80"/>
      <c r="E386" s="81"/>
      <c r="F386" s="26" t="s">
        <v>2639</v>
      </c>
      <c r="G386" s="82">
        <f>VLOOKUP($J385,ASBVs!$A$2:$I$1041,9,FALSE)</f>
        <v>44698</v>
      </c>
      <c r="H386" s="83"/>
      <c r="I386" s="83"/>
      <c r="J386" s="84"/>
    </row>
    <row r="387" spans="2:10" ht="12.6" customHeight="1" x14ac:dyDescent="0.3">
      <c r="B387" s="27" t="s">
        <v>0</v>
      </c>
      <c r="C387" s="28" t="s">
        <v>1</v>
      </c>
      <c r="D387" s="28" t="s">
        <v>2</v>
      </c>
      <c r="E387" s="28" t="s">
        <v>3</v>
      </c>
      <c r="F387" s="27" t="s">
        <v>4</v>
      </c>
      <c r="G387" s="28" t="s">
        <v>1093</v>
      </c>
      <c r="H387" s="28" t="s">
        <v>1092</v>
      </c>
      <c r="I387" s="28" t="s">
        <v>5</v>
      </c>
      <c r="J387" s="28" t="s">
        <v>2652</v>
      </c>
    </row>
    <row r="388" spans="2:10" ht="12.6" customHeight="1" x14ac:dyDescent="0.3">
      <c r="B388" s="29">
        <f>VLOOKUP($J385,ASBVs!$A$2:$AP$1041,11,FALSE)</f>
        <v>0.42</v>
      </c>
      <c r="C388" s="29">
        <f>VLOOKUP($J385,ASBVs!$A$2:$AP$1041,13,FALSE)</f>
        <v>9.58</v>
      </c>
      <c r="D388" s="29">
        <f>VLOOKUP($J385,ASBVs!$A$2:$AP$1041,15,FALSE)</f>
        <v>14.93</v>
      </c>
      <c r="E388" s="29">
        <f>VLOOKUP($J385,ASBVs!$A$2:$AP$1041,17,FALSE)</f>
        <v>0.8</v>
      </c>
      <c r="F388" s="29">
        <f>VLOOKUP($J385,ASBVs!$A$2:$AP$1041,19,FALSE)</f>
        <v>2.67</v>
      </c>
      <c r="G388" s="39">
        <f>VLOOKUP($J385,ASBVs!$A$2:$AP$1041,41,FALSE)</f>
        <v>0.45</v>
      </c>
      <c r="H388" s="39">
        <f>VLOOKUP($J385,ASBVs!$A$2:$AP$1041,39,FALSE)</f>
        <v>0.25</v>
      </c>
      <c r="I388" s="29">
        <f>VLOOKUP($J385,ASBVs!$A$2:$AP$1041,21,FALSE)</f>
        <v>0.95</v>
      </c>
      <c r="J388" s="39">
        <f>VLOOKUP($J385,ASBVs!$A$2:$AP$1041,31,FALSE)</f>
        <v>0.32</v>
      </c>
    </row>
    <row r="389" spans="2:10" ht="12.6" customHeight="1" x14ac:dyDescent="0.3">
      <c r="B389" s="29">
        <f>VLOOKUP($J385,ASBVs!$A$2:$AP$1041,12,FALSE)</f>
        <v>67</v>
      </c>
      <c r="C389" s="29">
        <f>VLOOKUP($J385,ASBVs!$A$2:$AP$1041,14,FALSE)</f>
        <v>72</v>
      </c>
      <c r="D389" s="29">
        <f>VLOOKUP($J385,ASBVs!$A$2:$AP$1041,16,FALSE)</f>
        <v>62</v>
      </c>
      <c r="E389" s="29">
        <f>VLOOKUP($J385,ASBVs!$A$2:$AP$1041,18,FALSE)</f>
        <v>71</v>
      </c>
      <c r="F389" s="29">
        <f>VLOOKUP($J385,ASBVs!$A$2:$AP$1041,20,FALSE)</f>
        <v>69</v>
      </c>
      <c r="G389" s="29">
        <f>VLOOKUP($J385,ASBVs!$A$2:$AP$1041,42,FALSE)</f>
        <v>56</v>
      </c>
      <c r="H389" s="29">
        <f>VLOOKUP($J385,ASBVs!$A$2:$AP$1041,40,FALSE)</f>
        <v>49</v>
      </c>
      <c r="I389" s="29">
        <f>VLOOKUP($J385,ASBVs!$A$2:$AP$1041,22,FALSE)</f>
        <v>62</v>
      </c>
      <c r="J389" s="29">
        <f>VLOOKUP($J385,ASBVs!$A$2:$AP$1041,32,FALSE)</f>
        <v>54</v>
      </c>
    </row>
    <row r="390" spans="2:10" ht="12.6" customHeight="1" x14ac:dyDescent="0.3">
      <c r="B390" s="31" t="s">
        <v>1089</v>
      </c>
      <c r="C390" s="27" t="s">
        <v>1090</v>
      </c>
      <c r="D390" s="27" t="s">
        <v>1091</v>
      </c>
      <c r="E390" s="27" t="s">
        <v>8</v>
      </c>
      <c r="F390" s="27" t="s">
        <v>6</v>
      </c>
      <c r="G390" s="27" t="s">
        <v>7</v>
      </c>
      <c r="H390" s="27" t="s">
        <v>2638</v>
      </c>
      <c r="I390" s="85" t="s">
        <v>2700</v>
      </c>
      <c r="J390" s="86"/>
    </row>
    <row r="391" spans="2:10" ht="12.6" customHeight="1" x14ac:dyDescent="0.3">
      <c r="B391" s="30">
        <f>VLOOKUP($J385,ASBVs!$A$2:$AP$1041,33,FALSE)</f>
        <v>0.05</v>
      </c>
      <c r="C391" s="30">
        <f>VLOOKUP($J385,ASBVs!$A$2:$AP$1041,35,FALSE)</f>
        <v>0.19</v>
      </c>
      <c r="D391" s="30">
        <f>VLOOKUP($J385,ASBVs!$A$2:$AP$1041,37,FALSE)</f>
        <v>0.02</v>
      </c>
      <c r="E391" s="32">
        <f>VLOOKUP($J385,ASBVs!$A$2:$AP$1041,29,FALSE)</f>
        <v>4.45</v>
      </c>
      <c r="F391" s="32">
        <f>VLOOKUP($J385,ASBVs!$A$2:$AP$1041,23,FALSE)</f>
        <v>-0.12</v>
      </c>
      <c r="G391" s="32">
        <f>VLOOKUP($J385,ASBVs!$A$2:$AP$1041,25,FALSE)</f>
        <v>4.2300000000000004</v>
      </c>
      <c r="H391" s="32">
        <f>VLOOKUP($J385,ASBVs!$A$2:$AP$1041,27,FALSE)</f>
        <v>2.6</v>
      </c>
      <c r="I391" s="86"/>
      <c r="J391" s="86"/>
    </row>
    <row r="392" spans="2:10" ht="12.6" customHeight="1" x14ac:dyDescent="0.3">
      <c r="B392" s="33">
        <f>VLOOKUP($J385,ASBVs!$A$2:$AP$1041,34,FALSE)</f>
        <v>45</v>
      </c>
      <c r="C392" s="33">
        <f>VLOOKUP($J385,ASBVs!$A$2:$AP$1041,36,FALSE)</f>
        <v>52</v>
      </c>
      <c r="D392" s="33">
        <f>VLOOKUP($J385,ASBVs!$A$2:$AP$1041,38,FALSE)</f>
        <v>39</v>
      </c>
      <c r="E392" s="33">
        <f>VLOOKUP($J385,ASBVs!$A$2:$AP$1041,30,FALSE)</f>
        <v>63</v>
      </c>
      <c r="F392" s="33">
        <f>VLOOKUP($J385,ASBVs!$A$2:$AP$1041,24,FALSE)</f>
        <v>49</v>
      </c>
      <c r="G392" s="33">
        <f>VLOOKUP($J385,ASBVs!$A$2:$AP$1041,26,FALSE)</f>
        <v>49</v>
      </c>
      <c r="H392" s="33">
        <f>VLOOKUP($J385,ASBVs!$A$2:$AP$1041,28,FALSE)</f>
        <v>55</v>
      </c>
      <c r="I392" s="99">
        <f>VLOOKUP($J385,ASBVs!$A$2:$AQ$1041,43,FALSE)</f>
        <v>10.53</v>
      </c>
      <c r="J392" s="79"/>
    </row>
    <row r="393" spans="2:10" ht="12.6" customHeight="1" x14ac:dyDescent="0.3">
      <c r="B393" s="87" t="s">
        <v>2695</v>
      </c>
      <c r="C393" s="88"/>
      <c r="D393" s="89" t="s">
        <v>2699</v>
      </c>
      <c r="E393" s="90"/>
      <c r="F393" s="91" t="str">
        <f>VLOOKUP($J385,ASBVs!$A$2:$F$1041,6,FALSE)</f>
        <v xml:space="preserve"> </v>
      </c>
      <c r="G393" s="34" t="s">
        <v>2669</v>
      </c>
      <c r="H393" s="35" t="str">
        <f>VLOOKUP($J385,ASBVs!$A$2:$AU$1041,46,FALSE)</f>
        <v>2</v>
      </c>
      <c r="I393" s="34" t="s">
        <v>2670</v>
      </c>
      <c r="J393" s="35" t="str">
        <f>VLOOKUP($J385,ASBVs!$A$2:$AU$1041,47,FALSE)</f>
        <v>2</v>
      </c>
    </row>
    <row r="394" spans="2:10" ht="12.6" customHeight="1" x14ac:dyDescent="0.3">
      <c r="B394" s="93">
        <f>VLOOKUP($J385,ASBVs!$A$2:$AS$1041,45,FALSE)</f>
        <v>129.55000000000001</v>
      </c>
      <c r="C394" s="94"/>
      <c r="D394" s="93">
        <f>VLOOKUP($J385,ASBVs!$A$2:$AS$1041,44,FALSE)</f>
        <v>172.16</v>
      </c>
      <c r="E394" s="94"/>
      <c r="F394" s="92"/>
      <c r="G394" s="34" t="s">
        <v>2671</v>
      </c>
      <c r="H394" s="35" t="str">
        <f>VLOOKUP($J385,ASBVs!$A$2:$AW$1041,48,FALSE)</f>
        <v>3</v>
      </c>
      <c r="I394" s="34" t="s">
        <v>2672</v>
      </c>
      <c r="J394" s="35">
        <f>VLOOKUP($J385,ASBVs!$A$2:$AW$1041,49,FALSE)</f>
        <v>3</v>
      </c>
    </row>
    <row r="395" spans="2:10" ht="12.6" customHeight="1" x14ac:dyDescent="0.3">
      <c r="B395" s="36" t="s">
        <v>2696</v>
      </c>
      <c r="C395" s="95" t="str">
        <f>VLOOKUP($J385,ASBVs!$A$2:$E$1041,5,FALSE)</f>
        <v xml:space="preserve">Individual </v>
      </c>
      <c r="D395" s="96"/>
      <c r="E395" s="97" t="s">
        <v>2697</v>
      </c>
      <c r="F395" s="98"/>
      <c r="G395" s="74"/>
      <c r="H395" s="75"/>
      <c r="I395" s="37" t="s">
        <v>2698</v>
      </c>
      <c r="J395" s="38"/>
    </row>
    <row r="397" spans="2:10" ht="12.6" customHeight="1" x14ac:dyDescent="0.3">
      <c r="B397" s="76" t="s">
        <v>2692</v>
      </c>
      <c r="C397" s="77"/>
      <c r="D397" s="20" t="str">
        <f>VLOOKUP($J397,ASBVs!$A$2:$B$1041,2,FALSE)</f>
        <v>224483</v>
      </c>
      <c r="E397" s="21"/>
      <c r="F397" s="22" t="str">
        <f>VLOOKUP($J397,ASBVs!$A$2:$J$1041,10,FALSE)</f>
        <v>Twin</v>
      </c>
      <c r="G397" s="78" t="str">
        <f>VLOOKUP($J397,ASBVs!$A$2:$AX$1041,50,FALSE)</f>
        <v xml:space="preserve"> </v>
      </c>
      <c r="H397" s="79"/>
      <c r="I397" s="23" t="s">
        <v>2693</v>
      </c>
      <c r="J397" s="24">
        <v>34</v>
      </c>
    </row>
    <row r="398" spans="2:10" ht="12.6" customHeight="1" x14ac:dyDescent="0.3">
      <c r="B398" s="25" t="s">
        <v>2694</v>
      </c>
      <c r="C398" s="80" t="str">
        <f>VLOOKUP($J397,ASBVs!$A$2:$H$1041,8,FALSE)</f>
        <v>213926</v>
      </c>
      <c r="D398" s="80"/>
      <c r="E398" s="81"/>
      <c r="F398" s="26" t="s">
        <v>2639</v>
      </c>
      <c r="G398" s="82">
        <f>VLOOKUP($J397,ASBVs!$A$2:$I$1041,9,FALSE)</f>
        <v>44709</v>
      </c>
      <c r="H398" s="83"/>
      <c r="I398" s="83"/>
      <c r="J398" s="84"/>
    </row>
    <row r="399" spans="2:10" ht="12.6" customHeight="1" x14ac:dyDescent="0.3">
      <c r="B399" s="27" t="s">
        <v>0</v>
      </c>
      <c r="C399" s="28" t="s">
        <v>1</v>
      </c>
      <c r="D399" s="28" t="s">
        <v>2</v>
      </c>
      <c r="E399" s="28" t="s">
        <v>3</v>
      </c>
      <c r="F399" s="27" t="s">
        <v>4</v>
      </c>
      <c r="G399" s="28" t="s">
        <v>1093</v>
      </c>
      <c r="H399" s="28" t="s">
        <v>1092</v>
      </c>
      <c r="I399" s="28" t="s">
        <v>5</v>
      </c>
      <c r="J399" s="28" t="s">
        <v>2652</v>
      </c>
    </row>
    <row r="400" spans="2:10" ht="12.6" customHeight="1" x14ac:dyDescent="0.3">
      <c r="B400" s="29">
        <f>VLOOKUP($J397,ASBVs!$A$2:$AP$1041,11,FALSE)</f>
        <v>0.49</v>
      </c>
      <c r="C400" s="29">
        <f>VLOOKUP($J397,ASBVs!$A$2:$AP$1041,13,FALSE)</f>
        <v>8.83</v>
      </c>
      <c r="D400" s="29">
        <f>VLOOKUP($J397,ASBVs!$A$2:$AP$1041,15,FALSE)</f>
        <v>13.65</v>
      </c>
      <c r="E400" s="29">
        <f>VLOOKUP($J397,ASBVs!$A$2:$AP$1041,17,FALSE)</f>
        <v>-0.03</v>
      </c>
      <c r="F400" s="29">
        <f>VLOOKUP($J397,ASBVs!$A$2:$AP$1041,19,FALSE)</f>
        <v>2.04</v>
      </c>
      <c r="G400" s="39">
        <f>VLOOKUP($J397,ASBVs!$A$2:$AP$1041,41,FALSE)</f>
        <v>0.36</v>
      </c>
      <c r="H400" s="39">
        <f>VLOOKUP($J397,ASBVs!$A$2:$AP$1041,39,FALSE)</f>
        <v>0.24</v>
      </c>
      <c r="I400" s="29">
        <f>VLOOKUP($J397,ASBVs!$A$2:$AP$1041,21,FALSE)</f>
        <v>1.8</v>
      </c>
      <c r="J400" s="39">
        <f>VLOOKUP($J397,ASBVs!$A$2:$AP$1041,31,FALSE)</f>
        <v>0.24</v>
      </c>
    </row>
    <row r="401" spans="2:10" ht="12.6" customHeight="1" x14ac:dyDescent="0.3">
      <c r="B401" s="29">
        <f>VLOOKUP($J397,ASBVs!$A$2:$AP$1041,12,FALSE)</f>
        <v>65</v>
      </c>
      <c r="C401" s="29">
        <f>VLOOKUP($J397,ASBVs!$A$2:$AP$1041,14,FALSE)</f>
        <v>70</v>
      </c>
      <c r="D401" s="29">
        <f>VLOOKUP($J397,ASBVs!$A$2:$AP$1041,16,FALSE)</f>
        <v>55</v>
      </c>
      <c r="E401" s="29">
        <f>VLOOKUP($J397,ASBVs!$A$2:$AP$1041,18,FALSE)</f>
        <v>63</v>
      </c>
      <c r="F401" s="29">
        <f>VLOOKUP($J397,ASBVs!$A$2:$AP$1041,20,FALSE)</f>
        <v>64</v>
      </c>
      <c r="G401" s="29">
        <f>VLOOKUP($J397,ASBVs!$A$2:$AP$1041,42,FALSE)</f>
        <v>48</v>
      </c>
      <c r="H401" s="29">
        <f>VLOOKUP($J397,ASBVs!$A$2:$AP$1041,40,FALSE)</f>
        <v>42</v>
      </c>
      <c r="I401" s="29">
        <f>VLOOKUP($J397,ASBVs!$A$2:$AP$1041,22,FALSE)</f>
        <v>53</v>
      </c>
      <c r="J401" s="29">
        <f>VLOOKUP($J397,ASBVs!$A$2:$AP$1041,32,FALSE)</f>
        <v>46</v>
      </c>
    </row>
    <row r="402" spans="2:10" ht="12.6" customHeight="1" x14ac:dyDescent="0.3">
      <c r="B402" s="31" t="s">
        <v>1089</v>
      </c>
      <c r="C402" s="27" t="s">
        <v>1090</v>
      </c>
      <c r="D402" s="27" t="s">
        <v>1091</v>
      </c>
      <c r="E402" s="27" t="s">
        <v>8</v>
      </c>
      <c r="F402" s="27" t="s">
        <v>6</v>
      </c>
      <c r="G402" s="27" t="s">
        <v>7</v>
      </c>
      <c r="H402" s="27" t="s">
        <v>2638</v>
      </c>
      <c r="I402" s="85" t="s">
        <v>2700</v>
      </c>
      <c r="J402" s="86"/>
    </row>
    <row r="403" spans="2:10" ht="12.6" customHeight="1" x14ac:dyDescent="0.3">
      <c r="B403" s="30">
        <f>VLOOKUP($J397,ASBVs!$A$2:$AP$1041,33,FALSE)</f>
        <v>0.04</v>
      </c>
      <c r="C403" s="30">
        <f>VLOOKUP($J397,ASBVs!$A$2:$AP$1041,35,FALSE)</f>
        <v>0.18</v>
      </c>
      <c r="D403" s="30">
        <f>VLOOKUP($J397,ASBVs!$A$2:$AP$1041,37,FALSE)</f>
        <v>0.02</v>
      </c>
      <c r="E403" s="32">
        <f>VLOOKUP($J397,ASBVs!$A$2:$AP$1041,29,FALSE)</f>
        <v>4.93</v>
      </c>
      <c r="F403" s="32">
        <f>VLOOKUP($J397,ASBVs!$A$2:$AP$1041,23,FALSE)</f>
        <v>-0.37</v>
      </c>
      <c r="G403" s="32">
        <f>VLOOKUP($J397,ASBVs!$A$2:$AP$1041,25,FALSE)</f>
        <v>4.5199999999999996</v>
      </c>
      <c r="H403" s="32">
        <f>VLOOKUP($J397,ASBVs!$A$2:$AP$1041,27,FALSE)</f>
        <v>1.78</v>
      </c>
      <c r="I403" s="86"/>
      <c r="J403" s="86"/>
    </row>
    <row r="404" spans="2:10" ht="12.6" customHeight="1" x14ac:dyDescent="0.3">
      <c r="B404" s="33">
        <f>VLOOKUP($J397,ASBVs!$A$2:$AP$1041,34,FALSE)</f>
        <v>37</v>
      </c>
      <c r="C404" s="33">
        <f>VLOOKUP($J397,ASBVs!$A$2:$AP$1041,36,FALSE)</f>
        <v>45</v>
      </c>
      <c r="D404" s="33">
        <f>VLOOKUP($J397,ASBVs!$A$2:$AP$1041,38,FALSE)</f>
        <v>31</v>
      </c>
      <c r="E404" s="33">
        <f>VLOOKUP($J397,ASBVs!$A$2:$AP$1041,30,FALSE)</f>
        <v>59</v>
      </c>
      <c r="F404" s="33">
        <f>VLOOKUP($J397,ASBVs!$A$2:$AP$1041,24,FALSE)</f>
        <v>44</v>
      </c>
      <c r="G404" s="33">
        <f>VLOOKUP($J397,ASBVs!$A$2:$AP$1041,26,FALSE)</f>
        <v>43</v>
      </c>
      <c r="H404" s="33">
        <f>VLOOKUP($J397,ASBVs!$A$2:$AP$1041,28,FALSE)</f>
        <v>47</v>
      </c>
      <c r="I404" s="99">
        <f>VLOOKUP($J397,ASBVs!$A$2:$AQ$1041,43,FALSE)</f>
        <v>10.63</v>
      </c>
      <c r="J404" s="79"/>
    </row>
    <row r="405" spans="2:10" ht="12.6" customHeight="1" x14ac:dyDescent="0.3">
      <c r="B405" s="87" t="s">
        <v>2695</v>
      </c>
      <c r="C405" s="88"/>
      <c r="D405" s="89" t="s">
        <v>2699</v>
      </c>
      <c r="E405" s="90"/>
      <c r="F405" s="91" t="str">
        <f>VLOOKUP($J397,ASBVs!$A$2:$F$1041,6,FALSE)</f>
        <v xml:space="preserve"> </v>
      </c>
      <c r="G405" s="34" t="s">
        <v>2669</v>
      </c>
      <c r="H405" s="35" t="str">
        <f>VLOOKUP($J397,ASBVs!$A$2:$AU$1041,46,FALSE)</f>
        <v>2</v>
      </c>
      <c r="I405" s="34" t="s">
        <v>2670</v>
      </c>
      <c r="J405" s="35" t="str">
        <f>VLOOKUP($J397,ASBVs!$A$2:$AU$1041,47,FALSE)</f>
        <v>2</v>
      </c>
    </row>
    <row r="406" spans="2:10" ht="12.6" customHeight="1" x14ac:dyDescent="0.3">
      <c r="B406" s="93">
        <f>VLOOKUP($J397,ASBVs!$A$2:$AS$1041,45,FALSE)</f>
        <v>127.33</v>
      </c>
      <c r="C406" s="94"/>
      <c r="D406" s="93">
        <f>VLOOKUP($J397,ASBVs!$A$2:$AS$1041,44,FALSE)</f>
        <v>162.57</v>
      </c>
      <c r="E406" s="94"/>
      <c r="F406" s="92"/>
      <c r="G406" s="34" t="s">
        <v>2671</v>
      </c>
      <c r="H406" s="35" t="str">
        <f>VLOOKUP($J397,ASBVs!$A$2:$AW$1041,48,FALSE)</f>
        <v>2</v>
      </c>
      <c r="I406" s="34" t="s">
        <v>2672</v>
      </c>
      <c r="J406" s="35">
        <f>VLOOKUP($J397,ASBVs!$A$2:$AW$1041,49,FALSE)</f>
        <v>3</v>
      </c>
    </row>
    <row r="407" spans="2:10" ht="12.6" customHeight="1" x14ac:dyDescent="0.3">
      <c r="B407" s="36" t="s">
        <v>2696</v>
      </c>
      <c r="C407" s="95" t="str">
        <f>VLOOKUP($J397,ASBVs!$A$2:$E$1041,5,FALSE)</f>
        <v xml:space="preserve">Individual </v>
      </c>
      <c r="D407" s="96"/>
      <c r="E407" s="97" t="s">
        <v>2697</v>
      </c>
      <c r="F407" s="98"/>
      <c r="G407" s="74"/>
      <c r="H407" s="75"/>
      <c r="I407" s="37" t="s">
        <v>2698</v>
      </c>
      <c r="J407" s="38"/>
    </row>
    <row r="409" spans="2:10" ht="12.6" customHeight="1" x14ac:dyDescent="0.3">
      <c r="B409" s="76" t="s">
        <v>2692</v>
      </c>
      <c r="C409" s="77"/>
      <c r="D409" s="20" t="str">
        <f>VLOOKUP($J409,ASBVs!$A$2:$B$1041,2,FALSE)</f>
        <v>224310</v>
      </c>
      <c r="E409" s="21"/>
      <c r="F409" s="22" t="str">
        <f>VLOOKUP($J409,ASBVs!$A$2:$J$1041,10,FALSE)</f>
        <v>Twin</v>
      </c>
      <c r="G409" s="78" t="str">
        <f>VLOOKUP($J409,ASBVs!$A$2:$AX$1041,50,FALSE)</f>
        <v xml:space="preserve"> </v>
      </c>
      <c r="H409" s="79"/>
      <c r="I409" s="23" t="s">
        <v>2693</v>
      </c>
      <c r="J409" s="24">
        <v>35</v>
      </c>
    </row>
    <row r="410" spans="2:10" ht="12.6" customHeight="1" x14ac:dyDescent="0.3">
      <c r="B410" s="25" t="s">
        <v>2694</v>
      </c>
      <c r="C410" s="80" t="str">
        <f>VLOOKUP($J409,ASBVs!$A$2:$H$1041,8,FALSE)</f>
        <v>193431</v>
      </c>
      <c r="D410" s="80"/>
      <c r="E410" s="81"/>
      <c r="F410" s="26" t="s">
        <v>2639</v>
      </c>
      <c r="G410" s="82">
        <f>VLOOKUP($J409,ASBVs!$A$2:$I$1041,9,FALSE)</f>
        <v>44708</v>
      </c>
      <c r="H410" s="83"/>
      <c r="I410" s="83"/>
      <c r="J410" s="84"/>
    </row>
    <row r="411" spans="2:10" ht="12.6" customHeight="1" x14ac:dyDescent="0.3">
      <c r="B411" s="27" t="s">
        <v>0</v>
      </c>
      <c r="C411" s="28" t="s">
        <v>1</v>
      </c>
      <c r="D411" s="28" t="s">
        <v>2</v>
      </c>
      <c r="E411" s="28" t="s">
        <v>3</v>
      </c>
      <c r="F411" s="27" t="s">
        <v>4</v>
      </c>
      <c r="G411" s="28" t="s">
        <v>1093</v>
      </c>
      <c r="H411" s="28" t="s">
        <v>1092</v>
      </c>
      <c r="I411" s="28" t="s">
        <v>5</v>
      </c>
      <c r="J411" s="28" t="s">
        <v>2652</v>
      </c>
    </row>
    <row r="412" spans="2:10" ht="12.6" customHeight="1" x14ac:dyDescent="0.3">
      <c r="B412" s="29">
        <f>VLOOKUP($J409,ASBVs!$A$2:$AP$1041,11,FALSE)</f>
        <v>0.48</v>
      </c>
      <c r="C412" s="29">
        <f>VLOOKUP($J409,ASBVs!$A$2:$AP$1041,13,FALSE)</f>
        <v>9.52</v>
      </c>
      <c r="D412" s="29">
        <f>VLOOKUP($J409,ASBVs!$A$2:$AP$1041,15,FALSE)</f>
        <v>14.28</v>
      </c>
      <c r="E412" s="29">
        <f>VLOOKUP($J409,ASBVs!$A$2:$AP$1041,17,FALSE)</f>
        <v>0.32</v>
      </c>
      <c r="F412" s="29">
        <f>VLOOKUP($J409,ASBVs!$A$2:$AP$1041,19,FALSE)</f>
        <v>2.91</v>
      </c>
      <c r="G412" s="39">
        <f>VLOOKUP($J409,ASBVs!$A$2:$AP$1041,41,FALSE)</f>
        <v>0.38</v>
      </c>
      <c r="H412" s="39">
        <f>VLOOKUP($J409,ASBVs!$A$2:$AP$1041,39,FALSE)</f>
        <v>0.21</v>
      </c>
      <c r="I412" s="29">
        <f>VLOOKUP($J409,ASBVs!$A$2:$AP$1041,21,FALSE)</f>
        <v>0.75</v>
      </c>
      <c r="J412" s="39">
        <f>VLOOKUP($J409,ASBVs!$A$2:$AP$1041,31,FALSE)</f>
        <v>0.28000000000000003</v>
      </c>
    </row>
    <row r="413" spans="2:10" ht="12.6" customHeight="1" x14ac:dyDescent="0.3">
      <c r="B413" s="29">
        <f>VLOOKUP($J409,ASBVs!$A$2:$AP$1041,12,FALSE)</f>
        <v>67</v>
      </c>
      <c r="C413" s="29">
        <f>VLOOKUP($J409,ASBVs!$A$2:$AP$1041,14,FALSE)</f>
        <v>71</v>
      </c>
      <c r="D413" s="29">
        <f>VLOOKUP($J409,ASBVs!$A$2:$AP$1041,16,FALSE)</f>
        <v>63</v>
      </c>
      <c r="E413" s="29">
        <f>VLOOKUP($J409,ASBVs!$A$2:$AP$1041,18,FALSE)</f>
        <v>68</v>
      </c>
      <c r="F413" s="29">
        <f>VLOOKUP($J409,ASBVs!$A$2:$AP$1041,20,FALSE)</f>
        <v>68</v>
      </c>
      <c r="G413" s="29">
        <f>VLOOKUP($J409,ASBVs!$A$2:$AP$1041,42,FALSE)</f>
        <v>59</v>
      </c>
      <c r="H413" s="29">
        <f>VLOOKUP($J409,ASBVs!$A$2:$AP$1041,40,FALSE)</f>
        <v>51</v>
      </c>
      <c r="I413" s="29">
        <f>VLOOKUP($J409,ASBVs!$A$2:$AP$1041,22,FALSE)</f>
        <v>63</v>
      </c>
      <c r="J413" s="29">
        <f>VLOOKUP($J409,ASBVs!$A$2:$AP$1041,32,FALSE)</f>
        <v>57</v>
      </c>
    </row>
    <row r="414" spans="2:10" ht="12.6" customHeight="1" x14ac:dyDescent="0.3">
      <c r="B414" s="31" t="s">
        <v>1089</v>
      </c>
      <c r="C414" s="27" t="s">
        <v>1090</v>
      </c>
      <c r="D414" s="27" t="s">
        <v>1091</v>
      </c>
      <c r="E414" s="27" t="s">
        <v>8</v>
      </c>
      <c r="F414" s="27" t="s">
        <v>6</v>
      </c>
      <c r="G414" s="27" t="s">
        <v>7</v>
      </c>
      <c r="H414" s="27" t="s">
        <v>2638</v>
      </c>
      <c r="I414" s="85" t="s">
        <v>2700</v>
      </c>
      <c r="J414" s="86"/>
    </row>
    <row r="415" spans="2:10" ht="12.6" customHeight="1" x14ac:dyDescent="0.3">
      <c r="B415" s="30">
        <f>VLOOKUP($J409,ASBVs!$A$2:$AP$1041,33,FALSE)</f>
        <v>0.04</v>
      </c>
      <c r="C415" s="30">
        <f>VLOOKUP($J409,ASBVs!$A$2:$AP$1041,35,FALSE)</f>
        <v>0.12</v>
      </c>
      <c r="D415" s="30">
        <f>VLOOKUP($J409,ASBVs!$A$2:$AP$1041,37,FALSE)</f>
        <v>0.03</v>
      </c>
      <c r="E415" s="32">
        <f>VLOOKUP($J409,ASBVs!$A$2:$AP$1041,29,FALSE)</f>
        <v>5.53</v>
      </c>
      <c r="F415" s="32">
        <f>VLOOKUP($J409,ASBVs!$A$2:$AP$1041,23,FALSE)</f>
        <v>-0.44</v>
      </c>
      <c r="G415" s="32">
        <f>VLOOKUP($J409,ASBVs!$A$2:$AP$1041,25,FALSE)</f>
        <v>4.8899999999999997</v>
      </c>
      <c r="H415" s="32">
        <f>VLOOKUP($J409,ASBVs!$A$2:$AP$1041,27,FALSE)</f>
        <v>2.63</v>
      </c>
      <c r="I415" s="86"/>
      <c r="J415" s="86"/>
    </row>
    <row r="416" spans="2:10" ht="12.6" customHeight="1" x14ac:dyDescent="0.3">
      <c r="B416" s="33">
        <f>VLOOKUP($J409,ASBVs!$A$2:$AP$1041,34,FALSE)</f>
        <v>47</v>
      </c>
      <c r="C416" s="33">
        <f>VLOOKUP($J409,ASBVs!$A$2:$AP$1041,36,FALSE)</f>
        <v>54</v>
      </c>
      <c r="D416" s="33">
        <f>VLOOKUP($J409,ASBVs!$A$2:$AP$1041,38,FALSE)</f>
        <v>41</v>
      </c>
      <c r="E416" s="33">
        <f>VLOOKUP($J409,ASBVs!$A$2:$AP$1041,30,FALSE)</f>
        <v>62</v>
      </c>
      <c r="F416" s="33">
        <f>VLOOKUP($J409,ASBVs!$A$2:$AP$1041,24,FALSE)</f>
        <v>52</v>
      </c>
      <c r="G416" s="33">
        <f>VLOOKUP($J409,ASBVs!$A$2:$AP$1041,26,FALSE)</f>
        <v>52</v>
      </c>
      <c r="H416" s="33">
        <f>VLOOKUP($J409,ASBVs!$A$2:$AP$1041,28,FALSE)</f>
        <v>55</v>
      </c>
      <c r="I416" s="99">
        <f>VLOOKUP($J409,ASBVs!$A$2:$AQ$1041,43,FALSE)</f>
        <v>10.27</v>
      </c>
      <c r="J416" s="79"/>
    </row>
    <row r="417" spans="2:10" ht="12.6" customHeight="1" x14ac:dyDescent="0.3">
      <c r="B417" s="87" t="s">
        <v>2695</v>
      </c>
      <c r="C417" s="88"/>
      <c r="D417" s="89" t="s">
        <v>2699</v>
      </c>
      <c r="E417" s="90"/>
      <c r="F417" s="91" t="str">
        <f>VLOOKUP($J409,ASBVs!$A$2:$F$1041,6,FALSE)</f>
        <v xml:space="preserve"> </v>
      </c>
      <c r="G417" s="34" t="s">
        <v>2669</v>
      </c>
      <c r="H417" s="35" t="str">
        <f>VLOOKUP($J409,ASBVs!$A$2:$AU$1041,46,FALSE)</f>
        <v>1</v>
      </c>
      <c r="I417" s="34" t="s">
        <v>2670</v>
      </c>
      <c r="J417" s="35" t="str">
        <f>VLOOKUP($J409,ASBVs!$A$2:$AU$1041,47,FALSE)</f>
        <v>2</v>
      </c>
    </row>
    <row r="418" spans="2:10" ht="12.6" customHeight="1" x14ac:dyDescent="0.3">
      <c r="B418" s="93">
        <f>VLOOKUP($J409,ASBVs!$A$2:$AS$1041,45,FALSE)</f>
        <v>125.32</v>
      </c>
      <c r="C418" s="94"/>
      <c r="D418" s="93">
        <f>VLOOKUP($J409,ASBVs!$A$2:$AS$1041,44,FALSE)</f>
        <v>169.6</v>
      </c>
      <c r="E418" s="94"/>
      <c r="F418" s="92"/>
      <c r="G418" s="34" t="s">
        <v>2671</v>
      </c>
      <c r="H418" s="35" t="str">
        <f>VLOOKUP($J409,ASBVs!$A$2:$AW$1041,48,FALSE)</f>
        <v>2</v>
      </c>
      <c r="I418" s="34" t="s">
        <v>2672</v>
      </c>
      <c r="J418" s="35">
        <f>VLOOKUP($J409,ASBVs!$A$2:$AW$1041,49,FALSE)</f>
        <v>3</v>
      </c>
    </row>
    <row r="419" spans="2:10" ht="12.6" customHeight="1" x14ac:dyDescent="0.3">
      <c r="B419" s="36" t="s">
        <v>2696</v>
      </c>
      <c r="C419" s="95" t="str">
        <f>VLOOKUP($J409,ASBVs!$A$2:$E$1041,5,FALSE)</f>
        <v xml:space="preserve">Individual </v>
      </c>
      <c r="D419" s="96"/>
      <c r="E419" s="97" t="s">
        <v>2697</v>
      </c>
      <c r="F419" s="98"/>
      <c r="G419" s="74"/>
      <c r="H419" s="75"/>
      <c r="I419" s="37" t="s">
        <v>2698</v>
      </c>
      <c r="J419" s="38"/>
    </row>
    <row r="421" spans="2:10" ht="12.6" customHeight="1" x14ac:dyDescent="0.3">
      <c r="B421" s="76" t="s">
        <v>2692</v>
      </c>
      <c r="C421" s="77"/>
      <c r="D421" s="20" t="str">
        <f>VLOOKUP($J421,ASBVs!$A$2:$B$1041,2,FALSE)</f>
        <v>224866</v>
      </c>
      <c r="E421" s="21"/>
      <c r="F421" s="22" t="str">
        <f>VLOOKUP($J421,ASBVs!$A$2:$J$1041,10,FALSE)</f>
        <v>Twin</v>
      </c>
      <c r="G421" s="78" t="str">
        <f>VLOOKUP($J421,ASBVs!$A$2:$AX$1041,50,FALSE)</f>
        <v xml:space="preserve"> </v>
      </c>
      <c r="H421" s="79"/>
      <c r="I421" s="23" t="s">
        <v>2693</v>
      </c>
      <c r="J421" s="24">
        <v>36</v>
      </c>
    </row>
    <row r="422" spans="2:10" ht="12.6" customHeight="1" x14ac:dyDescent="0.3">
      <c r="B422" s="25" t="s">
        <v>2694</v>
      </c>
      <c r="C422" s="80" t="str">
        <f>VLOOKUP($J421,ASBVs!$A$2:$H$1041,8,FALSE)</f>
        <v>214627</v>
      </c>
      <c r="D422" s="80"/>
      <c r="E422" s="81"/>
      <c r="F422" s="26" t="s">
        <v>2639</v>
      </c>
      <c r="G422" s="82">
        <f>VLOOKUP($J421,ASBVs!$A$2:$I$1041,9,FALSE)</f>
        <v>44711</v>
      </c>
      <c r="H422" s="83"/>
      <c r="I422" s="83"/>
      <c r="J422" s="84"/>
    </row>
    <row r="423" spans="2:10" ht="12.6" customHeight="1" x14ac:dyDescent="0.3">
      <c r="B423" s="27" t="s">
        <v>0</v>
      </c>
      <c r="C423" s="28" t="s">
        <v>1</v>
      </c>
      <c r="D423" s="28" t="s">
        <v>2</v>
      </c>
      <c r="E423" s="28" t="s">
        <v>3</v>
      </c>
      <c r="F423" s="27" t="s">
        <v>4</v>
      </c>
      <c r="G423" s="28" t="s">
        <v>1093</v>
      </c>
      <c r="H423" s="28" t="s">
        <v>1092</v>
      </c>
      <c r="I423" s="28" t="s">
        <v>5</v>
      </c>
      <c r="J423" s="28" t="s">
        <v>2652</v>
      </c>
    </row>
    <row r="424" spans="2:10" ht="12.6" customHeight="1" x14ac:dyDescent="0.3">
      <c r="B424" s="29">
        <f>VLOOKUP($J421,ASBVs!$A$2:$AP$1041,11,FALSE)</f>
        <v>0.32</v>
      </c>
      <c r="C424" s="29">
        <f>VLOOKUP($J421,ASBVs!$A$2:$AP$1041,13,FALSE)</f>
        <v>8.9600000000000009</v>
      </c>
      <c r="D424" s="29">
        <f>VLOOKUP($J421,ASBVs!$A$2:$AP$1041,15,FALSE)</f>
        <v>14.04</v>
      </c>
      <c r="E424" s="29">
        <f>VLOOKUP($J421,ASBVs!$A$2:$AP$1041,17,FALSE)</f>
        <v>0.66</v>
      </c>
      <c r="F424" s="29">
        <f>VLOOKUP($J421,ASBVs!$A$2:$AP$1041,19,FALSE)</f>
        <v>2.27</v>
      </c>
      <c r="G424" s="39">
        <f>VLOOKUP($J421,ASBVs!$A$2:$AP$1041,41,FALSE)</f>
        <v>0.48</v>
      </c>
      <c r="H424" s="39">
        <f>VLOOKUP($J421,ASBVs!$A$2:$AP$1041,39,FALSE)</f>
        <v>0.3</v>
      </c>
      <c r="I424" s="29">
        <f>VLOOKUP($J421,ASBVs!$A$2:$AP$1041,21,FALSE)</f>
        <v>0.72</v>
      </c>
      <c r="J424" s="39">
        <f>VLOOKUP($J421,ASBVs!$A$2:$AP$1041,31,FALSE)</f>
        <v>0.31</v>
      </c>
    </row>
    <row r="425" spans="2:10" ht="12.6" customHeight="1" x14ac:dyDescent="0.3">
      <c r="B425" s="29">
        <f>VLOOKUP($J421,ASBVs!$A$2:$AP$1041,12,FALSE)</f>
        <v>67</v>
      </c>
      <c r="C425" s="29">
        <f>VLOOKUP($J421,ASBVs!$A$2:$AP$1041,14,FALSE)</f>
        <v>71</v>
      </c>
      <c r="D425" s="29">
        <f>VLOOKUP($J421,ASBVs!$A$2:$AP$1041,16,FALSE)</f>
        <v>62</v>
      </c>
      <c r="E425" s="29">
        <f>VLOOKUP($J421,ASBVs!$A$2:$AP$1041,18,FALSE)</f>
        <v>63</v>
      </c>
      <c r="F425" s="29">
        <f>VLOOKUP($J421,ASBVs!$A$2:$AP$1041,20,FALSE)</f>
        <v>64</v>
      </c>
      <c r="G425" s="29">
        <f>VLOOKUP($J421,ASBVs!$A$2:$AP$1041,42,FALSE)</f>
        <v>53</v>
      </c>
      <c r="H425" s="29">
        <f>VLOOKUP($J421,ASBVs!$A$2:$AP$1041,40,FALSE)</f>
        <v>47</v>
      </c>
      <c r="I425" s="29">
        <f>VLOOKUP($J421,ASBVs!$A$2:$AP$1041,22,FALSE)</f>
        <v>56</v>
      </c>
      <c r="J425" s="29">
        <f>VLOOKUP($J421,ASBVs!$A$2:$AP$1041,32,FALSE)</f>
        <v>51</v>
      </c>
    </row>
    <row r="426" spans="2:10" ht="12.6" customHeight="1" x14ac:dyDescent="0.3">
      <c r="B426" s="31" t="s">
        <v>1089</v>
      </c>
      <c r="C426" s="27" t="s">
        <v>1090</v>
      </c>
      <c r="D426" s="27" t="s">
        <v>1091</v>
      </c>
      <c r="E426" s="27" t="s">
        <v>8</v>
      </c>
      <c r="F426" s="27" t="s">
        <v>6</v>
      </c>
      <c r="G426" s="27" t="s">
        <v>7</v>
      </c>
      <c r="H426" s="27" t="s">
        <v>2638</v>
      </c>
      <c r="I426" s="85" t="s">
        <v>2700</v>
      </c>
      <c r="J426" s="86"/>
    </row>
    <row r="427" spans="2:10" ht="12.6" customHeight="1" x14ac:dyDescent="0.3">
      <c r="B427" s="30">
        <f>VLOOKUP($J421,ASBVs!$A$2:$AP$1041,33,FALSE)</f>
        <v>0.05</v>
      </c>
      <c r="C427" s="30">
        <f>VLOOKUP($J421,ASBVs!$A$2:$AP$1041,35,FALSE)</f>
        <v>0.31</v>
      </c>
      <c r="D427" s="30">
        <f>VLOOKUP($J421,ASBVs!$A$2:$AP$1041,37,FALSE)</f>
        <v>1E-3</v>
      </c>
      <c r="E427" s="32">
        <f>VLOOKUP($J421,ASBVs!$A$2:$AP$1041,29,FALSE)</f>
        <v>3.92</v>
      </c>
      <c r="F427" s="32">
        <f>VLOOKUP($J421,ASBVs!$A$2:$AP$1041,23,FALSE)</f>
        <v>-0.15</v>
      </c>
      <c r="G427" s="32">
        <f>VLOOKUP($J421,ASBVs!$A$2:$AP$1041,25,FALSE)</f>
        <v>3.85</v>
      </c>
      <c r="H427" s="32">
        <f>VLOOKUP($J421,ASBVs!$A$2:$AP$1041,27,FALSE)</f>
        <v>2.5099999999999998</v>
      </c>
      <c r="I427" s="86"/>
      <c r="J427" s="86"/>
    </row>
    <row r="428" spans="2:10" ht="12.6" customHeight="1" x14ac:dyDescent="0.3">
      <c r="B428" s="33">
        <f>VLOOKUP($J421,ASBVs!$A$2:$AP$1041,34,FALSE)</f>
        <v>41</v>
      </c>
      <c r="C428" s="33">
        <f>VLOOKUP($J421,ASBVs!$A$2:$AP$1041,36,FALSE)</f>
        <v>50</v>
      </c>
      <c r="D428" s="33">
        <f>VLOOKUP($J421,ASBVs!$A$2:$AP$1041,38,FALSE)</f>
        <v>36</v>
      </c>
      <c r="E428" s="33">
        <f>VLOOKUP($J421,ASBVs!$A$2:$AP$1041,30,FALSE)</f>
        <v>59</v>
      </c>
      <c r="F428" s="33">
        <f>VLOOKUP($J421,ASBVs!$A$2:$AP$1041,24,FALSE)</f>
        <v>48</v>
      </c>
      <c r="G428" s="33">
        <f>VLOOKUP($J421,ASBVs!$A$2:$AP$1041,26,FALSE)</f>
        <v>48</v>
      </c>
      <c r="H428" s="33">
        <f>VLOOKUP($J421,ASBVs!$A$2:$AP$1041,28,FALSE)</f>
        <v>51</v>
      </c>
      <c r="I428" s="99">
        <f>VLOOKUP($J421,ASBVs!$A$2:$AQ$1041,43,FALSE)</f>
        <v>9.6800000000000015</v>
      </c>
      <c r="J428" s="79"/>
    </row>
    <row r="429" spans="2:10" ht="12.6" customHeight="1" x14ac:dyDescent="0.3">
      <c r="B429" s="87" t="s">
        <v>2695</v>
      </c>
      <c r="C429" s="88"/>
      <c r="D429" s="89" t="s">
        <v>2699</v>
      </c>
      <c r="E429" s="90"/>
      <c r="F429" s="91" t="str">
        <f>VLOOKUP($J421,ASBVs!$A$2:$F$1041,6,FALSE)</f>
        <v xml:space="preserve"> </v>
      </c>
      <c r="G429" s="34" t="s">
        <v>2669</v>
      </c>
      <c r="H429" s="35" t="str">
        <f>VLOOKUP($J421,ASBVs!$A$2:$AU$1041,46,FALSE)</f>
        <v>2</v>
      </c>
      <c r="I429" s="34" t="s">
        <v>2670</v>
      </c>
      <c r="J429" s="35" t="str">
        <f>VLOOKUP($J421,ASBVs!$A$2:$AU$1041,47,FALSE)</f>
        <v>3</v>
      </c>
    </row>
    <row r="430" spans="2:10" ht="12.6" customHeight="1" x14ac:dyDescent="0.3">
      <c r="B430" s="93">
        <f>VLOOKUP($J421,ASBVs!$A$2:$AS$1041,45,FALSE)</f>
        <v>129.63</v>
      </c>
      <c r="C430" s="94"/>
      <c r="D430" s="93">
        <f>VLOOKUP($J421,ASBVs!$A$2:$AS$1041,44,FALSE)</f>
        <v>175.45</v>
      </c>
      <c r="E430" s="94"/>
      <c r="F430" s="92"/>
      <c r="G430" s="34" t="s">
        <v>2671</v>
      </c>
      <c r="H430" s="35" t="str">
        <f>VLOOKUP($J421,ASBVs!$A$2:$AW$1041,48,FALSE)</f>
        <v>2</v>
      </c>
      <c r="I430" s="34" t="s">
        <v>2672</v>
      </c>
      <c r="J430" s="35">
        <f>VLOOKUP($J421,ASBVs!$A$2:$AW$1041,49,FALSE)</f>
        <v>3</v>
      </c>
    </row>
    <row r="431" spans="2:10" ht="12.6" customHeight="1" x14ac:dyDescent="0.3">
      <c r="B431" s="36" t="s">
        <v>2696</v>
      </c>
      <c r="C431" s="95" t="str">
        <f>VLOOKUP($J421,ASBVs!$A$2:$E$1041,5,FALSE)</f>
        <v xml:space="preserve">Individual </v>
      </c>
      <c r="D431" s="96"/>
      <c r="E431" s="97" t="s">
        <v>2697</v>
      </c>
      <c r="F431" s="98"/>
      <c r="G431" s="74"/>
      <c r="H431" s="75"/>
      <c r="I431" s="37" t="s">
        <v>2698</v>
      </c>
      <c r="J431" s="38"/>
    </row>
    <row r="433" spans="2:10" ht="12.6" customHeight="1" x14ac:dyDescent="0.3">
      <c r="B433" s="76" t="s">
        <v>2692</v>
      </c>
      <c r="C433" s="77"/>
      <c r="D433" s="20" t="str">
        <f>VLOOKUP($J433,ASBVs!$A$2:$B$1041,2,FALSE)</f>
        <v>223211</v>
      </c>
      <c r="E433" s="21"/>
      <c r="F433" s="22" t="str">
        <f>VLOOKUP($J433,ASBVs!$A$2:$J$1041,10,FALSE)</f>
        <v>Twin</v>
      </c>
      <c r="G433" s="78" t="str">
        <f>VLOOKUP($J433,ASBVs!$A$2:$AX$1041,50,FALSE)</f>
        <v xml:space="preserve"> </v>
      </c>
      <c r="H433" s="79"/>
      <c r="I433" s="23" t="s">
        <v>2693</v>
      </c>
      <c r="J433" s="24">
        <v>37</v>
      </c>
    </row>
    <row r="434" spans="2:10" ht="12.6" customHeight="1" x14ac:dyDescent="0.3">
      <c r="B434" s="25" t="s">
        <v>2694</v>
      </c>
      <c r="C434" s="80" t="str">
        <f>VLOOKUP($J433,ASBVs!$A$2:$H$1041,8,FALSE)</f>
        <v>184292</v>
      </c>
      <c r="D434" s="80"/>
      <c r="E434" s="81"/>
      <c r="F434" s="26" t="s">
        <v>2639</v>
      </c>
      <c r="G434" s="82">
        <f>VLOOKUP($J433,ASBVs!$A$2:$I$1041,9,FALSE)</f>
        <v>44686</v>
      </c>
      <c r="H434" s="83"/>
      <c r="I434" s="83"/>
      <c r="J434" s="84"/>
    </row>
    <row r="435" spans="2:10" ht="12.6" customHeight="1" x14ac:dyDescent="0.3">
      <c r="B435" s="27" t="s">
        <v>0</v>
      </c>
      <c r="C435" s="28" t="s">
        <v>1</v>
      </c>
      <c r="D435" s="28" t="s">
        <v>2</v>
      </c>
      <c r="E435" s="28" t="s">
        <v>3</v>
      </c>
      <c r="F435" s="27" t="s">
        <v>4</v>
      </c>
      <c r="G435" s="28" t="s">
        <v>1093</v>
      </c>
      <c r="H435" s="28" t="s">
        <v>1092</v>
      </c>
      <c r="I435" s="28" t="s">
        <v>5</v>
      </c>
      <c r="J435" s="28" t="s">
        <v>2652</v>
      </c>
    </row>
    <row r="436" spans="2:10" ht="12.6" customHeight="1" x14ac:dyDescent="0.3">
      <c r="B436" s="29">
        <f>VLOOKUP($J433,ASBVs!$A$2:$AP$1041,11,FALSE)</f>
        <v>0.64</v>
      </c>
      <c r="C436" s="29">
        <f>VLOOKUP($J433,ASBVs!$A$2:$AP$1041,13,FALSE)</f>
        <v>8.75</v>
      </c>
      <c r="D436" s="29">
        <f>VLOOKUP($J433,ASBVs!$A$2:$AP$1041,15,FALSE)</f>
        <v>13.44</v>
      </c>
      <c r="E436" s="29">
        <f>VLOOKUP($J433,ASBVs!$A$2:$AP$1041,17,FALSE)</f>
        <v>0.1</v>
      </c>
      <c r="F436" s="29">
        <f>VLOOKUP($J433,ASBVs!$A$2:$AP$1041,19,FALSE)</f>
        <v>2.1</v>
      </c>
      <c r="G436" s="39">
        <f>VLOOKUP($J433,ASBVs!$A$2:$AP$1041,41,FALSE)</f>
        <v>0.43</v>
      </c>
      <c r="H436" s="39">
        <f>VLOOKUP($J433,ASBVs!$A$2:$AP$1041,39,FALSE)</f>
        <v>0.3</v>
      </c>
      <c r="I436" s="29">
        <f>VLOOKUP($J433,ASBVs!$A$2:$AP$1041,21,FALSE)</f>
        <v>0.31</v>
      </c>
      <c r="J436" s="39">
        <f>VLOOKUP($J433,ASBVs!$A$2:$AP$1041,31,FALSE)</f>
        <v>0.28000000000000003</v>
      </c>
    </row>
    <row r="437" spans="2:10" ht="12.6" customHeight="1" x14ac:dyDescent="0.3">
      <c r="B437" s="29">
        <f>VLOOKUP($J433,ASBVs!$A$2:$AP$1041,12,FALSE)</f>
        <v>66</v>
      </c>
      <c r="C437" s="29">
        <f>VLOOKUP($J433,ASBVs!$A$2:$AP$1041,14,FALSE)</f>
        <v>72</v>
      </c>
      <c r="D437" s="29">
        <f>VLOOKUP($J433,ASBVs!$A$2:$AP$1041,16,FALSE)</f>
        <v>64</v>
      </c>
      <c r="E437" s="29">
        <f>VLOOKUP($J433,ASBVs!$A$2:$AP$1041,18,FALSE)</f>
        <v>71</v>
      </c>
      <c r="F437" s="29">
        <f>VLOOKUP($J433,ASBVs!$A$2:$AP$1041,20,FALSE)</f>
        <v>69</v>
      </c>
      <c r="G437" s="29">
        <f>VLOOKUP($J433,ASBVs!$A$2:$AP$1041,42,FALSE)</f>
        <v>57</v>
      </c>
      <c r="H437" s="29">
        <f>VLOOKUP($J433,ASBVs!$A$2:$AP$1041,40,FALSE)</f>
        <v>50</v>
      </c>
      <c r="I437" s="29">
        <f>VLOOKUP($J433,ASBVs!$A$2:$AP$1041,22,FALSE)</f>
        <v>63</v>
      </c>
      <c r="J437" s="29">
        <f>VLOOKUP($J433,ASBVs!$A$2:$AP$1041,32,FALSE)</f>
        <v>55</v>
      </c>
    </row>
    <row r="438" spans="2:10" ht="12.6" customHeight="1" x14ac:dyDescent="0.3">
      <c r="B438" s="31" t="s">
        <v>1089</v>
      </c>
      <c r="C438" s="27" t="s">
        <v>1090</v>
      </c>
      <c r="D438" s="27" t="s">
        <v>1091</v>
      </c>
      <c r="E438" s="27" t="s">
        <v>8</v>
      </c>
      <c r="F438" s="27" t="s">
        <v>6</v>
      </c>
      <c r="G438" s="27" t="s">
        <v>7</v>
      </c>
      <c r="H438" s="27" t="s">
        <v>2638</v>
      </c>
      <c r="I438" s="85" t="s">
        <v>2700</v>
      </c>
      <c r="J438" s="86"/>
    </row>
    <row r="439" spans="2:10" ht="12.6" customHeight="1" x14ac:dyDescent="0.3">
      <c r="B439" s="30">
        <f>VLOOKUP($J433,ASBVs!$A$2:$AP$1041,33,FALSE)</f>
        <v>0.05</v>
      </c>
      <c r="C439" s="30">
        <f>VLOOKUP($J433,ASBVs!$A$2:$AP$1041,35,FALSE)</f>
        <v>0.31</v>
      </c>
      <c r="D439" s="30">
        <f>VLOOKUP($J433,ASBVs!$A$2:$AP$1041,37,FALSE)</f>
        <v>1E-3</v>
      </c>
      <c r="E439" s="32">
        <f>VLOOKUP($J433,ASBVs!$A$2:$AP$1041,29,FALSE)</f>
        <v>5.05</v>
      </c>
      <c r="F439" s="32">
        <f>VLOOKUP($J433,ASBVs!$A$2:$AP$1041,23,FALSE)</f>
        <v>-0.28999999999999998</v>
      </c>
      <c r="G439" s="32">
        <f>VLOOKUP($J433,ASBVs!$A$2:$AP$1041,25,FALSE)</f>
        <v>4.4400000000000004</v>
      </c>
      <c r="H439" s="32">
        <f>VLOOKUP($J433,ASBVs!$A$2:$AP$1041,27,FALSE)</f>
        <v>2.0299999999999998</v>
      </c>
      <c r="I439" s="86"/>
      <c r="J439" s="86"/>
    </row>
    <row r="440" spans="2:10" ht="12.6" customHeight="1" x14ac:dyDescent="0.3">
      <c r="B440" s="33">
        <f>VLOOKUP($J433,ASBVs!$A$2:$AP$1041,34,FALSE)</f>
        <v>44</v>
      </c>
      <c r="C440" s="33">
        <f>VLOOKUP($J433,ASBVs!$A$2:$AP$1041,36,FALSE)</f>
        <v>53</v>
      </c>
      <c r="D440" s="33">
        <f>VLOOKUP($J433,ASBVs!$A$2:$AP$1041,38,FALSE)</f>
        <v>37</v>
      </c>
      <c r="E440" s="33">
        <f>VLOOKUP($J433,ASBVs!$A$2:$AP$1041,30,FALSE)</f>
        <v>63</v>
      </c>
      <c r="F440" s="33">
        <f>VLOOKUP($J433,ASBVs!$A$2:$AP$1041,24,FALSE)</f>
        <v>48</v>
      </c>
      <c r="G440" s="33">
        <f>VLOOKUP($J433,ASBVs!$A$2:$AP$1041,26,FALSE)</f>
        <v>47</v>
      </c>
      <c r="H440" s="33">
        <f>VLOOKUP($J433,ASBVs!$A$2:$AP$1041,28,FALSE)</f>
        <v>55</v>
      </c>
      <c r="I440" s="99">
        <f>VLOOKUP($J433,ASBVs!$A$2:$AQ$1041,43,FALSE)</f>
        <v>9.06</v>
      </c>
      <c r="J440" s="79"/>
    </row>
    <row r="441" spans="2:10" ht="12.6" customHeight="1" x14ac:dyDescent="0.3">
      <c r="B441" s="87" t="s">
        <v>2695</v>
      </c>
      <c r="C441" s="88"/>
      <c r="D441" s="89" t="s">
        <v>2699</v>
      </c>
      <c r="E441" s="90"/>
      <c r="F441" s="91" t="str">
        <f>VLOOKUP($J433,ASBVs!$A$2:$F$1041,6,FALSE)</f>
        <v xml:space="preserve"> </v>
      </c>
      <c r="G441" s="34" t="s">
        <v>2669</v>
      </c>
      <c r="H441" s="35" t="str">
        <f>VLOOKUP($J433,ASBVs!$A$2:$AU$1041,46,FALSE)</f>
        <v>1</v>
      </c>
      <c r="I441" s="34" t="s">
        <v>2670</v>
      </c>
      <c r="J441" s="35" t="str">
        <f>VLOOKUP($J433,ASBVs!$A$2:$AU$1041,47,FALSE)</f>
        <v>1</v>
      </c>
    </row>
    <row r="442" spans="2:10" ht="12.6" customHeight="1" x14ac:dyDescent="0.3">
      <c r="B442" s="93">
        <f>VLOOKUP($J433,ASBVs!$A$2:$AS$1041,45,FALSE)</f>
        <v>127.98</v>
      </c>
      <c r="C442" s="94"/>
      <c r="D442" s="93">
        <f>VLOOKUP($J433,ASBVs!$A$2:$AS$1041,44,FALSE)</f>
        <v>167.06</v>
      </c>
      <c r="E442" s="94"/>
      <c r="F442" s="92"/>
      <c r="G442" s="34" t="s">
        <v>2671</v>
      </c>
      <c r="H442" s="35" t="str">
        <f>VLOOKUP($J433,ASBVs!$A$2:$AW$1041,48,FALSE)</f>
        <v>2</v>
      </c>
      <c r="I442" s="34" t="s">
        <v>2672</v>
      </c>
      <c r="J442" s="35">
        <f>VLOOKUP($J433,ASBVs!$A$2:$AW$1041,49,FALSE)</f>
        <v>3</v>
      </c>
    </row>
    <row r="443" spans="2:10" ht="12.6" customHeight="1" x14ac:dyDescent="0.3">
      <c r="B443" s="36" t="s">
        <v>2696</v>
      </c>
      <c r="C443" s="95" t="str">
        <f>VLOOKUP($J433,ASBVs!$A$2:$E$1041,5,FALSE)</f>
        <v xml:space="preserve">Individual </v>
      </c>
      <c r="D443" s="96"/>
      <c r="E443" s="97" t="s">
        <v>2697</v>
      </c>
      <c r="F443" s="98"/>
      <c r="G443" s="74"/>
      <c r="H443" s="75"/>
      <c r="I443" s="37" t="s">
        <v>2698</v>
      </c>
      <c r="J443" s="38"/>
    </row>
    <row r="445" spans="2:10" ht="12.6" customHeight="1" x14ac:dyDescent="0.3">
      <c r="B445" s="76" t="s">
        <v>2692</v>
      </c>
      <c r="C445" s="77"/>
      <c r="D445" s="20" t="str">
        <f>VLOOKUP($J445,ASBVs!$A$2:$B$1041,2,FALSE)</f>
        <v>223311</v>
      </c>
      <c r="E445" s="21"/>
      <c r="F445" s="22" t="str">
        <f>VLOOKUP($J445,ASBVs!$A$2:$J$1041,10,FALSE)</f>
        <v>Twin</v>
      </c>
      <c r="G445" s="78" t="str">
        <f>VLOOKUP($J445,ASBVs!$A$2:$AX$1041,50,FALSE)</f>
        <v>«««««</v>
      </c>
      <c r="H445" s="79"/>
      <c r="I445" s="23" t="s">
        <v>2693</v>
      </c>
      <c r="J445" s="24">
        <v>38</v>
      </c>
    </row>
    <row r="446" spans="2:10" ht="12.6" customHeight="1" x14ac:dyDescent="0.3">
      <c r="B446" s="25" t="s">
        <v>2694</v>
      </c>
      <c r="C446" s="80" t="str">
        <f>VLOOKUP($J445,ASBVs!$A$2:$H$1041,8,FALSE)</f>
        <v>193431</v>
      </c>
      <c r="D446" s="80"/>
      <c r="E446" s="81"/>
      <c r="F446" s="26" t="s">
        <v>2639</v>
      </c>
      <c r="G446" s="82">
        <f>VLOOKUP($J445,ASBVs!$A$2:$I$1041,9,FALSE)</f>
        <v>44690</v>
      </c>
      <c r="H446" s="83"/>
      <c r="I446" s="83"/>
      <c r="J446" s="84"/>
    </row>
    <row r="447" spans="2:10" ht="12.6" customHeight="1" x14ac:dyDescent="0.3">
      <c r="B447" s="27" t="s">
        <v>0</v>
      </c>
      <c r="C447" s="28" t="s">
        <v>1</v>
      </c>
      <c r="D447" s="28" t="s">
        <v>2</v>
      </c>
      <c r="E447" s="28" t="s">
        <v>3</v>
      </c>
      <c r="F447" s="27" t="s">
        <v>4</v>
      </c>
      <c r="G447" s="28" t="s">
        <v>1093</v>
      </c>
      <c r="H447" s="28" t="s">
        <v>1092</v>
      </c>
      <c r="I447" s="28" t="s">
        <v>5</v>
      </c>
      <c r="J447" s="28" t="s">
        <v>2652</v>
      </c>
    </row>
    <row r="448" spans="2:10" ht="12.6" customHeight="1" x14ac:dyDescent="0.3">
      <c r="B448" s="29">
        <f>VLOOKUP($J445,ASBVs!$A$2:$AP$1041,11,FALSE)</f>
        <v>0.42</v>
      </c>
      <c r="C448" s="29">
        <f>VLOOKUP($J445,ASBVs!$A$2:$AP$1041,13,FALSE)</f>
        <v>8.73</v>
      </c>
      <c r="D448" s="29">
        <f>VLOOKUP($J445,ASBVs!$A$2:$AP$1041,15,FALSE)</f>
        <v>14.94</v>
      </c>
      <c r="E448" s="29">
        <f>VLOOKUP($J445,ASBVs!$A$2:$AP$1041,17,FALSE)</f>
        <v>0.52</v>
      </c>
      <c r="F448" s="29">
        <f>VLOOKUP($J445,ASBVs!$A$2:$AP$1041,19,FALSE)</f>
        <v>1.75</v>
      </c>
      <c r="G448" s="39">
        <f>VLOOKUP($J445,ASBVs!$A$2:$AP$1041,41,FALSE)</f>
        <v>0.28999999999999998</v>
      </c>
      <c r="H448" s="39">
        <f>VLOOKUP($J445,ASBVs!$A$2:$AP$1041,39,FALSE)</f>
        <v>0.23</v>
      </c>
      <c r="I448" s="29">
        <f>VLOOKUP($J445,ASBVs!$A$2:$AP$1041,21,FALSE)</f>
        <v>0.82</v>
      </c>
      <c r="J448" s="39">
        <f>VLOOKUP($J445,ASBVs!$A$2:$AP$1041,31,FALSE)</f>
        <v>0.21</v>
      </c>
    </row>
    <row r="449" spans="2:10" ht="12.6" customHeight="1" x14ac:dyDescent="0.3">
      <c r="B449" s="29">
        <f>VLOOKUP($J445,ASBVs!$A$2:$AP$1041,12,FALSE)</f>
        <v>66</v>
      </c>
      <c r="C449" s="29">
        <f>VLOOKUP($J445,ASBVs!$A$2:$AP$1041,14,FALSE)</f>
        <v>72</v>
      </c>
      <c r="D449" s="29">
        <f>VLOOKUP($J445,ASBVs!$A$2:$AP$1041,16,FALSE)</f>
        <v>62</v>
      </c>
      <c r="E449" s="29">
        <f>VLOOKUP($J445,ASBVs!$A$2:$AP$1041,18,FALSE)</f>
        <v>70</v>
      </c>
      <c r="F449" s="29">
        <f>VLOOKUP($J445,ASBVs!$A$2:$AP$1041,20,FALSE)</f>
        <v>68</v>
      </c>
      <c r="G449" s="29">
        <f>VLOOKUP($J445,ASBVs!$A$2:$AP$1041,42,FALSE)</f>
        <v>57</v>
      </c>
      <c r="H449" s="29">
        <f>VLOOKUP($J445,ASBVs!$A$2:$AP$1041,40,FALSE)</f>
        <v>48</v>
      </c>
      <c r="I449" s="29">
        <f>VLOOKUP($J445,ASBVs!$A$2:$AP$1041,22,FALSE)</f>
        <v>61</v>
      </c>
      <c r="J449" s="29">
        <f>VLOOKUP($J445,ASBVs!$A$2:$AP$1041,32,FALSE)</f>
        <v>55</v>
      </c>
    </row>
    <row r="450" spans="2:10" ht="12.6" customHeight="1" x14ac:dyDescent="0.3">
      <c r="B450" s="31" t="s">
        <v>1089</v>
      </c>
      <c r="C450" s="27" t="s">
        <v>1090</v>
      </c>
      <c r="D450" s="27" t="s">
        <v>1091</v>
      </c>
      <c r="E450" s="27" t="s">
        <v>8</v>
      </c>
      <c r="F450" s="27" t="s">
        <v>6</v>
      </c>
      <c r="G450" s="27" t="s">
        <v>7</v>
      </c>
      <c r="H450" s="27" t="s">
        <v>2638</v>
      </c>
      <c r="I450" s="85" t="s">
        <v>2700</v>
      </c>
      <c r="J450" s="86"/>
    </row>
    <row r="451" spans="2:10" ht="12.6" customHeight="1" x14ac:dyDescent="0.3">
      <c r="B451" s="30">
        <f>VLOOKUP($J445,ASBVs!$A$2:$AP$1041,33,FALSE)</f>
        <v>0.05</v>
      </c>
      <c r="C451" s="30">
        <f>VLOOKUP($J445,ASBVs!$A$2:$AP$1041,35,FALSE)</f>
        <v>0.16</v>
      </c>
      <c r="D451" s="30">
        <f>VLOOKUP($J445,ASBVs!$A$2:$AP$1041,37,FALSE)</f>
        <v>0.02</v>
      </c>
      <c r="E451" s="32">
        <f>VLOOKUP($J445,ASBVs!$A$2:$AP$1041,29,FALSE)</f>
        <v>3.94</v>
      </c>
      <c r="F451" s="32">
        <f>VLOOKUP($J445,ASBVs!$A$2:$AP$1041,23,FALSE)</f>
        <v>0.06</v>
      </c>
      <c r="G451" s="32">
        <f>VLOOKUP($J445,ASBVs!$A$2:$AP$1041,25,FALSE)</f>
        <v>3.71</v>
      </c>
      <c r="H451" s="32">
        <f>VLOOKUP($J445,ASBVs!$A$2:$AP$1041,27,FALSE)</f>
        <v>1.82</v>
      </c>
      <c r="I451" s="86"/>
      <c r="J451" s="86"/>
    </row>
    <row r="452" spans="2:10" ht="12.6" customHeight="1" x14ac:dyDescent="0.3">
      <c r="B452" s="33">
        <f>VLOOKUP($J445,ASBVs!$A$2:$AP$1041,34,FALSE)</f>
        <v>44</v>
      </c>
      <c r="C452" s="33">
        <f>VLOOKUP($J445,ASBVs!$A$2:$AP$1041,36,FALSE)</f>
        <v>51</v>
      </c>
      <c r="D452" s="33">
        <f>VLOOKUP($J445,ASBVs!$A$2:$AP$1041,38,FALSE)</f>
        <v>37</v>
      </c>
      <c r="E452" s="33">
        <f>VLOOKUP($J445,ASBVs!$A$2:$AP$1041,30,FALSE)</f>
        <v>62</v>
      </c>
      <c r="F452" s="33">
        <f>VLOOKUP($J445,ASBVs!$A$2:$AP$1041,24,FALSE)</f>
        <v>50</v>
      </c>
      <c r="G452" s="33">
        <f>VLOOKUP($J445,ASBVs!$A$2:$AP$1041,26,FALSE)</f>
        <v>49</v>
      </c>
      <c r="H452" s="33">
        <f>VLOOKUP($J445,ASBVs!$A$2:$AP$1041,28,FALSE)</f>
        <v>54</v>
      </c>
      <c r="I452" s="99">
        <f>VLOOKUP($J445,ASBVs!$A$2:$AQ$1041,43,FALSE)</f>
        <v>9.5500000000000007</v>
      </c>
      <c r="J452" s="79"/>
    </row>
    <row r="453" spans="2:10" ht="12.6" customHeight="1" x14ac:dyDescent="0.3">
      <c r="B453" s="87" t="s">
        <v>2695</v>
      </c>
      <c r="C453" s="88"/>
      <c r="D453" s="89" t="s">
        <v>2699</v>
      </c>
      <c r="E453" s="90"/>
      <c r="F453" s="91" t="str">
        <f>VLOOKUP($J445,ASBVs!$A$2:$F$1041,6,FALSE)</f>
        <v xml:space="preserve"> </v>
      </c>
      <c r="G453" s="34" t="s">
        <v>2669</v>
      </c>
      <c r="H453" s="35" t="str">
        <f>VLOOKUP($J445,ASBVs!$A$2:$AU$1041,46,FALSE)</f>
        <v>1</v>
      </c>
      <c r="I453" s="34" t="s">
        <v>2670</v>
      </c>
      <c r="J453" s="35" t="str">
        <f>VLOOKUP($J445,ASBVs!$A$2:$AU$1041,47,FALSE)</f>
        <v>1</v>
      </c>
    </row>
    <row r="454" spans="2:10" ht="12.6" customHeight="1" x14ac:dyDescent="0.3">
      <c r="B454" s="93">
        <f>VLOOKUP($J445,ASBVs!$A$2:$AS$1041,45,FALSE)</f>
        <v>126.11</v>
      </c>
      <c r="C454" s="94"/>
      <c r="D454" s="93">
        <f>VLOOKUP($J445,ASBVs!$A$2:$AS$1041,44,FALSE)</f>
        <v>156.80000000000001</v>
      </c>
      <c r="E454" s="94"/>
      <c r="F454" s="92"/>
      <c r="G454" s="34" t="s">
        <v>2671</v>
      </c>
      <c r="H454" s="35" t="str">
        <f>VLOOKUP($J445,ASBVs!$A$2:$AW$1041,48,FALSE)</f>
        <v>2</v>
      </c>
      <c r="I454" s="34" t="s">
        <v>2672</v>
      </c>
      <c r="J454" s="35">
        <f>VLOOKUP($J445,ASBVs!$A$2:$AW$1041,49,FALSE)</f>
        <v>3</v>
      </c>
    </row>
    <row r="455" spans="2:10" ht="12.6" customHeight="1" x14ac:dyDescent="0.3">
      <c r="B455" s="36" t="s">
        <v>2696</v>
      </c>
      <c r="C455" s="95" t="str">
        <f>VLOOKUP($J445,ASBVs!$A$2:$E$1041,5,FALSE)</f>
        <v xml:space="preserve">Individual </v>
      </c>
      <c r="D455" s="96"/>
      <c r="E455" s="97" t="s">
        <v>2697</v>
      </c>
      <c r="F455" s="98"/>
      <c r="G455" s="74"/>
      <c r="H455" s="75"/>
      <c r="I455" s="37" t="s">
        <v>2698</v>
      </c>
      <c r="J455" s="38"/>
    </row>
    <row r="457" spans="2:10" ht="12.6" customHeight="1" x14ac:dyDescent="0.3">
      <c r="B457" s="76" t="s">
        <v>2692</v>
      </c>
      <c r="C457" s="77"/>
      <c r="D457" s="20" t="str">
        <f>VLOOKUP($J457,ASBVs!$A$2:$B$1041,2,FALSE)</f>
        <v>224118</v>
      </c>
      <c r="E457" s="21"/>
      <c r="F457" s="22" t="str">
        <f>VLOOKUP($J457,ASBVs!$A$2:$J$1041,10,FALSE)</f>
        <v>Twin</v>
      </c>
      <c r="G457" s="78" t="str">
        <f>VLOOKUP($J457,ASBVs!$A$2:$AX$1041,50,FALSE)</f>
        <v xml:space="preserve"> </v>
      </c>
      <c r="H457" s="79"/>
      <c r="I457" s="23" t="s">
        <v>2693</v>
      </c>
      <c r="J457" s="24">
        <v>39</v>
      </c>
    </row>
    <row r="458" spans="2:10" ht="12.6" customHeight="1" x14ac:dyDescent="0.3">
      <c r="B458" s="25" t="s">
        <v>2694</v>
      </c>
      <c r="C458" s="80" t="str">
        <f>VLOOKUP($J457,ASBVs!$A$2:$H$1041,8,FALSE)</f>
        <v>215475</v>
      </c>
      <c r="D458" s="80"/>
      <c r="E458" s="81"/>
      <c r="F458" s="26" t="s">
        <v>2639</v>
      </c>
      <c r="G458" s="82">
        <f>VLOOKUP($J457,ASBVs!$A$2:$I$1041,9,FALSE)</f>
        <v>44707</v>
      </c>
      <c r="H458" s="83"/>
      <c r="I458" s="83"/>
      <c r="J458" s="84"/>
    </row>
    <row r="459" spans="2:10" ht="12.6" customHeight="1" x14ac:dyDescent="0.3">
      <c r="B459" s="27" t="s">
        <v>0</v>
      </c>
      <c r="C459" s="28" t="s">
        <v>1</v>
      </c>
      <c r="D459" s="28" t="s">
        <v>2</v>
      </c>
      <c r="E459" s="28" t="s">
        <v>3</v>
      </c>
      <c r="F459" s="27" t="s">
        <v>4</v>
      </c>
      <c r="G459" s="28" t="s">
        <v>1093</v>
      </c>
      <c r="H459" s="28" t="s">
        <v>1092</v>
      </c>
      <c r="I459" s="28" t="s">
        <v>5</v>
      </c>
      <c r="J459" s="28" t="s">
        <v>2652</v>
      </c>
    </row>
    <row r="460" spans="2:10" ht="12.6" customHeight="1" x14ac:dyDescent="0.3">
      <c r="B460" s="29">
        <f>VLOOKUP($J457,ASBVs!$A$2:$AP$1041,11,FALSE)</f>
        <v>0.77</v>
      </c>
      <c r="C460" s="29">
        <f>VLOOKUP($J457,ASBVs!$A$2:$AP$1041,13,FALSE)</f>
        <v>11.75</v>
      </c>
      <c r="D460" s="29">
        <f>VLOOKUP($J457,ASBVs!$A$2:$AP$1041,15,FALSE)</f>
        <v>17.170000000000002</v>
      </c>
      <c r="E460" s="29">
        <f>VLOOKUP($J457,ASBVs!$A$2:$AP$1041,17,FALSE)</f>
        <v>-0.79</v>
      </c>
      <c r="F460" s="29">
        <f>VLOOKUP($J457,ASBVs!$A$2:$AP$1041,19,FALSE)</f>
        <v>1.42</v>
      </c>
      <c r="G460" s="39">
        <f>VLOOKUP($J457,ASBVs!$A$2:$AP$1041,41,FALSE)</f>
        <v>0.42</v>
      </c>
      <c r="H460" s="39">
        <f>VLOOKUP($J457,ASBVs!$A$2:$AP$1041,39,FALSE)</f>
        <v>0.24</v>
      </c>
      <c r="I460" s="29">
        <f>VLOOKUP($J457,ASBVs!$A$2:$AP$1041,21,FALSE)</f>
        <v>1.25</v>
      </c>
      <c r="J460" s="39">
        <f>VLOOKUP($J457,ASBVs!$A$2:$AP$1041,31,FALSE)</f>
        <v>0.27</v>
      </c>
    </row>
    <row r="461" spans="2:10" ht="12.6" customHeight="1" x14ac:dyDescent="0.3">
      <c r="B461" s="29">
        <f>VLOOKUP($J457,ASBVs!$A$2:$AP$1041,12,FALSE)</f>
        <v>63</v>
      </c>
      <c r="C461" s="29">
        <f>VLOOKUP($J457,ASBVs!$A$2:$AP$1041,14,FALSE)</f>
        <v>69</v>
      </c>
      <c r="D461" s="29">
        <f>VLOOKUP($J457,ASBVs!$A$2:$AP$1041,16,FALSE)</f>
        <v>57</v>
      </c>
      <c r="E461" s="29">
        <f>VLOOKUP($J457,ASBVs!$A$2:$AP$1041,18,FALSE)</f>
        <v>63</v>
      </c>
      <c r="F461" s="29">
        <f>VLOOKUP($J457,ASBVs!$A$2:$AP$1041,20,FALSE)</f>
        <v>64</v>
      </c>
      <c r="G461" s="29">
        <f>VLOOKUP($J457,ASBVs!$A$2:$AP$1041,42,FALSE)</f>
        <v>50</v>
      </c>
      <c r="H461" s="29">
        <f>VLOOKUP($J457,ASBVs!$A$2:$AP$1041,40,FALSE)</f>
        <v>44</v>
      </c>
      <c r="I461" s="29">
        <f>VLOOKUP($J457,ASBVs!$A$2:$AP$1041,22,FALSE)</f>
        <v>54</v>
      </c>
      <c r="J461" s="29">
        <f>VLOOKUP($J457,ASBVs!$A$2:$AP$1041,32,FALSE)</f>
        <v>48</v>
      </c>
    </row>
    <row r="462" spans="2:10" ht="12.6" customHeight="1" x14ac:dyDescent="0.3">
      <c r="B462" s="31" t="s">
        <v>1089</v>
      </c>
      <c r="C462" s="27" t="s">
        <v>1090</v>
      </c>
      <c r="D462" s="27" t="s">
        <v>1091</v>
      </c>
      <c r="E462" s="27" t="s">
        <v>8</v>
      </c>
      <c r="F462" s="27" t="s">
        <v>6</v>
      </c>
      <c r="G462" s="27" t="s">
        <v>7</v>
      </c>
      <c r="H462" s="27" t="s">
        <v>2638</v>
      </c>
      <c r="I462" s="85" t="s">
        <v>2700</v>
      </c>
      <c r="J462" s="86"/>
    </row>
    <row r="463" spans="2:10" ht="12.6" customHeight="1" x14ac:dyDescent="0.3">
      <c r="B463" s="30">
        <f>VLOOKUP($J457,ASBVs!$A$2:$AP$1041,33,FALSE)</f>
        <v>0.02</v>
      </c>
      <c r="C463" s="30">
        <f>VLOOKUP($J457,ASBVs!$A$2:$AP$1041,35,FALSE)</f>
        <v>0.26</v>
      </c>
      <c r="D463" s="30">
        <f>VLOOKUP($J457,ASBVs!$A$2:$AP$1041,37,FALSE)</f>
        <v>0.01</v>
      </c>
      <c r="E463" s="32">
        <f>VLOOKUP($J457,ASBVs!$A$2:$AP$1041,29,FALSE)</f>
        <v>6.15</v>
      </c>
      <c r="F463" s="32">
        <f>VLOOKUP($J457,ASBVs!$A$2:$AP$1041,23,FALSE)</f>
        <v>-0.23</v>
      </c>
      <c r="G463" s="32">
        <f>VLOOKUP($J457,ASBVs!$A$2:$AP$1041,25,FALSE)</f>
        <v>5.0599999999999996</v>
      </c>
      <c r="H463" s="32">
        <f>VLOOKUP($J457,ASBVs!$A$2:$AP$1041,27,FALSE)</f>
        <v>2.02</v>
      </c>
      <c r="I463" s="86"/>
      <c r="J463" s="86"/>
    </row>
    <row r="464" spans="2:10" ht="12.6" customHeight="1" x14ac:dyDescent="0.3">
      <c r="B464" s="33">
        <f>VLOOKUP($J457,ASBVs!$A$2:$AP$1041,34,FALSE)</f>
        <v>39</v>
      </c>
      <c r="C464" s="33">
        <f>VLOOKUP($J457,ASBVs!$A$2:$AP$1041,36,FALSE)</f>
        <v>47</v>
      </c>
      <c r="D464" s="33">
        <f>VLOOKUP($J457,ASBVs!$A$2:$AP$1041,38,FALSE)</f>
        <v>33</v>
      </c>
      <c r="E464" s="33">
        <f>VLOOKUP($J457,ASBVs!$A$2:$AP$1041,30,FALSE)</f>
        <v>59</v>
      </c>
      <c r="F464" s="33">
        <f>VLOOKUP($J457,ASBVs!$A$2:$AP$1041,24,FALSE)</f>
        <v>46</v>
      </c>
      <c r="G464" s="33">
        <f>VLOOKUP($J457,ASBVs!$A$2:$AP$1041,26,FALSE)</f>
        <v>46</v>
      </c>
      <c r="H464" s="33">
        <f>VLOOKUP($J457,ASBVs!$A$2:$AP$1041,28,FALSE)</f>
        <v>49</v>
      </c>
      <c r="I464" s="99">
        <f>VLOOKUP($J457,ASBVs!$A$2:$AQ$1041,43,FALSE)</f>
        <v>13</v>
      </c>
      <c r="J464" s="79"/>
    </row>
    <row r="465" spans="2:10" ht="12.6" customHeight="1" x14ac:dyDescent="0.3">
      <c r="B465" s="87" t="s">
        <v>2695</v>
      </c>
      <c r="C465" s="88"/>
      <c r="D465" s="89" t="s">
        <v>2699</v>
      </c>
      <c r="E465" s="90"/>
      <c r="F465" s="91" t="str">
        <f>VLOOKUP($J457,ASBVs!$A$2:$F$1041,6,FALSE)</f>
        <v xml:space="preserve"> </v>
      </c>
      <c r="G465" s="34" t="s">
        <v>2669</v>
      </c>
      <c r="H465" s="35" t="str">
        <f>VLOOKUP($J457,ASBVs!$A$2:$AU$1041,46,FALSE)</f>
        <v>2</v>
      </c>
      <c r="I465" s="34" t="s">
        <v>2670</v>
      </c>
      <c r="J465" s="35" t="str">
        <f>VLOOKUP($J457,ASBVs!$A$2:$AU$1041,47,FALSE)</f>
        <v>2</v>
      </c>
    </row>
    <row r="466" spans="2:10" ht="12.6" customHeight="1" x14ac:dyDescent="0.3">
      <c r="B466" s="93">
        <f>VLOOKUP($J457,ASBVs!$A$2:$AS$1041,45,FALSE)</f>
        <v>132.52000000000001</v>
      </c>
      <c r="C466" s="94"/>
      <c r="D466" s="93">
        <f>VLOOKUP($J457,ASBVs!$A$2:$AS$1041,44,FALSE)</f>
        <v>166.09</v>
      </c>
      <c r="E466" s="94"/>
      <c r="F466" s="92"/>
      <c r="G466" s="34" t="s">
        <v>2671</v>
      </c>
      <c r="H466" s="35" t="str">
        <f>VLOOKUP($J457,ASBVs!$A$2:$AW$1041,48,FALSE)</f>
        <v>1</v>
      </c>
      <c r="I466" s="34" t="s">
        <v>2672</v>
      </c>
      <c r="J466" s="35">
        <f>VLOOKUP($J457,ASBVs!$A$2:$AW$1041,49,FALSE)</f>
        <v>4</v>
      </c>
    </row>
    <row r="467" spans="2:10" ht="12.6" customHeight="1" x14ac:dyDescent="0.3">
      <c r="B467" s="36" t="s">
        <v>2696</v>
      </c>
      <c r="C467" s="95" t="str">
        <f>VLOOKUP($J457,ASBVs!$A$2:$E$1041,5,FALSE)</f>
        <v xml:space="preserve">Individual </v>
      </c>
      <c r="D467" s="96"/>
      <c r="E467" s="97" t="s">
        <v>2697</v>
      </c>
      <c r="F467" s="98"/>
      <c r="G467" s="74"/>
      <c r="H467" s="75"/>
      <c r="I467" s="37" t="s">
        <v>2698</v>
      </c>
      <c r="J467" s="38"/>
    </row>
    <row r="469" spans="2:10" ht="12.6" customHeight="1" x14ac:dyDescent="0.3">
      <c r="B469" s="76" t="s">
        <v>2692</v>
      </c>
      <c r="C469" s="77"/>
      <c r="D469" s="20" t="str">
        <f>VLOOKUP($J469,ASBVs!$A$2:$B$1041,2,FALSE)</f>
        <v>224984</v>
      </c>
      <c r="E469" s="21"/>
      <c r="F469" s="22" t="str">
        <f>VLOOKUP($J469,ASBVs!$A$2:$J$1041,10,FALSE)</f>
        <v>Twin</v>
      </c>
      <c r="G469" s="78" t="str">
        <f>VLOOKUP($J469,ASBVs!$A$2:$AX$1041,50,FALSE)</f>
        <v xml:space="preserve"> </v>
      </c>
      <c r="H469" s="79"/>
      <c r="I469" s="23" t="s">
        <v>2693</v>
      </c>
      <c r="J469" s="24">
        <v>40</v>
      </c>
    </row>
    <row r="470" spans="2:10" ht="12.6" customHeight="1" x14ac:dyDescent="0.3">
      <c r="B470" s="25" t="s">
        <v>2694</v>
      </c>
      <c r="C470" s="80" t="str">
        <f>VLOOKUP($J469,ASBVs!$A$2:$H$1041,8,FALSE)</f>
        <v>213926</v>
      </c>
      <c r="D470" s="80"/>
      <c r="E470" s="81"/>
      <c r="F470" s="26" t="s">
        <v>2639</v>
      </c>
      <c r="G470" s="82">
        <f>VLOOKUP($J469,ASBVs!$A$2:$I$1041,9,FALSE)</f>
        <v>44714</v>
      </c>
      <c r="H470" s="83"/>
      <c r="I470" s="83"/>
      <c r="J470" s="84"/>
    </row>
    <row r="471" spans="2:10" ht="12.6" customHeight="1" x14ac:dyDescent="0.3">
      <c r="B471" s="27" t="s">
        <v>0</v>
      </c>
      <c r="C471" s="28" t="s">
        <v>1</v>
      </c>
      <c r="D471" s="28" t="s">
        <v>2</v>
      </c>
      <c r="E471" s="28" t="s">
        <v>3</v>
      </c>
      <c r="F471" s="27" t="s">
        <v>4</v>
      </c>
      <c r="G471" s="28" t="s">
        <v>1093</v>
      </c>
      <c r="H471" s="28" t="s">
        <v>1092</v>
      </c>
      <c r="I471" s="28" t="s">
        <v>5</v>
      </c>
      <c r="J471" s="28" t="s">
        <v>2652</v>
      </c>
    </row>
    <row r="472" spans="2:10" ht="12.6" customHeight="1" x14ac:dyDescent="0.3">
      <c r="B472" s="29">
        <f>VLOOKUP($J469,ASBVs!$A$2:$AP$1041,11,FALSE)</f>
        <v>0.53</v>
      </c>
      <c r="C472" s="29">
        <f>VLOOKUP($J469,ASBVs!$A$2:$AP$1041,13,FALSE)</f>
        <v>8.94</v>
      </c>
      <c r="D472" s="29">
        <f>VLOOKUP($J469,ASBVs!$A$2:$AP$1041,15,FALSE)</f>
        <v>14.56</v>
      </c>
      <c r="E472" s="29">
        <f>VLOOKUP($J469,ASBVs!$A$2:$AP$1041,17,FALSE)</f>
        <v>-0.24</v>
      </c>
      <c r="F472" s="29">
        <f>VLOOKUP($J469,ASBVs!$A$2:$AP$1041,19,FALSE)</f>
        <v>1.28</v>
      </c>
      <c r="G472" s="39">
        <f>VLOOKUP($J469,ASBVs!$A$2:$AP$1041,41,FALSE)</f>
        <v>0.37</v>
      </c>
      <c r="H472" s="39">
        <f>VLOOKUP($J469,ASBVs!$A$2:$AP$1041,39,FALSE)</f>
        <v>0.31</v>
      </c>
      <c r="I472" s="29">
        <f>VLOOKUP($J469,ASBVs!$A$2:$AP$1041,21,FALSE)</f>
        <v>1.72</v>
      </c>
      <c r="J472" s="39">
        <f>VLOOKUP($J469,ASBVs!$A$2:$AP$1041,31,FALSE)</f>
        <v>0.26</v>
      </c>
    </row>
    <row r="473" spans="2:10" ht="12.6" customHeight="1" x14ac:dyDescent="0.3">
      <c r="B473" s="29">
        <f>VLOOKUP($J469,ASBVs!$A$2:$AP$1041,12,FALSE)</f>
        <v>66</v>
      </c>
      <c r="C473" s="29">
        <f>VLOOKUP($J469,ASBVs!$A$2:$AP$1041,14,FALSE)</f>
        <v>70</v>
      </c>
      <c r="D473" s="29">
        <f>VLOOKUP($J469,ASBVs!$A$2:$AP$1041,16,FALSE)</f>
        <v>59</v>
      </c>
      <c r="E473" s="29">
        <f>VLOOKUP($J469,ASBVs!$A$2:$AP$1041,18,FALSE)</f>
        <v>63</v>
      </c>
      <c r="F473" s="29">
        <f>VLOOKUP($J469,ASBVs!$A$2:$AP$1041,20,FALSE)</f>
        <v>64</v>
      </c>
      <c r="G473" s="29">
        <f>VLOOKUP($J469,ASBVs!$A$2:$AP$1041,42,FALSE)</f>
        <v>50</v>
      </c>
      <c r="H473" s="29">
        <f>VLOOKUP($J469,ASBVs!$A$2:$AP$1041,40,FALSE)</f>
        <v>44</v>
      </c>
      <c r="I473" s="29">
        <f>VLOOKUP($J469,ASBVs!$A$2:$AP$1041,22,FALSE)</f>
        <v>54</v>
      </c>
      <c r="J473" s="29">
        <f>VLOOKUP($J469,ASBVs!$A$2:$AP$1041,32,FALSE)</f>
        <v>48</v>
      </c>
    </row>
    <row r="474" spans="2:10" ht="12.6" customHeight="1" x14ac:dyDescent="0.3">
      <c r="B474" s="31" t="s">
        <v>1089</v>
      </c>
      <c r="C474" s="27" t="s">
        <v>1090</v>
      </c>
      <c r="D474" s="27" t="s">
        <v>1091</v>
      </c>
      <c r="E474" s="27" t="s">
        <v>8</v>
      </c>
      <c r="F474" s="27" t="s">
        <v>6</v>
      </c>
      <c r="G474" s="27" t="s">
        <v>7</v>
      </c>
      <c r="H474" s="27" t="s">
        <v>2638</v>
      </c>
      <c r="I474" s="85" t="s">
        <v>2700</v>
      </c>
      <c r="J474" s="86"/>
    </row>
    <row r="475" spans="2:10" ht="12.6" customHeight="1" x14ac:dyDescent="0.3">
      <c r="B475" s="30">
        <f>VLOOKUP($J469,ASBVs!$A$2:$AP$1041,33,FALSE)</f>
        <v>0.06</v>
      </c>
      <c r="C475" s="30">
        <f>VLOOKUP($J469,ASBVs!$A$2:$AP$1041,35,FALSE)</f>
        <v>0.26</v>
      </c>
      <c r="D475" s="30">
        <f>VLOOKUP($J469,ASBVs!$A$2:$AP$1041,37,FALSE)</f>
        <v>0.02</v>
      </c>
      <c r="E475" s="32">
        <f>VLOOKUP($J469,ASBVs!$A$2:$AP$1041,29,FALSE)</f>
        <v>4.3499999999999996</v>
      </c>
      <c r="F475" s="32">
        <f>VLOOKUP($J469,ASBVs!$A$2:$AP$1041,23,FALSE)</f>
        <v>-0.28000000000000003</v>
      </c>
      <c r="G475" s="32">
        <f>VLOOKUP($J469,ASBVs!$A$2:$AP$1041,25,FALSE)</f>
        <v>3.93</v>
      </c>
      <c r="H475" s="32">
        <f>VLOOKUP($J469,ASBVs!$A$2:$AP$1041,27,FALSE)</f>
        <v>1.51</v>
      </c>
      <c r="I475" s="86"/>
      <c r="J475" s="86"/>
    </row>
    <row r="476" spans="2:10" ht="12.6" customHeight="1" x14ac:dyDescent="0.3">
      <c r="B476" s="33">
        <f>VLOOKUP($J469,ASBVs!$A$2:$AP$1041,34,FALSE)</f>
        <v>40</v>
      </c>
      <c r="C476" s="33">
        <f>VLOOKUP($J469,ASBVs!$A$2:$AP$1041,36,FALSE)</f>
        <v>47</v>
      </c>
      <c r="D476" s="33">
        <f>VLOOKUP($J469,ASBVs!$A$2:$AP$1041,38,FALSE)</f>
        <v>35</v>
      </c>
      <c r="E476" s="33">
        <f>VLOOKUP($J469,ASBVs!$A$2:$AP$1041,30,FALSE)</f>
        <v>59</v>
      </c>
      <c r="F476" s="33">
        <f>VLOOKUP($J469,ASBVs!$A$2:$AP$1041,24,FALSE)</f>
        <v>47</v>
      </c>
      <c r="G476" s="33">
        <f>VLOOKUP($J469,ASBVs!$A$2:$AP$1041,26,FALSE)</f>
        <v>46</v>
      </c>
      <c r="H476" s="33">
        <f>VLOOKUP($J469,ASBVs!$A$2:$AP$1041,28,FALSE)</f>
        <v>49</v>
      </c>
      <c r="I476" s="99">
        <f>VLOOKUP($J469,ASBVs!$A$2:$AQ$1041,43,FALSE)</f>
        <v>10.66</v>
      </c>
      <c r="J476" s="79"/>
    </row>
    <row r="477" spans="2:10" ht="12.6" customHeight="1" x14ac:dyDescent="0.3">
      <c r="B477" s="87" t="s">
        <v>2695</v>
      </c>
      <c r="C477" s="88"/>
      <c r="D477" s="89" t="s">
        <v>2699</v>
      </c>
      <c r="E477" s="90"/>
      <c r="F477" s="91" t="str">
        <f>VLOOKUP($J469,ASBVs!$A$2:$F$1041,6,FALSE)</f>
        <v xml:space="preserve"> </v>
      </c>
      <c r="G477" s="34" t="s">
        <v>2669</v>
      </c>
      <c r="H477" s="35" t="str">
        <f>VLOOKUP($J469,ASBVs!$A$2:$AU$1041,46,FALSE)</f>
        <v>3</v>
      </c>
      <c r="I477" s="34" t="s">
        <v>2670</v>
      </c>
      <c r="J477" s="35" t="str">
        <f>VLOOKUP($J469,ASBVs!$A$2:$AU$1041,47,FALSE)</f>
        <v>2</v>
      </c>
    </row>
    <row r="478" spans="2:10" ht="12.6" customHeight="1" x14ac:dyDescent="0.3">
      <c r="B478" s="93">
        <f>VLOOKUP($J469,ASBVs!$A$2:$AS$1041,45,FALSE)</f>
        <v>129.52000000000001</v>
      </c>
      <c r="C478" s="94"/>
      <c r="D478" s="93">
        <f>VLOOKUP($J469,ASBVs!$A$2:$AS$1041,44,FALSE)</f>
        <v>164.3</v>
      </c>
      <c r="E478" s="94"/>
      <c r="F478" s="92"/>
      <c r="G478" s="34" t="s">
        <v>2671</v>
      </c>
      <c r="H478" s="35" t="str">
        <f>VLOOKUP($J469,ASBVs!$A$2:$AW$1041,48,FALSE)</f>
        <v>3</v>
      </c>
      <c r="I478" s="34" t="s">
        <v>2672</v>
      </c>
      <c r="J478" s="35">
        <f>VLOOKUP($J469,ASBVs!$A$2:$AW$1041,49,FALSE)</f>
        <v>4</v>
      </c>
    </row>
    <row r="479" spans="2:10" ht="12.6" customHeight="1" x14ac:dyDescent="0.3">
      <c r="B479" s="36" t="s">
        <v>2696</v>
      </c>
      <c r="C479" s="95" t="str">
        <f>VLOOKUP($J469,ASBVs!$A$2:$E$1041,5,FALSE)</f>
        <v xml:space="preserve">Individual </v>
      </c>
      <c r="D479" s="96"/>
      <c r="E479" s="97" t="s">
        <v>2697</v>
      </c>
      <c r="F479" s="98"/>
      <c r="G479" s="74"/>
      <c r="H479" s="75"/>
      <c r="I479" s="37" t="s">
        <v>2698</v>
      </c>
      <c r="J479" s="38"/>
    </row>
    <row r="481" spans="2:10" ht="12.6" customHeight="1" x14ac:dyDescent="0.3">
      <c r="B481" s="76" t="s">
        <v>2692</v>
      </c>
      <c r="C481" s="77"/>
      <c r="D481" s="20" t="str">
        <f>VLOOKUP($J481,ASBVs!$A$2:$B$1041,2,FALSE)</f>
        <v>229968</v>
      </c>
      <c r="E481" s="21"/>
      <c r="F481" s="22" t="str">
        <f>VLOOKUP($J481,ASBVs!$A$2:$J$1041,10,FALSE)</f>
        <v>Single - ET</v>
      </c>
      <c r="G481" s="78" t="str">
        <f>VLOOKUP($J481,ASBVs!$A$2:$AX$1041,50,FALSE)</f>
        <v xml:space="preserve"> </v>
      </c>
      <c r="H481" s="79"/>
      <c r="I481" s="23" t="s">
        <v>2693</v>
      </c>
      <c r="J481" s="24">
        <v>41</v>
      </c>
    </row>
    <row r="482" spans="2:10" ht="12.6" customHeight="1" x14ac:dyDescent="0.3">
      <c r="B482" s="25" t="s">
        <v>2694</v>
      </c>
      <c r="C482" s="80" t="str">
        <f>VLOOKUP($J481,ASBVs!$A$2:$H$1041,8,FALSE)</f>
        <v>193431</v>
      </c>
      <c r="D482" s="80"/>
      <c r="E482" s="81"/>
      <c r="F482" s="26" t="s">
        <v>2639</v>
      </c>
      <c r="G482" s="82">
        <f>VLOOKUP($J481,ASBVs!$A$2:$I$1041,9,FALSE)</f>
        <v>44721</v>
      </c>
      <c r="H482" s="83"/>
      <c r="I482" s="83"/>
      <c r="J482" s="84"/>
    </row>
    <row r="483" spans="2:10" ht="12.6" customHeight="1" x14ac:dyDescent="0.3">
      <c r="B483" s="27" t="s">
        <v>0</v>
      </c>
      <c r="C483" s="28" t="s">
        <v>1</v>
      </c>
      <c r="D483" s="28" t="s">
        <v>2</v>
      </c>
      <c r="E483" s="28" t="s">
        <v>3</v>
      </c>
      <c r="F483" s="27" t="s">
        <v>4</v>
      </c>
      <c r="G483" s="28" t="s">
        <v>1093</v>
      </c>
      <c r="H483" s="28" t="s">
        <v>1092</v>
      </c>
      <c r="I483" s="28" t="s">
        <v>5</v>
      </c>
      <c r="J483" s="28" t="s">
        <v>2652</v>
      </c>
    </row>
    <row r="484" spans="2:10" ht="12.6" customHeight="1" x14ac:dyDescent="0.3">
      <c r="B484" s="29">
        <f>VLOOKUP($J481,ASBVs!$A$2:$AP$1041,11,FALSE)</f>
        <v>0.68</v>
      </c>
      <c r="C484" s="29">
        <f>VLOOKUP($J481,ASBVs!$A$2:$AP$1041,13,FALSE)</f>
        <v>9.65</v>
      </c>
      <c r="D484" s="29">
        <f>VLOOKUP($J481,ASBVs!$A$2:$AP$1041,15,FALSE)</f>
        <v>15.12</v>
      </c>
      <c r="E484" s="29">
        <f>VLOOKUP($J481,ASBVs!$A$2:$AP$1041,17,FALSE)</f>
        <v>0.66</v>
      </c>
      <c r="F484" s="29">
        <f>VLOOKUP($J481,ASBVs!$A$2:$AP$1041,19,FALSE)</f>
        <v>2.75</v>
      </c>
      <c r="G484" s="39">
        <f>VLOOKUP($J481,ASBVs!$A$2:$AP$1041,41,FALSE)</f>
        <v>0.53</v>
      </c>
      <c r="H484" s="39">
        <f>VLOOKUP($J481,ASBVs!$A$2:$AP$1041,39,FALSE)</f>
        <v>0.26</v>
      </c>
      <c r="I484" s="29">
        <f>VLOOKUP($J481,ASBVs!$A$2:$AP$1041,21,FALSE)</f>
        <v>-0.1</v>
      </c>
      <c r="J484" s="39">
        <f>VLOOKUP($J481,ASBVs!$A$2:$AP$1041,31,FALSE)</f>
        <v>0.34</v>
      </c>
    </row>
    <row r="485" spans="2:10" ht="12.6" customHeight="1" x14ac:dyDescent="0.3">
      <c r="B485" s="29">
        <f>VLOOKUP($J481,ASBVs!$A$2:$AP$1041,12,FALSE)</f>
        <v>70</v>
      </c>
      <c r="C485" s="29">
        <f>VLOOKUP($J481,ASBVs!$A$2:$AP$1041,14,FALSE)</f>
        <v>72</v>
      </c>
      <c r="D485" s="29">
        <f>VLOOKUP($J481,ASBVs!$A$2:$AP$1041,16,FALSE)</f>
        <v>64</v>
      </c>
      <c r="E485" s="29">
        <f>VLOOKUP($J481,ASBVs!$A$2:$AP$1041,18,FALSE)</f>
        <v>68</v>
      </c>
      <c r="F485" s="29">
        <f>VLOOKUP($J481,ASBVs!$A$2:$AP$1041,20,FALSE)</f>
        <v>67</v>
      </c>
      <c r="G485" s="29">
        <f>VLOOKUP($J481,ASBVs!$A$2:$AP$1041,42,FALSE)</f>
        <v>61</v>
      </c>
      <c r="H485" s="29">
        <f>VLOOKUP($J481,ASBVs!$A$2:$AP$1041,40,FALSE)</f>
        <v>53</v>
      </c>
      <c r="I485" s="29">
        <f>VLOOKUP($J481,ASBVs!$A$2:$AP$1041,22,FALSE)</f>
        <v>64</v>
      </c>
      <c r="J485" s="29">
        <f>VLOOKUP($J481,ASBVs!$A$2:$AP$1041,32,FALSE)</f>
        <v>59</v>
      </c>
    </row>
    <row r="486" spans="2:10" ht="12.6" customHeight="1" x14ac:dyDescent="0.3">
      <c r="B486" s="31" t="s">
        <v>1089</v>
      </c>
      <c r="C486" s="27" t="s">
        <v>1090</v>
      </c>
      <c r="D486" s="27" t="s">
        <v>1091</v>
      </c>
      <c r="E486" s="27" t="s">
        <v>8</v>
      </c>
      <c r="F486" s="27" t="s">
        <v>6</v>
      </c>
      <c r="G486" s="27" t="s">
        <v>7</v>
      </c>
      <c r="H486" s="27" t="s">
        <v>2638</v>
      </c>
      <c r="I486" s="85" t="s">
        <v>2700</v>
      </c>
      <c r="J486" s="86"/>
    </row>
    <row r="487" spans="2:10" ht="12.6" customHeight="1" x14ac:dyDescent="0.3">
      <c r="B487" s="30">
        <f>VLOOKUP($J481,ASBVs!$A$2:$AP$1041,33,FALSE)</f>
        <v>0.04</v>
      </c>
      <c r="C487" s="30">
        <f>VLOOKUP($J481,ASBVs!$A$2:$AP$1041,35,FALSE)</f>
        <v>0.24</v>
      </c>
      <c r="D487" s="30">
        <f>VLOOKUP($J481,ASBVs!$A$2:$AP$1041,37,FALSE)</f>
        <v>0.01</v>
      </c>
      <c r="E487" s="32">
        <f>VLOOKUP($J481,ASBVs!$A$2:$AP$1041,29,FALSE)</f>
        <v>4.63</v>
      </c>
      <c r="F487" s="32">
        <f>VLOOKUP($J481,ASBVs!$A$2:$AP$1041,23,FALSE)</f>
        <v>-0.23</v>
      </c>
      <c r="G487" s="32">
        <f>VLOOKUP($J481,ASBVs!$A$2:$AP$1041,25,FALSE)</f>
        <v>2.1800000000000002</v>
      </c>
      <c r="H487" s="32">
        <f>VLOOKUP($J481,ASBVs!$A$2:$AP$1041,27,FALSE)</f>
        <v>2.75</v>
      </c>
      <c r="I487" s="86"/>
      <c r="J487" s="86"/>
    </row>
    <row r="488" spans="2:10" ht="12.6" customHeight="1" x14ac:dyDescent="0.3">
      <c r="B488" s="33">
        <f>VLOOKUP($J481,ASBVs!$A$2:$AP$1041,34,FALSE)</f>
        <v>48</v>
      </c>
      <c r="C488" s="33">
        <f>VLOOKUP($J481,ASBVs!$A$2:$AP$1041,36,FALSE)</f>
        <v>56</v>
      </c>
      <c r="D488" s="33">
        <f>VLOOKUP($J481,ASBVs!$A$2:$AP$1041,38,FALSE)</f>
        <v>41</v>
      </c>
      <c r="E488" s="33">
        <f>VLOOKUP($J481,ASBVs!$A$2:$AP$1041,30,FALSE)</f>
        <v>63</v>
      </c>
      <c r="F488" s="33">
        <f>VLOOKUP($J481,ASBVs!$A$2:$AP$1041,24,FALSE)</f>
        <v>55</v>
      </c>
      <c r="G488" s="33">
        <f>VLOOKUP($J481,ASBVs!$A$2:$AP$1041,26,FALSE)</f>
        <v>54</v>
      </c>
      <c r="H488" s="33">
        <f>VLOOKUP($J481,ASBVs!$A$2:$AP$1041,28,FALSE)</f>
        <v>57</v>
      </c>
      <c r="I488" s="99">
        <f>VLOOKUP($J481,ASBVs!$A$2:$AQ$1041,43,FALSE)</f>
        <v>9.5500000000000007</v>
      </c>
      <c r="J488" s="79"/>
    </row>
    <row r="489" spans="2:10" ht="12.6" customHeight="1" x14ac:dyDescent="0.3">
      <c r="B489" s="87" t="s">
        <v>2695</v>
      </c>
      <c r="C489" s="88"/>
      <c r="D489" s="89" t="s">
        <v>2699</v>
      </c>
      <c r="E489" s="90"/>
      <c r="F489" s="91" t="str">
        <f>VLOOKUP($J481,ASBVs!$A$2:$F$1041,6,FALSE)</f>
        <v xml:space="preserve"> </v>
      </c>
      <c r="G489" s="34" t="s">
        <v>2669</v>
      </c>
      <c r="H489" s="35" t="str">
        <f>VLOOKUP($J481,ASBVs!$A$2:$AU$1041,46,FALSE)</f>
        <v>2</v>
      </c>
      <c r="I489" s="34" t="s">
        <v>2670</v>
      </c>
      <c r="J489" s="35" t="str">
        <f>VLOOKUP($J481,ASBVs!$A$2:$AU$1041,47,FALSE)</f>
        <v>2</v>
      </c>
    </row>
    <row r="490" spans="2:10" ht="12.6" customHeight="1" x14ac:dyDescent="0.3">
      <c r="B490" s="93">
        <f>VLOOKUP($J481,ASBVs!$A$2:$AS$1041,45,FALSE)</f>
        <v>127.42</v>
      </c>
      <c r="C490" s="94"/>
      <c r="D490" s="93">
        <f>VLOOKUP($J481,ASBVs!$A$2:$AS$1041,44,FALSE)</f>
        <v>175.99</v>
      </c>
      <c r="E490" s="94"/>
      <c r="F490" s="92"/>
      <c r="G490" s="34" t="s">
        <v>2671</v>
      </c>
      <c r="H490" s="35" t="str">
        <f>VLOOKUP($J481,ASBVs!$A$2:$AW$1041,48,FALSE)</f>
        <v>2</v>
      </c>
      <c r="I490" s="34" t="s">
        <v>2672</v>
      </c>
      <c r="J490" s="35">
        <f>VLOOKUP($J481,ASBVs!$A$2:$AW$1041,49,FALSE)</f>
        <v>3</v>
      </c>
    </row>
    <row r="491" spans="2:10" ht="12.6" customHeight="1" x14ac:dyDescent="0.3">
      <c r="B491" s="36" t="s">
        <v>2696</v>
      </c>
      <c r="C491" s="95" t="str">
        <f>VLOOKUP($J481,ASBVs!$A$2:$E$1041,5,FALSE)</f>
        <v xml:space="preserve">Individual </v>
      </c>
      <c r="D491" s="96"/>
      <c r="E491" s="97" t="s">
        <v>2697</v>
      </c>
      <c r="F491" s="98"/>
      <c r="G491" s="74"/>
      <c r="H491" s="75"/>
      <c r="I491" s="37" t="s">
        <v>2698</v>
      </c>
      <c r="J491" s="38"/>
    </row>
    <row r="493" spans="2:10" ht="12.6" customHeight="1" x14ac:dyDescent="0.3">
      <c r="B493" s="76" t="s">
        <v>2692</v>
      </c>
      <c r="C493" s="77"/>
      <c r="D493" s="20" t="str">
        <f>VLOOKUP($J493,ASBVs!$A$2:$B$1041,2,FALSE)</f>
        <v>225110</v>
      </c>
      <c r="E493" s="21"/>
      <c r="F493" s="22" t="str">
        <f>VLOOKUP($J493,ASBVs!$A$2:$J$1041,10,FALSE)</f>
        <v>Twin</v>
      </c>
      <c r="G493" s="78" t="str">
        <f>VLOOKUP($J493,ASBVs!$A$2:$AX$1041,50,FALSE)</f>
        <v xml:space="preserve"> </v>
      </c>
      <c r="H493" s="79"/>
      <c r="I493" s="23" t="s">
        <v>2693</v>
      </c>
      <c r="J493" s="24">
        <v>42</v>
      </c>
    </row>
    <row r="494" spans="2:10" ht="12.6" customHeight="1" x14ac:dyDescent="0.3">
      <c r="B494" s="25" t="s">
        <v>2694</v>
      </c>
      <c r="C494" s="80" t="str">
        <f>VLOOKUP($J493,ASBVs!$A$2:$H$1041,8,FALSE)</f>
        <v>218959</v>
      </c>
      <c r="D494" s="80"/>
      <c r="E494" s="81"/>
      <c r="F494" s="26" t="s">
        <v>2639</v>
      </c>
      <c r="G494" s="82">
        <f>VLOOKUP($J493,ASBVs!$A$2:$I$1041,9,FALSE)</f>
        <v>44727</v>
      </c>
      <c r="H494" s="83"/>
      <c r="I494" s="83"/>
      <c r="J494" s="84"/>
    </row>
    <row r="495" spans="2:10" ht="12.6" customHeight="1" x14ac:dyDescent="0.3">
      <c r="B495" s="27" t="s">
        <v>0</v>
      </c>
      <c r="C495" s="28" t="s">
        <v>1</v>
      </c>
      <c r="D495" s="28" t="s">
        <v>2</v>
      </c>
      <c r="E495" s="28" t="s">
        <v>3</v>
      </c>
      <c r="F495" s="27" t="s">
        <v>4</v>
      </c>
      <c r="G495" s="28" t="s">
        <v>1093</v>
      </c>
      <c r="H495" s="28" t="s">
        <v>1092</v>
      </c>
      <c r="I495" s="28" t="s">
        <v>5</v>
      </c>
      <c r="J495" s="28" t="s">
        <v>2652</v>
      </c>
    </row>
    <row r="496" spans="2:10" ht="12.6" customHeight="1" x14ac:dyDescent="0.3">
      <c r="B496" s="29">
        <f>VLOOKUP($J493,ASBVs!$A$2:$AP$1041,11,FALSE)</f>
        <v>0.7</v>
      </c>
      <c r="C496" s="29">
        <f>VLOOKUP($J493,ASBVs!$A$2:$AP$1041,13,FALSE)</f>
        <v>9.9</v>
      </c>
      <c r="D496" s="29">
        <f>VLOOKUP($J493,ASBVs!$A$2:$AP$1041,15,FALSE)</f>
        <v>15.76</v>
      </c>
      <c r="E496" s="29">
        <f>VLOOKUP($J493,ASBVs!$A$2:$AP$1041,17,FALSE)</f>
        <v>-0.56999999999999995</v>
      </c>
      <c r="F496" s="29">
        <f>VLOOKUP($J493,ASBVs!$A$2:$AP$1041,19,FALSE)</f>
        <v>1.46</v>
      </c>
      <c r="G496" s="39">
        <f>VLOOKUP($J493,ASBVs!$A$2:$AP$1041,41,FALSE)</f>
        <v>0.49</v>
      </c>
      <c r="H496" s="39">
        <f>VLOOKUP($J493,ASBVs!$A$2:$AP$1041,39,FALSE)</f>
        <v>0.3</v>
      </c>
      <c r="I496" s="29">
        <f>VLOOKUP($J493,ASBVs!$A$2:$AP$1041,21,FALSE)</f>
        <v>0.73</v>
      </c>
      <c r="J496" s="39">
        <f>VLOOKUP($J493,ASBVs!$A$2:$AP$1041,31,FALSE)</f>
        <v>0.32</v>
      </c>
    </row>
    <row r="497" spans="2:10" ht="12.6" customHeight="1" x14ac:dyDescent="0.3">
      <c r="B497" s="29">
        <f>VLOOKUP($J493,ASBVs!$A$2:$AP$1041,12,FALSE)</f>
        <v>68</v>
      </c>
      <c r="C497" s="29">
        <f>VLOOKUP($J493,ASBVs!$A$2:$AP$1041,14,FALSE)</f>
        <v>71</v>
      </c>
      <c r="D497" s="29">
        <f>VLOOKUP($J493,ASBVs!$A$2:$AP$1041,16,FALSE)</f>
        <v>61</v>
      </c>
      <c r="E497" s="29">
        <f>VLOOKUP($J493,ASBVs!$A$2:$AP$1041,18,FALSE)</f>
        <v>64</v>
      </c>
      <c r="F497" s="29">
        <f>VLOOKUP($J493,ASBVs!$A$2:$AP$1041,20,FALSE)</f>
        <v>65</v>
      </c>
      <c r="G497" s="29">
        <f>VLOOKUP($J493,ASBVs!$A$2:$AP$1041,42,FALSE)</f>
        <v>54</v>
      </c>
      <c r="H497" s="29">
        <f>VLOOKUP($J493,ASBVs!$A$2:$AP$1041,40,FALSE)</f>
        <v>47</v>
      </c>
      <c r="I497" s="29">
        <f>VLOOKUP($J493,ASBVs!$A$2:$AP$1041,22,FALSE)</f>
        <v>57</v>
      </c>
      <c r="J497" s="29">
        <f>VLOOKUP($J493,ASBVs!$A$2:$AP$1041,32,FALSE)</f>
        <v>52</v>
      </c>
    </row>
    <row r="498" spans="2:10" ht="12.6" customHeight="1" x14ac:dyDescent="0.3">
      <c r="B498" s="31" t="s">
        <v>1089</v>
      </c>
      <c r="C498" s="27" t="s">
        <v>1090</v>
      </c>
      <c r="D498" s="27" t="s">
        <v>1091</v>
      </c>
      <c r="E498" s="27" t="s">
        <v>8</v>
      </c>
      <c r="F498" s="27" t="s">
        <v>6</v>
      </c>
      <c r="G498" s="27" t="s">
        <v>7</v>
      </c>
      <c r="H498" s="27" t="s">
        <v>2638</v>
      </c>
      <c r="I498" s="85" t="s">
        <v>2700</v>
      </c>
      <c r="J498" s="86"/>
    </row>
    <row r="499" spans="2:10" ht="12.6" customHeight="1" x14ac:dyDescent="0.3">
      <c r="B499" s="30">
        <f>VLOOKUP($J493,ASBVs!$A$2:$AP$1041,33,FALSE)</f>
        <v>0.03</v>
      </c>
      <c r="C499" s="30">
        <f>VLOOKUP($J493,ASBVs!$A$2:$AP$1041,35,FALSE)</f>
        <v>0.3</v>
      </c>
      <c r="D499" s="30">
        <f>VLOOKUP($J493,ASBVs!$A$2:$AP$1041,37,FALSE)</f>
        <v>0.02</v>
      </c>
      <c r="E499" s="32">
        <f>VLOOKUP($J493,ASBVs!$A$2:$AP$1041,29,FALSE)</f>
        <v>5.35</v>
      </c>
      <c r="F499" s="32">
        <f>VLOOKUP($J493,ASBVs!$A$2:$AP$1041,23,FALSE)</f>
        <v>-0.25</v>
      </c>
      <c r="G499" s="32">
        <f>VLOOKUP($J493,ASBVs!$A$2:$AP$1041,25,FALSE)</f>
        <v>5.35</v>
      </c>
      <c r="H499" s="32">
        <f>VLOOKUP($J493,ASBVs!$A$2:$AP$1041,27,FALSE)</f>
        <v>2.1</v>
      </c>
      <c r="I499" s="86"/>
      <c r="J499" s="86"/>
    </row>
    <row r="500" spans="2:10" ht="12.6" customHeight="1" x14ac:dyDescent="0.3">
      <c r="B500" s="33">
        <f>VLOOKUP($J493,ASBVs!$A$2:$AP$1041,34,FALSE)</f>
        <v>41</v>
      </c>
      <c r="C500" s="33">
        <f>VLOOKUP($J493,ASBVs!$A$2:$AP$1041,36,FALSE)</f>
        <v>50</v>
      </c>
      <c r="D500" s="33">
        <f>VLOOKUP($J493,ASBVs!$A$2:$AP$1041,38,FALSE)</f>
        <v>35</v>
      </c>
      <c r="E500" s="33">
        <f>VLOOKUP($J493,ASBVs!$A$2:$AP$1041,30,FALSE)</f>
        <v>60</v>
      </c>
      <c r="F500" s="33">
        <f>VLOOKUP($J493,ASBVs!$A$2:$AP$1041,24,FALSE)</f>
        <v>48</v>
      </c>
      <c r="G500" s="33">
        <f>VLOOKUP($J493,ASBVs!$A$2:$AP$1041,26,FALSE)</f>
        <v>48</v>
      </c>
      <c r="H500" s="33">
        <f>VLOOKUP($J493,ASBVs!$A$2:$AP$1041,28,FALSE)</f>
        <v>52</v>
      </c>
      <c r="I500" s="99">
        <f>VLOOKUP($J493,ASBVs!$A$2:$AQ$1041,43,FALSE)</f>
        <v>10.63</v>
      </c>
      <c r="J500" s="79"/>
    </row>
    <row r="501" spans="2:10" ht="12.6" customHeight="1" x14ac:dyDescent="0.3">
      <c r="B501" s="87" t="s">
        <v>2695</v>
      </c>
      <c r="C501" s="88"/>
      <c r="D501" s="89" t="s">
        <v>2699</v>
      </c>
      <c r="E501" s="90"/>
      <c r="F501" s="91" t="str">
        <f>VLOOKUP($J493,ASBVs!$A$2:$F$1041,6,FALSE)</f>
        <v xml:space="preserve"> </v>
      </c>
      <c r="G501" s="34" t="s">
        <v>2669</v>
      </c>
      <c r="H501" s="35" t="str">
        <f>VLOOKUP($J493,ASBVs!$A$2:$AU$1041,46,FALSE)</f>
        <v>2</v>
      </c>
      <c r="I501" s="34" t="s">
        <v>2670</v>
      </c>
      <c r="J501" s="35" t="str">
        <f>VLOOKUP($J493,ASBVs!$A$2:$AU$1041,47,FALSE)</f>
        <v>2</v>
      </c>
    </row>
    <row r="502" spans="2:10" ht="12.6" customHeight="1" x14ac:dyDescent="0.3">
      <c r="B502" s="93">
        <f>VLOOKUP($J493,ASBVs!$A$2:$AS$1041,45,FALSE)</f>
        <v>130.44999999999999</v>
      </c>
      <c r="C502" s="94"/>
      <c r="D502" s="93">
        <f>VLOOKUP($J493,ASBVs!$A$2:$AS$1041,44,FALSE)</f>
        <v>168.32</v>
      </c>
      <c r="E502" s="94"/>
      <c r="F502" s="92"/>
      <c r="G502" s="34" t="s">
        <v>2671</v>
      </c>
      <c r="H502" s="35" t="str">
        <f>VLOOKUP($J493,ASBVs!$A$2:$AW$1041,48,FALSE)</f>
        <v>2</v>
      </c>
      <c r="I502" s="34" t="s">
        <v>2672</v>
      </c>
      <c r="J502" s="35">
        <f>VLOOKUP($J493,ASBVs!$A$2:$AW$1041,49,FALSE)</f>
        <v>3</v>
      </c>
    </row>
    <row r="503" spans="2:10" ht="12.6" customHeight="1" x14ac:dyDescent="0.3">
      <c r="B503" s="36" t="s">
        <v>2696</v>
      </c>
      <c r="C503" s="95" t="str">
        <f>VLOOKUP($J493,ASBVs!$A$2:$E$1041,5,FALSE)</f>
        <v xml:space="preserve">Individual </v>
      </c>
      <c r="D503" s="96"/>
      <c r="E503" s="97" t="s">
        <v>2697</v>
      </c>
      <c r="F503" s="98"/>
      <c r="G503" s="74"/>
      <c r="H503" s="75"/>
      <c r="I503" s="37" t="s">
        <v>2698</v>
      </c>
      <c r="J503" s="38"/>
    </row>
    <row r="505" spans="2:10" ht="12.6" customHeight="1" x14ac:dyDescent="0.3">
      <c r="B505" s="76" t="s">
        <v>2692</v>
      </c>
      <c r="C505" s="77"/>
      <c r="D505" s="20" t="str">
        <f>VLOOKUP($J505,ASBVs!$A$2:$B$1041,2,FALSE)</f>
        <v>226352</v>
      </c>
      <c r="E505" s="21"/>
      <c r="F505" s="22" t="str">
        <f>VLOOKUP($J505,ASBVs!$A$2:$J$1041,10,FALSE)</f>
        <v>Single</v>
      </c>
      <c r="G505" s="78" t="str">
        <f>VLOOKUP($J505,ASBVs!$A$2:$AX$1041,50,FALSE)</f>
        <v>«««««</v>
      </c>
      <c r="H505" s="79"/>
      <c r="I505" s="23" t="s">
        <v>2693</v>
      </c>
      <c r="J505" s="24">
        <v>43</v>
      </c>
    </row>
    <row r="506" spans="2:10" ht="12.6" customHeight="1" x14ac:dyDescent="0.3">
      <c r="B506" s="25" t="s">
        <v>2694</v>
      </c>
      <c r="C506" s="80" t="str">
        <f>VLOOKUP($J505,ASBVs!$A$2:$H$1041,8,FALSE)</f>
        <v>213926</v>
      </c>
      <c r="D506" s="80"/>
      <c r="E506" s="81"/>
      <c r="F506" s="26" t="s">
        <v>2639</v>
      </c>
      <c r="G506" s="82">
        <f>VLOOKUP($J505,ASBVs!$A$2:$I$1041,9,FALSE)</f>
        <v>44728</v>
      </c>
      <c r="H506" s="83"/>
      <c r="I506" s="83"/>
      <c r="J506" s="84"/>
    </row>
    <row r="507" spans="2:10" ht="12.6" customHeight="1" x14ac:dyDescent="0.3">
      <c r="B507" s="27" t="s">
        <v>0</v>
      </c>
      <c r="C507" s="28" t="s">
        <v>1</v>
      </c>
      <c r="D507" s="28" t="s">
        <v>2</v>
      </c>
      <c r="E507" s="28" t="s">
        <v>3</v>
      </c>
      <c r="F507" s="27" t="s">
        <v>4</v>
      </c>
      <c r="G507" s="28" t="s">
        <v>1093</v>
      </c>
      <c r="H507" s="28" t="s">
        <v>1092</v>
      </c>
      <c r="I507" s="28" t="s">
        <v>5</v>
      </c>
      <c r="J507" s="28" t="s">
        <v>2652</v>
      </c>
    </row>
    <row r="508" spans="2:10" ht="12.6" customHeight="1" x14ac:dyDescent="0.3">
      <c r="B508" s="29">
        <f>VLOOKUP($J505,ASBVs!$A$2:$AP$1041,11,FALSE)</f>
        <v>0.3</v>
      </c>
      <c r="C508" s="29">
        <f>VLOOKUP($J505,ASBVs!$A$2:$AP$1041,13,FALSE)</f>
        <v>7.66</v>
      </c>
      <c r="D508" s="29">
        <f>VLOOKUP($J505,ASBVs!$A$2:$AP$1041,15,FALSE)</f>
        <v>14.49</v>
      </c>
      <c r="E508" s="29">
        <f>VLOOKUP($J505,ASBVs!$A$2:$AP$1041,17,FALSE)</f>
        <v>0.46</v>
      </c>
      <c r="F508" s="29">
        <f>VLOOKUP($J505,ASBVs!$A$2:$AP$1041,19,FALSE)</f>
        <v>2.04</v>
      </c>
      <c r="G508" s="39">
        <f>VLOOKUP($J505,ASBVs!$A$2:$AP$1041,41,FALSE)</f>
        <v>0.42</v>
      </c>
      <c r="H508" s="39">
        <f>VLOOKUP($J505,ASBVs!$A$2:$AP$1041,39,FALSE)</f>
        <v>0.31</v>
      </c>
      <c r="I508" s="29">
        <f>VLOOKUP($J505,ASBVs!$A$2:$AP$1041,21,FALSE)</f>
        <v>1.06</v>
      </c>
      <c r="J508" s="39">
        <f>VLOOKUP($J505,ASBVs!$A$2:$AP$1041,31,FALSE)</f>
        <v>0.27</v>
      </c>
    </row>
    <row r="509" spans="2:10" ht="12.6" customHeight="1" x14ac:dyDescent="0.3">
      <c r="B509" s="29">
        <f>VLOOKUP($J505,ASBVs!$A$2:$AP$1041,12,FALSE)</f>
        <v>67</v>
      </c>
      <c r="C509" s="29">
        <f>VLOOKUP($J505,ASBVs!$A$2:$AP$1041,14,FALSE)</f>
        <v>70</v>
      </c>
      <c r="D509" s="29">
        <f>VLOOKUP($J505,ASBVs!$A$2:$AP$1041,16,FALSE)</f>
        <v>60</v>
      </c>
      <c r="E509" s="29">
        <f>VLOOKUP($J505,ASBVs!$A$2:$AP$1041,18,FALSE)</f>
        <v>63</v>
      </c>
      <c r="F509" s="29">
        <f>VLOOKUP($J505,ASBVs!$A$2:$AP$1041,20,FALSE)</f>
        <v>64</v>
      </c>
      <c r="G509" s="29">
        <f>VLOOKUP($J505,ASBVs!$A$2:$AP$1041,42,FALSE)</f>
        <v>52</v>
      </c>
      <c r="H509" s="29">
        <f>VLOOKUP($J505,ASBVs!$A$2:$AP$1041,40,FALSE)</f>
        <v>45</v>
      </c>
      <c r="I509" s="29">
        <f>VLOOKUP($J505,ASBVs!$A$2:$AP$1041,22,FALSE)</f>
        <v>57</v>
      </c>
      <c r="J509" s="29">
        <f>VLOOKUP($J505,ASBVs!$A$2:$AP$1041,32,FALSE)</f>
        <v>50</v>
      </c>
    </row>
    <row r="510" spans="2:10" ht="12.6" customHeight="1" x14ac:dyDescent="0.3">
      <c r="B510" s="31" t="s">
        <v>1089</v>
      </c>
      <c r="C510" s="27" t="s">
        <v>1090</v>
      </c>
      <c r="D510" s="27" t="s">
        <v>1091</v>
      </c>
      <c r="E510" s="27" t="s">
        <v>8</v>
      </c>
      <c r="F510" s="27" t="s">
        <v>6</v>
      </c>
      <c r="G510" s="27" t="s">
        <v>7</v>
      </c>
      <c r="H510" s="27" t="s">
        <v>2638</v>
      </c>
      <c r="I510" s="85" t="s">
        <v>2700</v>
      </c>
      <c r="J510" s="86"/>
    </row>
    <row r="511" spans="2:10" ht="12.6" customHeight="1" x14ac:dyDescent="0.3">
      <c r="B511" s="30">
        <f>VLOOKUP($J505,ASBVs!$A$2:$AP$1041,33,FALSE)</f>
        <v>0.06</v>
      </c>
      <c r="C511" s="30">
        <f>VLOOKUP($J505,ASBVs!$A$2:$AP$1041,35,FALSE)</f>
        <v>0.23</v>
      </c>
      <c r="D511" s="30">
        <f>VLOOKUP($J505,ASBVs!$A$2:$AP$1041,37,FALSE)</f>
        <v>0.03</v>
      </c>
      <c r="E511" s="32">
        <f>VLOOKUP($J505,ASBVs!$A$2:$AP$1041,29,FALSE)</f>
        <v>3.8</v>
      </c>
      <c r="F511" s="32">
        <f>VLOOKUP($J505,ASBVs!$A$2:$AP$1041,23,FALSE)</f>
        <v>-0.03</v>
      </c>
      <c r="G511" s="32">
        <f>VLOOKUP($J505,ASBVs!$A$2:$AP$1041,25,FALSE)</f>
        <v>2.5299999999999998</v>
      </c>
      <c r="H511" s="32">
        <f>VLOOKUP($J505,ASBVs!$A$2:$AP$1041,27,FALSE)</f>
        <v>2.0699999999999998</v>
      </c>
      <c r="I511" s="86"/>
      <c r="J511" s="86"/>
    </row>
    <row r="512" spans="2:10" ht="12.6" customHeight="1" x14ac:dyDescent="0.3">
      <c r="B512" s="33">
        <f>VLOOKUP($J505,ASBVs!$A$2:$AP$1041,34,FALSE)</f>
        <v>39</v>
      </c>
      <c r="C512" s="33">
        <f>VLOOKUP($J505,ASBVs!$A$2:$AP$1041,36,FALSE)</f>
        <v>48</v>
      </c>
      <c r="D512" s="33">
        <f>VLOOKUP($J505,ASBVs!$A$2:$AP$1041,38,FALSE)</f>
        <v>34</v>
      </c>
      <c r="E512" s="33">
        <f>VLOOKUP($J505,ASBVs!$A$2:$AP$1041,30,FALSE)</f>
        <v>59</v>
      </c>
      <c r="F512" s="33">
        <f>VLOOKUP($J505,ASBVs!$A$2:$AP$1041,24,FALSE)</f>
        <v>46</v>
      </c>
      <c r="G512" s="33">
        <f>VLOOKUP($J505,ASBVs!$A$2:$AP$1041,26,FALSE)</f>
        <v>45</v>
      </c>
      <c r="H512" s="33">
        <f>VLOOKUP($J505,ASBVs!$A$2:$AP$1041,28,FALSE)</f>
        <v>50</v>
      </c>
      <c r="I512" s="99">
        <f>VLOOKUP($J505,ASBVs!$A$2:$AQ$1041,43,FALSE)</f>
        <v>8.7200000000000006</v>
      </c>
      <c r="J512" s="79"/>
    </row>
    <row r="513" spans="2:10" ht="12.6" customHeight="1" x14ac:dyDescent="0.3">
      <c r="B513" s="87" t="s">
        <v>2695</v>
      </c>
      <c r="C513" s="88"/>
      <c r="D513" s="89" t="s">
        <v>2699</v>
      </c>
      <c r="E513" s="90"/>
      <c r="F513" s="91" t="str">
        <f>VLOOKUP($J505,ASBVs!$A$2:$F$1041,6,FALSE)</f>
        <v xml:space="preserve"> </v>
      </c>
      <c r="G513" s="34" t="s">
        <v>2669</v>
      </c>
      <c r="H513" s="35" t="str">
        <f>VLOOKUP($J505,ASBVs!$A$2:$AU$1041,46,FALSE)</f>
        <v>2</v>
      </c>
      <c r="I513" s="34" t="s">
        <v>2670</v>
      </c>
      <c r="J513" s="35" t="str">
        <f>VLOOKUP($J505,ASBVs!$A$2:$AU$1041,47,FALSE)</f>
        <v>2</v>
      </c>
    </row>
    <row r="514" spans="2:10" ht="12.6" customHeight="1" x14ac:dyDescent="0.3">
      <c r="B514" s="93">
        <f>VLOOKUP($J505,ASBVs!$A$2:$AS$1041,45,FALSE)</f>
        <v>128.04</v>
      </c>
      <c r="C514" s="94"/>
      <c r="D514" s="93">
        <f>VLOOKUP($J505,ASBVs!$A$2:$AS$1041,44,FALSE)</f>
        <v>161.16</v>
      </c>
      <c r="E514" s="94"/>
      <c r="F514" s="92"/>
      <c r="G514" s="34" t="s">
        <v>2671</v>
      </c>
      <c r="H514" s="35" t="str">
        <f>VLOOKUP($J505,ASBVs!$A$2:$AW$1041,48,FALSE)</f>
        <v>1</v>
      </c>
      <c r="I514" s="34" t="s">
        <v>2672</v>
      </c>
      <c r="J514" s="35">
        <f>VLOOKUP($J505,ASBVs!$A$2:$AW$1041,49,FALSE)</f>
        <v>3</v>
      </c>
    </row>
    <row r="515" spans="2:10" ht="12.6" customHeight="1" x14ac:dyDescent="0.3">
      <c r="B515" s="36" t="s">
        <v>2696</v>
      </c>
      <c r="C515" s="95" t="str">
        <f>VLOOKUP($J505,ASBVs!$A$2:$E$1041,5,FALSE)</f>
        <v xml:space="preserve">Individual </v>
      </c>
      <c r="D515" s="96"/>
      <c r="E515" s="97" t="s">
        <v>2697</v>
      </c>
      <c r="F515" s="98"/>
      <c r="G515" s="74"/>
      <c r="H515" s="75"/>
      <c r="I515" s="37" t="s">
        <v>2698</v>
      </c>
      <c r="J515" s="38"/>
    </row>
    <row r="517" spans="2:10" ht="12.6" customHeight="1" x14ac:dyDescent="0.3">
      <c r="B517" s="76" t="s">
        <v>2692</v>
      </c>
      <c r="C517" s="77"/>
      <c r="D517" s="20" t="str">
        <f>VLOOKUP($J517,ASBVs!$A$2:$B$1041,2,FALSE)</f>
        <v>223616</v>
      </c>
      <c r="E517" s="21"/>
      <c r="F517" s="22" t="str">
        <f>VLOOKUP($J517,ASBVs!$A$2:$J$1041,10,FALSE)</f>
        <v>Twin</v>
      </c>
      <c r="G517" s="78" t="str">
        <f>VLOOKUP($J517,ASBVs!$A$2:$AX$1041,50,FALSE)</f>
        <v xml:space="preserve"> </v>
      </c>
      <c r="H517" s="79"/>
      <c r="I517" s="23" t="s">
        <v>2693</v>
      </c>
      <c r="J517" s="24">
        <v>44</v>
      </c>
    </row>
    <row r="518" spans="2:10" ht="12.6" customHeight="1" x14ac:dyDescent="0.3">
      <c r="B518" s="25" t="s">
        <v>2694</v>
      </c>
      <c r="C518" s="80" t="str">
        <f>VLOOKUP($J517,ASBVs!$A$2:$H$1041,8,FALSE)</f>
        <v>193431</v>
      </c>
      <c r="D518" s="80"/>
      <c r="E518" s="81"/>
      <c r="F518" s="26" t="s">
        <v>2639</v>
      </c>
      <c r="G518" s="82">
        <f>VLOOKUP($J517,ASBVs!$A$2:$I$1041,9,FALSE)</f>
        <v>44701</v>
      </c>
      <c r="H518" s="83"/>
      <c r="I518" s="83"/>
      <c r="J518" s="84"/>
    </row>
    <row r="519" spans="2:10" ht="12.6" customHeight="1" x14ac:dyDescent="0.3">
      <c r="B519" s="27" t="s">
        <v>0</v>
      </c>
      <c r="C519" s="28" t="s">
        <v>1</v>
      </c>
      <c r="D519" s="28" t="s">
        <v>2</v>
      </c>
      <c r="E519" s="28" t="s">
        <v>3</v>
      </c>
      <c r="F519" s="27" t="s">
        <v>4</v>
      </c>
      <c r="G519" s="28" t="s">
        <v>1093</v>
      </c>
      <c r="H519" s="28" t="s">
        <v>1092</v>
      </c>
      <c r="I519" s="28" t="s">
        <v>5</v>
      </c>
      <c r="J519" s="28" t="s">
        <v>2652</v>
      </c>
    </row>
    <row r="520" spans="2:10" ht="12.6" customHeight="1" x14ac:dyDescent="0.3">
      <c r="B520" s="29">
        <f>VLOOKUP($J517,ASBVs!$A$2:$AP$1041,11,FALSE)</f>
        <v>0.55000000000000004</v>
      </c>
      <c r="C520" s="29">
        <f>VLOOKUP($J517,ASBVs!$A$2:$AP$1041,13,FALSE)</f>
        <v>8.98</v>
      </c>
      <c r="D520" s="29">
        <f>VLOOKUP($J517,ASBVs!$A$2:$AP$1041,15,FALSE)</f>
        <v>13.12</v>
      </c>
      <c r="E520" s="29">
        <f>VLOOKUP($J517,ASBVs!$A$2:$AP$1041,17,FALSE)</f>
        <v>0.05</v>
      </c>
      <c r="F520" s="29">
        <f>VLOOKUP($J517,ASBVs!$A$2:$AP$1041,19,FALSE)</f>
        <v>1.52</v>
      </c>
      <c r="G520" s="39">
        <f>VLOOKUP($J517,ASBVs!$A$2:$AP$1041,41,FALSE)</f>
        <v>0.42</v>
      </c>
      <c r="H520" s="39">
        <f>VLOOKUP($J517,ASBVs!$A$2:$AP$1041,39,FALSE)</f>
        <v>0.27</v>
      </c>
      <c r="I520" s="29">
        <f>VLOOKUP($J517,ASBVs!$A$2:$AP$1041,21,FALSE)</f>
        <v>0.44</v>
      </c>
      <c r="J520" s="39">
        <f>VLOOKUP($J517,ASBVs!$A$2:$AP$1041,31,FALSE)</f>
        <v>0.3</v>
      </c>
    </row>
    <row r="521" spans="2:10" ht="12.6" customHeight="1" x14ac:dyDescent="0.3">
      <c r="B521" s="29">
        <f>VLOOKUP($J517,ASBVs!$A$2:$AP$1041,12,FALSE)</f>
        <v>66</v>
      </c>
      <c r="C521" s="29">
        <f>VLOOKUP($J517,ASBVs!$A$2:$AP$1041,14,FALSE)</f>
        <v>70</v>
      </c>
      <c r="D521" s="29">
        <f>VLOOKUP($J517,ASBVs!$A$2:$AP$1041,16,FALSE)</f>
        <v>60</v>
      </c>
      <c r="E521" s="29">
        <f>VLOOKUP($J517,ASBVs!$A$2:$AP$1041,18,FALSE)</f>
        <v>66</v>
      </c>
      <c r="F521" s="29">
        <f>VLOOKUP($J517,ASBVs!$A$2:$AP$1041,20,FALSE)</f>
        <v>66</v>
      </c>
      <c r="G521" s="29">
        <f>VLOOKUP($J517,ASBVs!$A$2:$AP$1041,42,FALSE)</f>
        <v>56</v>
      </c>
      <c r="H521" s="29">
        <f>VLOOKUP($J517,ASBVs!$A$2:$AP$1041,40,FALSE)</f>
        <v>49</v>
      </c>
      <c r="I521" s="29">
        <f>VLOOKUP($J517,ASBVs!$A$2:$AP$1041,22,FALSE)</f>
        <v>61</v>
      </c>
      <c r="J521" s="29">
        <f>VLOOKUP($J517,ASBVs!$A$2:$AP$1041,32,FALSE)</f>
        <v>54</v>
      </c>
    </row>
    <row r="522" spans="2:10" ht="12.6" customHeight="1" x14ac:dyDescent="0.3">
      <c r="B522" s="31" t="s">
        <v>1089</v>
      </c>
      <c r="C522" s="27" t="s">
        <v>1090</v>
      </c>
      <c r="D522" s="27" t="s">
        <v>1091</v>
      </c>
      <c r="E522" s="27" t="s">
        <v>8</v>
      </c>
      <c r="F522" s="27" t="s">
        <v>6</v>
      </c>
      <c r="G522" s="27" t="s">
        <v>7</v>
      </c>
      <c r="H522" s="27" t="s">
        <v>2638</v>
      </c>
      <c r="I522" s="85" t="s">
        <v>2700</v>
      </c>
      <c r="J522" s="86"/>
    </row>
    <row r="523" spans="2:10" ht="12.6" customHeight="1" x14ac:dyDescent="0.3">
      <c r="B523" s="30">
        <f>VLOOKUP($J517,ASBVs!$A$2:$AP$1041,33,FALSE)</f>
        <v>0.06</v>
      </c>
      <c r="C523" s="30">
        <f>VLOOKUP($J517,ASBVs!$A$2:$AP$1041,35,FALSE)</f>
        <v>0.2</v>
      </c>
      <c r="D523" s="30">
        <f>VLOOKUP($J517,ASBVs!$A$2:$AP$1041,37,FALSE)</f>
        <v>0.02</v>
      </c>
      <c r="E523" s="32">
        <f>VLOOKUP($J517,ASBVs!$A$2:$AP$1041,29,FALSE)</f>
        <v>4.6399999999999997</v>
      </c>
      <c r="F523" s="32">
        <f>VLOOKUP($J517,ASBVs!$A$2:$AP$1041,23,FALSE)</f>
        <v>-0.2</v>
      </c>
      <c r="G523" s="32">
        <f>VLOOKUP($J517,ASBVs!$A$2:$AP$1041,25,FALSE)</f>
        <v>5.85</v>
      </c>
      <c r="H523" s="32">
        <f>VLOOKUP($J517,ASBVs!$A$2:$AP$1041,27,FALSE)</f>
        <v>1.58</v>
      </c>
      <c r="I523" s="86"/>
      <c r="J523" s="86"/>
    </row>
    <row r="524" spans="2:10" ht="12.6" customHeight="1" x14ac:dyDescent="0.3">
      <c r="B524" s="33">
        <f>VLOOKUP($J517,ASBVs!$A$2:$AP$1041,34,FALSE)</f>
        <v>44</v>
      </c>
      <c r="C524" s="33">
        <f>VLOOKUP($J517,ASBVs!$A$2:$AP$1041,36,FALSE)</f>
        <v>52</v>
      </c>
      <c r="D524" s="33">
        <f>VLOOKUP($J517,ASBVs!$A$2:$AP$1041,38,FALSE)</f>
        <v>37</v>
      </c>
      <c r="E524" s="33">
        <f>VLOOKUP($J517,ASBVs!$A$2:$AP$1041,30,FALSE)</f>
        <v>61</v>
      </c>
      <c r="F524" s="33">
        <f>VLOOKUP($J517,ASBVs!$A$2:$AP$1041,24,FALSE)</f>
        <v>49</v>
      </c>
      <c r="G524" s="33">
        <f>VLOOKUP($J517,ASBVs!$A$2:$AP$1041,26,FALSE)</f>
        <v>49</v>
      </c>
      <c r="H524" s="33">
        <f>VLOOKUP($J517,ASBVs!$A$2:$AP$1041,28,FALSE)</f>
        <v>52</v>
      </c>
      <c r="I524" s="99">
        <f>VLOOKUP($J517,ASBVs!$A$2:$AQ$1041,43,FALSE)</f>
        <v>9.42</v>
      </c>
      <c r="J524" s="79"/>
    </row>
    <row r="525" spans="2:10" ht="12.6" customHeight="1" x14ac:dyDescent="0.3">
      <c r="B525" s="87" t="s">
        <v>2695</v>
      </c>
      <c r="C525" s="88"/>
      <c r="D525" s="89" t="s">
        <v>2699</v>
      </c>
      <c r="E525" s="90"/>
      <c r="F525" s="91" t="str">
        <f>VLOOKUP($J517,ASBVs!$A$2:$F$1041,6,FALSE)</f>
        <v xml:space="preserve"> </v>
      </c>
      <c r="G525" s="34" t="s">
        <v>2669</v>
      </c>
      <c r="H525" s="35" t="str">
        <f>VLOOKUP($J517,ASBVs!$A$2:$AU$1041,46,FALSE)</f>
        <v>2</v>
      </c>
      <c r="I525" s="34" t="s">
        <v>2670</v>
      </c>
      <c r="J525" s="35" t="str">
        <f>VLOOKUP($J517,ASBVs!$A$2:$AU$1041,47,FALSE)</f>
        <v>3</v>
      </c>
    </row>
    <row r="526" spans="2:10" ht="12.6" customHeight="1" x14ac:dyDescent="0.3">
      <c r="B526" s="93">
        <f>VLOOKUP($J517,ASBVs!$A$2:$AS$1041,45,FALSE)</f>
        <v>127.94</v>
      </c>
      <c r="C526" s="94"/>
      <c r="D526" s="93">
        <f>VLOOKUP($J517,ASBVs!$A$2:$AS$1041,44,FALSE)</f>
        <v>160.84</v>
      </c>
      <c r="E526" s="94"/>
      <c r="F526" s="92"/>
      <c r="G526" s="34" t="s">
        <v>2671</v>
      </c>
      <c r="H526" s="35" t="str">
        <f>VLOOKUP($J517,ASBVs!$A$2:$AW$1041,48,FALSE)</f>
        <v>2</v>
      </c>
      <c r="I526" s="34" t="s">
        <v>2672</v>
      </c>
      <c r="J526" s="35">
        <f>VLOOKUP($J517,ASBVs!$A$2:$AW$1041,49,FALSE)</f>
        <v>3</v>
      </c>
    </row>
    <row r="527" spans="2:10" ht="12.6" customHeight="1" x14ac:dyDescent="0.3">
      <c r="B527" s="36" t="s">
        <v>2696</v>
      </c>
      <c r="C527" s="95" t="str">
        <f>VLOOKUP($J517,ASBVs!$A$2:$E$1041,5,FALSE)</f>
        <v xml:space="preserve">Individual </v>
      </c>
      <c r="D527" s="96"/>
      <c r="E527" s="97" t="s">
        <v>2697</v>
      </c>
      <c r="F527" s="98"/>
      <c r="G527" s="74"/>
      <c r="H527" s="75"/>
      <c r="I527" s="37" t="s">
        <v>2698</v>
      </c>
      <c r="J527" s="38"/>
    </row>
    <row r="529" spans="2:10" ht="12.6" customHeight="1" x14ac:dyDescent="0.3">
      <c r="B529" s="76" t="s">
        <v>2692</v>
      </c>
      <c r="C529" s="77"/>
      <c r="D529" s="20" t="str">
        <f>VLOOKUP($J529,ASBVs!$A$2:$B$1041,2,FALSE)</f>
        <v>223729</v>
      </c>
      <c r="E529" s="21"/>
      <c r="F529" s="22" t="str">
        <f>VLOOKUP($J529,ASBVs!$A$2:$J$1041,10,FALSE)</f>
        <v>Single</v>
      </c>
      <c r="G529" s="78" t="str">
        <f>VLOOKUP($J529,ASBVs!$A$2:$AX$1041,50,FALSE)</f>
        <v xml:space="preserve"> </v>
      </c>
      <c r="H529" s="79"/>
      <c r="I529" s="23" t="s">
        <v>2693</v>
      </c>
      <c r="J529" s="24">
        <v>45</v>
      </c>
    </row>
    <row r="530" spans="2:10" ht="12.6" customHeight="1" x14ac:dyDescent="0.3">
      <c r="B530" s="25" t="s">
        <v>2694</v>
      </c>
      <c r="C530" s="80" t="str">
        <f>VLOOKUP($J529,ASBVs!$A$2:$H$1041,8,FALSE)</f>
        <v>218861</v>
      </c>
      <c r="D530" s="80"/>
      <c r="E530" s="81"/>
      <c r="F530" s="26" t="s">
        <v>2639</v>
      </c>
      <c r="G530" s="82">
        <f>VLOOKUP($J529,ASBVs!$A$2:$I$1041,9,FALSE)</f>
        <v>44701</v>
      </c>
      <c r="H530" s="83"/>
      <c r="I530" s="83"/>
      <c r="J530" s="84"/>
    </row>
    <row r="531" spans="2:10" ht="12.6" customHeight="1" x14ac:dyDescent="0.3">
      <c r="B531" s="27" t="s">
        <v>0</v>
      </c>
      <c r="C531" s="28" t="s">
        <v>1</v>
      </c>
      <c r="D531" s="28" t="s">
        <v>2</v>
      </c>
      <c r="E531" s="28" t="s">
        <v>3</v>
      </c>
      <c r="F531" s="27" t="s">
        <v>4</v>
      </c>
      <c r="G531" s="28" t="s">
        <v>1093</v>
      </c>
      <c r="H531" s="28" t="s">
        <v>1092</v>
      </c>
      <c r="I531" s="28" t="s">
        <v>5</v>
      </c>
      <c r="J531" s="28" t="s">
        <v>2652</v>
      </c>
    </row>
    <row r="532" spans="2:10" ht="12.6" customHeight="1" x14ac:dyDescent="0.3">
      <c r="B532" s="29">
        <f>VLOOKUP($J529,ASBVs!$A$2:$AP$1041,11,FALSE)</f>
        <v>0.51</v>
      </c>
      <c r="C532" s="29">
        <f>VLOOKUP($J529,ASBVs!$A$2:$AP$1041,13,FALSE)</f>
        <v>9.35</v>
      </c>
      <c r="D532" s="29">
        <f>VLOOKUP($J529,ASBVs!$A$2:$AP$1041,15,FALSE)</f>
        <v>14.48</v>
      </c>
      <c r="E532" s="29">
        <f>VLOOKUP($J529,ASBVs!$A$2:$AP$1041,17,FALSE)</f>
        <v>0.38</v>
      </c>
      <c r="F532" s="29">
        <f>VLOOKUP($J529,ASBVs!$A$2:$AP$1041,19,FALSE)</f>
        <v>2.25</v>
      </c>
      <c r="G532" s="39">
        <f>VLOOKUP($J529,ASBVs!$A$2:$AP$1041,41,FALSE)</f>
        <v>0.53</v>
      </c>
      <c r="H532" s="39">
        <f>VLOOKUP($J529,ASBVs!$A$2:$AP$1041,39,FALSE)</f>
        <v>0.3</v>
      </c>
      <c r="I532" s="29">
        <f>VLOOKUP($J529,ASBVs!$A$2:$AP$1041,21,FALSE)</f>
        <v>-0.09</v>
      </c>
      <c r="J532" s="39">
        <f>VLOOKUP($J529,ASBVs!$A$2:$AP$1041,31,FALSE)</f>
        <v>0.36</v>
      </c>
    </row>
    <row r="533" spans="2:10" ht="12.6" customHeight="1" x14ac:dyDescent="0.3">
      <c r="B533" s="29">
        <f>VLOOKUP($J529,ASBVs!$A$2:$AP$1041,12,FALSE)</f>
        <v>65</v>
      </c>
      <c r="C533" s="29">
        <f>VLOOKUP($J529,ASBVs!$A$2:$AP$1041,14,FALSE)</f>
        <v>69</v>
      </c>
      <c r="D533" s="29">
        <f>VLOOKUP($J529,ASBVs!$A$2:$AP$1041,16,FALSE)</f>
        <v>62</v>
      </c>
      <c r="E533" s="29">
        <f>VLOOKUP($J529,ASBVs!$A$2:$AP$1041,18,FALSE)</f>
        <v>63</v>
      </c>
      <c r="F533" s="29">
        <f>VLOOKUP($J529,ASBVs!$A$2:$AP$1041,20,FALSE)</f>
        <v>63</v>
      </c>
      <c r="G533" s="29">
        <f>VLOOKUP($J529,ASBVs!$A$2:$AP$1041,42,FALSE)</f>
        <v>53</v>
      </c>
      <c r="H533" s="29">
        <f>VLOOKUP($J529,ASBVs!$A$2:$AP$1041,40,FALSE)</f>
        <v>48</v>
      </c>
      <c r="I533" s="29">
        <f>VLOOKUP($J529,ASBVs!$A$2:$AP$1041,22,FALSE)</f>
        <v>58</v>
      </c>
      <c r="J533" s="29">
        <f>VLOOKUP($J529,ASBVs!$A$2:$AP$1041,32,FALSE)</f>
        <v>51</v>
      </c>
    </row>
    <row r="534" spans="2:10" ht="12.6" customHeight="1" x14ac:dyDescent="0.3">
      <c r="B534" s="31" t="s">
        <v>1089</v>
      </c>
      <c r="C534" s="27" t="s">
        <v>1090</v>
      </c>
      <c r="D534" s="27" t="s">
        <v>1091</v>
      </c>
      <c r="E534" s="27" t="s">
        <v>8</v>
      </c>
      <c r="F534" s="27" t="s">
        <v>6</v>
      </c>
      <c r="G534" s="27" t="s">
        <v>7</v>
      </c>
      <c r="H534" s="27" t="s">
        <v>2638</v>
      </c>
      <c r="I534" s="85" t="s">
        <v>2700</v>
      </c>
      <c r="J534" s="86"/>
    </row>
    <row r="535" spans="2:10" ht="12.6" customHeight="1" x14ac:dyDescent="0.3">
      <c r="B535" s="30">
        <f>VLOOKUP($J529,ASBVs!$A$2:$AP$1041,33,FALSE)</f>
        <v>0.06</v>
      </c>
      <c r="C535" s="30">
        <f>VLOOKUP($J529,ASBVs!$A$2:$AP$1041,35,FALSE)</f>
        <v>0.27</v>
      </c>
      <c r="D535" s="30">
        <f>VLOOKUP($J529,ASBVs!$A$2:$AP$1041,37,FALSE)</f>
        <v>0.01</v>
      </c>
      <c r="E535" s="32">
        <f>VLOOKUP($J529,ASBVs!$A$2:$AP$1041,29,FALSE)</f>
        <v>5.23</v>
      </c>
      <c r="F535" s="32">
        <f>VLOOKUP($J529,ASBVs!$A$2:$AP$1041,23,FALSE)</f>
        <v>-0.52</v>
      </c>
      <c r="G535" s="32">
        <f>VLOOKUP($J529,ASBVs!$A$2:$AP$1041,25,FALSE)</f>
        <v>5.08</v>
      </c>
      <c r="H535" s="32">
        <f>VLOOKUP($J529,ASBVs!$A$2:$AP$1041,27,FALSE)</f>
        <v>1.96</v>
      </c>
      <c r="I535" s="86"/>
      <c r="J535" s="86"/>
    </row>
    <row r="536" spans="2:10" ht="12.6" customHeight="1" x14ac:dyDescent="0.3">
      <c r="B536" s="33">
        <f>VLOOKUP($J529,ASBVs!$A$2:$AP$1041,34,FALSE)</f>
        <v>42</v>
      </c>
      <c r="C536" s="33">
        <f>VLOOKUP($J529,ASBVs!$A$2:$AP$1041,36,FALSE)</f>
        <v>51</v>
      </c>
      <c r="D536" s="33">
        <f>VLOOKUP($J529,ASBVs!$A$2:$AP$1041,38,FALSE)</f>
        <v>37</v>
      </c>
      <c r="E536" s="33">
        <f>VLOOKUP($J529,ASBVs!$A$2:$AP$1041,30,FALSE)</f>
        <v>59</v>
      </c>
      <c r="F536" s="33">
        <f>VLOOKUP($J529,ASBVs!$A$2:$AP$1041,24,FALSE)</f>
        <v>48</v>
      </c>
      <c r="G536" s="33">
        <f>VLOOKUP($J529,ASBVs!$A$2:$AP$1041,26,FALSE)</f>
        <v>47</v>
      </c>
      <c r="H536" s="33">
        <f>VLOOKUP($J529,ASBVs!$A$2:$AP$1041,28,FALSE)</f>
        <v>51</v>
      </c>
      <c r="I536" s="99">
        <f>VLOOKUP($J529,ASBVs!$A$2:$AQ$1041,43,FALSE)</f>
        <v>9.26</v>
      </c>
      <c r="J536" s="79"/>
    </row>
    <row r="537" spans="2:10" ht="12.6" customHeight="1" x14ac:dyDescent="0.3">
      <c r="B537" s="87" t="s">
        <v>2695</v>
      </c>
      <c r="C537" s="88"/>
      <c r="D537" s="89" t="s">
        <v>2699</v>
      </c>
      <c r="E537" s="90"/>
      <c r="F537" s="91" t="str">
        <f>VLOOKUP($J529,ASBVs!$A$2:$F$1041,6,FALSE)</f>
        <v xml:space="preserve"> </v>
      </c>
      <c r="G537" s="34" t="s">
        <v>2669</v>
      </c>
      <c r="H537" s="35" t="str">
        <f>VLOOKUP($J529,ASBVs!$A$2:$AU$1041,46,FALSE)</f>
        <v>1</v>
      </c>
      <c r="I537" s="34" t="s">
        <v>2670</v>
      </c>
      <c r="J537" s="35" t="str">
        <f>VLOOKUP($J529,ASBVs!$A$2:$AU$1041,47,FALSE)</f>
        <v>1</v>
      </c>
    </row>
    <row r="538" spans="2:10" ht="12.6" customHeight="1" x14ac:dyDescent="0.3">
      <c r="B538" s="93">
        <f>VLOOKUP($J529,ASBVs!$A$2:$AS$1041,45,FALSE)</f>
        <v>126.36</v>
      </c>
      <c r="C538" s="94"/>
      <c r="D538" s="93">
        <f>VLOOKUP($J529,ASBVs!$A$2:$AS$1041,44,FALSE)</f>
        <v>171.85</v>
      </c>
      <c r="E538" s="94"/>
      <c r="F538" s="92"/>
      <c r="G538" s="34" t="s">
        <v>2671</v>
      </c>
      <c r="H538" s="35" t="str">
        <f>VLOOKUP($J529,ASBVs!$A$2:$AW$1041,48,FALSE)</f>
        <v>2</v>
      </c>
      <c r="I538" s="34" t="s">
        <v>2672</v>
      </c>
      <c r="J538" s="35">
        <f>VLOOKUP($J529,ASBVs!$A$2:$AW$1041,49,FALSE)</f>
        <v>3</v>
      </c>
    </row>
    <row r="539" spans="2:10" ht="12.6" customHeight="1" x14ac:dyDescent="0.3">
      <c r="B539" s="36" t="s">
        <v>2696</v>
      </c>
      <c r="C539" s="95" t="str">
        <f>VLOOKUP($J529,ASBVs!$A$2:$E$1041,5,FALSE)</f>
        <v xml:space="preserve">Individual </v>
      </c>
      <c r="D539" s="96"/>
      <c r="E539" s="97" t="s">
        <v>2697</v>
      </c>
      <c r="F539" s="98"/>
      <c r="G539" s="74"/>
      <c r="H539" s="75"/>
      <c r="I539" s="37" t="s">
        <v>2698</v>
      </c>
      <c r="J539" s="38"/>
    </row>
    <row r="541" spans="2:10" ht="12.6" customHeight="1" x14ac:dyDescent="0.3">
      <c r="B541" s="76" t="s">
        <v>2692</v>
      </c>
      <c r="C541" s="77"/>
      <c r="D541" s="20" t="str">
        <f>VLOOKUP($J541,ASBVs!$A$2:$B$1041,2,FALSE)</f>
        <v>224220</v>
      </c>
      <c r="E541" s="21"/>
      <c r="F541" s="22" t="str">
        <f>VLOOKUP($J541,ASBVs!$A$2:$J$1041,10,FALSE)</f>
        <v>Twin</v>
      </c>
      <c r="G541" s="78" t="str">
        <f>VLOOKUP($J541,ASBVs!$A$2:$AX$1041,50,FALSE)</f>
        <v xml:space="preserve"> </v>
      </c>
      <c r="H541" s="79"/>
      <c r="I541" s="23" t="s">
        <v>2693</v>
      </c>
      <c r="J541" s="24">
        <v>46</v>
      </c>
    </row>
    <row r="542" spans="2:10" ht="12.6" customHeight="1" x14ac:dyDescent="0.3">
      <c r="B542" s="25" t="s">
        <v>2694</v>
      </c>
      <c r="C542" s="80" t="str">
        <f>VLOOKUP($J541,ASBVs!$A$2:$H$1041,8,FALSE)</f>
        <v>215475</v>
      </c>
      <c r="D542" s="80"/>
      <c r="E542" s="81"/>
      <c r="F542" s="26" t="s">
        <v>2639</v>
      </c>
      <c r="G542" s="82">
        <f>VLOOKUP($J541,ASBVs!$A$2:$I$1041,9,FALSE)</f>
        <v>44708</v>
      </c>
      <c r="H542" s="83"/>
      <c r="I542" s="83"/>
      <c r="J542" s="84"/>
    </row>
    <row r="543" spans="2:10" ht="12.6" customHeight="1" x14ac:dyDescent="0.3">
      <c r="B543" s="27" t="s">
        <v>0</v>
      </c>
      <c r="C543" s="28" t="s">
        <v>1</v>
      </c>
      <c r="D543" s="28" t="s">
        <v>2</v>
      </c>
      <c r="E543" s="28" t="s">
        <v>3</v>
      </c>
      <c r="F543" s="27" t="s">
        <v>4</v>
      </c>
      <c r="G543" s="28" t="s">
        <v>1093</v>
      </c>
      <c r="H543" s="28" t="s">
        <v>1092</v>
      </c>
      <c r="I543" s="28" t="s">
        <v>5</v>
      </c>
      <c r="J543" s="28" t="s">
        <v>2652</v>
      </c>
    </row>
    <row r="544" spans="2:10" ht="12.6" customHeight="1" x14ac:dyDescent="0.3">
      <c r="B544" s="29">
        <f>VLOOKUP($J541,ASBVs!$A$2:$AP$1041,11,FALSE)</f>
        <v>0.51</v>
      </c>
      <c r="C544" s="29">
        <f>VLOOKUP($J541,ASBVs!$A$2:$AP$1041,13,FALSE)</f>
        <v>9.93</v>
      </c>
      <c r="D544" s="29">
        <f>VLOOKUP($J541,ASBVs!$A$2:$AP$1041,15,FALSE)</f>
        <v>17.579999999999998</v>
      </c>
      <c r="E544" s="29">
        <f>VLOOKUP($J541,ASBVs!$A$2:$AP$1041,17,FALSE)</f>
        <v>-0.54</v>
      </c>
      <c r="F544" s="29">
        <f>VLOOKUP($J541,ASBVs!$A$2:$AP$1041,19,FALSE)</f>
        <v>0.91</v>
      </c>
      <c r="G544" s="39">
        <f>VLOOKUP($J541,ASBVs!$A$2:$AP$1041,41,FALSE)</f>
        <v>0.41</v>
      </c>
      <c r="H544" s="39">
        <f>VLOOKUP($J541,ASBVs!$A$2:$AP$1041,39,FALSE)</f>
        <v>0.28999999999999998</v>
      </c>
      <c r="I544" s="29">
        <f>VLOOKUP($J541,ASBVs!$A$2:$AP$1041,21,FALSE)</f>
        <v>1.48</v>
      </c>
      <c r="J544" s="39">
        <f>VLOOKUP($J541,ASBVs!$A$2:$AP$1041,31,FALSE)</f>
        <v>0.26</v>
      </c>
    </row>
    <row r="545" spans="2:10" ht="12.6" customHeight="1" x14ac:dyDescent="0.3">
      <c r="B545" s="29">
        <f>VLOOKUP($J541,ASBVs!$A$2:$AP$1041,12,FALSE)</f>
        <v>63</v>
      </c>
      <c r="C545" s="29">
        <f>VLOOKUP($J541,ASBVs!$A$2:$AP$1041,14,FALSE)</f>
        <v>69</v>
      </c>
      <c r="D545" s="29">
        <f>VLOOKUP($J541,ASBVs!$A$2:$AP$1041,16,FALSE)</f>
        <v>57</v>
      </c>
      <c r="E545" s="29">
        <f>VLOOKUP($J541,ASBVs!$A$2:$AP$1041,18,FALSE)</f>
        <v>62</v>
      </c>
      <c r="F545" s="29">
        <f>VLOOKUP($J541,ASBVs!$A$2:$AP$1041,20,FALSE)</f>
        <v>63</v>
      </c>
      <c r="G545" s="29">
        <f>VLOOKUP($J541,ASBVs!$A$2:$AP$1041,42,FALSE)</f>
        <v>47</v>
      </c>
      <c r="H545" s="29">
        <f>VLOOKUP($J541,ASBVs!$A$2:$AP$1041,40,FALSE)</f>
        <v>41</v>
      </c>
      <c r="I545" s="29">
        <f>VLOOKUP($J541,ASBVs!$A$2:$AP$1041,22,FALSE)</f>
        <v>52</v>
      </c>
      <c r="J545" s="29">
        <f>VLOOKUP($J541,ASBVs!$A$2:$AP$1041,32,FALSE)</f>
        <v>46</v>
      </c>
    </row>
    <row r="546" spans="2:10" ht="12.6" customHeight="1" x14ac:dyDescent="0.3">
      <c r="B546" s="31" t="s">
        <v>1089</v>
      </c>
      <c r="C546" s="27" t="s">
        <v>1090</v>
      </c>
      <c r="D546" s="27" t="s">
        <v>1091</v>
      </c>
      <c r="E546" s="27" t="s">
        <v>8</v>
      </c>
      <c r="F546" s="27" t="s">
        <v>6</v>
      </c>
      <c r="G546" s="27" t="s">
        <v>7</v>
      </c>
      <c r="H546" s="27" t="s">
        <v>2638</v>
      </c>
      <c r="I546" s="85" t="s">
        <v>2700</v>
      </c>
      <c r="J546" s="86"/>
    </row>
    <row r="547" spans="2:10" ht="12.6" customHeight="1" x14ac:dyDescent="0.3">
      <c r="B547" s="30">
        <f>VLOOKUP($J541,ASBVs!$A$2:$AP$1041,33,FALSE)</f>
        <v>0.05</v>
      </c>
      <c r="C547" s="30">
        <f>VLOOKUP($J541,ASBVs!$A$2:$AP$1041,35,FALSE)</f>
        <v>0.28999999999999998</v>
      </c>
      <c r="D547" s="30">
        <f>VLOOKUP($J541,ASBVs!$A$2:$AP$1041,37,FALSE)</f>
        <v>0.01</v>
      </c>
      <c r="E547" s="32">
        <f>VLOOKUP($J541,ASBVs!$A$2:$AP$1041,29,FALSE)</f>
        <v>4.92</v>
      </c>
      <c r="F547" s="32">
        <f>VLOOKUP($J541,ASBVs!$A$2:$AP$1041,23,FALSE)</f>
        <v>-0.16</v>
      </c>
      <c r="G547" s="32">
        <f>VLOOKUP($J541,ASBVs!$A$2:$AP$1041,25,FALSE)</f>
        <v>3.77</v>
      </c>
      <c r="H547" s="32">
        <f>VLOOKUP($J541,ASBVs!$A$2:$AP$1041,27,FALSE)</f>
        <v>1.55</v>
      </c>
      <c r="I547" s="86"/>
      <c r="J547" s="86"/>
    </row>
    <row r="548" spans="2:10" ht="12.6" customHeight="1" x14ac:dyDescent="0.3">
      <c r="B548" s="33">
        <f>VLOOKUP($J541,ASBVs!$A$2:$AP$1041,34,FALSE)</f>
        <v>35</v>
      </c>
      <c r="C548" s="33">
        <f>VLOOKUP($J541,ASBVs!$A$2:$AP$1041,36,FALSE)</f>
        <v>44</v>
      </c>
      <c r="D548" s="33">
        <f>VLOOKUP($J541,ASBVs!$A$2:$AP$1041,38,FALSE)</f>
        <v>29</v>
      </c>
      <c r="E548" s="33">
        <f>VLOOKUP($J541,ASBVs!$A$2:$AP$1041,30,FALSE)</f>
        <v>58</v>
      </c>
      <c r="F548" s="33">
        <f>VLOOKUP($J541,ASBVs!$A$2:$AP$1041,24,FALSE)</f>
        <v>45</v>
      </c>
      <c r="G548" s="33">
        <f>VLOOKUP($J541,ASBVs!$A$2:$AP$1041,26,FALSE)</f>
        <v>44</v>
      </c>
      <c r="H548" s="33">
        <f>VLOOKUP($J541,ASBVs!$A$2:$AP$1041,28,FALSE)</f>
        <v>47</v>
      </c>
      <c r="I548" s="99">
        <f>VLOOKUP($J541,ASBVs!$A$2:$AQ$1041,43,FALSE)</f>
        <v>11.41</v>
      </c>
      <c r="J548" s="79"/>
    </row>
    <row r="549" spans="2:10" ht="12.6" customHeight="1" x14ac:dyDescent="0.3">
      <c r="B549" s="87" t="s">
        <v>2695</v>
      </c>
      <c r="C549" s="88"/>
      <c r="D549" s="89" t="s">
        <v>2699</v>
      </c>
      <c r="E549" s="90"/>
      <c r="F549" s="91" t="str">
        <f>VLOOKUP($J541,ASBVs!$A$2:$F$1041,6,FALSE)</f>
        <v xml:space="preserve"> </v>
      </c>
      <c r="G549" s="34" t="s">
        <v>2669</v>
      </c>
      <c r="H549" s="35" t="str">
        <f>VLOOKUP($J541,ASBVs!$A$2:$AU$1041,46,FALSE)</f>
        <v>1</v>
      </c>
      <c r="I549" s="34" t="s">
        <v>2670</v>
      </c>
      <c r="J549" s="35" t="str">
        <f>VLOOKUP($J541,ASBVs!$A$2:$AU$1041,47,FALSE)</f>
        <v>1</v>
      </c>
    </row>
    <row r="550" spans="2:10" ht="12.6" customHeight="1" x14ac:dyDescent="0.3">
      <c r="B550" s="93">
        <f>VLOOKUP($J541,ASBVs!$A$2:$AS$1041,45,FALSE)</f>
        <v>129.85</v>
      </c>
      <c r="C550" s="94"/>
      <c r="D550" s="93">
        <f>VLOOKUP($J541,ASBVs!$A$2:$AS$1041,44,FALSE)</f>
        <v>158.94</v>
      </c>
      <c r="E550" s="94"/>
      <c r="F550" s="92"/>
      <c r="G550" s="34" t="s">
        <v>2671</v>
      </c>
      <c r="H550" s="35" t="str">
        <f>VLOOKUP($J541,ASBVs!$A$2:$AW$1041,48,FALSE)</f>
        <v>2</v>
      </c>
      <c r="I550" s="34" t="s">
        <v>2672</v>
      </c>
      <c r="J550" s="35">
        <f>VLOOKUP($J541,ASBVs!$A$2:$AW$1041,49,FALSE)</f>
        <v>4</v>
      </c>
    </row>
    <row r="551" spans="2:10" ht="12.6" customHeight="1" x14ac:dyDescent="0.3">
      <c r="B551" s="36" t="s">
        <v>2696</v>
      </c>
      <c r="C551" s="95" t="str">
        <f>VLOOKUP($J541,ASBVs!$A$2:$E$1041,5,FALSE)</f>
        <v xml:space="preserve">Individual </v>
      </c>
      <c r="D551" s="96"/>
      <c r="E551" s="97" t="s">
        <v>2697</v>
      </c>
      <c r="F551" s="98"/>
      <c r="G551" s="74"/>
      <c r="H551" s="75"/>
      <c r="I551" s="37" t="s">
        <v>2698</v>
      </c>
      <c r="J551" s="38"/>
    </row>
    <row r="553" spans="2:10" ht="12.6" customHeight="1" x14ac:dyDescent="0.3">
      <c r="B553" s="76" t="s">
        <v>2692</v>
      </c>
      <c r="C553" s="77"/>
      <c r="D553" s="20" t="str">
        <f>VLOOKUP($J553,ASBVs!$A$2:$B$1041,2,FALSE)</f>
        <v>226766</v>
      </c>
      <c r="E553" s="21"/>
      <c r="F553" s="22" t="str">
        <f>VLOOKUP($J553,ASBVs!$A$2:$J$1041,10,FALSE)</f>
        <v>Single</v>
      </c>
      <c r="G553" s="78" t="str">
        <f>VLOOKUP($J553,ASBVs!$A$2:$AX$1041,50,FALSE)</f>
        <v xml:space="preserve"> </v>
      </c>
      <c r="H553" s="79"/>
      <c r="I553" s="23" t="s">
        <v>2693</v>
      </c>
      <c r="J553" s="24">
        <v>47</v>
      </c>
    </row>
    <row r="554" spans="2:10" ht="12.6" customHeight="1" x14ac:dyDescent="0.3">
      <c r="B554" s="25" t="s">
        <v>2694</v>
      </c>
      <c r="C554" s="80" t="str">
        <f>VLOOKUP($J553,ASBVs!$A$2:$H$1041,8,FALSE)</f>
        <v>218845</v>
      </c>
      <c r="D554" s="80"/>
      <c r="E554" s="81"/>
      <c r="F554" s="26" t="s">
        <v>2639</v>
      </c>
      <c r="G554" s="82">
        <f>VLOOKUP($J553,ASBVs!$A$2:$I$1041,9,FALSE)</f>
        <v>44740</v>
      </c>
      <c r="H554" s="83"/>
      <c r="I554" s="83"/>
      <c r="J554" s="84"/>
    </row>
    <row r="555" spans="2:10" ht="12.6" customHeight="1" x14ac:dyDescent="0.3">
      <c r="B555" s="27" t="s">
        <v>0</v>
      </c>
      <c r="C555" s="28" t="s">
        <v>1</v>
      </c>
      <c r="D555" s="28" t="s">
        <v>2</v>
      </c>
      <c r="E555" s="28" t="s">
        <v>3</v>
      </c>
      <c r="F555" s="27" t="s">
        <v>4</v>
      </c>
      <c r="G555" s="28" t="s">
        <v>1093</v>
      </c>
      <c r="H555" s="28" t="s">
        <v>1092</v>
      </c>
      <c r="I555" s="28" t="s">
        <v>5</v>
      </c>
      <c r="J555" s="28" t="s">
        <v>2652</v>
      </c>
    </row>
    <row r="556" spans="2:10" ht="12.6" customHeight="1" x14ac:dyDescent="0.3">
      <c r="B556" s="29">
        <f>VLOOKUP($J553,ASBVs!$A$2:$AP$1041,11,FALSE)</f>
        <v>0.56999999999999995</v>
      </c>
      <c r="C556" s="29">
        <f>VLOOKUP($J553,ASBVs!$A$2:$AP$1041,13,FALSE)</f>
        <v>9.68</v>
      </c>
      <c r="D556" s="29">
        <f>VLOOKUP($J553,ASBVs!$A$2:$AP$1041,15,FALSE)</f>
        <v>15.7</v>
      </c>
      <c r="E556" s="29">
        <f>VLOOKUP($J553,ASBVs!$A$2:$AP$1041,17,FALSE)</f>
        <v>-0.19</v>
      </c>
      <c r="F556" s="29">
        <f>VLOOKUP($J553,ASBVs!$A$2:$AP$1041,19,FALSE)</f>
        <v>1.87</v>
      </c>
      <c r="G556" s="39">
        <f>VLOOKUP($J553,ASBVs!$A$2:$AP$1041,41,FALSE)</f>
        <v>0.48</v>
      </c>
      <c r="H556" s="39">
        <f>VLOOKUP($J553,ASBVs!$A$2:$AP$1041,39,FALSE)</f>
        <v>0.28000000000000003</v>
      </c>
      <c r="I556" s="29">
        <f>VLOOKUP($J553,ASBVs!$A$2:$AP$1041,21,FALSE)</f>
        <v>1.07</v>
      </c>
      <c r="J556" s="39">
        <f>VLOOKUP($J553,ASBVs!$A$2:$AP$1041,31,FALSE)</f>
        <v>0.31</v>
      </c>
    </row>
    <row r="557" spans="2:10" ht="12.6" customHeight="1" x14ac:dyDescent="0.3">
      <c r="B557" s="29">
        <f>VLOOKUP($J553,ASBVs!$A$2:$AP$1041,12,FALSE)</f>
        <v>64</v>
      </c>
      <c r="C557" s="29">
        <f>VLOOKUP($J553,ASBVs!$A$2:$AP$1041,14,FALSE)</f>
        <v>65</v>
      </c>
      <c r="D557" s="29">
        <f>VLOOKUP($J553,ASBVs!$A$2:$AP$1041,16,FALSE)</f>
        <v>56</v>
      </c>
      <c r="E557" s="29">
        <f>VLOOKUP($J553,ASBVs!$A$2:$AP$1041,18,FALSE)</f>
        <v>60</v>
      </c>
      <c r="F557" s="29">
        <f>VLOOKUP($J553,ASBVs!$A$2:$AP$1041,20,FALSE)</f>
        <v>60</v>
      </c>
      <c r="G557" s="29">
        <f>VLOOKUP($J553,ASBVs!$A$2:$AP$1041,42,FALSE)</f>
        <v>51</v>
      </c>
      <c r="H557" s="29">
        <f>VLOOKUP($J553,ASBVs!$A$2:$AP$1041,40,FALSE)</f>
        <v>44</v>
      </c>
      <c r="I557" s="29">
        <f>VLOOKUP($J553,ASBVs!$A$2:$AP$1041,22,FALSE)</f>
        <v>54</v>
      </c>
      <c r="J557" s="29">
        <f>VLOOKUP($J553,ASBVs!$A$2:$AP$1041,32,FALSE)</f>
        <v>49</v>
      </c>
    </row>
    <row r="558" spans="2:10" ht="12.6" customHeight="1" x14ac:dyDescent="0.3">
      <c r="B558" s="31" t="s">
        <v>1089</v>
      </c>
      <c r="C558" s="27" t="s">
        <v>1090</v>
      </c>
      <c r="D558" s="27" t="s">
        <v>1091</v>
      </c>
      <c r="E558" s="27" t="s">
        <v>8</v>
      </c>
      <c r="F558" s="27" t="s">
        <v>6</v>
      </c>
      <c r="G558" s="27" t="s">
        <v>7</v>
      </c>
      <c r="H558" s="27" t="s">
        <v>2638</v>
      </c>
      <c r="I558" s="85" t="s">
        <v>2700</v>
      </c>
      <c r="J558" s="86"/>
    </row>
    <row r="559" spans="2:10" ht="12.6" customHeight="1" x14ac:dyDescent="0.3">
      <c r="B559" s="30">
        <f>VLOOKUP($J553,ASBVs!$A$2:$AP$1041,33,FALSE)</f>
        <v>0.05</v>
      </c>
      <c r="C559" s="30">
        <f>VLOOKUP($J553,ASBVs!$A$2:$AP$1041,35,FALSE)</f>
        <v>0.28999999999999998</v>
      </c>
      <c r="D559" s="30">
        <f>VLOOKUP($J553,ASBVs!$A$2:$AP$1041,37,FALSE)</f>
        <v>0.01</v>
      </c>
      <c r="E559" s="32">
        <f>VLOOKUP($J553,ASBVs!$A$2:$AP$1041,29,FALSE)</f>
        <v>5.05</v>
      </c>
      <c r="F559" s="32">
        <f>VLOOKUP($J553,ASBVs!$A$2:$AP$1041,23,FALSE)</f>
        <v>-0.4</v>
      </c>
      <c r="G559" s="32">
        <f>VLOOKUP($J553,ASBVs!$A$2:$AP$1041,25,FALSE)</f>
        <v>4.55</v>
      </c>
      <c r="H559" s="32">
        <f>VLOOKUP($J553,ASBVs!$A$2:$AP$1041,27,FALSE)</f>
        <v>2.14</v>
      </c>
      <c r="I559" s="86"/>
      <c r="J559" s="86"/>
    </row>
    <row r="560" spans="2:10" ht="12.6" customHeight="1" x14ac:dyDescent="0.3">
      <c r="B560" s="33">
        <f>VLOOKUP($J553,ASBVs!$A$2:$AP$1041,34,FALSE)</f>
        <v>38</v>
      </c>
      <c r="C560" s="33">
        <f>VLOOKUP($J553,ASBVs!$A$2:$AP$1041,36,FALSE)</f>
        <v>47</v>
      </c>
      <c r="D560" s="33">
        <f>VLOOKUP($J553,ASBVs!$A$2:$AP$1041,38,FALSE)</f>
        <v>32</v>
      </c>
      <c r="E560" s="33">
        <f>VLOOKUP($J553,ASBVs!$A$2:$AP$1041,30,FALSE)</f>
        <v>54</v>
      </c>
      <c r="F560" s="33">
        <f>VLOOKUP($J553,ASBVs!$A$2:$AP$1041,24,FALSE)</f>
        <v>44</v>
      </c>
      <c r="G560" s="33">
        <f>VLOOKUP($J553,ASBVs!$A$2:$AP$1041,26,FALSE)</f>
        <v>44</v>
      </c>
      <c r="H560" s="33">
        <f>VLOOKUP($J553,ASBVs!$A$2:$AP$1041,28,FALSE)</f>
        <v>47</v>
      </c>
      <c r="I560" s="99">
        <f>VLOOKUP($J553,ASBVs!$A$2:$AQ$1041,43,FALSE)</f>
        <v>10.75</v>
      </c>
      <c r="J560" s="79"/>
    </row>
    <row r="561" spans="2:10" ht="12.6" customHeight="1" x14ac:dyDescent="0.3">
      <c r="B561" s="87" t="s">
        <v>2695</v>
      </c>
      <c r="C561" s="88"/>
      <c r="D561" s="89" t="s">
        <v>2699</v>
      </c>
      <c r="E561" s="90"/>
      <c r="F561" s="91" t="str">
        <f>VLOOKUP($J553,ASBVs!$A$2:$F$1041,6,FALSE)</f>
        <v xml:space="preserve"> </v>
      </c>
      <c r="G561" s="34" t="s">
        <v>2669</v>
      </c>
      <c r="H561" s="35" t="str">
        <f>VLOOKUP($J553,ASBVs!$A$2:$AU$1041,46,FALSE)</f>
        <v>2</v>
      </c>
      <c r="I561" s="34" t="s">
        <v>2670</v>
      </c>
      <c r="J561" s="35" t="str">
        <f>VLOOKUP($J553,ASBVs!$A$2:$AU$1041,47,FALSE)</f>
        <v>2</v>
      </c>
    </row>
    <row r="562" spans="2:10" ht="12.6" customHeight="1" x14ac:dyDescent="0.3">
      <c r="B562" s="93">
        <f>VLOOKUP($J553,ASBVs!$A$2:$AS$1041,45,FALSE)</f>
        <v>128.28</v>
      </c>
      <c r="C562" s="94"/>
      <c r="D562" s="93">
        <f>VLOOKUP($J553,ASBVs!$A$2:$AS$1041,44,FALSE)</f>
        <v>169.63</v>
      </c>
      <c r="E562" s="94"/>
      <c r="F562" s="92"/>
      <c r="G562" s="34" t="s">
        <v>2671</v>
      </c>
      <c r="H562" s="35" t="str">
        <f>VLOOKUP($J553,ASBVs!$A$2:$AW$1041,48,FALSE)</f>
        <v>2</v>
      </c>
      <c r="I562" s="34" t="s">
        <v>2672</v>
      </c>
      <c r="J562" s="35">
        <f>VLOOKUP($J553,ASBVs!$A$2:$AW$1041,49,FALSE)</f>
        <v>2</v>
      </c>
    </row>
    <row r="563" spans="2:10" ht="12.6" customHeight="1" x14ac:dyDescent="0.3">
      <c r="B563" s="36" t="s">
        <v>2696</v>
      </c>
      <c r="C563" s="95" t="str">
        <f>VLOOKUP($J553,ASBVs!$A$2:$E$1041,5,FALSE)</f>
        <v xml:space="preserve">Individual </v>
      </c>
      <c r="D563" s="96"/>
      <c r="E563" s="97" t="s">
        <v>2697</v>
      </c>
      <c r="F563" s="98"/>
      <c r="G563" s="74"/>
      <c r="H563" s="75"/>
      <c r="I563" s="37" t="s">
        <v>2698</v>
      </c>
      <c r="J563" s="38"/>
    </row>
    <row r="565" spans="2:10" ht="12.6" customHeight="1" x14ac:dyDescent="0.3">
      <c r="B565" s="76" t="s">
        <v>2692</v>
      </c>
      <c r="C565" s="77"/>
      <c r="D565" s="20" t="str">
        <f>VLOOKUP($J565,ASBVs!$A$2:$B$1041,2,FALSE)</f>
        <v>225706</v>
      </c>
      <c r="E565" s="21"/>
      <c r="F565" s="22" t="str">
        <f>VLOOKUP($J565,ASBVs!$A$2:$J$1041,10,FALSE)</f>
        <v>Single</v>
      </c>
      <c r="G565" s="78" t="str">
        <f>VLOOKUP($J565,ASBVs!$A$2:$AX$1041,50,FALSE)</f>
        <v>«««««</v>
      </c>
      <c r="H565" s="79"/>
      <c r="I565" s="23" t="s">
        <v>2693</v>
      </c>
      <c r="J565" s="24">
        <v>48</v>
      </c>
    </row>
    <row r="566" spans="2:10" ht="12.6" customHeight="1" x14ac:dyDescent="0.3">
      <c r="B566" s="25" t="s">
        <v>2694</v>
      </c>
      <c r="C566" s="80" t="str">
        <f>VLOOKUP($J565,ASBVs!$A$2:$H$1041,8,FALSE)</f>
        <v>195437</v>
      </c>
      <c r="D566" s="80"/>
      <c r="E566" s="81"/>
      <c r="F566" s="26" t="s">
        <v>2639</v>
      </c>
      <c r="G566" s="82">
        <f>VLOOKUP($J565,ASBVs!$A$2:$I$1041,9,FALSE)</f>
        <v>44728</v>
      </c>
      <c r="H566" s="83"/>
      <c r="I566" s="83"/>
      <c r="J566" s="84"/>
    </row>
    <row r="567" spans="2:10" ht="12.6" customHeight="1" x14ac:dyDescent="0.3">
      <c r="B567" s="27" t="s">
        <v>0</v>
      </c>
      <c r="C567" s="28" t="s">
        <v>1</v>
      </c>
      <c r="D567" s="28" t="s">
        <v>2</v>
      </c>
      <c r="E567" s="28" t="s">
        <v>3</v>
      </c>
      <c r="F567" s="27" t="s">
        <v>4</v>
      </c>
      <c r="G567" s="28" t="s">
        <v>1093</v>
      </c>
      <c r="H567" s="28" t="s">
        <v>1092</v>
      </c>
      <c r="I567" s="28" t="s">
        <v>5</v>
      </c>
      <c r="J567" s="28" t="s">
        <v>2652</v>
      </c>
    </row>
    <row r="568" spans="2:10" ht="12.6" customHeight="1" x14ac:dyDescent="0.3">
      <c r="B568" s="29">
        <f>VLOOKUP($J565,ASBVs!$A$2:$AP$1041,11,FALSE)</f>
        <v>0.42</v>
      </c>
      <c r="C568" s="29">
        <f>VLOOKUP($J565,ASBVs!$A$2:$AP$1041,13,FALSE)</f>
        <v>7.87</v>
      </c>
      <c r="D568" s="29">
        <f>VLOOKUP($J565,ASBVs!$A$2:$AP$1041,15,FALSE)</f>
        <v>13.11</v>
      </c>
      <c r="E568" s="29">
        <f>VLOOKUP($J565,ASBVs!$A$2:$AP$1041,17,FALSE)</f>
        <v>0.35</v>
      </c>
      <c r="F568" s="29">
        <f>VLOOKUP($J565,ASBVs!$A$2:$AP$1041,19,FALSE)</f>
        <v>2.2400000000000002</v>
      </c>
      <c r="G568" s="39">
        <f>VLOOKUP($J565,ASBVs!$A$2:$AP$1041,41,FALSE)</f>
        <v>0.38</v>
      </c>
      <c r="H568" s="39">
        <f>VLOOKUP($J565,ASBVs!$A$2:$AP$1041,39,FALSE)</f>
        <v>0.23</v>
      </c>
      <c r="I568" s="29">
        <f>VLOOKUP($J565,ASBVs!$A$2:$AP$1041,21,FALSE)</f>
        <v>0.99</v>
      </c>
      <c r="J568" s="39">
        <f>VLOOKUP($J565,ASBVs!$A$2:$AP$1041,31,FALSE)</f>
        <v>0.26</v>
      </c>
    </row>
    <row r="569" spans="2:10" ht="12.6" customHeight="1" x14ac:dyDescent="0.3">
      <c r="B569" s="29">
        <f>VLOOKUP($J565,ASBVs!$A$2:$AP$1041,12,FALSE)</f>
        <v>53</v>
      </c>
      <c r="C569" s="29">
        <f>VLOOKUP($J565,ASBVs!$A$2:$AP$1041,14,FALSE)</f>
        <v>58</v>
      </c>
      <c r="D569" s="29">
        <f>VLOOKUP($J565,ASBVs!$A$2:$AP$1041,16,FALSE)</f>
        <v>52</v>
      </c>
      <c r="E569" s="29">
        <f>VLOOKUP($J565,ASBVs!$A$2:$AP$1041,18,FALSE)</f>
        <v>52</v>
      </c>
      <c r="F569" s="29">
        <f>VLOOKUP($J565,ASBVs!$A$2:$AP$1041,20,FALSE)</f>
        <v>53</v>
      </c>
      <c r="G569" s="29">
        <f>VLOOKUP($J565,ASBVs!$A$2:$AP$1041,42,FALSE)</f>
        <v>42</v>
      </c>
      <c r="H569" s="29">
        <f>VLOOKUP($J565,ASBVs!$A$2:$AP$1041,40,FALSE)</f>
        <v>38</v>
      </c>
      <c r="I569" s="29">
        <f>VLOOKUP($J565,ASBVs!$A$2:$AP$1041,22,FALSE)</f>
        <v>46</v>
      </c>
      <c r="J569" s="29">
        <f>VLOOKUP($J565,ASBVs!$A$2:$AP$1041,32,FALSE)</f>
        <v>41</v>
      </c>
    </row>
    <row r="570" spans="2:10" ht="12.6" customHeight="1" x14ac:dyDescent="0.3">
      <c r="B570" s="31" t="s">
        <v>1089</v>
      </c>
      <c r="C570" s="27" t="s">
        <v>1090</v>
      </c>
      <c r="D570" s="27" t="s">
        <v>1091</v>
      </c>
      <c r="E570" s="27" t="s">
        <v>8</v>
      </c>
      <c r="F570" s="27" t="s">
        <v>6</v>
      </c>
      <c r="G570" s="27" t="s">
        <v>7</v>
      </c>
      <c r="H570" s="27" t="s">
        <v>2638</v>
      </c>
      <c r="I570" s="85" t="s">
        <v>2700</v>
      </c>
      <c r="J570" s="86"/>
    </row>
    <row r="571" spans="2:10" ht="12.6" customHeight="1" x14ac:dyDescent="0.3">
      <c r="B571" s="30">
        <f>VLOOKUP($J565,ASBVs!$A$2:$AP$1041,33,FALSE)</f>
        <v>0.06</v>
      </c>
      <c r="C571" s="30">
        <f>VLOOKUP($J565,ASBVs!$A$2:$AP$1041,35,FALSE)</f>
        <v>0.08</v>
      </c>
      <c r="D571" s="30">
        <f>VLOOKUP($J565,ASBVs!$A$2:$AP$1041,37,FALSE)</f>
        <v>0.05</v>
      </c>
      <c r="E571" s="32">
        <f>VLOOKUP($J565,ASBVs!$A$2:$AP$1041,29,FALSE)</f>
        <v>4.03</v>
      </c>
      <c r="F571" s="32">
        <f>VLOOKUP($J565,ASBVs!$A$2:$AP$1041,23,FALSE)</f>
        <v>0.03</v>
      </c>
      <c r="G571" s="32">
        <f>VLOOKUP($J565,ASBVs!$A$2:$AP$1041,25,FALSE)</f>
        <v>-0.43</v>
      </c>
      <c r="H571" s="32">
        <f>VLOOKUP($J565,ASBVs!$A$2:$AP$1041,27,FALSE)</f>
        <v>2.74</v>
      </c>
      <c r="I571" s="86"/>
      <c r="J571" s="86"/>
    </row>
    <row r="572" spans="2:10" ht="12.6" customHeight="1" x14ac:dyDescent="0.3">
      <c r="B572" s="33">
        <f>VLOOKUP($J565,ASBVs!$A$2:$AP$1041,34,FALSE)</f>
        <v>32</v>
      </c>
      <c r="C572" s="33">
        <f>VLOOKUP($J565,ASBVs!$A$2:$AP$1041,36,FALSE)</f>
        <v>41</v>
      </c>
      <c r="D572" s="33">
        <f>VLOOKUP($J565,ASBVs!$A$2:$AP$1041,38,FALSE)</f>
        <v>27</v>
      </c>
      <c r="E572" s="33">
        <f>VLOOKUP($J565,ASBVs!$A$2:$AP$1041,30,FALSE)</f>
        <v>47</v>
      </c>
      <c r="F572" s="33">
        <f>VLOOKUP($J565,ASBVs!$A$2:$AP$1041,24,FALSE)</f>
        <v>38</v>
      </c>
      <c r="G572" s="33">
        <f>VLOOKUP($J565,ASBVs!$A$2:$AP$1041,26,FALSE)</f>
        <v>37</v>
      </c>
      <c r="H572" s="33">
        <f>VLOOKUP($J565,ASBVs!$A$2:$AP$1041,28,FALSE)</f>
        <v>40</v>
      </c>
      <c r="I572" s="99">
        <f>VLOOKUP($J565,ASBVs!$A$2:$AQ$1041,43,FALSE)</f>
        <v>8.86</v>
      </c>
      <c r="J572" s="79"/>
    </row>
    <row r="573" spans="2:10" ht="12.6" customHeight="1" x14ac:dyDescent="0.3">
      <c r="B573" s="87" t="s">
        <v>2695</v>
      </c>
      <c r="C573" s="88"/>
      <c r="D573" s="89" t="s">
        <v>2699</v>
      </c>
      <c r="E573" s="90"/>
      <c r="F573" s="91" t="str">
        <f>VLOOKUP($J565,ASBVs!$A$2:$F$1041,6,FALSE)</f>
        <v xml:space="preserve"> </v>
      </c>
      <c r="G573" s="34" t="s">
        <v>2669</v>
      </c>
      <c r="H573" s="35" t="str">
        <f>VLOOKUP($J565,ASBVs!$A$2:$AU$1041,46,FALSE)</f>
        <v>3</v>
      </c>
      <c r="I573" s="34" t="s">
        <v>2670</v>
      </c>
      <c r="J573" s="35" t="str">
        <f>VLOOKUP($J565,ASBVs!$A$2:$AU$1041,47,FALSE)</f>
        <v>2</v>
      </c>
    </row>
    <row r="574" spans="2:10" ht="12.6" customHeight="1" x14ac:dyDescent="0.3">
      <c r="B574" s="93">
        <f>VLOOKUP($J565,ASBVs!$A$2:$AS$1041,45,FALSE)</f>
        <v>126.82</v>
      </c>
      <c r="C574" s="94"/>
      <c r="D574" s="93">
        <f>VLOOKUP($J565,ASBVs!$A$2:$AS$1041,44,FALSE)</f>
        <v>162.99</v>
      </c>
      <c r="E574" s="94"/>
      <c r="F574" s="92"/>
      <c r="G574" s="34" t="s">
        <v>2671</v>
      </c>
      <c r="H574" s="35" t="str">
        <f>VLOOKUP($J565,ASBVs!$A$2:$AW$1041,48,FALSE)</f>
        <v>1</v>
      </c>
      <c r="I574" s="34" t="s">
        <v>2672</v>
      </c>
      <c r="J574" s="35">
        <f>VLOOKUP($J565,ASBVs!$A$2:$AW$1041,49,FALSE)</f>
        <v>3</v>
      </c>
    </row>
    <row r="575" spans="2:10" ht="12.6" customHeight="1" x14ac:dyDescent="0.3">
      <c r="B575" s="36" t="s">
        <v>2696</v>
      </c>
      <c r="C575" s="95" t="str">
        <f>VLOOKUP($J565,ASBVs!$A$2:$E$1041,5,FALSE)</f>
        <v xml:space="preserve">Individual </v>
      </c>
      <c r="D575" s="96"/>
      <c r="E575" s="97" t="s">
        <v>2697</v>
      </c>
      <c r="F575" s="98"/>
      <c r="G575" s="74"/>
      <c r="H575" s="75"/>
      <c r="I575" s="37" t="s">
        <v>2698</v>
      </c>
      <c r="J575" s="38"/>
    </row>
    <row r="577" spans="2:10" ht="12.6" customHeight="1" x14ac:dyDescent="0.3">
      <c r="B577" s="76" t="s">
        <v>2692</v>
      </c>
      <c r="C577" s="77"/>
      <c r="D577" s="20" t="str">
        <f>VLOOKUP($J577,ASBVs!$A$2:$B$1041,2,FALSE)</f>
        <v>225162</v>
      </c>
      <c r="E577" s="21"/>
      <c r="F577" s="22" t="str">
        <f>VLOOKUP($J577,ASBVs!$A$2:$J$1041,10,FALSE)</f>
        <v>Single</v>
      </c>
      <c r="G577" s="78" t="str">
        <f>VLOOKUP($J577,ASBVs!$A$2:$AX$1041,50,FALSE)</f>
        <v>«««««</v>
      </c>
      <c r="H577" s="79"/>
      <c r="I577" s="23" t="s">
        <v>2693</v>
      </c>
      <c r="J577" s="24">
        <v>49</v>
      </c>
    </row>
    <row r="578" spans="2:10" ht="12.6" customHeight="1" x14ac:dyDescent="0.3">
      <c r="B578" s="25" t="s">
        <v>2694</v>
      </c>
      <c r="C578" s="80" t="str">
        <f>VLOOKUP($J577,ASBVs!$A$2:$H$1041,8,FALSE)</f>
        <v>193431</v>
      </c>
      <c r="D578" s="80"/>
      <c r="E578" s="81"/>
      <c r="F578" s="26" t="s">
        <v>2639</v>
      </c>
      <c r="G578" s="82">
        <f>VLOOKUP($J577,ASBVs!$A$2:$I$1041,9,FALSE)</f>
        <v>44733</v>
      </c>
      <c r="H578" s="83"/>
      <c r="I578" s="83"/>
      <c r="J578" s="84"/>
    </row>
    <row r="579" spans="2:10" ht="12.6" customHeight="1" x14ac:dyDescent="0.3">
      <c r="B579" s="27" t="s">
        <v>0</v>
      </c>
      <c r="C579" s="28" t="s">
        <v>1</v>
      </c>
      <c r="D579" s="28" t="s">
        <v>2</v>
      </c>
      <c r="E579" s="28" t="s">
        <v>3</v>
      </c>
      <c r="F579" s="27" t="s">
        <v>4</v>
      </c>
      <c r="G579" s="28" t="s">
        <v>1093</v>
      </c>
      <c r="H579" s="28" t="s">
        <v>1092</v>
      </c>
      <c r="I579" s="28" t="s">
        <v>5</v>
      </c>
      <c r="J579" s="28" t="s">
        <v>2652</v>
      </c>
    </row>
    <row r="580" spans="2:10" ht="12.6" customHeight="1" x14ac:dyDescent="0.3">
      <c r="B580" s="29">
        <f>VLOOKUP($J577,ASBVs!$A$2:$AP$1041,11,FALSE)</f>
        <v>0.47</v>
      </c>
      <c r="C580" s="29">
        <f>VLOOKUP($J577,ASBVs!$A$2:$AP$1041,13,FALSE)</f>
        <v>10.06</v>
      </c>
      <c r="D580" s="29">
        <f>VLOOKUP($J577,ASBVs!$A$2:$AP$1041,15,FALSE)</f>
        <v>14.64</v>
      </c>
      <c r="E580" s="29">
        <f>VLOOKUP($J577,ASBVs!$A$2:$AP$1041,17,FALSE)</f>
        <v>0.49</v>
      </c>
      <c r="F580" s="29">
        <f>VLOOKUP($J577,ASBVs!$A$2:$AP$1041,19,FALSE)</f>
        <v>2.57</v>
      </c>
      <c r="G580" s="39">
        <f>VLOOKUP($J577,ASBVs!$A$2:$AP$1041,41,FALSE)</f>
        <v>0.43</v>
      </c>
      <c r="H580" s="39">
        <f>VLOOKUP($J577,ASBVs!$A$2:$AP$1041,39,FALSE)</f>
        <v>0.17</v>
      </c>
      <c r="I580" s="29">
        <f>VLOOKUP($J577,ASBVs!$A$2:$AP$1041,21,FALSE)</f>
        <v>1.1499999999999999</v>
      </c>
      <c r="J580" s="39">
        <f>VLOOKUP($J577,ASBVs!$A$2:$AP$1041,31,FALSE)</f>
        <v>0.31</v>
      </c>
    </row>
    <row r="581" spans="2:10" ht="12.6" customHeight="1" x14ac:dyDescent="0.3">
      <c r="B581" s="29">
        <f>VLOOKUP($J577,ASBVs!$A$2:$AP$1041,12,FALSE)</f>
        <v>69</v>
      </c>
      <c r="C581" s="29">
        <f>VLOOKUP($J577,ASBVs!$A$2:$AP$1041,14,FALSE)</f>
        <v>71</v>
      </c>
      <c r="D581" s="29">
        <f>VLOOKUP($J577,ASBVs!$A$2:$AP$1041,16,FALSE)</f>
        <v>63</v>
      </c>
      <c r="E581" s="29">
        <f>VLOOKUP($J577,ASBVs!$A$2:$AP$1041,18,FALSE)</f>
        <v>67</v>
      </c>
      <c r="F581" s="29">
        <f>VLOOKUP($J577,ASBVs!$A$2:$AP$1041,20,FALSE)</f>
        <v>66</v>
      </c>
      <c r="G581" s="29">
        <f>VLOOKUP($J577,ASBVs!$A$2:$AP$1041,42,FALSE)</f>
        <v>59</v>
      </c>
      <c r="H581" s="29">
        <f>VLOOKUP($J577,ASBVs!$A$2:$AP$1041,40,FALSE)</f>
        <v>50</v>
      </c>
      <c r="I581" s="29">
        <f>VLOOKUP($J577,ASBVs!$A$2:$AP$1041,22,FALSE)</f>
        <v>62</v>
      </c>
      <c r="J581" s="29">
        <f>VLOOKUP($J577,ASBVs!$A$2:$AP$1041,32,FALSE)</f>
        <v>57</v>
      </c>
    </row>
    <row r="582" spans="2:10" ht="12.6" customHeight="1" x14ac:dyDescent="0.3">
      <c r="B582" s="31" t="s">
        <v>1089</v>
      </c>
      <c r="C582" s="27" t="s">
        <v>1090</v>
      </c>
      <c r="D582" s="27" t="s">
        <v>1091</v>
      </c>
      <c r="E582" s="27" t="s">
        <v>8</v>
      </c>
      <c r="F582" s="27" t="s">
        <v>6</v>
      </c>
      <c r="G582" s="27" t="s">
        <v>7</v>
      </c>
      <c r="H582" s="27" t="s">
        <v>2638</v>
      </c>
      <c r="I582" s="85" t="s">
        <v>2700</v>
      </c>
      <c r="J582" s="86"/>
    </row>
    <row r="583" spans="2:10" ht="12.6" customHeight="1" x14ac:dyDescent="0.3">
      <c r="B583" s="30">
        <f>VLOOKUP($J577,ASBVs!$A$2:$AP$1041,33,FALSE)</f>
        <v>0.02</v>
      </c>
      <c r="C583" s="30">
        <f>VLOOKUP($J577,ASBVs!$A$2:$AP$1041,35,FALSE)</f>
        <v>0.14000000000000001</v>
      </c>
      <c r="D583" s="30">
        <f>VLOOKUP($J577,ASBVs!$A$2:$AP$1041,37,FALSE)</f>
        <v>0.03</v>
      </c>
      <c r="E583" s="32">
        <f>VLOOKUP($J577,ASBVs!$A$2:$AP$1041,29,FALSE)</f>
        <v>5.01</v>
      </c>
      <c r="F583" s="32">
        <f>VLOOKUP($J577,ASBVs!$A$2:$AP$1041,23,FALSE)</f>
        <v>-0.01</v>
      </c>
      <c r="G583" s="32">
        <f>VLOOKUP($J577,ASBVs!$A$2:$AP$1041,25,FALSE)</f>
        <v>4.49</v>
      </c>
      <c r="H583" s="32">
        <f>VLOOKUP($J577,ASBVs!$A$2:$AP$1041,27,FALSE)</f>
        <v>2.57</v>
      </c>
      <c r="I583" s="86"/>
      <c r="J583" s="86"/>
    </row>
    <row r="584" spans="2:10" ht="12.6" customHeight="1" x14ac:dyDescent="0.3">
      <c r="B584" s="33">
        <f>VLOOKUP($J577,ASBVs!$A$2:$AP$1041,34,FALSE)</f>
        <v>44</v>
      </c>
      <c r="C584" s="33">
        <f>VLOOKUP($J577,ASBVs!$A$2:$AP$1041,36,FALSE)</f>
        <v>53</v>
      </c>
      <c r="D584" s="33">
        <f>VLOOKUP($J577,ASBVs!$A$2:$AP$1041,38,FALSE)</f>
        <v>37</v>
      </c>
      <c r="E584" s="33">
        <f>VLOOKUP($J577,ASBVs!$A$2:$AP$1041,30,FALSE)</f>
        <v>61</v>
      </c>
      <c r="F584" s="33">
        <f>VLOOKUP($J577,ASBVs!$A$2:$AP$1041,24,FALSE)</f>
        <v>51</v>
      </c>
      <c r="G584" s="33">
        <f>VLOOKUP($J577,ASBVs!$A$2:$AP$1041,26,FALSE)</f>
        <v>51</v>
      </c>
      <c r="H584" s="33">
        <f>VLOOKUP($J577,ASBVs!$A$2:$AP$1041,28,FALSE)</f>
        <v>54</v>
      </c>
      <c r="I584" s="99">
        <f>VLOOKUP($J577,ASBVs!$A$2:$AQ$1041,43,FALSE)</f>
        <v>11.21</v>
      </c>
      <c r="J584" s="79"/>
    </row>
    <row r="585" spans="2:10" ht="12.6" customHeight="1" x14ac:dyDescent="0.3">
      <c r="B585" s="87" t="s">
        <v>2695</v>
      </c>
      <c r="C585" s="88"/>
      <c r="D585" s="89" t="s">
        <v>2699</v>
      </c>
      <c r="E585" s="90"/>
      <c r="F585" s="91" t="str">
        <f>VLOOKUP($J577,ASBVs!$A$2:$F$1041,6,FALSE)</f>
        <v xml:space="preserve"> </v>
      </c>
      <c r="G585" s="34" t="s">
        <v>2669</v>
      </c>
      <c r="H585" s="35" t="str">
        <f>VLOOKUP($J577,ASBVs!$A$2:$AU$1041,46,FALSE)</f>
        <v>2</v>
      </c>
      <c r="I585" s="34" t="s">
        <v>2670</v>
      </c>
      <c r="J585" s="35" t="str">
        <f>VLOOKUP($J577,ASBVs!$A$2:$AU$1041,47,FALSE)</f>
        <v>1</v>
      </c>
    </row>
    <row r="586" spans="2:10" ht="12.6" customHeight="1" x14ac:dyDescent="0.3">
      <c r="B586" s="93">
        <f>VLOOKUP($J577,ASBVs!$A$2:$AS$1041,45,FALSE)</f>
        <v>129.5</v>
      </c>
      <c r="C586" s="94"/>
      <c r="D586" s="93">
        <f>VLOOKUP($J577,ASBVs!$A$2:$AS$1041,44,FALSE)</f>
        <v>165.49</v>
      </c>
      <c r="E586" s="94"/>
      <c r="F586" s="92"/>
      <c r="G586" s="34" t="s">
        <v>2671</v>
      </c>
      <c r="H586" s="35" t="str">
        <f>VLOOKUP($J577,ASBVs!$A$2:$AW$1041,48,FALSE)</f>
        <v>2</v>
      </c>
      <c r="I586" s="34" t="s">
        <v>2672</v>
      </c>
      <c r="J586" s="35">
        <f>VLOOKUP($J577,ASBVs!$A$2:$AW$1041,49,FALSE)</f>
        <v>2</v>
      </c>
    </row>
    <row r="587" spans="2:10" ht="12.6" customHeight="1" x14ac:dyDescent="0.3">
      <c r="B587" s="36" t="s">
        <v>2696</v>
      </c>
      <c r="C587" s="95" t="str">
        <f>VLOOKUP($J577,ASBVs!$A$2:$E$1041,5,FALSE)</f>
        <v xml:space="preserve">Individual </v>
      </c>
      <c r="D587" s="96"/>
      <c r="E587" s="97" t="s">
        <v>2697</v>
      </c>
      <c r="F587" s="98"/>
      <c r="G587" s="74"/>
      <c r="H587" s="75"/>
      <c r="I587" s="37" t="s">
        <v>2698</v>
      </c>
      <c r="J587" s="38"/>
    </row>
    <row r="589" spans="2:10" ht="12.6" customHeight="1" x14ac:dyDescent="0.3">
      <c r="B589" s="76" t="s">
        <v>2692</v>
      </c>
      <c r="C589" s="77"/>
      <c r="D589" s="20" t="str">
        <f>VLOOKUP($J589,ASBVs!$A$2:$B$1041,2,FALSE)</f>
        <v>226758</v>
      </c>
      <c r="E589" s="21"/>
      <c r="F589" s="22" t="str">
        <f>VLOOKUP($J589,ASBVs!$A$2:$J$1041,10,FALSE)</f>
        <v>Twin</v>
      </c>
      <c r="G589" s="78" t="str">
        <f>VLOOKUP($J589,ASBVs!$A$2:$AX$1041,50,FALSE)</f>
        <v xml:space="preserve"> </v>
      </c>
      <c r="H589" s="79"/>
      <c r="I589" s="23" t="s">
        <v>2693</v>
      </c>
      <c r="J589" s="24">
        <v>50</v>
      </c>
    </row>
    <row r="590" spans="2:10" ht="12.6" customHeight="1" x14ac:dyDescent="0.3">
      <c r="B590" s="25" t="s">
        <v>2694</v>
      </c>
      <c r="C590" s="80" t="str">
        <f>VLOOKUP($J589,ASBVs!$A$2:$H$1041,8,FALSE)</f>
        <v>201054</v>
      </c>
      <c r="D590" s="80"/>
      <c r="E590" s="81"/>
      <c r="F590" s="26" t="s">
        <v>2639</v>
      </c>
      <c r="G590" s="82">
        <f>VLOOKUP($J589,ASBVs!$A$2:$I$1041,9,FALSE)</f>
        <v>44739</v>
      </c>
      <c r="H590" s="83"/>
      <c r="I590" s="83"/>
      <c r="J590" s="84"/>
    </row>
    <row r="591" spans="2:10" ht="12.6" customHeight="1" x14ac:dyDescent="0.3">
      <c r="B591" s="27" t="s">
        <v>0</v>
      </c>
      <c r="C591" s="28" t="s">
        <v>1</v>
      </c>
      <c r="D591" s="28" t="s">
        <v>2</v>
      </c>
      <c r="E591" s="28" t="s">
        <v>3</v>
      </c>
      <c r="F591" s="27" t="s">
        <v>4</v>
      </c>
      <c r="G591" s="28" t="s">
        <v>1093</v>
      </c>
      <c r="H591" s="28" t="s">
        <v>1092</v>
      </c>
      <c r="I591" s="28" t="s">
        <v>5</v>
      </c>
      <c r="J591" s="28" t="s">
        <v>2652</v>
      </c>
    </row>
    <row r="592" spans="2:10" ht="12.6" customHeight="1" x14ac:dyDescent="0.3">
      <c r="B592" s="29">
        <f>VLOOKUP($J589,ASBVs!$A$2:$AP$1041,11,FALSE)</f>
        <v>0.49</v>
      </c>
      <c r="C592" s="29">
        <f>VLOOKUP($J589,ASBVs!$A$2:$AP$1041,13,FALSE)</f>
        <v>12.65</v>
      </c>
      <c r="D592" s="29">
        <f>VLOOKUP($J589,ASBVs!$A$2:$AP$1041,15,FALSE)</f>
        <v>20.56</v>
      </c>
      <c r="E592" s="29">
        <f>VLOOKUP($J589,ASBVs!$A$2:$AP$1041,17,FALSE)</f>
        <v>-0.83</v>
      </c>
      <c r="F592" s="29">
        <f>VLOOKUP($J589,ASBVs!$A$2:$AP$1041,19,FALSE)</f>
        <v>2.35</v>
      </c>
      <c r="G592" s="39">
        <f>VLOOKUP($J589,ASBVs!$A$2:$AP$1041,41,FALSE)</f>
        <v>0.38</v>
      </c>
      <c r="H592" s="39">
        <f>VLOOKUP($J589,ASBVs!$A$2:$AP$1041,39,FALSE)</f>
        <v>0.23</v>
      </c>
      <c r="I592" s="29">
        <f>VLOOKUP($J589,ASBVs!$A$2:$AP$1041,21,FALSE)</f>
        <v>1</v>
      </c>
      <c r="J592" s="39">
        <f>VLOOKUP($J589,ASBVs!$A$2:$AP$1041,31,FALSE)</f>
        <v>0.23</v>
      </c>
    </row>
    <row r="593" spans="2:10" ht="12.6" customHeight="1" x14ac:dyDescent="0.3">
      <c r="B593" s="29">
        <f>VLOOKUP($J589,ASBVs!$A$2:$AP$1041,12,FALSE)</f>
        <v>62</v>
      </c>
      <c r="C593" s="29">
        <f>VLOOKUP($J589,ASBVs!$A$2:$AP$1041,14,FALSE)</f>
        <v>67</v>
      </c>
      <c r="D593" s="29">
        <f>VLOOKUP($J589,ASBVs!$A$2:$AP$1041,16,FALSE)</f>
        <v>56</v>
      </c>
      <c r="E593" s="29">
        <f>VLOOKUP($J589,ASBVs!$A$2:$AP$1041,18,FALSE)</f>
        <v>60</v>
      </c>
      <c r="F593" s="29">
        <f>VLOOKUP($J589,ASBVs!$A$2:$AP$1041,20,FALSE)</f>
        <v>61</v>
      </c>
      <c r="G593" s="29">
        <f>VLOOKUP($J589,ASBVs!$A$2:$AP$1041,42,FALSE)</f>
        <v>51</v>
      </c>
      <c r="H593" s="29">
        <f>VLOOKUP($J589,ASBVs!$A$2:$AP$1041,40,FALSE)</f>
        <v>44</v>
      </c>
      <c r="I593" s="29">
        <f>VLOOKUP($J589,ASBVs!$A$2:$AP$1041,22,FALSE)</f>
        <v>51</v>
      </c>
      <c r="J593" s="29">
        <f>VLOOKUP($J589,ASBVs!$A$2:$AP$1041,32,FALSE)</f>
        <v>49</v>
      </c>
    </row>
    <row r="594" spans="2:10" ht="12.6" customHeight="1" x14ac:dyDescent="0.3">
      <c r="B594" s="31" t="s">
        <v>1089</v>
      </c>
      <c r="C594" s="27" t="s">
        <v>1090</v>
      </c>
      <c r="D594" s="27" t="s">
        <v>1091</v>
      </c>
      <c r="E594" s="27" t="s">
        <v>8</v>
      </c>
      <c r="F594" s="27" t="s">
        <v>6</v>
      </c>
      <c r="G594" s="27" t="s">
        <v>7</v>
      </c>
      <c r="H594" s="27" t="s">
        <v>2638</v>
      </c>
      <c r="I594" s="85" t="s">
        <v>2700</v>
      </c>
      <c r="J594" s="86"/>
    </row>
    <row r="595" spans="2:10" ht="12.6" customHeight="1" x14ac:dyDescent="0.3">
      <c r="B595" s="30">
        <f>VLOOKUP($J589,ASBVs!$A$2:$AP$1041,33,FALSE)</f>
        <v>0.04</v>
      </c>
      <c r="C595" s="30">
        <f>VLOOKUP($J589,ASBVs!$A$2:$AP$1041,35,FALSE)</f>
        <v>0.26</v>
      </c>
      <c r="D595" s="30">
        <f>VLOOKUP($J589,ASBVs!$A$2:$AP$1041,37,FALSE)</f>
        <v>-0.01</v>
      </c>
      <c r="E595" s="32">
        <f>VLOOKUP($J589,ASBVs!$A$2:$AP$1041,29,FALSE)</f>
        <v>7.43</v>
      </c>
      <c r="F595" s="32">
        <f>VLOOKUP($J589,ASBVs!$A$2:$AP$1041,23,FALSE)</f>
        <v>-0.96</v>
      </c>
      <c r="G595" s="32">
        <f>VLOOKUP($J589,ASBVs!$A$2:$AP$1041,25,FALSE)</f>
        <v>8.61</v>
      </c>
      <c r="H595" s="32">
        <f>VLOOKUP($J589,ASBVs!$A$2:$AP$1041,27,FALSE)</f>
        <v>2.86</v>
      </c>
      <c r="I595" s="86"/>
      <c r="J595" s="86"/>
    </row>
    <row r="596" spans="2:10" ht="12.6" customHeight="1" x14ac:dyDescent="0.3">
      <c r="B596" s="33">
        <f>VLOOKUP($J589,ASBVs!$A$2:$AP$1041,34,FALSE)</f>
        <v>39</v>
      </c>
      <c r="C596" s="33">
        <f>VLOOKUP($J589,ASBVs!$A$2:$AP$1041,36,FALSE)</f>
        <v>47</v>
      </c>
      <c r="D596" s="33">
        <f>VLOOKUP($J589,ASBVs!$A$2:$AP$1041,38,FALSE)</f>
        <v>33</v>
      </c>
      <c r="E596" s="33">
        <f>VLOOKUP($J589,ASBVs!$A$2:$AP$1041,30,FALSE)</f>
        <v>56</v>
      </c>
      <c r="F596" s="33">
        <f>VLOOKUP($J589,ASBVs!$A$2:$AP$1041,24,FALSE)</f>
        <v>42</v>
      </c>
      <c r="G596" s="33">
        <f>VLOOKUP($J589,ASBVs!$A$2:$AP$1041,26,FALSE)</f>
        <v>42</v>
      </c>
      <c r="H596" s="33">
        <f>VLOOKUP($J589,ASBVs!$A$2:$AP$1041,28,FALSE)</f>
        <v>47</v>
      </c>
      <c r="I596" s="99">
        <f>VLOOKUP($J589,ASBVs!$A$2:$AQ$1041,43,FALSE)</f>
        <v>13.65</v>
      </c>
      <c r="J596" s="79"/>
    </row>
    <row r="597" spans="2:10" ht="12.6" customHeight="1" x14ac:dyDescent="0.3">
      <c r="B597" s="87" t="s">
        <v>2695</v>
      </c>
      <c r="C597" s="88"/>
      <c r="D597" s="89" t="s">
        <v>2699</v>
      </c>
      <c r="E597" s="90"/>
      <c r="F597" s="91" t="str">
        <f>VLOOKUP($J589,ASBVs!$A$2:$F$1041,6,FALSE)</f>
        <v xml:space="preserve"> </v>
      </c>
      <c r="G597" s="34" t="s">
        <v>2669</v>
      </c>
      <c r="H597" s="35" t="str">
        <f>VLOOKUP($J589,ASBVs!$A$2:$AU$1041,46,FALSE)</f>
        <v>2</v>
      </c>
      <c r="I597" s="34" t="s">
        <v>2670</v>
      </c>
      <c r="J597" s="35" t="str">
        <f>VLOOKUP($J589,ASBVs!$A$2:$AU$1041,47,FALSE)</f>
        <v>2</v>
      </c>
    </row>
    <row r="598" spans="2:10" ht="12.6" customHeight="1" x14ac:dyDescent="0.3">
      <c r="B598" s="93">
        <f>VLOOKUP($J589,ASBVs!$A$2:$AS$1041,45,FALSE)</f>
        <v>124.96</v>
      </c>
      <c r="C598" s="94"/>
      <c r="D598" s="93">
        <f>VLOOKUP($J589,ASBVs!$A$2:$AS$1041,44,FALSE)</f>
        <v>175.64</v>
      </c>
      <c r="E598" s="94"/>
      <c r="F598" s="92"/>
      <c r="G598" s="34" t="s">
        <v>2671</v>
      </c>
      <c r="H598" s="35" t="str">
        <f>VLOOKUP($J589,ASBVs!$A$2:$AW$1041,48,FALSE)</f>
        <v>3</v>
      </c>
      <c r="I598" s="34" t="s">
        <v>2672</v>
      </c>
      <c r="J598" s="35">
        <f>VLOOKUP($J589,ASBVs!$A$2:$AW$1041,49,FALSE)</f>
        <v>2</v>
      </c>
    </row>
    <row r="599" spans="2:10" ht="12.6" customHeight="1" x14ac:dyDescent="0.3">
      <c r="B599" s="36" t="s">
        <v>2696</v>
      </c>
      <c r="C599" s="95" t="str">
        <f>VLOOKUP($J589,ASBVs!$A$2:$E$1041,5,FALSE)</f>
        <v xml:space="preserve">Individual </v>
      </c>
      <c r="D599" s="96"/>
      <c r="E599" s="97" t="s">
        <v>2697</v>
      </c>
      <c r="F599" s="98"/>
      <c r="G599" s="74"/>
      <c r="H599" s="75"/>
      <c r="I599" s="37" t="s">
        <v>2698</v>
      </c>
      <c r="J599" s="38"/>
    </row>
    <row r="601" spans="2:10" ht="12.6" customHeight="1" x14ac:dyDescent="0.3">
      <c r="B601" s="76" t="s">
        <v>2692</v>
      </c>
      <c r="C601" s="77"/>
      <c r="D601" s="20" t="str">
        <f>VLOOKUP($J601,ASBVs!$A$2:$B$1041,2,FALSE)</f>
        <v>224664</v>
      </c>
      <c r="E601" s="21"/>
      <c r="F601" s="22" t="str">
        <f>VLOOKUP($J601,ASBVs!$A$2:$J$1041,10,FALSE)</f>
        <v>Single</v>
      </c>
      <c r="G601" s="78" t="str">
        <f>VLOOKUP($J601,ASBVs!$A$2:$AX$1041,50,FALSE)</f>
        <v xml:space="preserve"> </v>
      </c>
      <c r="H601" s="79"/>
      <c r="I601" s="23" t="s">
        <v>2693</v>
      </c>
      <c r="J601" s="24">
        <v>51</v>
      </c>
    </row>
    <row r="602" spans="2:10" ht="12.6" customHeight="1" x14ac:dyDescent="0.3">
      <c r="B602" s="25" t="s">
        <v>2694</v>
      </c>
      <c r="C602" s="80" t="str">
        <f>VLOOKUP($J601,ASBVs!$A$2:$H$1041,8,FALSE)</f>
        <v>214627</v>
      </c>
      <c r="D602" s="80"/>
      <c r="E602" s="81"/>
      <c r="F602" s="26" t="s">
        <v>2639</v>
      </c>
      <c r="G602" s="82">
        <f>VLOOKUP($J601,ASBVs!$A$2:$I$1041,9,FALSE)</f>
        <v>44709</v>
      </c>
      <c r="H602" s="83"/>
      <c r="I602" s="83"/>
      <c r="J602" s="84"/>
    </row>
    <row r="603" spans="2:10" ht="12.6" customHeight="1" x14ac:dyDescent="0.3">
      <c r="B603" s="27" t="s">
        <v>0</v>
      </c>
      <c r="C603" s="28" t="s">
        <v>1</v>
      </c>
      <c r="D603" s="28" t="s">
        <v>2</v>
      </c>
      <c r="E603" s="28" t="s">
        <v>3</v>
      </c>
      <c r="F603" s="27" t="s">
        <v>4</v>
      </c>
      <c r="G603" s="28" t="s">
        <v>1093</v>
      </c>
      <c r="H603" s="28" t="s">
        <v>1092</v>
      </c>
      <c r="I603" s="28" t="s">
        <v>5</v>
      </c>
      <c r="J603" s="28" t="s">
        <v>2652</v>
      </c>
    </row>
    <row r="604" spans="2:10" ht="12.6" customHeight="1" x14ac:dyDescent="0.3">
      <c r="B604" s="29">
        <f>VLOOKUP($J601,ASBVs!$A$2:$AP$1041,11,FALSE)</f>
        <v>0.34</v>
      </c>
      <c r="C604" s="29">
        <f>VLOOKUP($J601,ASBVs!$A$2:$AP$1041,13,FALSE)</f>
        <v>9.5399999999999991</v>
      </c>
      <c r="D604" s="29">
        <f>VLOOKUP($J601,ASBVs!$A$2:$AP$1041,15,FALSE)</f>
        <v>13.08</v>
      </c>
      <c r="E604" s="29">
        <f>VLOOKUP($J601,ASBVs!$A$2:$AP$1041,17,FALSE)</f>
        <v>0.23</v>
      </c>
      <c r="F604" s="29">
        <f>VLOOKUP($J601,ASBVs!$A$2:$AP$1041,19,FALSE)</f>
        <v>1.7</v>
      </c>
      <c r="G604" s="39">
        <f>VLOOKUP($J601,ASBVs!$A$2:$AP$1041,41,FALSE)</f>
        <v>0.53</v>
      </c>
      <c r="H604" s="39">
        <f>VLOOKUP($J601,ASBVs!$A$2:$AP$1041,39,FALSE)</f>
        <v>0.31</v>
      </c>
      <c r="I604" s="29">
        <f>VLOOKUP($J601,ASBVs!$A$2:$AP$1041,21,FALSE)</f>
        <v>0.63</v>
      </c>
      <c r="J604" s="39">
        <f>VLOOKUP($J601,ASBVs!$A$2:$AP$1041,31,FALSE)</f>
        <v>0.35</v>
      </c>
    </row>
    <row r="605" spans="2:10" ht="12.6" customHeight="1" x14ac:dyDescent="0.3">
      <c r="B605" s="29">
        <f>VLOOKUP($J601,ASBVs!$A$2:$AP$1041,12,FALSE)</f>
        <v>67</v>
      </c>
      <c r="C605" s="29">
        <f>VLOOKUP($J601,ASBVs!$A$2:$AP$1041,14,FALSE)</f>
        <v>71</v>
      </c>
      <c r="D605" s="29">
        <f>VLOOKUP($J601,ASBVs!$A$2:$AP$1041,16,FALSE)</f>
        <v>60</v>
      </c>
      <c r="E605" s="29">
        <f>VLOOKUP($J601,ASBVs!$A$2:$AP$1041,18,FALSE)</f>
        <v>64</v>
      </c>
      <c r="F605" s="29">
        <f>VLOOKUP($J601,ASBVs!$A$2:$AP$1041,20,FALSE)</f>
        <v>65</v>
      </c>
      <c r="G605" s="29">
        <f>VLOOKUP($J601,ASBVs!$A$2:$AP$1041,42,FALSE)</f>
        <v>51</v>
      </c>
      <c r="H605" s="29">
        <f>VLOOKUP($J601,ASBVs!$A$2:$AP$1041,40,FALSE)</f>
        <v>44</v>
      </c>
      <c r="I605" s="29">
        <f>VLOOKUP($J601,ASBVs!$A$2:$AP$1041,22,FALSE)</f>
        <v>57</v>
      </c>
      <c r="J605" s="29">
        <f>VLOOKUP($J601,ASBVs!$A$2:$AP$1041,32,FALSE)</f>
        <v>49</v>
      </c>
    </row>
    <row r="606" spans="2:10" ht="12.6" customHeight="1" x14ac:dyDescent="0.3">
      <c r="B606" s="31" t="s">
        <v>1089</v>
      </c>
      <c r="C606" s="27" t="s">
        <v>1090</v>
      </c>
      <c r="D606" s="27" t="s">
        <v>1091</v>
      </c>
      <c r="E606" s="27" t="s">
        <v>8</v>
      </c>
      <c r="F606" s="27" t="s">
        <v>6</v>
      </c>
      <c r="G606" s="27" t="s">
        <v>7</v>
      </c>
      <c r="H606" s="27" t="s">
        <v>2638</v>
      </c>
      <c r="I606" s="85" t="s">
        <v>2700</v>
      </c>
      <c r="J606" s="86"/>
    </row>
    <row r="607" spans="2:10" ht="12.6" customHeight="1" x14ac:dyDescent="0.3">
      <c r="B607" s="30">
        <f>VLOOKUP($J601,ASBVs!$A$2:$AP$1041,33,FALSE)</f>
        <v>0.06</v>
      </c>
      <c r="C607" s="30">
        <f>VLOOKUP($J601,ASBVs!$A$2:$AP$1041,35,FALSE)</f>
        <v>0.28999999999999998</v>
      </c>
      <c r="D607" s="30">
        <f>VLOOKUP($J601,ASBVs!$A$2:$AP$1041,37,FALSE)</f>
        <v>0.01</v>
      </c>
      <c r="E607" s="32">
        <f>VLOOKUP($J601,ASBVs!$A$2:$AP$1041,29,FALSE)</f>
        <v>3.96</v>
      </c>
      <c r="F607" s="32">
        <f>VLOOKUP($J601,ASBVs!$A$2:$AP$1041,23,FALSE)</f>
        <v>-0.27</v>
      </c>
      <c r="G607" s="32">
        <f>VLOOKUP($J601,ASBVs!$A$2:$AP$1041,25,FALSE)</f>
        <v>4.92</v>
      </c>
      <c r="H607" s="32">
        <f>VLOOKUP($J601,ASBVs!$A$2:$AP$1041,27,FALSE)</f>
        <v>2.17</v>
      </c>
      <c r="I607" s="86"/>
      <c r="J607" s="86"/>
    </row>
    <row r="608" spans="2:10" ht="12.6" customHeight="1" x14ac:dyDescent="0.3">
      <c r="B608" s="33">
        <f>VLOOKUP($J601,ASBVs!$A$2:$AP$1041,34,FALSE)</f>
        <v>38</v>
      </c>
      <c r="C608" s="33">
        <f>VLOOKUP($J601,ASBVs!$A$2:$AP$1041,36,FALSE)</f>
        <v>48</v>
      </c>
      <c r="D608" s="33">
        <f>VLOOKUP($J601,ASBVs!$A$2:$AP$1041,38,FALSE)</f>
        <v>33</v>
      </c>
      <c r="E608" s="33">
        <f>VLOOKUP($J601,ASBVs!$A$2:$AP$1041,30,FALSE)</f>
        <v>60</v>
      </c>
      <c r="F608" s="33">
        <f>VLOOKUP($J601,ASBVs!$A$2:$AP$1041,24,FALSE)</f>
        <v>48</v>
      </c>
      <c r="G608" s="33">
        <f>VLOOKUP($J601,ASBVs!$A$2:$AP$1041,26,FALSE)</f>
        <v>47</v>
      </c>
      <c r="H608" s="33">
        <f>VLOOKUP($J601,ASBVs!$A$2:$AP$1041,28,FALSE)</f>
        <v>51</v>
      </c>
      <c r="I608" s="99">
        <f>VLOOKUP($J601,ASBVs!$A$2:$AQ$1041,43,FALSE)</f>
        <v>10.17</v>
      </c>
      <c r="J608" s="79"/>
    </row>
    <row r="609" spans="2:10" ht="12.6" customHeight="1" x14ac:dyDescent="0.3">
      <c r="B609" s="87" t="s">
        <v>2695</v>
      </c>
      <c r="C609" s="88"/>
      <c r="D609" s="89" t="s">
        <v>2699</v>
      </c>
      <c r="E609" s="90"/>
      <c r="F609" s="91" t="str">
        <f>VLOOKUP($J601,ASBVs!$A$2:$F$1041,6,FALSE)</f>
        <v xml:space="preserve"> </v>
      </c>
      <c r="G609" s="34" t="s">
        <v>2669</v>
      </c>
      <c r="H609" s="35" t="str">
        <f>VLOOKUP($J601,ASBVs!$A$2:$AU$1041,46,FALSE)</f>
        <v>2</v>
      </c>
      <c r="I609" s="34" t="s">
        <v>2670</v>
      </c>
      <c r="J609" s="35" t="str">
        <f>VLOOKUP($J601,ASBVs!$A$2:$AU$1041,47,FALSE)</f>
        <v>1</v>
      </c>
    </row>
    <row r="610" spans="2:10" ht="12.6" customHeight="1" x14ac:dyDescent="0.3">
      <c r="B610" s="93">
        <f>VLOOKUP($J601,ASBVs!$A$2:$AS$1041,45,FALSE)</f>
        <v>130.84</v>
      </c>
      <c r="C610" s="94"/>
      <c r="D610" s="93">
        <f>VLOOKUP($J601,ASBVs!$A$2:$AS$1041,44,FALSE)</f>
        <v>173.28</v>
      </c>
      <c r="E610" s="94"/>
      <c r="F610" s="92"/>
      <c r="G610" s="34" t="s">
        <v>2671</v>
      </c>
      <c r="H610" s="35" t="str">
        <f>VLOOKUP($J601,ASBVs!$A$2:$AW$1041,48,FALSE)</f>
        <v>1</v>
      </c>
      <c r="I610" s="34" t="s">
        <v>2672</v>
      </c>
      <c r="J610" s="35">
        <f>VLOOKUP($J601,ASBVs!$A$2:$AW$1041,49,FALSE)</f>
        <v>4</v>
      </c>
    </row>
    <row r="611" spans="2:10" ht="12.6" customHeight="1" x14ac:dyDescent="0.3">
      <c r="B611" s="36" t="s">
        <v>2696</v>
      </c>
      <c r="C611" s="95" t="str">
        <f>VLOOKUP($J601,ASBVs!$A$2:$E$1041,5,FALSE)</f>
        <v xml:space="preserve">Individual </v>
      </c>
      <c r="D611" s="96"/>
      <c r="E611" s="97" t="s">
        <v>2697</v>
      </c>
      <c r="F611" s="98"/>
      <c r="G611" s="74"/>
      <c r="H611" s="75"/>
      <c r="I611" s="37" t="s">
        <v>2698</v>
      </c>
      <c r="J611" s="38"/>
    </row>
    <row r="613" spans="2:10" ht="12.6" customHeight="1" x14ac:dyDescent="0.3">
      <c r="B613" s="76" t="s">
        <v>2692</v>
      </c>
      <c r="C613" s="77"/>
      <c r="D613" s="20" t="str">
        <f>VLOOKUP($J613,ASBVs!$A$2:$B$1041,2,FALSE)</f>
        <v>223964</v>
      </c>
      <c r="E613" s="21"/>
      <c r="F613" s="22" t="str">
        <f>VLOOKUP($J613,ASBVs!$A$2:$J$1041,10,FALSE)</f>
        <v>Single</v>
      </c>
      <c r="G613" s="78" t="str">
        <f>VLOOKUP($J613,ASBVs!$A$2:$AX$1041,50,FALSE)</f>
        <v xml:space="preserve"> </v>
      </c>
      <c r="H613" s="79"/>
      <c r="I613" s="23" t="s">
        <v>2693</v>
      </c>
      <c r="J613" s="24">
        <v>52</v>
      </c>
    </row>
    <row r="614" spans="2:10" ht="12.6" customHeight="1" x14ac:dyDescent="0.3">
      <c r="B614" s="25" t="s">
        <v>2694</v>
      </c>
      <c r="C614" s="80" t="str">
        <f>VLOOKUP($J613,ASBVs!$A$2:$H$1041,8,FALSE)</f>
        <v>213926</v>
      </c>
      <c r="D614" s="80"/>
      <c r="E614" s="81"/>
      <c r="F614" s="26" t="s">
        <v>2639</v>
      </c>
      <c r="G614" s="82">
        <f>VLOOKUP($J613,ASBVs!$A$2:$I$1041,9,FALSE)</f>
        <v>44707</v>
      </c>
      <c r="H614" s="83"/>
      <c r="I614" s="83"/>
      <c r="J614" s="84"/>
    </row>
    <row r="615" spans="2:10" ht="12.6" customHeight="1" x14ac:dyDescent="0.3">
      <c r="B615" s="27" t="s">
        <v>0</v>
      </c>
      <c r="C615" s="28" t="s">
        <v>1</v>
      </c>
      <c r="D615" s="28" t="s">
        <v>2</v>
      </c>
      <c r="E615" s="28" t="s">
        <v>3</v>
      </c>
      <c r="F615" s="27" t="s">
        <v>4</v>
      </c>
      <c r="G615" s="28" t="s">
        <v>1093</v>
      </c>
      <c r="H615" s="28" t="s">
        <v>1092</v>
      </c>
      <c r="I615" s="28" t="s">
        <v>5</v>
      </c>
      <c r="J615" s="28" t="s">
        <v>2652</v>
      </c>
    </row>
    <row r="616" spans="2:10" ht="12.6" customHeight="1" x14ac:dyDescent="0.3">
      <c r="B616" s="29">
        <f>VLOOKUP($J613,ASBVs!$A$2:$AP$1041,11,FALSE)</f>
        <v>0.41</v>
      </c>
      <c r="C616" s="29">
        <f>VLOOKUP($J613,ASBVs!$A$2:$AP$1041,13,FALSE)</f>
        <v>9.01</v>
      </c>
      <c r="D616" s="29">
        <f>VLOOKUP($J613,ASBVs!$A$2:$AP$1041,15,FALSE)</f>
        <v>14.63</v>
      </c>
      <c r="E616" s="29">
        <f>VLOOKUP($J613,ASBVs!$A$2:$AP$1041,17,FALSE)</f>
        <v>-0.3</v>
      </c>
      <c r="F616" s="29">
        <f>VLOOKUP($J613,ASBVs!$A$2:$AP$1041,19,FALSE)</f>
        <v>2.15</v>
      </c>
      <c r="G616" s="39">
        <f>VLOOKUP($J613,ASBVs!$A$2:$AP$1041,41,FALSE)</f>
        <v>0.39</v>
      </c>
      <c r="H616" s="39">
        <f>VLOOKUP($J613,ASBVs!$A$2:$AP$1041,39,FALSE)</f>
        <v>0.28000000000000003</v>
      </c>
      <c r="I616" s="29">
        <f>VLOOKUP($J613,ASBVs!$A$2:$AP$1041,21,FALSE)</f>
        <v>1.24</v>
      </c>
      <c r="J616" s="39">
        <f>VLOOKUP($J613,ASBVs!$A$2:$AP$1041,31,FALSE)</f>
        <v>0.26</v>
      </c>
    </row>
    <row r="617" spans="2:10" ht="12.6" customHeight="1" x14ac:dyDescent="0.3">
      <c r="B617" s="29">
        <f>VLOOKUP($J613,ASBVs!$A$2:$AP$1041,12,FALSE)</f>
        <v>65</v>
      </c>
      <c r="C617" s="29">
        <f>VLOOKUP($J613,ASBVs!$A$2:$AP$1041,14,FALSE)</f>
        <v>70</v>
      </c>
      <c r="D617" s="29">
        <f>VLOOKUP($J613,ASBVs!$A$2:$AP$1041,16,FALSE)</f>
        <v>58</v>
      </c>
      <c r="E617" s="29">
        <f>VLOOKUP($J613,ASBVs!$A$2:$AP$1041,18,FALSE)</f>
        <v>63</v>
      </c>
      <c r="F617" s="29">
        <f>VLOOKUP($J613,ASBVs!$A$2:$AP$1041,20,FALSE)</f>
        <v>64</v>
      </c>
      <c r="G617" s="29">
        <f>VLOOKUP($J613,ASBVs!$A$2:$AP$1041,42,FALSE)</f>
        <v>48</v>
      </c>
      <c r="H617" s="29">
        <f>VLOOKUP($J613,ASBVs!$A$2:$AP$1041,40,FALSE)</f>
        <v>42</v>
      </c>
      <c r="I617" s="29">
        <f>VLOOKUP($J613,ASBVs!$A$2:$AP$1041,22,FALSE)</f>
        <v>54</v>
      </c>
      <c r="J617" s="29">
        <f>VLOOKUP($J613,ASBVs!$A$2:$AP$1041,32,FALSE)</f>
        <v>46</v>
      </c>
    </row>
    <row r="618" spans="2:10" ht="12.6" customHeight="1" x14ac:dyDescent="0.3">
      <c r="B618" s="31" t="s">
        <v>1089</v>
      </c>
      <c r="C618" s="27" t="s">
        <v>1090</v>
      </c>
      <c r="D618" s="27" t="s">
        <v>1091</v>
      </c>
      <c r="E618" s="27" t="s">
        <v>8</v>
      </c>
      <c r="F618" s="27" t="s">
        <v>6</v>
      </c>
      <c r="G618" s="27" t="s">
        <v>7</v>
      </c>
      <c r="H618" s="27" t="s">
        <v>2638</v>
      </c>
      <c r="I618" s="85" t="s">
        <v>2700</v>
      </c>
      <c r="J618" s="86"/>
    </row>
    <row r="619" spans="2:10" ht="12.6" customHeight="1" x14ac:dyDescent="0.3">
      <c r="B619" s="30">
        <f>VLOOKUP($J613,ASBVs!$A$2:$AP$1041,33,FALSE)</f>
        <v>0.04</v>
      </c>
      <c r="C619" s="30">
        <f>VLOOKUP($J613,ASBVs!$A$2:$AP$1041,35,FALSE)</f>
        <v>0.22</v>
      </c>
      <c r="D619" s="30">
        <f>VLOOKUP($J613,ASBVs!$A$2:$AP$1041,37,FALSE)</f>
        <v>0.03</v>
      </c>
      <c r="E619" s="32">
        <f>VLOOKUP($J613,ASBVs!$A$2:$AP$1041,29,FALSE)</f>
        <v>5.24</v>
      </c>
      <c r="F619" s="32">
        <f>VLOOKUP($J613,ASBVs!$A$2:$AP$1041,23,FALSE)</f>
        <v>-0.28999999999999998</v>
      </c>
      <c r="G619" s="32">
        <f>VLOOKUP($J613,ASBVs!$A$2:$AP$1041,25,FALSE)</f>
        <v>3.63</v>
      </c>
      <c r="H619" s="32">
        <f>VLOOKUP($J613,ASBVs!$A$2:$AP$1041,27,FALSE)</f>
        <v>2.15</v>
      </c>
      <c r="I619" s="86"/>
      <c r="J619" s="86"/>
    </row>
    <row r="620" spans="2:10" ht="12.6" customHeight="1" x14ac:dyDescent="0.3">
      <c r="B620" s="33">
        <f>VLOOKUP($J613,ASBVs!$A$2:$AP$1041,34,FALSE)</f>
        <v>36</v>
      </c>
      <c r="C620" s="33">
        <f>VLOOKUP($J613,ASBVs!$A$2:$AP$1041,36,FALSE)</f>
        <v>45</v>
      </c>
      <c r="D620" s="33">
        <f>VLOOKUP($J613,ASBVs!$A$2:$AP$1041,38,FALSE)</f>
        <v>31</v>
      </c>
      <c r="E620" s="33">
        <f>VLOOKUP($J613,ASBVs!$A$2:$AP$1041,30,FALSE)</f>
        <v>58</v>
      </c>
      <c r="F620" s="33">
        <f>VLOOKUP($J613,ASBVs!$A$2:$AP$1041,24,FALSE)</f>
        <v>43</v>
      </c>
      <c r="G620" s="33">
        <f>VLOOKUP($J613,ASBVs!$A$2:$AP$1041,26,FALSE)</f>
        <v>43</v>
      </c>
      <c r="H620" s="33">
        <f>VLOOKUP($J613,ASBVs!$A$2:$AP$1041,28,FALSE)</f>
        <v>47</v>
      </c>
      <c r="I620" s="99">
        <f>VLOOKUP($J613,ASBVs!$A$2:$AQ$1041,43,FALSE)</f>
        <v>10.25</v>
      </c>
      <c r="J620" s="79"/>
    </row>
    <row r="621" spans="2:10" ht="12.6" customHeight="1" x14ac:dyDescent="0.3">
      <c r="B621" s="87" t="s">
        <v>2695</v>
      </c>
      <c r="C621" s="88"/>
      <c r="D621" s="89" t="s">
        <v>2699</v>
      </c>
      <c r="E621" s="90"/>
      <c r="F621" s="91" t="str">
        <f>VLOOKUP($J613,ASBVs!$A$2:$F$1041,6,FALSE)</f>
        <v xml:space="preserve"> </v>
      </c>
      <c r="G621" s="34" t="s">
        <v>2669</v>
      </c>
      <c r="H621" s="35" t="str">
        <f>VLOOKUP($J613,ASBVs!$A$2:$AU$1041,46,FALSE)</f>
        <v>3</v>
      </c>
      <c r="I621" s="34" t="s">
        <v>2670</v>
      </c>
      <c r="J621" s="35" t="str">
        <f>VLOOKUP($J613,ASBVs!$A$2:$AU$1041,47,FALSE)</f>
        <v>3</v>
      </c>
    </row>
    <row r="622" spans="2:10" ht="12.6" customHeight="1" x14ac:dyDescent="0.3">
      <c r="B622" s="93">
        <f>VLOOKUP($J613,ASBVs!$A$2:$AS$1041,45,FALSE)</f>
        <v>128.72999999999999</v>
      </c>
      <c r="C622" s="94"/>
      <c r="D622" s="93">
        <f>VLOOKUP($J613,ASBVs!$A$2:$AS$1041,44,FALSE)</f>
        <v>166.32</v>
      </c>
      <c r="E622" s="94"/>
      <c r="F622" s="92"/>
      <c r="G622" s="34" t="s">
        <v>2671</v>
      </c>
      <c r="H622" s="35" t="str">
        <f>VLOOKUP($J613,ASBVs!$A$2:$AW$1041,48,FALSE)</f>
        <v>3</v>
      </c>
      <c r="I622" s="34" t="s">
        <v>2672</v>
      </c>
      <c r="J622" s="35">
        <f>VLOOKUP($J613,ASBVs!$A$2:$AW$1041,49,FALSE)</f>
        <v>4</v>
      </c>
    </row>
    <row r="623" spans="2:10" ht="12.6" customHeight="1" x14ac:dyDescent="0.3">
      <c r="B623" s="36" t="s">
        <v>2696</v>
      </c>
      <c r="C623" s="95" t="str">
        <f>VLOOKUP($J613,ASBVs!$A$2:$E$1041,5,FALSE)</f>
        <v xml:space="preserve">Individual </v>
      </c>
      <c r="D623" s="96"/>
      <c r="E623" s="97" t="s">
        <v>2697</v>
      </c>
      <c r="F623" s="98"/>
      <c r="G623" s="74"/>
      <c r="H623" s="75"/>
      <c r="I623" s="37" t="s">
        <v>2698</v>
      </c>
      <c r="J623" s="38"/>
    </row>
    <row r="625" spans="2:10" ht="12.6" customHeight="1" x14ac:dyDescent="0.3">
      <c r="B625" s="76" t="s">
        <v>2692</v>
      </c>
      <c r="C625" s="77"/>
      <c r="D625" s="20" t="str">
        <f>VLOOKUP($J625,ASBVs!$A$2:$B$1041,2,FALSE)</f>
        <v>229869</v>
      </c>
      <c r="E625" s="21"/>
      <c r="F625" s="22" t="str">
        <f>VLOOKUP($J625,ASBVs!$A$2:$J$1041,10,FALSE)</f>
        <v>Single - ET</v>
      </c>
      <c r="G625" s="78" t="str">
        <f>VLOOKUP($J625,ASBVs!$A$2:$AX$1041,50,FALSE)</f>
        <v xml:space="preserve"> </v>
      </c>
      <c r="H625" s="79"/>
      <c r="I625" s="23" t="s">
        <v>2693</v>
      </c>
      <c r="J625" s="24">
        <v>53</v>
      </c>
    </row>
    <row r="626" spans="2:10" ht="12.6" customHeight="1" x14ac:dyDescent="0.3">
      <c r="B626" s="25" t="s">
        <v>2694</v>
      </c>
      <c r="C626" s="80" t="str">
        <f>VLOOKUP($J625,ASBVs!$A$2:$H$1041,8,FALSE)</f>
        <v>170188</v>
      </c>
      <c r="D626" s="80"/>
      <c r="E626" s="81"/>
      <c r="F626" s="26" t="s">
        <v>2639</v>
      </c>
      <c r="G626" s="82">
        <f>VLOOKUP($J625,ASBVs!$A$2:$I$1041,9,FALSE)</f>
        <v>44711</v>
      </c>
      <c r="H626" s="83"/>
      <c r="I626" s="83"/>
      <c r="J626" s="84"/>
    </row>
    <row r="627" spans="2:10" ht="12.6" customHeight="1" x14ac:dyDescent="0.3">
      <c r="B627" s="27" t="s">
        <v>0</v>
      </c>
      <c r="C627" s="28" t="s">
        <v>1</v>
      </c>
      <c r="D627" s="28" t="s">
        <v>2</v>
      </c>
      <c r="E627" s="28" t="s">
        <v>3</v>
      </c>
      <c r="F627" s="27" t="s">
        <v>4</v>
      </c>
      <c r="G627" s="28" t="s">
        <v>1093</v>
      </c>
      <c r="H627" s="28" t="s">
        <v>1092</v>
      </c>
      <c r="I627" s="28" t="s">
        <v>5</v>
      </c>
      <c r="J627" s="28" t="s">
        <v>2652</v>
      </c>
    </row>
    <row r="628" spans="2:10" ht="12.6" customHeight="1" x14ac:dyDescent="0.3">
      <c r="B628" s="29">
        <f>VLOOKUP($J625,ASBVs!$A$2:$AP$1041,11,FALSE)</f>
        <v>0.5</v>
      </c>
      <c r="C628" s="29">
        <f>VLOOKUP($J625,ASBVs!$A$2:$AP$1041,13,FALSE)</f>
        <v>8.93</v>
      </c>
      <c r="D628" s="29">
        <f>VLOOKUP($J625,ASBVs!$A$2:$AP$1041,15,FALSE)</f>
        <v>13.64</v>
      </c>
      <c r="E628" s="29">
        <f>VLOOKUP($J625,ASBVs!$A$2:$AP$1041,17,FALSE)</f>
        <v>0.08</v>
      </c>
      <c r="F628" s="29">
        <f>VLOOKUP($J625,ASBVs!$A$2:$AP$1041,19,FALSE)</f>
        <v>2.36</v>
      </c>
      <c r="G628" s="39">
        <f>VLOOKUP($J625,ASBVs!$A$2:$AP$1041,41,FALSE)</f>
        <v>0.67</v>
      </c>
      <c r="H628" s="39">
        <f>VLOOKUP($J625,ASBVs!$A$2:$AP$1041,39,FALSE)</f>
        <v>0.37</v>
      </c>
      <c r="I628" s="29">
        <f>VLOOKUP($J625,ASBVs!$A$2:$AP$1041,21,FALSE)</f>
        <v>0.28000000000000003</v>
      </c>
      <c r="J628" s="39">
        <f>VLOOKUP($J625,ASBVs!$A$2:$AP$1041,31,FALSE)</f>
        <v>0.39</v>
      </c>
    </row>
    <row r="629" spans="2:10" ht="12.6" customHeight="1" x14ac:dyDescent="0.3">
      <c r="B629" s="29">
        <f>VLOOKUP($J625,ASBVs!$A$2:$AP$1041,12,FALSE)</f>
        <v>70</v>
      </c>
      <c r="C629" s="29">
        <f>VLOOKUP($J625,ASBVs!$A$2:$AP$1041,14,FALSE)</f>
        <v>72</v>
      </c>
      <c r="D629" s="29">
        <f>VLOOKUP($J625,ASBVs!$A$2:$AP$1041,16,FALSE)</f>
        <v>67</v>
      </c>
      <c r="E629" s="29">
        <f>VLOOKUP($J625,ASBVs!$A$2:$AP$1041,18,FALSE)</f>
        <v>69</v>
      </c>
      <c r="F629" s="29">
        <f>VLOOKUP($J625,ASBVs!$A$2:$AP$1041,20,FALSE)</f>
        <v>68</v>
      </c>
      <c r="G629" s="29">
        <f>VLOOKUP($J625,ASBVs!$A$2:$AP$1041,42,FALSE)</f>
        <v>65</v>
      </c>
      <c r="H629" s="29">
        <f>VLOOKUP($J625,ASBVs!$A$2:$AP$1041,40,FALSE)</f>
        <v>58</v>
      </c>
      <c r="I629" s="29">
        <f>VLOOKUP($J625,ASBVs!$A$2:$AP$1041,22,FALSE)</f>
        <v>67</v>
      </c>
      <c r="J629" s="29">
        <f>VLOOKUP($J625,ASBVs!$A$2:$AP$1041,32,FALSE)</f>
        <v>63</v>
      </c>
    </row>
    <row r="630" spans="2:10" ht="12.6" customHeight="1" x14ac:dyDescent="0.3">
      <c r="B630" s="31" t="s">
        <v>1089</v>
      </c>
      <c r="C630" s="27" t="s">
        <v>1090</v>
      </c>
      <c r="D630" s="27" t="s">
        <v>1091</v>
      </c>
      <c r="E630" s="27" t="s">
        <v>8</v>
      </c>
      <c r="F630" s="27" t="s">
        <v>6</v>
      </c>
      <c r="G630" s="27" t="s">
        <v>7</v>
      </c>
      <c r="H630" s="27" t="s">
        <v>2638</v>
      </c>
      <c r="I630" s="85" t="s">
        <v>2700</v>
      </c>
      <c r="J630" s="86"/>
    </row>
    <row r="631" spans="2:10" ht="12.6" customHeight="1" x14ac:dyDescent="0.3">
      <c r="B631" s="30">
        <f>VLOOKUP($J625,ASBVs!$A$2:$AP$1041,33,FALSE)</f>
        <v>0.06</v>
      </c>
      <c r="C631" s="30">
        <f>VLOOKUP($J625,ASBVs!$A$2:$AP$1041,35,FALSE)</f>
        <v>0.48</v>
      </c>
      <c r="D631" s="30">
        <f>VLOOKUP($J625,ASBVs!$A$2:$AP$1041,37,FALSE)</f>
        <v>-0.03</v>
      </c>
      <c r="E631" s="32">
        <f>VLOOKUP($J625,ASBVs!$A$2:$AP$1041,29,FALSE)</f>
        <v>4.63</v>
      </c>
      <c r="F631" s="32">
        <f>VLOOKUP($J625,ASBVs!$A$2:$AP$1041,23,FALSE)</f>
        <v>-0.43</v>
      </c>
      <c r="G631" s="32">
        <f>VLOOKUP($J625,ASBVs!$A$2:$AP$1041,25,FALSE)</f>
        <v>2.31</v>
      </c>
      <c r="H631" s="32">
        <f>VLOOKUP($J625,ASBVs!$A$2:$AP$1041,27,FALSE)</f>
        <v>2.2799999999999998</v>
      </c>
      <c r="I631" s="86"/>
      <c r="J631" s="86"/>
    </row>
    <row r="632" spans="2:10" ht="12.6" customHeight="1" x14ac:dyDescent="0.3">
      <c r="B632" s="33">
        <f>VLOOKUP($J625,ASBVs!$A$2:$AP$1041,34,FALSE)</f>
        <v>53</v>
      </c>
      <c r="C632" s="33">
        <f>VLOOKUP($J625,ASBVs!$A$2:$AP$1041,36,FALSE)</f>
        <v>61</v>
      </c>
      <c r="D632" s="33">
        <f>VLOOKUP($J625,ASBVs!$A$2:$AP$1041,38,FALSE)</f>
        <v>47</v>
      </c>
      <c r="E632" s="33">
        <f>VLOOKUP($J625,ASBVs!$A$2:$AP$1041,30,FALSE)</f>
        <v>65</v>
      </c>
      <c r="F632" s="33">
        <f>VLOOKUP($J625,ASBVs!$A$2:$AP$1041,24,FALSE)</f>
        <v>60</v>
      </c>
      <c r="G632" s="33">
        <f>VLOOKUP($J625,ASBVs!$A$2:$AP$1041,26,FALSE)</f>
        <v>60</v>
      </c>
      <c r="H632" s="33">
        <f>VLOOKUP($J625,ASBVs!$A$2:$AP$1041,28,FALSE)</f>
        <v>62</v>
      </c>
      <c r="I632" s="99">
        <f>VLOOKUP($J625,ASBVs!$A$2:$AQ$1041,43,FALSE)</f>
        <v>9.2099999999999991</v>
      </c>
      <c r="J632" s="79"/>
    </row>
    <row r="633" spans="2:10" ht="12.6" customHeight="1" x14ac:dyDescent="0.3">
      <c r="B633" s="87" t="s">
        <v>2695</v>
      </c>
      <c r="C633" s="88"/>
      <c r="D633" s="89" t="s">
        <v>2699</v>
      </c>
      <c r="E633" s="90"/>
      <c r="F633" s="91" t="str">
        <f>VLOOKUP($J625,ASBVs!$A$2:$F$1041,6,FALSE)</f>
        <v xml:space="preserve"> </v>
      </c>
      <c r="G633" s="34" t="s">
        <v>2669</v>
      </c>
      <c r="H633" s="35" t="str">
        <f>VLOOKUP($J625,ASBVs!$A$2:$AU$1041,46,FALSE)</f>
        <v>3</v>
      </c>
      <c r="I633" s="34" t="s">
        <v>2670</v>
      </c>
      <c r="J633" s="35" t="str">
        <f>VLOOKUP($J625,ASBVs!$A$2:$AU$1041,47,FALSE)</f>
        <v>2</v>
      </c>
    </row>
    <row r="634" spans="2:10" ht="12.6" customHeight="1" x14ac:dyDescent="0.3">
      <c r="B634" s="93">
        <f>VLOOKUP($J625,ASBVs!$A$2:$AS$1041,45,FALSE)</f>
        <v>131.24</v>
      </c>
      <c r="C634" s="94"/>
      <c r="D634" s="93">
        <f>VLOOKUP($J625,ASBVs!$A$2:$AS$1041,44,FALSE)</f>
        <v>183.55</v>
      </c>
      <c r="E634" s="94"/>
      <c r="F634" s="92"/>
      <c r="G634" s="34" t="s">
        <v>2671</v>
      </c>
      <c r="H634" s="35" t="str">
        <f>VLOOKUP($J625,ASBVs!$A$2:$AW$1041,48,FALSE)</f>
        <v>2</v>
      </c>
      <c r="I634" s="34" t="s">
        <v>2672</v>
      </c>
      <c r="J634" s="35">
        <f>VLOOKUP($J625,ASBVs!$A$2:$AW$1041,49,FALSE)</f>
        <v>3</v>
      </c>
    </row>
    <row r="635" spans="2:10" ht="12.6" customHeight="1" x14ac:dyDescent="0.3">
      <c r="B635" s="36" t="s">
        <v>2696</v>
      </c>
      <c r="C635" s="95" t="str">
        <f>VLOOKUP($J625,ASBVs!$A$2:$E$1041,5,FALSE)</f>
        <v xml:space="preserve">Individual </v>
      </c>
      <c r="D635" s="96"/>
      <c r="E635" s="97" t="s">
        <v>2697</v>
      </c>
      <c r="F635" s="98"/>
      <c r="G635" s="74"/>
      <c r="H635" s="75"/>
      <c r="I635" s="37" t="s">
        <v>2698</v>
      </c>
      <c r="J635" s="38"/>
    </row>
    <row r="637" spans="2:10" ht="12.6" customHeight="1" x14ac:dyDescent="0.3">
      <c r="B637" s="76" t="s">
        <v>2692</v>
      </c>
      <c r="C637" s="77"/>
      <c r="D637" s="20" t="str">
        <f>VLOOKUP($J637,ASBVs!$A$2:$B$1041,2,FALSE)</f>
        <v>224356</v>
      </c>
      <c r="E637" s="21"/>
      <c r="F637" s="22" t="str">
        <f>VLOOKUP($J637,ASBVs!$A$2:$J$1041,10,FALSE)</f>
        <v>Twin</v>
      </c>
      <c r="G637" s="78" t="str">
        <f>VLOOKUP($J637,ASBVs!$A$2:$AX$1041,50,FALSE)</f>
        <v xml:space="preserve"> </v>
      </c>
      <c r="H637" s="79"/>
      <c r="I637" s="23" t="s">
        <v>2693</v>
      </c>
      <c r="J637" s="24">
        <v>54</v>
      </c>
    </row>
    <row r="638" spans="2:10" ht="12.6" customHeight="1" x14ac:dyDescent="0.3">
      <c r="B638" s="25" t="s">
        <v>2694</v>
      </c>
      <c r="C638" s="80" t="str">
        <f>VLOOKUP($J637,ASBVs!$A$2:$H$1041,8,FALSE)</f>
        <v>206570</v>
      </c>
      <c r="D638" s="80"/>
      <c r="E638" s="81"/>
      <c r="F638" s="26" t="s">
        <v>2639</v>
      </c>
      <c r="G638" s="82">
        <f>VLOOKUP($J637,ASBVs!$A$2:$I$1041,9,FALSE)</f>
        <v>44709</v>
      </c>
      <c r="H638" s="83"/>
      <c r="I638" s="83"/>
      <c r="J638" s="84"/>
    </row>
    <row r="639" spans="2:10" ht="12.6" customHeight="1" x14ac:dyDescent="0.3">
      <c r="B639" s="27" t="s">
        <v>0</v>
      </c>
      <c r="C639" s="28" t="s">
        <v>1</v>
      </c>
      <c r="D639" s="28" t="s">
        <v>2</v>
      </c>
      <c r="E639" s="28" t="s">
        <v>3</v>
      </c>
      <c r="F639" s="27" t="s">
        <v>4</v>
      </c>
      <c r="G639" s="28" t="s">
        <v>1093</v>
      </c>
      <c r="H639" s="28" t="s">
        <v>1092</v>
      </c>
      <c r="I639" s="28" t="s">
        <v>5</v>
      </c>
      <c r="J639" s="28" t="s">
        <v>2652</v>
      </c>
    </row>
    <row r="640" spans="2:10" ht="12.6" customHeight="1" x14ac:dyDescent="0.3">
      <c r="B640" s="29">
        <f>VLOOKUP($J637,ASBVs!$A$2:$AP$1041,11,FALSE)</f>
        <v>0.7</v>
      </c>
      <c r="C640" s="29">
        <f>VLOOKUP($J637,ASBVs!$A$2:$AP$1041,13,FALSE)</f>
        <v>10.69</v>
      </c>
      <c r="D640" s="29">
        <f>VLOOKUP($J637,ASBVs!$A$2:$AP$1041,15,FALSE)</f>
        <v>17.079999999999998</v>
      </c>
      <c r="E640" s="29">
        <f>VLOOKUP($J637,ASBVs!$A$2:$AP$1041,17,FALSE)</f>
        <v>-0.62</v>
      </c>
      <c r="F640" s="29">
        <f>VLOOKUP($J637,ASBVs!$A$2:$AP$1041,19,FALSE)</f>
        <v>1.02</v>
      </c>
      <c r="G640" s="39">
        <f>VLOOKUP($J637,ASBVs!$A$2:$AP$1041,41,FALSE)</f>
        <v>0.36</v>
      </c>
      <c r="H640" s="39">
        <f>VLOOKUP($J637,ASBVs!$A$2:$AP$1041,39,FALSE)</f>
        <v>0.25</v>
      </c>
      <c r="I640" s="29">
        <f>VLOOKUP($J637,ASBVs!$A$2:$AP$1041,21,FALSE)</f>
        <v>1.38</v>
      </c>
      <c r="J640" s="39">
        <f>VLOOKUP($J637,ASBVs!$A$2:$AP$1041,31,FALSE)</f>
        <v>0.27</v>
      </c>
    </row>
    <row r="641" spans="2:10" ht="12.6" customHeight="1" x14ac:dyDescent="0.3">
      <c r="B641" s="29">
        <f>VLOOKUP($J637,ASBVs!$A$2:$AP$1041,12,FALSE)</f>
        <v>68</v>
      </c>
      <c r="C641" s="29">
        <f>VLOOKUP($J637,ASBVs!$A$2:$AP$1041,14,FALSE)</f>
        <v>71</v>
      </c>
      <c r="D641" s="29">
        <f>VLOOKUP($J637,ASBVs!$A$2:$AP$1041,16,FALSE)</f>
        <v>63</v>
      </c>
      <c r="E641" s="29">
        <f>VLOOKUP($J637,ASBVs!$A$2:$AP$1041,18,FALSE)</f>
        <v>67</v>
      </c>
      <c r="F641" s="29">
        <f>VLOOKUP($J637,ASBVs!$A$2:$AP$1041,20,FALSE)</f>
        <v>67</v>
      </c>
      <c r="G641" s="29">
        <f>VLOOKUP($J637,ASBVs!$A$2:$AP$1041,42,FALSE)</f>
        <v>61</v>
      </c>
      <c r="H641" s="29">
        <f>VLOOKUP($J637,ASBVs!$A$2:$AP$1041,40,FALSE)</f>
        <v>53</v>
      </c>
      <c r="I641" s="29">
        <f>VLOOKUP($J637,ASBVs!$A$2:$AP$1041,22,FALSE)</f>
        <v>61</v>
      </c>
      <c r="J641" s="29">
        <f>VLOOKUP($J637,ASBVs!$A$2:$AP$1041,32,FALSE)</f>
        <v>59</v>
      </c>
    </row>
    <row r="642" spans="2:10" ht="12.6" customHeight="1" x14ac:dyDescent="0.3">
      <c r="B642" s="31" t="s">
        <v>1089</v>
      </c>
      <c r="C642" s="27" t="s">
        <v>1090</v>
      </c>
      <c r="D642" s="27" t="s">
        <v>1091</v>
      </c>
      <c r="E642" s="27" t="s">
        <v>8</v>
      </c>
      <c r="F642" s="27" t="s">
        <v>6</v>
      </c>
      <c r="G642" s="27" t="s">
        <v>7</v>
      </c>
      <c r="H642" s="27" t="s">
        <v>2638</v>
      </c>
      <c r="I642" s="85" t="s">
        <v>2700</v>
      </c>
      <c r="J642" s="86"/>
    </row>
    <row r="643" spans="2:10" ht="12.6" customHeight="1" x14ac:dyDescent="0.3">
      <c r="B643" s="30">
        <f>VLOOKUP($J637,ASBVs!$A$2:$AP$1041,33,FALSE)</f>
        <v>7.0000000000000007E-2</v>
      </c>
      <c r="C643" s="30">
        <f>VLOOKUP($J637,ASBVs!$A$2:$AP$1041,35,FALSE)</f>
        <v>0.21</v>
      </c>
      <c r="D643" s="30">
        <f>VLOOKUP($J637,ASBVs!$A$2:$AP$1041,37,FALSE)</f>
        <v>1E-3</v>
      </c>
      <c r="E643" s="32">
        <f>VLOOKUP($J637,ASBVs!$A$2:$AP$1041,29,FALSE)</f>
        <v>5.45</v>
      </c>
      <c r="F643" s="32">
        <f>VLOOKUP($J637,ASBVs!$A$2:$AP$1041,23,FALSE)</f>
        <v>-0.45</v>
      </c>
      <c r="G643" s="32">
        <f>VLOOKUP($J637,ASBVs!$A$2:$AP$1041,25,FALSE)</f>
        <v>5.59</v>
      </c>
      <c r="H643" s="32">
        <f>VLOOKUP($J637,ASBVs!$A$2:$AP$1041,27,FALSE)</f>
        <v>1.28</v>
      </c>
      <c r="I643" s="86"/>
      <c r="J643" s="86"/>
    </row>
    <row r="644" spans="2:10" ht="12.6" customHeight="1" x14ac:dyDescent="0.3">
      <c r="B644" s="33">
        <f>VLOOKUP($J637,ASBVs!$A$2:$AP$1041,34,FALSE)</f>
        <v>47</v>
      </c>
      <c r="C644" s="33">
        <f>VLOOKUP($J637,ASBVs!$A$2:$AP$1041,36,FALSE)</f>
        <v>56</v>
      </c>
      <c r="D644" s="33">
        <f>VLOOKUP($J637,ASBVs!$A$2:$AP$1041,38,FALSE)</f>
        <v>40</v>
      </c>
      <c r="E644" s="33">
        <f>VLOOKUP($J637,ASBVs!$A$2:$AP$1041,30,FALSE)</f>
        <v>61</v>
      </c>
      <c r="F644" s="33">
        <f>VLOOKUP($J637,ASBVs!$A$2:$AP$1041,24,FALSE)</f>
        <v>52</v>
      </c>
      <c r="G644" s="33">
        <f>VLOOKUP($J637,ASBVs!$A$2:$AP$1041,26,FALSE)</f>
        <v>51</v>
      </c>
      <c r="H644" s="33">
        <f>VLOOKUP($J637,ASBVs!$A$2:$AP$1041,28,FALSE)</f>
        <v>55</v>
      </c>
      <c r="I644" s="99">
        <f>VLOOKUP($J637,ASBVs!$A$2:$AQ$1041,43,FALSE)</f>
        <v>12.07</v>
      </c>
      <c r="J644" s="79"/>
    </row>
    <row r="645" spans="2:10" ht="12.6" customHeight="1" x14ac:dyDescent="0.3">
      <c r="B645" s="87" t="s">
        <v>2695</v>
      </c>
      <c r="C645" s="88"/>
      <c r="D645" s="89" t="s">
        <v>2699</v>
      </c>
      <c r="E645" s="90"/>
      <c r="F645" s="91" t="str">
        <f>VLOOKUP($J637,ASBVs!$A$2:$F$1041,6,FALSE)</f>
        <v xml:space="preserve"> </v>
      </c>
      <c r="G645" s="34" t="s">
        <v>2669</v>
      </c>
      <c r="H645" s="35" t="str">
        <f>VLOOKUP($J637,ASBVs!$A$2:$AU$1041,46,FALSE)</f>
        <v>2</v>
      </c>
      <c r="I645" s="34" t="s">
        <v>2670</v>
      </c>
      <c r="J645" s="35" t="str">
        <f>VLOOKUP($J637,ASBVs!$A$2:$AU$1041,47,FALSE)</f>
        <v>2</v>
      </c>
    </row>
    <row r="646" spans="2:10" ht="12.6" customHeight="1" x14ac:dyDescent="0.3">
      <c r="B646" s="93">
        <f>VLOOKUP($J637,ASBVs!$A$2:$AS$1041,45,FALSE)</f>
        <v>127.37</v>
      </c>
      <c r="C646" s="94"/>
      <c r="D646" s="93">
        <f>VLOOKUP($J637,ASBVs!$A$2:$AS$1041,44,FALSE)</f>
        <v>162.44</v>
      </c>
      <c r="E646" s="94"/>
      <c r="F646" s="92"/>
      <c r="G646" s="34" t="s">
        <v>2671</v>
      </c>
      <c r="H646" s="35" t="str">
        <f>VLOOKUP($J637,ASBVs!$A$2:$AW$1041,48,FALSE)</f>
        <v>3</v>
      </c>
      <c r="I646" s="34" t="s">
        <v>2672</v>
      </c>
      <c r="J646" s="35">
        <f>VLOOKUP($J637,ASBVs!$A$2:$AW$1041,49,FALSE)</f>
        <v>3</v>
      </c>
    </row>
    <row r="647" spans="2:10" ht="12.6" customHeight="1" x14ac:dyDescent="0.3">
      <c r="B647" s="36" t="s">
        <v>2696</v>
      </c>
      <c r="C647" s="95" t="str">
        <f>VLOOKUP($J637,ASBVs!$A$2:$E$1041,5,FALSE)</f>
        <v xml:space="preserve">Individual </v>
      </c>
      <c r="D647" s="96"/>
      <c r="E647" s="97" t="s">
        <v>2697</v>
      </c>
      <c r="F647" s="98"/>
      <c r="G647" s="74"/>
      <c r="H647" s="75"/>
      <c r="I647" s="37" t="s">
        <v>2698</v>
      </c>
      <c r="J647" s="38"/>
    </row>
    <row r="649" spans="2:10" ht="12.6" customHeight="1" x14ac:dyDescent="0.3">
      <c r="B649" s="76" t="s">
        <v>2692</v>
      </c>
      <c r="C649" s="77"/>
      <c r="D649" s="20" t="str">
        <f>VLOOKUP($J649,ASBVs!$A$2:$B$1041,2,FALSE)</f>
        <v>224595</v>
      </c>
      <c r="E649" s="21"/>
      <c r="F649" s="22" t="str">
        <f>VLOOKUP($J649,ASBVs!$A$2:$J$1041,10,FALSE)</f>
        <v>Twin</v>
      </c>
      <c r="G649" s="78" t="str">
        <f>VLOOKUP($J649,ASBVs!$A$2:$AX$1041,50,FALSE)</f>
        <v xml:space="preserve"> </v>
      </c>
      <c r="H649" s="79"/>
      <c r="I649" s="23" t="s">
        <v>2693</v>
      </c>
      <c r="J649" s="24">
        <v>55</v>
      </c>
    </row>
    <row r="650" spans="2:10" ht="12.6" customHeight="1" x14ac:dyDescent="0.3">
      <c r="B650" s="25" t="s">
        <v>2694</v>
      </c>
      <c r="C650" s="80" t="str">
        <f>VLOOKUP($J649,ASBVs!$A$2:$H$1041,8,FALSE)</f>
        <v>206691</v>
      </c>
      <c r="D650" s="80"/>
      <c r="E650" s="81"/>
      <c r="F650" s="26" t="s">
        <v>2639</v>
      </c>
      <c r="G650" s="82">
        <f>VLOOKUP($J649,ASBVs!$A$2:$I$1041,9,FALSE)</f>
        <v>44710</v>
      </c>
      <c r="H650" s="83"/>
      <c r="I650" s="83"/>
      <c r="J650" s="84"/>
    </row>
    <row r="651" spans="2:10" ht="12.6" customHeight="1" x14ac:dyDescent="0.3">
      <c r="B651" s="27" t="s">
        <v>0</v>
      </c>
      <c r="C651" s="28" t="s">
        <v>1</v>
      </c>
      <c r="D651" s="28" t="s">
        <v>2</v>
      </c>
      <c r="E651" s="28" t="s">
        <v>3</v>
      </c>
      <c r="F651" s="27" t="s">
        <v>4</v>
      </c>
      <c r="G651" s="28" t="s">
        <v>1093</v>
      </c>
      <c r="H651" s="28" t="s">
        <v>1092</v>
      </c>
      <c r="I651" s="28" t="s">
        <v>5</v>
      </c>
      <c r="J651" s="28" t="s">
        <v>2652</v>
      </c>
    </row>
    <row r="652" spans="2:10" ht="12.6" customHeight="1" x14ac:dyDescent="0.3">
      <c r="B652" s="29">
        <f>VLOOKUP($J649,ASBVs!$A$2:$AP$1041,11,FALSE)</f>
        <v>0.53</v>
      </c>
      <c r="C652" s="29">
        <f>VLOOKUP($J649,ASBVs!$A$2:$AP$1041,13,FALSE)</f>
        <v>11.08</v>
      </c>
      <c r="D652" s="29">
        <f>VLOOKUP($J649,ASBVs!$A$2:$AP$1041,15,FALSE)</f>
        <v>18.510000000000002</v>
      </c>
      <c r="E652" s="29">
        <f>VLOOKUP($J649,ASBVs!$A$2:$AP$1041,17,FALSE)</f>
        <v>-0.1</v>
      </c>
      <c r="F652" s="29">
        <f>VLOOKUP($J649,ASBVs!$A$2:$AP$1041,19,FALSE)</f>
        <v>1.6</v>
      </c>
      <c r="G652" s="39">
        <f>VLOOKUP($J649,ASBVs!$A$2:$AP$1041,41,FALSE)</f>
        <v>0.39</v>
      </c>
      <c r="H652" s="39">
        <f>VLOOKUP($J649,ASBVs!$A$2:$AP$1041,39,FALSE)</f>
        <v>0.23</v>
      </c>
      <c r="I652" s="29">
        <f>VLOOKUP($J649,ASBVs!$A$2:$AP$1041,21,FALSE)</f>
        <v>0.75</v>
      </c>
      <c r="J652" s="39">
        <f>VLOOKUP($J649,ASBVs!$A$2:$AP$1041,31,FALSE)</f>
        <v>0.26</v>
      </c>
    </row>
    <row r="653" spans="2:10" ht="12.6" customHeight="1" x14ac:dyDescent="0.3">
      <c r="B653" s="29">
        <f>VLOOKUP($J649,ASBVs!$A$2:$AP$1041,12,FALSE)</f>
        <v>66</v>
      </c>
      <c r="C653" s="29">
        <f>VLOOKUP($J649,ASBVs!$A$2:$AP$1041,14,FALSE)</f>
        <v>70</v>
      </c>
      <c r="D653" s="29">
        <f>VLOOKUP($J649,ASBVs!$A$2:$AP$1041,16,FALSE)</f>
        <v>60</v>
      </c>
      <c r="E653" s="29">
        <f>VLOOKUP($J649,ASBVs!$A$2:$AP$1041,18,FALSE)</f>
        <v>66</v>
      </c>
      <c r="F653" s="29">
        <f>VLOOKUP($J649,ASBVs!$A$2:$AP$1041,20,FALSE)</f>
        <v>66</v>
      </c>
      <c r="G653" s="29">
        <f>VLOOKUP($J649,ASBVs!$A$2:$AP$1041,42,FALSE)</f>
        <v>56</v>
      </c>
      <c r="H653" s="29">
        <f>VLOOKUP($J649,ASBVs!$A$2:$AP$1041,40,FALSE)</f>
        <v>48</v>
      </c>
      <c r="I653" s="29">
        <f>VLOOKUP($J649,ASBVs!$A$2:$AP$1041,22,FALSE)</f>
        <v>58</v>
      </c>
      <c r="J653" s="29">
        <f>VLOOKUP($J649,ASBVs!$A$2:$AP$1041,32,FALSE)</f>
        <v>54</v>
      </c>
    </row>
    <row r="654" spans="2:10" ht="12.6" customHeight="1" x14ac:dyDescent="0.3">
      <c r="B654" s="31" t="s">
        <v>1089</v>
      </c>
      <c r="C654" s="27" t="s">
        <v>1090</v>
      </c>
      <c r="D654" s="27" t="s">
        <v>1091</v>
      </c>
      <c r="E654" s="27" t="s">
        <v>8</v>
      </c>
      <c r="F654" s="27" t="s">
        <v>6</v>
      </c>
      <c r="G654" s="27" t="s">
        <v>7</v>
      </c>
      <c r="H654" s="27" t="s">
        <v>2638</v>
      </c>
      <c r="I654" s="85" t="s">
        <v>2700</v>
      </c>
      <c r="J654" s="86"/>
    </row>
    <row r="655" spans="2:10" ht="12.6" customHeight="1" x14ac:dyDescent="0.3">
      <c r="B655" s="30">
        <f>VLOOKUP($J649,ASBVs!$A$2:$AP$1041,33,FALSE)</f>
        <v>0.03</v>
      </c>
      <c r="C655" s="30">
        <f>VLOOKUP($J649,ASBVs!$A$2:$AP$1041,35,FALSE)</f>
        <v>0.23</v>
      </c>
      <c r="D655" s="30">
        <f>VLOOKUP($J649,ASBVs!$A$2:$AP$1041,37,FALSE)</f>
        <v>0.01</v>
      </c>
      <c r="E655" s="32">
        <f>VLOOKUP($J649,ASBVs!$A$2:$AP$1041,29,FALSE)</f>
        <v>5.55</v>
      </c>
      <c r="F655" s="32">
        <f>VLOOKUP($J649,ASBVs!$A$2:$AP$1041,23,FALSE)</f>
        <v>-0.4</v>
      </c>
      <c r="G655" s="32">
        <f>VLOOKUP($J649,ASBVs!$A$2:$AP$1041,25,FALSE)</f>
        <v>6.81</v>
      </c>
      <c r="H655" s="32">
        <f>VLOOKUP($J649,ASBVs!$A$2:$AP$1041,27,FALSE)</f>
        <v>2.0099999999999998</v>
      </c>
      <c r="I655" s="86"/>
      <c r="J655" s="86"/>
    </row>
    <row r="656" spans="2:10" ht="12.6" customHeight="1" x14ac:dyDescent="0.3">
      <c r="B656" s="33">
        <f>VLOOKUP($J649,ASBVs!$A$2:$AP$1041,34,FALSE)</f>
        <v>42</v>
      </c>
      <c r="C656" s="33">
        <f>VLOOKUP($J649,ASBVs!$A$2:$AP$1041,36,FALSE)</f>
        <v>51</v>
      </c>
      <c r="D656" s="33">
        <f>VLOOKUP($J649,ASBVs!$A$2:$AP$1041,38,FALSE)</f>
        <v>35</v>
      </c>
      <c r="E656" s="33">
        <f>VLOOKUP($J649,ASBVs!$A$2:$AP$1041,30,FALSE)</f>
        <v>60</v>
      </c>
      <c r="F656" s="33">
        <f>VLOOKUP($J649,ASBVs!$A$2:$AP$1041,24,FALSE)</f>
        <v>48</v>
      </c>
      <c r="G656" s="33">
        <f>VLOOKUP($J649,ASBVs!$A$2:$AP$1041,26,FALSE)</f>
        <v>48</v>
      </c>
      <c r="H656" s="33">
        <f>VLOOKUP($J649,ASBVs!$A$2:$AP$1041,28,FALSE)</f>
        <v>52</v>
      </c>
      <c r="I656" s="99">
        <f>VLOOKUP($J649,ASBVs!$A$2:$AQ$1041,43,FALSE)</f>
        <v>11.83</v>
      </c>
      <c r="J656" s="79"/>
    </row>
    <row r="657" spans="2:10" ht="12.6" customHeight="1" x14ac:dyDescent="0.3">
      <c r="B657" s="87" t="s">
        <v>2695</v>
      </c>
      <c r="C657" s="88"/>
      <c r="D657" s="89" t="s">
        <v>2699</v>
      </c>
      <c r="E657" s="90"/>
      <c r="F657" s="91" t="str">
        <f>VLOOKUP($J649,ASBVs!$A$2:$F$1041,6,FALSE)</f>
        <v xml:space="preserve"> </v>
      </c>
      <c r="G657" s="34" t="s">
        <v>2669</v>
      </c>
      <c r="H657" s="35" t="str">
        <f>VLOOKUP($J649,ASBVs!$A$2:$AU$1041,46,FALSE)</f>
        <v>3</v>
      </c>
      <c r="I657" s="34" t="s">
        <v>2670</v>
      </c>
      <c r="J657" s="35" t="str">
        <f>VLOOKUP($J649,ASBVs!$A$2:$AU$1041,47,FALSE)</f>
        <v>2</v>
      </c>
    </row>
    <row r="658" spans="2:10" ht="12.6" customHeight="1" x14ac:dyDescent="0.3">
      <c r="B658" s="93">
        <f>VLOOKUP($J649,ASBVs!$A$2:$AS$1041,45,FALSE)</f>
        <v>126.02</v>
      </c>
      <c r="C658" s="94"/>
      <c r="D658" s="93">
        <f>VLOOKUP($J649,ASBVs!$A$2:$AS$1041,44,FALSE)</f>
        <v>161.88</v>
      </c>
      <c r="E658" s="94"/>
      <c r="F658" s="92"/>
      <c r="G658" s="34" t="s">
        <v>2671</v>
      </c>
      <c r="H658" s="35" t="str">
        <f>VLOOKUP($J649,ASBVs!$A$2:$AW$1041,48,FALSE)</f>
        <v>3</v>
      </c>
      <c r="I658" s="34" t="s">
        <v>2672</v>
      </c>
      <c r="J658" s="35">
        <f>VLOOKUP($J649,ASBVs!$A$2:$AW$1041,49,FALSE)</f>
        <v>2</v>
      </c>
    </row>
    <row r="659" spans="2:10" ht="12.6" customHeight="1" x14ac:dyDescent="0.3">
      <c r="B659" s="36" t="s">
        <v>2696</v>
      </c>
      <c r="C659" s="95" t="str">
        <f>VLOOKUP($J649,ASBVs!$A$2:$E$1041,5,FALSE)</f>
        <v xml:space="preserve">Individual </v>
      </c>
      <c r="D659" s="96"/>
      <c r="E659" s="97" t="s">
        <v>2697</v>
      </c>
      <c r="F659" s="98"/>
      <c r="G659" s="74"/>
      <c r="H659" s="75"/>
      <c r="I659" s="37" t="s">
        <v>2698</v>
      </c>
      <c r="J659" s="38"/>
    </row>
    <row r="661" spans="2:10" ht="12.6" customHeight="1" x14ac:dyDescent="0.3">
      <c r="B661" s="76" t="s">
        <v>2692</v>
      </c>
      <c r="C661" s="77"/>
      <c r="D661" s="20" t="str">
        <f>VLOOKUP($J661,ASBVs!$A$2:$B$1041,2,FALSE)</f>
        <v>224131</v>
      </c>
      <c r="E661" s="21"/>
      <c r="F661" s="22" t="str">
        <f>VLOOKUP($J661,ASBVs!$A$2:$J$1041,10,FALSE)</f>
        <v>Twin</v>
      </c>
      <c r="G661" s="78" t="str">
        <f>VLOOKUP($J661,ASBVs!$A$2:$AX$1041,50,FALSE)</f>
        <v xml:space="preserve"> </v>
      </c>
      <c r="H661" s="79"/>
      <c r="I661" s="23" t="s">
        <v>2693</v>
      </c>
      <c r="J661" s="24">
        <v>56</v>
      </c>
    </row>
    <row r="662" spans="2:10" ht="12.6" customHeight="1" x14ac:dyDescent="0.3">
      <c r="B662" s="25" t="s">
        <v>2694</v>
      </c>
      <c r="C662" s="80" t="str">
        <f>VLOOKUP($J661,ASBVs!$A$2:$H$1041,8,FALSE)</f>
        <v>214627</v>
      </c>
      <c r="D662" s="80"/>
      <c r="E662" s="81"/>
      <c r="F662" s="26" t="s">
        <v>2639</v>
      </c>
      <c r="G662" s="82">
        <f>VLOOKUP($J661,ASBVs!$A$2:$I$1041,9,FALSE)</f>
        <v>44708</v>
      </c>
      <c r="H662" s="83"/>
      <c r="I662" s="83"/>
      <c r="J662" s="84"/>
    </row>
    <row r="663" spans="2:10" ht="12.6" customHeight="1" x14ac:dyDescent="0.3">
      <c r="B663" s="27" t="s">
        <v>0</v>
      </c>
      <c r="C663" s="28" t="s">
        <v>1</v>
      </c>
      <c r="D663" s="28" t="s">
        <v>2</v>
      </c>
      <c r="E663" s="28" t="s">
        <v>3</v>
      </c>
      <c r="F663" s="27" t="s">
        <v>4</v>
      </c>
      <c r="G663" s="28" t="s">
        <v>1093</v>
      </c>
      <c r="H663" s="28" t="s">
        <v>1092</v>
      </c>
      <c r="I663" s="28" t="s">
        <v>5</v>
      </c>
      <c r="J663" s="28" t="s">
        <v>2652</v>
      </c>
    </row>
    <row r="664" spans="2:10" ht="12.6" customHeight="1" x14ac:dyDescent="0.3">
      <c r="B664" s="29">
        <f>VLOOKUP($J661,ASBVs!$A$2:$AP$1041,11,FALSE)</f>
        <v>0.56999999999999995</v>
      </c>
      <c r="C664" s="29">
        <f>VLOOKUP($J661,ASBVs!$A$2:$AP$1041,13,FALSE)</f>
        <v>11.57</v>
      </c>
      <c r="D664" s="29">
        <f>VLOOKUP($J661,ASBVs!$A$2:$AP$1041,15,FALSE)</f>
        <v>16.850000000000001</v>
      </c>
      <c r="E664" s="29">
        <f>VLOOKUP($J661,ASBVs!$A$2:$AP$1041,17,FALSE)</f>
        <v>0.28999999999999998</v>
      </c>
      <c r="F664" s="29">
        <f>VLOOKUP($J661,ASBVs!$A$2:$AP$1041,19,FALSE)</f>
        <v>2.19</v>
      </c>
      <c r="G664" s="39">
        <f>VLOOKUP($J661,ASBVs!$A$2:$AP$1041,41,FALSE)</f>
        <v>0.47</v>
      </c>
      <c r="H664" s="39">
        <f>VLOOKUP($J661,ASBVs!$A$2:$AP$1041,39,FALSE)</f>
        <v>0.36</v>
      </c>
      <c r="I664" s="29">
        <f>VLOOKUP($J661,ASBVs!$A$2:$AP$1041,21,FALSE)</f>
        <v>0.34</v>
      </c>
      <c r="J664" s="39">
        <f>VLOOKUP($J661,ASBVs!$A$2:$AP$1041,31,FALSE)</f>
        <v>0.31</v>
      </c>
    </row>
    <row r="665" spans="2:10" ht="12.6" customHeight="1" x14ac:dyDescent="0.3">
      <c r="B665" s="29">
        <f>VLOOKUP($J661,ASBVs!$A$2:$AP$1041,12,FALSE)</f>
        <v>68</v>
      </c>
      <c r="C665" s="29">
        <f>VLOOKUP($J661,ASBVs!$A$2:$AP$1041,14,FALSE)</f>
        <v>71</v>
      </c>
      <c r="D665" s="29">
        <f>VLOOKUP($J661,ASBVs!$A$2:$AP$1041,16,FALSE)</f>
        <v>62</v>
      </c>
      <c r="E665" s="29">
        <f>VLOOKUP($J661,ASBVs!$A$2:$AP$1041,18,FALSE)</f>
        <v>64</v>
      </c>
      <c r="F665" s="29">
        <f>VLOOKUP($J661,ASBVs!$A$2:$AP$1041,20,FALSE)</f>
        <v>65</v>
      </c>
      <c r="G665" s="29">
        <f>VLOOKUP($J661,ASBVs!$A$2:$AP$1041,42,FALSE)</f>
        <v>53</v>
      </c>
      <c r="H665" s="29">
        <f>VLOOKUP($J661,ASBVs!$A$2:$AP$1041,40,FALSE)</f>
        <v>46</v>
      </c>
      <c r="I665" s="29">
        <f>VLOOKUP($J661,ASBVs!$A$2:$AP$1041,22,FALSE)</f>
        <v>56</v>
      </c>
      <c r="J665" s="29">
        <f>VLOOKUP($J661,ASBVs!$A$2:$AP$1041,32,FALSE)</f>
        <v>51</v>
      </c>
    </row>
    <row r="666" spans="2:10" ht="12.6" customHeight="1" x14ac:dyDescent="0.3">
      <c r="B666" s="31" t="s">
        <v>1089</v>
      </c>
      <c r="C666" s="27" t="s">
        <v>1090</v>
      </c>
      <c r="D666" s="27" t="s">
        <v>1091</v>
      </c>
      <c r="E666" s="27" t="s">
        <v>8</v>
      </c>
      <c r="F666" s="27" t="s">
        <v>6</v>
      </c>
      <c r="G666" s="27" t="s">
        <v>7</v>
      </c>
      <c r="H666" s="27" t="s">
        <v>2638</v>
      </c>
      <c r="I666" s="85" t="s">
        <v>2700</v>
      </c>
      <c r="J666" s="86"/>
    </row>
    <row r="667" spans="2:10" ht="12.6" customHeight="1" x14ac:dyDescent="0.3">
      <c r="B667" s="30">
        <f>VLOOKUP($J661,ASBVs!$A$2:$AP$1041,33,FALSE)</f>
        <v>0.08</v>
      </c>
      <c r="C667" s="30">
        <f>VLOOKUP($J661,ASBVs!$A$2:$AP$1041,35,FALSE)</f>
        <v>0.32</v>
      </c>
      <c r="D667" s="30">
        <f>VLOOKUP($J661,ASBVs!$A$2:$AP$1041,37,FALSE)</f>
        <v>0.01</v>
      </c>
      <c r="E667" s="32">
        <f>VLOOKUP($J661,ASBVs!$A$2:$AP$1041,29,FALSE)</f>
        <v>5.16</v>
      </c>
      <c r="F667" s="32">
        <f>VLOOKUP($J661,ASBVs!$A$2:$AP$1041,23,FALSE)</f>
        <v>-0.36</v>
      </c>
      <c r="G667" s="32">
        <f>VLOOKUP($J661,ASBVs!$A$2:$AP$1041,25,FALSE)</f>
        <v>5.03</v>
      </c>
      <c r="H667" s="32">
        <f>VLOOKUP($J661,ASBVs!$A$2:$AP$1041,27,FALSE)</f>
        <v>2.5499999999999998</v>
      </c>
      <c r="I667" s="86"/>
      <c r="J667" s="86"/>
    </row>
    <row r="668" spans="2:10" ht="12.6" customHeight="1" x14ac:dyDescent="0.3">
      <c r="B668" s="33">
        <f>VLOOKUP($J661,ASBVs!$A$2:$AP$1041,34,FALSE)</f>
        <v>40</v>
      </c>
      <c r="C668" s="33">
        <f>VLOOKUP($J661,ASBVs!$A$2:$AP$1041,36,FALSE)</f>
        <v>49</v>
      </c>
      <c r="D668" s="33">
        <f>VLOOKUP($J661,ASBVs!$A$2:$AP$1041,38,FALSE)</f>
        <v>33</v>
      </c>
      <c r="E668" s="33">
        <f>VLOOKUP($J661,ASBVs!$A$2:$AP$1041,30,FALSE)</f>
        <v>60</v>
      </c>
      <c r="F668" s="33">
        <f>VLOOKUP($J661,ASBVs!$A$2:$AP$1041,24,FALSE)</f>
        <v>48</v>
      </c>
      <c r="G668" s="33">
        <f>VLOOKUP($J661,ASBVs!$A$2:$AP$1041,26,FALSE)</f>
        <v>48</v>
      </c>
      <c r="H668" s="33">
        <f>VLOOKUP($J661,ASBVs!$A$2:$AP$1041,28,FALSE)</f>
        <v>51</v>
      </c>
      <c r="I668" s="99">
        <f>VLOOKUP($J661,ASBVs!$A$2:$AQ$1041,43,FALSE)</f>
        <v>11.91</v>
      </c>
      <c r="J668" s="79"/>
    </row>
    <row r="669" spans="2:10" ht="12.6" customHeight="1" x14ac:dyDescent="0.3">
      <c r="B669" s="87" t="s">
        <v>2695</v>
      </c>
      <c r="C669" s="88"/>
      <c r="D669" s="89" t="s">
        <v>2699</v>
      </c>
      <c r="E669" s="90"/>
      <c r="F669" s="91" t="str">
        <f>VLOOKUP($J661,ASBVs!$A$2:$F$1041,6,FALSE)</f>
        <v xml:space="preserve"> </v>
      </c>
      <c r="G669" s="34" t="s">
        <v>2669</v>
      </c>
      <c r="H669" s="35" t="str">
        <f>VLOOKUP($J661,ASBVs!$A$2:$AU$1041,46,FALSE)</f>
        <v>1</v>
      </c>
      <c r="I669" s="34" t="s">
        <v>2670</v>
      </c>
      <c r="J669" s="35" t="str">
        <f>VLOOKUP($J661,ASBVs!$A$2:$AU$1041,47,FALSE)</f>
        <v>1</v>
      </c>
    </row>
    <row r="670" spans="2:10" ht="12.6" customHeight="1" x14ac:dyDescent="0.3">
      <c r="B670" s="93">
        <f>VLOOKUP($J661,ASBVs!$A$2:$AS$1041,45,FALSE)</f>
        <v>133.72999999999999</v>
      </c>
      <c r="C670" s="94"/>
      <c r="D670" s="93">
        <f>VLOOKUP($J661,ASBVs!$A$2:$AS$1041,44,FALSE)</f>
        <v>183.35</v>
      </c>
      <c r="E670" s="94"/>
      <c r="F670" s="92"/>
      <c r="G670" s="34" t="s">
        <v>2671</v>
      </c>
      <c r="H670" s="35" t="str">
        <f>VLOOKUP($J661,ASBVs!$A$2:$AW$1041,48,FALSE)</f>
        <v>2</v>
      </c>
      <c r="I670" s="34" t="s">
        <v>2672</v>
      </c>
      <c r="J670" s="35">
        <f>VLOOKUP($J661,ASBVs!$A$2:$AW$1041,49,FALSE)</f>
        <v>3</v>
      </c>
    </row>
    <row r="671" spans="2:10" ht="12.6" customHeight="1" x14ac:dyDescent="0.3">
      <c r="B671" s="36" t="s">
        <v>2696</v>
      </c>
      <c r="C671" s="95" t="str">
        <f>VLOOKUP($J661,ASBVs!$A$2:$E$1041,5,FALSE)</f>
        <v xml:space="preserve">Individual </v>
      </c>
      <c r="D671" s="96"/>
      <c r="E671" s="97" t="s">
        <v>2697</v>
      </c>
      <c r="F671" s="98"/>
      <c r="G671" s="74"/>
      <c r="H671" s="75"/>
      <c r="I671" s="37" t="s">
        <v>2698</v>
      </c>
      <c r="J671" s="38"/>
    </row>
    <row r="673" spans="2:10" ht="12.6" customHeight="1" x14ac:dyDescent="0.3">
      <c r="B673" s="76" t="s">
        <v>2692</v>
      </c>
      <c r="C673" s="77"/>
      <c r="D673" s="20" t="str">
        <f>VLOOKUP($J673,ASBVs!$A$2:$B$1041,2,FALSE)</f>
        <v>224886</v>
      </c>
      <c r="E673" s="21"/>
      <c r="F673" s="22" t="str">
        <f>VLOOKUP($J673,ASBVs!$A$2:$J$1041,10,FALSE)</f>
        <v>Twin</v>
      </c>
      <c r="G673" s="78" t="str">
        <f>VLOOKUP($J673,ASBVs!$A$2:$AX$1041,50,FALSE)</f>
        <v xml:space="preserve"> </v>
      </c>
      <c r="H673" s="79"/>
      <c r="I673" s="23" t="s">
        <v>2693</v>
      </c>
      <c r="J673" s="24">
        <v>57</v>
      </c>
    </row>
    <row r="674" spans="2:10" ht="12.6" customHeight="1" x14ac:dyDescent="0.3">
      <c r="B674" s="25" t="s">
        <v>2694</v>
      </c>
      <c r="C674" s="80" t="str">
        <f>VLOOKUP($J673,ASBVs!$A$2:$H$1041,8,FALSE)</f>
        <v>218812</v>
      </c>
      <c r="D674" s="80"/>
      <c r="E674" s="81"/>
      <c r="F674" s="26" t="s">
        <v>2639</v>
      </c>
      <c r="G674" s="82">
        <f>VLOOKUP($J673,ASBVs!$A$2:$I$1041,9,FALSE)</f>
        <v>44712</v>
      </c>
      <c r="H674" s="83"/>
      <c r="I674" s="83"/>
      <c r="J674" s="84"/>
    </row>
    <row r="675" spans="2:10" ht="12.6" customHeight="1" x14ac:dyDescent="0.3">
      <c r="B675" s="27" t="s">
        <v>0</v>
      </c>
      <c r="C675" s="28" t="s">
        <v>1</v>
      </c>
      <c r="D675" s="28" t="s">
        <v>2</v>
      </c>
      <c r="E675" s="28" t="s">
        <v>3</v>
      </c>
      <c r="F675" s="27" t="s">
        <v>4</v>
      </c>
      <c r="G675" s="28" t="s">
        <v>1093</v>
      </c>
      <c r="H675" s="28" t="s">
        <v>1092</v>
      </c>
      <c r="I675" s="28" t="s">
        <v>5</v>
      </c>
      <c r="J675" s="28" t="s">
        <v>2652</v>
      </c>
    </row>
    <row r="676" spans="2:10" ht="12.6" customHeight="1" x14ac:dyDescent="0.3">
      <c r="B676" s="29">
        <f>VLOOKUP($J673,ASBVs!$A$2:$AP$1041,11,FALSE)</f>
        <v>0.67</v>
      </c>
      <c r="C676" s="29">
        <f>VLOOKUP($J673,ASBVs!$A$2:$AP$1041,13,FALSE)</f>
        <v>8.36</v>
      </c>
      <c r="D676" s="29">
        <f>VLOOKUP($J673,ASBVs!$A$2:$AP$1041,15,FALSE)</f>
        <v>10.74</v>
      </c>
      <c r="E676" s="29">
        <f>VLOOKUP($J673,ASBVs!$A$2:$AP$1041,17,FALSE)</f>
        <v>-0.12</v>
      </c>
      <c r="F676" s="29">
        <f>VLOOKUP($J673,ASBVs!$A$2:$AP$1041,19,FALSE)</f>
        <v>1.07</v>
      </c>
      <c r="G676" s="39">
        <f>VLOOKUP($J673,ASBVs!$A$2:$AP$1041,41,FALSE)</f>
        <v>0.51</v>
      </c>
      <c r="H676" s="39">
        <f>VLOOKUP($J673,ASBVs!$A$2:$AP$1041,39,FALSE)</f>
        <v>0.36</v>
      </c>
      <c r="I676" s="29">
        <f>VLOOKUP($J673,ASBVs!$A$2:$AP$1041,21,FALSE)</f>
        <v>0.27</v>
      </c>
      <c r="J676" s="39">
        <f>VLOOKUP($J673,ASBVs!$A$2:$AP$1041,31,FALSE)</f>
        <v>0.3</v>
      </c>
    </row>
    <row r="677" spans="2:10" ht="12.6" customHeight="1" x14ac:dyDescent="0.3">
      <c r="B677" s="29">
        <f>VLOOKUP($J673,ASBVs!$A$2:$AP$1041,12,FALSE)</f>
        <v>66</v>
      </c>
      <c r="C677" s="29">
        <f>VLOOKUP($J673,ASBVs!$A$2:$AP$1041,14,FALSE)</f>
        <v>70</v>
      </c>
      <c r="D677" s="29">
        <f>VLOOKUP($J673,ASBVs!$A$2:$AP$1041,16,FALSE)</f>
        <v>61</v>
      </c>
      <c r="E677" s="29">
        <f>VLOOKUP($J673,ASBVs!$A$2:$AP$1041,18,FALSE)</f>
        <v>63</v>
      </c>
      <c r="F677" s="29">
        <f>VLOOKUP($J673,ASBVs!$A$2:$AP$1041,20,FALSE)</f>
        <v>64</v>
      </c>
      <c r="G677" s="29">
        <f>VLOOKUP($J673,ASBVs!$A$2:$AP$1041,42,FALSE)</f>
        <v>52</v>
      </c>
      <c r="H677" s="29">
        <f>VLOOKUP($J673,ASBVs!$A$2:$AP$1041,40,FALSE)</f>
        <v>46</v>
      </c>
      <c r="I677" s="29">
        <f>VLOOKUP($J673,ASBVs!$A$2:$AP$1041,22,FALSE)</f>
        <v>57</v>
      </c>
      <c r="J677" s="29">
        <f>VLOOKUP($J673,ASBVs!$A$2:$AP$1041,32,FALSE)</f>
        <v>50</v>
      </c>
    </row>
    <row r="678" spans="2:10" ht="12.6" customHeight="1" x14ac:dyDescent="0.3">
      <c r="B678" s="31" t="s">
        <v>1089</v>
      </c>
      <c r="C678" s="27" t="s">
        <v>1090</v>
      </c>
      <c r="D678" s="27" t="s">
        <v>1091</v>
      </c>
      <c r="E678" s="27" t="s">
        <v>8</v>
      </c>
      <c r="F678" s="27" t="s">
        <v>6</v>
      </c>
      <c r="G678" s="27" t="s">
        <v>7</v>
      </c>
      <c r="H678" s="27" t="s">
        <v>2638</v>
      </c>
      <c r="I678" s="85" t="s">
        <v>2700</v>
      </c>
      <c r="J678" s="86"/>
    </row>
    <row r="679" spans="2:10" ht="12.6" customHeight="1" x14ac:dyDescent="0.3">
      <c r="B679" s="30">
        <f>VLOOKUP($J673,ASBVs!$A$2:$AP$1041,33,FALSE)</f>
        <v>0.06</v>
      </c>
      <c r="C679" s="30">
        <f>VLOOKUP($J673,ASBVs!$A$2:$AP$1041,35,FALSE)</f>
        <v>0.4</v>
      </c>
      <c r="D679" s="30">
        <f>VLOOKUP($J673,ASBVs!$A$2:$AP$1041,37,FALSE)</f>
        <v>-0.01</v>
      </c>
      <c r="E679" s="32">
        <f>VLOOKUP($J673,ASBVs!$A$2:$AP$1041,29,FALSE)</f>
        <v>4.2699999999999996</v>
      </c>
      <c r="F679" s="32">
        <f>VLOOKUP($J673,ASBVs!$A$2:$AP$1041,23,FALSE)</f>
        <v>-0.34</v>
      </c>
      <c r="G679" s="32">
        <f>VLOOKUP($J673,ASBVs!$A$2:$AP$1041,25,FALSE)</f>
        <v>3.41</v>
      </c>
      <c r="H679" s="32">
        <f>VLOOKUP($J673,ASBVs!$A$2:$AP$1041,27,FALSE)</f>
        <v>0.96</v>
      </c>
      <c r="I679" s="86"/>
      <c r="J679" s="86"/>
    </row>
    <row r="680" spans="2:10" ht="12.6" customHeight="1" x14ac:dyDescent="0.3">
      <c r="B680" s="33">
        <f>VLOOKUP($J673,ASBVs!$A$2:$AP$1041,34,FALSE)</f>
        <v>40</v>
      </c>
      <c r="C680" s="33">
        <f>VLOOKUP($J673,ASBVs!$A$2:$AP$1041,36,FALSE)</f>
        <v>49</v>
      </c>
      <c r="D680" s="33">
        <f>VLOOKUP($J673,ASBVs!$A$2:$AP$1041,38,FALSE)</f>
        <v>34</v>
      </c>
      <c r="E680" s="33">
        <f>VLOOKUP($J673,ASBVs!$A$2:$AP$1041,30,FALSE)</f>
        <v>59</v>
      </c>
      <c r="F680" s="33">
        <f>VLOOKUP($J673,ASBVs!$A$2:$AP$1041,24,FALSE)</f>
        <v>47</v>
      </c>
      <c r="G680" s="33">
        <f>VLOOKUP($J673,ASBVs!$A$2:$AP$1041,26,FALSE)</f>
        <v>47</v>
      </c>
      <c r="H680" s="33">
        <f>VLOOKUP($J673,ASBVs!$A$2:$AP$1041,28,FALSE)</f>
        <v>50</v>
      </c>
      <c r="I680" s="99">
        <f>VLOOKUP($J673,ASBVs!$A$2:$AQ$1041,43,FALSE)</f>
        <v>8.629999999999999</v>
      </c>
      <c r="J680" s="79"/>
    </row>
    <row r="681" spans="2:10" ht="12.6" customHeight="1" x14ac:dyDescent="0.3">
      <c r="B681" s="87" t="s">
        <v>2695</v>
      </c>
      <c r="C681" s="88"/>
      <c r="D681" s="89" t="s">
        <v>2699</v>
      </c>
      <c r="E681" s="90"/>
      <c r="F681" s="91" t="str">
        <f>VLOOKUP($J673,ASBVs!$A$2:$F$1041,6,FALSE)</f>
        <v xml:space="preserve"> </v>
      </c>
      <c r="G681" s="34" t="s">
        <v>2669</v>
      </c>
      <c r="H681" s="35" t="str">
        <f>VLOOKUP($J673,ASBVs!$A$2:$AU$1041,46,FALSE)</f>
        <v>2</v>
      </c>
      <c r="I681" s="34" t="s">
        <v>2670</v>
      </c>
      <c r="J681" s="35" t="str">
        <f>VLOOKUP($J673,ASBVs!$A$2:$AU$1041,47,FALSE)</f>
        <v>2</v>
      </c>
    </row>
    <row r="682" spans="2:10" ht="12.6" customHeight="1" x14ac:dyDescent="0.3">
      <c r="B682" s="93">
        <f>VLOOKUP($J673,ASBVs!$A$2:$AS$1041,45,FALSE)</f>
        <v>130.47</v>
      </c>
      <c r="C682" s="94"/>
      <c r="D682" s="93">
        <f>VLOOKUP($J673,ASBVs!$A$2:$AS$1041,44,FALSE)</f>
        <v>166.38</v>
      </c>
      <c r="E682" s="94"/>
      <c r="F682" s="92"/>
      <c r="G682" s="34" t="s">
        <v>2671</v>
      </c>
      <c r="H682" s="35" t="str">
        <f>VLOOKUP($J673,ASBVs!$A$2:$AW$1041,48,FALSE)</f>
        <v>2</v>
      </c>
      <c r="I682" s="34" t="s">
        <v>2672</v>
      </c>
      <c r="J682" s="35">
        <f>VLOOKUP($J673,ASBVs!$A$2:$AW$1041,49,FALSE)</f>
        <v>3</v>
      </c>
    </row>
    <row r="683" spans="2:10" ht="12.6" customHeight="1" x14ac:dyDescent="0.3">
      <c r="B683" s="36" t="s">
        <v>2696</v>
      </c>
      <c r="C683" s="95" t="str">
        <f>VLOOKUP($J673,ASBVs!$A$2:$E$1041,5,FALSE)</f>
        <v xml:space="preserve">Individual </v>
      </c>
      <c r="D683" s="96"/>
      <c r="E683" s="97" t="s">
        <v>2697</v>
      </c>
      <c r="F683" s="98"/>
      <c r="G683" s="74"/>
      <c r="H683" s="75"/>
      <c r="I683" s="37" t="s">
        <v>2698</v>
      </c>
      <c r="J683" s="38"/>
    </row>
    <row r="685" spans="2:10" ht="12.6" customHeight="1" x14ac:dyDescent="0.3">
      <c r="B685" s="76" t="s">
        <v>2692</v>
      </c>
      <c r="C685" s="77"/>
      <c r="D685" s="20" t="str">
        <f>VLOOKUP($J685,ASBVs!$A$2:$B$1041,2,FALSE)</f>
        <v>229929</v>
      </c>
      <c r="E685" s="21"/>
      <c r="F685" s="22" t="str">
        <f>VLOOKUP($J685,ASBVs!$A$2:$J$1041,10,FALSE)</f>
        <v>Single - ET</v>
      </c>
      <c r="G685" s="78" t="str">
        <f>VLOOKUP($J685,ASBVs!$A$2:$AX$1041,50,FALSE)</f>
        <v xml:space="preserve"> </v>
      </c>
      <c r="H685" s="79"/>
      <c r="I685" s="23" t="s">
        <v>2693</v>
      </c>
      <c r="J685" s="24">
        <v>58</v>
      </c>
    </row>
    <row r="686" spans="2:10" ht="12.6" customHeight="1" x14ac:dyDescent="0.3">
      <c r="B686" s="25" t="s">
        <v>2694</v>
      </c>
      <c r="C686" s="80" t="str">
        <f>VLOOKUP($J685,ASBVs!$A$2:$H$1041,8,FALSE)</f>
        <v>205728</v>
      </c>
      <c r="D686" s="80"/>
      <c r="E686" s="81"/>
      <c r="F686" s="26" t="s">
        <v>2639</v>
      </c>
      <c r="G686" s="82">
        <f>VLOOKUP($J685,ASBVs!$A$2:$I$1041,9,FALSE)</f>
        <v>44721</v>
      </c>
      <c r="H686" s="83"/>
      <c r="I686" s="83"/>
      <c r="J686" s="84"/>
    </row>
    <row r="687" spans="2:10" ht="12.6" customHeight="1" x14ac:dyDescent="0.3">
      <c r="B687" s="27" t="s">
        <v>0</v>
      </c>
      <c r="C687" s="28" t="s">
        <v>1</v>
      </c>
      <c r="D687" s="28" t="s">
        <v>2</v>
      </c>
      <c r="E687" s="28" t="s">
        <v>3</v>
      </c>
      <c r="F687" s="27" t="s">
        <v>4</v>
      </c>
      <c r="G687" s="28" t="s">
        <v>1093</v>
      </c>
      <c r="H687" s="28" t="s">
        <v>1092</v>
      </c>
      <c r="I687" s="28" t="s">
        <v>5</v>
      </c>
      <c r="J687" s="28" t="s">
        <v>2652</v>
      </c>
    </row>
    <row r="688" spans="2:10" ht="12.6" customHeight="1" x14ac:dyDescent="0.3">
      <c r="B688" s="29">
        <f>VLOOKUP($J685,ASBVs!$A$2:$AP$1041,11,FALSE)</f>
        <v>0.49</v>
      </c>
      <c r="C688" s="29">
        <f>VLOOKUP($J685,ASBVs!$A$2:$AP$1041,13,FALSE)</f>
        <v>9.74</v>
      </c>
      <c r="D688" s="29">
        <f>VLOOKUP($J685,ASBVs!$A$2:$AP$1041,15,FALSE)</f>
        <v>16.350000000000001</v>
      </c>
      <c r="E688" s="29">
        <f>VLOOKUP($J685,ASBVs!$A$2:$AP$1041,17,FALSE)</f>
        <v>-0.06</v>
      </c>
      <c r="F688" s="29">
        <f>VLOOKUP($J685,ASBVs!$A$2:$AP$1041,19,FALSE)</f>
        <v>3.14</v>
      </c>
      <c r="G688" s="39">
        <f>VLOOKUP($J685,ASBVs!$A$2:$AP$1041,41,FALSE)</f>
        <v>0.55000000000000004</v>
      </c>
      <c r="H688" s="39">
        <f>VLOOKUP($J685,ASBVs!$A$2:$AP$1041,39,FALSE)</f>
        <v>0.31</v>
      </c>
      <c r="I688" s="29">
        <f>VLOOKUP($J685,ASBVs!$A$2:$AP$1041,21,FALSE)</f>
        <v>1</v>
      </c>
      <c r="J688" s="39">
        <f>VLOOKUP($J685,ASBVs!$A$2:$AP$1041,31,FALSE)</f>
        <v>0.31</v>
      </c>
    </row>
    <row r="689" spans="2:10" ht="12.6" customHeight="1" x14ac:dyDescent="0.3">
      <c r="B689" s="29">
        <f>VLOOKUP($J685,ASBVs!$A$2:$AP$1041,12,FALSE)</f>
        <v>70</v>
      </c>
      <c r="C689" s="29">
        <f>VLOOKUP($J685,ASBVs!$A$2:$AP$1041,14,FALSE)</f>
        <v>73</v>
      </c>
      <c r="D689" s="29">
        <f>VLOOKUP($J685,ASBVs!$A$2:$AP$1041,16,FALSE)</f>
        <v>62</v>
      </c>
      <c r="E689" s="29">
        <f>VLOOKUP($J685,ASBVs!$A$2:$AP$1041,18,FALSE)</f>
        <v>68</v>
      </c>
      <c r="F689" s="29">
        <f>VLOOKUP($J685,ASBVs!$A$2:$AP$1041,20,FALSE)</f>
        <v>67</v>
      </c>
      <c r="G689" s="29">
        <f>VLOOKUP($J685,ASBVs!$A$2:$AP$1041,42,FALSE)</f>
        <v>54</v>
      </c>
      <c r="H689" s="29">
        <f>VLOOKUP($J685,ASBVs!$A$2:$AP$1041,40,FALSE)</f>
        <v>47</v>
      </c>
      <c r="I689" s="29">
        <f>VLOOKUP($J685,ASBVs!$A$2:$AP$1041,22,FALSE)</f>
        <v>59</v>
      </c>
      <c r="J689" s="29">
        <f>VLOOKUP($J685,ASBVs!$A$2:$AP$1041,32,FALSE)</f>
        <v>52</v>
      </c>
    </row>
    <row r="690" spans="2:10" ht="12.6" customHeight="1" x14ac:dyDescent="0.3">
      <c r="B690" s="31" t="s">
        <v>1089</v>
      </c>
      <c r="C690" s="27" t="s">
        <v>1090</v>
      </c>
      <c r="D690" s="27" t="s">
        <v>1091</v>
      </c>
      <c r="E690" s="27" t="s">
        <v>8</v>
      </c>
      <c r="F690" s="27" t="s">
        <v>6</v>
      </c>
      <c r="G690" s="27" t="s">
        <v>7</v>
      </c>
      <c r="H690" s="27" t="s">
        <v>2638</v>
      </c>
      <c r="I690" s="85" t="s">
        <v>2700</v>
      </c>
      <c r="J690" s="86"/>
    </row>
    <row r="691" spans="2:10" ht="12.6" customHeight="1" x14ac:dyDescent="0.3">
      <c r="B691" s="30">
        <f>VLOOKUP($J685,ASBVs!$A$2:$AP$1041,33,FALSE)</f>
        <v>0.04</v>
      </c>
      <c r="C691" s="30">
        <f>VLOOKUP($J685,ASBVs!$A$2:$AP$1041,35,FALSE)</f>
        <v>0.36</v>
      </c>
      <c r="D691" s="30">
        <f>VLOOKUP($J685,ASBVs!$A$2:$AP$1041,37,FALSE)</f>
        <v>1E-3</v>
      </c>
      <c r="E691" s="32">
        <f>VLOOKUP($J685,ASBVs!$A$2:$AP$1041,29,FALSE)</f>
        <v>5.76</v>
      </c>
      <c r="F691" s="32">
        <f>VLOOKUP($J685,ASBVs!$A$2:$AP$1041,23,FALSE)</f>
        <v>-0.6</v>
      </c>
      <c r="G691" s="32">
        <f>VLOOKUP($J685,ASBVs!$A$2:$AP$1041,25,FALSE)</f>
        <v>2.23</v>
      </c>
      <c r="H691" s="32">
        <f>VLOOKUP($J685,ASBVs!$A$2:$AP$1041,27,FALSE)</f>
        <v>2.82</v>
      </c>
      <c r="I691" s="86"/>
      <c r="J691" s="86"/>
    </row>
    <row r="692" spans="2:10" ht="12.6" customHeight="1" x14ac:dyDescent="0.3">
      <c r="B692" s="33">
        <f>VLOOKUP($J685,ASBVs!$A$2:$AP$1041,34,FALSE)</f>
        <v>41</v>
      </c>
      <c r="C692" s="33">
        <f>VLOOKUP($J685,ASBVs!$A$2:$AP$1041,36,FALSE)</f>
        <v>50</v>
      </c>
      <c r="D692" s="33">
        <f>VLOOKUP($J685,ASBVs!$A$2:$AP$1041,38,FALSE)</f>
        <v>36</v>
      </c>
      <c r="E692" s="33">
        <f>VLOOKUP($J685,ASBVs!$A$2:$AP$1041,30,FALSE)</f>
        <v>61</v>
      </c>
      <c r="F692" s="33">
        <f>VLOOKUP($J685,ASBVs!$A$2:$AP$1041,24,FALSE)</f>
        <v>49</v>
      </c>
      <c r="G692" s="33">
        <f>VLOOKUP($J685,ASBVs!$A$2:$AP$1041,26,FALSE)</f>
        <v>49</v>
      </c>
      <c r="H692" s="33">
        <f>VLOOKUP($J685,ASBVs!$A$2:$AP$1041,28,FALSE)</f>
        <v>54</v>
      </c>
      <c r="I692" s="99">
        <f>VLOOKUP($J685,ASBVs!$A$2:$AQ$1041,43,FALSE)</f>
        <v>10.74</v>
      </c>
      <c r="J692" s="79"/>
    </row>
    <row r="693" spans="2:10" ht="12.6" customHeight="1" x14ac:dyDescent="0.3">
      <c r="B693" s="87" t="s">
        <v>2695</v>
      </c>
      <c r="C693" s="88"/>
      <c r="D693" s="89" t="s">
        <v>2699</v>
      </c>
      <c r="E693" s="90"/>
      <c r="F693" s="91" t="str">
        <f>VLOOKUP($J685,ASBVs!$A$2:$F$1041,6,FALSE)</f>
        <v xml:space="preserve"> </v>
      </c>
      <c r="G693" s="34" t="s">
        <v>2669</v>
      </c>
      <c r="H693" s="35" t="str">
        <f>VLOOKUP($J685,ASBVs!$A$2:$AU$1041,46,FALSE)</f>
        <v>2</v>
      </c>
      <c r="I693" s="34" t="s">
        <v>2670</v>
      </c>
      <c r="J693" s="35" t="str">
        <f>VLOOKUP($J685,ASBVs!$A$2:$AU$1041,47,FALSE)</f>
        <v>2</v>
      </c>
    </row>
    <row r="694" spans="2:10" ht="12.6" customHeight="1" x14ac:dyDescent="0.3">
      <c r="B694" s="93">
        <f>VLOOKUP($J685,ASBVs!$A$2:$AS$1041,45,FALSE)</f>
        <v>128.86000000000001</v>
      </c>
      <c r="C694" s="94"/>
      <c r="D694" s="93">
        <f>VLOOKUP($J685,ASBVs!$A$2:$AS$1041,44,FALSE)</f>
        <v>183.83</v>
      </c>
      <c r="E694" s="94"/>
      <c r="F694" s="92"/>
      <c r="G694" s="34" t="s">
        <v>2671</v>
      </c>
      <c r="H694" s="35" t="str">
        <f>VLOOKUP($J685,ASBVs!$A$2:$AW$1041,48,FALSE)</f>
        <v>2</v>
      </c>
      <c r="I694" s="34" t="s">
        <v>2672</v>
      </c>
      <c r="J694" s="35">
        <f>VLOOKUP($J685,ASBVs!$A$2:$AW$1041,49,FALSE)</f>
        <v>3</v>
      </c>
    </row>
    <row r="695" spans="2:10" ht="12.6" customHeight="1" x14ac:dyDescent="0.3">
      <c r="B695" s="36" t="s">
        <v>2696</v>
      </c>
      <c r="C695" s="95" t="str">
        <f>VLOOKUP($J685,ASBVs!$A$2:$E$1041,5,FALSE)</f>
        <v xml:space="preserve">Individual </v>
      </c>
      <c r="D695" s="96"/>
      <c r="E695" s="97" t="s">
        <v>2697</v>
      </c>
      <c r="F695" s="98"/>
      <c r="G695" s="74"/>
      <c r="H695" s="75"/>
      <c r="I695" s="37" t="s">
        <v>2698</v>
      </c>
      <c r="J695" s="38"/>
    </row>
    <row r="697" spans="2:10" ht="12.6" customHeight="1" x14ac:dyDescent="0.3">
      <c r="B697" s="76" t="s">
        <v>2692</v>
      </c>
      <c r="C697" s="77"/>
      <c r="D697" s="20" t="str">
        <f>VLOOKUP($J697,ASBVs!$A$2:$B$1041,2,FALSE)</f>
        <v>229856</v>
      </c>
      <c r="E697" s="21"/>
      <c r="F697" s="22" t="str">
        <f>VLOOKUP($J697,ASBVs!$A$2:$J$1041,10,FALSE)</f>
        <v>Single - ET</v>
      </c>
      <c r="G697" s="78" t="str">
        <f>VLOOKUP($J697,ASBVs!$A$2:$AX$1041,50,FALSE)</f>
        <v>«««««</v>
      </c>
      <c r="H697" s="79"/>
      <c r="I697" s="23" t="s">
        <v>2693</v>
      </c>
      <c r="J697" s="24">
        <v>59</v>
      </c>
    </row>
    <row r="698" spans="2:10" ht="12.6" customHeight="1" x14ac:dyDescent="0.3">
      <c r="B698" s="25" t="s">
        <v>2694</v>
      </c>
      <c r="C698" s="80" t="str">
        <f>VLOOKUP($J697,ASBVs!$A$2:$H$1041,8,FALSE)</f>
        <v>193431</v>
      </c>
      <c r="D698" s="80"/>
      <c r="E698" s="81"/>
      <c r="F698" s="26" t="s">
        <v>2639</v>
      </c>
      <c r="G698" s="82">
        <f>VLOOKUP($J697,ASBVs!$A$2:$I$1041,9,FALSE)</f>
        <v>44710</v>
      </c>
      <c r="H698" s="83"/>
      <c r="I698" s="83"/>
      <c r="J698" s="84"/>
    </row>
    <row r="699" spans="2:10" ht="12.6" customHeight="1" x14ac:dyDescent="0.3">
      <c r="B699" s="27" t="s">
        <v>0</v>
      </c>
      <c r="C699" s="28" t="s">
        <v>1</v>
      </c>
      <c r="D699" s="28" t="s">
        <v>2</v>
      </c>
      <c r="E699" s="28" t="s">
        <v>3</v>
      </c>
      <c r="F699" s="27" t="s">
        <v>4</v>
      </c>
      <c r="G699" s="28" t="s">
        <v>1093</v>
      </c>
      <c r="H699" s="28" t="s">
        <v>1092</v>
      </c>
      <c r="I699" s="28" t="s">
        <v>5</v>
      </c>
      <c r="J699" s="28" t="s">
        <v>2652</v>
      </c>
    </row>
    <row r="700" spans="2:10" ht="12.6" customHeight="1" x14ac:dyDescent="0.3">
      <c r="B700" s="29">
        <f>VLOOKUP($J697,ASBVs!$A$2:$AP$1041,11,FALSE)</f>
        <v>0.53</v>
      </c>
      <c r="C700" s="29">
        <f>VLOOKUP($J697,ASBVs!$A$2:$AP$1041,13,FALSE)</f>
        <v>9.89</v>
      </c>
      <c r="D700" s="29">
        <f>VLOOKUP($J697,ASBVs!$A$2:$AP$1041,15,FALSE)</f>
        <v>16.12</v>
      </c>
      <c r="E700" s="29">
        <f>VLOOKUP($J697,ASBVs!$A$2:$AP$1041,17,FALSE)</f>
        <v>1.27</v>
      </c>
      <c r="F700" s="29">
        <f>VLOOKUP($J697,ASBVs!$A$2:$AP$1041,19,FALSE)</f>
        <v>2.27</v>
      </c>
      <c r="G700" s="39">
        <f>VLOOKUP($J697,ASBVs!$A$2:$AP$1041,41,FALSE)</f>
        <v>0.47</v>
      </c>
      <c r="H700" s="39">
        <f>VLOOKUP($J697,ASBVs!$A$2:$AP$1041,39,FALSE)</f>
        <v>0.31</v>
      </c>
      <c r="I700" s="29">
        <f>VLOOKUP($J697,ASBVs!$A$2:$AP$1041,21,FALSE)</f>
        <v>0.76</v>
      </c>
      <c r="J700" s="39">
        <f>VLOOKUP($J697,ASBVs!$A$2:$AP$1041,31,FALSE)</f>
        <v>0.31</v>
      </c>
    </row>
    <row r="701" spans="2:10" ht="12.6" customHeight="1" x14ac:dyDescent="0.3">
      <c r="B701" s="29">
        <f>VLOOKUP($J697,ASBVs!$A$2:$AP$1041,12,FALSE)</f>
        <v>68</v>
      </c>
      <c r="C701" s="29">
        <f>VLOOKUP($J697,ASBVs!$A$2:$AP$1041,14,FALSE)</f>
        <v>71</v>
      </c>
      <c r="D701" s="29">
        <f>VLOOKUP($J697,ASBVs!$A$2:$AP$1041,16,FALSE)</f>
        <v>63</v>
      </c>
      <c r="E701" s="29">
        <f>VLOOKUP($J697,ASBVs!$A$2:$AP$1041,18,FALSE)</f>
        <v>67</v>
      </c>
      <c r="F701" s="29">
        <f>VLOOKUP($J697,ASBVs!$A$2:$AP$1041,20,FALSE)</f>
        <v>66</v>
      </c>
      <c r="G701" s="29">
        <f>VLOOKUP($J697,ASBVs!$A$2:$AP$1041,42,FALSE)</f>
        <v>59</v>
      </c>
      <c r="H701" s="29">
        <f>VLOOKUP($J697,ASBVs!$A$2:$AP$1041,40,FALSE)</f>
        <v>50</v>
      </c>
      <c r="I701" s="29">
        <f>VLOOKUP($J697,ASBVs!$A$2:$AP$1041,22,FALSE)</f>
        <v>63</v>
      </c>
      <c r="J701" s="29">
        <f>VLOOKUP($J697,ASBVs!$A$2:$AP$1041,32,FALSE)</f>
        <v>57</v>
      </c>
    </row>
    <row r="702" spans="2:10" ht="12.6" customHeight="1" x14ac:dyDescent="0.3">
      <c r="B702" s="31" t="s">
        <v>1089</v>
      </c>
      <c r="C702" s="27" t="s">
        <v>1090</v>
      </c>
      <c r="D702" s="27" t="s">
        <v>1091</v>
      </c>
      <c r="E702" s="27" t="s">
        <v>8</v>
      </c>
      <c r="F702" s="27" t="s">
        <v>6</v>
      </c>
      <c r="G702" s="27" t="s">
        <v>7</v>
      </c>
      <c r="H702" s="27" t="s">
        <v>2638</v>
      </c>
      <c r="I702" s="85" t="s">
        <v>2700</v>
      </c>
      <c r="J702" s="86"/>
    </row>
    <row r="703" spans="2:10" ht="12.6" customHeight="1" x14ac:dyDescent="0.3">
      <c r="B703" s="30">
        <f>VLOOKUP($J697,ASBVs!$A$2:$AP$1041,33,FALSE)</f>
        <v>0.05</v>
      </c>
      <c r="C703" s="30">
        <f>VLOOKUP($J697,ASBVs!$A$2:$AP$1041,35,FALSE)</f>
        <v>0.27</v>
      </c>
      <c r="D703" s="30">
        <f>VLOOKUP($J697,ASBVs!$A$2:$AP$1041,37,FALSE)</f>
        <v>0.02</v>
      </c>
      <c r="E703" s="32">
        <f>VLOOKUP($J697,ASBVs!$A$2:$AP$1041,29,FALSE)</f>
        <v>3.73</v>
      </c>
      <c r="F703" s="32">
        <f>VLOOKUP($J697,ASBVs!$A$2:$AP$1041,23,FALSE)</f>
        <v>-0.1</v>
      </c>
      <c r="G703" s="32">
        <f>VLOOKUP($J697,ASBVs!$A$2:$AP$1041,25,FALSE)</f>
        <v>3.32</v>
      </c>
      <c r="H703" s="32">
        <f>VLOOKUP($J697,ASBVs!$A$2:$AP$1041,27,FALSE)</f>
        <v>2.61</v>
      </c>
      <c r="I703" s="86"/>
      <c r="J703" s="86"/>
    </row>
    <row r="704" spans="2:10" ht="12.6" customHeight="1" x14ac:dyDescent="0.3">
      <c r="B704" s="33">
        <f>VLOOKUP($J697,ASBVs!$A$2:$AP$1041,34,FALSE)</f>
        <v>45</v>
      </c>
      <c r="C704" s="33">
        <f>VLOOKUP($J697,ASBVs!$A$2:$AP$1041,36,FALSE)</f>
        <v>53</v>
      </c>
      <c r="D704" s="33">
        <f>VLOOKUP($J697,ASBVs!$A$2:$AP$1041,38,FALSE)</f>
        <v>37</v>
      </c>
      <c r="E704" s="33">
        <f>VLOOKUP($J697,ASBVs!$A$2:$AP$1041,30,FALSE)</f>
        <v>61</v>
      </c>
      <c r="F704" s="33">
        <f>VLOOKUP($J697,ASBVs!$A$2:$AP$1041,24,FALSE)</f>
        <v>51</v>
      </c>
      <c r="G704" s="33">
        <f>VLOOKUP($J697,ASBVs!$A$2:$AP$1041,26,FALSE)</f>
        <v>50</v>
      </c>
      <c r="H704" s="33">
        <f>VLOOKUP($J697,ASBVs!$A$2:$AP$1041,28,FALSE)</f>
        <v>54</v>
      </c>
      <c r="I704" s="99">
        <f>VLOOKUP($J697,ASBVs!$A$2:$AQ$1041,43,FALSE)</f>
        <v>10.65</v>
      </c>
      <c r="J704" s="79"/>
    </row>
    <row r="705" spans="2:10" ht="12.6" customHeight="1" x14ac:dyDescent="0.3">
      <c r="B705" s="87" t="s">
        <v>2695</v>
      </c>
      <c r="C705" s="88"/>
      <c r="D705" s="89" t="s">
        <v>2699</v>
      </c>
      <c r="E705" s="90"/>
      <c r="F705" s="91" t="str">
        <f>VLOOKUP($J697,ASBVs!$A$2:$F$1041,6,FALSE)</f>
        <v xml:space="preserve"> </v>
      </c>
      <c r="G705" s="34" t="s">
        <v>2669</v>
      </c>
      <c r="H705" s="35" t="str">
        <f>VLOOKUP($J697,ASBVs!$A$2:$AU$1041,46,FALSE)</f>
        <v>2</v>
      </c>
      <c r="I705" s="34" t="s">
        <v>2670</v>
      </c>
      <c r="J705" s="35" t="str">
        <f>VLOOKUP($J697,ASBVs!$A$2:$AU$1041,47,FALSE)</f>
        <v>2</v>
      </c>
    </row>
    <row r="706" spans="2:10" ht="12.6" customHeight="1" x14ac:dyDescent="0.3">
      <c r="B706" s="93">
        <f>VLOOKUP($J697,ASBVs!$A$2:$AS$1041,45,FALSE)</f>
        <v>130.72999999999999</v>
      </c>
      <c r="C706" s="94"/>
      <c r="D706" s="93">
        <f>VLOOKUP($J697,ASBVs!$A$2:$AS$1041,44,FALSE)</f>
        <v>174.09</v>
      </c>
      <c r="E706" s="94"/>
      <c r="F706" s="92"/>
      <c r="G706" s="34" t="s">
        <v>2671</v>
      </c>
      <c r="H706" s="35" t="str">
        <f>VLOOKUP($J697,ASBVs!$A$2:$AW$1041,48,FALSE)</f>
        <v>2</v>
      </c>
      <c r="I706" s="34" t="s">
        <v>2672</v>
      </c>
      <c r="J706" s="35">
        <f>VLOOKUP($J697,ASBVs!$A$2:$AW$1041,49,FALSE)</f>
        <v>3</v>
      </c>
    </row>
    <row r="707" spans="2:10" ht="12.6" customHeight="1" x14ac:dyDescent="0.3">
      <c r="B707" s="36" t="s">
        <v>2696</v>
      </c>
      <c r="C707" s="95" t="str">
        <f>VLOOKUP($J697,ASBVs!$A$2:$E$1041,5,FALSE)</f>
        <v xml:space="preserve">Individual </v>
      </c>
      <c r="D707" s="96"/>
      <c r="E707" s="97" t="s">
        <v>2697</v>
      </c>
      <c r="F707" s="98"/>
      <c r="G707" s="74"/>
      <c r="H707" s="75"/>
      <c r="I707" s="37" t="s">
        <v>2698</v>
      </c>
      <c r="J707" s="38"/>
    </row>
    <row r="709" spans="2:10" ht="12.6" customHeight="1" x14ac:dyDescent="0.3">
      <c r="B709" s="76" t="s">
        <v>2692</v>
      </c>
      <c r="C709" s="77"/>
      <c r="D709" s="20" t="str">
        <f>VLOOKUP($J709,ASBVs!$A$2:$B$1041,2,FALSE)</f>
        <v>224982</v>
      </c>
      <c r="E709" s="21"/>
      <c r="F709" s="22" t="str">
        <f>VLOOKUP($J709,ASBVs!$A$2:$J$1041,10,FALSE)</f>
        <v>Twin</v>
      </c>
      <c r="G709" s="78" t="str">
        <f>VLOOKUP($J709,ASBVs!$A$2:$AX$1041,50,FALSE)</f>
        <v xml:space="preserve"> </v>
      </c>
      <c r="H709" s="79"/>
      <c r="I709" s="23" t="s">
        <v>2693</v>
      </c>
      <c r="J709" s="24">
        <v>60</v>
      </c>
    </row>
    <row r="710" spans="2:10" ht="12.6" customHeight="1" x14ac:dyDescent="0.3">
      <c r="B710" s="25" t="s">
        <v>2694</v>
      </c>
      <c r="C710" s="80" t="str">
        <f>VLOOKUP($J709,ASBVs!$A$2:$H$1041,8,FALSE)</f>
        <v>205728</v>
      </c>
      <c r="D710" s="80"/>
      <c r="E710" s="81"/>
      <c r="F710" s="26" t="s">
        <v>2639</v>
      </c>
      <c r="G710" s="82">
        <f>VLOOKUP($J709,ASBVs!$A$2:$I$1041,9,FALSE)</f>
        <v>44714</v>
      </c>
      <c r="H710" s="83"/>
      <c r="I710" s="83"/>
      <c r="J710" s="84"/>
    </row>
    <row r="711" spans="2:10" ht="12.6" customHeight="1" x14ac:dyDescent="0.3">
      <c r="B711" s="27" t="s">
        <v>0</v>
      </c>
      <c r="C711" s="28" t="s">
        <v>1</v>
      </c>
      <c r="D711" s="28" t="s">
        <v>2</v>
      </c>
      <c r="E711" s="28" t="s">
        <v>3</v>
      </c>
      <c r="F711" s="27" t="s">
        <v>4</v>
      </c>
      <c r="G711" s="28" t="s">
        <v>1093</v>
      </c>
      <c r="H711" s="28" t="s">
        <v>1092</v>
      </c>
      <c r="I711" s="28" t="s">
        <v>5</v>
      </c>
      <c r="J711" s="28" t="s">
        <v>2652</v>
      </c>
    </row>
    <row r="712" spans="2:10" ht="12.6" customHeight="1" x14ac:dyDescent="0.3">
      <c r="B712" s="29">
        <f>VLOOKUP($J709,ASBVs!$A$2:$AP$1041,11,FALSE)</f>
        <v>0.45</v>
      </c>
      <c r="C712" s="29">
        <f>VLOOKUP($J709,ASBVs!$A$2:$AP$1041,13,FALSE)</f>
        <v>9.06</v>
      </c>
      <c r="D712" s="29">
        <f>VLOOKUP($J709,ASBVs!$A$2:$AP$1041,15,FALSE)</f>
        <v>16.87</v>
      </c>
      <c r="E712" s="29">
        <f>VLOOKUP($J709,ASBVs!$A$2:$AP$1041,17,FALSE)</f>
        <v>0.76</v>
      </c>
      <c r="F712" s="29">
        <f>VLOOKUP($J709,ASBVs!$A$2:$AP$1041,19,FALSE)</f>
        <v>2.1800000000000002</v>
      </c>
      <c r="G712" s="39">
        <f>VLOOKUP($J709,ASBVs!$A$2:$AP$1041,41,FALSE)</f>
        <v>0.51</v>
      </c>
      <c r="H712" s="39">
        <f>VLOOKUP($J709,ASBVs!$A$2:$AP$1041,39,FALSE)</f>
        <v>0.3</v>
      </c>
      <c r="I712" s="29">
        <f>VLOOKUP($J709,ASBVs!$A$2:$AP$1041,21,FALSE)</f>
        <v>1.55</v>
      </c>
      <c r="J712" s="39">
        <f>VLOOKUP($J709,ASBVs!$A$2:$AP$1041,31,FALSE)</f>
        <v>0.31</v>
      </c>
    </row>
    <row r="713" spans="2:10" ht="12.6" customHeight="1" x14ac:dyDescent="0.3">
      <c r="B713" s="29">
        <f>VLOOKUP($J709,ASBVs!$A$2:$AP$1041,12,FALSE)</f>
        <v>65</v>
      </c>
      <c r="C713" s="29">
        <f>VLOOKUP($J709,ASBVs!$A$2:$AP$1041,14,FALSE)</f>
        <v>70</v>
      </c>
      <c r="D713" s="29">
        <f>VLOOKUP($J709,ASBVs!$A$2:$AP$1041,16,FALSE)</f>
        <v>56</v>
      </c>
      <c r="E713" s="29">
        <f>VLOOKUP($J709,ASBVs!$A$2:$AP$1041,18,FALSE)</f>
        <v>65</v>
      </c>
      <c r="F713" s="29">
        <f>VLOOKUP($J709,ASBVs!$A$2:$AP$1041,20,FALSE)</f>
        <v>65</v>
      </c>
      <c r="G713" s="29">
        <f>VLOOKUP($J709,ASBVs!$A$2:$AP$1041,42,FALSE)</f>
        <v>48</v>
      </c>
      <c r="H713" s="29">
        <f>VLOOKUP($J709,ASBVs!$A$2:$AP$1041,40,FALSE)</f>
        <v>42</v>
      </c>
      <c r="I713" s="29">
        <f>VLOOKUP($J709,ASBVs!$A$2:$AP$1041,22,FALSE)</f>
        <v>51</v>
      </c>
      <c r="J713" s="29">
        <f>VLOOKUP($J709,ASBVs!$A$2:$AP$1041,32,FALSE)</f>
        <v>46</v>
      </c>
    </row>
    <row r="714" spans="2:10" ht="12.6" customHeight="1" x14ac:dyDescent="0.3">
      <c r="B714" s="31" t="s">
        <v>1089</v>
      </c>
      <c r="C714" s="27" t="s">
        <v>1090</v>
      </c>
      <c r="D714" s="27" t="s">
        <v>1091</v>
      </c>
      <c r="E714" s="27" t="s">
        <v>8</v>
      </c>
      <c r="F714" s="27" t="s">
        <v>6</v>
      </c>
      <c r="G714" s="27" t="s">
        <v>7</v>
      </c>
      <c r="H714" s="27" t="s">
        <v>2638</v>
      </c>
      <c r="I714" s="85" t="s">
        <v>2700</v>
      </c>
      <c r="J714" s="86"/>
    </row>
    <row r="715" spans="2:10" ht="12.6" customHeight="1" x14ac:dyDescent="0.3">
      <c r="B715" s="30">
        <f>VLOOKUP($J709,ASBVs!$A$2:$AP$1041,33,FALSE)</f>
        <v>0.05</v>
      </c>
      <c r="C715" s="30">
        <f>VLOOKUP($J709,ASBVs!$A$2:$AP$1041,35,FALSE)</f>
        <v>0.28000000000000003</v>
      </c>
      <c r="D715" s="30">
        <f>VLOOKUP($J709,ASBVs!$A$2:$AP$1041,37,FALSE)</f>
        <v>0.01</v>
      </c>
      <c r="E715" s="32">
        <f>VLOOKUP($J709,ASBVs!$A$2:$AP$1041,29,FALSE)</f>
        <v>3.85</v>
      </c>
      <c r="F715" s="32">
        <f>VLOOKUP($J709,ASBVs!$A$2:$AP$1041,23,FALSE)</f>
        <v>-0.32</v>
      </c>
      <c r="G715" s="32">
        <f>VLOOKUP($J709,ASBVs!$A$2:$AP$1041,25,FALSE)</f>
        <v>2.14</v>
      </c>
      <c r="H715" s="32">
        <f>VLOOKUP($J709,ASBVs!$A$2:$AP$1041,27,FALSE)</f>
        <v>2.38</v>
      </c>
      <c r="I715" s="86"/>
      <c r="J715" s="86"/>
    </row>
    <row r="716" spans="2:10" ht="12.6" customHeight="1" x14ac:dyDescent="0.3">
      <c r="B716" s="33">
        <f>VLOOKUP($J709,ASBVs!$A$2:$AP$1041,34,FALSE)</f>
        <v>37</v>
      </c>
      <c r="C716" s="33">
        <f>VLOOKUP($J709,ASBVs!$A$2:$AP$1041,36,FALSE)</f>
        <v>45</v>
      </c>
      <c r="D716" s="33">
        <f>VLOOKUP($J709,ASBVs!$A$2:$AP$1041,38,FALSE)</f>
        <v>32</v>
      </c>
      <c r="E716" s="33">
        <f>VLOOKUP($J709,ASBVs!$A$2:$AP$1041,30,FALSE)</f>
        <v>59</v>
      </c>
      <c r="F716" s="33">
        <f>VLOOKUP($J709,ASBVs!$A$2:$AP$1041,24,FALSE)</f>
        <v>43</v>
      </c>
      <c r="G716" s="33">
        <f>VLOOKUP($J709,ASBVs!$A$2:$AP$1041,26,FALSE)</f>
        <v>43</v>
      </c>
      <c r="H716" s="33">
        <f>VLOOKUP($J709,ASBVs!$A$2:$AP$1041,28,FALSE)</f>
        <v>49</v>
      </c>
      <c r="I716" s="99">
        <f>VLOOKUP($J709,ASBVs!$A$2:$AQ$1041,43,FALSE)</f>
        <v>10.610000000000001</v>
      </c>
      <c r="J716" s="79"/>
    </row>
    <row r="717" spans="2:10" ht="12.6" customHeight="1" x14ac:dyDescent="0.3">
      <c r="B717" s="87" t="s">
        <v>2695</v>
      </c>
      <c r="C717" s="88"/>
      <c r="D717" s="89" t="s">
        <v>2699</v>
      </c>
      <c r="E717" s="90"/>
      <c r="F717" s="91" t="str">
        <f>VLOOKUP($J709,ASBVs!$A$2:$F$1041,6,FALSE)</f>
        <v xml:space="preserve"> </v>
      </c>
      <c r="G717" s="34" t="s">
        <v>2669</v>
      </c>
      <c r="H717" s="35" t="str">
        <f>VLOOKUP($J709,ASBVs!$A$2:$AU$1041,46,FALSE)</f>
        <v>2</v>
      </c>
      <c r="I717" s="34" t="s">
        <v>2670</v>
      </c>
      <c r="J717" s="35" t="str">
        <f>VLOOKUP($J709,ASBVs!$A$2:$AU$1041,47,FALSE)</f>
        <v>2</v>
      </c>
    </row>
    <row r="718" spans="2:10" ht="12.6" customHeight="1" x14ac:dyDescent="0.3">
      <c r="B718" s="93">
        <f>VLOOKUP($J709,ASBVs!$A$2:$AS$1041,45,FALSE)</f>
        <v>127.84</v>
      </c>
      <c r="C718" s="94"/>
      <c r="D718" s="93">
        <f>VLOOKUP($J709,ASBVs!$A$2:$AS$1041,44,FALSE)</f>
        <v>174.17</v>
      </c>
      <c r="E718" s="94"/>
      <c r="F718" s="92"/>
      <c r="G718" s="34" t="s">
        <v>2671</v>
      </c>
      <c r="H718" s="35" t="str">
        <f>VLOOKUP($J709,ASBVs!$A$2:$AW$1041,48,FALSE)</f>
        <v>2</v>
      </c>
      <c r="I718" s="34" t="s">
        <v>2672</v>
      </c>
      <c r="J718" s="35">
        <f>VLOOKUP($J709,ASBVs!$A$2:$AW$1041,49,FALSE)</f>
        <v>3</v>
      </c>
    </row>
    <row r="719" spans="2:10" ht="12.6" customHeight="1" x14ac:dyDescent="0.3">
      <c r="B719" s="36" t="s">
        <v>2696</v>
      </c>
      <c r="C719" s="95" t="str">
        <f>VLOOKUP($J709,ASBVs!$A$2:$E$1041,5,FALSE)</f>
        <v xml:space="preserve">Individual </v>
      </c>
      <c r="D719" s="96"/>
      <c r="E719" s="97" t="s">
        <v>2697</v>
      </c>
      <c r="F719" s="98"/>
      <c r="G719" s="74"/>
      <c r="H719" s="75"/>
      <c r="I719" s="37" t="s">
        <v>2698</v>
      </c>
      <c r="J719" s="38"/>
    </row>
    <row r="721" spans="2:10" ht="12.6" customHeight="1" x14ac:dyDescent="0.3">
      <c r="B721" s="76" t="s">
        <v>2692</v>
      </c>
      <c r="C721" s="77"/>
      <c r="D721" s="20" t="str">
        <f>VLOOKUP($J721,ASBVs!$A$2:$B$1041,2,FALSE)</f>
        <v>223508</v>
      </c>
      <c r="E721" s="21"/>
      <c r="F721" s="22" t="str">
        <f>VLOOKUP($J721,ASBVs!$A$2:$J$1041,10,FALSE)</f>
        <v>Single</v>
      </c>
      <c r="G721" s="78" t="str">
        <f>VLOOKUP($J721,ASBVs!$A$2:$AX$1041,50,FALSE)</f>
        <v xml:space="preserve"> </v>
      </c>
      <c r="H721" s="79"/>
      <c r="I721" s="23" t="s">
        <v>2693</v>
      </c>
      <c r="J721" s="24">
        <v>61</v>
      </c>
    </row>
    <row r="722" spans="2:10" ht="12.6" customHeight="1" x14ac:dyDescent="0.3">
      <c r="B722" s="25" t="s">
        <v>2694</v>
      </c>
      <c r="C722" s="80" t="str">
        <f>VLOOKUP($J721,ASBVs!$A$2:$H$1041,8,FALSE)</f>
        <v>218861</v>
      </c>
      <c r="D722" s="80"/>
      <c r="E722" s="81"/>
      <c r="F722" s="26" t="s">
        <v>2639</v>
      </c>
      <c r="G722" s="82">
        <f>VLOOKUP($J721,ASBVs!$A$2:$I$1041,9,FALSE)</f>
        <v>44699</v>
      </c>
      <c r="H722" s="83"/>
      <c r="I722" s="83"/>
      <c r="J722" s="84"/>
    </row>
    <row r="723" spans="2:10" ht="12.6" customHeight="1" x14ac:dyDescent="0.3">
      <c r="B723" s="27" t="s">
        <v>0</v>
      </c>
      <c r="C723" s="28" t="s">
        <v>1</v>
      </c>
      <c r="D723" s="28" t="s">
        <v>2</v>
      </c>
      <c r="E723" s="28" t="s">
        <v>3</v>
      </c>
      <c r="F723" s="27" t="s">
        <v>4</v>
      </c>
      <c r="G723" s="28" t="s">
        <v>1093</v>
      </c>
      <c r="H723" s="28" t="s">
        <v>1092</v>
      </c>
      <c r="I723" s="28" t="s">
        <v>5</v>
      </c>
      <c r="J723" s="28" t="s">
        <v>2652</v>
      </c>
    </row>
    <row r="724" spans="2:10" ht="12.6" customHeight="1" x14ac:dyDescent="0.3">
      <c r="B724" s="29">
        <f>VLOOKUP($J721,ASBVs!$A$2:$AP$1041,11,FALSE)</f>
        <v>0.56000000000000005</v>
      </c>
      <c r="C724" s="29">
        <f>VLOOKUP($J721,ASBVs!$A$2:$AP$1041,13,FALSE)</f>
        <v>9.2100000000000009</v>
      </c>
      <c r="D724" s="29">
        <f>VLOOKUP($J721,ASBVs!$A$2:$AP$1041,15,FALSE)</f>
        <v>15.05</v>
      </c>
      <c r="E724" s="29">
        <f>VLOOKUP($J721,ASBVs!$A$2:$AP$1041,17,FALSE)</f>
        <v>-0.69</v>
      </c>
      <c r="F724" s="29">
        <f>VLOOKUP($J721,ASBVs!$A$2:$AP$1041,19,FALSE)</f>
        <v>2.08</v>
      </c>
      <c r="G724" s="39">
        <f>VLOOKUP($J721,ASBVs!$A$2:$AP$1041,41,FALSE)</f>
        <v>0.42</v>
      </c>
      <c r="H724" s="39">
        <f>VLOOKUP($J721,ASBVs!$A$2:$AP$1041,39,FALSE)</f>
        <v>0.27</v>
      </c>
      <c r="I724" s="29">
        <f>VLOOKUP($J721,ASBVs!$A$2:$AP$1041,21,FALSE)</f>
        <v>0.81</v>
      </c>
      <c r="J724" s="39">
        <f>VLOOKUP($J721,ASBVs!$A$2:$AP$1041,31,FALSE)</f>
        <v>0.26</v>
      </c>
    </row>
    <row r="725" spans="2:10" ht="12.6" customHeight="1" x14ac:dyDescent="0.3">
      <c r="B725" s="29">
        <f>VLOOKUP($J721,ASBVs!$A$2:$AP$1041,12,FALSE)</f>
        <v>65</v>
      </c>
      <c r="C725" s="29">
        <f>VLOOKUP($J721,ASBVs!$A$2:$AP$1041,14,FALSE)</f>
        <v>70</v>
      </c>
      <c r="D725" s="29">
        <f>VLOOKUP($J721,ASBVs!$A$2:$AP$1041,16,FALSE)</f>
        <v>61</v>
      </c>
      <c r="E725" s="29">
        <f>VLOOKUP($J721,ASBVs!$A$2:$AP$1041,18,FALSE)</f>
        <v>63</v>
      </c>
      <c r="F725" s="29">
        <f>VLOOKUP($J721,ASBVs!$A$2:$AP$1041,20,FALSE)</f>
        <v>64</v>
      </c>
      <c r="G725" s="29">
        <f>VLOOKUP($J721,ASBVs!$A$2:$AP$1041,42,FALSE)</f>
        <v>55</v>
      </c>
      <c r="H725" s="29">
        <f>VLOOKUP($J721,ASBVs!$A$2:$AP$1041,40,FALSE)</f>
        <v>49</v>
      </c>
      <c r="I725" s="29">
        <f>VLOOKUP($J721,ASBVs!$A$2:$AP$1041,22,FALSE)</f>
        <v>59</v>
      </c>
      <c r="J725" s="29">
        <f>VLOOKUP($J721,ASBVs!$A$2:$AP$1041,32,FALSE)</f>
        <v>53</v>
      </c>
    </row>
    <row r="726" spans="2:10" ht="12.6" customHeight="1" x14ac:dyDescent="0.3">
      <c r="B726" s="31" t="s">
        <v>1089</v>
      </c>
      <c r="C726" s="27" t="s">
        <v>1090</v>
      </c>
      <c r="D726" s="27" t="s">
        <v>1091</v>
      </c>
      <c r="E726" s="27" t="s">
        <v>8</v>
      </c>
      <c r="F726" s="27" t="s">
        <v>6</v>
      </c>
      <c r="G726" s="27" t="s">
        <v>7</v>
      </c>
      <c r="H726" s="27" t="s">
        <v>2638</v>
      </c>
      <c r="I726" s="85" t="s">
        <v>2700</v>
      </c>
      <c r="J726" s="86"/>
    </row>
    <row r="727" spans="2:10" ht="12.6" customHeight="1" x14ac:dyDescent="0.3">
      <c r="B727" s="30">
        <f>VLOOKUP($J721,ASBVs!$A$2:$AP$1041,33,FALSE)</f>
        <v>0.05</v>
      </c>
      <c r="C727" s="30">
        <f>VLOOKUP($J721,ASBVs!$A$2:$AP$1041,35,FALSE)</f>
        <v>0.25</v>
      </c>
      <c r="D727" s="30">
        <f>VLOOKUP($J721,ASBVs!$A$2:$AP$1041,37,FALSE)</f>
        <v>0.01</v>
      </c>
      <c r="E727" s="32">
        <f>VLOOKUP($J721,ASBVs!$A$2:$AP$1041,29,FALSE)</f>
        <v>5.94</v>
      </c>
      <c r="F727" s="32">
        <f>VLOOKUP($J721,ASBVs!$A$2:$AP$1041,23,FALSE)</f>
        <v>-0.62</v>
      </c>
      <c r="G727" s="32">
        <f>VLOOKUP($J721,ASBVs!$A$2:$AP$1041,25,FALSE)</f>
        <v>5.12</v>
      </c>
      <c r="H727" s="32">
        <f>VLOOKUP($J721,ASBVs!$A$2:$AP$1041,27,FALSE)</f>
        <v>2.17</v>
      </c>
      <c r="I727" s="86"/>
      <c r="J727" s="86"/>
    </row>
    <row r="728" spans="2:10" ht="12.6" customHeight="1" x14ac:dyDescent="0.3">
      <c r="B728" s="33">
        <f>VLOOKUP($J721,ASBVs!$A$2:$AP$1041,34,FALSE)</f>
        <v>44</v>
      </c>
      <c r="C728" s="33">
        <f>VLOOKUP($J721,ASBVs!$A$2:$AP$1041,36,FALSE)</f>
        <v>52</v>
      </c>
      <c r="D728" s="33">
        <f>VLOOKUP($J721,ASBVs!$A$2:$AP$1041,38,FALSE)</f>
        <v>38</v>
      </c>
      <c r="E728" s="33">
        <f>VLOOKUP($J721,ASBVs!$A$2:$AP$1041,30,FALSE)</f>
        <v>59</v>
      </c>
      <c r="F728" s="33">
        <f>VLOOKUP($J721,ASBVs!$A$2:$AP$1041,24,FALSE)</f>
        <v>49</v>
      </c>
      <c r="G728" s="33">
        <f>VLOOKUP($J721,ASBVs!$A$2:$AP$1041,26,FALSE)</f>
        <v>49</v>
      </c>
      <c r="H728" s="33">
        <f>VLOOKUP($J721,ASBVs!$A$2:$AP$1041,28,FALSE)</f>
        <v>52</v>
      </c>
      <c r="I728" s="99">
        <f>VLOOKUP($J721,ASBVs!$A$2:$AQ$1041,43,FALSE)</f>
        <v>10.020000000000001</v>
      </c>
      <c r="J728" s="79"/>
    </row>
    <row r="729" spans="2:10" ht="12.6" customHeight="1" x14ac:dyDescent="0.3">
      <c r="B729" s="87" t="s">
        <v>2695</v>
      </c>
      <c r="C729" s="88"/>
      <c r="D729" s="89" t="s">
        <v>2699</v>
      </c>
      <c r="E729" s="90"/>
      <c r="F729" s="91" t="str">
        <f>VLOOKUP($J721,ASBVs!$A$2:$F$1041,6,FALSE)</f>
        <v xml:space="preserve"> </v>
      </c>
      <c r="G729" s="34" t="s">
        <v>2669</v>
      </c>
      <c r="H729" s="35" t="str">
        <f>VLOOKUP($J721,ASBVs!$A$2:$AU$1041,46,FALSE)</f>
        <v>2</v>
      </c>
      <c r="I729" s="34" t="s">
        <v>2670</v>
      </c>
      <c r="J729" s="35" t="str">
        <f>VLOOKUP($J721,ASBVs!$A$2:$AU$1041,47,FALSE)</f>
        <v>2</v>
      </c>
    </row>
    <row r="730" spans="2:10" ht="12.6" customHeight="1" x14ac:dyDescent="0.3">
      <c r="B730" s="93">
        <f>VLOOKUP($J721,ASBVs!$A$2:$AS$1041,45,FALSE)</f>
        <v>125.09</v>
      </c>
      <c r="C730" s="94"/>
      <c r="D730" s="93">
        <f>VLOOKUP($J721,ASBVs!$A$2:$AS$1041,44,FALSE)</f>
        <v>168.26</v>
      </c>
      <c r="E730" s="94"/>
      <c r="F730" s="92"/>
      <c r="G730" s="34" t="s">
        <v>2671</v>
      </c>
      <c r="H730" s="35" t="str">
        <f>VLOOKUP($J721,ASBVs!$A$2:$AW$1041,48,FALSE)</f>
        <v>2</v>
      </c>
      <c r="I730" s="34" t="s">
        <v>2672</v>
      </c>
      <c r="J730" s="35">
        <f>VLOOKUP($J721,ASBVs!$A$2:$AW$1041,49,FALSE)</f>
        <v>4</v>
      </c>
    </row>
    <row r="731" spans="2:10" ht="12.6" customHeight="1" x14ac:dyDescent="0.3">
      <c r="B731" s="36" t="s">
        <v>2696</v>
      </c>
      <c r="C731" s="95" t="str">
        <f>VLOOKUP($J721,ASBVs!$A$2:$E$1041,5,FALSE)</f>
        <v xml:space="preserve">Individual </v>
      </c>
      <c r="D731" s="96"/>
      <c r="E731" s="97" t="s">
        <v>2697</v>
      </c>
      <c r="F731" s="98"/>
      <c r="G731" s="74"/>
      <c r="H731" s="75"/>
      <c r="I731" s="37" t="s">
        <v>2698</v>
      </c>
      <c r="J731" s="38"/>
    </row>
    <row r="733" spans="2:10" ht="12.6" customHeight="1" x14ac:dyDescent="0.3">
      <c r="B733" s="76" t="s">
        <v>2692</v>
      </c>
      <c r="C733" s="77"/>
      <c r="D733" s="20" t="str">
        <f>VLOOKUP($J733,ASBVs!$A$2:$B$1041,2,FALSE)</f>
        <v>225055</v>
      </c>
      <c r="E733" s="21"/>
      <c r="F733" s="22" t="str">
        <f>VLOOKUP($J733,ASBVs!$A$2:$J$1041,10,FALSE)</f>
        <v>Twin</v>
      </c>
      <c r="G733" s="78" t="str">
        <f>VLOOKUP($J733,ASBVs!$A$2:$AX$1041,50,FALSE)</f>
        <v>«««««</v>
      </c>
      <c r="H733" s="79"/>
      <c r="I733" s="23" t="s">
        <v>2693</v>
      </c>
      <c r="J733" s="24">
        <v>62</v>
      </c>
    </row>
    <row r="734" spans="2:10" ht="12.6" customHeight="1" x14ac:dyDescent="0.3">
      <c r="B734" s="25" t="s">
        <v>2694</v>
      </c>
      <c r="C734" s="80" t="str">
        <f>VLOOKUP($J733,ASBVs!$A$2:$H$1041,8,FALSE)</f>
        <v>213926</v>
      </c>
      <c r="D734" s="80"/>
      <c r="E734" s="81"/>
      <c r="F734" s="26" t="s">
        <v>2639</v>
      </c>
      <c r="G734" s="82">
        <f>VLOOKUP($J733,ASBVs!$A$2:$I$1041,9,FALSE)</f>
        <v>44717</v>
      </c>
      <c r="H734" s="83"/>
      <c r="I734" s="83"/>
      <c r="J734" s="84"/>
    </row>
    <row r="735" spans="2:10" ht="12.6" customHeight="1" x14ac:dyDescent="0.3">
      <c r="B735" s="27" t="s">
        <v>0</v>
      </c>
      <c r="C735" s="28" t="s">
        <v>1</v>
      </c>
      <c r="D735" s="28" t="s">
        <v>2</v>
      </c>
      <c r="E735" s="28" t="s">
        <v>3</v>
      </c>
      <c r="F735" s="27" t="s">
        <v>4</v>
      </c>
      <c r="G735" s="28" t="s">
        <v>1093</v>
      </c>
      <c r="H735" s="28" t="s">
        <v>1092</v>
      </c>
      <c r="I735" s="28" t="s">
        <v>5</v>
      </c>
      <c r="J735" s="28" t="s">
        <v>2652</v>
      </c>
    </row>
    <row r="736" spans="2:10" ht="12.6" customHeight="1" x14ac:dyDescent="0.3">
      <c r="B736" s="29">
        <f>VLOOKUP($J733,ASBVs!$A$2:$AP$1041,11,FALSE)</f>
        <v>0.42</v>
      </c>
      <c r="C736" s="29">
        <f>VLOOKUP($J733,ASBVs!$A$2:$AP$1041,13,FALSE)</f>
        <v>9.31</v>
      </c>
      <c r="D736" s="29">
        <f>VLOOKUP($J733,ASBVs!$A$2:$AP$1041,15,FALSE)</f>
        <v>16.43</v>
      </c>
      <c r="E736" s="29">
        <f>VLOOKUP($J733,ASBVs!$A$2:$AP$1041,17,FALSE)</f>
        <v>7.0000000000000007E-2</v>
      </c>
      <c r="F736" s="29">
        <f>VLOOKUP($J733,ASBVs!$A$2:$AP$1041,19,FALSE)</f>
        <v>1.84</v>
      </c>
      <c r="G736" s="39">
        <f>VLOOKUP($J733,ASBVs!$A$2:$AP$1041,41,FALSE)</f>
        <v>0.36</v>
      </c>
      <c r="H736" s="39">
        <f>VLOOKUP($J733,ASBVs!$A$2:$AP$1041,39,FALSE)</f>
        <v>0.26</v>
      </c>
      <c r="I736" s="29">
        <f>VLOOKUP($J733,ASBVs!$A$2:$AP$1041,21,FALSE)</f>
        <v>1.87</v>
      </c>
      <c r="J736" s="39">
        <f>VLOOKUP($J733,ASBVs!$A$2:$AP$1041,31,FALSE)</f>
        <v>0.27</v>
      </c>
    </row>
    <row r="737" spans="2:10" ht="12.6" customHeight="1" x14ac:dyDescent="0.3">
      <c r="B737" s="29">
        <f>VLOOKUP($J733,ASBVs!$A$2:$AP$1041,12,FALSE)</f>
        <v>65</v>
      </c>
      <c r="C737" s="29">
        <f>VLOOKUP($J733,ASBVs!$A$2:$AP$1041,14,FALSE)</f>
        <v>70</v>
      </c>
      <c r="D737" s="29">
        <f>VLOOKUP($J733,ASBVs!$A$2:$AP$1041,16,FALSE)</f>
        <v>58</v>
      </c>
      <c r="E737" s="29">
        <f>VLOOKUP($J733,ASBVs!$A$2:$AP$1041,18,FALSE)</f>
        <v>63</v>
      </c>
      <c r="F737" s="29">
        <f>VLOOKUP($J733,ASBVs!$A$2:$AP$1041,20,FALSE)</f>
        <v>65</v>
      </c>
      <c r="G737" s="29">
        <f>VLOOKUP($J733,ASBVs!$A$2:$AP$1041,42,FALSE)</f>
        <v>49</v>
      </c>
      <c r="H737" s="29">
        <f>VLOOKUP($J733,ASBVs!$A$2:$AP$1041,40,FALSE)</f>
        <v>43</v>
      </c>
      <c r="I737" s="29">
        <f>VLOOKUP($J733,ASBVs!$A$2:$AP$1041,22,FALSE)</f>
        <v>53</v>
      </c>
      <c r="J737" s="29">
        <f>VLOOKUP($J733,ASBVs!$A$2:$AP$1041,32,FALSE)</f>
        <v>47</v>
      </c>
    </row>
    <row r="738" spans="2:10" ht="12.6" customHeight="1" x14ac:dyDescent="0.3">
      <c r="B738" s="31" t="s">
        <v>1089</v>
      </c>
      <c r="C738" s="27" t="s">
        <v>1090</v>
      </c>
      <c r="D738" s="27" t="s">
        <v>1091</v>
      </c>
      <c r="E738" s="27" t="s">
        <v>8</v>
      </c>
      <c r="F738" s="27" t="s">
        <v>6</v>
      </c>
      <c r="G738" s="27" t="s">
        <v>7</v>
      </c>
      <c r="H738" s="27" t="s">
        <v>2638</v>
      </c>
      <c r="I738" s="85" t="s">
        <v>2700</v>
      </c>
      <c r="J738" s="86"/>
    </row>
    <row r="739" spans="2:10" ht="12.6" customHeight="1" x14ac:dyDescent="0.3">
      <c r="B739" s="30">
        <f>VLOOKUP($J733,ASBVs!$A$2:$AP$1041,33,FALSE)</f>
        <v>0.05</v>
      </c>
      <c r="C739" s="30">
        <f>VLOOKUP($J733,ASBVs!$A$2:$AP$1041,35,FALSE)</f>
        <v>0.21</v>
      </c>
      <c r="D739" s="30">
        <f>VLOOKUP($J733,ASBVs!$A$2:$AP$1041,37,FALSE)</f>
        <v>0.02</v>
      </c>
      <c r="E739" s="32">
        <f>VLOOKUP($J733,ASBVs!$A$2:$AP$1041,29,FALSE)</f>
        <v>4.7699999999999996</v>
      </c>
      <c r="F739" s="32">
        <f>VLOOKUP($J733,ASBVs!$A$2:$AP$1041,23,FALSE)</f>
        <v>-0.1</v>
      </c>
      <c r="G739" s="32">
        <f>VLOOKUP($J733,ASBVs!$A$2:$AP$1041,25,FALSE)</f>
        <v>4.07</v>
      </c>
      <c r="H739" s="32">
        <f>VLOOKUP($J733,ASBVs!$A$2:$AP$1041,27,FALSE)</f>
        <v>2.0699999999999998</v>
      </c>
      <c r="I739" s="86"/>
      <c r="J739" s="86"/>
    </row>
    <row r="740" spans="2:10" ht="12.6" customHeight="1" x14ac:dyDescent="0.3">
      <c r="B740" s="33">
        <f>VLOOKUP($J733,ASBVs!$A$2:$AP$1041,34,FALSE)</f>
        <v>38</v>
      </c>
      <c r="C740" s="33">
        <f>VLOOKUP($J733,ASBVs!$A$2:$AP$1041,36,FALSE)</f>
        <v>46</v>
      </c>
      <c r="D740" s="33">
        <f>VLOOKUP($J733,ASBVs!$A$2:$AP$1041,38,FALSE)</f>
        <v>32</v>
      </c>
      <c r="E740" s="33">
        <f>VLOOKUP($J733,ASBVs!$A$2:$AP$1041,30,FALSE)</f>
        <v>59</v>
      </c>
      <c r="F740" s="33">
        <f>VLOOKUP($J733,ASBVs!$A$2:$AP$1041,24,FALSE)</f>
        <v>46</v>
      </c>
      <c r="G740" s="33">
        <f>VLOOKUP($J733,ASBVs!$A$2:$AP$1041,26,FALSE)</f>
        <v>46</v>
      </c>
      <c r="H740" s="33">
        <f>VLOOKUP($J733,ASBVs!$A$2:$AP$1041,28,FALSE)</f>
        <v>49</v>
      </c>
      <c r="I740" s="99">
        <f>VLOOKUP($J733,ASBVs!$A$2:$AQ$1041,43,FALSE)</f>
        <v>11.18</v>
      </c>
      <c r="J740" s="79"/>
    </row>
    <row r="741" spans="2:10" ht="12.6" customHeight="1" x14ac:dyDescent="0.3">
      <c r="B741" s="87" t="s">
        <v>2695</v>
      </c>
      <c r="C741" s="88"/>
      <c r="D741" s="89" t="s">
        <v>2699</v>
      </c>
      <c r="E741" s="90"/>
      <c r="F741" s="91" t="str">
        <f>VLOOKUP($J733,ASBVs!$A$2:$F$1041,6,FALSE)</f>
        <v xml:space="preserve"> </v>
      </c>
      <c r="G741" s="34" t="s">
        <v>2669</v>
      </c>
      <c r="H741" s="35" t="str">
        <f>VLOOKUP($J733,ASBVs!$A$2:$AU$1041,46,FALSE)</f>
        <v>2</v>
      </c>
      <c r="I741" s="34" t="s">
        <v>2670</v>
      </c>
      <c r="J741" s="35" t="str">
        <f>VLOOKUP($J733,ASBVs!$A$2:$AU$1041,47,FALSE)</f>
        <v>3</v>
      </c>
    </row>
    <row r="742" spans="2:10" ht="12.6" customHeight="1" x14ac:dyDescent="0.3">
      <c r="B742" s="93">
        <f>VLOOKUP($J733,ASBVs!$A$2:$AS$1041,45,FALSE)</f>
        <v>129.56</v>
      </c>
      <c r="C742" s="94"/>
      <c r="D742" s="93">
        <f>VLOOKUP($J733,ASBVs!$A$2:$AS$1041,44,FALSE)</f>
        <v>162.04</v>
      </c>
      <c r="E742" s="94"/>
      <c r="F742" s="92"/>
      <c r="G742" s="34" t="s">
        <v>2671</v>
      </c>
      <c r="H742" s="35" t="str">
        <f>VLOOKUP($J733,ASBVs!$A$2:$AW$1041,48,FALSE)</f>
        <v>3</v>
      </c>
      <c r="I742" s="34" t="s">
        <v>2672</v>
      </c>
      <c r="J742" s="35">
        <f>VLOOKUP($J733,ASBVs!$A$2:$AW$1041,49,FALSE)</f>
        <v>3</v>
      </c>
    </row>
    <row r="743" spans="2:10" ht="12.6" customHeight="1" x14ac:dyDescent="0.3">
      <c r="B743" s="36" t="s">
        <v>2696</v>
      </c>
      <c r="C743" s="95" t="str">
        <f>VLOOKUP($J733,ASBVs!$A$2:$E$1041,5,FALSE)</f>
        <v xml:space="preserve">Individual </v>
      </c>
      <c r="D743" s="96"/>
      <c r="E743" s="97" t="s">
        <v>2697</v>
      </c>
      <c r="F743" s="98"/>
      <c r="G743" s="74"/>
      <c r="H743" s="75"/>
      <c r="I743" s="37" t="s">
        <v>2698</v>
      </c>
      <c r="J743" s="38"/>
    </row>
    <row r="745" spans="2:10" ht="12.6" customHeight="1" x14ac:dyDescent="0.3">
      <c r="B745" s="76" t="s">
        <v>2692</v>
      </c>
      <c r="C745" s="77"/>
      <c r="D745" s="20" t="str">
        <f>VLOOKUP($J745,ASBVs!$A$2:$B$1041,2,FALSE)</f>
        <v>223707</v>
      </c>
      <c r="E745" s="21"/>
      <c r="F745" s="22" t="str">
        <f>VLOOKUP($J745,ASBVs!$A$2:$J$1041,10,FALSE)</f>
        <v>Twin</v>
      </c>
      <c r="G745" s="78" t="str">
        <f>VLOOKUP($J745,ASBVs!$A$2:$AX$1041,50,FALSE)</f>
        <v xml:space="preserve"> </v>
      </c>
      <c r="H745" s="79"/>
      <c r="I745" s="23" t="s">
        <v>2693</v>
      </c>
      <c r="J745" s="24">
        <v>63</v>
      </c>
    </row>
    <row r="746" spans="2:10" ht="12.6" customHeight="1" x14ac:dyDescent="0.3">
      <c r="B746" s="25" t="s">
        <v>2694</v>
      </c>
      <c r="C746" s="80" t="str">
        <f>VLOOKUP($J745,ASBVs!$A$2:$H$1041,8,FALSE)</f>
        <v>206570</v>
      </c>
      <c r="D746" s="80"/>
      <c r="E746" s="81"/>
      <c r="F746" s="26" t="s">
        <v>2639</v>
      </c>
      <c r="G746" s="82">
        <f>VLOOKUP($J745,ASBVs!$A$2:$I$1041,9,FALSE)</f>
        <v>44701</v>
      </c>
      <c r="H746" s="83"/>
      <c r="I746" s="83"/>
      <c r="J746" s="84"/>
    </row>
    <row r="747" spans="2:10" ht="12.6" customHeight="1" x14ac:dyDescent="0.3">
      <c r="B747" s="27" t="s">
        <v>0</v>
      </c>
      <c r="C747" s="28" t="s">
        <v>1</v>
      </c>
      <c r="D747" s="28" t="s">
        <v>2</v>
      </c>
      <c r="E747" s="28" t="s">
        <v>3</v>
      </c>
      <c r="F747" s="27" t="s">
        <v>4</v>
      </c>
      <c r="G747" s="28" t="s">
        <v>1093</v>
      </c>
      <c r="H747" s="28" t="s">
        <v>1092</v>
      </c>
      <c r="I747" s="28" t="s">
        <v>5</v>
      </c>
      <c r="J747" s="28" t="s">
        <v>2652</v>
      </c>
    </row>
    <row r="748" spans="2:10" ht="12.6" customHeight="1" x14ac:dyDescent="0.3">
      <c r="B748" s="29">
        <f>VLOOKUP($J745,ASBVs!$A$2:$AP$1041,11,FALSE)</f>
        <v>0.57999999999999996</v>
      </c>
      <c r="C748" s="29">
        <f>VLOOKUP($J745,ASBVs!$A$2:$AP$1041,13,FALSE)</f>
        <v>9.11</v>
      </c>
      <c r="D748" s="29">
        <f>VLOOKUP($J745,ASBVs!$A$2:$AP$1041,15,FALSE)</f>
        <v>13.38</v>
      </c>
      <c r="E748" s="29">
        <f>VLOOKUP($J745,ASBVs!$A$2:$AP$1041,17,FALSE)</f>
        <v>-0.38</v>
      </c>
      <c r="F748" s="29">
        <f>VLOOKUP($J745,ASBVs!$A$2:$AP$1041,19,FALSE)</f>
        <v>1.34</v>
      </c>
      <c r="G748" s="39">
        <f>VLOOKUP($J745,ASBVs!$A$2:$AP$1041,41,FALSE)</f>
        <v>0.3</v>
      </c>
      <c r="H748" s="39">
        <f>VLOOKUP($J745,ASBVs!$A$2:$AP$1041,39,FALSE)</f>
        <v>0.23</v>
      </c>
      <c r="I748" s="29">
        <f>VLOOKUP($J745,ASBVs!$A$2:$AP$1041,21,FALSE)</f>
        <v>2.52</v>
      </c>
      <c r="J748" s="39">
        <f>VLOOKUP($J745,ASBVs!$A$2:$AP$1041,31,FALSE)</f>
        <v>0.22</v>
      </c>
    </row>
    <row r="749" spans="2:10" ht="12.6" customHeight="1" x14ac:dyDescent="0.3">
      <c r="B749" s="29">
        <f>VLOOKUP($J745,ASBVs!$A$2:$AP$1041,12,FALSE)</f>
        <v>69</v>
      </c>
      <c r="C749" s="29">
        <f>VLOOKUP($J745,ASBVs!$A$2:$AP$1041,14,FALSE)</f>
        <v>72</v>
      </c>
      <c r="D749" s="29">
        <f>VLOOKUP($J745,ASBVs!$A$2:$AP$1041,16,FALSE)</f>
        <v>64</v>
      </c>
      <c r="E749" s="29">
        <f>VLOOKUP($J745,ASBVs!$A$2:$AP$1041,18,FALSE)</f>
        <v>69</v>
      </c>
      <c r="F749" s="29">
        <f>VLOOKUP($J745,ASBVs!$A$2:$AP$1041,20,FALSE)</f>
        <v>68</v>
      </c>
      <c r="G749" s="29">
        <f>VLOOKUP($J745,ASBVs!$A$2:$AP$1041,42,FALSE)</f>
        <v>63</v>
      </c>
      <c r="H749" s="29">
        <f>VLOOKUP($J745,ASBVs!$A$2:$AP$1041,40,FALSE)</f>
        <v>54</v>
      </c>
      <c r="I749" s="29">
        <f>VLOOKUP($J745,ASBVs!$A$2:$AP$1041,22,FALSE)</f>
        <v>63</v>
      </c>
      <c r="J749" s="29">
        <f>VLOOKUP($J745,ASBVs!$A$2:$AP$1041,32,FALSE)</f>
        <v>61</v>
      </c>
    </row>
    <row r="750" spans="2:10" ht="12.6" customHeight="1" x14ac:dyDescent="0.3">
      <c r="B750" s="31" t="s">
        <v>1089</v>
      </c>
      <c r="C750" s="27" t="s">
        <v>1090</v>
      </c>
      <c r="D750" s="27" t="s">
        <v>1091</v>
      </c>
      <c r="E750" s="27" t="s">
        <v>8</v>
      </c>
      <c r="F750" s="27" t="s">
        <v>6</v>
      </c>
      <c r="G750" s="27" t="s">
        <v>7</v>
      </c>
      <c r="H750" s="27" t="s">
        <v>2638</v>
      </c>
      <c r="I750" s="85" t="s">
        <v>2700</v>
      </c>
      <c r="J750" s="86"/>
    </row>
    <row r="751" spans="2:10" ht="12.6" customHeight="1" x14ac:dyDescent="0.3">
      <c r="B751" s="30">
        <f>VLOOKUP($J745,ASBVs!$A$2:$AP$1041,33,FALSE)</f>
        <v>0.06</v>
      </c>
      <c r="C751" s="30">
        <f>VLOOKUP($J745,ASBVs!$A$2:$AP$1041,35,FALSE)</f>
        <v>0.19</v>
      </c>
      <c r="D751" s="30">
        <f>VLOOKUP($J745,ASBVs!$A$2:$AP$1041,37,FALSE)</f>
        <v>1E-3</v>
      </c>
      <c r="E751" s="32">
        <f>VLOOKUP($J745,ASBVs!$A$2:$AP$1041,29,FALSE)</f>
        <v>5.01</v>
      </c>
      <c r="F751" s="32">
        <f>VLOOKUP($J745,ASBVs!$A$2:$AP$1041,23,FALSE)</f>
        <v>-0.32</v>
      </c>
      <c r="G751" s="32">
        <f>VLOOKUP($J745,ASBVs!$A$2:$AP$1041,25,FALSE)</f>
        <v>5.0999999999999996</v>
      </c>
      <c r="H751" s="32">
        <f>VLOOKUP($J745,ASBVs!$A$2:$AP$1041,27,FALSE)</f>
        <v>1.35</v>
      </c>
      <c r="I751" s="86"/>
      <c r="J751" s="86"/>
    </row>
    <row r="752" spans="2:10" ht="12.6" customHeight="1" x14ac:dyDescent="0.3">
      <c r="B752" s="33">
        <f>VLOOKUP($J745,ASBVs!$A$2:$AP$1041,34,FALSE)</f>
        <v>48</v>
      </c>
      <c r="C752" s="33">
        <f>VLOOKUP($J745,ASBVs!$A$2:$AP$1041,36,FALSE)</f>
        <v>57</v>
      </c>
      <c r="D752" s="33">
        <f>VLOOKUP($J745,ASBVs!$A$2:$AP$1041,38,FALSE)</f>
        <v>42</v>
      </c>
      <c r="E752" s="33">
        <f>VLOOKUP($J745,ASBVs!$A$2:$AP$1041,30,FALSE)</f>
        <v>62</v>
      </c>
      <c r="F752" s="33">
        <f>VLOOKUP($J745,ASBVs!$A$2:$AP$1041,24,FALSE)</f>
        <v>55</v>
      </c>
      <c r="G752" s="33">
        <f>VLOOKUP($J745,ASBVs!$A$2:$AP$1041,26,FALSE)</f>
        <v>54</v>
      </c>
      <c r="H752" s="33">
        <f>VLOOKUP($J745,ASBVs!$A$2:$AP$1041,28,FALSE)</f>
        <v>57</v>
      </c>
      <c r="I752" s="99">
        <f>VLOOKUP($J745,ASBVs!$A$2:$AQ$1041,43,FALSE)</f>
        <v>11.629999999999999</v>
      </c>
      <c r="J752" s="79"/>
    </row>
    <row r="753" spans="2:10" ht="12.6" customHeight="1" x14ac:dyDescent="0.3">
      <c r="B753" s="87" t="s">
        <v>2695</v>
      </c>
      <c r="C753" s="88"/>
      <c r="D753" s="89" t="s">
        <v>2699</v>
      </c>
      <c r="E753" s="90"/>
      <c r="F753" s="91" t="str">
        <f>VLOOKUP($J745,ASBVs!$A$2:$F$1041,6,FALSE)</f>
        <v xml:space="preserve"> </v>
      </c>
      <c r="G753" s="34" t="s">
        <v>2669</v>
      </c>
      <c r="H753" s="35" t="str">
        <f>VLOOKUP($J745,ASBVs!$A$2:$AU$1041,46,FALSE)</f>
        <v>2</v>
      </c>
      <c r="I753" s="34" t="s">
        <v>2670</v>
      </c>
      <c r="J753" s="35" t="str">
        <f>VLOOKUP($J745,ASBVs!$A$2:$AU$1041,47,FALSE)</f>
        <v>1</v>
      </c>
    </row>
    <row r="754" spans="2:10" ht="12.6" customHeight="1" x14ac:dyDescent="0.3">
      <c r="B754" s="93">
        <f>VLOOKUP($J745,ASBVs!$A$2:$AS$1041,45,FALSE)</f>
        <v>129.08000000000001</v>
      </c>
      <c r="C754" s="94"/>
      <c r="D754" s="93">
        <f>VLOOKUP($J745,ASBVs!$A$2:$AS$1041,44,FALSE)</f>
        <v>163.1</v>
      </c>
      <c r="E754" s="94"/>
      <c r="F754" s="92"/>
      <c r="G754" s="34" t="s">
        <v>2671</v>
      </c>
      <c r="H754" s="35" t="str">
        <f>VLOOKUP($J745,ASBVs!$A$2:$AW$1041,48,FALSE)</f>
        <v>1</v>
      </c>
      <c r="I754" s="34" t="s">
        <v>2672</v>
      </c>
      <c r="J754" s="35">
        <f>VLOOKUP($J745,ASBVs!$A$2:$AW$1041,49,FALSE)</f>
        <v>3</v>
      </c>
    </row>
    <row r="755" spans="2:10" ht="12.6" customHeight="1" x14ac:dyDescent="0.3">
      <c r="B755" s="36" t="s">
        <v>2696</v>
      </c>
      <c r="C755" s="95" t="str">
        <f>VLOOKUP($J745,ASBVs!$A$2:$E$1041,5,FALSE)</f>
        <v xml:space="preserve">Individual </v>
      </c>
      <c r="D755" s="96"/>
      <c r="E755" s="97" t="s">
        <v>2697</v>
      </c>
      <c r="F755" s="98"/>
      <c r="G755" s="74"/>
      <c r="H755" s="75"/>
      <c r="I755" s="37" t="s">
        <v>2698</v>
      </c>
      <c r="J755" s="38"/>
    </row>
    <row r="757" spans="2:10" ht="12.6" customHeight="1" x14ac:dyDescent="0.3">
      <c r="B757" s="76" t="s">
        <v>2692</v>
      </c>
      <c r="C757" s="77"/>
      <c r="D757" s="20" t="str">
        <f>VLOOKUP($J757,ASBVs!$A$2:$B$1041,2,FALSE)</f>
        <v>224366</v>
      </c>
      <c r="E757" s="21"/>
      <c r="F757" s="22" t="str">
        <f>VLOOKUP($J757,ASBVs!$A$2:$J$1041,10,FALSE)</f>
        <v>Twin</v>
      </c>
      <c r="G757" s="78" t="str">
        <f>VLOOKUP($J757,ASBVs!$A$2:$AX$1041,50,FALSE)</f>
        <v xml:space="preserve"> </v>
      </c>
      <c r="H757" s="79"/>
      <c r="I757" s="23" t="s">
        <v>2693</v>
      </c>
      <c r="J757" s="24">
        <v>64</v>
      </c>
    </row>
    <row r="758" spans="2:10" ht="12.6" customHeight="1" x14ac:dyDescent="0.3">
      <c r="B758" s="25" t="s">
        <v>2694</v>
      </c>
      <c r="C758" s="80" t="str">
        <f>VLOOKUP($J757,ASBVs!$A$2:$H$1041,8,FALSE)</f>
        <v>214627</v>
      </c>
      <c r="D758" s="80"/>
      <c r="E758" s="81"/>
      <c r="F758" s="26" t="s">
        <v>2639</v>
      </c>
      <c r="G758" s="82">
        <f>VLOOKUP($J757,ASBVs!$A$2:$I$1041,9,FALSE)</f>
        <v>44709</v>
      </c>
      <c r="H758" s="83"/>
      <c r="I758" s="83"/>
      <c r="J758" s="84"/>
    </row>
    <row r="759" spans="2:10" ht="12.6" customHeight="1" x14ac:dyDescent="0.3">
      <c r="B759" s="27" t="s">
        <v>0</v>
      </c>
      <c r="C759" s="28" t="s">
        <v>1</v>
      </c>
      <c r="D759" s="28" t="s">
        <v>2</v>
      </c>
      <c r="E759" s="28" t="s">
        <v>3</v>
      </c>
      <c r="F759" s="27" t="s">
        <v>4</v>
      </c>
      <c r="G759" s="28" t="s">
        <v>1093</v>
      </c>
      <c r="H759" s="28" t="s">
        <v>1092</v>
      </c>
      <c r="I759" s="28" t="s">
        <v>5</v>
      </c>
      <c r="J759" s="28" t="s">
        <v>2652</v>
      </c>
    </row>
    <row r="760" spans="2:10" ht="12.6" customHeight="1" x14ac:dyDescent="0.3">
      <c r="B760" s="29">
        <f>VLOOKUP($J757,ASBVs!$A$2:$AP$1041,11,FALSE)</f>
        <v>0.47</v>
      </c>
      <c r="C760" s="29">
        <f>VLOOKUP($J757,ASBVs!$A$2:$AP$1041,13,FALSE)</f>
        <v>9.23</v>
      </c>
      <c r="D760" s="29">
        <f>VLOOKUP($J757,ASBVs!$A$2:$AP$1041,15,FALSE)</f>
        <v>15.02</v>
      </c>
      <c r="E760" s="29">
        <f>VLOOKUP($J757,ASBVs!$A$2:$AP$1041,17,FALSE)</f>
        <v>0.19</v>
      </c>
      <c r="F760" s="29">
        <f>VLOOKUP($J757,ASBVs!$A$2:$AP$1041,19,FALSE)</f>
        <v>1.85</v>
      </c>
      <c r="G760" s="39">
        <f>VLOOKUP($J757,ASBVs!$A$2:$AP$1041,41,FALSE)</f>
        <v>0.42</v>
      </c>
      <c r="H760" s="39">
        <f>VLOOKUP($J757,ASBVs!$A$2:$AP$1041,39,FALSE)</f>
        <v>0.26</v>
      </c>
      <c r="I760" s="29">
        <f>VLOOKUP($J757,ASBVs!$A$2:$AP$1041,21,FALSE)</f>
        <v>0.02</v>
      </c>
      <c r="J760" s="39">
        <f>VLOOKUP($J757,ASBVs!$A$2:$AP$1041,31,FALSE)</f>
        <v>0.27</v>
      </c>
    </row>
    <row r="761" spans="2:10" ht="12.6" customHeight="1" x14ac:dyDescent="0.3">
      <c r="B761" s="29">
        <f>VLOOKUP($J757,ASBVs!$A$2:$AP$1041,12,FALSE)</f>
        <v>65</v>
      </c>
      <c r="C761" s="29">
        <f>VLOOKUP($J757,ASBVs!$A$2:$AP$1041,14,FALSE)</f>
        <v>70</v>
      </c>
      <c r="D761" s="29">
        <f>VLOOKUP($J757,ASBVs!$A$2:$AP$1041,16,FALSE)</f>
        <v>57</v>
      </c>
      <c r="E761" s="29">
        <f>VLOOKUP($J757,ASBVs!$A$2:$AP$1041,18,FALSE)</f>
        <v>63</v>
      </c>
      <c r="F761" s="29">
        <f>VLOOKUP($J757,ASBVs!$A$2:$AP$1041,20,FALSE)</f>
        <v>64</v>
      </c>
      <c r="G761" s="29">
        <f>VLOOKUP($J757,ASBVs!$A$2:$AP$1041,42,FALSE)</f>
        <v>49</v>
      </c>
      <c r="H761" s="29">
        <f>VLOOKUP($J757,ASBVs!$A$2:$AP$1041,40,FALSE)</f>
        <v>43</v>
      </c>
      <c r="I761" s="29">
        <f>VLOOKUP($J757,ASBVs!$A$2:$AP$1041,22,FALSE)</f>
        <v>53</v>
      </c>
      <c r="J761" s="29">
        <f>VLOOKUP($J757,ASBVs!$A$2:$AP$1041,32,FALSE)</f>
        <v>47</v>
      </c>
    </row>
    <row r="762" spans="2:10" ht="12.6" customHeight="1" x14ac:dyDescent="0.3">
      <c r="B762" s="31" t="s">
        <v>1089</v>
      </c>
      <c r="C762" s="27" t="s">
        <v>1090</v>
      </c>
      <c r="D762" s="27" t="s">
        <v>1091</v>
      </c>
      <c r="E762" s="27" t="s">
        <v>8</v>
      </c>
      <c r="F762" s="27" t="s">
        <v>6</v>
      </c>
      <c r="G762" s="27" t="s">
        <v>7</v>
      </c>
      <c r="H762" s="27" t="s">
        <v>2638</v>
      </c>
      <c r="I762" s="85" t="s">
        <v>2700</v>
      </c>
      <c r="J762" s="86"/>
    </row>
    <row r="763" spans="2:10" ht="12.6" customHeight="1" x14ac:dyDescent="0.3">
      <c r="B763" s="30">
        <f>VLOOKUP($J757,ASBVs!$A$2:$AP$1041,33,FALSE)</f>
        <v>0.04</v>
      </c>
      <c r="C763" s="30">
        <f>VLOOKUP($J757,ASBVs!$A$2:$AP$1041,35,FALSE)</f>
        <v>0.25</v>
      </c>
      <c r="D763" s="30">
        <f>VLOOKUP($J757,ASBVs!$A$2:$AP$1041,37,FALSE)</f>
        <v>0.01</v>
      </c>
      <c r="E763" s="32">
        <f>VLOOKUP($J757,ASBVs!$A$2:$AP$1041,29,FALSE)</f>
        <v>4.58</v>
      </c>
      <c r="F763" s="32">
        <f>VLOOKUP($J757,ASBVs!$A$2:$AP$1041,23,FALSE)</f>
        <v>-0.23</v>
      </c>
      <c r="G763" s="32">
        <f>VLOOKUP($J757,ASBVs!$A$2:$AP$1041,25,FALSE)</f>
        <v>3.64</v>
      </c>
      <c r="H763" s="32">
        <f>VLOOKUP($J757,ASBVs!$A$2:$AP$1041,27,FALSE)</f>
        <v>2.0299999999999998</v>
      </c>
      <c r="I763" s="86"/>
      <c r="J763" s="86"/>
    </row>
    <row r="764" spans="2:10" ht="12.6" customHeight="1" x14ac:dyDescent="0.3">
      <c r="B764" s="33">
        <f>VLOOKUP($J757,ASBVs!$A$2:$AP$1041,34,FALSE)</f>
        <v>37</v>
      </c>
      <c r="C764" s="33">
        <f>VLOOKUP($J757,ASBVs!$A$2:$AP$1041,36,FALSE)</f>
        <v>46</v>
      </c>
      <c r="D764" s="33">
        <f>VLOOKUP($J757,ASBVs!$A$2:$AP$1041,38,FALSE)</f>
        <v>31</v>
      </c>
      <c r="E764" s="33">
        <f>VLOOKUP($J757,ASBVs!$A$2:$AP$1041,30,FALSE)</f>
        <v>59</v>
      </c>
      <c r="F764" s="33">
        <f>VLOOKUP($J757,ASBVs!$A$2:$AP$1041,24,FALSE)</f>
        <v>46</v>
      </c>
      <c r="G764" s="33">
        <f>VLOOKUP($J757,ASBVs!$A$2:$AP$1041,26,FALSE)</f>
        <v>46</v>
      </c>
      <c r="H764" s="33">
        <f>VLOOKUP($J757,ASBVs!$A$2:$AP$1041,28,FALSE)</f>
        <v>49</v>
      </c>
      <c r="I764" s="99">
        <f>VLOOKUP($J757,ASBVs!$A$2:$AQ$1041,43,FALSE)</f>
        <v>9.25</v>
      </c>
      <c r="J764" s="79"/>
    </row>
    <row r="765" spans="2:10" ht="12.6" customHeight="1" x14ac:dyDescent="0.3">
      <c r="B765" s="87" t="s">
        <v>2695</v>
      </c>
      <c r="C765" s="88"/>
      <c r="D765" s="89" t="s">
        <v>2699</v>
      </c>
      <c r="E765" s="90"/>
      <c r="F765" s="91" t="str">
        <f>VLOOKUP($J757,ASBVs!$A$2:$F$1041,6,FALSE)</f>
        <v xml:space="preserve"> </v>
      </c>
      <c r="G765" s="34" t="s">
        <v>2669</v>
      </c>
      <c r="H765" s="35" t="str">
        <f>VLOOKUP($J757,ASBVs!$A$2:$AU$1041,46,FALSE)</f>
        <v>2</v>
      </c>
      <c r="I765" s="34" t="s">
        <v>2670</v>
      </c>
      <c r="J765" s="35" t="str">
        <f>VLOOKUP($J757,ASBVs!$A$2:$AU$1041,47,FALSE)</f>
        <v>2</v>
      </c>
    </row>
    <row r="766" spans="2:10" ht="12.6" customHeight="1" x14ac:dyDescent="0.3">
      <c r="B766" s="93">
        <f>VLOOKUP($J757,ASBVs!$A$2:$AS$1041,45,FALSE)</f>
        <v>125.45</v>
      </c>
      <c r="C766" s="94"/>
      <c r="D766" s="93">
        <f>VLOOKUP($J757,ASBVs!$A$2:$AS$1041,44,FALSE)</f>
        <v>164.11</v>
      </c>
      <c r="E766" s="94"/>
      <c r="F766" s="92"/>
      <c r="G766" s="34" t="s">
        <v>2671</v>
      </c>
      <c r="H766" s="35" t="str">
        <f>VLOOKUP($J757,ASBVs!$A$2:$AW$1041,48,FALSE)</f>
        <v>3</v>
      </c>
      <c r="I766" s="34" t="s">
        <v>2672</v>
      </c>
      <c r="J766" s="35">
        <f>VLOOKUP($J757,ASBVs!$A$2:$AW$1041,49,FALSE)</f>
        <v>3</v>
      </c>
    </row>
    <row r="767" spans="2:10" ht="12.6" customHeight="1" x14ac:dyDescent="0.3">
      <c r="B767" s="36" t="s">
        <v>2696</v>
      </c>
      <c r="C767" s="95" t="str">
        <f>VLOOKUP($J757,ASBVs!$A$2:$E$1041,5,FALSE)</f>
        <v xml:space="preserve">Individual </v>
      </c>
      <c r="D767" s="96"/>
      <c r="E767" s="97" t="s">
        <v>2697</v>
      </c>
      <c r="F767" s="98"/>
      <c r="G767" s="74"/>
      <c r="H767" s="75"/>
      <c r="I767" s="37" t="s">
        <v>2698</v>
      </c>
      <c r="J767" s="38"/>
    </row>
    <row r="769" spans="2:10" ht="12.6" customHeight="1" x14ac:dyDescent="0.3">
      <c r="B769" s="76" t="s">
        <v>2692</v>
      </c>
      <c r="C769" s="77"/>
      <c r="D769" s="20" t="str">
        <f>VLOOKUP($J769,ASBVs!$A$2:$B$1041,2,FALSE)</f>
        <v>224726</v>
      </c>
      <c r="E769" s="21"/>
      <c r="F769" s="22" t="str">
        <f>VLOOKUP($J769,ASBVs!$A$2:$J$1041,10,FALSE)</f>
        <v>Twin</v>
      </c>
      <c r="G769" s="78" t="str">
        <f>VLOOKUP($J769,ASBVs!$A$2:$AX$1041,50,FALSE)</f>
        <v xml:space="preserve"> </v>
      </c>
      <c r="H769" s="79"/>
      <c r="I769" s="23" t="s">
        <v>2693</v>
      </c>
      <c r="J769" s="24">
        <v>65</v>
      </c>
    </row>
    <row r="770" spans="2:10" ht="12.6" customHeight="1" x14ac:dyDescent="0.3">
      <c r="B770" s="25" t="s">
        <v>2694</v>
      </c>
      <c r="C770" s="80" t="str">
        <f>VLOOKUP($J769,ASBVs!$A$2:$H$1041,8,FALSE)</f>
        <v>206625</v>
      </c>
      <c r="D770" s="80"/>
      <c r="E770" s="81"/>
      <c r="F770" s="26" t="s">
        <v>2639</v>
      </c>
      <c r="G770" s="82">
        <f>VLOOKUP($J769,ASBVs!$A$2:$I$1041,9,FALSE)</f>
        <v>44710</v>
      </c>
      <c r="H770" s="83"/>
      <c r="I770" s="83"/>
      <c r="J770" s="84"/>
    </row>
    <row r="771" spans="2:10" ht="12.6" customHeight="1" x14ac:dyDescent="0.3">
      <c r="B771" s="27" t="s">
        <v>0</v>
      </c>
      <c r="C771" s="28" t="s">
        <v>1</v>
      </c>
      <c r="D771" s="28" t="s">
        <v>2</v>
      </c>
      <c r="E771" s="28" t="s">
        <v>3</v>
      </c>
      <c r="F771" s="27" t="s">
        <v>4</v>
      </c>
      <c r="G771" s="28" t="s">
        <v>1093</v>
      </c>
      <c r="H771" s="28" t="s">
        <v>1092</v>
      </c>
      <c r="I771" s="28" t="s">
        <v>5</v>
      </c>
      <c r="J771" s="28" t="s">
        <v>2652</v>
      </c>
    </row>
    <row r="772" spans="2:10" ht="12.6" customHeight="1" x14ac:dyDescent="0.3">
      <c r="B772" s="29">
        <f>VLOOKUP($J769,ASBVs!$A$2:$AP$1041,11,FALSE)</f>
        <v>0.56000000000000005</v>
      </c>
      <c r="C772" s="29">
        <f>VLOOKUP($J769,ASBVs!$A$2:$AP$1041,13,FALSE)</f>
        <v>10.38</v>
      </c>
      <c r="D772" s="29">
        <f>VLOOKUP($J769,ASBVs!$A$2:$AP$1041,15,FALSE)</f>
        <v>13.27</v>
      </c>
      <c r="E772" s="29">
        <f>VLOOKUP($J769,ASBVs!$A$2:$AP$1041,17,FALSE)</f>
        <v>-0.28999999999999998</v>
      </c>
      <c r="F772" s="29">
        <f>VLOOKUP($J769,ASBVs!$A$2:$AP$1041,19,FALSE)</f>
        <v>1.82</v>
      </c>
      <c r="G772" s="39">
        <f>VLOOKUP($J769,ASBVs!$A$2:$AP$1041,41,FALSE)</f>
        <v>0.35</v>
      </c>
      <c r="H772" s="39">
        <f>VLOOKUP($J769,ASBVs!$A$2:$AP$1041,39,FALSE)</f>
        <v>0.17</v>
      </c>
      <c r="I772" s="29">
        <f>VLOOKUP($J769,ASBVs!$A$2:$AP$1041,21,FALSE)</f>
        <v>1.23</v>
      </c>
      <c r="J772" s="39">
        <f>VLOOKUP($J769,ASBVs!$A$2:$AP$1041,31,FALSE)</f>
        <v>0.24</v>
      </c>
    </row>
    <row r="773" spans="2:10" ht="12.6" customHeight="1" x14ac:dyDescent="0.3">
      <c r="B773" s="29">
        <f>VLOOKUP($J769,ASBVs!$A$2:$AP$1041,12,FALSE)</f>
        <v>65</v>
      </c>
      <c r="C773" s="29">
        <f>VLOOKUP($J769,ASBVs!$A$2:$AP$1041,14,FALSE)</f>
        <v>70</v>
      </c>
      <c r="D773" s="29">
        <f>VLOOKUP($J769,ASBVs!$A$2:$AP$1041,16,FALSE)</f>
        <v>59</v>
      </c>
      <c r="E773" s="29">
        <f>VLOOKUP($J769,ASBVs!$A$2:$AP$1041,18,FALSE)</f>
        <v>65</v>
      </c>
      <c r="F773" s="29">
        <f>VLOOKUP($J769,ASBVs!$A$2:$AP$1041,20,FALSE)</f>
        <v>65</v>
      </c>
      <c r="G773" s="29">
        <f>VLOOKUP($J769,ASBVs!$A$2:$AP$1041,42,FALSE)</f>
        <v>54</v>
      </c>
      <c r="H773" s="29">
        <f>VLOOKUP($J769,ASBVs!$A$2:$AP$1041,40,FALSE)</f>
        <v>46</v>
      </c>
      <c r="I773" s="29">
        <f>VLOOKUP($J769,ASBVs!$A$2:$AP$1041,22,FALSE)</f>
        <v>54</v>
      </c>
      <c r="J773" s="29">
        <f>VLOOKUP($J769,ASBVs!$A$2:$AP$1041,32,FALSE)</f>
        <v>53</v>
      </c>
    </row>
    <row r="774" spans="2:10" ht="12.6" customHeight="1" x14ac:dyDescent="0.3">
      <c r="B774" s="31" t="s">
        <v>1089</v>
      </c>
      <c r="C774" s="27" t="s">
        <v>1090</v>
      </c>
      <c r="D774" s="27" t="s">
        <v>1091</v>
      </c>
      <c r="E774" s="27" t="s">
        <v>8</v>
      </c>
      <c r="F774" s="27" t="s">
        <v>6</v>
      </c>
      <c r="G774" s="27" t="s">
        <v>7</v>
      </c>
      <c r="H774" s="27" t="s">
        <v>2638</v>
      </c>
      <c r="I774" s="85" t="s">
        <v>2700</v>
      </c>
      <c r="J774" s="86"/>
    </row>
    <row r="775" spans="2:10" ht="12.6" customHeight="1" x14ac:dyDescent="0.3">
      <c r="B775" s="30">
        <f>VLOOKUP($J769,ASBVs!$A$2:$AP$1041,33,FALSE)</f>
        <v>0.03</v>
      </c>
      <c r="C775" s="30">
        <f>VLOOKUP($J769,ASBVs!$A$2:$AP$1041,35,FALSE)</f>
        <v>0.15</v>
      </c>
      <c r="D775" s="30">
        <f>VLOOKUP($J769,ASBVs!$A$2:$AP$1041,37,FALSE)</f>
        <v>0.02</v>
      </c>
      <c r="E775" s="32">
        <f>VLOOKUP($J769,ASBVs!$A$2:$AP$1041,29,FALSE)</f>
        <v>6.26</v>
      </c>
      <c r="F775" s="32">
        <f>VLOOKUP($J769,ASBVs!$A$2:$AP$1041,23,FALSE)</f>
        <v>-0.68</v>
      </c>
      <c r="G775" s="32">
        <f>VLOOKUP($J769,ASBVs!$A$2:$AP$1041,25,FALSE)</f>
        <v>6.84</v>
      </c>
      <c r="H775" s="32">
        <f>VLOOKUP($J769,ASBVs!$A$2:$AP$1041,27,FALSE)</f>
        <v>2</v>
      </c>
      <c r="I775" s="86"/>
      <c r="J775" s="86"/>
    </row>
    <row r="776" spans="2:10" ht="12.6" customHeight="1" x14ac:dyDescent="0.3">
      <c r="B776" s="33">
        <f>VLOOKUP($J769,ASBVs!$A$2:$AP$1041,34,FALSE)</f>
        <v>41</v>
      </c>
      <c r="C776" s="33">
        <f>VLOOKUP($J769,ASBVs!$A$2:$AP$1041,36,FALSE)</f>
        <v>49</v>
      </c>
      <c r="D776" s="33">
        <f>VLOOKUP($J769,ASBVs!$A$2:$AP$1041,38,FALSE)</f>
        <v>35</v>
      </c>
      <c r="E776" s="33">
        <f>VLOOKUP($J769,ASBVs!$A$2:$AP$1041,30,FALSE)</f>
        <v>59</v>
      </c>
      <c r="F776" s="33">
        <f>VLOOKUP($J769,ASBVs!$A$2:$AP$1041,24,FALSE)</f>
        <v>47</v>
      </c>
      <c r="G776" s="33">
        <f>VLOOKUP($J769,ASBVs!$A$2:$AP$1041,26,FALSE)</f>
        <v>47</v>
      </c>
      <c r="H776" s="33">
        <f>VLOOKUP($J769,ASBVs!$A$2:$AP$1041,28,FALSE)</f>
        <v>51</v>
      </c>
      <c r="I776" s="99">
        <f>VLOOKUP($J769,ASBVs!$A$2:$AQ$1041,43,FALSE)</f>
        <v>11.610000000000001</v>
      </c>
      <c r="J776" s="79"/>
    </row>
    <row r="777" spans="2:10" ht="12.6" customHeight="1" x14ac:dyDescent="0.3">
      <c r="B777" s="87" t="s">
        <v>2695</v>
      </c>
      <c r="C777" s="88"/>
      <c r="D777" s="89" t="s">
        <v>2699</v>
      </c>
      <c r="E777" s="90"/>
      <c r="F777" s="91" t="str">
        <f>VLOOKUP($J769,ASBVs!$A$2:$F$1041,6,FALSE)</f>
        <v xml:space="preserve"> </v>
      </c>
      <c r="G777" s="34" t="s">
        <v>2669</v>
      </c>
      <c r="H777" s="35" t="str">
        <f>VLOOKUP($J769,ASBVs!$A$2:$AU$1041,46,FALSE)</f>
        <v>2</v>
      </c>
      <c r="I777" s="34" t="s">
        <v>2670</v>
      </c>
      <c r="J777" s="35" t="str">
        <f>VLOOKUP($J769,ASBVs!$A$2:$AU$1041,47,FALSE)</f>
        <v>2</v>
      </c>
    </row>
    <row r="778" spans="2:10" ht="12.6" customHeight="1" x14ac:dyDescent="0.3">
      <c r="B778" s="93">
        <f>VLOOKUP($J769,ASBVs!$A$2:$AS$1041,45,FALSE)</f>
        <v>125</v>
      </c>
      <c r="C778" s="94"/>
      <c r="D778" s="93">
        <f>VLOOKUP($J769,ASBVs!$A$2:$AS$1041,44,FALSE)</f>
        <v>167.44</v>
      </c>
      <c r="E778" s="94"/>
      <c r="F778" s="92"/>
      <c r="G778" s="34" t="s">
        <v>2671</v>
      </c>
      <c r="H778" s="35" t="str">
        <f>VLOOKUP($J769,ASBVs!$A$2:$AW$1041,48,FALSE)</f>
        <v>2</v>
      </c>
      <c r="I778" s="34" t="s">
        <v>2672</v>
      </c>
      <c r="J778" s="35">
        <f>VLOOKUP($J769,ASBVs!$A$2:$AW$1041,49,FALSE)</f>
        <v>3</v>
      </c>
    </row>
    <row r="779" spans="2:10" ht="12.6" customHeight="1" x14ac:dyDescent="0.3">
      <c r="B779" s="36" t="s">
        <v>2696</v>
      </c>
      <c r="C779" s="95" t="str">
        <f>VLOOKUP($J769,ASBVs!$A$2:$E$1041,5,FALSE)</f>
        <v xml:space="preserve">Individual </v>
      </c>
      <c r="D779" s="96"/>
      <c r="E779" s="97" t="s">
        <v>2697</v>
      </c>
      <c r="F779" s="98"/>
      <c r="G779" s="74"/>
      <c r="H779" s="75"/>
      <c r="I779" s="37" t="s">
        <v>2698</v>
      </c>
      <c r="J779" s="38"/>
    </row>
    <row r="781" spans="2:10" ht="12.6" customHeight="1" x14ac:dyDescent="0.3">
      <c r="B781" s="76" t="s">
        <v>2692</v>
      </c>
      <c r="C781" s="77"/>
      <c r="D781" s="20" t="str">
        <f>VLOOKUP($J781,ASBVs!$A$2:$B$1041,2,FALSE)</f>
        <v>224352</v>
      </c>
      <c r="E781" s="21"/>
      <c r="F781" s="22" t="str">
        <f>VLOOKUP($J781,ASBVs!$A$2:$J$1041,10,FALSE)</f>
        <v>Single</v>
      </c>
      <c r="G781" s="78" t="str">
        <f>VLOOKUP($J781,ASBVs!$A$2:$AX$1041,50,FALSE)</f>
        <v>«««««</v>
      </c>
      <c r="H781" s="79"/>
      <c r="I781" s="23" t="s">
        <v>2693</v>
      </c>
      <c r="J781" s="24">
        <v>66</v>
      </c>
    </row>
    <row r="782" spans="2:10" ht="12.6" customHeight="1" x14ac:dyDescent="0.3">
      <c r="B782" s="25" t="s">
        <v>2694</v>
      </c>
      <c r="C782" s="80" t="str">
        <f>VLOOKUP($J781,ASBVs!$A$2:$H$1041,8,FALSE)</f>
        <v>184292</v>
      </c>
      <c r="D782" s="80"/>
      <c r="E782" s="81"/>
      <c r="F782" s="26" t="s">
        <v>2639</v>
      </c>
      <c r="G782" s="82">
        <f>VLOOKUP($J781,ASBVs!$A$2:$I$1041,9,FALSE)</f>
        <v>44708</v>
      </c>
      <c r="H782" s="83"/>
      <c r="I782" s="83"/>
      <c r="J782" s="84"/>
    </row>
    <row r="783" spans="2:10" ht="12.6" customHeight="1" x14ac:dyDescent="0.3">
      <c r="B783" s="27" t="s">
        <v>0</v>
      </c>
      <c r="C783" s="28" t="s">
        <v>1</v>
      </c>
      <c r="D783" s="28" t="s">
        <v>2</v>
      </c>
      <c r="E783" s="28" t="s">
        <v>3</v>
      </c>
      <c r="F783" s="27" t="s">
        <v>4</v>
      </c>
      <c r="G783" s="28" t="s">
        <v>1093</v>
      </c>
      <c r="H783" s="28" t="s">
        <v>1092</v>
      </c>
      <c r="I783" s="28" t="s">
        <v>5</v>
      </c>
      <c r="J783" s="28" t="s">
        <v>2652</v>
      </c>
    </row>
    <row r="784" spans="2:10" ht="12.6" customHeight="1" x14ac:dyDescent="0.3">
      <c r="B784" s="29">
        <f>VLOOKUP($J781,ASBVs!$A$2:$AP$1041,11,FALSE)</f>
        <v>0.56999999999999995</v>
      </c>
      <c r="C784" s="29">
        <f>VLOOKUP($J781,ASBVs!$A$2:$AP$1041,13,FALSE)</f>
        <v>8.5500000000000007</v>
      </c>
      <c r="D784" s="29">
        <f>VLOOKUP($J781,ASBVs!$A$2:$AP$1041,15,FALSE)</f>
        <v>12.69</v>
      </c>
      <c r="E784" s="29">
        <f>VLOOKUP($J781,ASBVs!$A$2:$AP$1041,17,FALSE)</f>
        <v>0.39</v>
      </c>
      <c r="F784" s="29">
        <f>VLOOKUP($J781,ASBVs!$A$2:$AP$1041,19,FALSE)</f>
        <v>1.84</v>
      </c>
      <c r="G784" s="39">
        <f>VLOOKUP($J781,ASBVs!$A$2:$AP$1041,41,FALSE)</f>
        <v>0.48</v>
      </c>
      <c r="H784" s="39">
        <f>VLOOKUP($J781,ASBVs!$A$2:$AP$1041,39,FALSE)</f>
        <v>0.3</v>
      </c>
      <c r="I784" s="29">
        <f>VLOOKUP($J781,ASBVs!$A$2:$AP$1041,21,FALSE)</f>
        <v>0.82</v>
      </c>
      <c r="J784" s="39">
        <f>VLOOKUP($J781,ASBVs!$A$2:$AP$1041,31,FALSE)</f>
        <v>0.3</v>
      </c>
    </row>
    <row r="785" spans="2:10" ht="12.6" customHeight="1" x14ac:dyDescent="0.3">
      <c r="B785" s="29">
        <f>VLOOKUP($J781,ASBVs!$A$2:$AP$1041,12,FALSE)</f>
        <v>70</v>
      </c>
      <c r="C785" s="29">
        <f>VLOOKUP($J781,ASBVs!$A$2:$AP$1041,14,FALSE)</f>
        <v>73</v>
      </c>
      <c r="D785" s="29">
        <f>VLOOKUP($J781,ASBVs!$A$2:$AP$1041,16,FALSE)</f>
        <v>67</v>
      </c>
      <c r="E785" s="29">
        <f>VLOOKUP($J781,ASBVs!$A$2:$AP$1041,18,FALSE)</f>
        <v>69</v>
      </c>
      <c r="F785" s="29">
        <f>VLOOKUP($J781,ASBVs!$A$2:$AP$1041,20,FALSE)</f>
        <v>68</v>
      </c>
      <c r="G785" s="29">
        <f>VLOOKUP($J781,ASBVs!$A$2:$AP$1041,42,FALSE)</f>
        <v>64</v>
      </c>
      <c r="H785" s="29">
        <f>VLOOKUP($J781,ASBVs!$A$2:$AP$1041,40,FALSE)</f>
        <v>56</v>
      </c>
      <c r="I785" s="29">
        <f>VLOOKUP($J781,ASBVs!$A$2:$AP$1041,22,FALSE)</f>
        <v>68</v>
      </c>
      <c r="J785" s="29">
        <f>VLOOKUP($J781,ASBVs!$A$2:$AP$1041,32,FALSE)</f>
        <v>62</v>
      </c>
    </row>
    <row r="786" spans="2:10" ht="12.6" customHeight="1" x14ac:dyDescent="0.3">
      <c r="B786" s="31" t="s">
        <v>1089</v>
      </c>
      <c r="C786" s="27" t="s">
        <v>1090</v>
      </c>
      <c r="D786" s="27" t="s">
        <v>1091</v>
      </c>
      <c r="E786" s="27" t="s">
        <v>8</v>
      </c>
      <c r="F786" s="27" t="s">
        <v>6</v>
      </c>
      <c r="G786" s="27" t="s">
        <v>7</v>
      </c>
      <c r="H786" s="27" t="s">
        <v>2638</v>
      </c>
      <c r="I786" s="85" t="s">
        <v>2700</v>
      </c>
      <c r="J786" s="86"/>
    </row>
    <row r="787" spans="2:10" ht="12.6" customHeight="1" x14ac:dyDescent="0.3">
      <c r="B787" s="30">
        <f>VLOOKUP($J781,ASBVs!$A$2:$AP$1041,33,FALSE)</f>
        <v>0.03</v>
      </c>
      <c r="C787" s="30">
        <f>VLOOKUP($J781,ASBVs!$A$2:$AP$1041,35,FALSE)</f>
        <v>0.3</v>
      </c>
      <c r="D787" s="30">
        <f>VLOOKUP($J781,ASBVs!$A$2:$AP$1041,37,FALSE)</f>
        <v>0.02</v>
      </c>
      <c r="E787" s="32">
        <f>VLOOKUP($J781,ASBVs!$A$2:$AP$1041,29,FALSE)</f>
        <v>4.4000000000000004</v>
      </c>
      <c r="F787" s="32">
        <f>VLOOKUP($J781,ASBVs!$A$2:$AP$1041,23,FALSE)</f>
        <v>0.05</v>
      </c>
      <c r="G787" s="32">
        <f>VLOOKUP($J781,ASBVs!$A$2:$AP$1041,25,FALSE)</f>
        <v>5.48</v>
      </c>
      <c r="H787" s="32">
        <f>VLOOKUP($J781,ASBVs!$A$2:$AP$1041,27,FALSE)</f>
        <v>2.12</v>
      </c>
      <c r="I787" s="86"/>
      <c r="J787" s="86"/>
    </row>
    <row r="788" spans="2:10" ht="12.6" customHeight="1" x14ac:dyDescent="0.3">
      <c r="B788" s="33">
        <f>VLOOKUP($J781,ASBVs!$A$2:$AP$1041,34,FALSE)</f>
        <v>50</v>
      </c>
      <c r="C788" s="33">
        <f>VLOOKUP($J781,ASBVs!$A$2:$AP$1041,36,FALSE)</f>
        <v>59</v>
      </c>
      <c r="D788" s="33">
        <f>VLOOKUP($J781,ASBVs!$A$2:$AP$1041,38,FALSE)</f>
        <v>42</v>
      </c>
      <c r="E788" s="33">
        <f>VLOOKUP($J781,ASBVs!$A$2:$AP$1041,30,FALSE)</f>
        <v>64</v>
      </c>
      <c r="F788" s="33">
        <f>VLOOKUP($J781,ASBVs!$A$2:$AP$1041,24,FALSE)</f>
        <v>55</v>
      </c>
      <c r="G788" s="33">
        <f>VLOOKUP($J781,ASBVs!$A$2:$AP$1041,26,FALSE)</f>
        <v>54</v>
      </c>
      <c r="H788" s="33">
        <f>VLOOKUP($J781,ASBVs!$A$2:$AP$1041,28,FALSE)</f>
        <v>58</v>
      </c>
      <c r="I788" s="99">
        <f>VLOOKUP($J781,ASBVs!$A$2:$AQ$1041,43,FALSE)</f>
        <v>9.370000000000001</v>
      </c>
      <c r="J788" s="79"/>
    </row>
    <row r="789" spans="2:10" ht="12.6" customHeight="1" x14ac:dyDescent="0.3">
      <c r="B789" s="87" t="s">
        <v>2695</v>
      </c>
      <c r="C789" s="88"/>
      <c r="D789" s="89" t="s">
        <v>2699</v>
      </c>
      <c r="E789" s="90"/>
      <c r="F789" s="91" t="str">
        <f>VLOOKUP($J781,ASBVs!$A$2:$F$1041,6,FALSE)</f>
        <v xml:space="preserve"> </v>
      </c>
      <c r="G789" s="34" t="s">
        <v>2669</v>
      </c>
      <c r="H789" s="35" t="str">
        <f>VLOOKUP($J781,ASBVs!$A$2:$AU$1041,46,FALSE)</f>
        <v>3</v>
      </c>
      <c r="I789" s="34" t="s">
        <v>2670</v>
      </c>
      <c r="J789" s="35" t="str">
        <f>VLOOKUP($J781,ASBVs!$A$2:$AU$1041,47,FALSE)</f>
        <v>2</v>
      </c>
    </row>
    <row r="790" spans="2:10" ht="12.6" customHeight="1" x14ac:dyDescent="0.3">
      <c r="B790" s="93">
        <f>VLOOKUP($J781,ASBVs!$A$2:$AS$1041,45,FALSE)</f>
        <v>132.29</v>
      </c>
      <c r="C790" s="94"/>
      <c r="D790" s="93">
        <f>VLOOKUP($J781,ASBVs!$A$2:$AS$1041,44,FALSE)</f>
        <v>168.54</v>
      </c>
      <c r="E790" s="94"/>
      <c r="F790" s="92"/>
      <c r="G790" s="34" t="s">
        <v>2671</v>
      </c>
      <c r="H790" s="35" t="str">
        <f>VLOOKUP($J781,ASBVs!$A$2:$AW$1041,48,FALSE)</f>
        <v>3</v>
      </c>
      <c r="I790" s="34" t="s">
        <v>2672</v>
      </c>
      <c r="J790" s="35">
        <f>VLOOKUP($J781,ASBVs!$A$2:$AW$1041,49,FALSE)</f>
        <v>4</v>
      </c>
    </row>
    <row r="791" spans="2:10" ht="12.6" customHeight="1" x14ac:dyDescent="0.3">
      <c r="B791" s="36" t="s">
        <v>2696</v>
      </c>
      <c r="C791" s="95" t="str">
        <f>VLOOKUP($J781,ASBVs!$A$2:$E$1041,5,FALSE)</f>
        <v xml:space="preserve">Individual </v>
      </c>
      <c r="D791" s="96"/>
      <c r="E791" s="97" t="s">
        <v>2697</v>
      </c>
      <c r="F791" s="98"/>
      <c r="G791" s="74"/>
      <c r="H791" s="75"/>
      <c r="I791" s="37" t="s">
        <v>2698</v>
      </c>
      <c r="J791" s="38"/>
    </row>
    <row r="793" spans="2:10" ht="12.6" customHeight="1" x14ac:dyDescent="0.3">
      <c r="B793" s="76" t="s">
        <v>2692</v>
      </c>
      <c r="C793" s="77"/>
      <c r="D793" s="20" t="str">
        <f>VLOOKUP($J793,ASBVs!$A$2:$B$1041,2,FALSE)</f>
        <v>224285</v>
      </c>
      <c r="E793" s="21"/>
      <c r="F793" s="22" t="str">
        <f>VLOOKUP($J793,ASBVs!$A$2:$J$1041,10,FALSE)</f>
        <v>Twin</v>
      </c>
      <c r="G793" s="78" t="str">
        <f>VLOOKUP($J793,ASBVs!$A$2:$AX$1041,50,FALSE)</f>
        <v xml:space="preserve"> </v>
      </c>
      <c r="H793" s="79"/>
      <c r="I793" s="23" t="s">
        <v>2693</v>
      </c>
      <c r="J793" s="24">
        <v>67</v>
      </c>
    </row>
    <row r="794" spans="2:10" ht="12.6" customHeight="1" x14ac:dyDescent="0.3">
      <c r="B794" s="25" t="s">
        <v>2694</v>
      </c>
      <c r="C794" s="80" t="str">
        <f>VLOOKUP($J793,ASBVs!$A$2:$H$1041,8,FALSE)</f>
        <v>218844</v>
      </c>
      <c r="D794" s="80"/>
      <c r="E794" s="81"/>
      <c r="F794" s="26" t="s">
        <v>2639</v>
      </c>
      <c r="G794" s="82">
        <f>VLOOKUP($J793,ASBVs!$A$2:$I$1041,9,FALSE)</f>
        <v>44708</v>
      </c>
      <c r="H794" s="83"/>
      <c r="I794" s="83"/>
      <c r="J794" s="84"/>
    </row>
    <row r="795" spans="2:10" ht="12.6" customHeight="1" x14ac:dyDescent="0.3">
      <c r="B795" s="27" t="s">
        <v>0</v>
      </c>
      <c r="C795" s="28" t="s">
        <v>1</v>
      </c>
      <c r="D795" s="28" t="s">
        <v>2</v>
      </c>
      <c r="E795" s="28" t="s">
        <v>3</v>
      </c>
      <c r="F795" s="27" t="s">
        <v>4</v>
      </c>
      <c r="G795" s="28" t="s">
        <v>1093</v>
      </c>
      <c r="H795" s="28" t="s">
        <v>1092</v>
      </c>
      <c r="I795" s="28" t="s">
        <v>5</v>
      </c>
      <c r="J795" s="28" t="s">
        <v>2652</v>
      </c>
    </row>
    <row r="796" spans="2:10" ht="12.6" customHeight="1" x14ac:dyDescent="0.3">
      <c r="B796" s="29">
        <f>VLOOKUP($J793,ASBVs!$A$2:$AP$1041,11,FALSE)</f>
        <v>0.45</v>
      </c>
      <c r="C796" s="29">
        <f>VLOOKUP($J793,ASBVs!$A$2:$AP$1041,13,FALSE)</f>
        <v>9.31</v>
      </c>
      <c r="D796" s="29">
        <f>VLOOKUP($J793,ASBVs!$A$2:$AP$1041,15,FALSE)</f>
        <v>13.35</v>
      </c>
      <c r="E796" s="29">
        <f>VLOOKUP($J793,ASBVs!$A$2:$AP$1041,17,FALSE)</f>
        <v>0.39</v>
      </c>
      <c r="F796" s="29">
        <f>VLOOKUP($J793,ASBVs!$A$2:$AP$1041,19,FALSE)</f>
        <v>1.94</v>
      </c>
      <c r="G796" s="39">
        <f>VLOOKUP($J793,ASBVs!$A$2:$AP$1041,41,FALSE)</f>
        <v>0.57999999999999996</v>
      </c>
      <c r="H796" s="39">
        <f>VLOOKUP($J793,ASBVs!$A$2:$AP$1041,39,FALSE)</f>
        <v>0.35</v>
      </c>
      <c r="I796" s="29">
        <f>VLOOKUP($J793,ASBVs!$A$2:$AP$1041,21,FALSE)</f>
        <v>0.89</v>
      </c>
      <c r="J796" s="39">
        <f>VLOOKUP($J793,ASBVs!$A$2:$AP$1041,31,FALSE)</f>
        <v>0.38</v>
      </c>
    </row>
    <row r="797" spans="2:10" ht="12.6" customHeight="1" x14ac:dyDescent="0.3">
      <c r="B797" s="29">
        <f>VLOOKUP($J793,ASBVs!$A$2:$AP$1041,12,FALSE)</f>
        <v>65</v>
      </c>
      <c r="C797" s="29">
        <f>VLOOKUP($J793,ASBVs!$A$2:$AP$1041,14,FALSE)</f>
        <v>70</v>
      </c>
      <c r="D797" s="29">
        <f>VLOOKUP($J793,ASBVs!$A$2:$AP$1041,16,FALSE)</f>
        <v>58</v>
      </c>
      <c r="E797" s="29">
        <f>VLOOKUP($J793,ASBVs!$A$2:$AP$1041,18,FALSE)</f>
        <v>64</v>
      </c>
      <c r="F797" s="29">
        <f>VLOOKUP($J793,ASBVs!$A$2:$AP$1041,20,FALSE)</f>
        <v>65</v>
      </c>
      <c r="G797" s="29">
        <f>VLOOKUP($J793,ASBVs!$A$2:$AP$1041,42,FALSE)</f>
        <v>49</v>
      </c>
      <c r="H797" s="29">
        <f>VLOOKUP($J793,ASBVs!$A$2:$AP$1041,40,FALSE)</f>
        <v>44</v>
      </c>
      <c r="I797" s="29">
        <f>VLOOKUP($J793,ASBVs!$A$2:$AP$1041,22,FALSE)</f>
        <v>54</v>
      </c>
      <c r="J797" s="29">
        <f>VLOOKUP($J793,ASBVs!$A$2:$AP$1041,32,FALSE)</f>
        <v>47</v>
      </c>
    </row>
    <row r="798" spans="2:10" ht="12.6" customHeight="1" x14ac:dyDescent="0.3">
      <c r="B798" s="31" t="s">
        <v>1089</v>
      </c>
      <c r="C798" s="27" t="s">
        <v>1090</v>
      </c>
      <c r="D798" s="27" t="s">
        <v>1091</v>
      </c>
      <c r="E798" s="27" t="s">
        <v>8</v>
      </c>
      <c r="F798" s="27" t="s">
        <v>6</v>
      </c>
      <c r="G798" s="27" t="s">
        <v>7</v>
      </c>
      <c r="H798" s="27" t="s">
        <v>2638</v>
      </c>
      <c r="I798" s="85" t="s">
        <v>2700</v>
      </c>
      <c r="J798" s="86"/>
    </row>
    <row r="799" spans="2:10" ht="12.6" customHeight="1" x14ac:dyDescent="0.3">
      <c r="B799" s="30">
        <f>VLOOKUP($J793,ASBVs!$A$2:$AP$1041,33,FALSE)</f>
        <v>0.08</v>
      </c>
      <c r="C799" s="30">
        <f>VLOOKUP($J793,ASBVs!$A$2:$AP$1041,35,FALSE)</f>
        <v>0.31</v>
      </c>
      <c r="D799" s="30">
        <f>VLOOKUP($J793,ASBVs!$A$2:$AP$1041,37,FALSE)</f>
        <v>1E-3</v>
      </c>
      <c r="E799" s="32">
        <f>VLOOKUP($J793,ASBVs!$A$2:$AP$1041,29,FALSE)</f>
        <v>4.51</v>
      </c>
      <c r="F799" s="32">
        <f>VLOOKUP($J793,ASBVs!$A$2:$AP$1041,23,FALSE)</f>
        <v>-0.44</v>
      </c>
      <c r="G799" s="32">
        <f>VLOOKUP($J793,ASBVs!$A$2:$AP$1041,25,FALSE)</f>
        <v>4.46</v>
      </c>
      <c r="H799" s="32">
        <f>VLOOKUP($J793,ASBVs!$A$2:$AP$1041,27,FALSE)</f>
        <v>1.86</v>
      </c>
      <c r="I799" s="86"/>
      <c r="J799" s="86"/>
    </row>
    <row r="800" spans="2:10" ht="12.6" customHeight="1" x14ac:dyDescent="0.3">
      <c r="B800" s="33">
        <f>VLOOKUP($J793,ASBVs!$A$2:$AP$1041,34,FALSE)</f>
        <v>39</v>
      </c>
      <c r="C800" s="33">
        <f>VLOOKUP($J793,ASBVs!$A$2:$AP$1041,36,FALSE)</f>
        <v>47</v>
      </c>
      <c r="D800" s="33">
        <f>VLOOKUP($J793,ASBVs!$A$2:$AP$1041,38,FALSE)</f>
        <v>34</v>
      </c>
      <c r="E800" s="33">
        <f>VLOOKUP($J793,ASBVs!$A$2:$AP$1041,30,FALSE)</f>
        <v>59</v>
      </c>
      <c r="F800" s="33">
        <f>VLOOKUP($J793,ASBVs!$A$2:$AP$1041,24,FALSE)</f>
        <v>45</v>
      </c>
      <c r="G800" s="33">
        <f>VLOOKUP($J793,ASBVs!$A$2:$AP$1041,26,FALSE)</f>
        <v>45</v>
      </c>
      <c r="H800" s="33">
        <f>VLOOKUP($J793,ASBVs!$A$2:$AP$1041,28,FALSE)</f>
        <v>49</v>
      </c>
      <c r="I800" s="99">
        <f>VLOOKUP($J793,ASBVs!$A$2:$AQ$1041,43,FALSE)</f>
        <v>10.200000000000001</v>
      </c>
      <c r="J800" s="79"/>
    </row>
    <row r="801" spans="2:10" ht="12.6" customHeight="1" x14ac:dyDescent="0.3">
      <c r="B801" s="87" t="s">
        <v>2695</v>
      </c>
      <c r="C801" s="88"/>
      <c r="D801" s="89" t="s">
        <v>2699</v>
      </c>
      <c r="E801" s="90"/>
      <c r="F801" s="91" t="str">
        <f>VLOOKUP($J793,ASBVs!$A$2:$F$1041,6,FALSE)</f>
        <v xml:space="preserve"> </v>
      </c>
      <c r="G801" s="34" t="s">
        <v>2669</v>
      </c>
      <c r="H801" s="35" t="str">
        <f>VLOOKUP($J793,ASBVs!$A$2:$AU$1041,46,FALSE)</f>
        <v>3</v>
      </c>
      <c r="I801" s="34" t="s">
        <v>2670</v>
      </c>
      <c r="J801" s="35" t="str">
        <f>VLOOKUP($J793,ASBVs!$A$2:$AU$1041,47,FALSE)</f>
        <v>3</v>
      </c>
    </row>
    <row r="802" spans="2:10" ht="12.6" customHeight="1" x14ac:dyDescent="0.3">
      <c r="B802" s="93">
        <f>VLOOKUP($J793,ASBVs!$A$2:$AS$1041,45,FALSE)</f>
        <v>131.68</v>
      </c>
      <c r="C802" s="94"/>
      <c r="D802" s="93">
        <f>VLOOKUP($J793,ASBVs!$A$2:$AS$1041,44,FALSE)</f>
        <v>176.6</v>
      </c>
      <c r="E802" s="94"/>
      <c r="F802" s="92"/>
      <c r="G802" s="34" t="s">
        <v>2671</v>
      </c>
      <c r="H802" s="35" t="str">
        <f>VLOOKUP($J793,ASBVs!$A$2:$AW$1041,48,FALSE)</f>
        <v>2</v>
      </c>
      <c r="I802" s="34" t="s">
        <v>2672</v>
      </c>
      <c r="J802" s="35">
        <f>VLOOKUP($J793,ASBVs!$A$2:$AW$1041,49,FALSE)</f>
        <v>2</v>
      </c>
    </row>
    <row r="803" spans="2:10" ht="12.6" customHeight="1" x14ac:dyDescent="0.3">
      <c r="B803" s="36" t="s">
        <v>2696</v>
      </c>
      <c r="C803" s="95" t="str">
        <f>VLOOKUP($J793,ASBVs!$A$2:$E$1041,5,FALSE)</f>
        <v xml:space="preserve">Individual </v>
      </c>
      <c r="D803" s="96"/>
      <c r="E803" s="97" t="s">
        <v>2697</v>
      </c>
      <c r="F803" s="98"/>
      <c r="G803" s="74"/>
      <c r="H803" s="75"/>
      <c r="I803" s="37" t="s">
        <v>2698</v>
      </c>
      <c r="J803" s="38"/>
    </row>
    <row r="805" spans="2:10" ht="12.6" customHeight="1" x14ac:dyDescent="0.3">
      <c r="B805" s="76" t="s">
        <v>2692</v>
      </c>
      <c r="C805" s="77"/>
      <c r="D805" s="20" t="str">
        <f>VLOOKUP($J805,ASBVs!$A$2:$B$1041,2,FALSE)</f>
        <v>229930</v>
      </c>
      <c r="E805" s="21"/>
      <c r="F805" s="22" t="str">
        <f>VLOOKUP($J805,ASBVs!$A$2:$J$1041,10,FALSE)</f>
        <v>Single - ET</v>
      </c>
      <c r="G805" s="78" t="str">
        <f>VLOOKUP($J805,ASBVs!$A$2:$AX$1041,50,FALSE)</f>
        <v xml:space="preserve"> </v>
      </c>
      <c r="H805" s="79"/>
      <c r="I805" s="23" t="s">
        <v>2693</v>
      </c>
      <c r="J805" s="24">
        <v>68</v>
      </c>
    </row>
    <row r="806" spans="2:10" ht="12.6" customHeight="1" x14ac:dyDescent="0.3">
      <c r="B806" s="25" t="s">
        <v>2694</v>
      </c>
      <c r="C806" s="80" t="str">
        <f>VLOOKUP($J805,ASBVs!$A$2:$H$1041,8,FALSE)</f>
        <v>150909</v>
      </c>
      <c r="D806" s="80"/>
      <c r="E806" s="81"/>
      <c r="F806" s="26" t="s">
        <v>2639</v>
      </c>
      <c r="G806" s="82">
        <f>VLOOKUP($J805,ASBVs!$A$2:$I$1041,9,FALSE)</f>
        <v>44721</v>
      </c>
      <c r="H806" s="83"/>
      <c r="I806" s="83"/>
      <c r="J806" s="84"/>
    </row>
    <row r="807" spans="2:10" ht="12.6" customHeight="1" x14ac:dyDescent="0.3">
      <c r="B807" s="27" t="s">
        <v>0</v>
      </c>
      <c r="C807" s="28" t="s">
        <v>1</v>
      </c>
      <c r="D807" s="28" t="s">
        <v>2</v>
      </c>
      <c r="E807" s="28" t="s">
        <v>3</v>
      </c>
      <c r="F807" s="27" t="s">
        <v>4</v>
      </c>
      <c r="G807" s="28" t="s">
        <v>1093</v>
      </c>
      <c r="H807" s="28" t="s">
        <v>1092</v>
      </c>
      <c r="I807" s="28" t="s">
        <v>5</v>
      </c>
      <c r="J807" s="28" t="s">
        <v>2652</v>
      </c>
    </row>
    <row r="808" spans="2:10" ht="12.6" customHeight="1" x14ac:dyDescent="0.3">
      <c r="B808" s="29">
        <f>VLOOKUP($J805,ASBVs!$A$2:$AP$1041,11,FALSE)</f>
        <v>0.62</v>
      </c>
      <c r="C808" s="29">
        <f>VLOOKUP($J805,ASBVs!$A$2:$AP$1041,13,FALSE)</f>
        <v>10.4</v>
      </c>
      <c r="D808" s="29">
        <f>VLOOKUP($J805,ASBVs!$A$2:$AP$1041,15,FALSE)</f>
        <v>16.45</v>
      </c>
      <c r="E808" s="29">
        <f>VLOOKUP($J805,ASBVs!$A$2:$AP$1041,17,FALSE)</f>
        <v>-0.46</v>
      </c>
      <c r="F808" s="29">
        <f>VLOOKUP($J805,ASBVs!$A$2:$AP$1041,19,FALSE)</f>
        <v>1.1100000000000001</v>
      </c>
      <c r="G808" s="39">
        <f>VLOOKUP($J805,ASBVs!$A$2:$AP$1041,41,FALSE)</f>
        <v>0.45</v>
      </c>
      <c r="H808" s="39">
        <f>VLOOKUP($J805,ASBVs!$A$2:$AP$1041,39,FALSE)</f>
        <v>0.28000000000000003</v>
      </c>
      <c r="I808" s="29">
        <f>VLOOKUP($J805,ASBVs!$A$2:$AP$1041,21,FALSE)</f>
        <v>1.41</v>
      </c>
      <c r="J808" s="39">
        <f>VLOOKUP($J805,ASBVs!$A$2:$AP$1041,31,FALSE)</f>
        <v>0.32</v>
      </c>
    </row>
    <row r="809" spans="2:10" ht="12.6" customHeight="1" x14ac:dyDescent="0.3">
      <c r="B809" s="29">
        <f>VLOOKUP($J805,ASBVs!$A$2:$AP$1041,12,FALSE)</f>
        <v>70</v>
      </c>
      <c r="C809" s="29">
        <f>VLOOKUP($J805,ASBVs!$A$2:$AP$1041,14,FALSE)</f>
        <v>72</v>
      </c>
      <c r="D809" s="29">
        <f>VLOOKUP($J805,ASBVs!$A$2:$AP$1041,16,FALSE)</f>
        <v>65</v>
      </c>
      <c r="E809" s="29">
        <f>VLOOKUP($J805,ASBVs!$A$2:$AP$1041,18,FALSE)</f>
        <v>68</v>
      </c>
      <c r="F809" s="29">
        <f>VLOOKUP($J805,ASBVs!$A$2:$AP$1041,20,FALSE)</f>
        <v>67</v>
      </c>
      <c r="G809" s="29">
        <f>VLOOKUP($J805,ASBVs!$A$2:$AP$1041,42,FALSE)</f>
        <v>59</v>
      </c>
      <c r="H809" s="29">
        <f>VLOOKUP($J805,ASBVs!$A$2:$AP$1041,40,FALSE)</f>
        <v>53</v>
      </c>
      <c r="I809" s="29">
        <f>VLOOKUP($J805,ASBVs!$A$2:$AP$1041,22,FALSE)</f>
        <v>65</v>
      </c>
      <c r="J809" s="29">
        <f>VLOOKUP($J805,ASBVs!$A$2:$AP$1041,32,FALSE)</f>
        <v>57</v>
      </c>
    </row>
    <row r="810" spans="2:10" ht="12.6" customHeight="1" x14ac:dyDescent="0.3">
      <c r="B810" s="31" t="s">
        <v>1089</v>
      </c>
      <c r="C810" s="27" t="s">
        <v>1090</v>
      </c>
      <c r="D810" s="27" t="s">
        <v>1091</v>
      </c>
      <c r="E810" s="27" t="s">
        <v>8</v>
      </c>
      <c r="F810" s="27" t="s">
        <v>6</v>
      </c>
      <c r="G810" s="27" t="s">
        <v>7</v>
      </c>
      <c r="H810" s="27" t="s">
        <v>2638</v>
      </c>
      <c r="I810" s="85" t="s">
        <v>2700</v>
      </c>
      <c r="J810" s="86"/>
    </row>
    <row r="811" spans="2:10" ht="12.6" customHeight="1" x14ac:dyDescent="0.3">
      <c r="B811" s="30">
        <f>VLOOKUP($J805,ASBVs!$A$2:$AP$1041,33,FALSE)</f>
        <v>0.06</v>
      </c>
      <c r="C811" s="30">
        <f>VLOOKUP($J805,ASBVs!$A$2:$AP$1041,35,FALSE)</f>
        <v>0.27</v>
      </c>
      <c r="D811" s="30">
        <f>VLOOKUP($J805,ASBVs!$A$2:$AP$1041,37,FALSE)</f>
        <v>1E-3</v>
      </c>
      <c r="E811" s="32">
        <f>VLOOKUP($J805,ASBVs!$A$2:$AP$1041,29,FALSE)</f>
        <v>5.54</v>
      </c>
      <c r="F811" s="32">
        <f>VLOOKUP($J805,ASBVs!$A$2:$AP$1041,23,FALSE)</f>
        <v>-0.36</v>
      </c>
      <c r="G811" s="32">
        <f>VLOOKUP($J805,ASBVs!$A$2:$AP$1041,25,FALSE)</f>
        <v>2.57</v>
      </c>
      <c r="H811" s="32">
        <f>VLOOKUP($J805,ASBVs!$A$2:$AP$1041,27,FALSE)</f>
        <v>2.2000000000000002</v>
      </c>
      <c r="I811" s="86"/>
      <c r="J811" s="86"/>
    </row>
    <row r="812" spans="2:10" ht="12.6" customHeight="1" x14ac:dyDescent="0.3">
      <c r="B812" s="33">
        <f>VLOOKUP($J805,ASBVs!$A$2:$AP$1041,34,FALSE)</f>
        <v>47</v>
      </c>
      <c r="C812" s="33">
        <f>VLOOKUP($J805,ASBVs!$A$2:$AP$1041,36,FALSE)</f>
        <v>56</v>
      </c>
      <c r="D812" s="33">
        <f>VLOOKUP($J805,ASBVs!$A$2:$AP$1041,38,FALSE)</f>
        <v>40</v>
      </c>
      <c r="E812" s="33">
        <f>VLOOKUP($J805,ASBVs!$A$2:$AP$1041,30,FALSE)</f>
        <v>63</v>
      </c>
      <c r="F812" s="33">
        <f>VLOOKUP($J805,ASBVs!$A$2:$AP$1041,24,FALSE)</f>
        <v>51</v>
      </c>
      <c r="G812" s="33">
        <f>VLOOKUP($J805,ASBVs!$A$2:$AP$1041,26,FALSE)</f>
        <v>51</v>
      </c>
      <c r="H812" s="33">
        <f>VLOOKUP($J805,ASBVs!$A$2:$AP$1041,28,FALSE)</f>
        <v>56</v>
      </c>
      <c r="I812" s="99">
        <f>VLOOKUP($J805,ASBVs!$A$2:$AQ$1041,43,FALSE)</f>
        <v>11.81</v>
      </c>
      <c r="J812" s="79"/>
    </row>
    <row r="813" spans="2:10" ht="12.6" customHeight="1" x14ac:dyDescent="0.3">
      <c r="B813" s="87" t="s">
        <v>2695</v>
      </c>
      <c r="C813" s="88"/>
      <c r="D813" s="89" t="s">
        <v>2699</v>
      </c>
      <c r="E813" s="90"/>
      <c r="F813" s="91" t="str">
        <f>VLOOKUP($J805,ASBVs!$A$2:$F$1041,6,FALSE)</f>
        <v xml:space="preserve"> </v>
      </c>
      <c r="G813" s="34" t="s">
        <v>2669</v>
      </c>
      <c r="H813" s="35" t="str">
        <f>VLOOKUP($J805,ASBVs!$A$2:$AU$1041,46,FALSE)</f>
        <v>2</v>
      </c>
      <c r="I813" s="34" t="s">
        <v>2670</v>
      </c>
      <c r="J813" s="35" t="str">
        <f>VLOOKUP($J805,ASBVs!$A$2:$AU$1041,47,FALSE)</f>
        <v>2</v>
      </c>
    </row>
    <row r="814" spans="2:10" ht="12.6" customHeight="1" x14ac:dyDescent="0.3">
      <c r="B814" s="93">
        <f>VLOOKUP($J805,ASBVs!$A$2:$AS$1041,45,FALSE)</f>
        <v>130.27000000000001</v>
      </c>
      <c r="C814" s="94"/>
      <c r="D814" s="93">
        <f>VLOOKUP($J805,ASBVs!$A$2:$AS$1041,44,FALSE)</f>
        <v>174.94</v>
      </c>
      <c r="E814" s="94"/>
      <c r="F814" s="92"/>
      <c r="G814" s="34" t="s">
        <v>2671</v>
      </c>
      <c r="H814" s="35" t="str">
        <f>VLOOKUP($J805,ASBVs!$A$2:$AW$1041,48,FALSE)</f>
        <v>3</v>
      </c>
      <c r="I814" s="34" t="s">
        <v>2672</v>
      </c>
      <c r="J814" s="35">
        <f>VLOOKUP($J805,ASBVs!$A$2:$AW$1041,49,FALSE)</f>
        <v>3</v>
      </c>
    </row>
    <row r="815" spans="2:10" ht="12.6" customHeight="1" x14ac:dyDescent="0.3">
      <c r="B815" s="36" t="s">
        <v>2696</v>
      </c>
      <c r="C815" s="95" t="str">
        <f>VLOOKUP($J805,ASBVs!$A$2:$E$1041,5,FALSE)</f>
        <v xml:space="preserve">Individual </v>
      </c>
      <c r="D815" s="96"/>
      <c r="E815" s="97" t="s">
        <v>2697</v>
      </c>
      <c r="F815" s="98"/>
      <c r="G815" s="74"/>
      <c r="H815" s="75"/>
      <c r="I815" s="37" t="s">
        <v>2698</v>
      </c>
      <c r="J815" s="38"/>
    </row>
    <row r="817" spans="2:10" ht="12.6" customHeight="1" x14ac:dyDescent="0.3">
      <c r="B817" s="76" t="s">
        <v>2692</v>
      </c>
      <c r="C817" s="77"/>
      <c r="D817" s="20" t="str">
        <f>VLOOKUP($J817,ASBVs!$A$2:$B$1041,2,FALSE)</f>
        <v>224361</v>
      </c>
      <c r="E817" s="21"/>
      <c r="F817" s="22" t="str">
        <f>VLOOKUP($J817,ASBVs!$A$2:$J$1041,10,FALSE)</f>
        <v>Single</v>
      </c>
      <c r="G817" s="78" t="str">
        <f>VLOOKUP($J817,ASBVs!$A$2:$AX$1041,50,FALSE)</f>
        <v xml:space="preserve"> </v>
      </c>
      <c r="H817" s="79"/>
      <c r="I817" s="23" t="s">
        <v>2693</v>
      </c>
      <c r="J817" s="24">
        <v>69</v>
      </c>
    </row>
    <row r="818" spans="2:10" ht="12.6" customHeight="1" x14ac:dyDescent="0.3">
      <c r="B818" s="25" t="s">
        <v>2694</v>
      </c>
      <c r="C818" s="80" t="str">
        <f>VLOOKUP($J817,ASBVs!$A$2:$H$1041,8,FALSE)</f>
        <v>213926</v>
      </c>
      <c r="D818" s="80"/>
      <c r="E818" s="81"/>
      <c r="F818" s="26" t="s">
        <v>2639</v>
      </c>
      <c r="G818" s="82">
        <f>VLOOKUP($J817,ASBVs!$A$2:$I$1041,9,FALSE)</f>
        <v>44709</v>
      </c>
      <c r="H818" s="83"/>
      <c r="I818" s="83"/>
      <c r="J818" s="84"/>
    </row>
    <row r="819" spans="2:10" ht="12.6" customHeight="1" x14ac:dyDescent="0.3">
      <c r="B819" s="27" t="s">
        <v>0</v>
      </c>
      <c r="C819" s="28" t="s">
        <v>1</v>
      </c>
      <c r="D819" s="28" t="s">
        <v>2</v>
      </c>
      <c r="E819" s="28" t="s">
        <v>3</v>
      </c>
      <c r="F819" s="27" t="s">
        <v>4</v>
      </c>
      <c r="G819" s="28" t="s">
        <v>1093</v>
      </c>
      <c r="H819" s="28" t="s">
        <v>1092</v>
      </c>
      <c r="I819" s="28" t="s">
        <v>5</v>
      </c>
      <c r="J819" s="28" t="s">
        <v>2652</v>
      </c>
    </row>
    <row r="820" spans="2:10" ht="12.6" customHeight="1" x14ac:dyDescent="0.3">
      <c r="B820" s="29">
        <f>VLOOKUP($J817,ASBVs!$A$2:$AP$1041,11,FALSE)</f>
        <v>0.57999999999999996</v>
      </c>
      <c r="C820" s="29">
        <f>VLOOKUP($J817,ASBVs!$A$2:$AP$1041,13,FALSE)</f>
        <v>10.38</v>
      </c>
      <c r="D820" s="29">
        <f>VLOOKUP($J817,ASBVs!$A$2:$AP$1041,15,FALSE)</f>
        <v>16.28</v>
      </c>
      <c r="E820" s="29">
        <f>VLOOKUP($J817,ASBVs!$A$2:$AP$1041,17,FALSE)</f>
        <v>-0.54</v>
      </c>
      <c r="F820" s="29">
        <f>VLOOKUP($J817,ASBVs!$A$2:$AP$1041,19,FALSE)</f>
        <v>2.38</v>
      </c>
      <c r="G820" s="39">
        <f>VLOOKUP($J817,ASBVs!$A$2:$AP$1041,41,FALSE)</f>
        <v>0.4</v>
      </c>
      <c r="H820" s="39">
        <f>VLOOKUP($J817,ASBVs!$A$2:$AP$1041,39,FALSE)</f>
        <v>0.24</v>
      </c>
      <c r="I820" s="29">
        <f>VLOOKUP($J817,ASBVs!$A$2:$AP$1041,21,FALSE)</f>
        <v>1.48</v>
      </c>
      <c r="J820" s="39">
        <f>VLOOKUP($J817,ASBVs!$A$2:$AP$1041,31,FALSE)</f>
        <v>0.26</v>
      </c>
    </row>
    <row r="821" spans="2:10" ht="12.6" customHeight="1" x14ac:dyDescent="0.3">
      <c r="B821" s="29">
        <f>VLOOKUP($J817,ASBVs!$A$2:$AP$1041,12,FALSE)</f>
        <v>66</v>
      </c>
      <c r="C821" s="29">
        <f>VLOOKUP($J817,ASBVs!$A$2:$AP$1041,14,FALSE)</f>
        <v>69</v>
      </c>
      <c r="D821" s="29">
        <f>VLOOKUP($J817,ASBVs!$A$2:$AP$1041,16,FALSE)</f>
        <v>60</v>
      </c>
      <c r="E821" s="29">
        <f>VLOOKUP($J817,ASBVs!$A$2:$AP$1041,18,FALSE)</f>
        <v>63</v>
      </c>
      <c r="F821" s="29">
        <f>VLOOKUP($J817,ASBVs!$A$2:$AP$1041,20,FALSE)</f>
        <v>64</v>
      </c>
      <c r="G821" s="29">
        <f>VLOOKUP($J817,ASBVs!$A$2:$AP$1041,42,FALSE)</f>
        <v>50</v>
      </c>
      <c r="H821" s="29">
        <f>VLOOKUP($J817,ASBVs!$A$2:$AP$1041,40,FALSE)</f>
        <v>44</v>
      </c>
      <c r="I821" s="29">
        <f>VLOOKUP($J817,ASBVs!$A$2:$AP$1041,22,FALSE)</f>
        <v>55</v>
      </c>
      <c r="J821" s="29">
        <f>VLOOKUP($J817,ASBVs!$A$2:$AP$1041,32,FALSE)</f>
        <v>49</v>
      </c>
    </row>
    <row r="822" spans="2:10" ht="12.6" customHeight="1" x14ac:dyDescent="0.3">
      <c r="B822" s="31" t="s">
        <v>1089</v>
      </c>
      <c r="C822" s="27" t="s">
        <v>1090</v>
      </c>
      <c r="D822" s="27" t="s">
        <v>1091</v>
      </c>
      <c r="E822" s="27" t="s">
        <v>8</v>
      </c>
      <c r="F822" s="27" t="s">
        <v>6</v>
      </c>
      <c r="G822" s="27" t="s">
        <v>7</v>
      </c>
      <c r="H822" s="27" t="s">
        <v>2638</v>
      </c>
      <c r="I822" s="85" t="s">
        <v>2700</v>
      </c>
      <c r="J822" s="86"/>
    </row>
    <row r="823" spans="2:10" ht="12.6" customHeight="1" x14ac:dyDescent="0.3">
      <c r="B823" s="30">
        <f>VLOOKUP($J817,ASBVs!$A$2:$AP$1041,33,FALSE)</f>
        <v>0.05</v>
      </c>
      <c r="C823" s="30">
        <f>VLOOKUP($J817,ASBVs!$A$2:$AP$1041,35,FALSE)</f>
        <v>0.17</v>
      </c>
      <c r="D823" s="30">
        <f>VLOOKUP($J817,ASBVs!$A$2:$AP$1041,37,FALSE)</f>
        <v>0.03</v>
      </c>
      <c r="E823" s="32">
        <f>VLOOKUP($J817,ASBVs!$A$2:$AP$1041,29,FALSE)</f>
        <v>6.17</v>
      </c>
      <c r="F823" s="32">
        <f>VLOOKUP($J817,ASBVs!$A$2:$AP$1041,23,FALSE)</f>
        <v>-0.44</v>
      </c>
      <c r="G823" s="32">
        <f>VLOOKUP($J817,ASBVs!$A$2:$AP$1041,25,FALSE)</f>
        <v>3.67</v>
      </c>
      <c r="H823" s="32">
        <f>VLOOKUP($J817,ASBVs!$A$2:$AP$1041,27,FALSE)</f>
        <v>2.5</v>
      </c>
      <c r="I823" s="86"/>
      <c r="J823" s="86"/>
    </row>
    <row r="824" spans="2:10" ht="12.6" customHeight="1" x14ac:dyDescent="0.3">
      <c r="B824" s="33">
        <f>VLOOKUP($J817,ASBVs!$A$2:$AP$1041,34,FALSE)</f>
        <v>38</v>
      </c>
      <c r="C824" s="33">
        <f>VLOOKUP($J817,ASBVs!$A$2:$AP$1041,36,FALSE)</f>
        <v>47</v>
      </c>
      <c r="D824" s="33">
        <f>VLOOKUP($J817,ASBVs!$A$2:$AP$1041,38,FALSE)</f>
        <v>32</v>
      </c>
      <c r="E824" s="33">
        <f>VLOOKUP($J817,ASBVs!$A$2:$AP$1041,30,FALSE)</f>
        <v>58</v>
      </c>
      <c r="F824" s="33">
        <f>VLOOKUP($J817,ASBVs!$A$2:$AP$1041,24,FALSE)</f>
        <v>46</v>
      </c>
      <c r="G824" s="33">
        <f>VLOOKUP($J817,ASBVs!$A$2:$AP$1041,26,FALSE)</f>
        <v>46</v>
      </c>
      <c r="H824" s="33">
        <f>VLOOKUP($J817,ASBVs!$A$2:$AP$1041,28,FALSE)</f>
        <v>49</v>
      </c>
      <c r="I824" s="99">
        <f>VLOOKUP($J817,ASBVs!$A$2:$AQ$1041,43,FALSE)</f>
        <v>11.860000000000001</v>
      </c>
      <c r="J824" s="79"/>
    </row>
    <row r="825" spans="2:10" ht="12.6" customHeight="1" x14ac:dyDescent="0.3">
      <c r="B825" s="87" t="s">
        <v>2695</v>
      </c>
      <c r="C825" s="88"/>
      <c r="D825" s="89" t="s">
        <v>2699</v>
      </c>
      <c r="E825" s="90"/>
      <c r="F825" s="91" t="str">
        <f>VLOOKUP($J817,ASBVs!$A$2:$F$1041,6,FALSE)</f>
        <v xml:space="preserve"> </v>
      </c>
      <c r="G825" s="34" t="s">
        <v>2669</v>
      </c>
      <c r="H825" s="35" t="str">
        <f>VLOOKUP($J817,ASBVs!$A$2:$AU$1041,46,FALSE)</f>
        <v>1</v>
      </c>
      <c r="I825" s="34" t="s">
        <v>2670</v>
      </c>
      <c r="J825" s="35" t="str">
        <f>VLOOKUP($J817,ASBVs!$A$2:$AU$1041,47,FALSE)</f>
        <v>1</v>
      </c>
    </row>
    <row r="826" spans="2:10" ht="12.6" customHeight="1" x14ac:dyDescent="0.3">
      <c r="B826" s="93">
        <f>VLOOKUP($J817,ASBVs!$A$2:$AS$1041,45,FALSE)</f>
        <v>128.96</v>
      </c>
      <c r="C826" s="94"/>
      <c r="D826" s="93">
        <f>VLOOKUP($J817,ASBVs!$A$2:$AS$1041,44,FALSE)</f>
        <v>169.79</v>
      </c>
      <c r="E826" s="94"/>
      <c r="F826" s="92"/>
      <c r="G826" s="34" t="s">
        <v>2671</v>
      </c>
      <c r="H826" s="35" t="str">
        <f>VLOOKUP($J817,ASBVs!$A$2:$AW$1041,48,FALSE)</f>
        <v>2</v>
      </c>
      <c r="I826" s="34" t="s">
        <v>2672</v>
      </c>
      <c r="J826" s="35">
        <f>VLOOKUP($J817,ASBVs!$A$2:$AW$1041,49,FALSE)</f>
        <v>4</v>
      </c>
    </row>
    <row r="827" spans="2:10" ht="12.6" customHeight="1" x14ac:dyDescent="0.3">
      <c r="B827" s="36" t="s">
        <v>2696</v>
      </c>
      <c r="C827" s="95" t="str">
        <f>VLOOKUP($J817,ASBVs!$A$2:$E$1041,5,FALSE)</f>
        <v xml:space="preserve">Individual </v>
      </c>
      <c r="D827" s="96"/>
      <c r="E827" s="97" t="s">
        <v>2697</v>
      </c>
      <c r="F827" s="98"/>
      <c r="G827" s="74"/>
      <c r="H827" s="75"/>
      <c r="I827" s="37" t="s">
        <v>2698</v>
      </c>
      <c r="J827" s="38"/>
    </row>
    <row r="829" spans="2:10" ht="12.6" customHeight="1" x14ac:dyDescent="0.3">
      <c r="B829" s="76" t="s">
        <v>2692</v>
      </c>
      <c r="C829" s="77"/>
      <c r="D829" s="20" t="str">
        <f>VLOOKUP($J829,ASBVs!$A$2:$B$1041,2,FALSE)</f>
        <v>223917</v>
      </c>
      <c r="E829" s="21"/>
      <c r="F829" s="22" t="str">
        <f>VLOOKUP($J829,ASBVs!$A$2:$J$1041,10,FALSE)</f>
        <v>Single</v>
      </c>
      <c r="G829" s="78" t="str">
        <f>VLOOKUP($J829,ASBVs!$A$2:$AX$1041,50,FALSE)</f>
        <v xml:space="preserve"> </v>
      </c>
      <c r="H829" s="79"/>
      <c r="I829" s="23" t="s">
        <v>2693</v>
      </c>
      <c r="J829" s="24">
        <v>70</v>
      </c>
    </row>
    <row r="830" spans="2:10" ht="12.6" customHeight="1" x14ac:dyDescent="0.3">
      <c r="B830" s="25" t="s">
        <v>2694</v>
      </c>
      <c r="C830" s="80" t="str">
        <f>VLOOKUP($J829,ASBVs!$A$2:$H$1041,8,FALSE)</f>
        <v>206570</v>
      </c>
      <c r="D830" s="80"/>
      <c r="E830" s="81"/>
      <c r="F830" s="26" t="s">
        <v>2639</v>
      </c>
      <c r="G830" s="82">
        <f>VLOOKUP($J829,ASBVs!$A$2:$I$1041,9,FALSE)</f>
        <v>44705</v>
      </c>
      <c r="H830" s="83"/>
      <c r="I830" s="83"/>
      <c r="J830" s="84"/>
    </row>
    <row r="831" spans="2:10" ht="12.6" customHeight="1" x14ac:dyDescent="0.3">
      <c r="B831" s="27" t="s">
        <v>0</v>
      </c>
      <c r="C831" s="28" t="s">
        <v>1</v>
      </c>
      <c r="D831" s="28" t="s">
        <v>2</v>
      </c>
      <c r="E831" s="28" t="s">
        <v>3</v>
      </c>
      <c r="F831" s="27" t="s">
        <v>4</v>
      </c>
      <c r="G831" s="28" t="s">
        <v>1093</v>
      </c>
      <c r="H831" s="28" t="s">
        <v>1092</v>
      </c>
      <c r="I831" s="28" t="s">
        <v>5</v>
      </c>
      <c r="J831" s="28" t="s">
        <v>2652</v>
      </c>
    </row>
    <row r="832" spans="2:10" ht="12.6" customHeight="1" x14ac:dyDescent="0.3">
      <c r="B832" s="29">
        <f>VLOOKUP($J829,ASBVs!$A$2:$AP$1041,11,FALSE)</f>
        <v>0.52</v>
      </c>
      <c r="C832" s="29">
        <f>VLOOKUP($J829,ASBVs!$A$2:$AP$1041,13,FALSE)</f>
        <v>9.4600000000000009</v>
      </c>
      <c r="D832" s="29">
        <f>VLOOKUP($J829,ASBVs!$A$2:$AP$1041,15,FALSE)</f>
        <v>15.32</v>
      </c>
      <c r="E832" s="29">
        <f>VLOOKUP($J829,ASBVs!$A$2:$AP$1041,17,FALSE)</f>
        <v>-0.48</v>
      </c>
      <c r="F832" s="29">
        <f>VLOOKUP($J829,ASBVs!$A$2:$AP$1041,19,FALSE)</f>
        <v>1.26</v>
      </c>
      <c r="G832" s="39">
        <f>VLOOKUP($J829,ASBVs!$A$2:$AP$1041,41,FALSE)</f>
        <v>0.44</v>
      </c>
      <c r="H832" s="39">
        <f>VLOOKUP($J829,ASBVs!$A$2:$AP$1041,39,FALSE)</f>
        <v>0.31</v>
      </c>
      <c r="I832" s="29">
        <f>VLOOKUP($J829,ASBVs!$A$2:$AP$1041,21,FALSE)</f>
        <v>0.31</v>
      </c>
      <c r="J832" s="39">
        <f>VLOOKUP($J829,ASBVs!$A$2:$AP$1041,31,FALSE)</f>
        <v>0.3</v>
      </c>
    </row>
    <row r="833" spans="2:10" ht="12.6" customHeight="1" x14ac:dyDescent="0.3">
      <c r="B833" s="29">
        <f>VLOOKUP($J829,ASBVs!$A$2:$AP$1041,12,FALSE)</f>
        <v>70</v>
      </c>
      <c r="C833" s="29">
        <f>VLOOKUP($J829,ASBVs!$A$2:$AP$1041,14,FALSE)</f>
        <v>73</v>
      </c>
      <c r="D833" s="29">
        <f>VLOOKUP($J829,ASBVs!$A$2:$AP$1041,16,FALSE)</f>
        <v>64</v>
      </c>
      <c r="E833" s="29">
        <f>VLOOKUP($J829,ASBVs!$A$2:$AP$1041,18,FALSE)</f>
        <v>69</v>
      </c>
      <c r="F833" s="29">
        <f>VLOOKUP($J829,ASBVs!$A$2:$AP$1041,20,FALSE)</f>
        <v>68</v>
      </c>
      <c r="G833" s="29">
        <f>VLOOKUP($J829,ASBVs!$A$2:$AP$1041,42,FALSE)</f>
        <v>62</v>
      </c>
      <c r="H833" s="29">
        <f>VLOOKUP($J829,ASBVs!$A$2:$AP$1041,40,FALSE)</f>
        <v>53</v>
      </c>
      <c r="I833" s="29">
        <f>VLOOKUP($J829,ASBVs!$A$2:$AP$1041,22,FALSE)</f>
        <v>64</v>
      </c>
      <c r="J833" s="29">
        <f>VLOOKUP($J829,ASBVs!$A$2:$AP$1041,32,FALSE)</f>
        <v>60</v>
      </c>
    </row>
    <row r="834" spans="2:10" ht="12.6" customHeight="1" x14ac:dyDescent="0.3">
      <c r="B834" s="31" t="s">
        <v>1089</v>
      </c>
      <c r="C834" s="27" t="s">
        <v>1090</v>
      </c>
      <c r="D834" s="27" t="s">
        <v>1091</v>
      </c>
      <c r="E834" s="27" t="s">
        <v>8</v>
      </c>
      <c r="F834" s="27" t="s">
        <v>6</v>
      </c>
      <c r="G834" s="27" t="s">
        <v>7</v>
      </c>
      <c r="H834" s="27" t="s">
        <v>2638</v>
      </c>
      <c r="I834" s="85" t="s">
        <v>2700</v>
      </c>
      <c r="J834" s="86"/>
    </row>
    <row r="835" spans="2:10" ht="12.6" customHeight="1" x14ac:dyDescent="0.3">
      <c r="B835" s="30">
        <f>VLOOKUP($J829,ASBVs!$A$2:$AP$1041,33,FALSE)</f>
        <v>0.06</v>
      </c>
      <c r="C835" s="30">
        <f>VLOOKUP($J829,ASBVs!$A$2:$AP$1041,35,FALSE)</f>
        <v>0.26</v>
      </c>
      <c r="D835" s="30">
        <f>VLOOKUP($J829,ASBVs!$A$2:$AP$1041,37,FALSE)</f>
        <v>0.01</v>
      </c>
      <c r="E835" s="32">
        <f>VLOOKUP($J829,ASBVs!$A$2:$AP$1041,29,FALSE)</f>
        <v>4.93</v>
      </c>
      <c r="F835" s="32">
        <f>VLOOKUP($J829,ASBVs!$A$2:$AP$1041,23,FALSE)</f>
        <v>-0.27</v>
      </c>
      <c r="G835" s="32">
        <f>VLOOKUP($J829,ASBVs!$A$2:$AP$1041,25,FALSE)</f>
        <v>5.56</v>
      </c>
      <c r="H835" s="32">
        <f>VLOOKUP($J829,ASBVs!$A$2:$AP$1041,27,FALSE)</f>
        <v>1.45</v>
      </c>
      <c r="I835" s="86"/>
      <c r="J835" s="86"/>
    </row>
    <row r="836" spans="2:10" ht="12.6" customHeight="1" x14ac:dyDescent="0.3">
      <c r="B836" s="33">
        <f>VLOOKUP($J829,ASBVs!$A$2:$AP$1041,34,FALSE)</f>
        <v>46</v>
      </c>
      <c r="C836" s="33">
        <f>VLOOKUP($J829,ASBVs!$A$2:$AP$1041,36,FALSE)</f>
        <v>57</v>
      </c>
      <c r="D836" s="33">
        <f>VLOOKUP($J829,ASBVs!$A$2:$AP$1041,38,FALSE)</f>
        <v>40</v>
      </c>
      <c r="E836" s="33">
        <f>VLOOKUP($J829,ASBVs!$A$2:$AP$1041,30,FALSE)</f>
        <v>62</v>
      </c>
      <c r="F836" s="33">
        <f>VLOOKUP($J829,ASBVs!$A$2:$AP$1041,24,FALSE)</f>
        <v>53</v>
      </c>
      <c r="G836" s="33">
        <f>VLOOKUP($J829,ASBVs!$A$2:$AP$1041,26,FALSE)</f>
        <v>52</v>
      </c>
      <c r="H836" s="33">
        <f>VLOOKUP($J829,ASBVs!$A$2:$AP$1041,28,FALSE)</f>
        <v>56</v>
      </c>
      <c r="I836" s="99">
        <f>VLOOKUP($J829,ASBVs!$A$2:$AQ$1041,43,FALSE)</f>
        <v>9.7700000000000014</v>
      </c>
      <c r="J836" s="79"/>
    </row>
    <row r="837" spans="2:10" ht="12.6" customHeight="1" x14ac:dyDescent="0.3">
      <c r="B837" s="87" t="s">
        <v>2695</v>
      </c>
      <c r="C837" s="88"/>
      <c r="D837" s="89" t="s">
        <v>2699</v>
      </c>
      <c r="E837" s="90"/>
      <c r="F837" s="91" t="str">
        <f>VLOOKUP($J829,ASBVs!$A$2:$F$1041,6,FALSE)</f>
        <v xml:space="preserve"> </v>
      </c>
      <c r="G837" s="34" t="s">
        <v>2669</v>
      </c>
      <c r="H837" s="35" t="str">
        <f>VLOOKUP($J829,ASBVs!$A$2:$AU$1041,46,FALSE)</f>
        <v>2</v>
      </c>
      <c r="I837" s="34" t="s">
        <v>2670</v>
      </c>
      <c r="J837" s="35" t="str">
        <f>VLOOKUP($J829,ASBVs!$A$2:$AU$1041,47,FALSE)</f>
        <v>2</v>
      </c>
    </row>
    <row r="838" spans="2:10" ht="12.6" customHeight="1" x14ac:dyDescent="0.3">
      <c r="B838" s="93">
        <f>VLOOKUP($J829,ASBVs!$A$2:$AS$1041,45,FALSE)</f>
        <v>128.19</v>
      </c>
      <c r="C838" s="94"/>
      <c r="D838" s="93">
        <f>VLOOKUP($J829,ASBVs!$A$2:$AS$1041,44,FALSE)</f>
        <v>163.9</v>
      </c>
      <c r="E838" s="94"/>
      <c r="F838" s="92"/>
      <c r="G838" s="34" t="s">
        <v>2671</v>
      </c>
      <c r="H838" s="35" t="str">
        <f>VLOOKUP($J829,ASBVs!$A$2:$AW$1041,48,FALSE)</f>
        <v>2</v>
      </c>
      <c r="I838" s="34" t="s">
        <v>2672</v>
      </c>
      <c r="J838" s="35">
        <f>VLOOKUP($J829,ASBVs!$A$2:$AW$1041,49,FALSE)</f>
        <v>3</v>
      </c>
    </row>
    <row r="839" spans="2:10" ht="12.6" customHeight="1" x14ac:dyDescent="0.3">
      <c r="B839" s="36" t="s">
        <v>2696</v>
      </c>
      <c r="C839" s="95" t="str">
        <f>VLOOKUP($J829,ASBVs!$A$2:$E$1041,5,FALSE)</f>
        <v xml:space="preserve">Individual </v>
      </c>
      <c r="D839" s="96"/>
      <c r="E839" s="97" t="s">
        <v>2697</v>
      </c>
      <c r="F839" s="98"/>
      <c r="G839" s="74"/>
      <c r="H839" s="75"/>
      <c r="I839" s="37" t="s">
        <v>2698</v>
      </c>
      <c r="J839" s="38"/>
    </row>
    <row r="841" spans="2:10" ht="12.6" customHeight="1" x14ac:dyDescent="0.3">
      <c r="B841" s="76" t="s">
        <v>2692</v>
      </c>
      <c r="C841" s="77"/>
      <c r="D841" s="20" t="str">
        <f>VLOOKUP($J841,ASBVs!$A$2:$B$1041,2,FALSE)</f>
        <v>224249</v>
      </c>
      <c r="E841" s="21"/>
      <c r="F841" s="22" t="str">
        <f>VLOOKUP($J841,ASBVs!$A$2:$J$1041,10,FALSE)</f>
        <v>Twin</v>
      </c>
      <c r="G841" s="78" t="str">
        <f>VLOOKUP($J841,ASBVs!$A$2:$AX$1041,50,FALSE)</f>
        <v xml:space="preserve"> </v>
      </c>
      <c r="H841" s="79"/>
      <c r="I841" s="23" t="s">
        <v>2693</v>
      </c>
      <c r="J841" s="24">
        <v>71</v>
      </c>
    </row>
    <row r="842" spans="2:10" ht="12.6" customHeight="1" x14ac:dyDescent="0.3">
      <c r="B842" s="25" t="s">
        <v>2694</v>
      </c>
      <c r="C842" s="80" t="str">
        <f>VLOOKUP($J841,ASBVs!$A$2:$H$1041,8,FALSE)</f>
        <v>193431</v>
      </c>
      <c r="D842" s="80"/>
      <c r="E842" s="81"/>
      <c r="F842" s="26" t="s">
        <v>2639</v>
      </c>
      <c r="G842" s="82">
        <f>VLOOKUP($J841,ASBVs!$A$2:$I$1041,9,FALSE)</f>
        <v>44708</v>
      </c>
      <c r="H842" s="83"/>
      <c r="I842" s="83"/>
      <c r="J842" s="84"/>
    </row>
    <row r="843" spans="2:10" ht="12.6" customHeight="1" x14ac:dyDescent="0.3">
      <c r="B843" s="27" t="s">
        <v>0</v>
      </c>
      <c r="C843" s="28" t="s">
        <v>1</v>
      </c>
      <c r="D843" s="28" t="s">
        <v>2</v>
      </c>
      <c r="E843" s="28" t="s">
        <v>3</v>
      </c>
      <c r="F843" s="27" t="s">
        <v>4</v>
      </c>
      <c r="G843" s="28" t="s">
        <v>1093</v>
      </c>
      <c r="H843" s="28" t="s">
        <v>1092</v>
      </c>
      <c r="I843" s="28" t="s">
        <v>5</v>
      </c>
      <c r="J843" s="28" t="s">
        <v>2652</v>
      </c>
    </row>
    <row r="844" spans="2:10" ht="12.6" customHeight="1" x14ac:dyDescent="0.3">
      <c r="B844" s="29">
        <f>VLOOKUP($J841,ASBVs!$A$2:$AP$1041,11,FALSE)</f>
        <v>0.46</v>
      </c>
      <c r="C844" s="29">
        <f>VLOOKUP($J841,ASBVs!$A$2:$AP$1041,13,FALSE)</f>
        <v>8.8699999999999992</v>
      </c>
      <c r="D844" s="29">
        <f>VLOOKUP($J841,ASBVs!$A$2:$AP$1041,15,FALSE)</f>
        <v>14.6</v>
      </c>
      <c r="E844" s="29">
        <f>VLOOKUP($J841,ASBVs!$A$2:$AP$1041,17,FALSE)</f>
        <v>0.34</v>
      </c>
      <c r="F844" s="29">
        <f>VLOOKUP($J841,ASBVs!$A$2:$AP$1041,19,FALSE)</f>
        <v>2.25</v>
      </c>
      <c r="G844" s="39">
        <f>VLOOKUP($J841,ASBVs!$A$2:$AP$1041,41,FALSE)</f>
        <v>0.44</v>
      </c>
      <c r="H844" s="39">
        <f>VLOOKUP($J841,ASBVs!$A$2:$AP$1041,39,FALSE)</f>
        <v>0.3</v>
      </c>
      <c r="I844" s="29">
        <f>VLOOKUP($J841,ASBVs!$A$2:$AP$1041,21,FALSE)</f>
        <v>0.85</v>
      </c>
      <c r="J844" s="39">
        <f>VLOOKUP($J841,ASBVs!$A$2:$AP$1041,31,FALSE)</f>
        <v>0.3</v>
      </c>
    </row>
    <row r="845" spans="2:10" ht="12.6" customHeight="1" x14ac:dyDescent="0.3">
      <c r="B845" s="29">
        <f>VLOOKUP($J841,ASBVs!$A$2:$AP$1041,12,FALSE)</f>
        <v>66</v>
      </c>
      <c r="C845" s="29">
        <f>VLOOKUP($J841,ASBVs!$A$2:$AP$1041,14,FALSE)</f>
        <v>70</v>
      </c>
      <c r="D845" s="29">
        <f>VLOOKUP($J841,ASBVs!$A$2:$AP$1041,16,FALSE)</f>
        <v>62</v>
      </c>
      <c r="E845" s="29">
        <f>VLOOKUP($J841,ASBVs!$A$2:$AP$1041,18,FALSE)</f>
        <v>66</v>
      </c>
      <c r="F845" s="29">
        <f>VLOOKUP($J841,ASBVs!$A$2:$AP$1041,20,FALSE)</f>
        <v>66</v>
      </c>
      <c r="G845" s="29">
        <f>VLOOKUP($J841,ASBVs!$A$2:$AP$1041,42,FALSE)</f>
        <v>59</v>
      </c>
      <c r="H845" s="29">
        <f>VLOOKUP($J841,ASBVs!$A$2:$AP$1041,40,FALSE)</f>
        <v>51</v>
      </c>
      <c r="I845" s="29">
        <f>VLOOKUP($J841,ASBVs!$A$2:$AP$1041,22,FALSE)</f>
        <v>61</v>
      </c>
      <c r="J845" s="29">
        <f>VLOOKUP($J841,ASBVs!$A$2:$AP$1041,32,FALSE)</f>
        <v>57</v>
      </c>
    </row>
    <row r="846" spans="2:10" ht="12.6" customHeight="1" x14ac:dyDescent="0.3">
      <c r="B846" s="31" t="s">
        <v>1089</v>
      </c>
      <c r="C846" s="27" t="s">
        <v>1090</v>
      </c>
      <c r="D846" s="27" t="s">
        <v>1091</v>
      </c>
      <c r="E846" s="27" t="s">
        <v>8</v>
      </c>
      <c r="F846" s="27" t="s">
        <v>6</v>
      </c>
      <c r="G846" s="27" t="s">
        <v>7</v>
      </c>
      <c r="H846" s="27" t="s">
        <v>2638</v>
      </c>
      <c r="I846" s="85" t="s">
        <v>2700</v>
      </c>
      <c r="J846" s="86"/>
    </row>
    <row r="847" spans="2:10" ht="12.6" customHeight="1" x14ac:dyDescent="0.3">
      <c r="B847" s="30">
        <f>VLOOKUP($J841,ASBVs!$A$2:$AP$1041,33,FALSE)</f>
        <v>0.06</v>
      </c>
      <c r="C847" s="30">
        <f>VLOOKUP($J841,ASBVs!$A$2:$AP$1041,35,FALSE)</f>
        <v>0.26</v>
      </c>
      <c r="D847" s="30">
        <f>VLOOKUP($J841,ASBVs!$A$2:$AP$1041,37,FALSE)</f>
        <v>0.02</v>
      </c>
      <c r="E847" s="32">
        <f>VLOOKUP($J841,ASBVs!$A$2:$AP$1041,29,FALSE)</f>
        <v>4.68</v>
      </c>
      <c r="F847" s="32">
        <f>VLOOKUP($J841,ASBVs!$A$2:$AP$1041,23,FALSE)</f>
        <v>-0.35</v>
      </c>
      <c r="G847" s="32">
        <f>VLOOKUP($J841,ASBVs!$A$2:$AP$1041,25,FALSE)</f>
        <v>4.76</v>
      </c>
      <c r="H847" s="32">
        <f>VLOOKUP($J841,ASBVs!$A$2:$AP$1041,27,FALSE)</f>
        <v>2.2799999999999998</v>
      </c>
      <c r="I847" s="86"/>
      <c r="J847" s="86"/>
    </row>
    <row r="848" spans="2:10" ht="12.6" customHeight="1" x14ac:dyDescent="0.3">
      <c r="B848" s="33">
        <f>VLOOKUP($J841,ASBVs!$A$2:$AP$1041,34,FALSE)</f>
        <v>47</v>
      </c>
      <c r="C848" s="33">
        <f>VLOOKUP($J841,ASBVs!$A$2:$AP$1041,36,FALSE)</f>
        <v>54</v>
      </c>
      <c r="D848" s="33">
        <f>VLOOKUP($J841,ASBVs!$A$2:$AP$1041,38,FALSE)</f>
        <v>42</v>
      </c>
      <c r="E848" s="33">
        <f>VLOOKUP($J841,ASBVs!$A$2:$AP$1041,30,FALSE)</f>
        <v>61</v>
      </c>
      <c r="F848" s="33">
        <f>VLOOKUP($J841,ASBVs!$A$2:$AP$1041,24,FALSE)</f>
        <v>52</v>
      </c>
      <c r="G848" s="33">
        <f>VLOOKUP($J841,ASBVs!$A$2:$AP$1041,26,FALSE)</f>
        <v>52</v>
      </c>
      <c r="H848" s="33">
        <f>VLOOKUP($J841,ASBVs!$A$2:$AP$1041,28,FALSE)</f>
        <v>55</v>
      </c>
      <c r="I848" s="99">
        <f>VLOOKUP($J841,ASBVs!$A$2:$AQ$1041,43,FALSE)</f>
        <v>9.7199999999999989</v>
      </c>
      <c r="J848" s="79"/>
    </row>
    <row r="849" spans="2:10" ht="12.6" customHeight="1" x14ac:dyDescent="0.3">
      <c r="B849" s="87" t="s">
        <v>2695</v>
      </c>
      <c r="C849" s="88"/>
      <c r="D849" s="89" t="s">
        <v>2699</v>
      </c>
      <c r="E849" s="90"/>
      <c r="F849" s="91" t="str">
        <f>VLOOKUP($J841,ASBVs!$A$2:$F$1041,6,FALSE)</f>
        <v xml:space="preserve"> </v>
      </c>
      <c r="G849" s="34" t="s">
        <v>2669</v>
      </c>
      <c r="H849" s="35" t="str">
        <f>VLOOKUP($J841,ASBVs!$A$2:$AU$1041,46,FALSE)</f>
        <v>2</v>
      </c>
      <c r="I849" s="34" t="s">
        <v>2670</v>
      </c>
      <c r="J849" s="35" t="str">
        <f>VLOOKUP($J841,ASBVs!$A$2:$AU$1041,47,FALSE)</f>
        <v>2</v>
      </c>
    </row>
    <row r="850" spans="2:10" ht="12.6" customHeight="1" x14ac:dyDescent="0.3">
      <c r="B850" s="93">
        <f>VLOOKUP($J841,ASBVs!$A$2:$AS$1041,45,FALSE)</f>
        <v>127.69</v>
      </c>
      <c r="C850" s="94"/>
      <c r="D850" s="93">
        <f>VLOOKUP($J841,ASBVs!$A$2:$AS$1041,44,FALSE)</f>
        <v>170.19</v>
      </c>
      <c r="E850" s="94"/>
      <c r="F850" s="92"/>
      <c r="G850" s="34" t="s">
        <v>2671</v>
      </c>
      <c r="H850" s="35" t="str">
        <f>VLOOKUP($J841,ASBVs!$A$2:$AW$1041,48,FALSE)</f>
        <v>2</v>
      </c>
      <c r="I850" s="34" t="s">
        <v>2672</v>
      </c>
      <c r="J850" s="35">
        <f>VLOOKUP($J841,ASBVs!$A$2:$AW$1041,49,FALSE)</f>
        <v>3</v>
      </c>
    </row>
    <row r="851" spans="2:10" ht="12.6" customHeight="1" x14ac:dyDescent="0.3">
      <c r="B851" s="36" t="s">
        <v>2696</v>
      </c>
      <c r="C851" s="95" t="str">
        <f>VLOOKUP($J841,ASBVs!$A$2:$E$1041,5,FALSE)</f>
        <v xml:space="preserve">Individual </v>
      </c>
      <c r="D851" s="96"/>
      <c r="E851" s="97" t="s">
        <v>2697</v>
      </c>
      <c r="F851" s="98"/>
      <c r="G851" s="74"/>
      <c r="H851" s="75"/>
      <c r="I851" s="37" t="s">
        <v>2698</v>
      </c>
      <c r="J851" s="38"/>
    </row>
    <row r="853" spans="2:10" ht="12.6" customHeight="1" x14ac:dyDescent="0.3">
      <c r="B853" s="76" t="s">
        <v>2692</v>
      </c>
      <c r="C853" s="77"/>
      <c r="D853" s="20" t="str">
        <f>VLOOKUP($J853,ASBVs!$A$2:$B$1041,2,FALSE)</f>
        <v>224885</v>
      </c>
      <c r="E853" s="21"/>
      <c r="F853" s="22" t="str">
        <f>VLOOKUP($J853,ASBVs!$A$2:$J$1041,10,FALSE)</f>
        <v>Single</v>
      </c>
      <c r="G853" s="78" t="str">
        <f>VLOOKUP($J853,ASBVs!$A$2:$AX$1041,50,FALSE)</f>
        <v xml:space="preserve"> </v>
      </c>
      <c r="H853" s="79"/>
      <c r="I853" s="23" t="s">
        <v>2693</v>
      </c>
      <c r="J853" s="24">
        <v>72</v>
      </c>
    </row>
    <row r="854" spans="2:10" ht="12.6" customHeight="1" x14ac:dyDescent="0.3">
      <c r="B854" s="25" t="s">
        <v>2694</v>
      </c>
      <c r="C854" s="80" t="str">
        <f>VLOOKUP($J853,ASBVs!$A$2:$H$1041,8,FALSE)</f>
        <v>213926</v>
      </c>
      <c r="D854" s="80"/>
      <c r="E854" s="81"/>
      <c r="F854" s="26" t="s">
        <v>2639</v>
      </c>
      <c r="G854" s="82">
        <f>VLOOKUP($J853,ASBVs!$A$2:$I$1041,9,FALSE)</f>
        <v>44712</v>
      </c>
      <c r="H854" s="83"/>
      <c r="I854" s="83"/>
      <c r="J854" s="84"/>
    </row>
    <row r="855" spans="2:10" ht="12.6" customHeight="1" x14ac:dyDescent="0.3">
      <c r="B855" s="27" t="s">
        <v>0</v>
      </c>
      <c r="C855" s="28" t="s">
        <v>1</v>
      </c>
      <c r="D855" s="28" t="s">
        <v>2</v>
      </c>
      <c r="E855" s="28" t="s">
        <v>3</v>
      </c>
      <c r="F855" s="27" t="s">
        <v>4</v>
      </c>
      <c r="G855" s="28" t="s">
        <v>1093</v>
      </c>
      <c r="H855" s="28" t="s">
        <v>1092</v>
      </c>
      <c r="I855" s="28" t="s">
        <v>5</v>
      </c>
      <c r="J855" s="28" t="s">
        <v>2652</v>
      </c>
    </row>
    <row r="856" spans="2:10" ht="12.6" customHeight="1" x14ac:dyDescent="0.3">
      <c r="B856" s="29">
        <f>VLOOKUP($J853,ASBVs!$A$2:$AP$1041,11,FALSE)</f>
        <v>0.36</v>
      </c>
      <c r="C856" s="29">
        <f>VLOOKUP($J853,ASBVs!$A$2:$AP$1041,13,FALSE)</f>
        <v>8.9499999999999993</v>
      </c>
      <c r="D856" s="29">
        <f>VLOOKUP($J853,ASBVs!$A$2:$AP$1041,15,FALSE)</f>
        <v>14.44</v>
      </c>
      <c r="E856" s="29">
        <f>VLOOKUP($J853,ASBVs!$A$2:$AP$1041,17,FALSE)</f>
        <v>-0.02</v>
      </c>
      <c r="F856" s="29">
        <f>VLOOKUP($J853,ASBVs!$A$2:$AP$1041,19,FALSE)</f>
        <v>2.14</v>
      </c>
      <c r="G856" s="39">
        <f>VLOOKUP($J853,ASBVs!$A$2:$AP$1041,41,FALSE)</f>
        <v>0.35</v>
      </c>
      <c r="H856" s="39">
        <f>VLOOKUP($J853,ASBVs!$A$2:$AP$1041,39,FALSE)</f>
        <v>0.21</v>
      </c>
      <c r="I856" s="29">
        <f>VLOOKUP($J853,ASBVs!$A$2:$AP$1041,21,FALSE)</f>
        <v>1.88</v>
      </c>
      <c r="J856" s="39">
        <f>VLOOKUP($J853,ASBVs!$A$2:$AP$1041,31,FALSE)</f>
        <v>0.24</v>
      </c>
    </row>
    <row r="857" spans="2:10" ht="12.6" customHeight="1" x14ac:dyDescent="0.3">
      <c r="B857" s="29">
        <f>VLOOKUP($J853,ASBVs!$A$2:$AP$1041,12,FALSE)</f>
        <v>65</v>
      </c>
      <c r="C857" s="29">
        <f>VLOOKUP($J853,ASBVs!$A$2:$AP$1041,14,FALSE)</f>
        <v>69</v>
      </c>
      <c r="D857" s="29">
        <f>VLOOKUP($J853,ASBVs!$A$2:$AP$1041,16,FALSE)</f>
        <v>58</v>
      </c>
      <c r="E857" s="29">
        <f>VLOOKUP($J853,ASBVs!$A$2:$AP$1041,18,FALSE)</f>
        <v>63</v>
      </c>
      <c r="F857" s="29">
        <f>VLOOKUP($J853,ASBVs!$A$2:$AP$1041,20,FALSE)</f>
        <v>64</v>
      </c>
      <c r="G857" s="29">
        <f>VLOOKUP($J853,ASBVs!$A$2:$AP$1041,42,FALSE)</f>
        <v>50</v>
      </c>
      <c r="H857" s="29">
        <f>VLOOKUP($J853,ASBVs!$A$2:$AP$1041,40,FALSE)</f>
        <v>43</v>
      </c>
      <c r="I857" s="29">
        <f>VLOOKUP($J853,ASBVs!$A$2:$AP$1041,22,FALSE)</f>
        <v>53</v>
      </c>
      <c r="J857" s="29">
        <f>VLOOKUP($J853,ASBVs!$A$2:$AP$1041,32,FALSE)</f>
        <v>48</v>
      </c>
    </row>
    <row r="858" spans="2:10" ht="12.6" customHeight="1" x14ac:dyDescent="0.3">
      <c r="B858" s="31" t="s">
        <v>1089</v>
      </c>
      <c r="C858" s="27" t="s">
        <v>1090</v>
      </c>
      <c r="D858" s="27" t="s">
        <v>1091</v>
      </c>
      <c r="E858" s="27" t="s">
        <v>8</v>
      </c>
      <c r="F858" s="27" t="s">
        <v>6</v>
      </c>
      <c r="G858" s="27" t="s">
        <v>7</v>
      </c>
      <c r="H858" s="27" t="s">
        <v>2638</v>
      </c>
      <c r="I858" s="85" t="s">
        <v>2700</v>
      </c>
      <c r="J858" s="86"/>
    </row>
    <row r="859" spans="2:10" ht="12.6" customHeight="1" x14ac:dyDescent="0.3">
      <c r="B859" s="30">
        <f>VLOOKUP($J853,ASBVs!$A$2:$AP$1041,33,FALSE)</f>
        <v>0.04</v>
      </c>
      <c r="C859" s="30">
        <f>VLOOKUP($J853,ASBVs!$A$2:$AP$1041,35,FALSE)</f>
        <v>0.15</v>
      </c>
      <c r="D859" s="30">
        <f>VLOOKUP($J853,ASBVs!$A$2:$AP$1041,37,FALSE)</f>
        <v>0.03</v>
      </c>
      <c r="E859" s="32">
        <f>VLOOKUP($J853,ASBVs!$A$2:$AP$1041,29,FALSE)</f>
        <v>5.08</v>
      </c>
      <c r="F859" s="32">
        <f>VLOOKUP($J853,ASBVs!$A$2:$AP$1041,23,FALSE)</f>
        <v>-0.32</v>
      </c>
      <c r="G859" s="32">
        <f>VLOOKUP($J853,ASBVs!$A$2:$AP$1041,25,FALSE)</f>
        <v>3.92</v>
      </c>
      <c r="H859" s="32">
        <f>VLOOKUP($J853,ASBVs!$A$2:$AP$1041,27,FALSE)</f>
        <v>2.0699999999999998</v>
      </c>
      <c r="I859" s="86"/>
      <c r="J859" s="86"/>
    </row>
    <row r="860" spans="2:10" ht="12.6" customHeight="1" x14ac:dyDescent="0.3">
      <c r="B860" s="33">
        <f>VLOOKUP($J853,ASBVs!$A$2:$AP$1041,34,FALSE)</f>
        <v>38</v>
      </c>
      <c r="C860" s="33">
        <f>VLOOKUP($J853,ASBVs!$A$2:$AP$1041,36,FALSE)</f>
        <v>46</v>
      </c>
      <c r="D860" s="33">
        <f>VLOOKUP($J853,ASBVs!$A$2:$AP$1041,38,FALSE)</f>
        <v>32</v>
      </c>
      <c r="E860" s="33">
        <f>VLOOKUP($J853,ASBVs!$A$2:$AP$1041,30,FALSE)</f>
        <v>59</v>
      </c>
      <c r="F860" s="33">
        <f>VLOOKUP($J853,ASBVs!$A$2:$AP$1041,24,FALSE)</f>
        <v>45</v>
      </c>
      <c r="G860" s="33">
        <f>VLOOKUP($J853,ASBVs!$A$2:$AP$1041,26,FALSE)</f>
        <v>45</v>
      </c>
      <c r="H860" s="33">
        <f>VLOOKUP($J853,ASBVs!$A$2:$AP$1041,28,FALSE)</f>
        <v>48</v>
      </c>
      <c r="I860" s="99">
        <f>VLOOKUP($J853,ASBVs!$A$2:$AQ$1041,43,FALSE)</f>
        <v>10.829999999999998</v>
      </c>
      <c r="J860" s="79"/>
    </row>
    <row r="861" spans="2:10" ht="12.6" customHeight="1" x14ac:dyDescent="0.3">
      <c r="B861" s="87" t="s">
        <v>2695</v>
      </c>
      <c r="C861" s="88"/>
      <c r="D861" s="89" t="s">
        <v>2699</v>
      </c>
      <c r="E861" s="90"/>
      <c r="F861" s="91" t="str">
        <f>VLOOKUP($J853,ASBVs!$A$2:$F$1041,6,FALSE)</f>
        <v xml:space="preserve"> </v>
      </c>
      <c r="G861" s="34" t="s">
        <v>2669</v>
      </c>
      <c r="H861" s="35" t="str">
        <f>VLOOKUP($J853,ASBVs!$A$2:$AU$1041,46,FALSE)</f>
        <v>1</v>
      </c>
      <c r="I861" s="34" t="s">
        <v>2670</v>
      </c>
      <c r="J861" s="35" t="str">
        <f>VLOOKUP($J853,ASBVs!$A$2:$AU$1041,47,FALSE)</f>
        <v>1</v>
      </c>
    </row>
    <row r="862" spans="2:10" ht="12.6" customHeight="1" x14ac:dyDescent="0.3">
      <c r="B862" s="93">
        <f>VLOOKUP($J853,ASBVs!$A$2:$AS$1041,45,FALSE)</f>
        <v>126.54</v>
      </c>
      <c r="C862" s="94"/>
      <c r="D862" s="93">
        <f>VLOOKUP($J853,ASBVs!$A$2:$AS$1041,44,FALSE)</f>
        <v>163.95</v>
      </c>
      <c r="E862" s="94"/>
      <c r="F862" s="92"/>
      <c r="G862" s="34" t="s">
        <v>2671</v>
      </c>
      <c r="H862" s="35" t="str">
        <f>VLOOKUP($J853,ASBVs!$A$2:$AW$1041,48,FALSE)</f>
        <v>3</v>
      </c>
      <c r="I862" s="34" t="s">
        <v>2672</v>
      </c>
      <c r="J862" s="35">
        <f>VLOOKUP($J853,ASBVs!$A$2:$AW$1041,49,FALSE)</f>
        <v>3</v>
      </c>
    </row>
    <row r="863" spans="2:10" ht="12.6" customHeight="1" x14ac:dyDescent="0.3">
      <c r="B863" s="36" t="s">
        <v>2696</v>
      </c>
      <c r="C863" s="95" t="str">
        <f>VLOOKUP($J853,ASBVs!$A$2:$E$1041,5,FALSE)</f>
        <v xml:space="preserve">Individual </v>
      </c>
      <c r="D863" s="96"/>
      <c r="E863" s="97" t="s">
        <v>2697</v>
      </c>
      <c r="F863" s="98"/>
      <c r="G863" s="74"/>
      <c r="H863" s="75"/>
      <c r="I863" s="37" t="s">
        <v>2698</v>
      </c>
      <c r="J863" s="38"/>
    </row>
    <row r="865" spans="2:10" ht="12.6" customHeight="1" x14ac:dyDescent="0.3">
      <c r="B865" s="76" t="s">
        <v>2692</v>
      </c>
      <c r="C865" s="77"/>
      <c r="D865" s="20" t="str">
        <f>VLOOKUP($J865,ASBVs!$A$2:$B$1041,2,FALSE)</f>
        <v>224848</v>
      </c>
      <c r="E865" s="21"/>
      <c r="F865" s="22" t="str">
        <f>VLOOKUP($J865,ASBVs!$A$2:$J$1041,10,FALSE)</f>
        <v>Single</v>
      </c>
      <c r="G865" s="78" t="str">
        <f>VLOOKUP($J865,ASBVs!$A$2:$AX$1041,50,FALSE)</f>
        <v xml:space="preserve"> </v>
      </c>
      <c r="H865" s="79"/>
      <c r="I865" s="23" t="s">
        <v>2693</v>
      </c>
      <c r="J865" s="24">
        <v>73</v>
      </c>
    </row>
    <row r="866" spans="2:10" ht="12.6" customHeight="1" x14ac:dyDescent="0.3">
      <c r="B866" s="25" t="s">
        <v>2694</v>
      </c>
      <c r="C866" s="80" t="str">
        <f>VLOOKUP($J865,ASBVs!$A$2:$H$1041,8,FALSE)</f>
        <v>193431</v>
      </c>
      <c r="D866" s="80"/>
      <c r="E866" s="81"/>
      <c r="F866" s="26" t="s">
        <v>2639</v>
      </c>
      <c r="G866" s="82">
        <f>VLOOKUP($J865,ASBVs!$A$2:$I$1041,9,FALSE)</f>
        <v>44711</v>
      </c>
      <c r="H866" s="83"/>
      <c r="I866" s="83"/>
      <c r="J866" s="84"/>
    </row>
    <row r="867" spans="2:10" ht="12.6" customHeight="1" x14ac:dyDescent="0.3">
      <c r="B867" s="27" t="s">
        <v>0</v>
      </c>
      <c r="C867" s="28" t="s">
        <v>1</v>
      </c>
      <c r="D867" s="28" t="s">
        <v>2</v>
      </c>
      <c r="E867" s="28" t="s">
        <v>3</v>
      </c>
      <c r="F867" s="27" t="s">
        <v>4</v>
      </c>
      <c r="G867" s="28" t="s">
        <v>1093</v>
      </c>
      <c r="H867" s="28" t="s">
        <v>1092</v>
      </c>
      <c r="I867" s="28" t="s">
        <v>5</v>
      </c>
      <c r="J867" s="28" t="s">
        <v>2652</v>
      </c>
    </row>
    <row r="868" spans="2:10" ht="12.6" customHeight="1" x14ac:dyDescent="0.3">
      <c r="B868" s="29">
        <f>VLOOKUP($J865,ASBVs!$A$2:$AP$1041,11,FALSE)</f>
        <v>0.42</v>
      </c>
      <c r="C868" s="29">
        <f>VLOOKUP($J865,ASBVs!$A$2:$AP$1041,13,FALSE)</f>
        <v>9.7799999999999994</v>
      </c>
      <c r="D868" s="29">
        <f>VLOOKUP($J865,ASBVs!$A$2:$AP$1041,15,FALSE)</f>
        <v>14.16</v>
      </c>
      <c r="E868" s="29">
        <f>VLOOKUP($J865,ASBVs!$A$2:$AP$1041,17,FALSE)</f>
        <v>0.28999999999999998</v>
      </c>
      <c r="F868" s="29">
        <f>VLOOKUP($J865,ASBVs!$A$2:$AP$1041,19,FALSE)</f>
        <v>2.67</v>
      </c>
      <c r="G868" s="39">
        <f>VLOOKUP($J865,ASBVs!$A$2:$AP$1041,41,FALSE)</f>
        <v>0.37</v>
      </c>
      <c r="H868" s="39">
        <f>VLOOKUP($J865,ASBVs!$A$2:$AP$1041,39,FALSE)</f>
        <v>0.16</v>
      </c>
      <c r="I868" s="29">
        <f>VLOOKUP($J865,ASBVs!$A$2:$AP$1041,21,FALSE)</f>
        <v>0.99</v>
      </c>
      <c r="J868" s="39">
        <f>VLOOKUP($J865,ASBVs!$A$2:$AP$1041,31,FALSE)</f>
        <v>0.27</v>
      </c>
    </row>
    <row r="869" spans="2:10" ht="12.6" customHeight="1" x14ac:dyDescent="0.3">
      <c r="B869" s="29">
        <f>VLOOKUP($J865,ASBVs!$A$2:$AP$1041,12,FALSE)</f>
        <v>66</v>
      </c>
      <c r="C869" s="29">
        <f>VLOOKUP($J865,ASBVs!$A$2:$AP$1041,14,FALSE)</f>
        <v>70</v>
      </c>
      <c r="D869" s="29">
        <f>VLOOKUP($J865,ASBVs!$A$2:$AP$1041,16,FALSE)</f>
        <v>62</v>
      </c>
      <c r="E869" s="29">
        <f>VLOOKUP($J865,ASBVs!$A$2:$AP$1041,18,FALSE)</f>
        <v>66</v>
      </c>
      <c r="F869" s="29">
        <f>VLOOKUP($J865,ASBVs!$A$2:$AP$1041,20,FALSE)</f>
        <v>66</v>
      </c>
      <c r="G869" s="29">
        <f>VLOOKUP($J865,ASBVs!$A$2:$AP$1041,42,FALSE)</f>
        <v>56</v>
      </c>
      <c r="H869" s="29">
        <f>VLOOKUP($J865,ASBVs!$A$2:$AP$1041,40,FALSE)</f>
        <v>48</v>
      </c>
      <c r="I869" s="29">
        <f>VLOOKUP($J865,ASBVs!$A$2:$AP$1041,22,FALSE)</f>
        <v>60</v>
      </c>
      <c r="J869" s="29">
        <f>VLOOKUP($J865,ASBVs!$A$2:$AP$1041,32,FALSE)</f>
        <v>54</v>
      </c>
    </row>
    <row r="870" spans="2:10" ht="12.6" customHeight="1" x14ac:dyDescent="0.3">
      <c r="B870" s="31" t="s">
        <v>1089</v>
      </c>
      <c r="C870" s="27" t="s">
        <v>1090</v>
      </c>
      <c r="D870" s="27" t="s">
        <v>1091</v>
      </c>
      <c r="E870" s="27" t="s">
        <v>8</v>
      </c>
      <c r="F870" s="27" t="s">
        <v>6</v>
      </c>
      <c r="G870" s="27" t="s">
        <v>7</v>
      </c>
      <c r="H870" s="27" t="s">
        <v>2638</v>
      </c>
      <c r="I870" s="85" t="s">
        <v>2700</v>
      </c>
      <c r="J870" s="86"/>
    </row>
    <row r="871" spans="2:10" ht="12.6" customHeight="1" x14ac:dyDescent="0.3">
      <c r="B871" s="30">
        <f>VLOOKUP($J865,ASBVs!$A$2:$AP$1041,33,FALSE)</f>
        <v>0.04</v>
      </c>
      <c r="C871" s="30">
        <f>VLOOKUP($J865,ASBVs!$A$2:$AP$1041,35,FALSE)</f>
        <v>0.09</v>
      </c>
      <c r="D871" s="30">
        <f>VLOOKUP($J865,ASBVs!$A$2:$AP$1041,37,FALSE)</f>
        <v>0.02</v>
      </c>
      <c r="E871" s="32">
        <f>VLOOKUP($J865,ASBVs!$A$2:$AP$1041,29,FALSE)</f>
        <v>5.36</v>
      </c>
      <c r="F871" s="32">
        <f>VLOOKUP($J865,ASBVs!$A$2:$AP$1041,23,FALSE)</f>
        <v>-0.26</v>
      </c>
      <c r="G871" s="32">
        <f>VLOOKUP($J865,ASBVs!$A$2:$AP$1041,25,FALSE)</f>
        <v>4.9000000000000004</v>
      </c>
      <c r="H871" s="32">
        <f>VLOOKUP($J865,ASBVs!$A$2:$AP$1041,27,FALSE)</f>
        <v>2.63</v>
      </c>
      <c r="I871" s="86"/>
      <c r="J871" s="86"/>
    </row>
    <row r="872" spans="2:10" ht="12.6" customHeight="1" x14ac:dyDescent="0.3">
      <c r="B872" s="33">
        <f>VLOOKUP($J865,ASBVs!$A$2:$AP$1041,34,FALSE)</f>
        <v>43</v>
      </c>
      <c r="C872" s="33">
        <f>VLOOKUP($J865,ASBVs!$A$2:$AP$1041,36,FALSE)</f>
        <v>51</v>
      </c>
      <c r="D872" s="33">
        <f>VLOOKUP($J865,ASBVs!$A$2:$AP$1041,38,FALSE)</f>
        <v>37</v>
      </c>
      <c r="E872" s="33">
        <f>VLOOKUP($J865,ASBVs!$A$2:$AP$1041,30,FALSE)</f>
        <v>61</v>
      </c>
      <c r="F872" s="33">
        <f>VLOOKUP($J865,ASBVs!$A$2:$AP$1041,24,FALSE)</f>
        <v>49</v>
      </c>
      <c r="G872" s="33">
        <f>VLOOKUP($J865,ASBVs!$A$2:$AP$1041,26,FALSE)</f>
        <v>48</v>
      </c>
      <c r="H872" s="33">
        <f>VLOOKUP($J865,ASBVs!$A$2:$AP$1041,28,FALSE)</f>
        <v>52</v>
      </c>
      <c r="I872" s="99">
        <f>VLOOKUP($J865,ASBVs!$A$2:$AQ$1041,43,FALSE)</f>
        <v>10.77</v>
      </c>
      <c r="J872" s="79"/>
    </row>
    <row r="873" spans="2:10" ht="12.6" customHeight="1" x14ac:dyDescent="0.3">
      <c r="B873" s="87" t="s">
        <v>2695</v>
      </c>
      <c r="C873" s="88"/>
      <c r="D873" s="89" t="s">
        <v>2699</v>
      </c>
      <c r="E873" s="90"/>
      <c r="F873" s="91" t="str">
        <f>VLOOKUP($J865,ASBVs!$A$2:$F$1041,6,FALSE)</f>
        <v xml:space="preserve"> </v>
      </c>
      <c r="G873" s="34" t="s">
        <v>2669</v>
      </c>
      <c r="H873" s="35" t="str">
        <f>VLOOKUP($J865,ASBVs!$A$2:$AU$1041,46,FALSE)</f>
        <v>2</v>
      </c>
      <c r="I873" s="34" t="s">
        <v>2670</v>
      </c>
      <c r="J873" s="35" t="str">
        <f>VLOOKUP($J865,ASBVs!$A$2:$AU$1041,47,FALSE)</f>
        <v>3</v>
      </c>
    </row>
    <row r="874" spans="2:10" ht="12.6" customHeight="1" x14ac:dyDescent="0.3">
      <c r="B874" s="93">
        <f>VLOOKUP($J865,ASBVs!$A$2:$AS$1041,45,FALSE)</f>
        <v>125.92</v>
      </c>
      <c r="C874" s="94"/>
      <c r="D874" s="93">
        <f>VLOOKUP($J865,ASBVs!$A$2:$AS$1041,44,FALSE)</f>
        <v>166.56</v>
      </c>
      <c r="E874" s="94"/>
      <c r="F874" s="92"/>
      <c r="G874" s="34" t="s">
        <v>2671</v>
      </c>
      <c r="H874" s="35" t="str">
        <f>VLOOKUP($J865,ASBVs!$A$2:$AW$1041,48,FALSE)</f>
        <v>2</v>
      </c>
      <c r="I874" s="34" t="s">
        <v>2672</v>
      </c>
      <c r="J874" s="35">
        <f>VLOOKUP($J865,ASBVs!$A$2:$AW$1041,49,FALSE)</f>
        <v>3</v>
      </c>
    </row>
    <row r="875" spans="2:10" ht="12.6" customHeight="1" x14ac:dyDescent="0.3">
      <c r="B875" s="36" t="s">
        <v>2696</v>
      </c>
      <c r="C875" s="95" t="str">
        <f>VLOOKUP($J865,ASBVs!$A$2:$E$1041,5,FALSE)</f>
        <v xml:space="preserve">Individual </v>
      </c>
      <c r="D875" s="96"/>
      <c r="E875" s="97" t="s">
        <v>2697</v>
      </c>
      <c r="F875" s="98"/>
      <c r="G875" s="74"/>
      <c r="H875" s="75"/>
      <c r="I875" s="37" t="s">
        <v>2698</v>
      </c>
      <c r="J875" s="38"/>
    </row>
    <row r="877" spans="2:10" ht="12.6" customHeight="1" x14ac:dyDescent="0.3">
      <c r="B877" s="76" t="s">
        <v>2692</v>
      </c>
      <c r="C877" s="77"/>
      <c r="D877" s="20" t="str">
        <f>VLOOKUP($J877,ASBVs!$A$2:$B$1041,2,FALSE)</f>
        <v>229958</v>
      </c>
      <c r="E877" s="21"/>
      <c r="F877" s="22" t="str">
        <f>VLOOKUP($J877,ASBVs!$A$2:$J$1041,10,FALSE)</f>
        <v>Single - ET</v>
      </c>
      <c r="G877" s="78" t="str">
        <f>VLOOKUP($J877,ASBVs!$A$2:$AX$1041,50,FALSE)</f>
        <v xml:space="preserve"> </v>
      </c>
      <c r="H877" s="79"/>
      <c r="I877" s="23" t="s">
        <v>2693</v>
      </c>
      <c r="J877" s="24">
        <v>74</v>
      </c>
    </row>
    <row r="878" spans="2:10" ht="12.6" customHeight="1" x14ac:dyDescent="0.3">
      <c r="B878" s="25" t="s">
        <v>2694</v>
      </c>
      <c r="C878" s="80" t="str">
        <f>VLOOKUP($J877,ASBVs!$A$2:$H$1041,8,FALSE)</f>
        <v>207279</v>
      </c>
      <c r="D878" s="80"/>
      <c r="E878" s="81"/>
      <c r="F878" s="26" t="s">
        <v>2639</v>
      </c>
      <c r="G878" s="82">
        <f>VLOOKUP($J877,ASBVs!$A$2:$I$1041,9,FALSE)</f>
        <v>44722</v>
      </c>
      <c r="H878" s="83"/>
      <c r="I878" s="83"/>
      <c r="J878" s="84"/>
    </row>
    <row r="879" spans="2:10" ht="12.6" customHeight="1" x14ac:dyDescent="0.3">
      <c r="B879" s="27" t="s">
        <v>0</v>
      </c>
      <c r="C879" s="28" t="s">
        <v>1</v>
      </c>
      <c r="D879" s="28" t="s">
        <v>2</v>
      </c>
      <c r="E879" s="28" t="s">
        <v>3</v>
      </c>
      <c r="F879" s="27" t="s">
        <v>4</v>
      </c>
      <c r="G879" s="28" t="s">
        <v>1093</v>
      </c>
      <c r="H879" s="28" t="s">
        <v>1092</v>
      </c>
      <c r="I879" s="28" t="s">
        <v>5</v>
      </c>
      <c r="J879" s="28" t="s">
        <v>2652</v>
      </c>
    </row>
    <row r="880" spans="2:10" ht="12.6" customHeight="1" x14ac:dyDescent="0.3">
      <c r="B880" s="29">
        <f>VLOOKUP($J877,ASBVs!$A$2:$AP$1041,11,FALSE)</f>
        <v>0.74</v>
      </c>
      <c r="C880" s="29">
        <f>VLOOKUP($J877,ASBVs!$A$2:$AP$1041,13,FALSE)</f>
        <v>11.99</v>
      </c>
      <c r="D880" s="29">
        <f>VLOOKUP($J877,ASBVs!$A$2:$AP$1041,15,FALSE)</f>
        <v>17.91</v>
      </c>
      <c r="E880" s="29">
        <f>VLOOKUP($J877,ASBVs!$A$2:$AP$1041,17,FALSE)</f>
        <v>0.26</v>
      </c>
      <c r="F880" s="29">
        <f>VLOOKUP($J877,ASBVs!$A$2:$AP$1041,19,FALSE)</f>
        <v>1.98</v>
      </c>
      <c r="G880" s="39">
        <f>VLOOKUP($J877,ASBVs!$A$2:$AP$1041,41,FALSE)</f>
        <v>0.46</v>
      </c>
      <c r="H880" s="39">
        <f>VLOOKUP($J877,ASBVs!$A$2:$AP$1041,39,FALSE)</f>
        <v>0.21</v>
      </c>
      <c r="I880" s="29">
        <f>VLOOKUP($J877,ASBVs!$A$2:$AP$1041,21,FALSE)</f>
        <v>1.28</v>
      </c>
      <c r="J880" s="39">
        <f>VLOOKUP($J877,ASBVs!$A$2:$AP$1041,31,FALSE)</f>
        <v>0.28999999999999998</v>
      </c>
    </row>
    <row r="881" spans="2:10" ht="12.6" customHeight="1" x14ac:dyDescent="0.3">
      <c r="B881" s="29">
        <f>VLOOKUP($J877,ASBVs!$A$2:$AP$1041,12,FALSE)</f>
        <v>67</v>
      </c>
      <c r="C881" s="29">
        <f>VLOOKUP($J877,ASBVs!$A$2:$AP$1041,14,FALSE)</f>
        <v>70</v>
      </c>
      <c r="D881" s="29">
        <f>VLOOKUP($J877,ASBVs!$A$2:$AP$1041,16,FALSE)</f>
        <v>60</v>
      </c>
      <c r="E881" s="29">
        <f>VLOOKUP($J877,ASBVs!$A$2:$AP$1041,18,FALSE)</f>
        <v>66</v>
      </c>
      <c r="F881" s="29">
        <f>VLOOKUP($J877,ASBVs!$A$2:$AP$1041,20,FALSE)</f>
        <v>66</v>
      </c>
      <c r="G881" s="29">
        <f>VLOOKUP($J877,ASBVs!$A$2:$AP$1041,42,FALSE)</f>
        <v>58</v>
      </c>
      <c r="H881" s="29">
        <f>VLOOKUP($J877,ASBVs!$A$2:$AP$1041,40,FALSE)</f>
        <v>49</v>
      </c>
      <c r="I881" s="29">
        <f>VLOOKUP($J877,ASBVs!$A$2:$AP$1041,22,FALSE)</f>
        <v>58</v>
      </c>
      <c r="J881" s="29">
        <f>VLOOKUP($J877,ASBVs!$A$2:$AP$1041,32,FALSE)</f>
        <v>57</v>
      </c>
    </row>
    <row r="882" spans="2:10" ht="12.6" customHeight="1" x14ac:dyDescent="0.3">
      <c r="B882" s="31" t="s">
        <v>1089</v>
      </c>
      <c r="C882" s="27" t="s">
        <v>1090</v>
      </c>
      <c r="D882" s="27" t="s">
        <v>1091</v>
      </c>
      <c r="E882" s="27" t="s">
        <v>8</v>
      </c>
      <c r="F882" s="27" t="s">
        <v>6</v>
      </c>
      <c r="G882" s="27" t="s">
        <v>7</v>
      </c>
      <c r="H882" s="27" t="s">
        <v>2638</v>
      </c>
      <c r="I882" s="85" t="s">
        <v>2700</v>
      </c>
      <c r="J882" s="86"/>
    </row>
    <row r="883" spans="2:10" ht="12.6" customHeight="1" x14ac:dyDescent="0.3">
      <c r="B883" s="30">
        <f>VLOOKUP($J877,ASBVs!$A$2:$AP$1041,33,FALSE)</f>
        <v>0.04</v>
      </c>
      <c r="C883" s="30">
        <f>VLOOKUP($J877,ASBVs!$A$2:$AP$1041,35,FALSE)</f>
        <v>0.24</v>
      </c>
      <c r="D883" s="30">
        <f>VLOOKUP($J877,ASBVs!$A$2:$AP$1041,37,FALSE)</f>
        <v>-0.01</v>
      </c>
      <c r="E883" s="32">
        <f>VLOOKUP($J877,ASBVs!$A$2:$AP$1041,29,FALSE)</f>
        <v>5.42</v>
      </c>
      <c r="F883" s="32">
        <f>VLOOKUP($J877,ASBVs!$A$2:$AP$1041,23,FALSE)</f>
        <v>-0.37</v>
      </c>
      <c r="G883" s="32">
        <f>VLOOKUP($J877,ASBVs!$A$2:$AP$1041,25,FALSE)</f>
        <v>5.27</v>
      </c>
      <c r="H883" s="32">
        <f>VLOOKUP($J877,ASBVs!$A$2:$AP$1041,27,FALSE)</f>
        <v>2.2999999999999998</v>
      </c>
      <c r="I883" s="86"/>
      <c r="J883" s="86"/>
    </row>
    <row r="884" spans="2:10" ht="12.6" customHeight="1" x14ac:dyDescent="0.3">
      <c r="B884" s="33">
        <f>VLOOKUP($J877,ASBVs!$A$2:$AP$1041,34,FALSE)</f>
        <v>43</v>
      </c>
      <c r="C884" s="33">
        <f>VLOOKUP($J877,ASBVs!$A$2:$AP$1041,36,FALSE)</f>
        <v>52</v>
      </c>
      <c r="D884" s="33">
        <f>VLOOKUP($J877,ASBVs!$A$2:$AP$1041,38,FALSE)</f>
        <v>35</v>
      </c>
      <c r="E884" s="33">
        <f>VLOOKUP($J877,ASBVs!$A$2:$AP$1041,30,FALSE)</f>
        <v>60</v>
      </c>
      <c r="F884" s="33">
        <f>VLOOKUP($J877,ASBVs!$A$2:$AP$1041,24,FALSE)</f>
        <v>47</v>
      </c>
      <c r="G884" s="33">
        <f>VLOOKUP($J877,ASBVs!$A$2:$AP$1041,26,FALSE)</f>
        <v>48</v>
      </c>
      <c r="H884" s="33">
        <f>VLOOKUP($J877,ASBVs!$A$2:$AP$1041,28,FALSE)</f>
        <v>53</v>
      </c>
      <c r="I884" s="99">
        <f>VLOOKUP($J877,ASBVs!$A$2:$AQ$1041,43,FALSE)</f>
        <v>13.27</v>
      </c>
      <c r="J884" s="79"/>
    </row>
    <row r="885" spans="2:10" ht="12.6" customHeight="1" x14ac:dyDescent="0.3">
      <c r="B885" s="87" t="s">
        <v>2695</v>
      </c>
      <c r="C885" s="88"/>
      <c r="D885" s="89" t="s">
        <v>2699</v>
      </c>
      <c r="E885" s="90"/>
      <c r="F885" s="91" t="str">
        <f>VLOOKUP($J877,ASBVs!$A$2:$F$1041,6,FALSE)</f>
        <v xml:space="preserve"> </v>
      </c>
      <c r="G885" s="34" t="s">
        <v>2669</v>
      </c>
      <c r="H885" s="35" t="str">
        <f>VLOOKUP($J877,ASBVs!$A$2:$AU$1041,46,FALSE)</f>
        <v>1</v>
      </c>
      <c r="I885" s="34" t="s">
        <v>2670</v>
      </c>
      <c r="J885" s="35" t="str">
        <f>VLOOKUP($J877,ASBVs!$A$2:$AU$1041,47,FALSE)</f>
        <v>1</v>
      </c>
    </row>
    <row r="886" spans="2:10" ht="12.6" customHeight="1" x14ac:dyDescent="0.3">
      <c r="B886" s="93">
        <f>VLOOKUP($J877,ASBVs!$A$2:$AS$1041,45,FALSE)</f>
        <v>129.79</v>
      </c>
      <c r="C886" s="94"/>
      <c r="D886" s="93">
        <f>VLOOKUP($J877,ASBVs!$A$2:$AS$1041,44,FALSE)</f>
        <v>176.46</v>
      </c>
      <c r="E886" s="94"/>
      <c r="F886" s="92"/>
      <c r="G886" s="34" t="s">
        <v>2671</v>
      </c>
      <c r="H886" s="35" t="str">
        <f>VLOOKUP($J877,ASBVs!$A$2:$AW$1041,48,FALSE)</f>
        <v>1</v>
      </c>
      <c r="I886" s="34" t="s">
        <v>2672</v>
      </c>
      <c r="J886" s="35">
        <f>VLOOKUP($J877,ASBVs!$A$2:$AW$1041,49,FALSE)</f>
        <v>3</v>
      </c>
    </row>
    <row r="887" spans="2:10" ht="12.6" customHeight="1" x14ac:dyDescent="0.3">
      <c r="B887" s="36" t="s">
        <v>2696</v>
      </c>
      <c r="C887" s="95" t="str">
        <f>VLOOKUP($J877,ASBVs!$A$2:$E$1041,5,FALSE)</f>
        <v xml:space="preserve">Individual </v>
      </c>
      <c r="D887" s="96"/>
      <c r="E887" s="97" t="s">
        <v>2697</v>
      </c>
      <c r="F887" s="98"/>
      <c r="G887" s="74"/>
      <c r="H887" s="75"/>
      <c r="I887" s="37" t="s">
        <v>2698</v>
      </c>
      <c r="J887" s="38"/>
    </row>
    <row r="889" spans="2:10" ht="12.6" customHeight="1" x14ac:dyDescent="0.3">
      <c r="B889" s="76" t="s">
        <v>2692</v>
      </c>
      <c r="C889" s="77"/>
      <c r="D889" s="20" t="str">
        <f>VLOOKUP($J889,ASBVs!$A$2:$B$1041,2,FALSE)</f>
        <v>224575</v>
      </c>
      <c r="E889" s="21"/>
      <c r="F889" s="22" t="str">
        <f>VLOOKUP($J889,ASBVs!$A$2:$J$1041,10,FALSE)</f>
        <v>Twin</v>
      </c>
      <c r="G889" s="78" t="str">
        <f>VLOOKUP($J889,ASBVs!$A$2:$AX$1041,50,FALSE)</f>
        <v xml:space="preserve"> </v>
      </c>
      <c r="H889" s="79"/>
      <c r="I889" s="23" t="s">
        <v>2693</v>
      </c>
      <c r="J889" s="24">
        <v>75</v>
      </c>
    </row>
    <row r="890" spans="2:10" ht="12.6" customHeight="1" x14ac:dyDescent="0.3">
      <c r="B890" s="25" t="s">
        <v>2694</v>
      </c>
      <c r="C890" s="80" t="str">
        <f>VLOOKUP($J889,ASBVs!$A$2:$H$1041,8,FALSE)</f>
        <v>218959</v>
      </c>
      <c r="D890" s="80"/>
      <c r="E890" s="81"/>
      <c r="F890" s="26" t="s">
        <v>2639</v>
      </c>
      <c r="G890" s="82">
        <f>VLOOKUP($J889,ASBVs!$A$2:$I$1041,9,FALSE)</f>
        <v>44710</v>
      </c>
      <c r="H890" s="83"/>
      <c r="I890" s="83"/>
      <c r="J890" s="84"/>
    </row>
    <row r="891" spans="2:10" ht="12.6" customHeight="1" x14ac:dyDescent="0.3">
      <c r="B891" s="27" t="s">
        <v>0</v>
      </c>
      <c r="C891" s="28" t="s">
        <v>1</v>
      </c>
      <c r="D891" s="28" t="s">
        <v>2</v>
      </c>
      <c r="E891" s="28" t="s">
        <v>3</v>
      </c>
      <c r="F891" s="27" t="s">
        <v>4</v>
      </c>
      <c r="G891" s="28" t="s">
        <v>1093</v>
      </c>
      <c r="H891" s="28" t="s">
        <v>1092</v>
      </c>
      <c r="I891" s="28" t="s">
        <v>5</v>
      </c>
      <c r="J891" s="28" t="s">
        <v>2652</v>
      </c>
    </row>
    <row r="892" spans="2:10" ht="12.6" customHeight="1" x14ac:dyDescent="0.3">
      <c r="B892" s="29">
        <f>VLOOKUP($J889,ASBVs!$A$2:$AP$1041,11,FALSE)</f>
        <v>0.68</v>
      </c>
      <c r="C892" s="29">
        <f>VLOOKUP($J889,ASBVs!$A$2:$AP$1041,13,FALSE)</f>
        <v>13.35</v>
      </c>
      <c r="D892" s="29">
        <f>VLOOKUP($J889,ASBVs!$A$2:$AP$1041,15,FALSE)</f>
        <v>22.17</v>
      </c>
      <c r="E892" s="29">
        <f>VLOOKUP($J889,ASBVs!$A$2:$AP$1041,17,FALSE)</f>
        <v>-0.32</v>
      </c>
      <c r="F892" s="29">
        <f>VLOOKUP($J889,ASBVs!$A$2:$AP$1041,19,FALSE)</f>
        <v>1.88</v>
      </c>
      <c r="G892" s="39">
        <f>VLOOKUP($J889,ASBVs!$A$2:$AP$1041,41,FALSE)</f>
        <v>0.44</v>
      </c>
      <c r="H892" s="39">
        <f>VLOOKUP($J889,ASBVs!$A$2:$AP$1041,39,FALSE)</f>
        <v>0.22</v>
      </c>
      <c r="I892" s="29">
        <f>VLOOKUP($J889,ASBVs!$A$2:$AP$1041,21,FALSE)</f>
        <v>0.6</v>
      </c>
      <c r="J892" s="39">
        <f>VLOOKUP($J889,ASBVs!$A$2:$AP$1041,31,FALSE)</f>
        <v>0.3</v>
      </c>
    </row>
    <row r="893" spans="2:10" ht="12.6" customHeight="1" x14ac:dyDescent="0.3">
      <c r="B893" s="29">
        <f>VLOOKUP($J889,ASBVs!$A$2:$AP$1041,12,FALSE)</f>
        <v>65</v>
      </c>
      <c r="C893" s="29">
        <f>VLOOKUP($J889,ASBVs!$A$2:$AP$1041,14,FALSE)</f>
        <v>70</v>
      </c>
      <c r="D893" s="29">
        <f>VLOOKUP($J889,ASBVs!$A$2:$AP$1041,16,FALSE)</f>
        <v>59</v>
      </c>
      <c r="E893" s="29">
        <f>VLOOKUP($J889,ASBVs!$A$2:$AP$1041,18,FALSE)</f>
        <v>61</v>
      </c>
      <c r="F893" s="29">
        <f>VLOOKUP($J889,ASBVs!$A$2:$AP$1041,20,FALSE)</f>
        <v>61</v>
      </c>
      <c r="G893" s="29">
        <f>VLOOKUP($J889,ASBVs!$A$2:$AP$1041,42,FALSE)</f>
        <v>53</v>
      </c>
      <c r="H893" s="29">
        <f>VLOOKUP($J889,ASBVs!$A$2:$AP$1041,40,FALSE)</f>
        <v>46</v>
      </c>
      <c r="I893" s="29">
        <f>VLOOKUP($J889,ASBVs!$A$2:$AP$1041,22,FALSE)</f>
        <v>53</v>
      </c>
      <c r="J893" s="29">
        <f>VLOOKUP($J889,ASBVs!$A$2:$AP$1041,32,FALSE)</f>
        <v>51</v>
      </c>
    </row>
    <row r="894" spans="2:10" ht="12.6" customHeight="1" x14ac:dyDescent="0.3">
      <c r="B894" s="31" t="s">
        <v>1089</v>
      </c>
      <c r="C894" s="27" t="s">
        <v>1090</v>
      </c>
      <c r="D894" s="27" t="s">
        <v>1091</v>
      </c>
      <c r="E894" s="27" t="s">
        <v>8</v>
      </c>
      <c r="F894" s="27" t="s">
        <v>6</v>
      </c>
      <c r="G894" s="27" t="s">
        <v>7</v>
      </c>
      <c r="H894" s="27" t="s">
        <v>2638</v>
      </c>
      <c r="I894" s="85" t="s">
        <v>2700</v>
      </c>
      <c r="J894" s="86"/>
    </row>
    <row r="895" spans="2:10" ht="12.6" customHeight="1" x14ac:dyDescent="0.3">
      <c r="B895" s="30">
        <f>VLOOKUP($J889,ASBVs!$A$2:$AP$1041,33,FALSE)</f>
        <v>0.02</v>
      </c>
      <c r="C895" s="30">
        <f>VLOOKUP($J889,ASBVs!$A$2:$AP$1041,35,FALSE)</f>
        <v>0.23</v>
      </c>
      <c r="D895" s="30">
        <f>VLOOKUP($J889,ASBVs!$A$2:$AP$1041,37,FALSE)</f>
        <v>0.02</v>
      </c>
      <c r="E895" s="32">
        <f>VLOOKUP($J889,ASBVs!$A$2:$AP$1041,29,FALSE)</f>
        <v>6.33</v>
      </c>
      <c r="F895" s="32">
        <f>VLOOKUP($J889,ASBVs!$A$2:$AP$1041,23,FALSE)</f>
        <v>-0.28999999999999998</v>
      </c>
      <c r="G895" s="32">
        <f>VLOOKUP($J889,ASBVs!$A$2:$AP$1041,25,FALSE)</f>
        <v>7.23</v>
      </c>
      <c r="H895" s="32">
        <f>VLOOKUP($J889,ASBVs!$A$2:$AP$1041,27,FALSE)</f>
        <v>2.62</v>
      </c>
      <c r="I895" s="86"/>
      <c r="J895" s="86"/>
    </row>
    <row r="896" spans="2:10" ht="12.6" customHeight="1" x14ac:dyDescent="0.3">
      <c r="B896" s="33">
        <f>VLOOKUP($J889,ASBVs!$A$2:$AP$1041,34,FALSE)</f>
        <v>42</v>
      </c>
      <c r="C896" s="33">
        <f>VLOOKUP($J889,ASBVs!$A$2:$AP$1041,36,FALSE)</f>
        <v>49</v>
      </c>
      <c r="D896" s="33">
        <f>VLOOKUP($J889,ASBVs!$A$2:$AP$1041,38,FALSE)</f>
        <v>35</v>
      </c>
      <c r="E896" s="33">
        <f>VLOOKUP($J889,ASBVs!$A$2:$AP$1041,30,FALSE)</f>
        <v>56</v>
      </c>
      <c r="F896" s="33">
        <f>VLOOKUP($J889,ASBVs!$A$2:$AP$1041,24,FALSE)</f>
        <v>49</v>
      </c>
      <c r="G896" s="33">
        <f>VLOOKUP($J889,ASBVs!$A$2:$AP$1041,26,FALSE)</f>
        <v>48</v>
      </c>
      <c r="H896" s="33">
        <f>VLOOKUP($J889,ASBVs!$A$2:$AP$1041,28,FALSE)</f>
        <v>50</v>
      </c>
      <c r="I896" s="99">
        <f>VLOOKUP($J889,ASBVs!$A$2:$AQ$1041,43,FALSE)</f>
        <v>13.95</v>
      </c>
      <c r="J896" s="79"/>
    </row>
    <row r="897" spans="2:10" ht="12.6" customHeight="1" x14ac:dyDescent="0.3">
      <c r="B897" s="87" t="s">
        <v>2695</v>
      </c>
      <c r="C897" s="88"/>
      <c r="D897" s="89" t="s">
        <v>2699</v>
      </c>
      <c r="E897" s="90"/>
      <c r="F897" s="91" t="str">
        <f>VLOOKUP($J889,ASBVs!$A$2:$F$1041,6,FALSE)</f>
        <v xml:space="preserve"> </v>
      </c>
      <c r="G897" s="34" t="s">
        <v>2669</v>
      </c>
      <c r="H897" s="35" t="str">
        <f>VLOOKUP($J889,ASBVs!$A$2:$AU$1041,46,FALSE)</f>
        <v>1</v>
      </c>
      <c r="I897" s="34" t="s">
        <v>2670</v>
      </c>
      <c r="J897" s="35" t="str">
        <f>VLOOKUP($J889,ASBVs!$A$2:$AU$1041,47,FALSE)</f>
        <v>2</v>
      </c>
    </row>
    <row r="898" spans="2:10" ht="12.6" customHeight="1" x14ac:dyDescent="0.3">
      <c r="B898" s="93">
        <f>VLOOKUP($J889,ASBVs!$A$2:$AS$1041,45,FALSE)</f>
        <v>129.78</v>
      </c>
      <c r="C898" s="94"/>
      <c r="D898" s="93">
        <f>VLOOKUP($J889,ASBVs!$A$2:$AS$1041,44,FALSE)</f>
        <v>169.67</v>
      </c>
      <c r="E898" s="94"/>
      <c r="F898" s="92"/>
      <c r="G898" s="34" t="s">
        <v>2671</v>
      </c>
      <c r="H898" s="35" t="str">
        <f>VLOOKUP($J889,ASBVs!$A$2:$AW$1041,48,FALSE)</f>
        <v>2</v>
      </c>
      <c r="I898" s="34" t="s">
        <v>2672</v>
      </c>
      <c r="J898" s="35">
        <f>VLOOKUP($J889,ASBVs!$A$2:$AW$1041,49,FALSE)</f>
        <v>3</v>
      </c>
    </row>
    <row r="899" spans="2:10" ht="12.6" customHeight="1" x14ac:dyDescent="0.3">
      <c r="B899" s="36" t="s">
        <v>2696</v>
      </c>
      <c r="C899" s="95" t="str">
        <f>VLOOKUP($J889,ASBVs!$A$2:$E$1041,5,FALSE)</f>
        <v xml:space="preserve">Individual </v>
      </c>
      <c r="D899" s="96"/>
      <c r="E899" s="97" t="s">
        <v>2697</v>
      </c>
      <c r="F899" s="98"/>
      <c r="G899" s="74"/>
      <c r="H899" s="75"/>
      <c r="I899" s="37" t="s">
        <v>2698</v>
      </c>
      <c r="J899" s="38"/>
    </row>
    <row r="901" spans="2:10" ht="12.6" customHeight="1" x14ac:dyDescent="0.3">
      <c r="B901" s="76" t="s">
        <v>2692</v>
      </c>
      <c r="C901" s="77"/>
      <c r="D901" s="20" t="str">
        <f>VLOOKUP($J901,ASBVs!$A$2:$B$1041,2,FALSE)</f>
        <v>225416</v>
      </c>
      <c r="E901" s="21"/>
      <c r="F901" s="22" t="str">
        <f>VLOOKUP($J901,ASBVs!$A$2:$J$1041,10,FALSE)</f>
        <v>Twin</v>
      </c>
      <c r="G901" s="78" t="str">
        <f>VLOOKUP($J901,ASBVs!$A$2:$AX$1041,50,FALSE)</f>
        <v xml:space="preserve"> </v>
      </c>
      <c r="H901" s="79"/>
      <c r="I901" s="23" t="s">
        <v>2693</v>
      </c>
      <c r="J901" s="24">
        <v>76</v>
      </c>
    </row>
    <row r="902" spans="2:10" ht="12.6" customHeight="1" x14ac:dyDescent="0.3">
      <c r="B902" s="25" t="s">
        <v>2694</v>
      </c>
      <c r="C902" s="80" t="str">
        <f>VLOOKUP($J901,ASBVs!$A$2:$H$1041,8,FALSE)</f>
        <v>215475</v>
      </c>
      <c r="D902" s="80"/>
      <c r="E902" s="81"/>
      <c r="F902" s="26" t="s">
        <v>2639</v>
      </c>
      <c r="G902" s="82">
        <f>VLOOKUP($J901,ASBVs!$A$2:$I$1041,9,FALSE)</f>
        <v>44725</v>
      </c>
      <c r="H902" s="83"/>
      <c r="I902" s="83"/>
      <c r="J902" s="84"/>
    </row>
    <row r="903" spans="2:10" ht="12.6" customHeight="1" x14ac:dyDescent="0.3">
      <c r="B903" s="27" t="s">
        <v>0</v>
      </c>
      <c r="C903" s="28" t="s">
        <v>1</v>
      </c>
      <c r="D903" s="28" t="s">
        <v>2</v>
      </c>
      <c r="E903" s="28" t="s">
        <v>3</v>
      </c>
      <c r="F903" s="27" t="s">
        <v>4</v>
      </c>
      <c r="G903" s="28" t="s">
        <v>1093</v>
      </c>
      <c r="H903" s="28" t="s">
        <v>1092</v>
      </c>
      <c r="I903" s="28" t="s">
        <v>5</v>
      </c>
      <c r="J903" s="28" t="s">
        <v>2652</v>
      </c>
    </row>
    <row r="904" spans="2:10" ht="12.6" customHeight="1" x14ac:dyDescent="0.3">
      <c r="B904" s="29">
        <f>VLOOKUP($J901,ASBVs!$A$2:$AP$1041,11,FALSE)</f>
        <v>0.69</v>
      </c>
      <c r="C904" s="29">
        <f>VLOOKUP($J901,ASBVs!$A$2:$AP$1041,13,FALSE)</f>
        <v>11.23</v>
      </c>
      <c r="D904" s="29">
        <f>VLOOKUP($J901,ASBVs!$A$2:$AP$1041,15,FALSE)</f>
        <v>17.63</v>
      </c>
      <c r="E904" s="29">
        <f>VLOOKUP($J901,ASBVs!$A$2:$AP$1041,17,FALSE)</f>
        <v>-0.8</v>
      </c>
      <c r="F904" s="29">
        <f>VLOOKUP($J901,ASBVs!$A$2:$AP$1041,19,FALSE)</f>
        <v>2.33</v>
      </c>
      <c r="G904" s="39">
        <f>VLOOKUP($J901,ASBVs!$A$2:$AP$1041,41,FALSE)</f>
        <v>0.43</v>
      </c>
      <c r="H904" s="39">
        <f>VLOOKUP($J901,ASBVs!$A$2:$AP$1041,39,FALSE)</f>
        <v>0.23</v>
      </c>
      <c r="I904" s="29">
        <f>VLOOKUP($J901,ASBVs!$A$2:$AP$1041,21,FALSE)</f>
        <v>0.4</v>
      </c>
      <c r="J904" s="39">
        <f>VLOOKUP($J901,ASBVs!$A$2:$AP$1041,31,FALSE)</f>
        <v>0.27</v>
      </c>
    </row>
    <row r="905" spans="2:10" ht="12.6" customHeight="1" x14ac:dyDescent="0.3">
      <c r="B905" s="29">
        <f>VLOOKUP($J901,ASBVs!$A$2:$AP$1041,12,FALSE)</f>
        <v>64</v>
      </c>
      <c r="C905" s="29">
        <f>VLOOKUP($J901,ASBVs!$A$2:$AP$1041,14,FALSE)</f>
        <v>69</v>
      </c>
      <c r="D905" s="29">
        <f>VLOOKUP($J901,ASBVs!$A$2:$AP$1041,16,FALSE)</f>
        <v>60</v>
      </c>
      <c r="E905" s="29">
        <f>VLOOKUP($J901,ASBVs!$A$2:$AP$1041,18,FALSE)</f>
        <v>62</v>
      </c>
      <c r="F905" s="29">
        <f>VLOOKUP($J901,ASBVs!$A$2:$AP$1041,20,FALSE)</f>
        <v>63</v>
      </c>
      <c r="G905" s="29">
        <f>VLOOKUP($J901,ASBVs!$A$2:$AP$1041,42,FALSE)</f>
        <v>52</v>
      </c>
      <c r="H905" s="29">
        <f>VLOOKUP($J901,ASBVs!$A$2:$AP$1041,40,FALSE)</f>
        <v>46</v>
      </c>
      <c r="I905" s="29">
        <f>VLOOKUP($J901,ASBVs!$A$2:$AP$1041,22,FALSE)</f>
        <v>56</v>
      </c>
      <c r="J905" s="29">
        <f>VLOOKUP($J901,ASBVs!$A$2:$AP$1041,32,FALSE)</f>
        <v>50</v>
      </c>
    </row>
    <row r="906" spans="2:10" ht="12.6" customHeight="1" x14ac:dyDescent="0.3">
      <c r="B906" s="31" t="s">
        <v>1089</v>
      </c>
      <c r="C906" s="27" t="s">
        <v>1090</v>
      </c>
      <c r="D906" s="27" t="s">
        <v>1091</v>
      </c>
      <c r="E906" s="27" t="s">
        <v>8</v>
      </c>
      <c r="F906" s="27" t="s">
        <v>6</v>
      </c>
      <c r="G906" s="27" t="s">
        <v>7</v>
      </c>
      <c r="H906" s="27" t="s">
        <v>2638</v>
      </c>
      <c r="I906" s="85" t="s">
        <v>2700</v>
      </c>
      <c r="J906" s="86"/>
    </row>
    <row r="907" spans="2:10" ht="12.6" customHeight="1" x14ac:dyDescent="0.3">
      <c r="B907" s="30">
        <f>VLOOKUP($J901,ASBVs!$A$2:$AP$1041,33,FALSE)</f>
        <v>0.02</v>
      </c>
      <c r="C907" s="30">
        <f>VLOOKUP($J901,ASBVs!$A$2:$AP$1041,35,FALSE)</f>
        <v>0.25</v>
      </c>
      <c r="D907" s="30">
        <f>VLOOKUP($J901,ASBVs!$A$2:$AP$1041,37,FALSE)</f>
        <v>0.01</v>
      </c>
      <c r="E907" s="32">
        <f>VLOOKUP($J901,ASBVs!$A$2:$AP$1041,29,FALSE)</f>
        <v>6.58</v>
      </c>
      <c r="F907" s="32">
        <f>VLOOKUP($J901,ASBVs!$A$2:$AP$1041,23,FALSE)</f>
        <v>-0.31</v>
      </c>
      <c r="G907" s="32">
        <f>VLOOKUP($J901,ASBVs!$A$2:$AP$1041,25,FALSE)</f>
        <v>4.82</v>
      </c>
      <c r="H907" s="32">
        <f>VLOOKUP($J901,ASBVs!$A$2:$AP$1041,27,FALSE)</f>
        <v>2.35</v>
      </c>
      <c r="I907" s="86"/>
      <c r="J907" s="86"/>
    </row>
    <row r="908" spans="2:10" ht="12.6" customHeight="1" x14ac:dyDescent="0.3">
      <c r="B908" s="33">
        <f>VLOOKUP($J901,ASBVs!$A$2:$AP$1041,34,FALSE)</f>
        <v>40</v>
      </c>
      <c r="C908" s="33">
        <f>VLOOKUP($J901,ASBVs!$A$2:$AP$1041,36,FALSE)</f>
        <v>49</v>
      </c>
      <c r="D908" s="33">
        <f>VLOOKUP($J901,ASBVs!$A$2:$AP$1041,38,FALSE)</f>
        <v>34</v>
      </c>
      <c r="E908" s="33">
        <f>VLOOKUP($J901,ASBVs!$A$2:$AP$1041,30,FALSE)</f>
        <v>58</v>
      </c>
      <c r="F908" s="33">
        <f>VLOOKUP($J901,ASBVs!$A$2:$AP$1041,24,FALSE)</f>
        <v>48</v>
      </c>
      <c r="G908" s="33">
        <f>VLOOKUP($J901,ASBVs!$A$2:$AP$1041,26,FALSE)</f>
        <v>47</v>
      </c>
      <c r="H908" s="33">
        <f>VLOOKUP($J901,ASBVs!$A$2:$AP$1041,28,FALSE)</f>
        <v>50</v>
      </c>
      <c r="I908" s="99">
        <f>VLOOKUP($J901,ASBVs!$A$2:$AQ$1041,43,FALSE)</f>
        <v>11.63</v>
      </c>
      <c r="J908" s="79"/>
    </row>
    <row r="909" spans="2:10" ht="12.6" customHeight="1" x14ac:dyDescent="0.3">
      <c r="B909" s="87" t="s">
        <v>2695</v>
      </c>
      <c r="C909" s="88"/>
      <c r="D909" s="89" t="s">
        <v>2699</v>
      </c>
      <c r="E909" s="90"/>
      <c r="F909" s="91" t="str">
        <f>VLOOKUP($J901,ASBVs!$A$2:$F$1041,6,FALSE)</f>
        <v xml:space="preserve"> </v>
      </c>
      <c r="G909" s="34" t="s">
        <v>2669</v>
      </c>
      <c r="H909" s="35" t="str">
        <f>VLOOKUP($J901,ASBVs!$A$2:$AU$1041,46,FALSE)</f>
        <v>2</v>
      </c>
      <c r="I909" s="34" t="s">
        <v>2670</v>
      </c>
      <c r="J909" s="35" t="str">
        <f>VLOOKUP($J901,ASBVs!$A$2:$AU$1041,47,FALSE)</f>
        <v>2</v>
      </c>
    </row>
    <row r="910" spans="2:10" ht="12.6" customHeight="1" x14ac:dyDescent="0.3">
      <c r="B910" s="93">
        <f>VLOOKUP($J901,ASBVs!$A$2:$AS$1041,45,FALSE)</f>
        <v>128.9</v>
      </c>
      <c r="C910" s="94"/>
      <c r="D910" s="93">
        <f>VLOOKUP($J901,ASBVs!$A$2:$AS$1041,44,FALSE)</f>
        <v>164.83</v>
      </c>
      <c r="E910" s="94"/>
      <c r="F910" s="92"/>
      <c r="G910" s="34" t="s">
        <v>2671</v>
      </c>
      <c r="H910" s="35" t="str">
        <f>VLOOKUP($J901,ASBVs!$A$2:$AW$1041,48,FALSE)</f>
        <v>2</v>
      </c>
      <c r="I910" s="34" t="s">
        <v>2672</v>
      </c>
      <c r="J910" s="35">
        <f>VLOOKUP($J901,ASBVs!$A$2:$AW$1041,49,FALSE)</f>
        <v>4</v>
      </c>
    </row>
    <row r="911" spans="2:10" ht="12.6" customHeight="1" x14ac:dyDescent="0.3">
      <c r="B911" s="36" t="s">
        <v>2696</v>
      </c>
      <c r="C911" s="95" t="str">
        <f>VLOOKUP($J901,ASBVs!$A$2:$E$1041,5,FALSE)</f>
        <v xml:space="preserve">Individual </v>
      </c>
      <c r="D911" s="96"/>
      <c r="E911" s="97" t="s">
        <v>2697</v>
      </c>
      <c r="F911" s="98"/>
      <c r="G911" s="74"/>
      <c r="H911" s="75"/>
      <c r="I911" s="37" t="s">
        <v>2698</v>
      </c>
      <c r="J911" s="38"/>
    </row>
    <row r="913" spans="2:10" ht="12.6" customHeight="1" x14ac:dyDescent="0.3">
      <c r="B913" s="76" t="s">
        <v>2692</v>
      </c>
      <c r="C913" s="77"/>
      <c r="D913" s="20" t="str">
        <f>VLOOKUP($J913,ASBVs!$A$2:$B$1041,2,FALSE)</f>
        <v>224652</v>
      </c>
      <c r="E913" s="21"/>
      <c r="F913" s="22" t="str">
        <f>VLOOKUP($J913,ASBVs!$A$2:$J$1041,10,FALSE)</f>
        <v>Single</v>
      </c>
      <c r="G913" s="78" t="str">
        <f>VLOOKUP($J913,ASBVs!$A$2:$AX$1041,50,FALSE)</f>
        <v xml:space="preserve"> </v>
      </c>
      <c r="H913" s="79"/>
      <c r="I913" s="23" t="s">
        <v>2693</v>
      </c>
      <c r="J913" s="24">
        <v>77</v>
      </c>
    </row>
    <row r="914" spans="2:10" ht="12.6" customHeight="1" x14ac:dyDescent="0.3">
      <c r="B914" s="25" t="s">
        <v>2694</v>
      </c>
      <c r="C914" s="80" t="str">
        <f>VLOOKUP($J913,ASBVs!$A$2:$H$1041,8,FALSE)</f>
        <v>213926</v>
      </c>
      <c r="D914" s="80"/>
      <c r="E914" s="81"/>
      <c r="F914" s="26" t="s">
        <v>2639</v>
      </c>
      <c r="G914" s="82">
        <f>VLOOKUP($J913,ASBVs!$A$2:$I$1041,9,FALSE)</f>
        <v>44709</v>
      </c>
      <c r="H914" s="83"/>
      <c r="I914" s="83"/>
      <c r="J914" s="84"/>
    </row>
    <row r="915" spans="2:10" ht="12.6" customHeight="1" x14ac:dyDescent="0.3">
      <c r="B915" s="27" t="s">
        <v>0</v>
      </c>
      <c r="C915" s="28" t="s">
        <v>1</v>
      </c>
      <c r="D915" s="28" t="s">
        <v>2</v>
      </c>
      <c r="E915" s="28" t="s">
        <v>3</v>
      </c>
      <c r="F915" s="27" t="s">
        <v>4</v>
      </c>
      <c r="G915" s="28" t="s">
        <v>1093</v>
      </c>
      <c r="H915" s="28" t="s">
        <v>1092</v>
      </c>
      <c r="I915" s="28" t="s">
        <v>5</v>
      </c>
      <c r="J915" s="28" t="s">
        <v>2652</v>
      </c>
    </row>
    <row r="916" spans="2:10" ht="12.6" customHeight="1" x14ac:dyDescent="0.3">
      <c r="B916" s="29">
        <f>VLOOKUP($J913,ASBVs!$A$2:$AP$1041,11,FALSE)</f>
        <v>0.4</v>
      </c>
      <c r="C916" s="29">
        <f>VLOOKUP($J913,ASBVs!$A$2:$AP$1041,13,FALSE)</f>
        <v>10.11</v>
      </c>
      <c r="D916" s="29">
        <f>VLOOKUP($J913,ASBVs!$A$2:$AP$1041,15,FALSE)</f>
        <v>16.03</v>
      </c>
      <c r="E916" s="29">
        <f>VLOOKUP($J913,ASBVs!$A$2:$AP$1041,17,FALSE)</f>
        <v>-0.13</v>
      </c>
      <c r="F916" s="29">
        <f>VLOOKUP($J913,ASBVs!$A$2:$AP$1041,19,FALSE)</f>
        <v>2.16</v>
      </c>
      <c r="G916" s="39">
        <f>VLOOKUP($J913,ASBVs!$A$2:$AP$1041,41,FALSE)</f>
        <v>0.38</v>
      </c>
      <c r="H916" s="39">
        <f>VLOOKUP($J913,ASBVs!$A$2:$AP$1041,39,FALSE)</f>
        <v>0.25</v>
      </c>
      <c r="I916" s="29">
        <f>VLOOKUP($J913,ASBVs!$A$2:$AP$1041,21,FALSE)</f>
        <v>0.6</v>
      </c>
      <c r="J916" s="39">
        <f>VLOOKUP($J913,ASBVs!$A$2:$AP$1041,31,FALSE)</f>
        <v>0.26</v>
      </c>
    </row>
    <row r="917" spans="2:10" ht="12.6" customHeight="1" x14ac:dyDescent="0.3">
      <c r="B917" s="29">
        <f>VLOOKUP($J913,ASBVs!$A$2:$AP$1041,12,FALSE)</f>
        <v>67</v>
      </c>
      <c r="C917" s="29">
        <f>VLOOKUP($J913,ASBVs!$A$2:$AP$1041,14,FALSE)</f>
        <v>69</v>
      </c>
      <c r="D917" s="29">
        <f>VLOOKUP($J913,ASBVs!$A$2:$AP$1041,16,FALSE)</f>
        <v>61</v>
      </c>
      <c r="E917" s="29">
        <f>VLOOKUP($J913,ASBVs!$A$2:$AP$1041,18,FALSE)</f>
        <v>63</v>
      </c>
      <c r="F917" s="29">
        <f>VLOOKUP($J913,ASBVs!$A$2:$AP$1041,20,FALSE)</f>
        <v>64</v>
      </c>
      <c r="G917" s="29">
        <f>VLOOKUP($J913,ASBVs!$A$2:$AP$1041,42,FALSE)</f>
        <v>52</v>
      </c>
      <c r="H917" s="29">
        <f>VLOOKUP($J913,ASBVs!$A$2:$AP$1041,40,FALSE)</f>
        <v>45</v>
      </c>
      <c r="I917" s="29">
        <f>VLOOKUP($J913,ASBVs!$A$2:$AP$1041,22,FALSE)</f>
        <v>55</v>
      </c>
      <c r="J917" s="29">
        <f>VLOOKUP($J913,ASBVs!$A$2:$AP$1041,32,FALSE)</f>
        <v>50</v>
      </c>
    </row>
    <row r="918" spans="2:10" ht="12.6" customHeight="1" x14ac:dyDescent="0.3">
      <c r="B918" s="31" t="s">
        <v>1089</v>
      </c>
      <c r="C918" s="27" t="s">
        <v>1090</v>
      </c>
      <c r="D918" s="27" t="s">
        <v>1091</v>
      </c>
      <c r="E918" s="27" t="s">
        <v>8</v>
      </c>
      <c r="F918" s="27" t="s">
        <v>6</v>
      </c>
      <c r="G918" s="27" t="s">
        <v>7</v>
      </c>
      <c r="H918" s="27" t="s">
        <v>2638</v>
      </c>
      <c r="I918" s="85" t="s">
        <v>2700</v>
      </c>
      <c r="J918" s="86"/>
    </row>
    <row r="919" spans="2:10" ht="12.6" customHeight="1" x14ac:dyDescent="0.3">
      <c r="B919" s="30">
        <f>VLOOKUP($J913,ASBVs!$A$2:$AP$1041,33,FALSE)</f>
        <v>0.05</v>
      </c>
      <c r="C919" s="30">
        <f>VLOOKUP($J913,ASBVs!$A$2:$AP$1041,35,FALSE)</f>
        <v>0.21</v>
      </c>
      <c r="D919" s="30">
        <f>VLOOKUP($J913,ASBVs!$A$2:$AP$1041,37,FALSE)</f>
        <v>0.01</v>
      </c>
      <c r="E919" s="32">
        <f>VLOOKUP($J913,ASBVs!$A$2:$AP$1041,29,FALSE)</f>
        <v>5.34</v>
      </c>
      <c r="F919" s="32">
        <f>VLOOKUP($J913,ASBVs!$A$2:$AP$1041,23,FALSE)</f>
        <v>-0.18</v>
      </c>
      <c r="G919" s="32">
        <f>VLOOKUP($J913,ASBVs!$A$2:$AP$1041,25,FALSE)</f>
        <v>4.08</v>
      </c>
      <c r="H919" s="32">
        <f>VLOOKUP($J913,ASBVs!$A$2:$AP$1041,27,FALSE)</f>
        <v>2.42</v>
      </c>
      <c r="I919" s="86"/>
      <c r="J919" s="86"/>
    </row>
    <row r="920" spans="2:10" ht="12.6" customHeight="1" x14ac:dyDescent="0.3">
      <c r="B920" s="33">
        <f>VLOOKUP($J913,ASBVs!$A$2:$AP$1041,34,FALSE)</f>
        <v>40</v>
      </c>
      <c r="C920" s="33">
        <f>VLOOKUP($J913,ASBVs!$A$2:$AP$1041,36,FALSE)</f>
        <v>48</v>
      </c>
      <c r="D920" s="33">
        <f>VLOOKUP($J913,ASBVs!$A$2:$AP$1041,38,FALSE)</f>
        <v>34</v>
      </c>
      <c r="E920" s="33">
        <f>VLOOKUP($J913,ASBVs!$A$2:$AP$1041,30,FALSE)</f>
        <v>58</v>
      </c>
      <c r="F920" s="33">
        <f>VLOOKUP($J913,ASBVs!$A$2:$AP$1041,24,FALSE)</f>
        <v>49</v>
      </c>
      <c r="G920" s="33">
        <f>VLOOKUP($J913,ASBVs!$A$2:$AP$1041,26,FALSE)</f>
        <v>48</v>
      </c>
      <c r="H920" s="33">
        <f>VLOOKUP($J913,ASBVs!$A$2:$AP$1041,28,FALSE)</f>
        <v>50</v>
      </c>
      <c r="I920" s="99">
        <f>VLOOKUP($J913,ASBVs!$A$2:$AQ$1041,43,FALSE)</f>
        <v>10.709999999999999</v>
      </c>
      <c r="J920" s="79"/>
    </row>
    <row r="921" spans="2:10" ht="12.6" customHeight="1" x14ac:dyDescent="0.3">
      <c r="B921" s="87" t="s">
        <v>2695</v>
      </c>
      <c r="C921" s="88"/>
      <c r="D921" s="89" t="s">
        <v>2699</v>
      </c>
      <c r="E921" s="90"/>
      <c r="F921" s="91" t="str">
        <f>VLOOKUP($J913,ASBVs!$A$2:$F$1041,6,FALSE)</f>
        <v xml:space="preserve"> </v>
      </c>
      <c r="G921" s="34" t="s">
        <v>2669</v>
      </c>
      <c r="H921" s="35" t="str">
        <f>VLOOKUP($J913,ASBVs!$A$2:$AU$1041,46,FALSE)</f>
        <v>2</v>
      </c>
      <c r="I921" s="34" t="s">
        <v>2670</v>
      </c>
      <c r="J921" s="35" t="str">
        <f>VLOOKUP($J913,ASBVs!$A$2:$AU$1041,47,FALSE)</f>
        <v>3</v>
      </c>
    </row>
    <row r="922" spans="2:10" ht="12.6" customHeight="1" x14ac:dyDescent="0.3">
      <c r="B922" s="93">
        <f>VLOOKUP($J913,ASBVs!$A$2:$AS$1041,45,FALSE)</f>
        <v>128.54</v>
      </c>
      <c r="C922" s="94"/>
      <c r="D922" s="93">
        <f>VLOOKUP($J913,ASBVs!$A$2:$AS$1041,44,FALSE)</f>
        <v>168.08</v>
      </c>
      <c r="E922" s="94"/>
      <c r="F922" s="92"/>
      <c r="G922" s="34" t="s">
        <v>2671</v>
      </c>
      <c r="H922" s="35" t="str">
        <f>VLOOKUP($J913,ASBVs!$A$2:$AW$1041,48,FALSE)</f>
        <v>2</v>
      </c>
      <c r="I922" s="34" t="s">
        <v>2672</v>
      </c>
      <c r="J922" s="35">
        <f>VLOOKUP($J913,ASBVs!$A$2:$AW$1041,49,FALSE)</f>
        <v>4</v>
      </c>
    </row>
    <row r="923" spans="2:10" ht="12.6" customHeight="1" x14ac:dyDescent="0.3">
      <c r="B923" s="36" t="s">
        <v>2696</v>
      </c>
      <c r="C923" s="95" t="str">
        <f>VLOOKUP($J913,ASBVs!$A$2:$E$1041,5,FALSE)</f>
        <v xml:space="preserve">Individual </v>
      </c>
      <c r="D923" s="96"/>
      <c r="E923" s="97" t="s">
        <v>2697</v>
      </c>
      <c r="F923" s="98"/>
      <c r="G923" s="74"/>
      <c r="H923" s="75"/>
      <c r="I923" s="37" t="s">
        <v>2698</v>
      </c>
      <c r="J923" s="38"/>
    </row>
    <row r="925" spans="2:10" ht="12.6" customHeight="1" x14ac:dyDescent="0.3">
      <c r="B925" s="76" t="s">
        <v>2692</v>
      </c>
      <c r="C925" s="77"/>
      <c r="D925" s="20" t="str">
        <f>VLOOKUP($J925,ASBVs!$A$2:$B$1041,2,FALSE)</f>
        <v>224862</v>
      </c>
      <c r="E925" s="21"/>
      <c r="F925" s="22" t="str">
        <f>VLOOKUP($J925,ASBVs!$A$2:$J$1041,10,FALSE)</f>
        <v>Twin</v>
      </c>
      <c r="G925" s="78" t="str">
        <f>VLOOKUP($J925,ASBVs!$A$2:$AX$1041,50,FALSE)</f>
        <v xml:space="preserve"> </v>
      </c>
      <c r="H925" s="79"/>
      <c r="I925" s="23" t="s">
        <v>2693</v>
      </c>
      <c r="J925" s="24">
        <v>78</v>
      </c>
    </row>
    <row r="926" spans="2:10" ht="12.6" customHeight="1" x14ac:dyDescent="0.3">
      <c r="B926" s="25" t="s">
        <v>2694</v>
      </c>
      <c r="C926" s="80" t="str">
        <f>VLOOKUP($J925,ASBVs!$A$2:$H$1041,8,FALSE)</f>
        <v>205728</v>
      </c>
      <c r="D926" s="80"/>
      <c r="E926" s="81"/>
      <c r="F926" s="26" t="s">
        <v>2639</v>
      </c>
      <c r="G926" s="82">
        <f>VLOOKUP($J925,ASBVs!$A$2:$I$1041,9,FALSE)</f>
        <v>44711</v>
      </c>
      <c r="H926" s="83"/>
      <c r="I926" s="83"/>
      <c r="J926" s="84"/>
    </row>
    <row r="927" spans="2:10" ht="12.6" customHeight="1" x14ac:dyDescent="0.3">
      <c r="B927" s="27" t="s">
        <v>0</v>
      </c>
      <c r="C927" s="28" t="s">
        <v>1</v>
      </c>
      <c r="D927" s="28" t="s">
        <v>2</v>
      </c>
      <c r="E927" s="28" t="s">
        <v>3</v>
      </c>
      <c r="F927" s="27" t="s">
        <v>4</v>
      </c>
      <c r="G927" s="28" t="s">
        <v>1093</v>
      </c>
      <c r="H927" s="28" t="s">
        <v>1092</v>
      </c>
      <c r="I927" s="28" t="s">
        <v>5</v>
      </c>
      <c r="J927" s="28" t="s">
        <v>2652</v>
      </c>
    </row>
    <row r="928" spans="2:10" ht="12.6" customHeight="1" x14ac:dyDescent="0.3">
      <c r="B928" s="29">
        <f>VLOOKUP($J925,ASBVs!$A$2:$AP$1041,11,FALSE)</f>
        <v>0.56000000000000005</v>
      </c>
      <c r="C928" s="29">
        <f>VLOOKUP($J925,ASBVs!$A$2:$AP$1041,13,FALSE)</f>
        <v>10.82</v>
      </c>
      <c r="D928" s="29">
        <f>VLOOKUP($J925,ASBVs!$A$2:$AP$1041,15,FALSE)</f>
        <v>17.87</v>
      </c>
      <c r="E928" s="29">
        <f>VLOOKUP($J925,ASBVs!$A$2:$AP$1041,17,FALSE)</f>
        <v>0.31</v>
      </c>
      <c r="F928" s="29">
        <f>VLOOKUP($J925,ASBVs!$A$2:$AP$1041,19,FALSE)</f>
        <v>2.4300000000000002</v>
      </c>
      <c r="G928" s="39">
        <f>VLOOKUP($J925,ASBVs!$A$2:$AP$1041,41,FALSE)</f>
        <v>0.49</v>
      </c>
      <c r="H928" s="39">
        <f>VLOOKUP($J925,ASBVs!$A$2:$AP$1041,39,FALSE)</f>
        <v>0.22</v>
      </c>
      <c r="I928" s="29">
        <f>VLOOKUP($J925,ASBVs!$A$2:$AP$1041,21,FALSE)</f>
        <v>0.34</v>
      </c>
      <c r="J928" s="39">
        <f>VLOOKUP($J925,ASBVs!$A$2:$AP$1041,31,FALSE)</f>
        <v>0.27</v>
      </c>
    </row>
    <row r="929" spans="2:10" ht="12.6" customHeight="1" x14ac:dyDescent="0.3">
      <c r="B929" s="29">
        <f>VLOOKUP($J925,ASBVs!$A$2:$AP$1041,12,FALSE)</f>
        <v>66</v>
      </c>
      <c r="C929" s="29">
        <f>VLOOKUP($J925,ASBVs!$A$2:$AP$1041,14,FALSE)</f>
        <v>70</v>
      </c>
      <c r="D929" s="29">
        <f>VLOOKUP($J925,ASBVs!$A$2:$AP$1041,16,FALSE)</f>
        <v>60</v>
      </c>
      <c r="E929" s="29">
        <f>VLOOKUP($J925,ASBVs!$A$2:$AP$1041,18,FALSE)</f>
        <v>65</v>
      </c>
      <c r="F929" s="29">
        <f>VLOOKUP($J925,ASBVs!$A$2:$AP$1041,20,FALSE)</f>
        <v>65</v>
      </c>
      <c r="G929" s="29">
        <f>VLOOKUP($J925,ASBVs!$A$2:$AP$1041,42,FALSE)</f>
        <v>52</v>
      </c>
      <c r="H929" s="29">
        <f>VLOOKUP($J925,ASBVs!$A$2:$AP$1041,40,FALSE)</f>
        <v>46</v>
      </c>
      <c r="I929" s="29">
        <f>VLOOKUP($J925,ASBVs!$A$2:$AP$1041,22,FALSE)</f>
        <v>54</v>
      </c>
      <c r="J929" s="29">
        <f>VLOOKUP($J925,ASBVs!$A$2:$AP$1041,32,FALSE)</f>
        <v>50</v>
      </c>
    </row>
    <row r="930" spans="2:10" ht="12.6" customHeight="1" x14ac:dyDescent="0.3">
      <c r="B930" s="31" t="s">
        <v>1089</v>
      </c>
      <c r="C930" s="27" t="s">
        <v>1090</v>
      </c>
      <c r="D930" s="27" t="s">
        <v>1091</v>
      </c>
      <c r="E930" s="27" t="s">
        <v>8</v>
      </c>
      <c r="F930" s="27" t="s">
        <v>6</v>
      </c>
      <c r="G930" s="27" t="s">
        <v>7</v>
      </c>
      <c r="H930" s="27" t="s">
        <v>2638</v>
      </c>
      <c r="I930" s="85" t="s">
        <v>2700</v>
      </c>
      <c r="J930" s="86"/>
    </row>
    <row r="931" spans="2:10" ht="12.6" customHeight="1" x14ac:dyDescent="0.3">
      <c r="B931" s="30">
        <f>VLOOKUP($J925,ASBVs!$A$2:$AP$1041,33,FALSE)</f>
        <v>0.02</v>
      </c>
      <c r="C931" s="30">
        <f>VLOOKUP($J925,ASBVs!$A$2:$AP$1041,35,FALSE)</f>
        <v>0.28999999999999998</v>
      </c>
      <c r="D931" s="30">
        <f>VLOOKUP($J925,ASBVs!$A$2:$AP$1041,37,FALSE)</f>
        <v>1E-3</v>
      </c>
      <c r="E931" s="32">
        <f>VLOOKUP($J925,ASBVs!$A$2:$AP$1041,29,FALSE)</f>
        <v>5.41</v>
      </c>
      <c r="F931" s="32">
        <f>VLOOKUP($J925,ASBVs!$A$2:$AP$1041,23,FALSE)</f>
        <v>-0.42</v>
      </c>
      <c r="G931" s="32">
        <f>VLOOKUP($J925,ASBVs!$A$2:$AP$1041,25,FALSE)</f>
        <v>5.16</v>
      </c>
      <c r="H931" s="32">
        <f>VLOOKUP($J925,ASBVs!$A$2:$AP$1041,27,FALSE)</f>
        <v>2.79</v>
      </c>
      <c r="I931" s="86"/>
      <c r="J931" s="86"/>
    </row>
    <row r="932" spans="2:10" ht="12.6" customHeight="1" x14ac:dyDescent="0.3">
      <c r="B932" s="33">
        <f>VLOOKUP($J925,ASBVs!$A$2:$AP$1041,34,FALSE)</f>
        <v>41</v>
      </c>
      <c r="C932" s="33">
        <f>VLOOKUP($J925,ASBVs!$A$2:$AP$1041,36,FALSE)</f>
        <v>49</v>
      </c>
      <c r="D932" s="33">
        <f>VLOOKUP($J925,ASBVs!$A$2:$AP$1041,38,FALSE)</f>
        <v>36</v>
      </c>
      <c r="E932" s="33">
        <f>VLOOKUP($J925,ASBVs!$A$2:$AP$1041,30,FALSE)</f>
        <v>60</v>
      </c>
      <c r="F932" s="33">
        <f>VLOOKUP($J925,ASBVs!$A$2:$AP$1041,24,FALSE)</f>
        <v>46</v>
      </c>
      <c r="G932" s="33">
        <f>VLOOKUP($J925,ASBVs!$A$2:$AP$1041,26,FALSE)</f>
        <v>46</v>
      </c>
      <c r="H932" s="33">
        <f>VLOOKUP($J925,ASBVs!$A$2:$AP$1041,28,FALSE)</f>
        <v>51</v>
      </c>
      <c r="I932" s="99">
        <f>VLOOKUP($J925,ASBVs!$A$2:$AQ$1041,43,FALSE)</f>
        <v>11.16</v>
      </c>
      <c r="J932" s="79"/>
    </row>
    <row r="933" spans="2:10" ht="12.6" customHeight="1" x14ac:dyDescent="0.3">
      <c r="B933" s="87" t="s">
        <v>2695</v>
      </c>
      <c r="C933" s="88"/>
      <c r="D933" s="89" t="s">
        <v>2699</v>
      </c>
      <c r="E933" s="90"/>
      <c r="F933" s="91" t="str">
        <f>VLOOKUP($J925,ASBVs!$A$2:$F$1041,6,FALSE)</f>
        <v xml:space="preserve"> </v>
      </c>
      <c r="G933" s="34" t="s">
        <v>2669</v>
      </c>
      <c r="H933" s="35" t="str">
        <f>VLOOKUP($J925,ASBVs!$A$2:$AU$1041,46,FALSE)</f>
        <v>2</v>
      </c>
      <c r="I933" s="34" t="s">
        <v>2670</v>
      </c>
      <c r="J933" s="35" t="str">
        <f>VLOOKUP($J925,ASBVs!$A$2:$AU$1041,47,FALSE)</f>
        <v>2</v>
      </c>
    </row>
    <row r="934" spans="2:10" ht="12.6" customHeight="1" x14ac:dyDescent="0.3">
      <c r="B934" s="93">
        <f>VLOOKUP($J925,ASBVs!$A$2:$AS$1041,45,FALSE)</f>
        <v>125.54</v>
      </c>
      <c r="C934" s="94"/>
      <c r="D934" s="93">
        <f>VLOOKUP($J925,ASBVs!$A$2:$AS$1041,44,FALSE)</f>
        <v>173.15</v>
      </c>
      <c r="E934" s="94"/>
      <c r="F934" s="92"/>
      <c r="G934" s="34" t="s">
        <v>2671</v>
      </c>
      <c r="H934" s="35" t="str">
        <f>VLOOKUP($J925,ASBVs!$A$2:$AW$1041,48,FALSE)</f>
        <v>2</v>
      </c>
      <c r="I934" s="34" t="s">
        <v>2672</v>
      </c>
      <c r="J934" s="35">
        <f>VLOOKUP($J925,ASBVs!$A$2:$AW$1041,49,FALSE)</f>
        <v>3</v>
      </c>
    </row>
    <row r="935" spans="2:10" ht="12.6" customHeight="1" x14ac:dyDescent="0.3">
      <c r="B935" s="36" t="s">
        <v>2696</v>
      </c>
      <c r="C935" s="95" t="str">
        <f>VLOOKUP($J925,ASBVs!$A$2:$E$1041,5,FALSE)</f>
        <v xml:space="preserve">Individual </v>
      </c>
      <c r="D935" s="96"/>
      <c r="E935" s="97" t="s">
        <v>2697</v>
      </c>
      <c r="F935" s="98"/>
      <c r="G935" s="74"/>
      <c r="H935" s="75"/>
      <c r="I935" s="37" t="s">
        <v>2698</v>
      </c>
      <c r="J935" s="38"/>
    </row>
    <row r="937" spans="2:10" ht="12.6" customHeight="1" x14ac:dyDescent="0.3">
      <c r="B937" s="76" t="s">
        <v>2692</v>
      </c>
      <c r="C937" s="77"/>
      <c r="D937" s="20" t="str">
        <f>VLOOKUP($J937,ASBVs!$A$2:$B$1041,2,FALSE)</f>
        <v>223977</v>
      </c>
      <c r="E937" s="21"/>
      <c r="F937" s="22" t="str">
        <f>VLOOKUP($J937,ASBVs!$A$2:$J$1041,10,FALSE)</f>
        <v>Twin</v>
      </c>
      <c r="G937" s="78" t="str">
        <f>VLOOKUP($J937,ASBVs!$A$2:$AX$1041,50,FALSE)</f>
        <v>«««««</v>
      </c>
      <c r="H937" s="79"/>
      <c r="I937" s="23" t="s">
        <v>2693</v>
      </c>
      <c r="J937" s="24">
        <v>79</v>
      </c>
    </row>
    <row r="938" spans="2:10" ht="12.6" customHeight="1" x14ac:dyDescent="0.3">
      <c r="B938" s="25" t="s">
        <v>2694</v>
      </c>
      <c r="C938" s="80" t="str">
        <f>VLOOKUP($J937,ASBVs!$A$2:$H$1041,8,FALSE)</f>
        <v>196104</v>
      </c>
      <c r="D938" s="80"/>
      <c r="E938" s="81"/>
      <c r="F938" s="26" t="s">
        <v>2639</v>
      </c>
      <c r="G938" s="82">
        <f>VLOOKUP($J937,ASBVs!$A$2:$I$1041,9,FALSE)</f>
        <v>44707</v>
      </c>
      <c r="H938" s="83"/>
      <c r="I938" s="83"/>
      <c r="J938" s="84"/>
    </row>
    <row r="939" spans="2:10" ht="12.6" customHeight="1" x14ac:dyDescent="0.3">
      <c r="B939" s="27" t="s">
        <v>0</v>
      </c>
      <c r="C939" s="28" t="s">
        <v>1</v>
      </c>
      <c r="D939" s="28" t="s">
        <v>2</v>
      </c>
      <c r="E939" s="28" t="s">
        <v>3</v>
      </c>
      <c r="F939" s="27" t="s">
        <v>4</v>
      </c>
      <c r="G939" s="28" t="s">
        <v>1093</v>
      </c>
      <c r="H939" s="28" t="s">
        <v>1092</v>
      </c>
      <c r="I939" s="28" t="s">
        <v>5</v>
      </c>
      <c r="J939" s="28" t="s">
        <v>2652</v>
      </c>
    </row>
    <row r="940" spans="2:10" ht="12.6" customHeight="1" x14ac:dyDescent="0.3">
      <c r="B940" s="29">
        <f>VLOOKUP($J937,ASBVs!$A$2:$AP$1041,11,FALSE)</f>
        <v>0.59</v>
      </c>
      <c r="C940" s="29">
        <f>VLOOKUP($J937,ASBVs!$A$2:$AP$1041,13,FALSE)</f>
        <v>8.6300000000000008</v>
      </c>
      <c r="D940" s="29">
        <f>VLOOKUP($J937,ASBVs!$A$2:$AP$1041,15,FALSE)</f>
        <v>14.28</v>
      </c>
      <c r="E940" s="29">
        <f>VLOOKUP($J937,ASBVs!$A$2:$AP$1041,17,FALSE)</f>
        <v>-0.34</v>
      </c>
      <c r="F940" s="29">
        <f>VLOOKUP($J937,ASBVs!$A$2:$AP$1041,19,FALSE)</f>
        <v>1.34</v>
      </c>
      <c r="G940" s="39">
        <f>VLOOKUP($J937,ASBVs!$A$2:$AP$1041,41,FALSE)</f>
        <v>0.4</v>
      </c>
      <c r="H940" s="39">
        <f>VLOOKUP($J937,ASBVs!$A$2:$AP$1041,39,FALSE)</f>
        <v>0.21</v>
      </c>
      <c r="I940" s="29">
        <f>VLOOKUP($J937,ASBVs!$A$2:$AP$1041,21,FALSE)</f>
        <v>0.88</v>
      </c>
      <c r="J940" s="39">
        <f>VLOOKUP($J937,ASBVs!$A$2:$AP$1041,31,FALSE)</f>
        <v>0.26</v>
      </c>
    </row>
    <row r="941" spans="2:10" ht="12.6" customHeight="1" x14ac:dyDescent="0.3">
      <c r="B941" s="29">
        <f>VLOOKUP($J937,ASBVs!$A$2:$AP$1041,12,FALSE)</f>
        <v>66</v>
      </c>
      <c r="C941" s="29">
        <f>VLOOKUP($J937,ASBVs!$A$2:$AP$1041,14,FALSE)</f>
        <v>70</v>
      </c>
      <c r="D941" s="29">
        <f>VLOOKUP($J937,ASBVs!$A$2:$AP$1041,16,FALSE)</f>
        <v>61</v>
      </c>
      <c r="E941" s="29">
        <f>VLOOKUP($J937,ASBVs!$A$2:$AP$1041,18,FALSE)</f>
        <v>67</v>
      </c>
      <c r="F941" s="29">
        <f>VLOOKUP($J937,ASBVs!$A$2:$AP$1041,20,FALSE)</f>
        <v>67</v>
      </c>
      <c r="G941" s="29">
        <f>VLOOKUP($J937,ASBVs!$A$2:$AP$1041,42,FALSE)</f>
        <v>60</v>
      </c>
      <c r="H941" s="29">
        <f>VLOOKUP($J937,ASBVs!$A$2:$AP$1041,40,FALSE)</f>
        <v>50</v>
      </c>
      <c r="I941" s="29">
        <f>VLOOKUP($J937,ASBVs!$A$2:$AP$1041,22,FALSE)</f>
        <v>62</v>
      </c>
      <c r="J941" s="29">
        <f>VLOOKUP($J937,ASBVs!$A$2:$AP$1041,32,FALSE)</f>
        <v>58</v>
      </c>
    </row>
    <row r="942" spans="2:10" ht="12.6" customHeight="1" x14ac:dyDescent="0.3">
      <c r="B942" s="31" t="s">
        <v>1089</v>
      </c>
      <c r="C942" s="27" t="s">
        <v>1090</v>
      </c>
      <c r="D942" s="27" t="s">
        <v>1091</v>
      </c>
      <c r="E942" s="27" t="s">
        <v>8</v>
      </c>
      <c r="F942" s="27" t="s">
        <v>6</v>
      </c>
      <c r="G942" s="27" t="s">
        <v>7</v>
      </c>
      <c r="H942" s="27" t="s">
        <v>2638</v>
      </c>
      <c r="I942" s="85" t="s">
        <v>2700</v>
      </c>
      <c r="J942" s="86"/>
    </row>
    <row r="943" spans="2:10" ht="12.6" customHeight="1" x14ac:dyDescent="0.3">
      <c r="B943" s="30">
        <f>VLOOKUP($J937,ASBVs!$A$2:$AP$1041,33,FALSE)</f>
        <v>0.01</v>
      </c>
      <c r="C943" s="30">
        <f>VLOOKUP($J937,ASBVs!$A$2:$AP$1041,35,FALSE)</f>
        <v>0.19</v>
      </c>
      <c r="D943" s="30">
        <f>VLOOKUP($J937,ASBVs!$A$2:$AP$1041,37,FALSE)</f>
        <v>0.03</v>
      </c>
      <c r="E943" s="32">
        <f>VLOOKUP($J937,ASBVs!$A$2:$AP$1041,29,FALSE)</f>
        <v>4.6900000000000004</v>
      </c>
      <c r="F943" s="32">
        <f>VLOOKUP($J937,ASBVs!$A$2:$AP$1041,23,FALSE)</f>
        <v>0.11</v>
      </c>
      <c r="G943" s="32">
        <f>VLOOKUP($J937,ASBVs!$A$2:$AP$1041,25,FALSE)</f>
        <v>3.04</v>
      </c>
      <c r="H943" s="32">
        <f>VLOOKUP($J937,ASBVs!$A$2:$AP$1041,27,FALSE)</f>
        <v>1.57</v>
      </c>
      <c r="I943" s="86"/>
      <c r="J943" s="86"/>
    </row>
    <row r="944" spans="2:10" ht="12.6" customHeight="1" x14ac:dyDescent="0.3">
      <c r="B944" s="33">
        <f>VLOOKUP($J937,ASBVs!$A$2:$AP$1041,34,FALSE)</f>
        <v>44</v>
      </c>
      <c r="C944" s="33">
        <f>VLOOKUP($J937,ASBVs!$A$2:$AP$1041,36,FALSE)</f>
        <v>53</v>
      </c>
      <c r="D944" s="33">
        <f>VLOOKUP($J937,ASBVs!$A$2:$AP$1041,38,FALSE)</f>
        <v>38</v>
      </c>
      <c r="E944" s="33">
        <f>VLOOKUP($J937,ASBVs!$A$2:$AP$1041,30,FALSE)</f>
        <v>61</v>
      </c>
      <c r="F944" s="33">
        <f>VLOOKUP($J937,ASBVs!$A$2:$AP$1041,24,FALSE)</f>
        <v>50</v>
      </c>
      <c r="G944" s="33">
        <f>VLOOKUP($J937,ASBVs!$A$2:$AP$1041,26,FALSE)</f>
        <v>50</v>
      </c>
      <c r="H944" s="33">
        <f>VLOOKUP($J937,ASBVs!$A$2:$AP$1041,28,FALSE)</f>
        <v>53</v>
      </c>
      <c r="I944" s="99">
        <f>VLOOKUP($J937,ASBVs!$A$2:$AQ$1041,43,FALSE)</f>
        <v>9.5100000000000016</v>
      </c>
      <c r="J944" s="79"/>
    </row>
    <row r="945" spans="2:10" ht="12.6" customHeight="1" x14ac:dyDescent="0.3">
      <c r="B945" s="87" t="s">
        <v>2695</v>
      </c>
      <c r="C945" s="88"/>
      <c r="D945" s="89" t="s">
        <v>2699</v>
      </c>
      <c r="E945" s="90"/>
      <c r="F945" s="91" t="str">
        <f>VLOOKUP($J937,ASBVs!$A$2:$F$1041,6,FALSE)</f>
        <v xml:space="preserve"> </v>
      </c>
      <c r="G945" s="34" t="s">
        <v>2669</v>
      </c>
      <c r="H945" s="35" t="str">
        <f>VLOOKUP($J937,ASBVs!$A$2:$AU$1041,46,FALSE)</f>
        <v>1</v>
      </c>
      <c r="I945" s="34" t="s">
        <v>2670</v>
      </c>
      <c r="J945" s="35" t="str">
        <f>VLOOKUP($J937,ASBVs!$A$2:$AU$1041,47,FALSE)</f>
        <v>1</v>
      </c>
    </row>
    <row r="946" spans="2:10" ht="12.6" customHeight="1" x14ac:dyDescent="0.3">
      <c r="B946" s="93">
        <f>VLOOKUP($J937,ASBVs!$A$2:$AS$1041,45,FALSE)</f>
        <v>127.68</v>
      </c>
      <c r="C946" s="94"/>
      <c r="D946" s="93">
        <f>VLOOKUP($J937,ASBVs!$A$2:$AS$1041,44,FALSE)</f>
        <v>156.82</v>
      </c>
      <c r="E946" s="94"/>
      <c r="F946" s="92"/>
      <c r="G946" s="34" t="s">
        <v>2671</v>
      </c>
      <c r="H946" s="35" t="str">
        <f>VLOOKUP($J937,ASBVs!$A$2:$AW$1041,48,FALSE)</f>
        <v>2</v>
      </c>
      <c r="I946" s="34" t="s">
        <v>2672</v>
      </c>
      <c r="J946" s="35">
        <f>VLOOKUP($J937,ASBVs!$A$2:$AW$1041,49,FALSE)</f>
        <v>3</v>
      </c>
    </row>
    <row r="947" spans="2:10" ht="12.6" customHeight="1" x14ac:dyDescent="0.3">
      <c r="B947" s="36" t="s">
        <v>2696</v>
      </c>
      <c r="C947" s="95" t="str">
        <f>VLOOKUP($J937,ASBVs!$A$2:$E$1041,5,FALSE)</f>
        <v xml:space="preserve">Individual </v>
      </c>
      <c r="D947" s="96"/>
      <c r="E947" s="97" t="s">
        <v>2697</v>
      </c>
      <c r="F947" s="98"/>
      <c r="G947" s="74"/>
      <c r="H947" s="75"/>
      <c r="I947" s="37" t="s">
        <v>2698</v>
      </c>
      <c r="J947" s="38"/>
    </row>
    <row r="949" spans="2:10" ht="12.6" customHeight="1" x14ac:dyDescent="0.3">
      <c r="B949" s="76" t="s">
        <v>2692</v>
      </c>
      <c r="C949" s="77"/>
      <c r="D949" s="20" t="str">
        <f>VLOOKUP($J949,ASBVs!$A$2:$B$1041,2,FALSE)</f>
        <v>223770</v>
      </c>
      <c r="E949" s="21"/>
      <c r="F949" s="22" t="str">
        <f>VLOOKUP($J949,ASBVs!$A$2:$J$1041,10,FALSE)</f>
        <v>Single</v>
      </c>
      <c r="G949" s="78" t="str">
        <f>VLOOKUP($J949,ASBVs!$A$2:$AX$1041,50,FALSE)</f>
        <v xml:space="preserve"> </v>
      </c>
      <c r="H949" s="79"/>
      <c r="I949" s="23" t="s">
        <v>2693</v>
      </c>
      <c r="J949" s="24">
        <v>80</v>
      </c>
    </row>
    <row r="950" spans="2:10" ht="12.6" customHeight="1" x14ac:dyDescent="0.3">
      <c r="B950" s="25" t="s">
        <v>2694</v>
      </c>
      <c r="C950" s="80" t="str">
        <f>VLOOKUP($J949,ASBVs!$A$2:$H$1041,8,FALSE)</f>
        <v>218919</v>
      </c>
      <c r="D950" s="80"/>
      <c r="E950" s="81"/>
      <c r="F950" s="26" t="s">
        <v>2639</v>
      </c>
      <c r="G950" s="82">
        <f>VLOOKUP($J949,ASBVs!$A$2:$I$1041,9,FALSE)</f>
        <v>44701</v>
      </c>
      <c r="H950" s="83"/>
      <c r="I950" s="83"/>
      <c r="J950" s="84"/>
    </row>
    <row r="951" spans="2:10" ht="12.6" customHeight="1" x14ac:dyDescent="0.3">
      <c r="B951" s="27" t="s">
        <v>0</v>
      </c>
      <c r="C951" s="28" t="s">
        <v>1</v>
      </c>
      <c r="D951" s="28" t="s">
        <v>2</v>
      </c>
      <c r="E951" s="28" t="s">
        <v>3</v>
      </c>
      <c r="F951" s="27" t="s">
        <v>4</v>
      </c>
      <c r="G951" s="28" t="s">
        <v>1093</v>
      </c>
      <c r="H951" s="28" t="s">
        <v>1092</v>
      </c>
      <c r="I951" s="28" t="s">
        <v>5</v>
      </c>
      <c r="J951" s="28" t="s">
        <v>2652</v>
      </c>
    </row>
    <row r="952" spans="2:10" ht="12.6" customHeight="1" x14ac:dyDescent="0.3">
      <c r="B952" s="29">
        <f>VLOOKUP($J949,ASBVs!$A$2:$AP$1041,11,FALSE)</f>
        <v>0.42</v>
      </c>
      <c r="C952" s="29">
        <f>VLOOKUP($J949,ASBVs!$A$2:$AP$1041,13,FALSE)</f>
        <v>7.78</v>
      </c>
      <c r="D952" s="29">
        <f>VLOOKUP($J949,ASBVs!$A$2:$AP$1041,15,FALSE)</f>
        <v>9.9700000000000006</v>
      </c>
      <c r="E952" s="29">
        <f>VLOOKUP($J949,ASBVs!$A$2:$AP$1041,17,FALSE)</f>
        <v>0.38</v>
      </c>
      <c r="F952" s="29">
        <f>VLOOKUP($J949,ASBVs!$A$2:$AP$1041,19,FALSE)</f>
        <v>2.2000000000000002</v>
      </c>
      <c r="G952" s="39">
        <f>VLOOKUP($J949,ASBVs!$A$2:$AP$1041,41,FALSE)</f>
        <v>0.51</v>
      </c>
      <c r="H952" s="39">
        <f>VLOOKUP($J949,ASBVs!$A$2:$AP$1041,39,FALSE)</f>
        <v>0.3</v>
      </c>
      <c r="I952" s="29">
        <f>VLOOKUP($J949,ASBVs!$A$2:$AP$1041,21,FALSE)</f>
        <v>0.63</v>
      </c>
      <c r="J952" s="39">
        <f>VLOOKUP($J949,ASBVs!$A$2:$AP$1041,31,FALSE)</f>
        <v>0.32</v>
      </c>
    </row>
    <row r="953" spans="2:10" ht="12.6" customHeight="1" x14ac:dyDescent="0.3">
      <c r="B953" s="29">
        <f>VLOOKUP($J949,ASBVs!$A$2:$AP$1041,12,FALSE)</f>
        <v>66</v>
      </c>
      <c r="C953" s="29">
        <f>VLOOKUP($J949,ASBVs!$A$2:$AP$1041,14,FALSE)</f>
        <v>70</v>
      </c>
      <c r="D953" s="29">
        <f>VLOOKUP($J949,ASBVs!$A$2:$AP$1041,16,FALSE)</f>
        <v>64</v>
      </c>
      <c r="E953" s="29">
        <f>VLOOKUP($J949,ASBVs!$A$2:$AP$1041,18,FALSE)</f>
        <v>64</v>
      </c>
      <c r="F953" s="29">
        <f>VLOOKUP($J949,ASBVs!$A$2:$AP$1041,20,FALSE)</f>
        <v>63</v>
      </c>
      <c r="G953" s="29">
        <f>VLOOKUP($J949,ASBVs!$A$2:$AP$1041,42,FALSE)</f>
        <v>58</v>
      </c>
      <c r="H953" s="29">
        <f>VLOOKUP($J949,ASBVs!$A$2:$AP$1041,40,FALSE)</f>
        <v>53</v>
      </c>
      <c r="I953" s="29">
        <f>VLOOKUP($J949,ASBVs!$A$2:$AP$1041,22,FALSE)</f>
        <v>61</v>
      </c>
      <c r="J953" s="29">
        <f>VLOOKUP($J949,ASBVs!$A$2:$AP$1041,32,FALSE)</f>
        <v>56</v>
      </c>
    </row>
    <row r="954" spans="2:10" ht="12.6" customHeight="1" x14ac:dyDescent="0.3">
      <c r="B954" s="31" t="s">
        <v>1089</v>
      </c>
      <c r="C954" s="27" t="s">
        <v>1090</v>
      </c>
      <c r="D954" s="27" t="s">
        <v>1091</v>
      </c>
      <c r="E954" s="27" t="s">
        <v>8</v>
      </c>
      <c r="F954" s="27" t="s">
        <v>6</v>
      </c>
      <c r="G954" s="27" t="s">
        <v>7</v>
      </c>
      <c r="H954" s="27" t="s">
        <v>2638</v>
      </c>
      <c r="I954" s="85" t="s">
        <v>2700</v>
      </c>
      <c r="J954" s="86"/>
    </row>
    <row r="955" spans="2:10" ht="12.6" customHeight="1" x14ac:dyDescent="0.3">
      <c r="B955" s="30">
        <f>VLOOKUP($J949,ASBVs!$A$2:$AP$1041,33,FALSE)</f>
        <v>0.05</v>
      </c>
      <c r="C955" s="30">
        <f>VLOOKUP($J949,ASBVs!$A$2:$AP$1041,35,FALSE)</f>
        <v>0.32</v>
      </c>
      <c r="D955" s="30">
        <f>VLOOKUP($J949,ASBVs!$A$2:$AP$1041,37,FALSE)</f>
        <v>-0.01</v>
      </c>
      <c r="E955" s="32">
        <f>VLOOKUP($J949,ASBVs!$A$2:$AP$1041,29,FALSE)</f>
        <v>4.3899999999999997</v>
      </c>
      <c r="F955" s="32">
        <f>VLOOKUP($J949,ASBVs!$A$2:$AP$1041,23,FALSE)</f>
        <v>-0.55000000000000004</v>
      </c>
      <c r="G955" s="32">
        <f>VLOOKUP($J949,ASBVs!$A$2:$AP$1041,25,FALSE)</f>
        <v>3.99</v>
      </c>
      <c r="H955" s="32">
        <f>VLOOKUP($J949,ASBVs!$A$2:$AP$1041,27,FALSE)</f>
        <v>1.67</v>
      </c>
      <c r="I955" s="86"/>
      <c r="J955" s="86"/>
    </row>
    <row r="956" spans="2:10" ht="12.6" customHeight="1" x14ac:dyDescent="0.3">
      <c r="B956" s="33">
        <f>VLOOKUP($J949,ASBVs!$A$2:$AP$1041,34,FALSE)</f>
        <v>49</v>
      </c>
      <c r="C956" s="33">
        <f>VLOOKUP($J949,ASBVs!$A$2:$AP$1041,36,FALSE)</f>
        <v>56</v>
      </c>
      <c r="D956" s="33">
        <f>VLOOKUP($J949,ASBVs!$A$2:$AP$1041,38,FALSE)</f>
        <v>44</v>
      </c>
      <c r="E956" s="33">
        <f>VLOOKUP($J949,ASBVs!$A$2:$AP$1041,30,FALSE)</f>
        <v>59</v>
      </c>
      <c r="F956" s="33">
        <f>VLOOKUP($J949,ASBVs!$A$2:$AP$1041,24,FALSE)</f>
        <v>54</v>
      </c>
      <c r="G956" s="33">
        <f>VLOOKUP($J949,ASBVs!$A$2:$AP$1041,26,FALSE)</f>
        <v>53</v>
      </c>
      <c r="H956" s="33">
        <f>VLOOKUP($J949,ASBVs!$A$2:$AP$1041,28,FALSE)</f>
        <v>55</v>
      </c>
      <c r="I956" s="99">
        <f>VLOOKUP($J949,ASBVs!$A$2:$AQ$1041,43,FALSE)</f>
        <v>8.41</v>
      </c>
      <c r="J956" s="79"/>
    </row>
    <row r="957" spans="2:10" ht="12.6" customHeight="1" x14ac:dyDescent="0.3">
      <c r="B957" s="87" t="s">
        <v>2695</v>
      </c>
      <c r="C957" s="88"/>
      <c r="D957" s="89" t="s">
        <v>2699</v>
      </c>
      <c r="E957" s="90"/>
      <c r="F957" s="91" t="str">
        <f>VLOOKUP($J949,ASBVs!$A$2:$F$1041,6,FALSE)</f>
        <v xml:space="preserve"> </v>
      </c>
      <c r="G957" s="34" t="s">
        <v>2669</v>
      </c>
      <c r="H957" s="35" t="str">
        <f>VLOOKUP($J949,ASBVs!$A$2:$AU$1041,46,FALSE)</f>
        <v>1</v>
      </c>
      <c r="I957" s="34" t="s">
        <v>2670</v>
      </c>
      <c r="J957" s="35" t="str">
        <f>VLOOKUP($J949,ASBVs!$A$2:$AU$1041,47,FALSE)</f>
        <v>2</v>
      </c>
    </row>
    <row r="958" spans="2:10" ht="12.6" customHeight="1" x14ac:dyDescent="0.3">
      <c r="B958" s="93">
        <f>VLOOKUP($J949,ASBVs!$A$2:$AS$1041,45,FALSE)</f>
        <v>126.77</v>
      </c>
      <c r="C958" s="94"/>
      <c r="D958" s="93">
        <f>VLOOKUP($J949,ASBVs!$A$2:$AS$1041,44,FALSE)</f>
        <v>175.66</v>
      </c>
      <c r="E958" s="94"/>
      <c r="F958" s="92"/>
      <c r="G958" s="34" t="s">
        <v>2671</v>
      </c>
      <c r="H958" s="35" t="str">
        <f>VLOOKUP($J949,ASBVs!$A$2:$AW$1041,48,FALSE)</f>
        <v>1</v>
      </c>
      <c r="I958" s="34" t="s">
        <v>2672</v>
      </c>
      <c r="J958" s="35">
        <f>VLOOKUP($J949,ASBVs!$A$2:$AW$1041,49,FALSE)</f>
        <v>3</v>
      </c>
    </row>
    <row r="959" spans="2:10" ht="12.6" customHeight="1" x14ac:dyDescent="0.3">
      <c r="B959" s="36" t="s">
        <v>2696</v>
      </c>
      <c r="C959" s="95" t="str">
        <f>VLOOKUP($J949,ASBVs!$A$2:$E$1041,5,FALSE)</f>
        <v xml:space="preserve">Individual </v>
      </c>
      <c r="D959" s="96"/>
      <c r="E959" s="97" t="s">
        <v>2697</v>
      </c>
      <c r="F959" s="98"/>
      <c r="G959" s="74"/>
      <c r="H959" s="75"/>
      <c r="I959" s="37" t="s">
        <v>2698</v>
      </c>
      <c r="J959" s="38"/>
    </row>
    <row r="961" spans="2:10" ht="12.6" customHeight="1" x14ac:dyDescent="0.3">
      <c r="B961" s="76" t="s">
        <v>2692</v>
      </c>
      <c r="C961" s="77"/>
      <c r="D961" s="20" t="str">
        <f>VLOOKUP($J961,ASBVs!$A$2:$B$1041,2,FALSE)</f>
        <v>225633</v>
      </c>
      <c r="E961" s="21"/>
      <c r="F961" s="22" t="str">
        <f>VLOOKUP($J961,ASBVs!$A$2:$J$1041,10,FALSE)</f>
        <v>Single</v>
      </c>
      <c r="G961" s="78" t="str">
        <f>VLOOKUP($J961,ASBVs!$A$2:$AX$1041,50,FALSE)</f>
        <v xml:space="preserve"> </v>
      </c>
      <c r="H961" s="79"/>
      <c r="I961" s="23" t="s">
        <v>2693</v>
      </c>
      <c r="J961" s="24">
        <v>81</v>
      </c>
    </row>
    <row r="962" spans="2:10" ht="12.6" customHeight="1" x14ac:dyDescent="0.3">
      <c r="B962" s="25" t="s">
        <v>2694</v>
      </c>
      <c r="C962" s="80" t="str">
        <f>VLOOKUP($J961,ASBVs!$A$2:$H$1041,8,FALSE)</f>
        <v>213926</v>
      </c>
      <c r="D962" s="80"/>
      <c r="E962" s="81"/>
      <c r="F962" s="26" t="s">
        <v>2639</v>
      </c>
      <c r="G962" s="82">
        <f>VLOOKUP($J961,ASBVs!$A$2:$I$1041,9,FALSE)</f>
        <v>44731</v>
      </c>
      <c r="H962" s="83"/>
      <c r="I962" s="83"/>
      <c r="J962" s="84"/>
    </row>
    <row r="963" spans="2:10" ht="12.6" customHeight="1" x14ac:dyDescent="0.3">
      <c r="B963" s="27" t="s">
        <v>0</v>
      </c>
      <c r="C963" s="28" t="s">
        <v>1</v>
      </c>
      <c r="D963" s="28" t="s">
        <v>2</v>
      </c>
      <c r="E963" s="28" t="s">
        <v>3</v>
      </c>
      <c r="F963" s="27" t="s">
        <v>4</v>
      </c>
      <c r="G963" s="28" t="s">
        <v>1093</v>
      </c>
      <c r="H963" s="28" t="s">
        <v>1092</v>
      </c>
      <c r="I963" s="28" t="s">
        <v>5</v>
      </c>
      <c r="J963" s="28" t="s">
        <v>2652</v>
      </c>
    </row>
    <row r="964" spans="2:10" ht="12.6" customHeight="1" x14ac:dyDescent="0.3">
      <c r="B964" s="29">
        <f>VLOOKUP($J961,ASBVs!$A$2:$AP$1041,11,FALSE)</f>
        <v>0.46</v>
      </c>
      <c r="C964" s="29">
        <f>VLOOKUP($J961,ASBVs!$A$2:$AP$1041,13,FALSE)</f>
        <v>8.77</v>
      </c>
      <c r="D964" s="29">
        <f>VLOOKUP($J961,ASBVs!$A$2:$AP$1041,15,FALSE)</f>
        <v>13.78</v>
      </c>
      <c r="E964" s="29">
        <f>VLOOKUP($J961,ASBVs!$A$2:$AP$1041,17,FALSE)</f>
        <v>0.26</v>
      </c>
      <c r="F964" s="29">
        <f>VLOOKUP($J961,ASBVs!$A$2:$AP$1041,19,FALSE)</f>
        <v>2.57</v>
      </c>
      <c r="G964" s="39">
        <f>VLOOKUP($J961,ASBVs!$A$2:$AP$1041,41,FALSE)</f>
        <v>0.31</v>
      </c>
      <c r="H964" s="39">
        <f>VLOOKUP($J961,ASBVs!$A$2:$AP$1041,39,FALSE)</f>
        <v>0.27</v>
      </c>
      <c r="I964" s="29">
        <f>VLOOKUP($J961,ASBVs!$A$2:$AP$1041,21,FALSE)</f>
        <v>0.45</v>
      </c>
      <c r="J964" s="39">
        <f>VLOOKUP($J961,ASBVs!$A$2:$AP$1041,31,FALSE)</f>
        <v>0.24</v>
      </c>
    </row>
    <row r="965" spans="2:10" ht="12.6" customHeight="1" x14ac:dyDescent="0.3">
      <c r="B965" s="29">
        <f>VLOOKUP($J961,ASBVs!$A$2:$AP$1041,12,FALSE)</f>
        <v>65</v>
      </c>
      <c r="C965" s="29">
        <f>VLOOKUP($J961,ASBVs!$A$2:$AP$1041,14,FALSE)</f>
        <v>69</v>
      </c>
      <c r="D965" s="29">
        <f>VLOOKUP($J961,ASBVs!$A$2:$AP$1041,16,FALSE)</f>
        <v>56</v>
      </c>
      <c r="E965" s="29">
        <f>VLOOKUP($J961,ASBVs!$A$2:$AP$1041,18,FALSE)</f>
        <v>63</v>
      </c>
      <c r="F965" s="29">
        <f>VLOOKUP($J961,ASBVs!$A$2:$AP$1041,20,FALSE)</f>
        <v>64</v>
      </c>
      <c r="G965" s="29">
        <f>VLOOKUP($J961,ASBVs!$A$2:$AP$1041,42,FALSE)</f>
        <v>48</v>
      </c>
      <c r="H965" s="29">
        <f>VLOOKUP($J961,ASBVs!$A$2:$AP$1041,40,FALSE)</f>
        <v>41</v>
      </c>
      <c r="I965" s="29">
        <f>VLOOKUP($J961,ASBVs!$A$2:$AP$1041,22,FALSE)</f>
        <v>50</v>
      </c>
      <c r="J965" s="29">
        <f>VLOOKUP($J961,ASBVs!$A$2:$AP$1041,32,FALSE)</f>
        <v>46</v>
      </c>
    </row>
    <row r="966" spans="2:10" ht="12.6" customHeight="1" x14ac:dyDescent="0.3">
      <c r="B966" s="31" t="s">
        <v>1089</v>
      </c>
      <c r="C966" s="27" t="s">
        <v>1090</v>
      </c>
      <c r="D966" s="27" t="s">
        <v>1091</v>
      </c>
      <c r="E966" s="27" t="s">
        <v>8</v>
      </c>
      <c r="F966" s="27" t="s">
        <v>6</v>
      </c>
      <c r="G966" s="27" t="s">
        <v>7</v>
      </c>
      <c r="H966" s="27" t="s">
        <v>2638</v>
      </c>
      <c r="I966" s="85" t="s">
        <v>2700</v>
      </c>
      <c r="J966" s="86"/>
    </row>
    <row r="967" spans="2:10" ht="12.6" customHeight="1" x14ac:dyDescent="0.3">
      <c r="B967" s="30">
        <f>VLOOKUP($J961,ASBVs!$A$2:$AP$1041,33,FALSE)</f>
        <v>7.0000000000000007E-2</v>
      </c>
      <c r="C967" s="30">
        <f>VLOOKUP($J961,ASBVs!$A$2:$AP$1041,35,FALSE)</f>
        <v>0.16</v>
      </c>
      <c r="D967" s="30">
        <f>VLOOKUP($J961,ASBVs!$A$2:$AP$1041,37,FALSE)</f>
        <v>0.02</v>
      </c>
      <c r="E967" s="32">
        <f>VLOOKUP($J961,ASBVs!$A$2:$AP$1041,29,FALSE)</f>
        <v>5.1100000000000003</v>
      </c>
      <c r="F967" s="32">
        <f>VLOOKUP($J961,ASBVs!$A$2:$AP$1041,23,FALSE)</f>
        <v>-0.33</v>
      </c>
      <c r="G967" s="32">
        <f>VLOOKUP($J961,ASBVs!$A$2:$AP$1041,25,FALSE)</f>
        <v>3.34</v>
      </c>
      <c r="H967" s="32">
        <f>VLOOKUP($J961,ASBVs!$A$2:$AP$1041,27,FALSE)</f>
        <v>2.65</v>
      </c>
      <c r="I967" s="86"/>
      <c r="J967" s="86"/>
    </row>
    <row r="968" spans="2:10" ht="12.6" customHeight="1" x14ac:dyDescent="0.3">
      <c r="B968" s="33">
        <f>VLOOKUP($J961,ASBVs!$A$2:$AP$1041,34,FALSE)</f>
        <v>36</v>
      </c>
      <c r="C968" s="33">
        <f>VLOOKUP($J961,ASBVs!$A$2:$AP$1041,36,FALSE)</f>
        <v>44</v>
      </c>
      <c r="D968" s="33">
        <f>VLOOKUP($J961,ASBVs!$A$2:$AP$1041,38,FALSE)</f>
        <v>30</v>
      </c>
      <c r="E968" s="33">
        <f>VLOOKUP($J961,ASBVs!$A$2:$AP$1041,30,FALSE)</f>
        <v>59</v>
      </c>
      <c r="F968" s="33">
        <f>VLOOKUP($J961,ASBVs!$A$2:$AP$1041,24,FALSE)</f>
        <v>43</v>
      </c>
      <c r="G968" s="33">
        <f>VLOOKUP($J961,ASBVs!$A$2:$AP$1041,26,FALSE)</f>
        <v>43</v>
      </c>
      <c r="H968" s="33">
        <f>VLOOKUP($J961,ASBVs!$A$2:$AP$1041,28,FALSE)</f>
        <v>47</v>
      </c>
      <c r="I968" s="99">
        <f>VLOOKUP($J961,ASBVs!$A$2:$AQ$1041,43,FALSE)</f>
        <v>9.2199999999999989</v>
      </c>
      <c r="J968" s="79"/>
    </row>
    <row r="969" spans="2:10" ht="12.6" customHeight="1" x14ac:dyDescent="0.3">
      <c r="B969" s="87" t="s">
        <v>2695</v>
      </c>
      <c r="C969" s="88"/>
      <c r="D969" s="89" t="s">
        <v>2699</v>
      </c>
      <c r="E969" s="90"/>
      <c r="F969" s="91" t="str">
        <f>VLOOKUP($J961,ASBVs!$A$2:$F$1041,6,FALSE)</f>
        <v xml:space="preserve"> </v>
      </c>
      <c r="G969" s="34" t="s">
        <v>2669</v>
      </c>
      <c r="H969" s="35" t="str">
        <f>VLOOKUP($J961,ASBVs!$A$2:$AU$1041,46,FALSE)</f>
        <v>3</v>
      </c>
      <c r="I969" s="34" t="s">
        <v>2670</v>
      </c>
      <c r="J969" s="35" t="str">
        <f>VLOOKUP($J961,ASBVs!$A$2:$AU$1041,47,FALSE)</f>
        <v>2</v>
      </c>
    </row>
    <row r="970" spans="2:10" ht="12.6" customHeight="1" x14ac:dyDescent="0.3">
      <c r="B970" s="93">
        <f>VLOOKUP($J961,ASBVs!$A$2:$AS$1041,45,FALSE)</f>
        <v>125.77</v>
      </c>
      <c r="C970" s="94"/>
      <c r="D970" s="93">
        <f>VLOOKUP($J961,ASBVs!$A$2:$AS$1041,44,FALSE)</f>
        <v>167.42</v>
      </c>
      <c r="E970" s="94"/>
      <c r="F970" s="92"/>
      <c r="G970" s="34" t="s">
        <v>2671</v>
      </c>
      <c r="H970" s="35" t="str">
        <f>VLOOKUP($J961,ASBVs!$A$2:$AW$1041,48,FALSE)</f>
        <v>3</v>
      </c>
      <c r="I970" s="34" t="s">
        <v>2672</v>
      </c>
      <c r="J970" s="35">
        <f>VLOOKUP($J961,ASBVs!$A$2:$AW$1041,49,FALSE)</f>
        <v>3</v>
      </c>
    </row>
    <row r="971" spans="2:10" ht="12.6" customHeight="1" x14ac:dyDescent="0.3">
      <c r="B971" s="36" t="s">
        <v>2696</v>
      </c>
      <c r="C971" s="95" t="str">
        <f>VLOOKUP($J961,ASBVs!$A$2:$E$1041,5,FALSE)</f>
        <v xml:space="preserve">Individual </v>
      </c>
      <c r="D971" s="96"/>
      <c r="E971" s="97" t="s">
        <v>2697</v>
      </c>
      <c r="F971" s="98"/>
      <c r="G971" s="74"/>
      <c r="H971" s="75"/>
      <c r="I971" s="37" t="s">
        <v>2698</v>
      </c>
      <c r="J971" s="38"/>
    </row>
    <row r="973" spans="2:10" ht="12.6" customHeight="1" x14ac:dyDescent="0.3">
      <c r="B973" s="76" t="s">
        <v>2692</v>
      </c>
      <c r="C973" s="77"/>
      <c r="D973" s="20" t="str">
        <f>VLOOKUP($J973,ASBVs!$A$2:$B$1041,2,FALSE)</f>
        <v>224418</v>
      </c>
      <c r="E973" s="21"/>
      <c r="F973" s="22" t="str">
        <f>VLOOKUP($J973,ASBVs!$A$2:$J$1041,10,FALSE)</f>
        <v>Twin</v>
      </c>
      <c r="G973" s="78" t="str">
        <f>VLOOKUP($J973,ASBVs!$A$2:$AX$1041,50,FALSE)</f>
        <v xml:space="preserve"> </v>
      </c>
      <c r="H973" s="79"/>
      <c r="I973" s="23" t="s">
        <v>2693</v>
      </c>
      <c r="J973" s="24">
        <v>82</v>
      </c>
    </row>
    <row r="974" spans="2:10" ht="12.6" customHeight="1" x14ac:dyDescent="0.3">
      <c r="B974" s="25" t="s">
        <v>2694</v>
      </c>
      <c r="C974" s="80" t="str">
        <f>VLOOKUP($J973,ASBVs!$A$2:$H$1041,8,FALSE)</f>
        <v>214627</v>
      </c>
      <c r="D974" s="80"/>
      <c r="E974" s="81"/>
      <c r="F974" s="26" t="s">
        <v>2639</v>
      </c>
      <c r="G974" s="82">
        <f>VLOOKUP($J973,ASBVs!$A$2:$I$1041,9,FALSE)</f>
        <v>44708</v>
      </c>
      <c r="H974" s="83"/>
      <c r="I974" s="83"/>
      <c r="J974" s="84"/>
    </row>
    <row r="975" spans="2:10" ht="12.6" customHeight="1" x14ac:dyDescent="0.3">
      <c r="B975" s="27" t="s">
        <v>0</v>
      </c>
      <c r="C975" s="28" t="s">
        <v>1</v>
      </c>
      <c r="D975" s="28" t="s">
        <v>2</v>
      </c>
      <c r="E975" s="28" t="s">
        <v>3</v>
      </c>
      <c r="F975" s="27" t="s">
        <v>4</v>
      </c>
      <c r="G975" s="28" t="s">
        <v>1093</v>
      </c>
      <c r="H975" s="28" t="s">
        <v>1092</v>
      </c>
      <c r="I975" s="28" t="s">
        <v>5</v>
      </c>
      <c r="J975" s="28" t="s">
        <v>2652</v>
      </c>
    </row>
    <row r="976" spans="2:10" ht="12.6" customHeight="1" x14ac:dyDescent="0.3">
      <c r="B976" s="29">
        <f>VLOOKUP($J973,ASBVs!$A$2:$AP$1041,11,FALSE)</f>
        <v>0.46</v>
      </c>
      <c r="C976" s="29">
        <f>VLOOKUP($J973,ASBVs!$A$2:$AP$1041,13,FALSE)</f>
        <v>10.85</v>
      </c>
      <c r="D976" s="29">
        <f>VLOOKUP($J973,ASBVs!$A$2:$AP$1041,15,FALSE)</f>
        <v>14.09</v>
      </c>
      <c r="E976" s="29">
        <f>VLOOKUP($J973,ASBVs!$A$2:$AP$1041,17,FALSE)</f>
        <v>-0.2</v>
      </c>
      <c r="F976" s="29">
        <f>VLOOKUP($J973,ASBVs!$A$2:$AP$1041,19,FALSE)</f>
        <v>1.34</v>
      </c>
      <c r="G976" s="39">
        <f>VLOOKUP($J973,ASBVs!$A$2:$AP$1041,41,FALSE)</f>
        <v>0.44</v>
      </c>
      <c r="H976" s="39">
        <f>VLOOKUP($J973,ASBVs!$A$2:$AP$1041,39,FALSE)</f>
        <v>0.27</v>
      </c>
      <c r="I976" s="29">
        <f>VLOOKUP($J973,ASBVs!$A$2:$AP$1041,21,FALSE)</f>
        <v>2.02</v>
      </c>
      <c r="J976" s="39">
        <f>VLOOKUP($J973,ASBVs!$A$2:$AP$1041,31,FALSE)</f>
        <v>0.28999999999999998</v>
      </c>
    </row>
    <row r="977" spans="2:10" ht="12.6" customHeight="1" x14ac:dyDescent="0.3">
      <c r="B977" s="29">
        <f>VLOOKUP($J973,ASBVs!$A$2:$AP$1041,12,FALSE)</f>
        <v>67</v>
      </c>
      <c r="C977" s="29">
        <f>VLOOKUP($J973,ASBVs!$A$2:$AP$1041,14,FALSE)</f>
        <v>70</v>
      </c>
      <c r="D977" s="29">
        <f>VLOOKUP($J973,ASBVs!$A$2:$AP$1041,16,FALSE)</f>
        <v>60</v>
      </c>
      <c r="E977" s="29">
        <f>VLOOKUP($J973,ASBVs!$A$2:$AP$1041,18,FALSE)</f>
        <v>63</v>
      </c>
      <c r="F977" s="29">
        <f>VLOOKUP($J973,ASBVs!$A$2:$AP$1041,20,FALSE)</f>
        <v>64</v>
      </c>
      <c r="G977" s="29">
        <f>VLOOKUP($J973,ASBVs!$A$2:$AP$1041,42,FALSE)</f>
        <v>51</v>
      </c>
      <c r="H977" s="29">
        <f>VLOOKUP($J973,ASBVs!$A$2:$AP$1041,40,FALSE)</f>
        <v>45</v>
      </c>
      <c r="I977" s="29">
        <f>VLOOKUP($J973,ASBVs!$A$2:$AP$1041,22,FALSE)</f>
        <v>55</v>
      </c>
      <c r="J977" s="29">
        <f>VLOOKUP($J973,ASBVs!$A$2:$AP$1041,32,FALSE)</f>
        <v>49</v>
      </c>
    </row>
    <row r="978" spans="2:10" ht="12.6" customHeight="1" x14ac:dyDescent="0.3">
      <c r="B978" s="31" t="s">
        <v>1089</v>
      </c>
      <c r="C978" s="27" t="s">
        <v>1090</v>
      </c>
      <c r="D978" s="27" t="s">
        <v>1091</v>
      </c>
      <c r="E978" s="27" t="s">
        <v>8</v>
      </c>
      <c r="F978" s="27" t="s">
        <v>6</v>
      </c>
      <c r="G978" s="27" t="s">
        <v>7</v>
      </c>
      <c r="H978" s="27" t="s">
        <v>2638</v>
      </c>
      <c r="I978" s="85" t="s">
        <v>2700</v>
      </c>
      <c r="J978" s="86"/>
    </row>
    <row r="979" spans="2:10" ht="12.6" customHeight="1" x14ac:dyDescent="0.3">
      <c r="B979" s="30">
        <f>VLOOKUP($J973,ASBVs!$A$2:$AP$1041,33,FALSE)</f>
        <v>0.05</v>
      </c>
      <c r="C979" s="30">
        <f>VLOOKUP($J973,ASBVs!$A$2:$AP$1041,35,FALSE)</f>
        <v>0.27</v>
      </c>
      <c r="D979" s="30">
        <f>VLOOKUP($J973,ASBVs!$A$2:$AP$1041,37,FALSE)</f>
        <v>1E-3</v>
      </c>
      <c r="E979" s="32">
        <f>VLOOKUP($J973,ASBVs!$A$2:$AP$1041,29,FALSE)</f>
        <v>4.93</v>
      </c>
      <c r="F979" s="32">
        <f>VLOOKUP($J973,ASBVs!$A$2:$AP$1041,23,FALSE)</f>
        <v>-0.32</v>
      </c>
      <c r="G979" s="32">
        <f>VLOOKUP($J973,ASBVs!$A$2:$AP$1041,25,FALSE)</f>
        <v>7.01</v>
      </c>
      <c r="H979" s="32">
        <f>VLOOKUP($J973,ASBVs!$A$2:$AP$1041,27,FALSE)</f>
        <v>1.32</v>
      </c>
      <c r="I979" s="86"/>
      <c r="J979" s="86"/>
    </row>
    <row r="980" spans="2:10" ht="12.6" customHeight="1" x14ac:dyDescent="0.3">
      <c r="B980" s="33">
        <f>VLOOKUP($J973,ASBVs!$A$2:$AP$1041,34,FALSE)</f>
        <v>40</v>
      </c>
      <c r="C980" s="33">
        <f>VLOOKUP($J973,ASBVs!$A$2:$AP$1041,36,FALSE)</f>
        <v>48</v>
      </c>
      <c r="D980" s="33">
        <f>VLOOKUP($J973,ASBVs!$A$2:$AP$1041,38,FALSE)</f>
        <v>34</v>
      </c>
      <c r="E980" s="33">
        <f>VLOOKUP($J973,ASBVs!$A$2:$AP$1041,30,FALSE)</f>
        <v>59</v>
      </c>
      <c r="F980" s="33">
        <f>VLOOKUP($J973,ASBVs!$A$2:$AP$1041,24,FALSE)</f>
        <v>46</v>
      </c>
      <c r="G980" s="33">
        <f>VLOOKUP($J973,ASBVs!$A$2:$AP$1041,26,FALSE)</f>
        <v>46</v>
      </c>
      <c r="H980" s="33">
        <f>VLOOKUP($J973,ASBVs!$A$2:$AP$1041,28,FALSE)</f>
        <v>50</v>
      </c>
      <c r="I980" s="99">
        <f>VLOOKUP($J973,ASBVs!$A$2:$AQ$1041,43,FALSE)</f>
        <v>12.87</v>
      </c>
      <c r="J980" s="79"/>
    </row>
    <row r="981" spans="2:10" ht="12.6" customHeight="1" x14ac:dyDescent="0.3">
      <c r="B981" s="87" t="s">
        <v>2695</v>
      </c>
      <c r="C981" s="88"/>
      <c r="D981" s="89" t="s">
        <v>2699</v>
      </c>
      <c r="E981" s="90"/>
      <c r="F981" s="91" t="str">
        <f>VLOOKUP($J973,ASBVs!$A$2:$F$1041,6,FALSE)</f>
        <v xml:space="preserve"> </v>
      </c>
      <c r="G981" s="34" t="s">
        <v>2669</v>
      </c>
      <c r="H981" s="35" t="str">
        <f>VLOOKUP($J973,ASBVs!$A$2:$AU$1041,46,FALSE)</f>
        <v>3</v>
      </c>
      <c r="I981" s="34" t="s">
        <v>2670</v>
      </c>
      <c r="J981" s="35" t="str">
        <f>VLOOKUP($J973,ASBVs!$A$2:$AU$1041,47,FALSE)</f>
        <v>2</v>
      </c>
    </row>
    <row r="982" spans="2:10" ht="12.6" customHeight="1" x14ac:dyDescent="0.3">
      <c r="B982" s="93">
        <f>VLOOKUP($J973,ASBVs!$A$2:$AS$1041,45,FALSE)</f>
        <v>133.91</v>
      </c>
      <c r="C982" s="94"/>
      <c r="D982" s="93">
        <f>VLOOKUP($J973,ASBVs!$A$2:$AS$1041,44,FALSE)</f>
        <v>168.23</v>
      </c>
      <c r="E982" s="94"/>
      <c r="F982" s="92"/>
      <c r="G982" s="34" t="s">
        <v>2671</v>
      </c>
      <c r="H982" s="35" t="str">
        <f>VLOOKUP($J973,ASBVs!$A$2:$AW$1041,48,FALSE)</f>
        <v>3</v>
      </c>
      <c r="I982" s="34" t="s">
        <v>2672</v>
      </c>
      <c r="J982" s="35">
        <f>VLOOKUP($J973,ASBVs!$A$2:$AW$1041,49,FALSE)</f>
        <v>2</v>
      </c>
    </row>
    <row r="983" spans="2:10" ht="12.6" customHeight="1" x14ac:dyDescent="0.3">
      <c r="B983" s="36" t="s">
        <v>2696</v>
      </c>
      <c r="C983" s="95" t="str">
        <f>VLOOKUP($J973,ASBVs!$A$2:$E$1041,5,FALSE)</f>
        <v xml:space="preserve">Individual </v>
      </c>
      <c r="D983" s="96"/>
      <c r="E983" s="97" t="s">
        <v>2697</v>
      </c>
      <c r="F983" s="98"/>
      <c r="G983" s="74"/>
      <c r="H983" s="75"/>
      <c r="I983" s="37" t="s">
        <v>2698</v>
      </c>
      <c r="J983" s="38"/>
    </row>
    <row r="985" spans="2:10" ht="12.6" customHeight="1" x14ac:dyDescent="0.3">
      <c r="B985" s="76" t="s">
        <v>2692</v>
      </c>
      <c r="C985" s="77"/>
      <c r="D985" s="20" t="str">
        <f>VLOOKUP($J985,ASBVs!$A$2:$B$1041,2,FALSE)</f>
        <v>223206</v>
      </c>
      <c r="E985" s="21"/>
      <c r="F985" s="22" t="str">
        <f>VLOOKUP($J985,ASBVs!$A$2:$J$1041,10,FALSE)</f>
        <v>Twin</v>
      </c>
      <c r="G985" s="78" t="str">
        <f>VLOOKUP($J985,ASBVs!$A$2:$AX$1041,50,FALSE)</f>
        <v>«««««</v>
      </c>
      <c r="H985" s="79"/>
      <c r="I985" s="23" t="s">
        <v>2693</v>
      </c>
      <c r="J985" s="24">
        <v>83</v>
      </c>
    </row>
    <row r="986" spans="2:10" ht="12.6" customHeight="1" x14ac:dyDescent="0.3">
      <c r="B986" s="25" t="s">
        <v>2694</v>
      </c>
      <c r="C986" s="80" t="str">
        <f>VLOOKUP($J985,ASBVs!$A$2:$H$1041,8,FALSE)</f>
        <v>193431</v>
      </c>
      <c r="D986" s="80"/>
      <c r="E986" s="81"/>
      <c r="F986" s="26" t="s">
        <v>2639</v>
      </c>
      <c r="G986" s="82">
        <f>VLOOKUP($J985,ASBVs!$A$2:$I$1041,9,FALSE)</f>
        <v>44686</v>
      </c>
      <c r="H986" s="83"/>
      <c r="I986" s="83"/>
      <c r="J986" s="84"/>
    </row>
    <row r="987" spans="2:10" ht="12.6" customHeight="1" x14ac:dyDescent="0.3">
      <c r="B987" s="27" t="s">
        <v>0</v>
      </c>
      <c r="C987" s="28" t="s">
        <v>1</v>
      </c>
      <c r="D987" s="28" t="s">
        <v>2</v>
      </c>
      <c r="E987" s="28" t="s">
        <v>3</v>
      </c>
      <c r="F987" s="27" t="s">
        <v>4</v>
      </c>
      <c r="G987" s="28" t="s">
        <v>1093</v>
      </c>
      <c r="H987" s="28" t="s">
        <v>1092</v>
      </c>
      <c r="I987" s="28" t="s">
        <v>5</v>
      </c>
      <c r="J987" s="28" t="s">
        <v>2652</v>
      </c>
    </row>
    <row r="988" spans="2:10" ht="12.6" customHeight="1" x14ac:dyDescent="0.3">
      <c r="B988" s="29">
        <f>VLOOKUP($J985,ASBVs!$A$2:$AP$1041,11,FALSE)</f>
        <v>0.54</v>
      </c>
      <c r="C988" s="29">
        <f>VLOOKUP($J985,ASBVs!$A$2:$AP$1041,13,FALSE)</f>
        <v>9.5399999999999991</v>
      </c>
      <c r="D988" s="29">
        <f>VLOOKUP($J985,ASBVs!$A$2:$AP$1041,15,FALSE)</f>
        <v>15.28</v>
      </c>
      <c r="E988" s="29">
        <f>VLOOKUP($J985,ASBVs!$A$2:$AP$1041,17,FALSE)</f>
        <v>0.66</v>
      </c>
      <c r="F988" s="29">
        <f>VLOOKUP($J985,ASBVs!$A$2:$AP$1041,19,FALSE)</f>
        <v>2.27</v>
      </c>
      <c r="G988" s="39">
        <f>VLOOKUP($J985,ASBVs!$A$2:$AP$1041,41,FALSE)</f>
        <v>0.38</v>
      </c>
      <c r="H988" s="39">
        <f>VLOOKUP($J985,ASBVs!$A$2:$AP$1041,39,FALSE)</f>
        <v>0.26</v>
      </c>
      <c r="I988" s="29">
        <f>VLOOKUP($J985,ASBVs!$A$2:$AP$1041,21,FALSE)</f>
        <v>0.32</v>
      </c>
      <c r="J988" s="39">
        <f>VLOOKUP($J985,ASBVs!$A$2:$AP$1041,31,FALSE)</f>
        <v>0.27</v>
      </c>
    </row>
    <row r="989" spans="2:10" ht="12.6" customHeight="1" x14ac:dyDescent="0.3">
      <c r="B989" s="29">
        <f>VLOOKUP($J985,ASBVs!$A$2:$AP$1041,12,FALSE)</f>
        <v>67</v>
      </c>
      <c r="C989" s="29">
        <f>VLOOKUP($J985,ASBVs!$A$2:$AP$1041,14,FALSE)</f>
        <v>72</v>
      </c>
      <c r="D989" s="29">
        <f>VLOOKUP($J985,ASBVs!$A$2:$AP$1041,16,FALSE)</f>
        <v>62</v>
      </c>
      <c r="E989" s="29">
        <f>VLOOKUP($J985,ASBVs!$A$2:$AP$1041,18,FALSE)</f>
        <v>71</v>
      </c>
      <c r="F989" s="29">
        <f>VLOOKUP($J985,ASBVs!$A$2:$AP$1041,20,FALSE)</f>
        <v>69</v>
      </c>
      <c r="G989" s="29">
        <f>VLOOKUP($J985,ASBVs!$A$2:$AP$1041,42,FALSE)</f>
        <v>56</v>
      </c>
      <c r="H989" s="29">
        <f>VLOOKUP($J985,ASBVs!$A$2:$AP$1041,40,FALSE)</f>
        <v>49</v>
      </c>
      <c r="I989" s="29">
        <f>VLOOKUP($J985,ASBVs!$A$2:$AP$1041,22,FALSE)</f>
        <v>63</v>
      </c>
      <c r="J989" s="29">
        <f>VLOOKUP($J985,ASBVs!$A$2:$AP$1041,32,FALSE)</f>
        <v>54</v>
      </c>
    </row>
    <row r="990" spans="2:10" ht="12.6" customHeight="1" x14ac:dyDescent="0.3">
      <c r="B990" s="31" t="s">
        <v>1089</v>
      </c>
      <c r="C990" s="27" t="s">
        <v>1090</v>
      </c>
      <c r="D990" s="27" t="s">
        <v>1091</v>
      </c>
      <c r="E990" s="27" t="s">
        <v>8</v>
      </c>
      <c r="F990" s="27" t="s">
        <v>6</v>
      </c>
      <c r="G990" s="27" t="s">
        <v>7</v>
      </c>
      <c r="H990" s="27" t="s">
        <v>2638</v>
      </c>
      <c r="I990" s="85" t="s">
        <v>2700</v>
      </c>
      <c r="J990" s="86"/>
    </row>
    <row r="991" spans="2:10" ht="12.6" customHeight="1" x14ac:dyDescent="0.3">
      <c r="B991" s="30">
        <f>VLOOKUP($J985,ASBVs!$A$2:$AP$1041,33,FALSE)</f>
        <v>0.05</v>
      </c>
      <c r="C991" s="30">
        <f>VLOOKUP($J985,ASBVs!$A$2:$AP$1041,35,FALSE)</f>
        <v>0.18</v>
      </c>
      <c r="D991" s="30">
        <f>VLOOKUP($J985,ASBVs!$A$2:$AP$1041,37,FALSE)</f>
        <v>0.03</v>
      </c>
      <c r="E991" s="32">
        <f>VLOOKUP($J985,ASBVs!$A$2:$AP$1041,29,FALSE)</f>
        <v>4.46</v>
      </c>
      <c r="F991" s="32">
        <f>VLOOKUP($J985,ASBVs!$A$2:$AP$1041,23,FALSE)</f>
        <v>0.16</v>
      </c>
      <c r="G991" s="32">
        <f>VLOOKUP($J985,ASBVs!$A$2:$AP$1041,25,FALSE)</f>
        <v>2.62</v>
      </c>
      <c r="H991" s="32">
        <f>VLOOKUP($J985,ASBVs!$A$2:$AP$1041,27,FALSE)</f>
        <v>2.39</v>
      </c>
      <c r="I991" s="86"/>
      <c r="J991" s="86"/>
    </row>
    <row r="992" spans="2:10" ht="12.6" customHeight="1" x14ac:dyDescent="0.3">
      <c r="B992" s="33">
        <f>VLOOKUP($J985,ASBVs!$A$2:$AP$1041,34,FALSE)</f>
        <v>45</v>
      </c>
      <c r="C992" s="33">
        <f>VLOOKUP($J985,ASBVs!$A$2:$AP$1041,36,FALSE)</f>
        <v>52</v>
      </c>
      <c r="D992" s="33">
        <f>VLOOKUP($J985,ASBVs!$A$2:$AP$1041,38,FALSE)</f>
        <v>38</v>
      </c>
      <c r="E992" s="33">
        <f>VLOOKUP($J985,ASBVs!$A$2:$AP$1041,30,FALSE)</f>
        <v>63</v>
      </c>
      <c r="F992" s="33">
        <f>VLOOKUP($J985,ASBVs!$A$2:$AP$1041,24,FALSE)</f>
        <v>50</v>
      </c>
      <c r="G992" s="33">
        <f>VLOOKUP($J985,ASBVs!$A$2:$AP$1041,26,FALSE)</f>
        <v>50</v>
      </c>
      <c r="H992" s="33">
        <f>VLOOKUP($J985,ASBVs!$A$2:$AP$1041,28,FALSE)</f>
        <v>55</v>
      </c>
      <c r="I992" s="99">
        <f>VLOOKUP($J985,ASBVs!$A$2:$AQ$1041,43,FALSE)</f>
        <v>9.86</v>
      </c>
      <c r="J992" s="79"/>
    </row>
    <row r="993" spans="2:10" ht="12.6" customHeight="1" x14ac:dyDescent="0.3">
      <c r="B993" s="87" t="s">
        <v>2695</v>
      </c>
      <c r="C993" s="88"/>
      <c r="D993" s="89" t="s">
        <v>2699</v>
      </c>
      <c r="E993" s="90"/>
      <c r="F993" s="91" t="str">
        <f>VLOOKUP($J985,ASBVs!$A$2:$F$1041,6,FALSE)</f>
        <v xml:space="preserve"> </v>
      </c>
      <c r="G993" s="34" t="s">
        <v>2669</v>
      </c>
      <c r="H993" s="35" t="str">
        <f>VLOOKUP($J985,ASBVs!$A$2:$AU$1041,46,FALSE)</f>
        <v>2</v>
      </c>
      <c r="I993" s="34" t="s">
        <v>2670</v>
      </c>
      <c r="J993" s="35" t="str">
        <f>VLOOKUP($J985,ASBVs!$A$2:$AU$1041,47,FALSE)</f>
        <v>2</v>
      </c>
    </row>
    <row r="994" spans="2:10" ht="12.6" customHeight="1" x14ac:dyDescent="0.3">
      <c r="B994" s="93">
        <f>VLOOKUP($J985,ASBVs!$A$2:$AS$1041,45,FALSE)</f>
        <v>130.25</v>
      </c>
      <c r="C994" s="94"/>
      <c r="D994" s="93">
        <f>VLOOKUP($J985,ASBVs!$A$2:$AS$1041,44,FALSE)</f>
        <v>167.56</v>
      </c>
      <c r="E994" s="94"/>
      <c r="F994" s="92"/>
      <c r="G994" s="34" t="s">
        <v>2671</v>
      </c>
      <c r="H994" s="35" t="str">
        <f>VLOOKUP($J985,ASBVs!$A$2:$AW$1041,48,FALSE)</f>
        <v>2</v>
      </c>
      <c r="I994" s="34" t="s">
        <v>2672</v>
      </c>
      <c r="J994" s="35">
        <f>VLOOKUP($J985,ASBVs!$A$2:$AW$1041,49,FALSE)</f>
        <v>3</v>
      </c>
    </row>
    <row r="995" spans="2:10" ht="12.6" customHeight="1" x14ac:dyDescent="0.3">
      <c r="B995" s="36" t="s">
        <v>2696</v>
      </c>
      <c r="C995" s="95" t="str">
        <f>VLOOKUP($J985,ASBVs!$A$2:$E$1041,5,FALSE)</f>
        <v xml:space="preserve">Individual </v>
      </c>
      <c r="D995" s="96"/>
      <c r="E995" s="97" t="s">
        <v>2697</v>
      </c>
      <c r="F995" s="98"/>
      <c r="G995" s="74"/>
      <c r="H995" s="75"/>
      <c r="I995" s="37" t="s">
        <v>2698</v>
      </c>
      <c r="J995" s="38"/>
    </row>
    <row r="997" spans="2:10" ht="12.6" customHeight="1" x14ac:dyDescent="0.3">
      <c r="B997" s="76" t="s">
        <v>2692</v>
      </c>
      <c r="C997" s="77"/>
      <c r="D997" s="20" t="str">
        <f>VLOOKUP($J997,ASBVs!$A$2:$B$1041,2,FALSE)</f>
        <v>224210</v>
      </c>
      <c r="E997" s="21"/>
      <c r="F997" s="22" t="str">
        <f>VLOOKUP($J997,ASBVs!$A$2:$J$1041,10,FALSE)</f>
        <v>Single</v>
      </c>
      <c r="G997" s="78" t="str">
        <f>VLOOKUP($J997,ASBVs!$A$2:$AX$1041,50,FALSE)</f>
        <v xml:space="preserve"> </v>
      </c>
      <c r="H997" s="79"/>
      <c r="I997" s="23" t="s">
        <v>2693</v>
      </c>
      <c r="J997" s="24">
        <v>84</v>
      </c>
    </row>
    <row r="998" spans="2:10" ht="12.6" customHeight="1" x14ac:dyDescent="0.3">
      <c r="B998" s="25" t="s">
        <v>2694</v>
      </c>
      <c r="C998" s="80" t="str">
        <f>VLOOKUP($J997,ASBVs!$A$2:$H$1041,8,FALSE)</f>
        <v>218844</v>
      </c>
      <c r="D998" s="80"/>
      <c r="E998" s="81"/>
      <c r="F998" s="26" t="s">
        <v>2639</v>
      </c>
      <c r="G998" s="82">
        <f>VLOOKUP($J997,ASBVs!$A$2:$I$1041,9,FALSE)</f>
        <v>44708</v>
      </c>
      <c r="H998" s="83"/>
      <c r="I998" s="83"/>
      <c r="J998" s="84"/>
    </row>
    <row r="999" spans="2:10" ht="12.6" customHeight="1" x14ac:dyDescent="0.3">
      <c r="B999" s="27" t="s">
        <v>0</v>
      </c>
      <c r="C999" s="28" t="s">
        <v>1</v>
      </c>
      <c r="D999" s="28" t="s">
        <v>2</v>
      </c>
      <c r="E999" s="28" t="s">
        <v>3</v>
      </c>
      <c r="F999" s="27" t="s">
        <v>4</v>
      </c>
      <c r="G999" s="28" t="s">
        <v>1093</v>
      </c>
      <c r="H999" s="28" t="s">
        <v>1092</v>
      </c>
      <c r="I999" s="28" t="s">
        <v>5</v>
      </c>
      <c r="J999" s="28" t="s">
        <v>2652</v>
      </c>
    </row>
    <row r="1000" spans="2:10" ht="12.6" customHeight="1" x14ac:dyDescent="0.3">
      <c r="B1000" s="29">
        <f>VLOOKUP($J997,ASBVs!$A$2:$AP$1041,11,FALSE)</f>
        <v>7.0000000000000007E-2</v>
      </c>
      <c r="C1000" s="29">
        <f>VLOOKUP($J997,ASBVs!$A$2:$AP$1041,13,FALSE)</f>
        <v>6.68</v>
      </c>
      <c r="D1000" s="29">
        <f>VLOOKUP($J997,ASBVs!$A$2:$AP$1041,15,FALSE)</f>
        <v>6.02</v>
      </c>
      <c r="E1000" s="29">
        <f>VLOOKUP($J997,ASBVs!$A$2:$AP$1041,17,FALSE)</f>
        <v>0.92</v>
      </c>
      <c r="F1000" s="29">
        <f>VLOOKUP($J997,ASBVs!$A$2:$AP$1041,19,FALSE)</f>
        <v>2.09</v>
      </c>
      <c r="G1000" s="39">
        <f>VLOOKUP($J997,ASBVs!$A$2:$AP$1041,41,FALSE)</f>
        <v>0.51</v>
      </c>
      <c r="H1000" s="39">
        <f>VLOOKUP($J997,ASBVs!$A$2:$AP$1041,39,FALSE)</f>
        <v>0.36</v>
      </c>
      <c r="I1000" s="29">
        <f>VLOOKUP($J997,ASBVs!$A$2:$AP$1041,21,FALSE)</f>
        <v>-0.25</v>
      </c>
      <c r="J1000" s="39">
        <f>VLOOKUP($J997,ASBVs!$A$2:$AP$1041,31,FALSE)</f>
        <v>0.35</v>
      </c>
    </row>
    <row r="1001" spans="2:10" ht="12.6" customHeight="1" x14ac:dyDescent="0.3">
      <c r="B1001" s="29">
        <f>VLOOKUP($J997,ASBVs!$A$2:$AP$1041,12,FALSE)</f>
        <v>62</v>
      </c>
      <c r="C1001" s="29">
        <f>VLOOKUP($J997,ASBVs!$A$2:$AP$1041,14,FALSE)</f>
        <v>65</v>
      </c>
      <c r="D1001" s="29">
        <f>VLOOKUP($J997,ASBVs!$A$2:$AP$1041,16,FALSE)</f>
        <v>54</v>
      </c>
      <c r="E1001" s="29">
        <f>VLOOKUP($J997,ASBVs!$A$2:$AP$1041,18,FALSE)</f>
        <v>58</v>
      </c>
      <c r="F1001" s="29">
        <f>VLOOKUP($J997,ASBVs!$A$2:$AP$1041,20,FALSE)</f>
        <v>58</v>
      </c>
      <c r="G1001" s="29">
        <f>VLOOKUP($J997,ASBVs!$A$2:$AP$1041,42,FALSE)</f>
        <v>47</v>
      </c>
      <c r="H1001" s="29">
        <f>VLOOKUP($J997,ASBVs!$A$2:$AP$1041,40,FALSE)</f>
        <v>42</v>
      </c>
      <c r="I1001" s="29">
        <f>VLOOKUP($J997,ASBVs!$A$2:$AP$1041,22,FALSE)</f>
        <v>50</v>
      </c>
      <c r="J1001" s="29">
        <f>VLOOKUP($J997,ASBVs!$A$2:$AP$1041,32,FALSE)</f>
        <v>45</v>
      </c>
    </row>
    <row r="1002" spans="2:10" ht="12.6" customHeight="1" x14ac:dyDescent="0.3">
      <c r="B1002" s="31" t="s">
        <v>1089</v>
      </c>
      <c r="C1002" s="27" t="s">
        <v>1090</v>
      </c>
      <c r="D1002" s="27" t="s">
        <v>1091</v>
      </c>
      <c r="E1002" s="27" t="s">
        <v>8</v>
      </c>
      <c r="F1002" s="27" t="s">
        <v>6</v>
      </c>
      <c r="G1002" s="27" t="s">
        <v>7</v>
      </c>
      <c r="H1002" s="27" t="s">
        <v>2638</v>
      </c>
      <c r="I1002" s="85" t="s">
        <v>2700</v>
      </c>
      <c r="J1002" s="86"/>
    </row>
    <row r="1003" spans="2:10" ht="12.6" customHeight="1" x14ac:dyDescent="0.3">
      <c r="B1003" s="30">
        <f>VLOOKUP($J997,ASBVs!$A$2:$AP$1041,33,FALSE)</f>
        <v>0.08</v>
      </c>
      <c r="C1003" s="30">
        <f>VLOOKUP($J997,ASBVs!$A$2:$AP$1041,35,FALSE)</f>
        <v>0.28000000000000003</v>
      </c>
      <c r="D1003" s="30">
        <f>VLOOKUP($J997,ASBVs!$A$2:$AP$1041,37,FALSE)</f>
        <v>0.02</v>
      </c>
      <c r="E1003" s="32">
        <f>VLOOKUP($J997,ASBVs!$A$2:$AP$1041,29,FALSE)</f>
        <v>3.42</v>
      </c>
      <c r="F1003" s="32">
        <f>VLOOKUP($J997,ASBVs!$A$2:$AP$1041,23,FALSE)</f>
        <v>-0.27</v>
      </c>
      <c r="G1003" s="32">
        <f>VLOOKUP($J997,ASBVs!$A$2:$AP$1041,25,FALSE)</f>
        <v>2.27</v>
      </c>
      <c r="H1003" s="32">
        <f>VLOOKUP($J997,ASBVs!$A$2:$AP$1041,27,FALSE)</f>
        <v>2.09</v>
      </c>
      <c r="I1003" s="86"/>
      <c r="J1003" s="86"/>
    </row>
    <row r="1004" spans="2:10" ht="12.6" customHeight="1" x14ac:dyDescent="0.3">
      <c r="B1004" s="33">
        <f>VLOOKUP($J997,ASBVs!$A$2:$AP$1041,34,FALSE)</f>
        <v>37</v>
      </c>
      <c r="C1004" s="33">
        <f>VLOOKUP($J997,ASBVs!$A$2:$AP$1041,36,FALSE)</f>
        <v>45</v>
      </c>
      <c r="D1004" s="33">
        <f>VLOOKUP($J997,ASBVs!$A$2:$AP$1041,38,FALSE)</f>
        <v>31</v>
      </c>
      <c r="E1004" s="33">
        <f>VLOOKUP($J997,ASBVs!$A$2:$AP$1041,30,FALSE)</f>
        <v>52</v>
      </c>
      <c r="F1004" s="33">
        <f>VLOOKUP($J997,ASBVs!$A$2:$AP$1041,24,FALSE)</f>
        <v>45</v>
      </c>
      <c r="G1004" s="33">
        <f>VLOOKUP($J997,ASBVs!$A$2:$AP$1041,26,FALSE)</f>
        <v>44</v>
      </c>
      <c r="H1004" s="33">
        <f>VLOOKUP($J997,ASBVs!$A$2:$AP$1041,28,FALSE)</f>
        <v>47</v>
      </c>
      <c r="I1004" s="99">
        <f>VLOOKUP($J997,ASBVs!$A$2:$AQ$1041,43,FALSE)</f>
        <v>6.43</v>
      </c>
      <c r="J1004" s="79"/>
    </row>
    <row r="1005" spans="2:10" ht="12.6" customHeight="1" x14ac:dyDescent="0.3">
      <c r="B1005" s="87" t="s">
        <v>2695</v>
      </c>
      <c r="C1005" s="88"/>
      <c r="D1005" s="89" t="s">
        <v>2699</v>
      </c>
      <c r="E1005" s="90"/>
      <c r="F1005" s="91" t="str">
        <f>VLOOKUP($J997,ASBVs!$A$2:$F$1041,6,FALSE)</f>
        <v xml:space="preserve"> </v>
      </c>
      <c r="G1005" s="34" t="s">
        <v>2669</v>
      </c>
      <c r="H1005" s="35" t="str">
        <f>VLOOKUP($J997,ASBVs!$A$2:$AU$1041,46,FALSE)</f>
        <v>2</v>
      </c>
      <c r="I1005" s="34" t="s">
        <v>2670</v>
      </c>
      <c r="J1005" s="35" t="str">
        <f>VLOOKUP($J997,ASBVs!$A$2:$AU$1041,47,FALSE)</f>
        <v>3</v>
      </c>
    </row>
    <row r="1006" spans="2:10" ht="12.6" customHeight="1" x14ac:dyDescent="0.3">
      <c r="B1006" s="93">
        <f>VLOOKUP($J997,ASBVs!$A$2:$AS$1041,45,FALSE)</f>
        <v>129.77000000000001</v>
      </c>
      <c r="C1006" s="94"/>
      <c r="D1006" s="93">
        <f>VLOOKUP($J997,ASBVs!$A$2:$AS$1041,44,FALSE)</f>
        <v>173.1</v>
      </c>
      <c r="E1006" s="94"/>
      <c r="F1006" s="92"/>
      <c r="G1006" s="34" t="s">
        <v>2671</v>
      </c>
      <c r="H1006" s="35" t="str">
        <f>VLOOKUP($J997,ASBVs!$A$2:$AW$1041,48,FALSE)</f>
        <v>2</v>
      </c>
      <c r="I1006" s="34" t="s">
        <v>2672</v>
      </c>
      <c r="J1006" s="35">
        <f>VLOOKUP($J997,ASBVs!$A$2:$AW$1041,49,FALSE)</f>
        <v>3</v>
      </c>
    </row>
    <row r="1007" spans="2:10" ht="12.6" customHeight="1" x14ac:dyDescent="0.3">
      <c r="B1007" s="36" t="s">
        <v>2696</v>
      </c>
      <c r="C1007" s="95" t="str">
        <f>VLOOKUP($J997,ASBVs!$A$2:$E$1041,5,FALSE)</f>
        <v xml:space="preserve">Individual </v>
      </c>
      <c r="D1007" s="96"/>
      <c r="E1007" s="97" t="s">
        <v>2697</v>
      </c>
      <c r="F1007" s="98"/>
      <c r="G1007" s="74"/>
      <c r="H1007" s="75"/>
      <c r="I1007" s="37" t="s">
        <v>2698</v>
      </c>
      <c r="J1007" s="38"/>
    </row>
    <row r="1009" spans="2:10" ht="12.6" customHeight="1" x14ac:dyDescent="0.3">
      <c r="B1009" s="76" t="s">
        <v>2692</v>
      </c>
      <c r="C1009" s="77"/>
      <c r="D1009" s="20" t="str">
        <f>VLOOKUP($J1009,ASBVs!$A$2:$B$1041,2,FALSE)</f>
        <v>229867</v>
      </c>
      <c r="E1009" s="21"/>
      <c r="F1009" s="22" t="str">
        <f>VLOOKUP($J1009,ASBVs!$A$2:$J$1041,10,FALSE)</f>
        <v>Single - ET</v>
      </c>
      <c r="G1009" s="78" t="str">
        <f>VLOOKUP($J1009,ASBVs!$A$2:$AX$1041,50,FALSE)</f>
        <v>«««««</v>
      </c>
      <c r="H1009" s="79"/>
      <c r="I1009" s="23" t="s">
        <v>2693</v>
      </c>
      <c r="J1009" s="24">
        <v>85</v>
      </c>
    </row>
    <row r="1010" spans="2:10" ht="12.6" customHeight="1" x14ac:dyDescent="0.3">
      <c r="B1010" s="25" t="s">
        <v>2694</v>
      </c>
      <c r="C1010" s="80" t="str">
        <f>VLOOKUP($J1009,ASBVs!$A$2:$H$1041,8,FALSE)</f>
        <v>193431</v>
      </c>
      <c r="D1010" s="80"/>
      <c r="E1010" s="81"/>
      <c r="F1010" s="26" t="s">
        <v>2639</v>
      </c>
      <c r="G1010" s="82">
        <f>VLOOKUP($J1009,ASBVs!$A$2:$I$1041,9,FALSE)</f>
        <v>44711</v>
      </c>
      <c r="H1010" s="83"/>
      <c r="I1010" s="83"/>
      <c r="J1010" s="84"/>
    </row>
    <row r="1011" spans="2:10" ht="12.6" customHeight="1" x14ac:dyDescent="0.3">
      <c r="B1011" s="27" t="s">
        <v>0</v>
      </c>
      <c r="C1011" s="28" t="s">
        <v>1</v>
      </c>
      <c r="D1011" s="28" t="s">
        <v>2</v>
      </c>
      <c r="E1011" s="28" t="s">
        <v>3</v>
      </c>
      <c r="F1011" s="27" t="s">
        <v>4</v>
      </c>
      <c r="G1011" s="28" t="s">
        <v>1093</v>
      </c>
      <c r="H1011" s="28" t="s">
        <v>1092</v>
      </c>
      <c r="I1011" s="28" t="s">
        <v>5</v>
      </c>
      <c r="J1011" s="28" t="s">
        <v>2652</v>
      </c>
    </row>
    <row r="1012" spans="2:10" ht="12.6" customHeight="1" x14ac:dyDescent="0.3">
      <c r="B1012" s="29">
        <f>VLOOKUP($J1009,ASBVs!$A$2:$AP$1041,11,FALSE)</f>
        <v>0.47</v>
      </c>
      <c r="C1012" s="29">
        <f>VLOOKUP($J1009,ASBVs!$A$2:$AP$1041,13,FALSE)</f>
        <v>9.06</v>
      </c>
      <c r="D1012" s="29">
        <f>VLOOKUP($J1009,ASBVs!$A$2:$AP$1041,15,FALSE)</f>
        <v>14.68</v>
      </c>
      <c r="E1012" s="29">
        <f>VLOOKUP($J1009,ASBVs!$A$2:$AP$1041,17,FALSE)</f>
        <v>1.23</v>
      </c>
      <c r="F1012" s="29">
        <f>VLOOKUP($J1009,ASBVs!$A$2:$AP$1041,19,FALSE)</f>
        <v>2.1800000000000002</v>
      </c>
      <c r="G1012" s="39">
        <f>VLOOKUP($J1009,ASBVs!$A$2:$AP$1041,41,FALSE)</f>
        <v>0.49</v>
      </c>
      <c r="H1012" s="39">
        <f>VLOOKUP($J1009,ASBVs!$A$2:$AP$1041,39,FALSE)</f>
        <v>0.28999999999999998</v>
      </c>
      <c r="I1012" s="29">
        <f>VLOOKUP($J1009,ASBVs!$A$2:$AP$1041,21,FALSE)</f>
        <v>0.47</v>
      </c>
      <c r="J1012" s="39">
        <f>VLOOKUP($J1009,ASBVs!$A$2:$AP$1041,31,FALSE)</f>
        <v>0.32</v>
      </c>
    </row>
    <row r="1013" spans="2:10" ht="12.6" customHeight="1" x14ac:dyDescent="0.3">
      <c r="B1013" s="29">
        <f>VLOOKUP($J1009,ASBVs!$A$2:$AP$1041,12,FALSE)</f>
        <v>68</v>
      </c>
      <c r="C1013" s="29">
        <f>VLOOKUP($J1009,ASBVs!$A$2:$AP$1041,14,FALSE)</f>
        <v>71</v>
      </c>
      <c r="D1013" s="29">
        <f>VLOOKUP($J1009,ASBVs!$A$2:$AP$1041,16,FALSE)</f>
        <v>62</v>
      </c>
      <c r="E1013" s="29">
        <f>VLOOKUP($J1009,ASBVs!$A$2:$AP$1041,18,FALSE)</f>
        <v>66</v>
      </c>
      <c r="F1013" s="29">
        <f>VLOOKUP($J1009,ASBVs!$A$2:$AP$1041,20,FALSE)</f>
        <v>66</v>
      </c>
      <c r="G1013" s="29">
        <f>VLOOKUP($J1009,ASBVs!$A$2:$AP$1041,42,FALSE)</f>
        <v>58</v>
      </c>
      <c r="H1013" s="29">
        <f>VLOOKUP($J1009,ASBVs!$A$2:$AP$1041,40,FALSE)</f>
        <v>50</v>
      </c>
      <c r="I1013" s="29">
        <f>VLOOKUP($J1009,ASBVs!$A$2:$AP$1041,22,FALSE)</f>
        <v>62</v>
      </c>
      <c r="J1013" s="29">
        <f>VLOOKUP($J1009,ASBVs!$A$2:$AP$1041,32,FALSE)</f>
        <v>56</v>
      </c>
    </row>
    <row r="1014" spans="2:10" ht="12.6" customHeight="1" x14ac:dyDescent="0.3">
      <c r="B1014" s="31" t="s">
        <v>1089</v>
      </c>
      <c r="C1014" s="27" t="s">
        <v>1090</v>
      </c>
      <c r="D1014" s="27" t="s">
        <v>1091</v>
      </c>
      <c r="E1014" s="27" t="s">
        <v>8</v>
      </c>
      <c r="F1014" s="27" t="s">
        <v>6</v>
      </c>
      <c r="G1014" s="27" t="s">
        <v>7</v>
      </c>
      <c r="H1014" s="27" t="s">
        <v>2638</v>
      </c>
      <c r="I1014" s="85" t="s">
        <v>2700</v>
      </c>
      <c r="J1014" s="86"/>
    </row>
    <row r="1015" spans="2:10" ht="12.6" customHeight="1" x14ac:dyDescent="0.3">
      <c r="B1015" s="30">
        <f>VLOOKUP($J1009,ASBVs!$A$2:$AP$1041,33,FALSE)</f>
        <v>0.05</v>
      </c>
      <c r="C1015" s="30">
        <f>VLOOKUP($J1009,ASBVs!$A$2:$AP$1041,35,FALSE)</f>
        <v>0.23</v>
      </c>
      <c r="D1015" s="30">
        <f>VLOOKUP($J1009,ASBVs!$A$2:$AP$1041,37,FALSE)</f>
        <v>0.03</v>
      </c>
      <c r="E1015" s="32">
        <f>VLOOKUP($J1009,ASBVs!$A$2:$AP$1041,29,FALSE)</f>
        <v>3.29</v>
      </c>
      <c r="F1015" s="32">
        <f>VLOOKUP($J1009,ASBVs!$A$2:$AP$1041,23,FALSE)</f>
        <v>-0.05</v>
      </c>
      <c r="G1015" s="32">
        <f>VLOOKUP($J1009,ASBVs!$A$2:$AP$1041,25,FALSE)</f>
        <v>3.08</v>
      </c>
      <c r="H1015" s="32">
        <f>VLOOKUP($J1009,ASBVs!$A$2:$AP$1041,27,FALSE)</f>
        <v>2.38</v>
      </c>
      <c r="I1015" s="86"/>
      <c r="J1015" s="86"/>
    </row>
    <row r="1016" spans="2:10" ht="12.6" customHeight="1" x14ac:dyDescent="0.3">
      <c r="B1016" s="33">
        <f>VLOOKUP($J1009,ASBVs!$A$2:$AP$1041,34,FALSE)</f>
        <v>44</v>
      </c>
      <c r="C1016" s="33">
        <f>VLOOKUP($J1009,ASBVs!$A$2:$AP$1041,36,FALSE)</f>
        <v>53</v>
      </c>
      <c r="D1016" s="33">
        <f>VLOOKUP($J1009,ASBVs!$A$2:$AP$1041,38,FALSE)</f>
        <v>37</v>
      </c>
      <c r="E1016" s="33">
        <f>VLOOKUP($J1009,ASBVs!$A$2:$AP$1041,30,FALSE)</f>
        <v>60</v>
      </c>
      <c r="F1016" s="33">
        <f>VLOOKUP($J1009,ASBVs!$A$2:$AP$1041,24,FALSE)</f>
        <v>50</v>
      </c>
      <c r="G1016" s="33">
        <f>VLOOKUP($J1009,ASBVs!$A$2:$AP$1041,26,FALSE)</f>
        <v>50</v>
      </c>
      <c r="H1016" s="33">
        <f>VLOOKUP($J1009,ASBVs!$A$2:$AP$1041,28,FALSE)</f>
        <v>54</v>
      </c>
      <c r="I1016" s="99">
        <f>VLOOKUP($J1009,ASBVs!$A$2:$AQ$1041,43,FALSE)</f>
        <v>9.5300000000000011</v>
      </c>
      <c r="J1016" s="79"/>
    </row>
    <row r="1017" spans="2:10" ht="12.6" customHeight="1" x14ac:dyDescent="0.3">
      <c r="B1017" s="87" t="s">
        <v>2695</v>
      </c>
      <c r="C1017" s="88"/>
      <c r="D1017" s="89" t="s">
        <v>2699</v>
      </c>
      <c r="E1017" s="90"/>
      <c r="F1017" s="91" t="str">
        <f>VLOOKUP($J1009,ASBVs!$A$2:$F$1041,6,FALSE)</f>
        <v xml:space="preserve"> </v>
      </c>
      <c r="G1017" s="34" t="s">
        <v>2669</v>
      </c>
      <c r="H1017" s="35" t="str">
        <f>VLOOKUP($J1009,ASBVs!$A$2:$AU$1041,46,FALSE)</f>
        <v>2</v>
      </c>
      <c r="I1017" s="34" t="s">
        <v>2670</v>
      </c>
      <c r="J1017" s="35" t="str">
        <f>VLOOKUP($J1009,ASBVs!$A$2:$AU$1041,47,FALSE)</f>
        <v>1</v>
      </c>
    </row>
    <row r="1018" spans="2:10" ht="12.6" customHeight="1" x14ac:dyDescent="0.3">
      <c r="B1018" s="93">
        <f>VLOOKUP($J1009,ASBVs!$A$2:$AS$1041,45,FALSE)</f>
        <v>128.79</v>
      </c>
      <c r="C1018" s="94"/>
      <c r="D1018" s="93">
        <f>VLOOKUP($J1009,ASBVs!$A$2:$AS$1041,44,FALSE)</f>
        <v>167.54</v>
      </c>
      <c r="E1018" s="94"/>
      <c r="F1018" s="92"/>
      <c r="G1018" s="34" t="s">
        <v>2671</v>
      </c>
      <c r="H1018" s="35" t="str">
        <f>VLOOKUP($J1009,ASBVs!$A$2:$AW$1041,48,FALSE)</f>
        <v>1</v>
      </c>
      <c r="I1018" s="34" t="s">
        <v>2672</v>
      </c>
      <c r="J1018" s="35">
        <f>VLOOKUP($J1009,ASBVs!$A$2:$AW$1041,49,FALSE)</f>
        <v>3</v>
      </c>
    </row>
    <row r="1019" spans="2:10" ht="12.6" customHeight="1" x14ac:dyDescent="0.3">
      <c r="B1019" s="36" t="s">
        <v>2696</v>
      </c>
      <c r="C1019" s="95" t="str">
        <f>VLOOKUP($J1009,ASBVs!$A$2:$E$1041,5,FALSE)</f>
        <v xml:space="preserve">Individual </v>
      </c>
      <c r="D1019" s="96"/>
      <c r="E1019" s="97" t="s">
        <v>2697</v>
      </c>
      <c r="F1019" s="98"/>
      <c r="G1019" s="74"/>
      <c r="H1019" s="75"/>
      <c r="I1019" s="37" t="s">
        <v>2698</v>
      </c>
      <c r="J1019" s="38"/>
    </row>
    <row r="1021" spans="2:10" ht="12.6" customHeight="1" x14ac:dyDescent="0.3">
      <c r="B1021" s="76" t="s">
        <v>2692</v>
      </c>
      <c r="C1021" s="77"/>
      <c r="D1021" s="20" t="str">
        <f>VLOOKUP($J1021,ASBVs!$A$2:$B$1041,2,FALSE)</f>
        <v>225017</v>
      </c>
      <c r="E1021" s="21"/>
      <c r="F1021" s="22" t="str">
        <f>VLOOKUP($J1021,ASBVs!$A$2:$J$1041,10,FALSE)</f>
        <v>Twin</v>
      </c>
      <c r="G1021" s="78" t="str">
        <f>VLOOKUP($J1021,ASBVs!$A$2:$AX$1041,50,FALSE)</f>
        <v xml:space="preserve"> </v>
      </c>
      <c r="H1021" s="79"/>
      <c r="I1021" s="23" t="s">
        <v>2693</v>
      </c>
      <c r="J1021" s="24">
        <v>86</v>
      </c>
    </row>
    <row r="1022" spans="2:10" ht="12.6" customHeight="1" x14ac:dyDescent="0.3">
      <c r="B1022" s="25" t="s">
        <v>2694</v>
      </c>
      <c r="C1022" s="80" t="str">
        <f>VLOOKUP($J1021,ASBVs!$A$2:$H$1041,8,FALSE)</f>
        <v>214627</v>
      </c>
      <c r="D1022" s="80"/>
      <c r="E1022" s="81"/>
      <c r="F1022" s="26" t="s">
        <v>2639</v>
      </c>
      <c r="G1022" s="82">
        <f>VLOOKUP($J1021,ASBVs!$A$2:$I$1041,9,FALSE)</f>
        <v>44714</v>
      </c>
      <c r="H1022" s="83"/>
      <c r="I1022" s="83"/>
      <c r="J1022" s="84"/>
    </row>
    <row r="1023" spans="2:10" ht="12.6" customHeight="1" x14ac:dyDescent="0.3">
      <c r="B1023" s="27" t="s">
        <v>0</v>
      </c>
      <c r="C1023" s="28" t="s">
        <v>1</v>
      </c>
      <c r="D1023" s="28" t="s">
        <v>2</v>
      </c>
      <c r="E1023" s="28" t="s">
        <v>3</v>
      </c>
      <c r="F1023" s="27" t="s">
        <v>4</v>
      </c>
      <c r="G1023" s="28" t="s">
        <v>1093</v>
      </c>
      <c r="H1023" s="28" t="s">
        <v>1092</v>
      </c>
      <c r="I1023" s="28" t="s">
        <v>5</v>
      </c>
      <c r="J1023" s="28" t="s">
        <v>2652</v>
      </c>
    </row>
    <row r="1024" spans="2:10" ht="12.6" customHeight="1" x14ac:dyDescent="0.3">
      <c r="B1024" s="29">
        <f>VLOOKUP($J1021,ASBVs!$A$2:$AP$1041,11,FALSE)</f>
        <v>0.48</v>
      </c>
      <c r="C1024" s="29">
        <f>VLOOKUP($J1021,ASBVs!$A$2:$AP$1041,13,FALSE)</f>
        <v>10.130000000000001</v>
      </c>
      <c r="D1024" s="29">
        <f>VLOOKUP($J1021,ASBVs!$A$2:$AP$1041,15,FALSE)</f>
        <v>15.51</v>
      </c>
      <c r="E1024" s="29">
        <f>VLOOKUP($J1021,ASBVs!$A$2:$AP$1041,17,FALSE)</f>
        <v>0.28000000000000003</v>
      </c>
      <c r="F1024" s="29">
        <f>VLOOKUP($J1021,ASBVs!$A$2:$AP$1041,19,FALSE)</f>
        <v>2</v>
      </c>
      <c r="G1024" s="39">
        <f>VLOOKUP($J1021,ASBVs!$A$2:$AP$1041,41,FALSE)</f>
        <v>0.44</v>
      </c>
      <c r="H1024" s="39">
        <f>VLOOKUP($J1021,ASBVs!$A$2:$AP$1041,39,FALSE)</f>
        <v>0.25</v>
      </c>
      <c r="I1024" s="29">
        <f>VLOOKUP($J1021,ASBVs!$A$2:$AP$1041,21,FALSE)</f>
        <v>0.48</v>
      </c>
      <c r="J1024" s="39">
        <f>VLOOKUP($J1021,ASBVs!$A$2:$AP$1041,31,FALSE)</f>
        <v>0.28000000000000003</v>
      </c>
    </row>
    <row r="1025" spans="2:10" ht="12.6" customHeight="1" x14ac:dyDescent="0.3">
      <c r="B1025" s="29">
        <f>VLOOKUP($J1021,ASBVs!$A$2:$AP$1041,12,FALSE)</f>
        <v>64</v>
      </c>
      <c r="C1025" s="29">
        <f>VLOOKUP($J1021,ASBVs!$A$2:$AP$1041,14,FALSE)</f>
        <v>69</v>
      </c>
      <c r="D1025" s="29">
        <f>VLOOKUP($J1021,ASBVs!$A$2:$AP$1041,16,FALSE)</f>
        <v>58</v>
      </c>
      <c r="E1025" s="29">
        <f>VLOOKUP($J1021,ASBVs!$A$2:$AP$1041,18,FALSE)</f>
        <v>62</v>
      </c>
      <c r="F1025" s="29">
        <f>VLOOKUP($J1021,ASBVs!$A$2:$AP$1041,20,FALSE)</f>
        <v>64</v>
      </c>
      <c r="G1025" s="29">
        <f>VLOOKUP($J1021,ASBVs!$A$2:$AP$1041,42,FALSE)</f>
        <v>49</v>
      </c>
      <c r="H1025" s="29">
        <f>VLOOKUP($J1021,ASBVs!$A$2:$AP$1041,40,FALSE)</f>
        <v>44</v>
      </c>
      <c r="I1025" s="29">
        <f>VLOOKUP($J1021,ASBVs!$A$2:$AP$1041,22,FALSE)</f>
        <v>51</v>
      </c>
      <c r="J1025" s="29">
        <f>VLOOKUP($J1021,ASBVs!$A$2:$AP$1041,32,FALSE)</f>
        <v>47</v>
      </c>
    </row>
    <row r="1026" spans="2:10" ht="12.6" customHeight="1" x14ac:dyDescent="0.3">
      <c r="B1026" s="31" t="s">
        <v>1089</v>
      </c>
      <c r="C1026" s="27" t="s">
        <v>1090</v>
      </c>
      <c r="D1026" s="27" t="s">
        <v>1091</v>
      </c>
      <c r="E1026" s="27" t="s">
        <v>8</v>
      </c>
      <c r="F1026" s="27" t="s">
        <v>6</v>
      </c>
      <c r="G1026" s="27" t="s">
        <v>7</v>
      </c>
      <c r="H1026" s="27" t="s">
        <v>2638</v>
      </c>
      <c r="I1026" s="85" t="s">
        <v>2700</v>
      </c>
      <c r="J1026" s="86"/>
    </row>
    <row r="1027" spans="2:10" ht="12.6" customHeight="1" x14ac:dyDescent="0.3">
      <c r="B1027" s="30">
        <f>VLOOKUP($J1021,ASBVs!$A$2:$AP$1041,33,FALSE)</f>
        <v>0.05</v>
      </c>
      <c r="C1027" s="30">
        <f>VLOOKUP($J1021,ASBVs!$A$2:$AP$1041,35,FALSE)</f>
        <v>0.25</v>
      </c>
      <c r="D1027" s="30">
        <f>VLOOKUP($J1021,ASBVs!$A$2:$AP$1041,37,FALSE)</f>
        <v>1E-3</v>
      </c>
      <c r="E1027" s="32">
        <f>VLOOKUP($J1021,ASBVs!$A$2:$AP$1041,29,FALSE)</f>
        <v>4.24</v>
      </c>
      <c r="F1027" s="32">
        <f>VLOOKUP($J1021,ASBVs!$A$2:$AP$1041,23,FALSE)</f>
        <v>-0.25</v>
      </c>
      <c r="G1027" s="32">
        <f>VLOOKUP($J1021,ASBVs!$A$2:$AP$1041,25,FALSE)</f>
        <v>3.88</v>
      </c>
      <c r="H1027" s="32">
        <f>VLOOKUP($J1021,ASBVs!$A$2:$AP$1041,27,FALSE)</f>
        <v>2.4900000000000002</v>
      </c>
      <c r="I1027" s="86"/>
      <c r="J1027" s="86"/>
    </row>
    <row r="1028" spans="2:10" ht="12.6" customHeight="1" x14ac:dyDescent="0.3">
      <c r="B1028" s="33">
        <f>VLOOKUP($J1021,ASBVs!$A$2:$AP$1041,34,FALSE)</f>
        <v>40</v>
      </c>
      <c r="C1028" s="33">
        <f>VLOOKUP($J1021,ASBVs!$A$2:$AP$1041,36,FALSE)</f>
        <v>47</v>
      </c>
      <c r="D1028" s="33">
        <f>VLOOKUP($J1021,ASBVs!$A$2:$AP$1041,38,FALSE)</f>
        <v>35</v>
      </c>
      <c r="E1028" s="33">
        <f>VLOOKUP($J1021,ASBVs!$A$2:$AP$1041,30,FALSE)</f>
        <v>58</v>
      </c>
      <c r="F1028" s="33">
        <f>VLOOKUP($J1021,ASBVs!$A$2:$AP$1041,24,FALSE)</f>
        <v>46</v>
      </c>
      <c r="G1028" s="33">
        <f>VLOOKUP($J1021,ASBVs!$A$2:$AP$1041,26,FALSE)</f>
        <v>46</v>
      </c>
      <c r="H1028" s="33">
        <f>VLOOKUP($J1021,ASBVs!$A$2:$AP$1041,28,FALSE)</f>
        <v>49</v>
      </c>
      <c r="I1028" s="99">
        <f>VLOOKUP($J1021,ASBVs!$A$2:$AQ$1041,43,FALSE)</f>
        <v>10.610000000000001</v>
      </c>
      <c r="J1028" s="79"/>
    </row>
    <row r="1029" spans="2:10" ht="12.6" customHeight="1" x14ac:dyDescent="0.3">
      <c r="B1029" s="87" t="s">
        <v>2695</v>
      </c>
      <c r="C1029" s="88"/>
      <c r="D1029" s="89" t="s">
        <v>2699</v>
      </c>
      <c r="E1029" s="90"/>
      <c r="F1029" s="91" t="str">
        <f>VLOOKUP($J1021,ASBVs!$A$2:$F$1041,6,FALSE)</f>
        <v xml:space="preserve"> </v>
      </c>
      <c r="G1029" s="34" t="s">
        <v>2669</v>
      </c>
      <c r="H1029" s="35" t="str">
        <f>VLOOKUP($J1021,ASBVs!$A$2:$AU$1041,46,FALSE)</f>
        <v>2</v>
      </c>
      <c r="I1029" s="34" t="s">
        <v>2670</v>
      </c>
      <c r="J1029" s="35" t="str">
        <f>VLOOKUP($J1021,ASBVs!$A$2:$AU$1041,47,FALSE)</f>
        <v>1</v>
      </c>
    </row>
    <row r="1030" spans="2:10" ht="12.6" customHeight="1" x14ac:dyDescent="0.3">
      <c r="B1030" s="93">
        <f>VLOOKUP($J1021,ASBVs!$A$2:$AS$1041,45,FALSE)</f>
        <v>127.34</v>
      </c>
      <c r="C1030" s="94"/>
      <c r="D1030" s="93">
        <f>VLOOKUP($J1021,ASBVs!$A$2:$AS$1041,44,FALSE)</f>
        <v>167.64</v>
      </c>
      <c r="E1030" s="94"/>
      <c r="F1030" s="92"/>
      <c r="G1030" s="34" t="s">
        <v>2671</v>
      </c>
      <c r="H1030" s="35" t="str">
        <f>VLOOKUP($J1021,ASBVs!$A$2:$AW$1041,48,FALSE)</f>
        <v>2</v>
      </c>
      <c r="I1030" s="34" t="s">
        <v>2672</v>
      </c>
      <c r="J1030" s="35">
        <f>VLOOKUP($J1021,ASBVs!$A$2:$AW$1041,49,FALSE)</f>
        <v>3</v>
      </c>
    </row>
    <row r="1031" spans="2:10" ht="12.6" customHeight="1" x14ac:dyDescent="0.3">
      <c r="B1031" s="36" t="s">
        <v>2696</v>
      </c>
      <c r="C1031" s="95" t="str">
        <f>VLOOKUP($J1021,ASBVs!$A$2:$E$1041,5,FALSE)</f>
        <v xml:space="preserve">Individual </v>
      </c>
      <c r="D1031" s="96"/>
      <c r="E1031" s="97" t="s">
        <v>2697</v>
      </c>
      <c r="F1031" s="98"/>
      <c r="G1031" s="74"/>
      <c r="H1031" s="75"/>
      <c r="I1031" s="37" t="s">
        <v>2698</v>
      </c>
      <c r="J1031" s="38"/>
    </row>
    <row r="1033" spans="2:10" ht="12.6" customHeight="1" x14ac:dyDescent="0.3">
      <c r="B1033" s="76" t="s">
        <v>2692</v>
      </c>
      <c r="C1033" s="77"/>
      <c r="D1033" s="20" t="str">
        <f>VLOOKUP($J1033,ASBVs!$A$2:$B$1041,2,FALSE)</f>
        <v>223417</v>
      </c>
      <c r="E1033" s="21"/>
      <c r="F1033" s="22" t="str">
        <f>VLOOKUP($J1033,ASBVs!$A$2:$J$1041,10,FALSE)</f>
        <v>Twin</v>
      </c>
      <c r="G1033" s="78" t="str">
        <f>VLOOKUP($J1033,ASBVs!$A$2:$AX$1041,50,FALSE)</f>
        <v xml:space="preserve"> </v>
      </c>
      <c r="H1033" s="79"/>
      <c r="I1033" s="23" t="s">
        <v>2693</v>
      </c>
      <c r="J1033" s="24">
        <v>87</v>
      </c>
    </row>
    <row r="1034" spans="2:10" ht="12.6" customHeight="1" x14ac:dyDescent="0.3">
      <c r="B1034" s="25" t="s">
        <v>2694</v>
      </c>
      <c r="C1034" s="80" t="str">
        <f>VLOOKUP($J1033,ASBVs!$A$2:$H$1041,8,FALSE)</f>
        <v>193431</v>
      </c>
      <c r="D1034" s="80"/>
      <c r="E1034" s="81"/>
      <c r="F1034" s="26" t="s">
        <v>2639</v>
      </c>
      <c r="G1034" s="82">
        <f>VLOOKUP($J1033,ASBVs!$A$2:$I$1041,9,FALSE)</f>
        <v>44697</v>
      </c>
      <c r="H1034" s="83"/>
      <c r="I1034" s="83"/>
      <c r="J1034" s="84"/>
    </row>
    <row r="1035" spans="2:10" ht="12.6" customHeight="1" x14ac:dyDescent="0.3">
      <c r="B1035" s="27" t="s">
        <v>0</v>
      </c>
      <c r="C1035" s="28" t="s">
        <v>1</v>
      </c>
      <c r="D1035" s="28" t="s">
        <v>2</v>
      </c>
      <c r="E1035" s="28" t="s">
        <v>3</v>
      </c>
      <c r="F1035" s="27" t="s">
        <v>4</v>
      </c>
      <c r="G1035" s="28" t="s">
        <v>1093</v>
      </c>
      <c r="H1035" s="28" t="s">
        <v>1092</v>
      </c>
      <c r="I1035" s="28" t="s">
        <v>5</v>
      </c>
      <c r="J1035" s="28" t="s">
        <v>2652</v>
      </c>
    </row>
    <row r="1036" spans="2:10" ht="12.6" customHeight="1" x14ac:dyDescent="0.3">
      <c r="B1036" s="29">
        <f>VLOOKUP($J1033,ASBVs!$A$2:$AP$1041,11,FALSE)</f>
        <v>0.46</v>
      </c>
      <c r="C1036" s="29">
        <f>VLOOKUP($J1033,ASBVs!$A$2:$AP$1041,13,FALSE)</f>
        <v>9.56</v>
      </c>
      <c r="D1036" s="29">
        <f>VLOOKUP($J1033,ASBVs!$A$2:$AP$1041,15,FALSE)</f>
        <v>14.25</v>
      </c>
      <c r="E1036" s="29">
        <f>VLOOKUP($J1033,ASBVs!$A$2:$AP$1041,17,FALSE)</f>
        <v>0.41</v>
      </c>
      <c r="F1036" s="29">
        <f>VLOOKUP($J1033,ASBVs!$A$2:$AP$1041,19,FALSE)</f>
        <v>2.76</v>
      </c>
      <c r="G1036" s="39">
        <f>VLOOKUP($J1033,ASBVs!$A$2:$AP$1041,41,FALSE)</f>
        <v>0.4</v>
      </c>
      <c r="H1036" s="39">
        <f>VLOOKUP($J1033,ASBVs!$A$2:$AP$1041,39,FALSE)</f>
        <v>0.21</v>
      </c>
      <c r="I1036" s="29">
        <f>VLOOKUP($J1033,ASBVs!$A$2:$AP$1041,21,FALSE)</f>
        <v>1.59</v>
      </c>
      <c r="J1036" s="39">
        <f>VLOOKUP($J1033,ASBVs!$A$2:$AP$1041,31,FALSE)</f>
        <v>0.31</v>
      </c>
    </row>
    <row r="1037" spans="2:10" ht="12.6" customHeight="1" x14ac:dyDescent="0.3">
      <c r="B1037" s="29">
        <f>VLOOKUP($J1033,ASBVs!$A$2:$AP$1041,12,FALSE)</f>
        <v>68</v>
      </c>
      <c r="C1037" s="29">
        <f>VLOOKUP($J1033,ASBVs!$A$2:$AP$1041,14,FALSE)</f>
        <v>73</v>
      </c>
      <c r="D1037" s="29">
        <f>VLOOKUP($J1033,ASBVs!$A$2:$AP$1041,16,FALSE)</f>
        <v>64</v>
      </c>
      <c r="E1037" s="29">
        <f>VLOOKUP($J1033,ASBVs!$A$2:$AP$1041,18,FALSE)</f>
        <v>71</v>
      </c>
      <c r="F1037" s="29">
        <f>VLOOKUP($J1033,ASBVs!$A$2:$AP$1041,20,FALSE)</f>
        <v>69</v>
      </c>
      <c r="G1037" s="29">
        <f>VLOOKUP($J1033,ASBVs!$A$2:$AP$1041,42,FALSE)</f>
        <v>59</v>
      </c>
      <c r="H1037" s="29">
        <f>VLOOKUP($J1033,ASBVs!$A$2:$AP$1041,40,FALSE)</f>
        <v>52</v>
      </c>
      <c r="I1037" s="29">
        <f>VLOOKUP($J1033,ASBVs!$A$2:$AP$1041,22,FALSE)</f>
        <v>65</v>
      </c>
      <c r="J1037" s="29">
        <f>VLOOKUP($J1033,ASBVs!$A$2:$AP$1041,32,FALSE)</f>
        <v>57</v>
      </c>
    </row>
    <row r="1038" spans="2:10" ht="12.6" customHeight="1" x14ac:dyDescent="0.3">
      <c r="B1038" s="31" t="s">
        <v>1089</v>
      </c>
      <c r="C1038" s="27" t="s">
        <v>1090</v>
      </c>
      <c r="D1038" s="27" t="s">
        <v>1091</v>
      </c>
      <c r="E1038" s="27" t="s">
        <v>8</v>
      </c>
      <c r="F1038" s="27" t="s">
        <v>6</v>
      </c>
      <c r="G1038" s="27" t="s">
        <v>7</v>
      </c>
      <c r="H1038" s="27" t="s">
        <v>2638</v>
      </c>
      <c r="I1038" s="85" t="s">
        <v>2700</v>
      </c>
      <c r="J1038" s="86"/>
    </row>
    <row r="1039" spans="2:10" ht="12.6" customHeight="1" x14ac:dyDescent="0.3">
      <c r="B1039" s="30">
        <f>VLOOKUP($J1033,ASBVs!$A$2:$AP$1041,33,FALSE)</f>
        <v>0.06</v>
      </c>
      <c r="C1039" s="30">
        <f>VLOOKUP($J1033,ASBVs!$A$2:$AP$1041,35,FALSE)</f>
        <v>0.11</v>
      </c>
      <c r="D1039" s="30">
        <f>VLOOKUP($J1033,ASBVs!$A$2:$AP$1041,37,FALSE)</f>
        <v>0.03</v>
      </c>
      <c r="E1039" s="32">
        <f>VLOOKUP($J1033,ASBVs!$A$2:$AP$1041,29,FALSE)</f>
        <v>5.56</v>
      </c>
      <c r="F1039" s="32">
        <f>VLOOKUP($J1033,ASBVs!$A$2:$AP$1041,23,FALSE)</f>
        <v>-0.56000000000000005</v>
      </c>
      <c r="G1039" s="32">
        <f>VLOOKUP($J1033,ASBVs!$A$2:$AP$1041,25,FALSE)</f>
        <v>5.49</v>
      </c>
      <c r="H1039" s="32">
        <f>VLOOKUP($J1033,ASBVs!$A$2:$AP$1041,27,FALSE)</f>
        <v>2.83</v>
      </c>
      <c r="I1039" s="86"/>
      <c r="J1039" s="86"/>
    </row>
    <row r="1040" spans="2:10" ht="12.6" customHeight="1" x14ac:dyDescent="0.3">
      <c r="B1040" s="33">
        <f>VLOOKUP($J1033,ASBVs!$A$2:$AP$1041,34,FALSE)</f>
        <v>46</v>
      </c>
      <c r="C1040" s="33">
        <f>VLOOKUP($J1033,ASBVs!$A$2:$AP$1041,36,FALSE)</f>
        <v>55</v>
      </c>
      <c r="D1040" s="33">
        <f>VLOOKUP($J1033,ASBVs!$A$2:$AP$1041,38,FALSE)</f>
        <v>41</v>
      </c>
      <c r="E1040" s="33">
        <f>VLOOKUP($J1033,ASBVs!$A$2:$AP$1041,30,FALSE)</f>
        <v>63</v>
      </c>
      <c r="F1040" s="33">
        <f>VLOOKUP($J1033,ASBVs!$A$2:$AP$1041,24,FALSE)</f>
        <v>52</v>
      </c>
      <c r="G1040" s="33">
        <f>VLOOKUP($J1033,ASBVs!$A$2:$AP$1041,26,FALSE)</f>
        <v>51</v>
      </c>
      <c r="H1040" s="33">
        <f>VLOOKUP($J1033,ASBVs!$A$2:$AP$1041,28,FALSE)</f>
        <v>55</v>
      </c>
      <c r="I1040" s="99">
        <f>VLOOKUP($J1033,ASBVs!$A$2:$AQ$1041,43,FALSE)</f>
        <v>11.15</v>
      </c>
      <c r="J1040" s="79"/>
    </row>
    <row r="1041" spans="2:10" ht="12.6" customHeight="1" x14ac:dyDescent="0.3">
      <c r="B1041" s="87" t="s">
        <v>2695</v>
      </c>
      <c r="C1041" s="88"/>
      <c r="D1041" s="89" t="s">
        <v>2699</v>
      </c>
      <c r="E1041" s="90"/>
      <c r="F1041" s="91" t="str">
        <f>VLOOKUP($J1033,ASBVs!$A$2:$F$1041,6,FALSE)</f>
        <v xml:space="preserve"> </v>
      </c>
      <c r="G1041" s="34" t="s">
        <v>2669</v>
      </c>
      <c r="H1041" s="35" t="str">
        <f>VLOOKUP($J1033,ASBVs!$A$2:$AU$1041,46,FALSE)</f>
        <v>1</v>
      </c>
      <c r="I1041" s="34" t="s">
        <v>2670</v>
      </c>
      <c r="J1041" s="35" t="str">
        <f>VLOOKUP($J1033,ASBVs!$A$2:$AU$1041,47,FALSE)</f>
        <v>1</v>
      </c>
    </row>
    <row r="1042" spans="2:10" ht="12.6" customHeight="1" x14ac:dyDescent="0.3">
      <c r="B1042" s="93">
        <f>VLOOKUP($J1033,ASBVs!$A$2:$AS$1041,45,FALSE)</f>
        <v>126.19</v>
      </c>
      <c r="C1042" s="94"/>
      <c r="D1042" s="93">
        <f>VLOOKUP($J1033,ASBVs!$A$2:$AS$1041,44,FALSE)</f>
        <v>174.86</v>
      </c>
      <c r="E1042" s="94"/>
      <c r="F1042" s="92"/>
      <c r="G1042" s="34" t="s">
        <v>2671</v>
      </c>
      <c r="H1042" s="35" t="str">
        <f>VLOOKUP($J1033,ASBVs!$A$2:$AW$1041,48,FALSE)</f>
        <v>2</v>
      </c>
      <c r="I1042" s="34" t="s">
        <v>2672</v>
      </c>
      <c r="J1042" s="35">
        <f>VLOOKUP($J1033,ASBVs!$A$2:$AW$1041,49,FALSE)</f>
        <v>3</v>
      </c>
    </row>
    <row r="1043" spans="2:10" ht="12.6" customHeight="1" x14ac:dyDescent="0.3">
      <c r="B1043" s="36" t="s">
        <v>2696</v>
      </c>
      <c r="C1043" s="95" t="str">
        <f>VLOOKUP($J1033,ASBVs!$A$2:$E$1041,5,FALSE)</f>
        <v xml:space="preserve">Individual </v>
      </c>
      <c r="D1043" s="96"/>
      <c r="E1043" s="97" t="s">
        <v>2697</v>
      </c>
      <c r="F1043" s="98"/>
      <c r="G1043" s="74"/>
      <c r="H1043" s="75"/>
      <c r="I1043" s="37" t="s">
        <v>2698</v>
      </c>
      <c r="J1043" s="38"/>
    </row>
    <row r="1045" spans="2:10" ht="12.6" customHeight="1" x14ac:dyDescent="0.3">
      <c r="B1045" s="76" t="s">
        <v>2692</v>
      </c>
      <c r="C1045" s="77"/>
      <c r="D1045" s="20" t="str">
        <f>VLOOKUP($J1045,ASBVs!$A$2:$B$1041,2,FALSE)</f>
        <v>225008</v>
      </c>
      <c r="E1045" s="21"/>
      <c r="F1045" s="22" t="str">
        <f>VLOOKUP($J1045,ASBVs!$A$2:$J$1041,10,FALSE)</f>
        <v>Twin</v>
      </c>
      <c r="G1045" s="78" t="str">
        <f>VLOOKUP($J1045,ASBVs!$A$2:$AX$1041,50,FALSE)</f>
        <v xml:space="preserve"> </v>
      </c>
      <c r="H1045" s="79"/>
      <c r="I1045" s="23" t="s">
        <v>2693</v>
      </c>
      <c r="J1045" s="24">
        <v>88</v>
      </c>
    </row>
    <row r="1046" spans="2:10" ht="12.6" customHeight="1" x14ac:dyDescent="0.3">
      <c r="B1046" s="25" t="s">
        <v>2694</v>
      </c>
      <c r="C1046" s="80" t="str">
        <f>VLOOKUP($J1045,ASBVs!$A$2:$H$1041,8,FALSE)</f>
        <v>184292</v>
      </c>
      <c r="D1046" s="80"/>
      <c r="E1046" s="81"/>
      <c r="F1046" s="26" t="s">
        <v>2639</v>
      </c>
      <c r="G1046" s="82">
        <f>VLOOKUP($J1045,ASBVs!$A$2:$I$1041,9,FALSE)</f>
        <v>44713</v>
      </c>
      <c r="H1046" s="83"/>
      <c r="I1046" s="83"/>
      <c r="J1046" s="84"/>
    </row>
    <row r="1047" spans="2:10" ht="12.6" customHeight="1" x14ac:dyDescent="0.3">
      <c r="B1047" s="27" t="s">
        <v>0</v>
      </c>
      <c r="C1047" s="28" t="s">
        <v>1</v>
      </c>
      <c r="D1047" s="28" t="s">
        <v>2</v>
      </c>
      <c r="E1047" s="28" t="s">
        <v>3</v>
      </c>
      <c r="F1047" s="27" t="s">
        <v>4</v>
      </c>
      <c r="G1047" s="28" t="s">
        <v>1093</v>
      </c>
      <c r="H1047" s="28" t="s">
        <v>1092</v>
      </c>
      <c r="I1047" s="28" t="s">
        <v>5</v>
      </c>
      <c r="J1047" s="28" t="s">
        <v>2652</v>
      </c>
    </row>
    <row r="1048" spans="2:10" ht="12.6" customHeight="1" x14ac:dyDescent="0.3">
      <c r="B1048" s="29">
        <f>VLOOKUP($J1045,ASBVs!$A$2:$AP$1041,11,FALSE)</f>
        <v>0.56000000000000005</v>
      </c>
      <c r="C1048" s="29">
        <f>VLOOKUP($J1045,ASBVs!$A$2:$AP$1041,13,FALSE)</f>
        <v>10.01</v>
      </c>
      <c r="D1048" s="29">
        <f>VLOOKUP($J1045,ASBVs!$A$2:$AP$1041,15,FALSE)</f>
        <v>15.27</v>
      </c>
      <c r="E1048" s="29">
        <f>VLOOKUP($J1045,ASBVs!$A$2:$AP$1041,17,FALSE)</f>
        <v>-0.08</v>
      </c>
      <c r="F1048" s="29">
        <f>VLOOKUP($J1045,ASBVs!$A$2:$AP$1041,19,FALSE)</f>
        <v>1.85</v>
      </c>
      <c r="G1048" s="39">
        <f>VLOOKUP($J1045,ASBVs!$A$2:$AP$1041,41,FALSE)</f>
        <v>0.45</v>
      </c>
      <c r="H1048" s="39">
        <f>VLOOKUP($J1045,ASBVs!$A$2:$AP$1041,39,FALSE)</f>
        <v>0.28000000000000003</v>
      </c>
      <c r="I1048" s="29">
        <f>VLOOKUP($J1045,ASBVs!$A$2:$AP$1041,21,FALSE)</f>
        <v>0.13</v>
      </c>
      <c r="J1048" s="39">
        <f>VLOOKUP($J1045,ASBVs!$A$2:$AP$1041,31,FALSE)</f>
        <v>0.3</v>
      </c>
    </row>
    <row r="1049" spans="2:10" ht="12.6" customHeight="1" x14ac:dyDescent="0.3">
      <c r="B1049" s="29">
        <f>VLOOKUP($J1045,ASBVs!$A$2:$AP$1041,12,FALSE)</f>
        <v>65</v>
      </c>
      <c r="C1049" s="29">
        <f>VLOOKUP($J1045,ASBVs!$A$2:$AP$1041,14,FALSE)</f>
        <v>70</v>
      </c>
      <c r="D1049" s="29">
        <f>VLOOKUP($J1045,ASBVs!$A$2:$AP$1041,16,FALSE)</f>
        <v>64</v>
      </c>
      <c r="E1049" s="29">
        <f>VLOOKUP($J1045,ASBVs!$A$2:$AP$1041,18,FALSE)</f>
        <v>66</v>
      </c>
      <c r="F1049" s="29">
        <f>VLOOKUP($J1045,ASBVs!$A$2:$AP$1041,20,FALSE)</f>
        <v>66</v>
      </c>
      <c r="G1049" s="29">
        <f>VLOOKUP($J1045,ASBVs!$A$2:$AP$1041,42,FALSE)</f>
        <v>57</v>
      </c>
      <c r="H1049" s="29">
        <f>VLOOKUP($J1045,ASBVs!$A$2:$AP$1041,40,FALSE)</f>
        <v>49</v>
      </c>
      <c r="I1049" s="29">
        <f>VLOOKUP($J1045,ASBVs!$A$2:$AP$1041,22,FALSE)</f>
        <v>62</v>
      </c>
      <c r="J1049" s="29">
        <f>VLOOKUP($J1045,ASBVs!$A$2:$AP$1041,32,FALSE)</f>
        <v>55</v>
      </c>
    </row>
    <row r="1050" spans="2:10" ht="12.6" customHeight="1" x14ac:dyDescent="0.3">
      <c r="B1050" s="31" t="s">
        <v>1089</v>
      </c>
      <c r="C1050" s="27" t="s">
        <v>1090</v>
      </c>
      <c r="D1050" s="27" t="s">
        <v>1091</v>
      </c>
      <c r="E1050" s="27" t="s">
        <v>8</v>
      </c>
      <c r="F1050" s="27" t="s">
        <v>6</v>
      </c>
      <c r="G1050" s="27" t="s">
        <v>7</v>
      </c>
      <c r="H1050" s="27" t="s">
        <v>2638</v>
      </c>
      <c r="I1050" s="85" t="s">
        <v>2700</v>
      </c>
      <c r="J1050" s="86"/>
    </row>
    <row r="1051" spans="2:10" ht="12.6" customHeight="1" x14ac:dyDescent="0.3">
      <c r="B1051" s="30">
        <f>VLOOKUP($J1045,ASBVs!$A$2:$AP$1041,33,FALSE)</f>
        <v>0.05</v>
      </c>
      <c r="C1051" s="30">
        <f>VLOOKUP($J1045,ASBVs!$A$2:$AP$1041,35,FALSE)</f>
        <v>0.24</v>
      </c>
      <c r="D1051" s="30">
        <f>VLOOKUP($J1045,ASBVs!$A$2:$AP$1041,37,FALSE)</f>
        <v>0.02</v>
      </c>
      <c r="E1051" s="32">
        <f>VLOOKUP($J1045,ASBVs!$A$2:$AP$1041,29,FALSE)</f>
        <v>5.27</v>
      </c>
      <c r="F1051" s="32">
        <f>VLOOKUP($J1045,ASBVs!$A$2:$AP$1041,23,FALSE)</f>
        <v>-0.56000000000000005</v>
      </c>
      <c r="G1051" s="32">
        <f>VLOOKUP($J1045,ASBVs!$A$2:$AP$1041,25,FALSE)</f>
        <v>6.35</v>
      </c>
      <c r="H1051" s="32">
        <f>VLOOKUP($J1045,ASBVs!$A$2:$AP$1041,27,FALSE)</f>
        <v>1.89</v>
      </c>
      <c r="I1051" s="86"/>
      <c r="J1051" s="86"/>
    </row>
    <row r="1052" spans="2:10" ht="12.6" customHeight="1" x14ac:dyDescent="0.3">
      <c r="B1052" s="33">
        <f>VLOOKUP($J1045,ASBVs!$A$2:$AP$1041,34,FALSE)</f>
        <v>44</v>
      </c>
      <c r="C1052" s="33">
        <f>VLOOKUP($J1045,ASBVs!$A$2:$AP$1041,36,FALSE)</f>
        <v>52</v>
      </c>
      <c r="D1052" s="33">
        <f>VLOOKUP($J1045,ASBVs!$A$2:$AP$1041,38,FALSE)</f>
        <v>37</v>
      </c>
      <c r="E1052" s="33">
        <f>VLOOKUP($J1045,ASBVs!$A$2:$AP$1041,30,FALSE)</f>
        <v>61</v>
      </c>
      <c r="F1052" s="33">
        <f>VLOOKUP($J1045,ASBVs!$A$2:$AP$1041,24,FALSE)</f>
        <v>48</v>
      </c>
      <c r="G1052" s="33">
        <f>VLOOKUP($J1045,ASBVs!$A$2:$AP$1041,26,FALSE)</f>
        <v>48</v>
      </c>
      <c r="H1052" s="33">
        <f>VLOOKUP($J1045,ASBVs!$A$2:$AP$1041,28,FALSE)</f>
        <v>52</v>
      </c>
      <c r="I1052" s="99">
        <f>VLOOKUP($J1045,ASBVs!$A$2:$AQ$1041,43,FALSE)</f>
        <v>10.14</v>
      </c>
      <c r="J1052" s="79"/>
    </row>
    <row r="1053" spans="2:10" ht="12.6" customHeight="1" x14ac:dyDescent="0.3">
      <c r="B1053" s="87" t="s">
        <v>2695</v>
      </c>
      <c r="C1053" s="88"/>
      <c r="D1053" s="89" t="s">
        <v>2699</v>
      </c>
      <c r="E1053" s="90"/>
      <c r="F1053" s="91" t="str">
        <f>VLOOKUP($J1045,ASBVs!$A$2:$F$1041,6,FALSE)</f>
        <v xml:space="preserve"> </v>
      </c>
      <c r="G1053" s="34" t="s">
        <v>2669</v>
      </c>
      <c r="H1053" s="35" t="str">
        <f>VLOOKUP($J1045,ASBVs!$A$2:$AU$1041,46,FALSE)</f>
        <v>2</v>
      </c>
      <c r="I1053" s="34" t="s">
        <v>2670</v>
      </c>
      <c r="J1053" s="35" t="str">
        <f>VLOOKUP($J1045,ASBVs!$A$2:$AU$1041,47,FALSE)</f>
        <v>2</v>
      </c>
    </row>
    <row r="1054" spans="2:10" ht="12.6" customHeight="1" x14ac:dyDescent="0.3">
      <c r="B1054" s="93">
        <f>VLOOKUP($J1045,ASBVs!$A$2:$AS$1041,45,FALSE)</f>
        <v>125.64</v>
      </c>
      <c r="C1054" s="94"/>
      <c r="D1054" s="93">
        <f>VLOOKUP($J1045,ASBVs!$A$2:$AS$1041,44,FALSE)</f>
        <v>166.98</v>
      </c>
      <c r="E1054" s="94"/>
      <c r="F1054" s="92"/>
      <c r="G1054" s="34" t="s">
        <v>2671</v>
      </c>
      <c r="H1054" s="35" t="str">
        <f>VLOOKUP($J1045,ASBVs!$A$2:$AW$1041,48,FALSE)</f>
        <v>1</v>
      </c>
      <c r="I1054" s="34" t="s">
        <v>2672</v>
      </c>
      <c r="J1054" s="35">
        <f>VLOOKUP($J1045,ASBVs!$A$2:$AW$1041,49,FALSE)</f>
        <v>4</v>
      </c>
    </row>
    <row r="1055" spans="2:10" ht="12.6" customHeight="1" x14ac:dyDescent="0.3">
      <c r="B1055" s="36" t="s">
        <v>2696</v>
      </c>
      <c r="C1055" s="95" t="str">
        <f>VLOOKUP($J1045,ASBVs!$A$2:$E$1041,5,FALSE)</f>
        <v xml:space="preserve">Individual </v>
      </c>
      <c r="D1055" s="96"/>
      <c r="E1055" s="97" t="s">
        <v>2697</v>
      </c>
      <c r="F1055" s="98"/>
      <c r="G1055" s="74"/>
      <c r="H1055" s="75"/>
      <c r="I1055" s="37" t="s">
        <v>2698</v>
      </c>
      <c r="J1055" s="38"/>
    </row>
    <row r="1057" spans="2:10" ht="12.6" customHeight="1" x14ac:dyDescent="0.3">
      <c r="B1057" s="76" t="s">
        <v>2692</v>
      </c>
      <c r="C1057" s="77"/>
      <c r="D1057" s="20" t="str">
        <f>VLOOKUP($J1057,ASBVs!$A$2:$B$1041,2,FALSE)</f>
        <v>229883</v>
      </c>
      <c r="E1057" s="21"/>
      <c r="F1057" s="22" t="str">
        <f>VLOOKUP($J1057,ASBVs!$A$2:$J$1041,10,FALSE)</f>
        <v>Single - ET</v>
      </c>
      <c r="G1057" s="78" t="str">
        <f>VLOOKUP($J1057,ASBVs!$A$2:$AX$1041,50,FALSE)</f>
        <v xml:space="preserve"> </v>
      </c>
      <c r="H1057" s="79"/>
      <c r="I1057" s="23" t="s">
        <v>2693</v>
      </c>
      <c r="J1057" s="24">
        <v>89</v>
      </c>
    </row>
    <row r="1058" spans="2:10" ht="12.6" customHeight="1" x14ac:dyDescent="0.3">
      <c r="B1058" s="25" t="s">
        <v>2694</v>
      </c>
      <c r="C1058" s="80" t="str">
        <f>VLOOKUP($J1057,ASBVs!$A$2:$H$1041,8,FALSE)</f>
        <v>170188</v>
      </c>
      <c r="D1058" s="80"/>
      <c r="E1058" s="81"/>
      <c r="F1058" s="26" t="s">
        <v>2639</v>
      </c>
      <c r="G1058" s="82">
        <f>VLOOKUP($J1057,ASBVs!$A$2:$I$1041,9,FALSE)</f>
        <v>44711</v>
      </c>
      <c r="H1058" s="83"/>
      <c r="I1058" s="83"/>
      <c r="J1058" s="84"/>
    </row>
    <row r="1059" spans="2:10" ht="12.6" customHeight="1" x14ac:dyDescent="0.3">
      <c r="B1059" s="27" t="s">
        <v>0</v>
      </c>
      <c r="C1059" s="28" t="s">
        <v>1</v>
      </c>
      <c r="D1059" s="28" t="s">
        <v>2</v>
      </c>
      <c r="E1059" s="28" t="s">
        <v>3</v>
      </c>
      <c r="F1059" s="27" t="s">
        <v>4</v>
      </c>
      <c r="G1059" s="28" t="s">
        <v>1093</v>
      </c>
      <c r="H1059" s="28" t="s">
        <v>1092</v>
      </c>
      <c r="I1059" s="28" t="s">
        <v>5</v>
      </c>
      <c r="J1059" s="28" t="s">
        <v>2652</v>
      </c>
    </row>
    <row r="1060" spans="2:10" ht="12.6" customHeight="1" x14ac:dyDescent="0.3">
      <c r="B1060" s="29">
        <f>VLOOKUP($J1057,ASBVs!$A$2:$AP$1041,11,FALSE)</f>
        <v>0.28999999999999998</v>
      </c>
      <c r="C1060" s="29">
        <f>VLOOKUP($J1057,ASBVs!$A$2:$AP$1041,13,FALSE)</f>
        <v>7.07</v>
      </c>
      <c r="D1060" s="29">
        <f>VLOOKUP($J1057,ASBVs!$A$2:$AP$1041,15,FALSE)</f>
        <v>7.86</v>
      </c>
      <c r="E1060" s="29">
        <f>VLOOKUP($J1057,ASBVs!$A$2:$AP$1041,17,FALSE)</f>
        <v>0.79</v>
      </c>
      <c r="F1060" s="29">
        <f>VLOOKUP($J1057,ASBVs!$A$2:$AP$1041,19,FALSE)</f>
        <v>2.2599999999999998</v>
      </c>
      <c r="G1060" s="39">
        <f>VLOOKUP($J1057,ASBVs!$A$2:$AP$1041,41,FALSE)</f>
        <v>0.71</v>
      </c>
      <c r="H1060" s="39">
        <f>VLOOKUP($J1057,ASBVs!$A$2:$AP$1041,39,FALSE)</f>
        <v>0.38</v>
      </c>
      <c r="I1060" s="29">
        <f>VLOOKUP($J1057,ASBVs!$A$2:$AP$1041,21,FALSE)</f>
        <v>-0.46</v>
      </c>
      <c r="J1060" s="39">
        <f>VLOOKUP($J1057,ASBVs!$A$2:$AP$1041,31,FALSE)</f>
        <v>0.41</v>
      </c>
    </row>
    <row r="1061" spans="2:10" ht="12.6" customHeight="1" x14ac:dyDescent="0.3">
      <c r="B1061" s="29">
        <f>VLOOKUP($J1057,ASBVs!$A$2:$AP$1041,12,FALSE)</f>
        <v>70</v>
      </c>
      <c r="C1061" s="29">
        <f>VLOOKUP($J1057,ASBVs!$A$2:$AP$1041,14,FALSE)</f>
        <v>72</v>
      </c>
      <c r="D1061" s="29">
        <f>VLOOKUP($J1057,ASBVs!$A$2:$AP$1041,16,FALSE)</f>
        <v>68</v>
      </c>
      <c r="E1061" s="29">
        <f>VLOOKUP($J1057,ASBVs!$A$2:$AP$1041,18,FALSE)</f>
        <v>69</v>
      </c>
      <c r="F1061" s="29">
        <f>VLOOKUP($J1057,ASBVs!$A$2:$AP$1041,20,FALSE)</f>
        <v>68</v>
      </c>
      <c r="G1061" s="29">
        <f>VLOOKUP($J1057,ASBVs!$A$2:$AP$1041,42,FALSE)</f>
        <v>65</v>
      </c>
      <c r="H1061" s="29">
        <f>VLOOKUP($J1057,ASBVs!$A$2:$AP$1041,40,FALSE)</f>
        <v>58</v>
      </c>
      <c r="I1061" s="29">
        <f>VLOOKUP($J1057,ASBVs!$A$2:$AP$1041,22,FALSE)</f>
        <v>67</v>
      </c>
      <c r="J1061" s="29">
        <f>VLOOKUP($J1057,ASBVs!$A$2:$AP$1041,32,FALSE)</f>
        <v>63</v>
      </c>
    </row>
    <row r="1062" spans="2:10" ht="12.6" customHeight="1" x14ac:dyDescent="0.3">
      <c r="B1062" s="31" t="s">
        <v>1089</v>
      </c>
      <c r="C1062" s="27" t="s">
        <v>1090</v>
      </c>
      <c r="D1062" s="27" t="s">
        <v>1091</v>
      </c>
      <c r="E1062" s="27" t="s">
        <v>8</v>
      </c>
      <c r="F1062" s="27" t="s">
        <v>6</v>
      </c>
      <c r="G1062" s="27" t="s">
        <v>7</v>
      </c>
      <c r="H1062" s="27" t="s">
        <v>2638</v>
      </c>
      <c r="I1062" s="85" t="s">
        <v>2700</v>
      </c>
      <c r="J1062" s="86"/>
    </row>
    <row r="1063" spans="2:10" ht="12.6" customHeight="1" x14ac:dyDescent="0.3">
      <c r="B1063" s="30">
        <f>VLOOKUP($J1057,ASBVs!$A$2:$AP$1041,33,FALSE)</f>
        <v>0.05</v>
      </c>
      <c r="C1063" s="30">
        <f>VLOOKUP($J1057,ASBVs!$A$2:$AP$1041,35,FALSE)</f>
        <v>0.47</v>
      </c>
      <c r="D1063" s="30">
        <f>VLOOKUP($J1057,ASBVs!$A$2:$AP$1041,37,FALSE)</f>
        <v>-0.01</v>
      </c>
      <c r="E1063" s="32">
        <f>VLOOKUP($J1057,ASBVs!$A$2:$AP$1041,29,FALSE)</f>
        <v>3.8</v>
      </c>
      <c r="F1063" s="32">
        <f>VLOOKUP($J1057,ASBVs!$A$2:$AP$1041,23,FALSE)</f>
        <v>-0.17</v>
      </c>
      <c r="G1063" s="32">
        <f>VLOOKUP($J1057,ASBVs!$A$2:$AP$1041,25,FALSE)</f>
        <v>1.03</v>
      </c>
      <c r="H1063" s="32">
        <f>VLOOKUP($J1057,ASBVs!$A$2:$AP$1041,27,FALSE)</f>
        <v>2.2799999999999998</v>
      </c>
      <c r="I1063" s="86"/>
      <c r="J1063" s="86"/>
    </row>
    <row r="1064" spans="2:10" ht="12.6" customHeight="1" x14ac:dyDescent="0.3">
      <c r="B1064" s="33">
        <f>VLOOKUP($J1057,ASBVs!$A$2:$AP$1041,34,FALSE)</f>
        <v>53</v>
      </c>
      <c r="C1064" s="33">
        <f>VLOOKUP($J1057,ASBVs!$A$2:$AP$1041,36,FALSE)</f>
        <v>61</v>
      </c>
      <c r="D1064" s="33">
        <f>VLOOKUP($J1057,ASBVs!$A$2:$AP$1041,38,FALSE)</f>
        <v>47</v>
      </c>
      <c r="E1064" s="33">
        <f>VLOOKUP($J1057,ASBVs!$A$2:$AP$1041,30,FALSE)</f>
        <v>65</v>
      </c>
      <c r="F1064" s="33">
        <f>VLOOKUP($J1057,ASBVs!$A$2:$AP$1041,24,FALSE)</f>
        <v>61</v>
      </c>
      <c r="G1064" s="33">
        <f>VLOOKUP($J1057,ASBVs!$A$2:$AP$1041,26,FALSE)</f>
        <v>60</v>
      </c>
      <c r="H1064" s="33">
        <f>VLOOKUP($J1057,ASBVs!$A$2:$AP$1041,28,FALSE)</f>
        <v>62</v>
      </c>
      <c r="I1064" s="99">
        <f>VLOOKUP($J1057,ASBVs!$A$2:$AQ$1041,43,FALSE)</f>
        <v>6.61</v>
      </c>
      <c r="J1064" s="79"/>
    </row>
    <row r="1065" spans="2:10" ht="12.6" customHeight="1" x14ac:dyDescent="0.3">
      <c r="B1065" s="87" t="s">
        <v>2695</v>
      </c>
      <c r="C1065" s="88"/>
      <c r="D1065" s="89" t="s">
        <v>2699</v>
      </c>
      <c r="E1065" s="90"/>
      <c r="F1065" s="91" t="str">
        <f>VLOOKUP($J1057,ASBVs!$A$2:$F$1041,6,FALSE)</f>
        <v xml:space="preserve"> </v>
      </c>
      <c r="G1065" s="34" t="s">
        <v>2669</v>
      </c>
      <c r="H1065" s="35" t="str">
        <f>VLOOKUP($J1057,ASBVs!$A$2:$AU$1041,46,FALSE)</f>
        <v>2</v>
      </c>
      <c r="I1065" s="34" t="s">
        <v>2670</v>
      </c>
      <c r="J1065" s="35" t="str">
        <f>VLOOKUP($J1057,ASBVs!$A$2:$AU$1041,47,FALSE)</f>
        <v>2</v>
      </c>
    </row>
    <row r="1066" spans="2:10" ht="12.6" customHeight="1" x14ac:dyDescent="0.3">
      <c r="B1066" s="93">
        <f>VLOOKUP($J1057,ASBVs!$A$2:$AS$1041,45,FALSE)</f>
        <v>132.59</v>
      </c>
      <c r="C1066" s="94"/>
      <c r="D1066" s="93">
        <f>VLOOKUP($J1057,ASBVs!$A$2:$AS$1041,44,FALSE)</f>
        <v>183.12</v>
      </c>
      <c r="E1066" s="94"/>
      <c r="F1066" s="92"/>
      <c r="G1066" s="34" t="s">
        <v>2671</v>
      </c>
      <c r="H1066" s="35" t="str">
        <f>VLOOKUP($J1057,ASBVs!$A$2:$AW$1041,48,FALSE)</f>
        <v>1</v>
      </c>
      <c r="I1066" s="34" t="s">
        <v>2672</v>
      </c>
      <c r="J1066" s="35">
        <f>VLOOKUP($J1057,ASBVs!$A$2:$AW$1041,49,FALSE)</f>
        <v>3</v>
      </c>
    </row>
    <row r="1067" spans="2:10" ht="12.6" customHeight="1" x14ac:dyDescent="0.3">
      <c r="B1067" s="36" t="s">
        <v>2696</v>
      </c>
      <c r="C1067" s="95" t="str">
        <f>VLOOKUP($J1057,ASBVs!$A$2:$E$1041,5,FALSE)</f>
        <v xml:space="preserve">Individual </v>
      </c>
      <c r="D1067" s="96"/>
      <c r="E1067" s="97" t="s">
        <v>2697</v>
      </c>
      <c r="F1067" s="98"/>
      <c r="G1067" s="74"/>
      <c r="H1067" s="75"/>
      <c r="I1067" s="37" t="s">
        <v>2698</v>
      </c>
      <c r="J1067" s="38"/>
    </row>
    <row r="1069" spans="2:10" ht="12.6" customHeight="1" x14ac:dyDescent="0.3">
      <c r="B1069" s="76" t="s">
        <v>2692</v>
      </c>
      <c r="C1069" s="77"/>
      <c r="D1069" s="20" t="str">
        <f>VLOOKUP($J1069,ASBVs!$A$2:$B$1041,2,FALSE)</f>
        <v>224362</v>
      </c>
      <c r="E1069" s="21"/>
      <c r="F1069" s="22" t="str">
        <f>VLOOKUP($J1069,ASBVs!$A$2:$J$1041,10,FALSE)</f>
        <v>Single</v>
      </c>
      <c r="G1069" s="78" t="str">
        <f>VLOOKUP($J1069,ASBVs!$A$2:$AX$1041,50,FALSE)</f>
        <v xml:space="preserve"> </v>
      </c>
      <c r="H1069" s="79"/>
      <c r="I1069" s="23" t="s">
        <v>2693</v>
      </c>
      <c r="J1069" s="24">
        <v>90</v>
      </c>
    </row>
    <row r="1070" spans="2:10" ht="12.6" customHeight="1" x14ac:dyDescent="0.3">
      <c r="B1070" s="25" t="s">
        <v>2694</v>
      </c>
      <c r="C1070" s="80" t="str">
        <f>VLOOKUP($J1069,ASBVs!$A$2:$H$1041,8,FALSE)</f>
        <v>213926</v>
      </c>
      <c r="D1070" s="80"/>
      <c r="E1070" s="81"/>
      <c r="F1070" s="26" t="s">
        <v>2639</v>
      </c>
      <c r="G1070" s="82">
        <f>VLOOKUP($J1069,ASBVs!$A$2:$I$1041,9,FALSE)</f>
        <v>44709</v>
      </c>
      <c r="H1070" s="83"/>
      <c r="I1070" s="83"/>
      <c r="J1070" s="84"/>
    </row>
    <row r="1071" spans="2:10" ht="12.6" customHeight="1" x14ac:dyDescent="0.3">
      <c r="B1071" s="27" t="s">
        <v>0</v>
      </c>
      <c r="C1071" s="28" t="s">
        <v>1</v>
      </c>
      <c r="D1071" s="28" t="s">
        <v>2</v>
      </c>
      <c r="E1071" s="28" t="s">
        <v>3</v>
      </c>
      <c r="F1071" s="27" t="s">
        <v>4</v>
      </c>
      <c r="G1071" s="28" t="s">
        <v>1093</v>
      </c>
      <c r="H1071" s="28" t="s">
        <v>1092</v>
      </c>
      <c r="I1071" s="28" t="s">
        <v>5</v>
      </c>
      <c r="J1071" s="28" t="s">
        <v>2652</v>
      </c>
    </row>
    <row r="1072" spans="2:10" ht="12.6" customHeight="1" x14ac:dyDescent="0.3">
      <c r="B1072" s="29">
        <f>VLOOKUP($J1069,ASBVs!$A$2:$AP$1041,11,FALSE)</f>
        <v>0.52</v>
      </c>
      <c r="C1072" s="29">
        <f>VLOOKUP($J1069,ASBVs!$A$2:$AP$1041,13,FALSE)</f>
        <v>10.37</v>
      </c>
      <c r="D1072" s="29">
        <f>VLOOKUP($J1069,ASBVs!$A$2:$AP$1041,15,FALSE)</f>
        <v>18.39</v>
      </c>
      <c r="E1072" s="29">
        <f>VLOOKUP($J1069,ASBVs!$A$2:$AP$1041,17,FALSE)</f>
        <v>-0.08</v>
      </c>
      <c r="F1072" s="29">
        <f>VLOOKUP($J1069,ASBVs!$A$2:$AP$1041,19,FALSE)</f>
        <v>1.84</v>
      </c>
      <c r="G1072" s="39">
        <f>VLOOKUP($J1069,ASBVs!$A$2:$AP$1041,41,FALSE)</f>
        <v>0.42</v>
      </c>
      <c r="H1072" s="39">
        <f>VLOOKUP($J1069,ASBVs!$A$2:$AP$1041,39,FALSE)</f>
        <v>0.31</v>
      </c>
      <c r="I1072" s="29">
        <f>VLOOKUP($J1069,ASBVs!$A$2:$AP$1041,21,FALSE)</f>
        <v>1.22</v>
      </c>
      <c r="J1072" s="39">
        <f>VLOOKUP($J1069,ASBVs!$A$2:$AP$1041,31,FALSE)</f>
        <v>0.27</v>
      </c>
    </row>
    <row r="1073" spans="2:10" ht="12.6" customHeight="1" x14ac:dyDescent="0.3">
      <c r="B1073" s="29">
        <f>VLOOKUP($J1069,ASBVs!$A$2:$AP$1041,12,FALSE)</f>
        <v>65</v>
      </c>
      <c r="C1073" s="29">
        <f>VLOOKUP($J1069,ASBVs!$A$2:$AP$1041,14,FALSE)</f>
        <v>70</v>
      </c>
      <c r="D1073" s="29">
        <f>VLOOKUP($J1069,ASBVs!$A$2:$AP$1041,16,FALSE)</f>
        <v>58</v>
      </c>
      <c r="E1073" s="29">
        <f>VLOOKUP($J1069,ASBVs!$A$2:$AP$1041,18,FALSE)</f>
        <v>63</v>
      </c>
      <c r="F1073" s="29">
        <f>VLOOKUP($J1069,ASBVs!$A$2:$AP$1041,20,FALSE)</f>
        <v>65</v>
      </c>
      <c r="G1073" s="29">
        <f>VLOOKUP($J1069,ASBVs!$A$2:$AP$1041,42,FALSE)</f>
        <v>49</v>
      </c>
      <c r="H1073" s="29">
        <f>VLOOKUP($J1069,ASBVs!$A$2:$AP$1041,40,FALSE)</f>
        <v>43</v>
      </c>
      <c r="I1073" s="29">
        <f>VLOOKUP($J1069,ASBVs!$A$2:$AP$1041,22,FALSE)</f>
        <v>55</v>
      </c>
      <c r="J1073" s="29">
        <f>VLOOKUP($J1069,ASBVs!$A$2:$AP$1041,32,FALSE)</f>
        <v>47</v>
      </c>
    </row>
    <row r="1074" spans="2:10" ht="12.6" customHeight="1" x14ac:dyDescent="0.3">
      <c r="B1074" s="31" t="s">
        <v>1089</v>
      </c>
      <c r="C1074" s="27" t="s">
        <v>1090</v>
      </c>
      <c r="D1074" s="27" t="s">
        <v>1091</v>
      </c>
      <c r="E1074" s="27" t="s">
        <v>8</v>
      </c>
      <c r="F1074" s="27" t="s">
        <v>6</v>
      </c>
      <c r="G1074" s="27" t="s">
        <v>7</v>
      </c>
      <c r="H1074" s="27" t="s">
        <v>2638</v>
      </c>
      <c r="I1074" s="85" t="s">
        <v>2700</v>
      </c>
      <c r="J1074" s="86"/>
    </row>
    <row r="1075" spans="2:10" ht="12.6" customHeight="1" x14ac:dyDescent="0.3">
      <c r="B1075" s="30">
        <f>VLOOKUP($J1069,ASBVs!$A$2:$AP$1041,33,FALSE)</f>
        <v>0.06</v>
      </c>
      <c r="C1075" s="30">
        <f>VLOOKUP($J1069,ASBVs!$A$2:$AP$1041,35,FALSE)</f>
        <v>0.25</v>
      </c>
      <c r="D1075" s="30">
        <f>VLOOKUP($J1069,ASBVs!$A$2:$AP$1041,37,FALSE)</f>
        <v>0.03</v>
      </c>
      <c r="E1075" s="32">
        <f>VLOOKUP($J1069,ASBVs!$A$2:$AP$1041,29,FALSE)</f>
        <v>5.31</v>
      </c>
      <c r="F1075" s="32">
        <f>VLOOKUP($J1069,ASBVs!$A$2:$AP$1041,23,FALSE)</f>
        <v>-0.19</v>
      </c>
      <c r="G1075" s="32">
        <f>VLOOKUP($J1069,ASBVs!$A$2:$AP$1041,25,FALSE)</f>
        <v>3.56</v>
      </c>
      <c r="H1075" s="32">
        <f>VLOOKUP($J1069,ASBVs!$A$2:$AP$1041,27,FALSE)</f>
        <v>2.2999999999999998</v>
      </c>
      <c r="I1075" s="86"/>
      <c r="J1075" s="86"/>
    </row>
    <row r="1076" spans="2:10" ht="12.6" customHeight="1" x14ac:dyDescent="0.3">
      <c r="B1076" s="33">
        <f>VLOOKUP($J1069,ASBVs!$A$2:$AP$1041,34,FALSE)</f>
        <v>37</v>
      </c>
      <c r="C1076" s="33">
        <f>VLOOKUP($J1069,ASBVs!$A$2:$AP$1041,36,FALSE)</f>
        <v>46</v>
      </c>
      <c r="D1076" s="33">
        <f>VLOOKUP($J1069,ASBVs!$A$2:$AP$1041,38,FALSE)</f>
        <v>32</v>
      </c>
      <c r="E1076" s="33">
        <f>VLOOKUP($J1069,ASBVs!$A$2:$AP$1041,30,FALSE)</f>
        <v>59</v>
      </c>
      <c r="F1076" s="33">
        <f>VLOOKUP($J1069,ASBVs!$A$2:$AP$1041,24,FALSE)</f>
        <v>44</v>
      </c>
      <c r="G1076" s="33">
        <f>VLOOKUP($J1069,ASBVs!$A$2:$AP$1041,26,FALSE)</f>
        <v>44</v>
      </c>
      <c r="H1076" s="33">
        <f>VLOOKUP($J1069,ASBVs!$A$2:$AP$1041,28,FALSE)</f>
        <v>48</v>
      </c>
      <c r="I1076" s="99">
        <f>VLOOKUP($J1069,ASBVs!$A$2:$AQ$1041,43,FALSE)</f>
        <v>11.59</v>
      </c>
      <c r="J1076" s="79"/>
    </row>
    <row r="1077" spans="2:10" ht="12.6" customHeight="1" x14ac:dyDescent="0.3">
      <c r="B1077" s="87" t="s">
        <v>2695</v>
      </c>
      <c r="C1077" s="88"/>
      <c r="D1077" s="89" t="s">
        <v>2699</v>
      </c>
      <c r="E1077" s="90"/>
      <c r="F1077" s="91" t="str">
        <f>VLOOKUP($J1069,ASBVs!$A$2:$F$1041,6,FALSE)</f>
        <v xml:space="preserve"> </v>
      </c>
      <c r="G1077" s="34" t="s">
        <v>2669</v>
      </c>
      <c r="H1077" s="35" t="str">
        <f>VLOOKUP($J1069,ASBVs!$A$2:$AU$1041,46,FALSE)</f>
        <v>2</v>
      </c>
      <c r="I1077" s="34" t="s">
        <v>2670</v>
      </c>
      <c r="J1077" s="35" t="str">
        <f>VLOOKUP($J1069,ASBVs!$A$2:$AU$1041,47,FALSE)</f>
        <v>2</v>
      </c>
    </row>
    <row r="1078" spans="2:10" ht="12.6" customHeight="1" x14ac:dyDescent="0.3">
      <c r="B1078" s="93">
        <f>VLOOKUP($J1069,ASBVs!$A$2:$AS$1041,45,FALSE)</f>
        <v>131.04</v>
      </c>
      <c r="C1078" s="94"/>
      <c r="D1078" s="93">
        <f>VLOOKUP($J1069,ASBVs!$A$2:$AS$1041,44,FALSE)</f>
        <v>169.04</v>
      </c>
      <c r="E1078" s="94"/>
      <c r="F1078" s="92"/>
      <c r="G1078" s="34" t="s">
        <v>2671</v>
      </c>
      <c r="H1078" s="35" t="str">
        <f>VLOOKUP($J1069,ASBVs!$A$2:$AW$1041,48,FALSE)</f>
        <v>2</v>
      </c>
      <c r="I1078" s="34" t="s">
        <v>2672</v>
      </c>
      <c r="J1078" s="35">
        <f>VLOOKUP($J1069,ASBVs!$A$2:$AW$1041,49,FALSE)</f>
        <v>3</v>
      </c>
    </row>
    <row r="1079" spans="2:10" ht="12.6" customHeight="1" x14ac:dyDescent="0.3">
      <c r="B1079" s="36" t="s">
        <v>2696</v>
      </c>
      <c r="C1079" s="95" t="str">
        <f>VLOOKUP($J1069,ASBVs!$A$2:$E$1041,5,FALSE)</f>
        <v xml:space="preserve">Individual </v>
      </c>
      <c r="D1079" s="96"/>
      <c r="E1079" s="97" t="s">
        <v>2697</v>
      </c>
      <c r="F1079" s="98"/>
      <c r="G1079" s="74"/>
      <c r="H1079" s="75"/>
      <c r="I1079" s="37" t="s">
        <v>2698</v>
      </c>
      <c r="J1079" s="38"/>
    </row>
    <row r="1081" spans="2:10" ht="12.6" customHeight="1" x14ac:dyDescent="0.3">
      <c r="B1081" s="76" t="s">
        <v>2692</v>
      </c>
      <c r="C1081" s="77"/>
      <c r="D1081" s="20" t="str">
        <f>VLOOKUP($J1081,ASBVs!$A$2:$B$1041,2,FALSE)</f>
        <v>223823</v>
      </c>
      <c r="E1081" s="21"/>
      <c r="F1081" s="22" t="str">
        <f>VLOOKUP($J1081,ASBVs!$A$2:$J$1041,10,FALSE)</f>
        <v>Triplet</v>
      </c>
      <c r="G1081" s="78" t="str">
        <f>VLOOKUP($J1081,ASBVs!$A$2:$AX$1041,50,FALSE)</f>
        <v>«««««</v>
      </c>
      <c r="H1081" s="79"/>
      <c r="I1081" s="23" t="s">
        <v>2693</v>
      </c>
      <c r="J1081" s="24">
        <v>91</v>
      </c>
    </row>
    <row r="1082" spans="2:10" ht="12.6" customHeight="1" x14ac:dyDescent="0.3">
      <c r="B1082" s="25" t="s">
        <v>2694</v>
      </c>
      <c r="C1082" s="80" t="str">
        <f>VLOOKUP($J1081,ASBVs!$A$2:$H$1041,8,FALSE)</f>
        <v>193431</v>
      </c>
      <c r="D1082" s="80"/>
      <c r="E1082" s="81"/>
      <c r="F1082" s="26" t="s">
        <v>2639</v>
      </c>
      <c r="G1082" s="82">
        <f>VLOOKUP($J1081,ASBVs!$A$2:$I$1041,9,FALSE)</f>
        <v>44703</v>
      </c>
      <c r="H1082" s="83"/>
      <c r="I1082" s="83"/>
      <c r="J1082" s="84"/>
    </row>
    <row r="1083" spans="2:10" ht="12.6" customHeight="1" x14ac:dyDescent="0.3">
      <c r="B1083" s="27" t="s">
        <v>0</v>
      </c>
      <c r="C1083" s="28" t="s">
        <v>1</v>
      </c>
      <c r="D1083" s="28" t="s">
        <v>2</v>
      </c>
      <c r="E1083" s="28" t="s">
        <v>3</v>
      </c>
      <c r="F1083" s="27" t="s">
        <v>4</v>
      </c>
      <c r="G1083" s="28" t="s">
        <v>1093</v>
      </c>
      <c r="H1083" s="28" t="s">
        <v>1092</v>
      </c>
      <c r="I1083" s="28" t="s">
        <v>5</v>
      </c>
      <c r="J1083" s="28" t="s">
        <v>2652</v>
      </c>
    </row>
    <row r="1084" spans="2:10" ht="12.6" customHeight="1" x14ac:dyDescent="0.3">
      <c r="B1084" s="29">
        <f>VLOOKUP($J1081,ASBVs!$A$2:$AP$1041,11,FALSE)</f>
        <v>0.4</v>
      </c>
      <c r="C1084" s="29">
        <f>VLOOKUP($J1081,ASBVs!$A$2:$AP$1041,13,FALSE)</f>
        <v>9.26</v>
      </c>
      <c r="D1084" s="29">
        <f>VLOOKUP($J1081,ASBVs!$A$2:$AP$1041,15,FALSE)</f>
        <v>13.49</v>
      </c>
      <c r="E1084" s="29">
        <f>VLOOKUP($J1081,ASBVs!$A$2:$AP$1041,17,FALSE)</f>
        <v>0.22</v>
      </c>
      <c r="F1084" s="29">
        <f>VLOOKUP($J1081,ASBVs!$A$2:$AP$1041,19,FALSE)</f>
        <v>2.4300000000000002</v>
      </c>
      <c r="G1084" s="39">
        <f>VLOOKUP($J1081,ASBVs!$A$2:$AP$1041,41,FALSE)</f>
        <v>0.39</v>
      </c>
      <c r="H1084" s="39">
        <f>VLOOKUP($J1081,ASBVs!$A$2:$AP$1041,39,FALSE)</f>
        <v>0.19</v>
      </c>
      <c r="I1084" s="29">
        <f>VLOOKUP($J1081,ASBVs!$A$2:$AP$1041,21,FALSE)</f>
        <v>0.26</v>
      </c>
      <c r="J1084" s="39">
        <f>VLOOKUP($J1081,ASBVs!$A$2:$AP$1041,31,FALSE)</f>
        <v>0.25</v>
      </c>
    </row>
    <row r="1085" spans="2:10" ht="12.6" customHeight="1" x14ac:dyDescent="0.3">
      <c r="B1085" s="29">
        <f>VLOOKUP($J1081,ASBVs!$A$2:$AP$1041,12,FALSE)</f>
        <v>70</v>
      </c>
      <c r="C1085" s="29">
        <f>VLOOKUP($J1081,ASBVs!$A$2:$AP$1041,14,FALSE)</f>
        <v>72</v>
      </c>
      <c r="D1085" s="29">
        <f>VLOOKUP($J1081,ASBVs!$A$2:$AP$1041,16,FALSE)</f>
        <v>65</v>
      </c>
      <c r="E1085" s="29">
        <f>VLOOKUP($J1081,ASBVs!$A$2:$AP$1041,18,FALSE)</f>
        <v>68</v>
      </c>
      <c r="F1085" s="29">
        <f>VLOOKUP($J1081,ASBVs!$A$2:$AP$1041,20,FALSE)</f>
        <v>68</v>
      </c>
      <c r="G1085" s="29">
        <f>VLOOKUP($J1081,ASBVs!$A$2:$AP$1041,42,FALSE)</f>
        <v>61</v>
      </c>
      <c r="H1085" s="29">
        <f>VLOOKUP($J1081,ASBVs!$A$2:$AP$1041,40,FALSE)</f>
        <v>53</v>
      </c>
      <c r="I1085" s="29">
        <f>VLOOKUP($J1081,ASBVs!$A$2:$AP$1041,22,FALSE)</f>
        <v>65</v>
      </c>
      <c r="J1085" s="29">
        <f>VLOOKUP($J1081,ASBVs!$A$2:$AP$1041,32,FALSE)</f>
        <v>59</v>
      </c>
    </row>
    <row r="1086" spans="2:10" ht="12.6" customHeight="1" x14ac:dyDescent="0.3">
      <c r="B1086" s="31" t="s">
        <v>1089</v>
      </c>
      <c r="C1086" s="27" t="s">
        <v>1090</v>
      </c>
      <c r="D1086" s="27" t="s">
        <v>1091</v>
      </c>
      <c r="E1086" s="27" t="s">
        <v>8</v>
      </c>
      <c r="F1086" s="27" t="s">
        <v>6</v>
      </c>
      <c r="G1086" s="27" t="s">
        <v>7</v>
      </c>
      <c r="H1086" s="27" t="s">
        <v>2638</v>
      </c>
      <c r="I1086" s="85" t="s">
        <v>2700</v>
      </c>
      <c r="J1086" s="86"/>
    </row>
    <row r="1087" spans="2:10" ht="12.6" customHeight="1" x14ac:dyDescent="0.3">
      <c r="B1087" s="30">
        <f>VLOOKUP($J1081,ASBVs!$A$2:$AP$1041,33,FALSE)</f>
        <v>0.02</v>
      </c>
      <c r="C1087" s="30">
        <f>VLOOKUP($J1081,ASBVs!$A$2:$AP$1041,35,FALSE)</f>
        <v>0.14000000000000001</v>
      </c>
      <c r="D1087" s="30">
        <f>VLOOKUP($J1081,ASBVs!$A$2:$AP$1041,37,FALSE)</f>
        <v>0.03</v>
      </c>
      <c r="E1087" s="32">
        <f>VLOOKUP($J1081,ASBVs!$A$2:$AP$1041,29,FALSE)</f>
        <v>4.8</v>
      </c>
      <c r="F1087" s="32">
        <f>VLOOKUP($J1081,ASBVs!$A$2:$AP$1041,23,FALSE)</f>
        <v>0.18</v>
      </c>
      <c r="G1087" s="32">
        <f>VLOOKUP($J1081,ASBVs!$A$2:$AP$1041,25,FALSE)</f>
        <v>2.27</v>
      </c>
      <c r="H1087" s="32">
        <f>VLOOKUP($J1081,ASBVs!$A$2:$AP$1041,27,FALSE)</f>
        <v>2.37</v>
      </c>
      <c r="I1087" s="86"/>
      <c r="J1087" s="86"/>
    </row>
    <row r="1088" spans="2:10" ht="12.6" customHeight="1" x14ac:dyDescent="0.3">
      <c r="B1088" s="33">
        <f>VLOOKUP($J1081,ASBVs!$A$2:$AP$1041,34,FALSE)</f>
        <v>47</v>
      </c>
      <c r="C1088" s="33">
        <f>VLOOKUP($J1081,ASBVs!$A$2:$AP$1041,36,FALSE)</f>
        <v>56</v>
      </c>
      <c r="D1088" s="33">
        <f>VLOOKUP($J1081,ASBVs!$A$2:$AP$1041,38,FALSE)</f>
        <v>40</v>
      </c>
      <c r="E1088" s="33">
        <f>VLOOKUP($J1081,ASBVs!$A$2:$AP$1041,30,FALSE)</f>
        <v>62</v>
      </c>
      <c r="F1088" s="33">
        <f>VLOOKUP($J1081,ASBVs!$A$2:$AP$1041,24,FALSE)</f>
        <v>54</v>
      </c>
      <c r="G1088" s="33">
        <f>VLOOKUP($J1081,ASBVs!$A$2:$AP$1041,26,FALSE)</f>
        <v>53</v>
      </c>
      <c r="H1088" s="33">
        <f>VLOOKUP($J1081,ASBVs!$A$2:$AP$1041,28,FALSE)</f>
        <v>56</v>
      </c>
      <c r="I1088" s="99">
        <f>VLOOKUP($J1081,ASBVs!$A$2:$AQ$1041,43,FALSE)</f>
        <v>9.52</v>
      </c>
      <c r="J1088" s="79"/>
    </row>
    <row r="1089" spans="2:10" ht="12.6" customHeight="1" x14ac:dyDescent="0.3">
      <c r="B1089" s="87" t="s">
        <v>2695</v>
      </c>
      <c r="C1089" s="88"/>
      <c r="D1089" s="89" t="s">
        <v>2699</v>
      </c>
      <c r="E1089" s="90"/>
      <c r="F1089" s="91" t="str">
        <f>VLOOKUP($J1081,ASBVs!$A$2:$F$1041,6,FALSE)</f>
        <v xml:space="preserve"> </v>
      </c>
      <c r="G1089" s="34" t="s">
        <v>2669</v>
      </c>
      <c r="H1089" s="35" t="str">
        <f>VLOOKUP($J1081,ASBVs!$A$2:$AU$1041,46,FALSE)</f>
        <v>2</v>
      </c>
      <c r="I1089" s="34" t="s">
        <v>2670</v>
      </c>
      <c r="J1089" s="35" t="str">
        <f>VLOOKUP($J1081,ASBVs!$A$2:$AU$1041,47,FALSE)</f>
        <v>2</v>
      </c>
    </row>
    <row r="1090" spans="2:10" ht="12.6" customHeight="1" x14ac:dyDescent="0.3">
      <c r="B1090" s="93">
        <f>VLOOKUP($J1081,ASBVs!$A$2:$AS$1041,45,FALSE)</f>
        <v>128.80000000000001</v>
      </c>
      <c r="C1090" s="94"/>
      <c r="D1090" s="93">
        <f>VLOOKUP($J1081,ASBVs!$A$2:$AS$1041,44,FALSE)</f>
        <v>164.04</v>
      </c>
      <c r="E1090" s="94"/>
      <c r="F1090" s="92"/>
      <c r="G1090" s="34" t="s">
        <v>2671</v>
      </c>
      <c r="H1090" s="35" t="str">
        <f>VLOOKUP($J1081,ASBVs!$A$2:$AW$1041,48,FALSE)</f>
        <v>2</v>
      </c>
      <c r="I1090" s="34" t="s">
        <v>2672</v>
      </c>
      <c r="J1090" s="35">
        <f>VLOOKUP($J1081,ASBVs!$A$2:$AW$1041,49,FALSE)</f>
        <v>4</v>
      </c>
    </row>
    <row r="1091" spans="2:10" ht="12.6" customHeight="1" x14ac:dyDescent="0.3">
      <c r="B1091" s="36" t="s">
        <v>2696</v>
      </c>
      <c r="C1091" s="95" t="str">
        <f>VLOOKUP($J1081,ASBVs!$A$2:$E$1041,5,FALSE)</f>
        <v xml:space="preserve">Individual </v>
      </c>
      <c r="D1091" s="96"/>
      <c r="E1091" s="97" t="s">
        <v>2697</v>
      </c>
      <c r="F1091" s="98"/>
      <c r="G1091" s="74"/>
      <c r="H1091" s="75"/>
      <c r="I1091" s="37" t="s">
        <v>2698</v>
      </c>
      <c r="J1091" s="38"/>
    </row>
    <row r="1093" spans="2:10" ht="12.6" customHeight="1" x14ac:dyDescent="0.3">
      <c r="B1093" s="76" t="s">
        <v>2692</v>
      </c>
      <c r="C1093" s="77"/>
      <c r="D1093" s="20" t="str">
        <f>VLOOKUP($J1093,ASBVs!$A$2:$B$1041,2,FALSE)</f>
        <v>223147</v>
      </c>
      <c r="E1093" s="21"/>
      <c r="F1093" s="22" t="str">
        <f>VLOOKUP($J1093,ASBVs!$A$2:$J$1041,10,FALSE)</f>
        <v>Twin</v>
      </c>
      <c r="G1093" s="78" t="str">
        <f>VLOOKUP($J1093,ASBVs!$A$2:$AX$1041,50,FALSE)</f>
        <v xml:space="preserve"> </v>
      </c>
      <c r="H1093" s="79"/>
      <c r="I1093" s="23" t="s">
        <v>2693</v>
      </c>
      <c r="J1093" s="24">
        <v>92</v>
      </c>
    </row>
    <row r="1094" spans="2:10" ht="12.6" customHeight="1" x14ac:dyDescent="0.3">
      <c r="B1094" s="25" t="s">
        <v>2694</v>
      </c>
      <c r="C1094" s="80" t="str">
        <f>VLOOKUP($J1093,ASBVs!$A$2:$H$1041,8,FALSE)</f>
        <v>193431</v>
      </c>
      <c r="D1094" s="80"/>
      <c r="E1094" s="81"/>
      <c r="F1094" s="26" t="s">
        <v>2639</v>
      </c>
      <c r="G1094" s="82">
        <f>VLOOKUP($J1093,ASBVs!$A$2:$I$1041,9,FALSE)</f>
        <v>44685</v>
      </c>
      <c r="H1094" s="83"/>
      <c r="I1094" s="83"/>
      <c r="J1094" s="84"/>
    </row>
    <row r="1095" spans="2:10" ht="12.6" customHeight="1" x14ac:dyDescent="0.3">
      <c r="B1095" s="27" t="s">
        <v>0</v>
      </c>
      <c r="C1095" s="28" t="s">
        <v>1</v>
      </c>
      <c r="D1095" s="28" t="s">
        <v>2</v>
      </c>
      <c r="E1095" s="28" t="s">
        <v>3</v>
      </c>
      <c r="F1095" s="27" t="s">
        <v>4</v>
      </c>
      <c r="G1095" s="28" t="s">
        <v>1093</v>
      </c>
      <c r="H1095" s="28" t="s">
        <v>1092</v>
      </c>
      <c r="I1095" s="28" t="s">
        <v>5</v>
      </c>
      <c r="J1095" s="28" t="s">
        <v>2652</v>
      </c>
    </row>
    <row r="1096" spans="2:10" ht="12.6" customHeight="1" x14ac:dyDescent="0.3">
      <c r="B1096" s="29">
        <f>VLOOKUP($J1093,ASBVs!$A$2:$AP$1041,11,FALSE)</f>
        <v>0.54</v>
      </c>
      <c r="C1096" s="29">
        <f>VLOOKUP($J1093,ASBVs!$A$2:$AP$1041,13,FALSE)</f>
        <v>9.5</v>
      </c>
      <c r="D1096" s="29">
        <f>VLOOKUP($J1093,ASBVs!$A$2:$AP$1041,15,FALSE)</f>
        <v>15.08</v>
      </c>
      <c r="E1096" s="29">
        <f>VLOOKUP($J1093,ASBVs!$A$2:$AP$1041,17,FALSE)</f>
        <v>0.47</v>
      </c>
      <c r="F1096" s="29">
        <f>VLOOKUP($J1093,ASBVs!$A$2:$AP$1041,19,FALSE)</f>
        <v>2.65</v>
      </c>
      <c r="G1096" s="39">
        <f>VLOOKUP($J1093,ASBVs!$A$2:$AP$1041,41,FALSE)</f>
        <v>0.45</v>
      </c>
      <c r="H1096" s="39">
        <f>VLOOKUP($J1093,ASBVs!$A$2:$AP$1041,39,FALSE)</f>
        <v>0.26</v>
      </c>
      <c r="I1096" s="29">
        <f>VLOOKUP($J1093,ASBVs!$A$2:$AP$1041,21,FALSE)</f>
        <v>-0.28999999999999998</v>
      </c>
      <c r="J1096" s="39">
        <f>VLOOKUP($J1093,ASBVs!$A$2:$AP$1041,31,FALSE)</f>
        <v>0.33</v>
      </c>
    </row>
    <row r="1097" spans="2:10" ht="12.6" customHeight="1" x14ac:dyDescent="0.3">
      <c r="B1097" s="29">
        <f>VLOOKUP($J1093,ASBVs!$A$2:$AP$1041,12,FALSE)</f>
        <v>68</v>
      </c>
      <c r="C1097" s="29">
        <f>VLOOKUP($J1093,ASBVs!$A$2:$AP$1041,14,FALSE)</f>
        <v>72</v>
      </c>
      <c r="D1097" s="29">
        <f>VLOOKUP($J1093,ASBVs!$A$2:$AP$1041,16,FALSE)</f>
        <v>64</v>
      </c>
      <c r="E1097" s="29">
        <f>VLOOKUP($J1093,ASBVs!$A$2:$AP$1041,18,FALSE)</f>
        <v>71</v>
      </c>
      <c r="F1097" s="29">
        <f>VLOOKUP($J1093,ASBVs!$A$2:$AP$1041,20,FALSE)</f>
        <v>69</v>
      </c>
      <c r="G1097" s="29">
        <f>VLOOKUP($J1093,ASBVs!$A$2:$AP$1041,42,FALSE)</f>
        <v>58</v>
      </c>
      <c r="H1097" s="29">
        <f>VLOOKUP($J1093,ASBVs!$A$2:$AP$1041,40,FALSE)</f>
        <v>51</v>
      </c>
      <c r="I1097" s="29">
        <f>VLOOKUP($J1093,ASBVs!$A$2:$AP$1041,22,FALSE)</f>
        <v>64</v>
      </c>
      <c r="J1097" s="29">
        <f>VLOOKUP($J1093,ASBVs!$A$2:$AP$1041,32,FALSE)</f>
        <v>56</v>
      </c>
    </row>
    <row r="1098" spans="2:10" ht="12.6" customHeight="1" x14ac:dyDescent="0.3">
      <c r="B1098" s="31" t="s">
        <v>1089</v>
      </c>
      <c r="C1098" s="27" t="s">
        <v>1090</v>
      </c>
      <c r="D1098" s="27" t="s">
        <v>1091</v>
      </c>
      <c r="E1098" s="27" t="s">
        <v>8</v>
      </c>
      <c r="F1098" s="27" t="s">
        <v>6</v>
      </c>
      <c r="G1098" s="27" t="s">
        <v>7</v>
      </c>
      <c r="H1098" s="27" t="s">
        <v>2638</v>
      </c>
      <c r="I1098" s="85" t="s">
        <v>2700</v>
      </c>
      <c r="J1098" s="86"/>
    </row>
    <row r="1099" spans="2:10" ht="12.6" customHeight="1" x14ac:dyDescent="0.3">
      <c r="B1099" s="30">
        <f>VLOOKUP($J1093,ASBVs!$A$2:$AP$1041,33,FALSE)</f>
        <v>0.06</v>
      </c>
      <c r="C1099" s="30">
        <f>VLOOKUP($J1093,ASBVs!$A$2:$AP$1041,35,FALSE)</f>
        <v>0.18</v>
      </c>
      <c r="D1099" s="30">
        <f>VLOOKUP($J1093,ASBVs!$A$2:$AP$1041,37,FALSE)</f>
        <v>0.02</v>
      </c>
      <c r="E1099" s="32">
        <f>VLOOKUP($J1093,ASBVs!$A$2:$AP$1041,29,FALSE)</f>
        <v>4.93</v>
      </c>
      <c r="F1099" s="32">
        <f>VLOOKUP($J1093,ASBVs!$A$2:$AP$1041,23,FALSE)</f>
        <v>-0.23</v>
      </c>
      <c r="G1099" s="32">
        <f>VLOOKUP($J1093,ASBVs!$A$2:$AP$1041,25,FALSE)</f>
        <v>4.9000000000000004</v>
      </c>
      <c r="H1099" s="32">
        <f>VLOOKUP($J1093,ASBVs!$A$2:$AP$1041,27,FALSE)</f>
        <v>2.46</v>
      </c>
      <c r="I1099" s="86"/>
      <c r="J1099" s="86"/>
    </row>
    <row r="1100" spans="2:10" ht="12.6" customHeight="1" x14ac:dyDescent="0.3">
      <c r="B1100" s="33">
        <f>VLOOKUP($J1093,ASBVs!$A$2:$AP$1041,34,FALSE)</f>
        <v>45</v>
      </c>
      <c r="C1100" s="33">
        <f>VLOOKUP($J1093,ASBVs!$A$2:$AP$1041,36,FALSE)</f>
        <v>54</v>
      </c>
      <c r="D1100" s="33">
        <f>VLOOKUP($J1093,ASBVs!$A$2:$AP$1041,38,FALSE)</f>
        <v>38</v>
      </c>
      <c r="E1100" s="33">
        <f>VLOOKUP($J1093,ASBVs!$A$2:$AP$1041,30,FALSE)</f>
        <v>63</v>
      </c>
      <c r="F1100" s="33">
        <f>VLOOKUP($J1093,ASBVs!$A$2:$AP$1041,24,FALSE)</f>
        <v>51</v>
      </c>
      <c r="G1100" s="33">
        <f>VLOOKUP($J1093,ASBVs!$A$2:$AP$1041,26,FALSE)</f>
        <v>50</v>
      </c>
      <c r="H1100" s="33">
        <f>VLOOKUP($J1093,ASBVs!$A$2:$AP$1041,28,FALSE)</f>
        <v>55</v>
      </c>
      <c r="I1100" s="99">
        <f>VLOOKUP($J1093,ASBVs!$A$2:$AQ$1041,43,FALSE)</f>
        <v>9.2100000000000009</v>
      </c>
      <c r="J1100" s="79"/>
    </row>
    <row r="1101" spans="2:10" ht="12.6" customHeight="1" x14ac:dyDescent="0.3">
      <c r="B1101" s="87" t="s">
        <v>2695</v>
      </c>
      <c r="C1101" s="88"/>
      <c r="D1101" s="89" t="s">
        <v>2699</v>
      </c>
      <c r="E1101" s="90"/>
      <c r="F1101" s="91" t="str">
        <f>VLOOKUP($J1093,ASBVs!$A$2:$F$1041,6,FALSE)</f>
        <v xml:space="preserve"> </v>
      </c>
      <c r="G1101" s="34" t="s">
        <v>2669</v>
      </c>
      <c r="H1101" s="35" t="str">
        <f>VLOOKUP($J1093,ASBVs!$A$2:$AU$1041,46,FALSE)</f>
        <v>2</v>
      </c>
      <c r="I1101" s="34" t="s">
        <v>2670</v>
      </c>
      <c r="J1101" s="35" t="str">
        <f>VLOOKUP($J1093,ASBVs!$A$2:$AU$1041,47,FALSE)</f>
        <v>2</v>
      </c>
    </row>
    <row r="1102" spans="2:10" ht="12.6" customHeight="1" x14ac:dyDescent="0.3">
      <c r="B1102" s="93">
        <f>VLOOKUP($J1093,ASBVs!$A$2:$AS$1041,45,FALSE)</f>
        <v>126.3</v>
      </c>
      <c r="C1102" s="94"/>
      <c r="D1102" s="93">
        <f>VLOOKUP($J1093,ASBVs!$A$2:$AS$1041,44,FALSE)</f>
        <v>166.53</v>
      </c>
      <c r="E1102" s="94"/>
      <c r="F1102" s="92"/>
      <c r="G1102" s="34" t="s">
        <v>2671</v>
      </c>
      <c r="H1102" s="35" t="str">
        <f>VLOOKUP($J1093,ASBVs!$A$2:$AW$1041,48,FALSE)</f>
        <v>2</v>
      </c>
      <c r="I1102" s="34" t="s">
        <v>2672</v>
      </c>
      <c r="J1102" s="35">
        <f>VLOOKUP($J1093,ASBVs!$A$2:$AW$1041,49,FALSE)</f>
        <v>3</v>
      </c>
    </row>
    <row r="1103" spans="2:10" ht="12.6" customHeight="1" x14ac:dyDescent="0.3">
      <c r="B1103" s="36" t="s">
        <v>2696</v>
      </c>
      <c r="C1103" s="95" t="str">
        <f>VLOOKUP($J1093,ASBVs!$A$2:$E$1041,5,FALSE)</f>
        <v xml:space="preserve">Individual </v>
      </c>
      <c r="D1103" s="96"/>
      <c r="E1103" s="97" t="s">
        <v>2697</v>
      </c>
      <c r="F1103" s="98"/>
      <c r="G1103" s="74"/>
      <c r="H1103" s="75"/>
      <c r="I1103" s="37" t="s">
        <v>2698</v>
      </c>
      <c r="J1103" s="38"/>
    </row>
    <row r="1105" spans="2:10" ht="12.6" customHeight="1" x14ac:dyDescent="0.3">
      <c r="B1105" s="76" t="s">
        <v>2692</v>
      </c>
      <c r="C1105" s="77"/>
      <c r="D1105" s="20" t="str">
        <f>VLOOKUP($J1105,ASBVs!$A$2:$B$1041,2,FALSE)</f>
        <v>225774</v>
      </c>
      <c r="E1105" s="21"/>
      <c r="F1105" s="22" t="str">
        <f>VLOOKUP($J1105,ASBVs!$A$2:$J$1041,10,FALSE)</f>
        <v>Twin</v>
      </c>
      <c r="G1105" s="78" t="str">
        <f>VLOOKUP($J1105,ASBVs!$A$2:$AX$1041,50,FALSE)</f>
        <v xml:space="preserve"> </v>
      </c>
      <c r="H1105" s="79"/>
      <c r="I1105" s="23" t="s">
        <v>2693</v>
      </c>
      <c r="J1105" s="24">
        <v>93</v>
      </c>
    </row>
    <row r="1106" spans="2:10" ht="12.6" customHeight="1" x14ac:dyDescent="0.3">
      <c r="B1106" s="25" t="s">
        <v>2694</v>
      </c>
      <c r="C1106" s="80" t="str">
        <f>VLOOKUP($J1105,ASBVs!$A$2:$H$1041,8,FALSE)</f>
        <v>206691</v>
      </c>
      <c r="D1106" s="80"/>
      <c r="E1106" s="81"/>
      <c r="F1106" s="26" t="s">
        <v>2639</v>
      </c>
      <c r="G1106" s="82">
        <f>VLOOKUP($J1105,ASBVs!$A$2:$I$1041,9,FALSE)</f>
        <v>44730</v>
      </c>
      <c r="H1106" s="83"/>
      <c r="I1106" s="83"/>
      <c r="J1106" s="84"/>
    </row>
    <row r="1107" spans="2:10" ht="12.6" customHeight="1" x14ac:dyDescent="0.3">
      <c r="B1107" s="27" t="s">
        <v>0</v>
      </c>
      <c r="C1107" s="28" t="s">
        <v>1</v>
      </c>
      <c r="D1107" s="28" t="s">
        <v>2</v>
      </c>
      <c r="E1107" s="28" t="s">
        <v>3</v>
      </c>
      <c r="F1107" s="27" t="s">
        <v>4</v>
      </c>
      <c r="G1107" s="28" t="s">
        <v>1093</v>
      </c>
      <c r="H1107" s="28" t="s">
        <v>1092</v>
      </c>
      <c r="I1107" s="28" t="s">
        <v>5</v>
      </c>
      <c r="J1107" s="28" t="s">
        <v>2652</v>
      </c>
    </row>
    <row r="1108" spans="2:10" ht="12.6" customHeight="1" x14ac:dyDescent="0.3">
      <c r="B1108" s="29">
        <f>VLOOKUP($J1105,ASBVs!$A$2:$AP$1041,11,FALSE)</f>
        <v>0.54</v>
      </c>
      <c r="C1108" s="29">
        <f>VLOOKUP($J1105,ASBVs!$A$2:$AP$1041,13,FALSE)</f>
        <v>11.38</v>
      </c>
      <c r="D1108" s="29">
        <f>VLOOKUP($J1105,ASBVs!$A$2:$AP$1041,15,FALSE)</f>
        <v>17.850000000000001</v>
      </c>
      <c r="E1108" s="29">
        <f>VLOOKUP($J1105,ASBVs!$A$2:$AP$1041,17,FALSE)</f>
        <v>-0.16</v>
      </c>
      <c r="F1108" s="29">
        <f>VLOOKUP($J1105,ASBVs!$A$2:$AP$1041,19,FALSE)</f>
        <v>2.33</v>
      </c>
      <c r="G1108" s="39">
        <f>VLOOKUP($J1105,ASBVs!$A$2:$AP$1041,41,FALSE)</f>
        <v>0.39</v>
      </c>
      <c r="H1108" s="39">
        <f>VLOOKUP($J1105,ASBVs!$A$2:$AP$1041,39,FALSE)</f>
        <v>0.23</v>
      </c>
      <c r="I1108" s="29">
        <f>VLOOKUP($J1105,ASBVs!$A$2:$AP$1041,21,FALSE)</f>
        <v>1.2</v>
      </c>
      <c r="J1108" s="39">
        <f>VLOOKUP($J1105,ASBVs!$A$2:$AP$1041,31,FALSE)</f>
        <v>0.28000000000000003</v>
      </c>
    </row>
    <row r="1109" spans="2:10" ht="12.6" customHeight="1" x14ac:dyDescent="0.3">
      <c r="B1109" s="29">
        <f>VLOOKUP($J1105,ASBVs!$A$2:$AP$1041,12,FALSE)</f>
        <v>64</v>
      </c>
      <c r="C1109" s="29">
        <f>VLOOKUP($J1105,ASBVs!$A$2:$AP$1041,14,FALSE)</f>
        <v>69</v>
      </c>
      <c r="D1109" s="29">
        <f>VLOOKUP($J1105,ASBVs!$A$2:$AP$1041,16,FALSE)</f>
        <v>56</v>
      </c>
      <c r="E1109" s="29">
        <f>VLOOKUP($J1105,ASBVs!$A$2:$AP$1041,18,FALSE)</f>
        <v>63</v>
      </c>
      <c r="F1109" s="29">
        <f>VLOOKUP($J1105,ASBVs!$A$2:$AP$1041,20,FALSE)</f>
        <v>64</v>
      </c>
      <c r="G1109" s="29">
        <f>VLOOKUP($J1105,ASBVs!$A$2:$AP$1041,42,FALSE)</f>
        <v>52</v>
      </c>
      <c r="H1109" s="29">
        <f>VLOOKUP($J1105,ASBVs!$A$2:$AP$1041,40,FALSE)</f>
        <v>44</v>
      </c>
      <c r="I1109" s="29">
        <f>VLOOKUP($J1105,ASBVs!$A$2:$AP$1041,22,FALSE)</f>
        <v>53</v>
      </c>
      <c r="J1109" s="29">
        <f>VLOOKUP($J1105,ASBVs!$A$2:$AP$1041,32,FALSE)</f>
        <v>51</v>
      </c>
    </row>
    <row r="1110" spans="2:10" ht="12.6" customHeight="1" x14ac:dyDescent="0.3">
      <c r="B1110" s="31" t="s">
        <v>1089</v>
      </c>
      <c r="C1110" s="27" t="s">
        <v>1090</v>
      </c>
      <c r="D1110" s="27" t="s">
        <v>1091</v>
      </c>
      <c r="E1110" s="27" t="s">
        <v>8</v>
      </c>
      <c r="F1110" s="27" t="s">
        <v>6</v>
      </c>
      <c r="G1110" s="27" t="s">
        <v>7</v>
      </c>
      <c r="H1110" s="27" t="s">
        <v>2638</v>
      </c>
      <c r="I1110" s="85" t="s">
        <v>2700</v>
      </c>
      <c r="J1110" s="86"/>
    </row>
    <row r="1111" spans="2:10" ht="12.6" customHeight="1" x14ac:dyDescent="0.3">
      <c r="B1111" s="30">
        <f>VLOOKUP($J1105,ASBVs!$A$2:$AP$1041,33,FALSE)</f>
        <v>0.05</v>
      </c>
      <c r="C1111" s="30">
        <f>VLOOKUP($J1105,ASBVs!$A$2:$AP$1041,35,FALSE)</f>
        <v>0.16</v>
      </c>
      <c r="D1111" s="30">
        <f>VLOOKUP($J1105,ASBVs!$A$2:$AP$1041,37,FALSE)</f>
        <v>0.02</v>
      </c>
      <c r="E1111" s="32">
        <f>VLOOKUP($J1105,ASBVs!$A$2:$AP$1041,29,FALSE)</f>
        <v>6.33</v>
      </c>
      <c r="F1111" s="32">
        <f>VLOOKUP($J1105,ASBVs!$A$2:$AP$1041,23,FALSE)</f>
        <v>-0.75</v>
      </c>
      <c r="G1111" s="32">
        <f>VLOOKUP($J1105,ASBVs!$A$2:$AP$1041,25,FALSE)</f>
        <v>6.65</v>
      </c>
      <c r="H1111" s="32">
        <f>VLOOKUP($J1105,ASBVs!$A$2:$AP$1041,27,FALSE)</f>
        <v>2.86</v>
      </c>
      <c r="I1111" s="86"/>
      <c r="J1111" s="86"/>
    </row>
    <row r="1112" spans="2:10" ht="12.6" customHeight="1" x14ac:dyDescent="0.3">
      <c r="B1112" s="33">
        <f>VLOOKUP($J1105,ASBVs!$A$2:$AP$1041,34,FALSE)</f>
        <v>38</v>
      </c>
      <c r="C1112" s="33">
        <f>VLOOKUP($J1105,ASBVs!$A$2:$AP$1041,36,FALSE)</f>
        <v>47</v>
      </c>
      <c r="D1112" s="33">
        <f>VLOOKUP($J1105,ASBVs!$A$2:$AP$1041,38,FALSE)</f>
        <v>32</v>
      </c>
      <c r="E1112" s="33">
        <f>VLOOKUP($J1105,ASBVs!$A$2:$AP$1041,30,FALSE)</f>
        <v>57</v>
      </c>
      <c r="F1112" s="33">
        <f>VLOOKUP($J1105,ASBVs!$A$2:$AP$1041,24,FALSE)</f>
        <v>44</v>
      </c>
      <c r="G1112" s="33">
        <f>VLOOKUP($J1105,ASBVs!$A$2:$AP$1041,26,FALSE)</f>
        <v>44</v>
      </c>
      <c r="H1112" s="33">
        <f>VLOOKUP($J1105,ASBVs!$A$2:$AP$1041,28,FALSE)</f>
        <v>48</v>
      </c>
      <c r="I1112" s="99">
        <f>VLOOKUP($J1105,ASBVs!$A$2:$AQ$1041,43,FALSE)</f>
        <v>12.58</v>
      </c>
      <c r="J1112" s="79"/>
    </row>
    <row r="1113" spans="2:10" ht="12.6" customHeight="1" x14ac:dyDescent="0.3">
      <c r="B1113" s="87" t="s">
        <v>2695</v>
      </c>
      <c r="C1113" s="88"/>
      <c r="D1113" s="89" t="s">
        <v>2699</v>
      </c>
      <c r="E1113" s="90"/>
      <c r="F1113" s="91" t="str">
        <f>VLOOKUP($J1105,ASBVs!$A$2:$F$1041,6,FALSE)</f>
        <v xml:space="preserve"> </v>
      </c>
      <c r="G1113" s="34" t="s">
        <v>2669</v>
      </c>
      <c r="H1113" s="35" t="str">
        <f>VLOOKUP($J1105,ASBVs!$A$2:$AU$1041,46,FALSE)</f>
        <v>2</v>
      </c>
      <c r="I1113" s="34" t="s">
        <v>2670</v>
      </c>
      <c r="J1113" s="35" t="str">
        <f>VLOOKUP($J1105,ASBVs!$A$2:$AU$1041,47,FALSE)</f>
        <v>3</v>
      </c>
    </row>
    <row r="1114" spans="2:10" ht="12.6" customHeight="1" x14ac:dyDescent="0.3">
      <c r="B1114" s="93">
        <f>VLOOKUP($J1105,ASBVs!$A$2:$AS$1041,45,FALSE)</f>
        <v>125.84</v>
      </c>
      <c r="C1114" s="94"/>
      <c r="D1114" s="93">
        <f>VLOOKUP($J1105,ASBVs!$A$2:$AS$1041,44,FALSE)</f>
        <v>173.8</v>
      </c>
      <c r="E1114" s="94"/>
      <c r="F1114" s="92"/>
      <c r="G1114" s="34" t="s">
        <v>2671</v>
      </c>
      <c r="H1114" s="35" t="str">
        <f>VLOOKUP($J1105,ASBVs!$A$2:$AW$1041,48,FALSE)</f>
        <v>2</v>
      </c>
      <c r="I1114" s="34" t="s">
        <v>2672</v>
      </c>
      <c r="J1114" s="35">
        <f>VLOOKUP($J1105,ASBVs!$A$2:$AW$1041,49,FALSE)</f>
        <v>2</v>
      </c>
    </row>
    <row r="1115" spans="2:10" ht="12.6" customHeight="1" x14ac:dyDescent="0.3">
      <c r="B1115" s="36" t="s">
        <v>2696</v>
      </c>
      <c r="C1115" s="95" t="str">
        <f>VLOOKUP($J1105,ASBVs!$A$2:$E$1041,5,FALSE)</f>
        <v xml:space="preserve">Individual </v>
      </c>
      <c r="D1115" s="96"/>
      <c r="E1115" s="97" t="s">
        <v>2697</v>
      </c>
      <c r="F1115" s="98"/>
      <c r="G1115" s="74"/>
      <c r="H1115" s="75"/>
      <c r="I1115" s="37" t="s">
        <v>2698</v>
      </c>
      <c r="J1115" s="38"/>
    </row>
    <row r="1117" spans="2:10" ht="12.6" customHeight="1" x14ac:dyDescent="0.3">
      <c r="B1117" s="76" t="s">
        <v>2692</v>
      </c>
      <c r="C1117" s="77"/>
      <c r="D1117" s="20" t="str">
        <f>VLOOKUP($J1117,ASBVs!$A$2:$B$1041,2,FALSE)</f>
        <v>223562</v>
      </c>
      <c r="E1117" s="21"/>
      <c r="F1117" s="22" t="str">
        <f>VLOOKUP($J1117,ASBVs!$A$2:$J$1041,10,FALSE)</f>
        <v>Single</v>
      </c>
      <c r="G1117" s="78" t="str">
        <f>VLOOKUP($J1117,ASBVs!$A$2:$AX$1041,50,FALSE)</f>
        <v>«««««</v>
      </c>
      <c r="H1117" s="79"/>
      <c r="I1117" s="23" t="s">
        <v>2693</v>
      </c>
      <c r="J1117" s="24">
        <v>94</v>
      </c>
    </row>
    <row r="1118" spans="2:10" ht="12.6" customHeight="1" x14ac:dyDescent="0.3">
      <c r="B1118" s="25" t="s">
        <v>2694</v>
      </c>
      <c r="C1118" s="80" t="str">
        <f>VLOOKUP($J1117,ASBVs!$A$2:$H$1041,8,FALSE)</f>
        <v>207279</v>
      </c>
      <c r="D1118" s="80"/>
      <c r="E1118" s="81"/>
      <c r="F1118" s="26" t="s">
        <v>2639</v>
      </c>
      <c r="G1118" s="82">
        <f>VLOOKUP($J1117,ASBVs!$A$2:$I$1041,9,FALSE)</f>
        <v>44700</v>
      </c>
      <c r="H1118" s="83"/>
      <c r="I1118" s="83"/>
      <c r="J1118" s="84"/>
    </row>
    <row r="1119" spans="2:10" ht="12.6" customHeight="1" x14ac:dyDescent="0.3">
      <c r="B1119" s="27" t="s">
        <v>0</v>
      </c>
      <c r="C1119" s="28" t="s">
        <v>1</v>
      </c>
      <c r="D1119" s="28" t="s">
        <v>2</v>
      </c>
      <c r="E1119" s="28" t="s">
        <v>3</v>
      </c>
      <c r="F1119" s="27" t="s">
        <v>4</v>
      </c>
      <c r="G1119" s="28" t="s">
        <v>1093</v>
      </c>
      <c r="H1119" s="28" t="s">
        <v>1092</v>
      </c>
      <c r="I1119" s="28" t="s">
        <v>5</v>
      </c>
      <c r="J1119" s="28" t="s">
        <v>2652</v>
      </c>
    </row>
    <row r="1120" spans="2:10" ht="12.6" customHeight="1" x14ac:dyDescent="0.3">
      <c r="B1120" s="29">
        <f>VLOOKUP($J1117,ASBVs!$A$2:$AP$1041,11,FALSE)</f>
        <v>0.18</v>
      </c>
      <c r="C1120" s="29">
        <f>VLOOKUP($J1117,ASBVs!$A$2:$AP$1041,13,FALSE)</f>
        <v>6.1</v>
      </c>
      <c r="D1120" s="29">
        <f>VLOOKUP($J1117,ASBVs!$A$2:$AP$1041,15,FALSE)</f>
        <v>6.75</v>
      </c>
      <c r="E1120" s="29">
        <f>VLOOKUP($J1117,ASBVs!$A$2:$AP$1041,17,FALSE)</f>
        <v>1.1499999999999999</v>
      </c>
      <c r="F1120" s="29">
        <f>VLOOKUP($J1117,ASBVs!$A$2:$AP$1041,19,FALSE)</f>
        <v>2.4500000000000002</v>
      </c>
      <c r="G1120" s="39">
        <f>VLOOKUP($J1117,ASBVs!$A$2:$AP$1041,41,FALSE)</f>
        <v>0.48</v>
      </c>
      <c r="H1120" s="39">
        <f>VLOOKUP($J1117,ASBVs!$A$2:$AP$1041,39,FALSE)</f>
        <v>0.28000000000000003</v>
      </c>
      <c r="I1120" s="29">
        <f>VLOOKUP($J1117,ASBVs!$A$2:$AP$1041,21,FALSE)</f>
        <v>-0.44</v>
      </c>
      <c r="J1120" s="39">
        <f>VLOOKUP($J1117,ASBVs!$A$2:$AP$1041,31,FALSE)</f>
        <v>0.32</v>
      </c>
    </row>
    <row r="1121" spans="2:10" ht="12.6" customHeight="1" x14ac:dyDescent="0.3">
      <c r="B1121" s="29">
        <f>VLOOKUP($J1117,ASBVs!$A$2:$AP$1041,12,FALSE)</f>
        <v>68</v>
      </c>
      <c r="C1121" s="29">
        <f>VLOOKUP($J1117,ASBVs!$A$2:$AP$1041,14,FALSE)</f>
        <v>71</v>
      </c>
      <c r="D1121" s="29">
        <f>VLOOKUP($J1117,ASBVs!$A$2:$AP$1041,16,FALSE)</f>
        <v>62</v>
      </c>
      <c r="E1121" s="29">
        <f>VLOOKUP($J1117,ASBVs!$A$2:$AP$1041,18,FALSE)</f>
        <v>66</v>
      </c>
      <c r="F1121" s="29">
        <f>VLOOKUP($J1117,ASBVs!$A$2:$AP$1041,20,FALSE)</f>
        <v>66</v>
      </c>
      <c r="G1121" s="29">
        <f>VLOOKUP($J1117,ASBVs!$A$2:$AP$1041,42,FALSE)</f>
        <v>58</v>
      </c>
      <c r="H1121" s="29">
        <f>VLOOKUP($J1117,ASBVs!$A$2:$AP$1041,40,FALSE)</f>
        <v>49</v>
      </c>
      <c r="I1121" s="29">
        <f>VLOOKUP($J1117,ASBVs!$A$2:$AP$1041,22,FALSE)</f>
        <v>59</v>
      </c>
      <c r="J1121" s="29">
        <f>VLOOKUP($J1117,ASBVs!$A$2:$AP$1041,32,FALSE)</f>
        <v>56</v>
      </c>
    </row>
    <row r="1122" spans="2:10" ht="12.6" customHeight="1" x14ac:dyDescent="0.3">
      <c r="B1122" s="31" t="s">
        <v>1089</v>
      </c>
      <c r="C1122" s="27" t="s">
        <v>1090</v>
      </c>
      <c r="D1122" s="27" t="s">
        <v>1091</v>
      </c>
      <c r="E1122" s="27" t="s">
        <v>8</v>
      </c>
      <c r="F1122" s="27" t="s">
        <v>6</v>
      </c>
      <c r="G1122" s="27" t="s">
        <v>7</v>
      </c>
      <c r="H1122" s="27" t="s">
        <v>2638</v>
      </c>
      <c r="I1122" s="85" t="s">
        <v>2700</v>
      </c>
      <c r="J1122" s="86"/>
    </row>
    <row r="1123" spans="2:10" ht="12.6" customHeight="1" x14ac:dyDescent="0.3">
      <c r="B1123" s="30">
        <f>VLOOKUP($J1117,ASBVs!$A$2:$AP$1041,33,FALSE)</f>
        <v>0.06</v>
      </c>
      <c r="C1123" s="30">
        <f>VLOOKUP($J1117,ASBVs!$A$2:$AP$1041,35,FALSE)</f>
        <v>0.27</v>
      </c>
      <c r="D1123" s="30">
        <f>VLOOKUP($J1117,ASBVs!$A$2:$AP$1041,37,FALSE)</f>
        <v>1E-3</v>
      </c>
      <c r="E1123" s="32">
        <f>VLOOKUP($J1117,ASBVs!$A$2:$AP$1041,29,FALSE)</f>
        <v>3.41</v>
      </c>
      <c r="F1123" s="32">
        <f>VLOOKUP($J1117,ASBVs!$A$2:$AP$1041,23,FALSE)</f>
        <v>-0.12</v>
      </c>
      <c r="G1123" s="32">
        <f>VLOOKUP($J1117,ASBVs!$A$2:$AP$1041,25,FALSE)</f>
        <v>1.47</v>
      </c>
      <c r="H1123" s="32">
        <f>VLOOKUP($J1117,ASBVs!$A$2:$AP$1041,27,FALSE)</f>
        <v>2.16</v>
      </c>
      <c r="I1123" s="86"/>
      <c r="J1123" s="86"/>
    </row>
    <row r="1124" spans="2:10" ht="12.6" customHeight="1" x14ac:dyDescent="0.3">
      <c r="B1124" s="33">
        <f>VLOOKUP($J1117,ASBVs!$A$2:$AP$1041,34,FALSE)</f>
        <v>43</v>
      </c>
      <c r="C1124" s="33">
        <f>VLOOKUP($J1117,ASBVs!$A$2:$AP$1041,36,FALSE)</f>
        <v>53</v>
      </c>
      <c r="D1124" s="33">
        <f>VLOOKUP($J1117,ASBVs!$A$2:$AP$1041,38,FALSE)</f>
        <v>36</v>
      </c>
      <c r="E1124" s="33">
        <f>VLOOKUP($J1117,ASBVs!$A$2:$AP$1041,30,FALSE)</f>
        <v>60</v>
      </c>
      <c r="F1124" s="33">
        <f>VLOOKUP($J1117,ASBVs!$A$2:$AP$1041,24,FALSE)</f>
        <v>50</v>
      </c>
      <c r="G1124" s="33">
        <f>VLOOKUP($J1117,ASBVs!$A$2:$AP$1041,26,FALSE)</f>
        <v>49</v>
      </c>
      <c r="H1124" s="33">
        <f>VLOOKUP($J1117,ASBVs!$A$2:$AP$1041,28,FALSE)</f>
        <v>54</v>
      </c>
      <c r="I1124" s="99">
        <f>VLOOKUP($J1117,ASBVs!$A$2:$AQ$1041,43,FALSE)</f>
        <v>5.6599999999999993</v>
      </c>
      <c r="J1124" s="79"/>
    </row>
    <row r="1125" spans="2:10" ht="12.6" customHeight="1" x14ac:dyDescent="0.3">
      <c r="B1125" s="87" t="s">
        <v>2695</v>
      </c>
      <c r="C1125" s="88"/>
      <c r="D1125" s="89" t="s">
        <v>2699</v>
      </c>
      <c r="E1125" s="90"/>
      <c r="F1125" s="91" t="str">
        <f>VLOOKUP($J1117,ASBVs!$A$2:$F$1041,6,FALSE)</f>
        <v xml:space="preserve"> </v>
      </c>
      <c r="G1125" s="34" t="s">
        <v>2669</v>
      </c>
      <c r="H1125" s="35" t="str">
        <f>VLOOKUP($J1117,ASBVs!$A$2:$AU$1041,46,FALSE)</f>
        <v>2</v>
      </c>
      <c r="I1125" s="34" t="s">
        <v>2670</v>
      </c>
      <c r="J1125" s="35" t="str">
        <f>VLOOKUP($J1117,ASBVs!$A$2:$AU$1041,47,FALSE)</f>
        <v>2</v>
      </c>
    </row>
    <row r="1126" spans="2:10" ht="12.6" customHeight="1" x14ac:dyDescent="0.3">
      <c r="B1126" s="93">
        <f>VLOOKUP($J1117,ASBVs!$A$2:$AS$1041,45,FALSE)</f>
        <v>125.69</v>
      </c>
      <c r="C1126" s="94"/>
      <c r="D1126" s="93">
        <f>VLOOKUP($J1117,ASBVs!$A$2:$AS$1041,44,FALSE)</f>
        <v>169.37</v>
      </c>
      <c r="E1126" s="94"/>
      <c r="F1126" s="92"/>
      <c r="G1126" s="34" t="s">
        <v>2671</v>
      </c>
      <c r="H1126" s="35" t="str">
        <f>VLOOKUP($J1117,ASBVs!$A$2:$AW$1041,48,FALSE)</f>
        <v>3</v>
      </c>
      <c r="I1126" s="34" t="s">
        <v>2672</v>
      </c>
      <c r="J1126" s="35">
        <f>VLOOKUP($J1117,ASBVs!$A$2:$AW$1041,49,FALSE)</f>
        <v>4</v>
      </c>
    </row>
    <row r="1127" spans="2:10" ht="12.6" customHeight="1" x14ac:dyDescent="0.3">
      <c r="B1127" s="36" t="s">
        <v>2696</v>
      </c>
      <c r="C1127" s="95" t="str">
        <f>VLOOKUP($J1117,ASBVs!$A$2:$E$1041,5,FALSE)</f>
        <v xml:space="preserve">Individual </v>
      </c>
      <c r="D1127" s="96"/>
      <c r="E1127" s="97" t="s">
        <v>2697</v>
      </c>
      <c r="F1127" s="98"/>
      <c r="G1127" s="74"/>
      <c r="H1127" s="75"/>
      <c r="I1127" s="37" t="s">
        <v>2698</v>
      </c>
      <c r="J1127" s="38"/>
    </row>
    <row r="1129" spans="2:10" ht="12.6" customHeight="1" x14ac:dyDescent="0.3">
      <c r="B1129" s="76" t="s">
        <v>2692</v>
      </c>
      <c r="C1129" s="77"/>
      <c r="D1129" s="20" t="str">
        <f>VLOOKUP($J1129,ASBVs!$A$2:$B$1041,2,FALSE)</f>
        <v>225594</v>
      </c>
      <c r="E1129" s="21"/>
      <c r="F1129" s="22" t="str">
        <f>VLOOKUP($J1129,ASBVs!$A$2:$J$1041,10,FALSE)</f>
        <v>Twin</v>
      </c>
      <c r="G1129" s="78" t="str">
        <f>VLOOKUP($J1129,ASBVs!$A$2:$AX$1041,50,FALSE)</f>
        <v xml:space="preserve"> </v>
      </c>
      <c r="H1129" s="79"/>
      <c r="I1129" s="23" t="s">
        <v>2693</v>
      </c>
      <c r="J1129" s="24">
        <v>95</v>
      </c>
    </row>
    <row r="1130" spans="2:10" ht="12.6" customHeight="1" x14ac:dyDescent="0.3">
      <c r="B1130" s="25" t="s">
        <v>2694</v>
      </c>
      <c r="C1130" s="80" t="str">
        <f>VLOOKUP($J1129,ASBVs!$A$2:$H$1041,8,FALSE)</f>
        <v>218812</v>
      </c>
      <c r="D1130" s="80"/>
      <c r="E1130" s="81"/>
      <c r="F1130" s="26" t="s">
        <v>2639</v>
      </c>
      <c r="G1130" s="82">
        <f>VLOOKUP($J1129,ASBVs!$A$2:$I$1041,9,FALSE)</f>
        <v>44727</v>
      </c>
      <c r="H1130" s="83"/>
      <c r="I1130" s="83"/>
      <c r="J1130" s="84"/>
    </row>
    <row r="1131" spans="2:10" ht="12.6" customHeight="1" x14ac:dyDescent="0.3">
      <c r="B1131" s="27" t="s">
        <v>0</v>
      </c>
      <c r="C1131" s="28" t="s">
        <v>1</v>
      </c>
      <c r="D1131" s="28" t="s">
        <v>2</v>
      </c>
      <c r="E1131" s="28" t="s">
        <v>3</v>
      </c>
      <c r="F1131" s="27" t="s">
        <v>4</v>
      </c>
      <c r="G1131" s="28" t="s">
        <v>1093</v>
      </c>
      <c r="H1131" s="28" t="s">
        <v>1092</v>
      </c>
      <c r="I1131" s="28" t="s">
        <v>5</v>
      </c>
      <c r="J1131" s="28" t="s">
        <v>2652</v>
      </c>
    </row>
    <row r="1132" spans="2:10" ht="12.6" customHeight="1" x14ac:dyDescent="0.3">
      <c r="B1132" s="29">
        <f>VLOOKUP($J1129,ASBVs!$A$2:$AP$1041,11,FALSE)</f>
        <v>0.72</v>
      </c>
      <c r="C1132" s="29">
        <f>VLOOKUP($J1129,ASBVs!$A$2:$AP$1041,13,FALSE)</f>
        <v>11.85</v>
      </c>
      <c r="D1132" s="29">
        <f>VLOOKUP($J1129,ASBVs!$A$2:$AP$1041,15,FALSE)</f>
        <v>16.399999999999999</v>
      </c>
      <c r="E1132" s="29">
        <f>VLOOKUP($J1129,ASBVs!$A$2:$AP$1041,17,FALSE)</f>
        <v>-0.1</v>
      </c>
      <c r="F1132" s="29">
        <f>VLOOKUP($J1129,ASBVs!$A$2:$AP$1041,19,FALSE)</f>
        <v>1.62</v>
      </c>
      <c r="G1132" s="39">
        <f>VLOOKUP($J1129,ASBVs!$A$2:$AP$1041,41,FALSE)</f>
        <v>0.35</v>
      </c>
      <c r="H1132" s="39">
        <f>VLOOKUP($J1129,ASBVs!$A$2:$AP$1041,39,FALSE)</f>
        <v>0.25</v>
      </c>
      <c r="I1132" s="29">
        <f>VLOOKUP($J1129,ASBVs!$A$2:$AP$1041,21,FALSE)</f>
        <v>-0.04</v>
      </c>
      <c r="J1132" s="39">
        <f>VLOOKUP($J1129,ASBVs!$A$2:$AP$1041,31,FALSE)</f>
        <v>0.25</v>
      </c>
    </row>
    <row r="1133" spans="2:10" ht="12.6" customHeight="1" x14ac:dyDescent="0.3">
      <c r="B1133" s="29">
        <f>VLOOKUP($J1129,ASBVs!$A$2:$AP$1041,12,FALSE)</f>
        <v>67</v>
      </c>
      <c r="C1133" s="29">
        <f>VLOOKUP($J1129,ASBVs!$A$2:$AP$1041,14,FALSE)</f>
        <v>71</v>
      </c>
      <c r="D1133" s="29">
        <f>VLOOKUP($J1129,ASBVs!$A$2:$AP$1041,16,FALSE)</f>
        <v>61</v>
      </c>
      <c r="E1133" s="29">
        <f>VLOOKUP($J1129,ASBVs!$A$2:$AP$1041,18,FALSE)</f>
        <v>64</v>
      </c>
      <c r="F1133" s="29">
        <f>VLOOKUP($J1129,ASBVs!$A$2:$AP$1041,20,FALSE)</f>
        <v>65</v>
      </c>
      <c r="G1133" s="29">
        <f>VLOOKUP($J1129,ASBVs!$A$2:$AP$1041,42,FALSE)</f>
        <v>55</v>
      </c>
      <c r="H1133" s="29">
        <f>VLOOKUP($J1129,ASBVs!$A$2:$AP$1041,40,FALSE)</f>
        <v>47</v>
      </c>
      <c r="I1133" s="29">
        <f>VLOOKUP($J1129,ASBVs!$A$2:$AP$1041,22,FALSE)</f>
        <v>60</v>
      </c>
      <c r="J1133" s="29">
        <f>VLOOKUP($J1129,ASBVs!$A$2:$AP$1041,32,FALSE)</f>
        <v>53</v>
      </c>
    </row>
    <row r="1134" spans="2:10" ht="12.6" customHeight="1" x14ac:dyDescent="0.3">
      <c r="B1134" s="31" t="s">
        <v>1089</v>
      </c>
      <c r="C1134" s="27" t="s">
        <v>1090</v>
      </c>
      <c r="D1134" s="27" t="s">
        <v>1091</v>
      </c>
      <c r="E1134" s="27" t="s">
        <v>8</v>
      </c>
      <c r="F1134" s="27" t="s">
        <v>6</v>
      </c>
      <c r="G1134" s="27" t="s">
        <v>7</v>
      </c>
      <c r="H1134" s="27" t="s">
        <v>2638</v>
      </c>
      <c r="I1134" s="85" t="s">
        <v>2700</v>
      </c>
      <c r="J1134" s="86"/>
    </row>
    <row r="1135" spans="2:10" ht="12.6" customHeight="1" x14ac:dyDescent="0.3">
      <c r="B1135" s="30">
        <f>VLOOKUP($J1129,ASBVs!$A$2:$AP$1041,33,FALSE)</f>
        <v>0.06</v>
      </c>
      <c r="C1135" s="30">
        <f>VLOOKUP($J1129,ASBVs!$A$2:$AP$1041,35,FALSE)</f>
        <v>0.23</v>
      </c>
      <c r="D1135" s="30">
        <f>VLOOKUP($J1129,ASBVs!$A$2:$AP$1041,37,FALSE)</f>
        <v>1E-3</v>
      </c>
      <c r="E1135" s="32">
        <f>VLOOKUP($J1129,ASBVs!$A$2:$AP$1041,29,FALSE)</f>
        <v>5.87</v>
      </c>
      <c r="F1135" s="32">
        <f>VLOOKUP($J1129,ASBVs!$A$2:$AP$1041,23,FALSE)</f>
        <v>-0.73</v>
      </c>
      <c r="G1135" s="32">
        <f>VLOOKUP($J1129,ASBVs!$A$2:$AP$1041,25,FALSE)</f>
        <v>7.22</v>
      </c>
      <c r="H1135" s="32">
        <f>VLOOKUP($J1129,ASBVs!$A$2:$AP$1041,27,FALSE)</f>
        <v>1.56</v>
      </c>
      <c r="I1135" s="86"/>
      <c r="J1135" s="86"/>
    </row>
    <row r="1136" spans="2:10" ht="12.6" customHeight="1" x14ac:dyDescent="0.3">
      <c r="B1136" s="33">
        <f>VLOOKUP($J1129,ASBVs!$A$2:$AP$1041,34,FALSE)</f>
        <v>41</v>
      </c>
      <c r="C1136" s="33">
        <f>VLOOKUP($J1129,ASBVs!$A$2:$AP$1041,36,FALSE)</f>
        <v>51</v>
      </c>
      <c r="D1136" s="33">
        <f>VLOOKUP($J1129,ASBVs!$A$2:$AP$1041,38,FALSE)</f>
        <v>35</v>
      </c>
      <c r="E1136" s="33">
        <f>VLOOKUP($J1129,ASBVs!$A$2:$AP$1041,30,FALSE)</f>
        <v>60</v>
      </c>
      <c r="F1136" s="33">
        <f>VLOOKUP($J1129,ASBVs!$A$2:$AP$1041,24,FALSE)</f>
        <v>49</v>
      </c>
      <c r="G1136" s="33">
        <f>VLOOKUP($J1129,ASBVs!$A$2:$AP$1041,26,FALSE)</f>
        <v>48</v>
      </c>
      <c r="H1136" s="33">
        <f>VLOOKUP($J1129,ASBVs!$A$2:$AP$1041,28,FALSE)</f>
        <v>52</v>
      </c>
      <c r="I1136" s="99">
        <f>VLOOKUP($J1129,ASBVs!$A$2:$AQ$1041,43,FALSE)</f>
        <v>11.81</v>
      </c>
      <c r="J1136" s="79"/>
    </row>
    <row r="1137" spans="2:10" ht="12.6" customHeight="1" x14ac:dyDescent="0.3">
      <c r="B1137" s="87" t="s">
        <v>2695</v>
      </c>
      <c r="C1137" s="88"/>
      <c r="D1137" s="89" t="s">
        <v>2699</v>
      </c>
      <c r="E1137" s="90"/>
      <c r="F1137" s="91" t="str">
        <f>VLOOKUP($J1129,ASBVs!$A$2:$F$1041,6,FALSE)</f>
        <v xml:space="preserve"> </v>
      </c>
      <c r="G1137" s="34" t="s">
        <v>2669</v>
      </c>
      <c r="H1137" s="35" t="str">
        <f>VLOOKUP($J1129,ASBVs!$A$2:$AU$1041,46,FALSE)</f>
        <v>2</v>
      </c>
      <c r="I1137" s="34" t="s">
        <v>2670</v>
      </c>
      <c r="J1137" s="35" t="str">
        <f>VLOOKUP($J1129,ASBVs!$A$2:$AU$1041,47,FALSE)</f>
        <v>1</v>
      </c>
    </row>
    <row r="1138" spans="2:10" ht="12.6" customHeight="1" x14ac:dyDescent="0.3">
      <c r="B1138" s="93">
        <f>VLOOKUP($J1129,ASBVs!$A$2:$AS$1041,45,FALSE)</f>
        <v>125.18</v>
      </c>
      <c r="C1138" s="94"/>
      <c r="D1138" s="93">
        <f>VLOOKUP($J1129,ASBVs!$A$2:$AS$1041,44,FALSE)</f>
        <v>166.37</v>
      </c>
      <c r="E1138" s="94"/>
      <c r="F1138" s="92"/>
      <c r="G1138" s="34" t="s">
        <v>2671</v>
      </c>
      <c r="H1138" s="35" t="str">
        <f>VLOOKUP($J1129,ASBVs!$A$2:$AW$1041,48,FALSE)</f>
        <v>1</v>
      </c>
      <c r="I1138" s="34" t="s">
        <v>2672</v>
      </c>
      <c r="J1138" s="35">
        <f>VLOOKUP($J1129,ASBVs!$A$2:$AW$1041,49,FALSE)</f>
        <v>3</v>
      </c>
    </row>
    <row r="1139" spans="2:10" ht="12.6" customHeight="1" x14ac:dyDescent="0.3">
      <c r="B1139" s="36" t="s">
        <v>2696</v>
      </c>
      <c r="C1139" s="95" t="str">
        <f>VLOOKUP($J1129,ASBVs!$A$2:$E$1041,5,FALSE)</f>
        <v xml:space="preserve">Individual </v>
      </c>
      <c r="D1139" s="96"/>
      <c r="E1139" s="97" t="s">
        <v>2697</v>
      </c>
      <c r="F1139" s="98"/>
      <c r="G1139" s="74"/>
      <c r="H1139" s="75"/>
      <c r="I1139" s="37" t="s">
        <v>2698</v>
      </c>
      <c r="J1139" s="38"/>
    </row>
    <row r="1141" spans="2:10" ht="12.6" customHeight="1" x14ac:dyDescent="0.3">
      <c r="B1141" s="76" t="s">
        <v>2692</v>
      </c>
      <c r="C1141" s="77"/>
      <c r="D1141" s="20" t="str">
        <f>VLOOKUP($J1141,ASBVs!$A$2:$B$1041,2,FALSE)</f>
        <v>229882</v>
      </c>
      <c r="E1141" s="21"/>
      <c r="F1141" s="22" t="str">
        <f>VLOOKUP($J1141,ASBVs!$A$2:$J$1041,10,FALSE)</f>
        <v>Single - ET</v>
      </c>
      <c r="G1141" s="78" t="str">
        <f>VLOOKUP($J1141,ASBVs!$A$2:$AX$1041,50,FALSE)</f>
        <v xml:space="preserve"> </v>
      </c>
      <c r="H1141" s="79"/>
      <c r="I1141" s="23" t="s">
        <v>2693</v>
      </c>
      <c r="J1141" s="24">
        <v>96</v>
      </c>
    </row>
    <row r="1142" spans="2:10" ht="12.6" customHeight="1" x14ac:dyDescent="0.3">
      <c r="B1142" s="25" t="s">
        <v>2694</v>
      </c>
      <c r="C1142" s="80" t="str">
        <f>VLOOKUP($J1141,ASBVs!$A$2:$H$1041,8,FALSE)</f>
        <v>170188</v>
      </c>
      <c r="D1142" s="80"/>
      <c r="E1142" s="81"/>
      <c r="F1142" s="26" t="s">
        <v>2639</v>
      </c>
      <c r="G1142" s="82">
        <f>VLOOKUP($J1141,ASBVs!$A$2:$I$1041,9,FALSE)</f>
        <v>44711</v>
      </c>
      <c r="H1142" s="83"/>
      <c r="I1142" s="83"/>
      <c r="J1142" s="84"/>
    </row>
    <row r="1143" spans="2:10" ht="12.6" customHeight="1" x14ac:dyDescent="0.3">
      <c r="B1143" s="27" t="s">
        <v>0</v>
      </c>
      <c r="C1143" s="28" t="s">
        <v>1</v>
      </c>
      <c r="D1143" s="28" t="s">
        <v>2</v>
      </c>
      <c r="E1143" s="28" t="s">
        <v>3</v>
      </c>
      <c r="F1143" s="27" t="s">
        <v>4</v>
      </c>
      <c r="G1143" s="28" t="s">
        <v>1093</v>
      </c>
      <c r="H1143" s="28" t="s">
        <v>1092</v>
      </c>
      <c r="I1143" s="28" t="s">
        <v>5</v>
      </c>
      <c r="J1143" s="28" t="s">
        <v>2652</v>
      </c>
    </row>
    <row r="1144" spans="2:10" ht="12.6" customHeight="1" x14ac:dyDescent="0.3">
      <c r="B1144" s="29">
        <f>VLOOKUP($J1141,ASBVs!$A$2:$AP$1041,11,FALSE)</f>
        <v>0.44</v>
      </c>
      <c r="C1144" s="29">
        <f>VLOOKUP($J1141,ASBVs!$A$2:$AP$1041,13,FALSE)</f>
        <v>7.56</v>
      </c>
      <c r="D1144" s="29">
        <f>VLOOKUP($J1141,ASBVs!$A$2:$AP$1041,15,FALSE)</f>
        <v>10.38</v>
      </c>
      <c r="E1144" s="29">
        <f>VLOOKUP($J1141,ASBVs!$A$2:$AP$1041,17,FALSE)</f>
        <v>0.99</v>
      </c>
      <c r="F1144" s="29">
        <f>VLOOKUP($J1141,ASBVs!$A$2:$AP$1041,19,FALSE)</f>
        <v>2.3199999999999998</v>
      </c>
      <c r="G1144" s="39">
        <f>VLOOKUP($J1141,ASBVs!$A$2:$AP$1041,41,FALSE)</f>
        <v>0.68</v>
      </c>
      <c r="H1144" s="39">
        <f>VLOOKUP($J1141,ASBVs!$A$2:$AP$1041,39,FALSE)</f>
        <v>0.38</v>
      </c>
      <c r="I1144" s="29">
        <f>VLOOKUP($J1141,ASBVs!$A$2:$AP$1041,21,FALSE)</f>
        <v>-0.47</v>
      </c>
      <c r="J1144" s="39">
        <f>VLOOKUP($J1141,ASBVs!$A$2:$AP$1041,31,FALSE)</f>
        <v>0.39</v>
      </c>
    </row>
    <row r="1145" spans="2:10" ht="12.6" customHeight="1" x14ac:dyDescent="0.3">
      <c r="B1145" s="29">
        <f>VLOOKUP($J1141,ASBVs!$A$2:$AP$1041,12,FALSE)</f>
        <v>70</v>
      </c>
      <c r="C1145" s="29">
        <f>VLOOKUP($J1141,ASBVs!$A$2:$AP$1041,14,FALSE)</f>
        <v>72</v>
      </c>
      <c r="D1145" s="29">
        <f>VLOOKUP($J1141,ASBVs!$A$2:$AP$1041,16,FALSE)</f>
        <v>67</v>
      </c>
      <c r="E1145" s="29">
        <f>VLOOKUP($J1141,ASBVs!$A$2:$AP$1041,18,FALSE)</f>
        <v>69</v>
      </c>
      <c r="F1145" s="29">
        <f>VLOOKUP($J1141,ASBVs!$A$2:$AP$1041,20,FALSE)</f>
        <v>68</v>
      </c>
      <c r="G1145" s="29">
        <f>VLOOKUP($J1141,ASBVs!$A$2:$AP$1041,42,FALSE)</f>
        <v>65</v>
      </c>
      <c r="H1145" s="29">
        <f>VLOOKUP($J1141,ASBVs!$A$2:$AP$1041,40,FALSE)</f>
        <v>58</v>
      </c>
      <c r="I1145" s="29">
        <f>VLOOKUP($J1141,ASBVs!$A$2:$AP$1041,22,FALSE)</f>
        <v>67</v>
      </c>
      <c r="J1145" s="29">
        <f>VLOOKUP($J1141,ASBVs!$A$2:$AP$1041,32,FALSE)</f>
        <v>62</v>
      </c>
    </row>
    <row r="1146" spans="2:10" ht="12.6" customHeight="1" x14ac:dyDescent="0.3">
      <c r="B1146" s="31" t="s">
        <v>1089</v>
      </c>
      <c r="C1146" s="27" t="s">
        <v>1090</v>
      </c>
      <c r="D1146" s="27" t="s">
        <v>1091</v>
      </c>
      <c r="E1146" s="27" t="s">
        <v>8</v>
      </c>
      <c r="F1146" s="27" t="s">
        <v>6</v>
      </c>
      <c r="G1146" s="27" t="s">
        <v>7</v>
      </c>
      <c r="H1146" s="27" t="s">
        <v>2638</v>
      </c>
      <c r="I1146" s="85" t="s">
        <v>2700</v>
      </c>
      <c r="J1146" s="86"/>
    </row>
    <row r="1147" spans="2:10" ht="12.6" customHeight="1" x14ac:dyDescent="0.3">
      <c r="B1147" s="30">
        <f>VLOOKUP($J1141,ASBVs!$A$2:$AP$1041,33,FALSE)</f>
        <v>0.05</v>
      </c>
      <c r="C1147" s="30">
        <f>VLOOKUP($J1141,ASBVs!$A$2:$AP$1041,35,FALSE)</f>
        <v>0.46</v>
      </c>
      <c r="D1147" s="30">
        <f>VLOOKUP($J1141,ASBVs!$A$2:$AP$1041,37,FALSE)</f>
        <v>-0.01</v>
      </c>
      <c r="E1147" s="32">
        <f>VLOOKUP($J1141,ASBVs!$A$2:$AP$1041,29,FALSE)</f>
        <v>3.26</v>
      </c>
      <c r="F1147" s="32">
        <f>VLOOKUP($J1141,ASBVs!$A$2:$AP$1041,23,FALSE)</f>
        <v>-0.18</v>
      </c>
      <c r="G1147" s="32">
        <f>VLOOKUP($J1141,ASBVs!$A$2:$AP$1041,25,FALSE)</f>
        <v>1.1000000000000001</v>
      </c>
      <c r="H1147" s="32">
        <f>VLOOKUP($J1141,ASBVs!$A$2:$AP$1041,27,FALSE)</f>
        <v>2.27</v>
      </c>
      <c r="I1147" s="86"/>
      <c r="J1147" s="86"/>
    </row>
    <row r="1148" spans="2:10" ht="12.6" customHeight="1" x14ac:dyDescent="0.3">
      <c r="B1148" s="33">
        <f>VLOOKUP($J1141,ASBVs!$A$2:$AP$1041,34,FALSE)</f>
        <v>53</v>
      </c>
      <c r="C1148" s="33">
        <f>VLOOKUP($J1141,ASBVs!$A$2:$AP$1041,36,FALSE)</f>
        <v>61</v>
      </c>
      <c r="D1148" s="33">
        <f>VLOOKUP($J1141,ASBVs!$A$2:$AP$1041,38,FALSE)</f>
        <v>47</v>
      </c>
      <c r="E1148" s="33">
        <f>VLOOKUP($J1141,ASBVs!$A$2:$AP$1041,30,FALSE)</f>
        <v>65</v>
      </c>
      <c r="F1148" s="33">
        <f>VLOOKUP($J1141,ASBVs!$A$2:$AP$1041,24,FALSE)</f>
        <v>60</v>
      </c>
      <c r="G1148" s="33">
        <f>VLOOKUP($J1141,ASBVs!$A$2:$AP$1041,26,FALSE)</f>
        <v>60</v>
      </c>
      <c r="H1148" s="33">
        <f>VLOOKUP($J1141,ASBVs!$A$2:$AP$1041,28,FALSE)</f>
        <v>62</v>
      </c>
      <c r="I1148" s="99">
        <f>VLOOKUP($J1141,ASBVs!$A$2:$AQ$1041,43,FALSE)</f>
        <v>7.09</v>
      </c>
      <c r="J1148" s="79"/>
    </row>
    <row r="1149" spans="2:10" ht="12.6" customHeight="1" x14ac:dyDescent="0.3">
      <c r="B1149" s="87" t="s">
        <v>2695</v>
      </c>
      <c r="C1149" s="88"/>
      <c r="D1149" s="89" t="s">
        <v>2699</v>
      </c>
      <c r="E1149" s="90"/>
      <c r="F1149" s="91" t="str">
        <f>VLOOKUP($J1141,ASBVs!$A$2:$F$1041,6,FALSE)</f>
        <v xml:space="preserve"> </v>
      </c>
      <c r="G1149" s="34" t="s">
        <v>2669</v>
      </c>
      <c r="H1149" s="35" t="str">
        <f>VLOOKUP($J1141,ASBVs!$A$2:$AU$1041,46,FALSE)</f>
        <v>1</v>
      </c>
      <c r="I1149" s="34" t="s">
        <v>2670</v>
      </c>
      <c r="J1149" s="35" t="str">
        <f>VLOOKUP($J1141,ASBVs!$A$2:$AU$1041,47,FALSE)</f>
        <v>1</v>
      </c>
    </row>
    <row r="1150" spans="2:10" ht="12.6" customHeight="1" x14ac:dyDescent="0.3">
      <c r="B1150" s="93">
        <f>VLOOKUP($J1141,ASBVs!$A$2:$AS$1041,45,FALSE)</f>
        <v>130.77000000000001</v>
      </c>
      <c r="C1150" s="94"/>
      <c r="D1150" s="93">
        <f>VLOOKUP($J1141,ASBVs!$A$2:$AS$1041,44,FALSE)</f>
        <v>180.71</v>
      </c>
      <c r="E1150" s="94"/>
      <c r="F1150" s="92"/>
      <c r="G1150" s="34" t="s">
        <v>2671</v>
      </c>
      <c r="H1150" s="35" t="str">
        <f>VLOOKUP($J1141,ASBVs!$A$2:$AW$1041,48,FALSE)</f>
        <v>2</v>
      </c>
      <c r="I1150" s="34" t="s">
        <v>2672</v>
      </c>
      <c r="J1150" s="35">
        <f>VLOOKUP($J1141,ASBVs!$A$2:$AW$1041,49,FALSE)</f>
        <v>3</v>
      </c>
    </row>
    <row r="1151" spans="2:10" ht="12.6" customHeight="1" x14ac:dyDescent="0.3">
      <c r="B1151" s="36" t="s">
        <v>2696</v>
      </c>
      <c r="C1151" s="95" t="str">
        <f>VLOOKUP($J1141,ASBVs!$A$2:$E$1041,5,FALSE)</f>
        <v xml:space="preserve">Individual </v>
      </c>
      <c r="D1151" s="96"/>
      <c r="E1151" s="97" t="s">
        <v>2697</v>
      </c>
      <c r="F1151" s="98"/>
      <c r="G1151" s="74"/>
      <c r="H1151" s="75"/>
      <c r="I1151" s="37" t="s">
        <v>2698</v>
      </c>
      <c r="J1151" s="38"/>
    </row>
    <row r="1153" spans="2:10" ht="12.6" customHeight="1" x14ac:dyDescent="0.3">
      <c r="B1153" s="76" t="s">
        <v>2692</v>
      </c>
      <c r="C1153" s="77"/>
      <c r="D1153" s="20" t="str">
        <f>VLOOKUP($J1153,ASBVs!$A$2:$B$1041,2,FALSE)</f>
        <v>225030</v>
      </c>
      <c r="E1153" s="21"/>
      <c r="F1153" s="22" t="str">
        <f>VLOOKUP($J1153,ASBVs!$A$2:$J$1041,10,FALSE)</f>
        <v>Twin</v>
      </c>
      <c r="G1153" s="78" t="str">
        <f>VLOOKUP($J1153,ASBVs!$A$2:$AX$1041,50,FALSE)</f>
        <v xml:space="preserve"> </v>
      </c>
      <c r="H1153" s="79"/>
      <c r="I1153" s="23" t="s">
        <v>2693</v>
      </c>
      <c r="J1153" s="24">
        <v>97</v>
      </c>
    </row>
    <row r="1154" spans="2:10" ht="12.6" customHeight="1" x14ac:dyDescent="0.3">
      <c r="B1154" s="25" t="s">
        <v>2694</v>
      </c>
      <c r="C1154" s="80" t="str">
        <f>VLOOKUP($J1153,ASBVs!$A$2:$H$1041,8,FALSE)</f>
        <v>218844</v>
      </c>
      <c r="D1154" s="80"/>
      <c r="E1154" s="81"/>
      <c r="F1154" s="26" t="s">
        <v>2639</v>
      </c>
      <c r="G1154" s="82">
        <f>VLOOKUP($J1153,ASBVs!$A$2:$I$1041,9,FALSE)</f>
        <v>44714</v>
      </c>
      <c r="H1154" s="83"/>
      <c r="I1154" s="83"/>
      <c r="J1154" s="84"/>
    </row>
    <row r="1155" spans="2:10" ht="12.6" customHeight="1" x14ac:dyDescent="0.3">
      <c r="B1155" s="27" t="s">
        <v>0</v>
      </c>
      <c r="C1155" s="28" t="s">
        <v>1</v>
      </c>
      <c r="D1155" s="28" t="s">
        <v>2</v>
      </c>
      <c r="E1155" s="28" t="s">
        <v>3</v>
      </c>
      <c r="F1155" s="27" t="s">
        <v>4</v>
      </c>
      <c r="G1155" s="28" t="s">
        <v>1093</v>
      </c>
      <c r="H1155" s="28" t="s">
        <v>1092</v>
      </c>
      <c r="I1155" s="28" t="s">
        <v>5</v>
      </c>
      <c r="J1155" s="28" t="s">
        <v>2652</v>
      </c>
    </row>
    <row r="1156" spans="2:10" ht="12.6" customHeight="1" x14ac:dyDescent="0.3">
      <c r="B1156" s="29">
        <f>VLOOKUP($J1153,ASBVs!$A$2:$AP$1041,11,FALSE)</f>
        <v>0.52</v>
      </c>
      <c r="C1156" s="29">
        <f>VLOOKUP($J1153,ASBVs!$A$2:$AP$1041,13,FALSE)</f>
        <v>10.14</v>
      </c>
      <c r="D1156" s="29">
        <f>VLOOKUP($J1153,ASBVs!$A$2:$AP$1041,15,FALSE)</f>
        <v>13.85</v>
      </c>
      <c r="E1156" s="29">
        <f>VLOOKUP($J1153,ASBVs!$A$2:$AP$1041,17,FALSE)</f>
        <v>-0.34</v>
      </c>
      <c r="F1156" s="29">
        <f>VLOOKUP($J1153,ASBVs!$A$2:$AP$1041,19,FALSE)</f>
        <v>1.85</v>
      </c>
      <c r="G1156" s="39">
        <f>VLOOKUP($J1153,ASBVs!$A$2:$AP$1041,41,FALSE)</f>
        <v>0.57999999999999996</v>
      </c>
      <c r="H1156" s="39">
        <f>VLOOKUP($J1153,ASBVs!$A$2:$AP$1041,39,FALSE)</f>
        <v>0.34</v>
      </c>
      <c r="I1156" s="29">
        <f>VLOOKUP($J1153,ASBVs!$A$2:$AP$1041,21,FALSE)</f>
        <v>-0.3</v>
      </c>
      <c r="J1156" s="39">
        <f>VLOOKUP($J1153,ASBVs!$A$2:$AP$1041,31,FALSE)</f>
        <v>0.35</v>
      </c>
    </row>
    <row r="1157" spans="2:10" ht="12.6" customHeight="1" x14ac:dyDescent="0.3">
      <c r="B1157" s="29">
        <f>VLOOKUP($J1153,ASBVs!$A$2:$AP$1041,12,FALSE)</f>
        <v>67</v>
      </c>
      <c r="C1157" s="29">
        <f>VLOOKUP($J1153,ASBVs!$A$2:$AP$1041,14,FALSE)</f>
        <v>70</v>
      </c>
      <c r="D1157" s="29">
        <f>VLOOKUP($J1153,ASBVs!$A$2:$AP$1041,16,FALSE)</f>
        <v>62</v>
      </c>
      <c r="E1157" s="29">
        <f>VLOOKUP($J1153,ASBVs!$A$2:$AP$1041,18,FALSE)</f>
        <v>64</v>
      </c>
      <c r="F1157" s="29">
        <f>VLOOKUP($J1153,ASBVs!$A$2:$AP$1041,20,FALSE)</f>
        <v>65</v>
      </c>
      <c r="G1157" s="29">
        <f>VLOOKUP($J1153,ASBVs!$A$2:$AP$1041,42,FALSE)</f>
        <v>55</v>
      </c>
      <c r="H1157" s="29">
        <f>VLOOKUP($J1153,ASBVs!$A$2:$AP$1041,40,FALSE)</f>
        <v>49</v>
      </c>
      <c r="I1157" s="29">
        <f>VLOOKUP($J1153,ASBVs!$A$2:$AP$1041,22,FALSE)</f>
        <v>58</v>
      </c>
      <c r="J1157" s="29">
        <f>VLOOKUP($J1153,ASBVs!$A$2:$AP$1041,32,FALSE)</f>
        <v>53</v>
      </c>
    </row>
    <row r="1158" spans="2:10" ht="12.6" customHeight="1" x14ac:dyDescent="0.3">
      <c r="B1158" s="31" t="s">
        <v>1089</v>
      </c>
      <c r="C1158" s="27" t="s">
        <v>1090</v>
      </c>
      <c r="D1158" s="27" t="s">
        <v>1091</v>
      </c>
      <c r="E1158" s="27" t="s">
        <v>8</v>
      </c>
      <c r="F1158" s="27" t="s">
        <v>6</v>
      </c>
      <c r="G1158" s="27" t="s">
        <v>7</v>
      </c>
      <c r="H1158" s="27" t="s">
        <v>2638</v>
      </c>
      <c r="I1158" s="85" t="s">
        <v>2700</v>
      </c>
      <c r="J1158" s="86"/>
    </row>
    <row r="1159" spans="2:10" ht="12.6" customHeight="1" x14ac:dyDescent="0.3">
      <c r="B1159" s="30">
        <f>VLOOKUP($J1153,ASBVs!$A$2:$AP$1041,33,FALSE)</f>
        <v>0.05</v>
      </c>
      <c r="C1159" s="30">
        <f>VLOOKUP($J1153,ASBVs!$A$2:$AP$1041,35,FALSE)</f>
        <v>0.34</v>
      </c>
      <c r="D1159" s="30">
        <f>VLOOKUP($J1153,ASBVs!$A$2:$AP$1041,37,FALSE)</f>
        <v>0.01</v>
      </c>
      <c r="E1159" s="32">
        <f>VLOOKUP($J1153,ASBVs!$A$2:$AP$1041,29,FALSE)</f>
        <v>5.61</v>
      </c>
      <c r="F1159" s="32">
        <f>VLOOKUP($J1153,ASBVs!$A$2:$AP$1041,23,FALSE)</f>
        <v>-0.49</v>
      </c>
      <c r="G1159" s="32">
        <f>VLOOKUP($J1153,ASBVs!$A$2:$AP$1041,25,FALSE)</f>
        <v>4.67</v>
      </c>
      <c r="H1159" s="32">
        <f>VLOOKUP($J1153,ASBVs!$A$2:$AP$1041,27,FALSE)</f>
        <v>1.95</v>
      </c>
      <c r="I1159" s="86"/>
      <c r="J1159" s="86"/>
    </row>
    <row r="1160" spans="2:10" ht="12.6" customHeight="1" x14ac:dyDescent="0.3">
      <c r="B1160" s="33">
        <f>VLOOKUP($J1153,ASBVs!$A$2:$AP$1041,34,FALSE)</f>
        <v>45</v>
      </c>
      <c r="C1160" s="33">
        <f>VLOOKUP($J1153,ASBVs!$A$2:$AP$1041,36,FALSE)</f>
        <v>52</v>
      </c>
      <c r="D1160" s="33">
        <f>VLOOKUP($J1153,ASBVs!$A$2:$AP$1041,38,FALSE)</f>
        <v>39</v>
      </c>
      <c r="E1160" s="33">
        <f>VLOOKUP($J1153,ASBVs!$A$2:$AP$1041,30,FALSE)</f>
        <v>60</v>
      </c>
      <c r="F1160" s="33">
        <f>VLOOKUP($J1153,ASBVs!$A$2:$AP$1041,24,FALSE)</f>
        <v>51</v>
      </c>
      <c r="G1160" s="33">
        <f>VLOOKUP($J1153,ASBVs!$A$2:$AP$1041,26,FALSE)</f>
        <v>50</v>
      </c>
      <c r="H1160" s="33">
        <f>VLOOKUP($J1153,ASBVs!$A$2:$AP$1041,28,FALSE)</f>
        <v>53</v>
      </c>
      <c r="I1160" s="99">
        <f>VLOOKUP($J1153,ASBVs!$A$2:$AQ$1041,43,FALSE)</f>
        <v>9.84</v>
      </c>
      <c r="J1160" s="79"/>
    </row>
    <row r="1161" spans="2:10" ht="12.6" customHeight="1" x14ac:dyDescent="0.3">
      <c r="B1161" s="87" t="s">
        <v>2695</v>
      </c>
      <c r="C1161" s="88"/>
      <c r="D1161" s="89" t="s">
        <v>2699</v>
      </c>
      <c r="E1161" s="90"/>
      <c r="F1161" s="91" t="str">
        <f>VLOOKUP($J1153,ASBVs!$A$2:$F$1041,6,FALSE)</f>
        <v xml:space="preserve"> </v>
      </c>
      <c r="G1161" s="34" t="s">
        <v>2669</v>
      </c>
      <c r="H1161" s="35" t="str">
        <f>VLOOKUP($J1153,ASBVs!$A$2:$AU$1041,46,FALSE)</f>
        <v>2</v>
      </c>
      <c r="I1161" s="34" t="s">
        <v>2670</v>
      </c>
      <c r="J1161" s="35" t="str">
        <f>VLOOKUP($J1153,ASBVs!$A$2:$AU$1041,47,FALSE)</f>
        <v>2</v>
      </c>
    </row>
    <row r="1162" spans="2:10" ht="12.6" customHeight="1" x14ac:dyDescent="0.3">
      <c r="B1162" s="93">
        <f>VLOOKUP($J1153,ASBVs!$A$2:$AS$1041,45,FALSE)</f>
        <v>130.63999999999999</v>
      </c>
      <c r="C1162" s="94"/>
      <c r="D1162" s="93">
        <f>VLOOKUP($J1153,ASBVs!$A$2:$AS$1041,44,FALSE)</f>
        <v>178.5</v>
      </c>
      <c r="E1162" s="94"/>
      <c r="F1162" s="92"/>
      <c r="G1162" s="34" t="s">
        <v>2671</v>
      </c>
      <c r="H1162" s="35" t="str">
        <f>VLOOKUP($J1153,ASBVs!$A$2:$AW$1041,48,FALSE)</f>
        <v>2</v>
      </c>
      <c r="I1162" s="34" t="s">
        <v>2672</v>
      </c>
      <c r="J1162" s="35">
        <f>VLOOKUP($J1153,ASBVs!$A$2:$AW$1041,49,FALSE)</f>
        <v>2</v>
      </c>
    </row>
    <row r="1163" spans="2:10" ht="12.6" customHeight="1" x14ac:dyDescent="0.3">
      <c r="B1163" s="36" t="s">
        <v>2696</v>
      </c>
      <c r="C1163" s="95" t="str">
        <f>VLOOKUP($J1153,ASBVs!$A$2:$E$1041,5,FALSE)</f>
        <v xml:space="preserve">Individual </v>
      </c>
      <c r="D1163" s="96"/>
      <c r="E1163" s="97" t="s">
        <v>2697</v>
      </c>
      <c r="F1163" s="98"/>
      <c r="G1163" s="74"/>
      <c r="H1163" s="75"/>
      <c r="I1163" s="37" t="s">
        <v>2698</v>
      </c>
      <c r="J1163" s="38"/>
    </row>
    <row r="1165" spans="2:10" ht="12.6" customHeight="1" x14ac:dyDescent="0.3">
      <c r="B1165" s="76" t="s">
        <v>2692</v>
      </c>
      <c r="C1165" s="77"/>
      <c r="D1165" s="20" t="str">
        <f>VLOOKUP($J1165,ASBVs!$A$2:$B$1041,2,FALSE)</f>
        <v>224545</v>
      </c>
      <c r="E1165" s="21"/>
      <c r="F1165" s="22" t="str">
        <f>VLOOKUP($J1165,ASBVs!$A$2:$J$1041,10,FALSE)</f>
        <v>Twin</v>
      </c>
      <c r="G1165" s="78" t="str">
        <f>VLOOKUP($J1165,ASBVs!$A$2:$AX$1041,50,FALSE)</f>
        <v xml:space="preserve"> </v>
      </c>
      <c r="H1165" s="79"/>
      <c r="I1165" s="23" t="s">
        <v>2693</v>
      </c>
      <c r="J1165" s="24">
        <v>98</v>
      </c>
    </row>
    <row r="1166" spans="2:10" ht="12.6" customHeight="1" x14ac:dyDescent="0.3">
      <c r="B1166" s="25" t="s">
        <v>2694</v>
      </c>
      <c r="C1166" s="80" t="str">
        <f>VLOOKUP($J1165,ASBVs!$A$2:$H$1041,8,FALSE)</f>
        <v>193431</v>
      </c>
      <c r="D1166" s="80"/>
      <c r="E1166" s="81"/>
      <c r="F1166" s="26" t="s">
        <v>2639</v>
      </c>
      <c r="G1166" s="82">
        <f>VLOOKUP($J1165,ASBVs!$A$2:$I$1041,9,FALSE)</f>
        <v>44710</v>
      </c>
      <c r="H1166" s="83"/>
      <c r="I1166" s="83"/>
      <c r="J1166" s="84"/>
    </row>
    <row r="1167" spans="2:10" ht="12.6" customHeight="1" x14ac:dyDescent="0.3">
      <c r="B1167" s="27" t="s">
        <v>0</v>
      </c>
      <c r="C1167" s="28" t="s">
        <v>1</v>
      </c>
      <c r="D1167" s="28" t="s">
        <v>2</v>
      </c>
      <c r="E1167" s="28" t="s">
        <v>3</v>
      </c>
      <c r="F1167" s="27" t="s">
        <v>4</v>
      </c>
      <c r="G1167" s="28" t="s">
        <v>1093</v>
      </c>
      <c r="H1167" s="28" t="s">
        <v>1092</v>
      </c>
      <c r="I1167" s="28" t="s">
        <v>5</v>
      </c>
      <c r="J1167" s="28" t="s">
        <v>2652</v>
      </c>
    </row>
    <row r="1168" spans="2:10" ht="12.6" customHeight="1" x14ac:dyDescent="0.3">
      <c r="B1168" s="29">
        <f>VLOOKUP($J1165,ASBVs!$A$2:$AP$1041,11,FALSE)</f>
        <v>0.56999999999999995</v>
      </c>
      <c r="C1168" s="29">
        <f>VLOOKUP($J1165,ASBVs!$A$2:$AP$1041,13,FALSE)</f>
        <v>9.86</v>
      </c>
      <c r="D1168" s="29">
        <f>VLOOKUP($J1165,ASBVs!$A$2:$AP$1041,15,FALSE)</f>
        <v>15.66</v>
      </c>
      <c r="E1168" s="29">
        <f>VLOOKUP($J1165,ASBVs!$A$2:$AP$1041,17,FALSE)</f>
        <v>-0.06</v>
      </c>
      <c r="F1168" s="29">
        <f>VLOOKUP($J1165,ASBVs!$A$2:$AP$1041,19,FALSE)</f>
        <v>1.92</v>
      </c>
      <c r="G1168" s="39">
        <f>VLOOKUP($J1165,ASBVs!$A$2:$AP$1041,41,FALSE)</f>
        <v>0.5</v>
      </c>
      <c r="H1168" s="39">
        <f>VLOOKUP($J1165,ASBVs!$A$2:$AP$1041,39,FALSE)</f>
        <v>0.26</v>
      </c>
      <c r="I1168" s="29">
        <f>VLOOKUP($J1165,ASBVs!$A$2:$AP$1041,21,FALSE)</f>
        <v>1.27</v>
      </c>
      <c r="J1168" s="39">
        <f>VLOOKUP($J1165,ASBVs!$A$2:$AP$1041,31,FALSE)</f>
        <v>0.34</v>
      </c>
    </row>
    <row r="1169" spans="2:10" ht="12.6" customHeight="1" x14ac:dyDescent="0.3">
      <c r="B1169" s="29">
        <f>VLOOKUP($J1165,ASBVs!$A$2:$AP$1041,12,FALSE)</f>
        <v>68</v>
      </c>
      <c r="C1169" s="29">
        <f>VLOOKUP($J1165,ASBVs!$A$2:$AP$1041,14,FALSE)</f>
        <v>70</v>
      </c>
      <c r="D1169" s="29">
        <f>VLOOKUP($J1165,ASBVs!$A$2:$AP$1041,16,FALSE)</f>
        <v>63</v>
      </c>
      <c r="E1169" s="29">
        <f>VLOOKUP($J1165,ASBVs!$A$2:$AP$1041,18,FALSE)</f>
        <v>67</v>
      </c>
      <c r="F1169" s="29">
        <f>VLOOKUP($J1165,ASBVs!$A$2:$AP$1041,20,FALSE)</f>
        <v>66</v>
      </c>
      <c r="G1169" s="29">
        <f>VLOOKUP($J1165,ASBVs!$A$2:$AP$1041,42,FALSE)</f>
        <v>59</v>
      </c>
      <c r="H1169" s="29">
        <f>VLOOKUP($J1165,ASBVs!$A$2:$AP$1041,40,FALSE)</f>
        <v>52</v>
      </c>
      <c r="I1169" s="29">
        <f>VLOOKUP($J1165,ASBVs!$A$2:$AP$1041,22,FALSE)</f>
        <v>63</v>
      </c>
      <c r="J1169" s="29">
        <f>VLOOKUP($J1165,ASBVs!$A$2:$AP$1041,32,FALSE)</f>
        <v>57</v>
      </c>
    </row>
    <row r="1170" spans="2:10" ht="12.6" customHeight="1" x14ac:dyDescent="0.3">
      <c r="B1170" s="31" t="s">
        <v>1089</v>
      </c>
      <c r="C1170" s="27" t="s">
        <v>1090</v>
      </c>
      <c r="D1170" s="27" t="s">
        <v>1091</v>
      </c>
      <c r="E1170" s="27" t="s">
        <v>8</v>
      </c>
      <c r="F1170" s="27" t="s">
        <v>6</v>
      </c>
      <c r="G1170" s="27" t="s">
        <v>7</v>
      </c>
      <c r="H1170" s="27" t="s">
        <v>2638</v>
      </c>
      <c r="I1170" s="85" t="s">
        <v>2700</v>
      </c>
      <c r="J1170" s="86"/>
    </row>
    <row r="1171" spans="2:10" ht="12.6" customHeight="1" x14ac:dyDescent="0.3">
      <c r="B1171" s="30">
        <f>VLOOKUP($J1165,ASBVs!$A$2:$AP$1041,33,FALSE)</f>
        <v>0.05</v>
      </c>
      <c r="C1171" s="30">
        <f>VLOOKUP($J1165,ASBVs!$A$2:$AP$1041,35,FALSE)</f>
        <v>0.23</v>
      </c>
      <c r="D1171" s="30">
        <f>VLOOKUP($J1165,ASBVs!$A$2:$AP$1041,37,FALSE)</f>
        <v>0.01</v>
      </c>
      <c r="E1171" s="32">
        <f>VLOOKUP($J1165,ASBVs!$A$2:$AP$1041,29,FALSE)</f>
        <v>4.59</v>
      </c>
      <c r="F1171" s="32">
        <f>VLOOKUP($J1165,ASBVs!$A$2:$AP$1041,23,FALSE)</f>
        <v>-0.32</v>
      </c>
      <c r="G1171" s="32">
        <f>VLOOKUP($J1165,ASBVs!$A$2:$AP$1041,25,FALSE)</f>
        <v>3.4</v>
      </c>
      <c r="H1171" s="32">
        <f>VLOOKUP($J1165,ASBVs!$A$2:$AP$1041,27,FALSE)</f>
        <v>2.21</v>
      </c>
      <c r="I1171" s="86"/>
      <c r="J1171" s="86"/>
    </row>
    <row r="1172" spans="2:10" ht="12.6" customHeight="1" x14ac:dyDescent="0.3">
      <c r="B1172" s="33">
        <f>VLOOKUP($J1165,ASBVs!$A$2:$AP$1041,34,FALSE)</f>
        <v>47</v>
      </c>
      <c r="C1172" s="33">
        <f>VLOOKUP($J1165,ASBVs!$A$2:$AP$1041,36,FALSE)</f>
        <v>55</v>
      </c>
      <c r="D1172" s="33">
        <f>VLOOKUP($J1165,ASBVs!$A$2:$AP$1041,38,FALSE)</f>
        <v>40</v>
      </c>
      <c r="E1172" s="33">
        <f>VLOOKUP($J1165,ASBVs!$A$2:$AP$1041,30,FALSE)</f>
        <v>61</v>
      </c>
      <c r="F1172" s="33">
        <f>VLOOKUP($J1165,ASBVs!$A$2:$AP$1041,24,FALSE)</f>
        <v>53</v>
      </c>
      <c r="G1172" s="33">
        <f>VLOOKUP($J1165,ASBVs!$A$2:$AP$1041,26,FALSE)</f>
        <v>52</v>
      </c>
      <c r="H1172" s="33">
        <f>VLOOKUP($J1165,ASBVs!$A$2:$AP$1041,28,FALSE)</f>
        <v>56</v>
      </c>
      <c r="I1172" s="99">
        <f>VLOOKUP($J1165,ASBVs!$A$2:$AQ$1041,43,FALSE)</f>
        <v>11.129999999999999</v>
      </c>
      <c r="J1172" s="79"/>
    </row>
    <row r="1173" spans="2:10" ht="12.6" customHeight="1" x14ac:dyDescent="0.3">
      <c r="B1173" s="87" t="s">
        <v>2695</v>
      </c>
      <c r="C1173" s="88"/>
      <c r="D1173" s="89" t="s">
        <v>2699</v>
      </c>
      <c r="E1173" s="90"/>
      <c r="F1173" s="91" t="str">
        <f>VLOOKUP($J1165,ASBVs!$A$2:$F$1041,6,FALSE)</f>
        <v xml:space="preserve"> </v>
      </c>
      <c r="G1173" s="34" t="s">
        <v>2669</v>
      </c>
      <c r="H1173" s="35" t="str">
        <f>VLOOKUP($J1165,ASBVs!$A$2:$AU$1041,46,FALSE)</f>
        <v>1</v>
      </c>
      <c r="I1173" s="34" t="s">
        <v>2670</v>
      </c>
      <c r="J1173" s="35" t="str">
        <f>VLOOKUP($J1165,ASBVs!$A$2:$AU$1041,47,FALSE)</f>
        <v>1</v>
      </c>
    </row>
    <row r="1174" spans="2:10" ht="12.6" customHeight="1" x14ac:dyDescent="0.3">
      <c r="B1174" s="93">
        <f>VLOOKUP($J1165,ASBVs!$A$2:$AS$1041,45,FALSE)</f>
        <v>128.86000000000001</v>
      </c>
      <c r="C1174" s="94"/>
      <c r="D1174" s="93">
        <f>VLOOKUP($J1165,ASBVs!$A$2:$AS$1041,44,FALSE)</f>
        <v>167.35</v>
      </c>
      <c r="E1174" s="94"/>
      <c r="F1174" s="92"/>
      <c r="G1174" s="34" t="s">
        <v>2671</v>
      </c>
      <c r="H1174" s="35" t="str">
        <f>VLOOKUP($J1165,ASBVs!$A$2:$AW$1041,48,FALSE)</f>
        <v>3</v>
      </c>
      <c r="I1174" s="34" t="s">
        <v>2672</v>
      </c>
      <c r="J1174" s="35">
        <f>VLOOKUP($J1165,ASBVs!$A$2:$AW$1041,49,FALSE)</f>
        <v>3</v>
      </c>
    </row>
    <row r="1175" spans="2:10" ht="12.6" customHeight="1" x14ac:dyDescent="0.3">
      <c r="B1175" s="36" t="s">
        <v>2696</v>
      </c>
      <c r="C1175" s="95" t="str">
        <f>VLOOKUP($J1165,ASBVs!$A$2:$E$1041,5,FALSE)</f>
        <v xml:space="preserve">Individual </v>
      </c>
      <c r="D1175" s="96"/>
      <c r="E1175" s="97" t="s">
        <v>2697</v>
      </c>
      <c r="F1175" s="98"/>
      <c r="G1175" s="74"/>
      <c r="H1175" s="75"/>
      <c r="I1175" s="37" t="s">
        <v>2698</v>
      </c>
      <c r="J1175" s="38"/>
    </row>
    <row r="1177" spans="2:10" ht="12.6" customHeight="1" x14ac:dyDescent="0.3">
      <c r="B1177" s="76" t="s">
        <v>2692</v>
      </c>
      <c r="C1177" s="77"/>
      <c r="D1177" s="20" t="str">
        <f>VLOOKUP($J1177,ASBVs!$A$2:$B$1041,2,FALSE)</f>
        <v>229927</v>
      </c>
      <c r="E1177" s="21"/>
      <c r="F1177" s="22" t="str">
        <f>VLOOKUP($J1177,ASBVs!$A$2:$J$1041,10,FALSE)</f>
        <v>Single - ET</v>
      </c>
      <c r="G1177" s="78" t="str">
        <f>VLOOKUP($J1177,ASBVs!$A$2:$AX$1041,50,FALSE)</f>
        <v xml:space="preserve"> </v>
      </c>
      <c r="H1177" s="79"/>
      <c r="I1177" s="23" t="s">
        <v>2693</v>
      </c>
      <c r="J1177" s="24">
        <v>99</v>
      </c>
    </row>
    <row r="1178" spans="2:10" ht="12.6" customHeight="1" x14ac:dyDescent="0.3">
      <c r="B1178" s="25" t="s">
        <v>2694</v>
      </c>
      <c r="C1178" s="80" t="str">
        <f>VLOOKUP($J1177,ASBVs!$A$2:$H$1041,8,FALSE)</f>
        <v>204319</v>
      </c>
      <c r="D1178" s="80"/>
      <c r="E1178" s="81"/>
      <c r="F1178" s="26" t="s">
        <v>2639</v>
      </c>
      <c r="G1178" s="82">
        <f>VLOOKUP($J1177,ASBVs!$A$2:$I$1041,9,FALSE)</f>
        <v>44721</v>
      </c>
      <c r="H1178" s="83"/>
      <c r="I1178" s="83"/>
      <c r="J1178" s="84"/>
    </row>
    <row r="1179" spans="2:10" ht="12.6" customHeight="1" x14ac:dyDescent="0.3">
      <c r="B1179" s="27" t="s">
        <v>0</v>
      </c>
      <c r="C1179" s="28" t="s">
        <v>1</v>
      </c>
      <c r="D1179" s="28" t="s">
        <v>2</v>
      </c>
      <c r="E1179" s="28" t="s">
        <v>3</v>
      </c>
      <c r="F1179" s="27" t="s">
        <v>4</v>
      </c>
      <c r="G1179" s="28" t="s">
        <v>1093</v>
      </c>
      <c r="H1179" s="28" t="s">
        <v>1092</v>
      </c>
      <c r="I1179" s="28" t="s">
        <v>5</v>
      </c>
      <c r="J1179" s="28" t="s">
        <v>2652</v>
      </c>
    </row>
    <row r="1180" spans="2:10" ht="12.6" customHeight="1" x14ac:dyDescent="0.3">
      <c r="B1180" s="29">
        <f>VLOOKUP($J1177,ASBVs!$A$2:$AP$1041,11,FALSE)</f>
        <v>0.81</v>
      </c>
      <c r="C1180" s="29">
        <f>VLOOKUP($J1177,ASBVs!$A$2:$AP$1041,13,FALSE)</f>
        <v>11.45</v>
      </c>
      <c r="D1180" s="29">
        <f>VLOOKUP($J1177,ASBVs!$A$2:$AP$1041,15,FALSE)</f>
        <v>18.059999999999999</v>
      </c>
      <c r="E1180" s="29">
        <f>VLOOKUP($J1177,ASBVs!$A$2:$AP$1041,17,FALSE)</f>
        <v>0.21</v>
      </c>
      <c r="F1180" s="29">
        <f>VLOOKUP($J1177,ASBVs!$A$2:$AP$1041,19,FALSE)</f>
        <v>1.87</v>
      </c>
      <c r="G1180" s="39">
        <f>VLOOKUP($J1177,ASBVs!$A$2:$AP$1041,41,FALSE)</f>
        <v>0.41</v>
      </c>
      <c r="H1180" s="39">
        <f>VLOOKUP($J1177,ASBVs!$A$2:$AP$1041,39,FALSE)</f>
        <v>0.25</v>
      </c>
      <c r="I1180" s="29">
        <f>VLOOKUP($J1177,ASBVs!$A$2:$AP$1041,21,FALSE)</f>
        <v>0.25</v>
      </c>
      <c r="J1180" s="39">
        <f>VLOOKUP($J1177,ASBVs!$A$2:$AP$1041,31,FALSE)</f>
        <v>0.27</v>
      </c>
    </row>
    <row r="1181" spans="2:10" ht="12.6" customHeight="1" x14ac:dyDescent="0.3">
      <c r="B1181" s="29">
        <f>VLOOKUP($J1177,ASBVs!$A$2:$AP$1041,12,FALSE)</f>
        <v>68</v>
      </c>
      <c r="C1181" s="29">
        <f>VLOOKUP($J1177,ASBVs!$A$2:$AP$1041,14,FALSE)</f>
        <v>71</v>
      </c>
      <c r="D1181" s="29">
        <f>VLOOKUP($J1177,ASBVs!$A$2:$AP$1041,16,FALSE)</f>
        <v>61</v>
      </c>
      <c r="E1181" s="29">
        <f>VLOOKUP($J1177,ASBVs!$A$2:$AP$1041,18,FALSE)</f>
        <v>67</v>
      </c>
      <c r="F1181" s="29">
        <f>VLOOKUP($J1177,ASBVs!$A$2:$AP$1041,20,FALSE)</f>
        <v>66</v>
      </c>
      <c r="G1181" s="29">
        <f>VLOOKUP($J1177,ASBVs!$A$2:$AP$1041,42,FALSE)</f>
        <v>58</v>
      </c>
      <c r="H1181" s="29">
        <f>VLOOKUP($J1177,ASBVs!$A$2:$AP$1041,40,FALSE)</f>
        <v>49</v>
      </c>
      <c r="I1181" s="29">
        <f>VLOOKUP($J1177,ASBVs!$A$2:$AP$1041,22,FALSE)</f>
        <v>61</v>
      </c>
      <c r="J1181" s="29">
        <f>VLOOKUP($J1177,ASBVs!$A$2:$AP$1041,32,FALSE)</f>
        <v>56</v>
      </c>
    </row>
    <row r="1182" spans="2:10" ht="12.6" customHeight="1" x14ac:dyDescent="0.3">
      <c r="B1182" s="31" t="s">
        <v>1089</v>
      </c>
      <c r="C1182" s="27" t="s">
        <v>1090</v>
      </c>
      <c r="D1182" s="27" t="s">
        <v>1091</v>
      </c>
      <c r="E1182" s="27" t="s">
        <v>8</v>
      </c>
      <c r="F1182" s="27" t="s">
        <v>6</v>
      </c>
      <c r="G1182" s="27" t="s">
        <v>7</v>
      </c>
      <c r="H1182" s="27" t="s">
        <v>2638</v>
      </c>
      <c r="I1182" s="85" t="s">
        <v>2700</v>
      </c>
      <c r="J1182" s="86"/>
    </row>
    <row r="1183" spans="2:10" ht="12.6" customHeight="1" x14ac:dyDescent="0.3">
      <c r="B1183" s="30">
        <f>VLOOKUP($J1177,ASBVs!$A$2:$AP$1041,33,FALSE)</f>
        <v>0.03</v>
      </c>
      <c r="C1183" s="30">
        <f>VLOOKUP($J1177,ASBVs!$A$2:$AP$1041,35,FALSE)</f>
        <v>0.28000000000000003</v>
      </c>
      <c r="D1183" s="30">
        <f>VLOOKUP($J1177,ASBVs!$A$2:$AP$1041,37,FALSE)</f>
        <v>1E-3</v>
      </c>
      <c r="E1183" s="32">
        <f>VLOOKUP($J1177,ASBVs!$A$2:$AP$1041,29,FALSE)</f>
        <v>5.45</v>
      </c>
      <c r="F1183" s="32">
        <f>VLOOKUP($J1177,ASBVs!$A$2:$AP$1041,23,FALSE)</f>
        <v>-0.4</v>
      </c>
      <c r="G1183" s="32">
        <f>VLOOKUP($J1177,ASBVs!$A$2:$AP$1041,25,FALSE)</f>
        <v>6.17</v>
      </c>
      <c r="H1183" s="32">
        <f>VLOOKUP($J1177,ASBVs!$A$2:$AP$1041,27,FALSE)</f>
        <v>2.4900000000000002</v>
      </c>
      <c r="I1183" s="86"/>
      <c r="J1183" s="86"/>
    </row>
    <row r="1184" spans="2:10" ht="12.6" customHeight="1" x14ac:dyDescent="0.3">
      <c r="B1184" s="33">
        <f>VLOOKUP($J1177,ASBVs!$A$2:$AP$1041,34,FALSE)</f>
        <v>42</v>
      </c>
      <c r="C1184" s="33">
        <f>VLOOKUP($J1177,ASBVs!$A$2:$AP$1041,36,FALSE)</f>
        <v>53</v>
      </c>
      <c r="D1184" s="33">
        <f>VLOOKUP($J1177,ASBVs!$A$2:$AP$1041,38,FALSE)</f>
        <v>35</v>
      </c>
      <c r="E1184" s="33">
        <f>VLOOKUP($J1177,ASBVs!$A$2:$AP$1041,30,FALSE)</f>
        <v>60</v>
      </c>
      <c r="F1184" s="33">
        <f>VLOOKUP($J1177,ASBVs!$A$2:$AP$1041,24,FALSE)</f>
        <v>51</v>
      </c>
      <c r="G1184" s="33">
        <f>VLOOKUP($J1177,ASBVs!$A$2:$AP$1041,26,FALSE)</f>
        <v>50</v>
      </c>
      <c r="H1184" s="33">
        <f>VLOOKUP($J1177,ASBVs!$A$2:$AP$1041,28,FALSE)</f>
        <v>53</v>
      </c>
      <c r="I1184" s="99">
        <f>VLOOKUP($J1177,ASBVs!$A$2:$AQ$1041,43,FALSE)</f>
        <v>11.7</v>
      </c>
      <c r="J1184" s="79"/>
    </row>
    <row r="1185" spans="2:10" ht="12.6" customHeight="1" x14ac:dyDescent="0.3">
      <c r="B1185" s="87" t="s">
        <v>2695</v>
      </c>
      <c r="C1185" s="88"/>
      <c r="D1185" s="89" t="s">
        <v>2699</v>
      </c>
      <c r="E1185" s="90"/>
      <c r="F1185" s="91" t="str">
        <f>VLOOKUP($J1177,ASBVs!$A$2:$F$1041,6,FALSE)</f>
        <v xml:space="preserve"> </v>
      </c>
      <c r="G1185" s="34" t="s">
        <v>2669</v>
      </c>
      <c r="H1185" s="35" t="str">
        <f>VLOOKUP($J1177,ASBVs!$A$2:$AU$1041,46,FALSE)</f>
        <v>2</v>
      </c>
      <c r="I1185" s="34" t="s">
        <v>2670</v>
      </c>
      <c r="J1185" s="35" t="str">
        <f>VLOOKUP($J1177,ASBVs!$A$2:$AU$1041,47,FALSE)</f>
        <v>2</v>
      </c>
    </row>
    <row r="1186" spans="2:10" ht="12.6" customHeight="1" x14ac:dyDescent="0.3">
      <c r="B1186" s="93">
        <f>VLOOKUP($J1177,ASBVs!$A$2:$AS$1041,45,FALSE)</f>
        <v>127.1</v>
      </c>
      <c r="C1186" s="94"/>
      <c r="D1186" s="93">
        <f>VLOOKUP($J1177,ASBVs!$A$2:$AS$1041,44,FALSE)</f>
        <v>169.97</v>
      </c>
      <c r="E1186" s="94"/>
      <c r="F1186" s="92"/>
      <c r="G1186" s="34" t="s">
        <v>2671</v>
      </c>
      <c r="H1186" s="35" t="str">
        <f>VLOOKUP($J1177,ASBVs!$A$2:$AW$1041,48,FALSE)</f>
        <v>3</v>
      </c>
      <c r="I1186" s="34" t="s">
        <v>2672</v>
      </c>
      <c r="J1186" s="35">
        <f>VLOOKUP($J1177,ASBVs!$A$2:$AW$1041,49,FALSE)</f>
        <v>3</v>
      </c>
    </row>
    <row r="1187" spans="2:10" ht="12.6" customHeight="1" x14ac:dyDescent="0.3">
      <c r="B1187" s="36" t="s">
        <v>2696</v>
      </c>
      <c r="C1187" s="95" t="str">
        <f>VLOOKUP($J1177,ASBVs!$A$2:$E$1041,5,FALSE)</f>
        <v xml:space="preserve">Individual </v>
      </c>
      <c r="D1187" s="96"/>
      <c r="E1187" s="97" t="s">
        <v>2697</v>
      </c>
      <c r="F1187" s="98"/>
      <c r="G1187" s="74"/>
      <c r="H1187" s="75"/>
      <c r="I1187" s="37" t="s">
        <v>2698</v>
      </c>
      <c r="J1187" s="38"/>
    </row>
    <row r="1189" spans="2:10" ht="12.6" customHeight="1" x14ac:dyDescent="0.3">
      <c r="B1189" s="76" t="s">
        <v>2692</v>
      </c>
      <c r="C1189" s="77"/>
      <c r="D1189" s="20" t="str">
        <f>VLOOKUP($J1189,ASBVs!$A$2:$B$1041,2,FALSE)</f>
        <v>223077</v>
      </c>
      <c r="E1189" s="21"/>
      <c r="F1189" s="22" t="str">
        <f>VLOOKUP($J1189,ASBVs!$A$2:$J$1041,10,FALSE)</f>
        <v>Twin</v>
      </c>
      <c r="G1189" s="78" t="str">
        <f>VLOOKUP($J1189,ASBVs!$A$2:$AX$1041,50,FALSE)</f>
        <v xml:space="preserve"> </v>
      </c>
      <c r="H1189" s="79"/>
      <c r="I1189" s="23" t="s">
        <v>2693</v>
      </c>
      <c r="J1189" s="24">
        <v>100</v>
      </c>
    </row>
    <row r="1190" spans="2:10" ht="12.6" customHeight="1" x14ac:dyDescent="0.3">
      <c r="B1190" s="25" t="s">
        <v>2694</v>
      </c>
      <c r="C1190" s="80" t="str">
        <f>VLOOKUP($J1189,ASBVs!$A$2:$H$1041,8,FALSE)</f>
        <v>206625</v>
      </c>
      <c r="D1190" s="80"/>
      <c r="E1190" s="81"/>
      <c r="F1190" s="26" t="s">
        <v>2639</v>
      </c>
      <c r="G1190" s="82">
        <f>VLOOKUP($J1189,ASBVs!$A$2:$I$1041,9,FALSE)</f>
        <v>44683</v>
      </c>
      <c r="H1190" s="83"/>
      <c r="I1190" s="83"/>
      <c r="J1190" s="84"/>
    </row>
    <row r="1191" spans="2:10" ht="12.6" customHeight="1" x14ac:dyDescent="0.3">
      <c r="B1191" s="27" t="s">
        <v>0</v>
      </c>
      <c r="C1191" s="28" t="s">
        <v>1</v>
      </c>
      <c r="D1191" s="28" t="s">
        <v>2</v>
      </c>
      <c r="E1191" s="28" t="s">
        <v>3</v>
      </c>
      <c r="F1191" s="27" t="s">
        <v>4</v>
      </c>
      <c r="G1191" s="28" t="s">
        <v>1093</v>
      </c>
      <c r="H1191" s="28" t="s">
        <v>1092</v>
      </c>
      <c r="I1191" s="28" t="s">
        <v>5</v>
      </c>
      <c r="J1191" s="28" t="s">
        <v>2652</v>
      </c>
    </row>
    <row r="1192" spans="2:10" ht="12.6" customHeight="1" x14ac:dyDescent="0.3">
      <c r="B1192" s="29">
        <f>VLOOKUP($J1189,ASBVs!$A$2:$AP$1041,11,FALSE)</f>
        <v>0.52</v>
      </c>
      <c r="C1192" s="29">
        <f>VLOOKUP($J1189,ASBVs!$A$2:$AP$1041,13,FALSE)</f>
        <v>10.08</v>
      </c>
      <c r="D1192" s="29">
        <f>VLOOKUP($J1189,ASBVs!$A$2:$AP$1041,15,FALSE)</f>
        <v>15.9</v>
      </c>
      <c r="E1192" s="29">
        <f>VLOOKUP($J1189,ASBVs!$A$2:$AP$1041,17,FALSE)</f>
        <v>-0.28999999999999998</v>
      </c>
      <c r="F1192" s="29">
        <f>VLOOKUP($J1189,ASBVs!$A$2:$AP$1041,19,FALSE)</f>
        <v>1.79</v>
      </c>
      <c r="G1192" s="39">
        <f>VLOOKUP($J1189,ASBVs!$A$2:$AP$1041,41,FALSE)</f>
        <v>0.37</v>
      </c>
      <c r="H1192" s="39">
        <f>VLOOKUP($J1189,ASBVs!$A$2:$AP$1041,39,FALSE)</f>
        <v>0.2</v>
      </c>
      <c r="I1192" s="29">
        <f>VLOOKUP($J1189,ASBVs!$A$2:$AP$1041,21,FALSE)</f>
        <v>1.1499999999999999</v>
      </c>
      <c r="J1192" s="39">
        <f>VLOOKUP($J1189,ASBVs!$A$2:$AP$1041,31,FALSE)</f>
        <v>0.25</v>
      </c>
    </row>
    <row r="1193" spans="2:10" ht="12.6" customHeight="1" x14ac:dyDescent="0.3">
      <c r="B1193" s="29">
        <f>VLOOKUP($J1189,ASBVs!$A$2:$AP$1041,12,FALSE)</f>
        <v>67</v>
      </c>
      <c r="C1193" s="29">
        <f>VLOOKUP($J1189,ASBVs!$A$2:$AP$1041,14,FALSE)</f>
        <v>73</v>
      </c>
      <c r="D1193" s="29">
        <f>VLOOKUP($J1189,ASBVs!$A$2:$AP$1041,16,FALSE)</f>
        <v>61</v>
      </c>
      <c r="E1193" s="29">
        <f>VLOOKUP($J1189,ASBVs!$A$2:$AP$1041,18,FALSE)</f>
        <v>71</v>
      </c>
      <c r="F1193" s="29">
        <f>VLOOKUP($J1189,ASBVs!$A$2:$AP$1041,20,FALSE)</f>
        <v>69</v>
      </c>
      <c r="G1193" s="29">
        <f>VLOOKUP($J1189,ASBVs!$A$2:$AP$1041,42,FALSE)</f>
        <v>55</v>
      </c>
      <c r="H1193" s="29">
        <f>VLOOKUP($J1189,ASBVs!$A$2:$AP$1041,40,FALSE)</f>
        <v>47</v>
      </c>
      <c r="I1193" s="29">
        <f>VLOOKUP($J1189,ASBVs!$A$2:$AP$1041,22,FALSE)</f>
        <v>58</v>
      </c>
      <c r="J1193" s="29">
        <f>VLOOKUP($J1189,ASBVs!$A$2:$AP$1041,32,FALSE)</f>
        <v>54</v>
      </c>
    </row>
    <row r="1194" spans="2:10" ht="12.6" customHeight="1" x14ac:dyDescent="0.3">
      <c r="B1194" s="31" t="s">
        <v>1089</v>
      </c>
      <c r="C1194" s="27" t="s">
        <v>1090</v>
      </c>
      <c r="D1194" s="27" t="s">
        <v>1091</v>
      </c>
      <c r="E1194" s="27" t="s">
        <v>8</v>
      </c>
      <c r="F1194" s="27" t="s">
        <v>6</v>
      </c>
      <c r="G1194" s="27" t="s">
        <v>7</v>
      </c>
      <c r="H1194" s="27" t="s">
        <v>2638</v>
      </c>
      <c r="I1194" s="85" t="s">
        <v>2700</v>
      </c>
      <c r="J1194" s="86"/>
    </row>
    <row r="1195" spans="2:10" ht="12.6" customHeight="1" x14ac:dyDescent="0.3">
      <c r="B1195" s="30">
        <f>VLOOKUP($J1189,ASBVs!$A$2:$AP$1041,33,FALSE)</f>
        <v>0.03</v>
      </c>
      <c r="C1195" s="30">
        <f>VLOOKUP($J1189,ASBVs!$A$2:$AP$1041,35,FALSE)</f>
        <v>0.16</v>
      </c>
      <c r="D1195" s="30">
        <f>VLOOKUP($J1189,ASBVs!$A$2:$AP$1041,37,FALSE)</f>
        <v>0.02</v>
      </c>
      <c r="E1195" s="32">
        <f>VLOOKUP($J1189,ASBVs!$A$2:$AP$1041,29,FALSE)</f>
        <v>5.45</v>
      </c>
      <c r="F1195" s="32">
        <f>VLOOKUP($J1189,ASBVs!$A$2:$AP$1041,23,FALSE)</f>
        <v>-0.28999999999999998</v>
      </c>
      <c r="G1195" s="32">
        <f>VLOOKUP($J1189,ASBVs!$A$2:$AP$1041,25,FALSE)</f>
        <v>3.82</v>
      </c>
      <c r="H1195" s="32">
        <f>VLOOKUP($J1189,ASBVs!$A$2:$AP$1041,27,FALSE)</f>
        <v>1.58</v>
      </c>
      <c r="I1195" s="86"/>
      <c r="J1195" s="86"/>
    </row>
    <row r="1196" spans="2:10" ht="12.6" customHeight="1" x14ac:dyDescent="0.3">
      <c r="B1196" s="33">
        <f>VLOOKUP($J1189,ASBVs!$A$2:$AP$1041,34,FALSE)</f>
        <v>42</v>
      </c>
      <c r="C1196" s="33">
        <f>VLOOKUP($J1189,ASBVs!$A$2:$AP$1041,36,FALSE)</f>
        <v>50</v>
      </c>
      <c r="D1196" s="33">
        <f>VLOOKUP($J1189,ASBVs!$A$2:$AP$1041,38,FALSE)</f>
        <v>35</v>
      </c>
      <c r="E1196" s="33">
        <f>VLOOKUP($J1189,ASBVs!$A$2:$AP$1041,30,FALSE)</f>
        <v>62</v>
      </c>
      <c r="F1196" s="33">
        <f>VLOOKUP($J1189,ASBVs!$A$2:$AP$1041,24,FALSE)</f>
        <v>48</v>
      </c>
      <c r="G1196" s="33">
        <f>VLOOKUP($J1189,ASBVs!$A$2:$AP$1041,26,FALSE)</f>
        <v>48</v>
      </c>
      <c r="H1196" s="33">
        <f>VLOOKUP($J1189,ASBVs!$A$2:$AP$1041,28,FALSE)</f>
        <v>55</v>
      </c>
      <c r="I1196" s="99">
        <f>VLOOKUP($J1189,ASBVs!$A$2:$AQ$1041,43,FALSE)</f>
        <v>11.23</v>
      </c>
      <c r="J1196" s="79"/>
    </row>
    <row r="1197" spans="2:10" ht="12.6" customHeight="1" x14ac:dyDescent="0.3">
      <c r="B1197" s="87" t="s">
        <v>2695</v>
      </c>
      <c r="C1197" s="88"/>
      <c r="D1197" s="89" t="s">
        <v>2699</v>
      </c>
      <c r="E1197" s="90"/>
      <c r="F1197" s="91" t="str">
        <f>VLOOKUP($J1189,ASBVs!$A$2:$F$1041,6,FALSE)</f>
        <v xml:space="preserve"> </v>
      </c>
      <c r="G1197" s="34" t="s">
        <v>2669</v>
      </c>
      <c r="H1197" s="35" t="str">
        <f>VLOOKUP($J1189,ASBVs!$A$2:$AU$1041,46,FALSE)</f>
        <v>2</v>
      </c>
      <c r="I1197" s="34" t="s">
        <v>2670</v>
      </c>
      <c r="J1197" s="35" t="str">
        <f>VLOOKUP($J1189,ASBVs!$A$2:$AU$1041,47,FALSE)</f>
        <v>1</v>
      </c>
    </row>
    <row r="1198" spans="2:10" ht="12.6" customHeight="1" x14ac:dyDescent="0.3">
      <c r="B1198" s="93">
        <f>VLOOKUP($J1189,ASBVs!$A$2:$AS$1041,45,FALSE)</f>
        <v>126.51</v>
      </c>
      <c r="C1198" s="94"/>
      <c r="D1198" s="93">
        <f>VLOOKUP($J1189,ASBVs!$A$2:$AS$1041,44,FALSE)</f>
        <v>161.94999999999999</v>
      </c>
      <c r="E1198" s="94"/>
      <c r="F1198" s="92"/>
      <c r="G1198" s="34" t="s">
        <v>2671</v>
      </c>
      <c r="H1198" s="35" t="str">
        <f>VLOOKUP($J1189,ASBVs!$A$2:$AW$1041,48,FALSE)</f>
        <v>2</v>
      </c>
      <c r="I1198" s="34" t="s">
        <v>2672</v>
      </c>
      <c r="J1198" s="35">
        <f>VLOOKUP($J1189,ASBVs!$A$2:$AW$1041,49,FALSE)</f>
        <v>3</v>
      </c>
    </row>
    <row r="1199" spans="2:10" ht="12.6" customHeight="1" x14ac:dyDescent="0.3">
      <c r="B1199" s="36" t="s">
        <v>2696</v>
      </c>
      <c r="C1199" s="95" t="str">
        <f>VLOOKUP($J1189,ASBVs!$A$2:$E$1041,5,FALSE)</f>
        <v xml:space="preserve">Individual </v>
      </c>
      <c r="D1199" s="96"/>
      <c r="E1199" s="97" t="s">
        <v>2697</v>
      </c>
      <c r="F1199" s="98"/>
      <c r="G1199" s="74"/>
      <c r="H1199" s="75"/>
      <c r="I1199" s="37" t="s">
        <v>2698</v>
      </c>
      <c r="J1199" s="38"/>
    </row>
    <row r="1201" spans="2:10" ht="12.6" customHeight="1" x14ac:dyDescent="0.3">
      <c r="B1201" s="76" t="s">
        <v>2692</v>
      </c>
      <c r="C1201" s="77"/>
      <c r="D1201" s="20" t="str">
        <f>VLOOKUP($J1201,ASBVs!$A$2:$B$1041,2,FALSE)</f>
        <v>223393</v>
      </c>
      <c r="E1201" s="21"/>
      <c r="F1201" s="22" t="str">
        <f>VLOOKUP($J1201,ASBVs!$A$2:$J$1041,10,FALSE)</f>
        <v>Twin</v>
      </c>
      <c r="G1201" s="78" t="str">
        <f>VLOOKUP($J1201,ASBVs!$A$2:$AX$1041,50,FALSE)</f>
        <v xml:space="preserve"> </v>
      </c>
      <c r="H1201" s="79"/>
      <c r="I1201" s="23" t="s">
        <v>2693</v>
      </c>
      <c r="J1201" s="24" t="s">
        <v>2617</v>
      </c>
    </row>
    <row r="1202" spans="2:10" ht="12.6" customHeight="1" x14ac:dyDescent="0.3">
      <c r="B1202" s="25" t="s">
        <v>2694</v>
      </c>
      <c r="C1202" s="80" t="str">
        <f>VLOOKUP($J1201,ASBVs!$A$2:$H$1041,8,FALSE)</f>
        <v>184292</v>
      </c>
      <c r="D1202" s="80"/>
      <c r="E1202" s="81"/>
      <c r="F1202" s="26" t="s">
        <v>2639</v>
      </c>
      <c r="G1202" s="82">
        <f>VLOOKUP($J1201,ASBVs!$A$2:$I$1041,9,FALSE)</f>
        <v>44696</v>
      </c>
      <c r="H1202" s="83"/>
      <c r="I1202" s="83"/>
      <c r="J1202" s="84"/>
    </row>
    <row r="1203" spans="2:10" ht="12.6" customHeight="1" x14ac:dyDescent="0.3">
      <c r="B1203" s="27" t="s">
        <v>0</v>
      </c>
      <c r="C1203" s="28" t="s">
        <v>1</v>
      </c>
      <c r="D1203" s="28" t="s">
        <v>2</v>
      </c>
      <c r="E1203" s="28" t="s">
        <v>3</v>
      </c>
      <c r="F1203" s="27" t="s">
        <v>4</v>
      </c>
      <c r="G1203" s="28" t="s">
        <v>1093</v>
      </c>
      <c r="H1203" s="28" t="s">
        <v>1092</v>
      </c>
      <c r="I1203" s="28" t="s">
        <v>5</v>
      </c>
      <c r="J1203" s="28" t="s">
        <v>2652</v>
      </c>
    </row>
    <row r="1204" spans="2:10" ht="12.6" customHeight="1" x14ac:dyDescent="0.3">
      <c r="B1204" s="29">
        <f>VLOOKUP($J1201,ASBVs!$A$2:$AP$1041,11,FALSE)</f>
        <v>0.5</v>
      </c>
      <c r="C1204" s="29">
        <f>VLOOKUP($J1201,ASBVs!$A$2:$AP$1041,13,FALSE)</f>
        <v>8.57</v>
      </c>
      <c r="D1204" s="29">
        <f>VLOOKUP($J1201,ASBVs!$A$2:$AP$1041,15,FALSE)</f>
        <v>13.56</v>
      </c>
      <c r="E1204" s="29">
        <f>VLOOKUP($J1201,ASBVs!$A$2:$AP$1041,17,FALSE)</f>
        <v>0.32</v>
      </c>
      <c r="F1204" s="29">
        <f>VLOOKUP($J1201,ASBVs!$A$2:$AP$1041,19,FALSE)</f>
        <v>1.5</v>
      </c>
      <c r="G1204" s="39">
        <f>VLOOKUP($J1201,ASBVs!$A$2:$AP$1041,41,FALSE)</f>
        <v>0.57999999999999996</v>
      </c>
      <c r="H1204" s="39">
        <f>VLOOKUP($J1201,ASBVs!$A$2:$AP$1041,39,FALSE)</f>
        <v>0.4</v>
      </c>
      <c r="I1204" s="29">
        <f>VLOOKUP($J1201,ASBVs!$A$2:$AP$1041,21,FALSE)</f>
        <v>0.79</v>
      </c>
      <c r="J1204" s="39">
        <f>VLOOKUP($J1201,ASBVs!$A$2:$AP$1041,31,FALSE)</f>
        <v>0.37</v>
      </c>
    </row>
    <row r="1205" spans="2:10" ht="12.6" customHeight="1" x14ac:dyDescent="0.3">
      <c r="B1205" s="29">
        <f>VLOOKUP($J1201,ASBVs!$A$2:$AP$1041,12,FALSE)</f>
        <v>68</v>
      </c>
      <c r="C1205" s="29">
        <f>VLOOKUP($J1201,ASBVs!$A$2:$AP$1041,14,FALSE)</f>
        <v>73</v>
      </c>
      <c r="D1205" s="29">
        <f>VLOOKUP($J1201,ASBVs!$A$2:$AP$1041,16,FALSE)</f>
        <v>67</v>
      </c>
      <c r="E1205" s="29">
        <f>VLOOKUP($J1201,ASBVs!$A$2:$AP$1041,18,FALSE)</f>
        <v>71</v>
      </c>
      <c r="F1205" s="29">
        <f>VLOOKUP($J1201,ASBVs!$A$2:$AP$1041,20,FALSE)</f>
        <v>69</v>
      </c>
      <c r="G1205" s="29">
        <f>VLOOKUP($J1201,ASBVs!$A$2:$AP$1041,42,FALSE)</f>
        <v>61</v>
      </c>
      <c r="H1205" s="29">
        <f>VLOOKUP($J1201,ASBVs!$A$2:$AP$1041,40,FALSE)</f>
        <v>53</v>
      </c>
      <c r="I1205" s="29">
        <f>VLOOKUP($J1201,ASBVs!$A$2:$AP$1041,22,FALSE)</f>
        <v>67</v>
      </c>
      <c r="J1205" s="29">
        <f>VLOOKUP($J1201,ASBVs!$A$2:$AP$1041,32,FALSE)</f>
        <v>59</v>
      </c>
    </row>
    <row r="1206" spans="2:10" ht="12.6" customHeight="1" x14ac:dyDescent="0.3">
      <c r="B1206" s="31" t="s">
        <v>1089</v>
      </c>
      <c r="C1206" s="27" t="s">
        <v>1090</v>
      </c>
      <c r="D1206" s="27" t="s">
        <v>1091</v>
      </c>
      <c r="E1206" s="27" t="s">
        <v>8</v>
      </c>
      <c r="F1206" s="27" t="s">
        <v>6</v>
      </c>
      <c r="G1206" s="27" t="s">
        <v>7</v>
      </c>
      <c r="H1206" s="27" t="s">
        <v>2638</v>
      </c>
      <c r="I1206" s="85" t="s">
        <v>2700</v>
      </c>
      <c r="J1206" s="86"/>
    </row>
    <row r="1207" spans="2:10" ht="12.6" customHeight="1" x14ac:dyDescent="0.3">
      <c r="B1207" s="30">
        <f>VLOOKUP($J1201,ASBVs!$A$2:$AP$1041,33,FALSE)</f>
        <v>7.0000000000000007E-2</v>
      </c>
      <c r="C1207" s="30">
        <f>VLOOKUP($J1201,ASBVs!$A$2:$AP$1041,35,FALSE)</f>
        <v>0.34</v>
      </c>
      <c r="D1207" s="30">
        <f>VLOOKUP($J1201,ASBVs!$A$2:$AP$1041,37,FALSE)</f>
        <v>0.03</v>
      </c>
      <c r="E1207" s="32">
        <f>VLOOKUP($J1201,ASBVs!$A$2:$AP$1041,29,FALSE)</f>
        <v>4.0999999999999996</v>
      </c>
      <c r="F1207" s="32">
        <f>VLOOKUP($J1201,ASBVs!$A$2:$AP$1041,23,FALSE)</f>
        <v>-0.14000000000000001</v>
      </c>
      <c r="G1207" s="32">
        <f>VLOOKUP($J1201,ASBVs!$A$2:$AP$1041,25,FALSE)</f>
        <v>3.53</v>
      </c>
      <c r="H1207" s="32">
        <f>VLOOKUP($J1201,ASBVs!$A$2:$AP$1041,27,FALSE)</f>
        <v>1.59</v>
      </c>
      <c r="I1207" s="86"/>
      <c r="J1207" s="86"/>
    </row>
    <row r="1208" spans="2:10" ht="12.6" customHeight="1" x14ac:dyDescent="0.3">
      <c r="B1208" s="33">
        <f>VLOOKUP($J1201,ASBVs!$A$2:$AP$1041,34,FALSE)</f>
        <v>47</v>
      </c>
      <c r="C1208" s="33">
        <f>VLOOKUP($J1201,ASBVs!$A$2:$AP$1041,36,FALSE)</f>
        <v>57</v>
      </c>
      <c r="D1208" s="33">
        <f>VLOOKUP($J1201,ASBVs!$A$2:$AP$1041,38,FALSE)</f>
        <v>41</v>
      </c>
      <c r="E1208" s="33">
        <f>VLOOKUP($J1201,ASBVs!$A$2:$AP$1041,30,FALSE)</f>
        <v>64</v>
      </c>
      <c r="F1208" s="33">
        <f>VLOOKUP($J1201,ASBVs!$A$2:$AP$1041,24,FALSE)</f>
        <v>53</v>
      </c>
      <c r="G1208" s="33">
        <f>VLOOKUP($J1201,ASBVs!$A$2:$AP$1041,26,FALSE)</f>
        <v>52</v>
      </c>
      <c r="H1208" s="33">
        <f>VLOOKUP($J1201,ASBVs!$A$2:$AP$1041,28,FALSE)</f>
        <v>56</v>
      </c>
      <c r="I1208" s="99">
        <f>VLOOKUP($J1201,ASBVs!$A$2:$AQ$1041,43,FALSE)</f>
        <v>9.36</v>
      </c>
      <c r="J1208" s="79"/>
    </row>
    <row r="1209" spans="2:10" ht="12.6" customHeight="1" x14ac:dyDescent="0.3">
      <c r="B1209" s="87" t="s">
        <v>2695</v>
      </c>
      <c r="C1209" s="88"/>
      <c r="D1209" s="89" t="s">
        <v>2699</v>
      </c>
      <c r="E1209" s="90"/>
      <c r="F1209" s="91" t="str">
        <f>VLOOKUP($J1201,ASBVs!$A$2:$F$1041,6,FALSE)</f>
        <v xml:space="preserve"> </v>
      </c>
      <c r="G1209" s="34" t="s">
        <v>2669</v>
      </c>
      <c r="H1209" s="35" t="str">
        <f>VLOOKUP($J1201,ASBVs!$A$2:$AU$1041,46,FALSE)</f>
        <v>1</v>
      </c>
      <c r="I1209" s="34" t="s">
        <v>2670</v>
      </c>
      <c r="J1209" s="35" t="str">
        <f>VLOOKUP($J1201,ASBVs!$A$2:$AU$1041,47,FALSE)</f>
        <v>2</v>
      </c>
    </row>
    <row r="1210" spans="2:10" ht="12.6" customHeight="1" x14ac:dyDescent="0.3">
      <c r="B1210" s="93">
        <f>VLOOKUP($J1201,ASBVs!$A$2:$AS$1041,45,FALSE)</f>
        <v>134.05000000000001</v>
      </c>
      <c r="C1210" s="94"/>
      <c r="D1210" s="93">
        <f>VLOOKUP($J1201,ASBVs!$A$2:$AS$1041,44,FALSE)</f>
        <v>172.96</v>
      </c>
      <c r="E1210" s="94"/>
      <c r="F1210" s="92"/>
      <c r="G1210" s="34" t="s">
        <v>2671</v>
      </c>
      <c r="H1210" s="35" t="str">
        <f>VLOOKUP($J1201,ASBVs!$A$2:$AW$1041,48,FALSE)</f>
        <v>2</v>
      </c>
      <c r="I1210" s="34" t="s">
        <v>2672</v>
      </c>
      <c r="J1210" s="35">
        <f>VLOOKUP($J1201,ASBVs!$A$2:$AW$1041,49,FALSE)</f>
        <v>4</v>
      </c>
    </row>
    <row r="1211" spans="2:10" ht="12.6" customHeight="1" x14ac:dyDescent="0.3">
      <c r="B1211" s="36" t="s">
        <v>2696</v>
      </c>
      <c r="C1211" s="95" t="str">
        <f>VLOOKUP($J1201,ASBVs!$A$2:$E$1041,5,FALSE)</f>
        <v xml:space="preserve">Individual </v>
      </c>
      <c r="D1211" s="96"/>
      <c r="E1211" s="97" t="s">
        <v>2697</v>
      </c>
      <c r="F1211" s="98"/>
      <c r="G1211" s="74"/>
      <c r="H1211" s="75"/>
      <c r="I1211" s="37" t="s">
        <v>2698</v>
      </c>
      <c r="J1211" s="38"/>
    </row>
    <row r="1213" spans="2:10" ht="12.6" customHeight="1" x14ac:dyDescent="0.3">
      <c r="B1213" s="76" t="s">
        <v>2692</v>
      </c>
      <c r="C1213" s="77"/>
      <c r="D1213" s="20" t="str">
        <f>VLOOKUP($J1213,ASBVs!$A$2:$B$1041,2,FALSE)</f>
        <v>223482</v>
      </c>
      <c r="E1213" s="21"/>
      <c r="F1213" s="22" t="str">
        <f>VLOOKUP($J1213,ASBVs!$A$2:$J$1041,10,FALSE)</f>
        <v>Twin</v>
      </c>
      <c r="G1213" s="78" t="str">
        <f>VLOOKUP($J1213,ASBVs!$A$2:$AX$1041,50,FALSE)</f>
        <v>«««««</v>
      </c>
      <c r="H1213" s="79"/>
      <c r="I1213" s="23" t="s">
        <v>2693</v>
      </c>
      <c r="J1213" s="24" t="s">
        <v>2618</v>
      </c>
    </row>
    <row r="1214" spans="2:10" ht="12.6" customHeight="1" x14ac:dyDescent="0.3">
      <c r="B1214" s="25" t="s">
        <v>2694</v>
      </c>
      <c r="C1214" s="80" t="str">
        <f>VLOOKUP($J1213,ASBVs!$A$2:$H$1041,8,FALSE)</f>
        <v>184292</v>
      </c>
      <c r="D1214" s="80"/>
      <c r="E1214" s="81"/>
      <c r="F1214" s="26" t="s">
        <v>2639</v>
      </c>
      <c r="G1214" s="82">
        <f>VLOOKUP($J1213,ASBVs!$A$2:$I$1041,9,FALSE)</f>
        <v>44699</v>
      </c>
      <c r="H1214" s="83"/>
      <c r="I1214" s="83"/>
      <c r="J1214" s="84"/>
    </row>
    <row r="1215" spans="2:10" ht="12.6" customHeight="1" x14ac:dyDescent="0.3">
      <c r="B1215" s="27" t="s">
        <v>0</v>
      </c>
      <c r="C1215" s="28" t="s">
        <v>1</v>
      </c>
      <c r="D1215" s="28" t="s">
        <v>2</v>
      </c>
      <c r="E1215" s="28" t="s">
        <v>3</v>
      </c>
      <c r="F1215" s="27" t="s">
        <v>4</v>
      </c>
      <c r="G1215" s="28" t="s">
        <v>1093</v>
      </c>
      <c r="H1215" s="28" t="s">
        <v>1092</v>
      </c>
      <c r="I1215" s="28" t="s">
        <v>5</v>
      </c>
      <c r="J1215" s="28" t="s">
        <v>2652</v>
      </c>
    </row>
    <row r="1216" spans="2:10" ht="12.6" customHeight="1" x14ac:dyDescent="0.3">
      <c r="B1216" s="29">
        <f>VLOOKUP($J1213,ASBVs!$A$2:$AP$1041,11,FALSE)</f>
        <v>0.52</v>
      </c>
      <c r="C1216" s="29">
        <f>VLOOKUP($J1213,ASBVs!$A$2:$AP$1041,13,FALSE)</f>
        <v>8.64</v>
      </c>
      <c r="D1216" s="29">
        <f>VLOOKUP($J1213,ASBVs!$A$2:$AP$1041,15,FALSE)</f>
        <v>14.78</v>
      </c>
      <c r="E1216" s="29">
        <f>VLOOKUP($J1213,ASBVs!$A$2:$AP$1041,17,FALSE)</f>
        <v>0.77</v>
      </c>
      <c r="F1216" s="29">
        <f>VLOOKUP($J1213,ASBVs!$A$2:$AP$1041,19,FALSE)</f>
        <v>1.8</v>
      </c>
      <c r="G1216" s="39">
        <f>VLOOKUP($J1213,ASBVs!$A$2:$AP$1041,41,FALSE)</f>
        <v>0.5</v>
      </c>
      <c r="H1216" s="39">
        <f>VLOOKUP($J1213,ASBVs!$A$2:$AP$1041,39,FALSE)</f>
        <v>0.33</v>
      </c>
      <c r="I1216" s="29">
        <f>VLOOKUP($J1213,ASBVs!$A$2:$AP$1041,21,FALSE)</f>
        <v>0.5</v>
      </c>
      <c r="J1216" s="39">
        <f>VLOOKUP($J1213,ASBVs!$A$2:$AP$1041,31,FALSE)</f>
        <v>0.3</v>
      </c>
    </row>
    <row r="1217" spans="2:10" ht="12.6" customHeight="1" x14ac:dyDescent="0.3">
      <c r="B1217" s="29">
        <f>VLOOKUP($J1213,ASBVs!$A$2:$AP$1041,12,FALSE)</f>
        <v>69</v>
      </c>
      <c r="C1217" s="29">
        <f>VLOOKUP($J1213,ASBVs!$A$2:$AP$1041,14,FALSE)</f>
        <v>72</v>
      </c>
      <c r="D1217" s="29">
        <f>VLOOKUP($J1213,ASBVs!$A$2:$AP$1041,16,FALSE)</f>
        <v>67</v>
      </c>
      <c r="E1217" s="29">
        <f>VLOOKUP($J1213,ASBVs!$A$2:$AP$1041,18,FALSE)</f>
        <v>68</v>
      </c>
      <c r="F1217" s="29">
        <f>VLOOKUP($J1213,ASBVs!$A$2:$AP$1041,20,FALSE)</f>
        <v>67</v>
      </c>
      <c r="G1217" s="29">
        <f>VLOOKUP($J1213,ASBVs!$A$2:$AP$1041,42,FALSE)</f>
        <v>63</v>
      </c>
      <c r="H1217" s="29">
        <f>VLOOKUP($J1213,ASBVs!$A$2:$AP$1041,40,FALSE)</f>
        <v>56</v>
      </c>
      <c r="I1217" s="29">
        <f>VLOOKUP($J1213,ASBVs!$A$2:$AP$1041,22,FALSE)</f>
        <v>67</v>
      </c>
      <c r="J1217" s="29">
        <f>VLOOKUP($J1213,ASBVs!$A$2:$AP$1041,32,FALSE)</f>
        <v>61</v>
      </c>
    </row>
    <row r="1218" spans="2:10" ht="12.6" customHeight="1" x14ac:dyDescent="0.3">
      <c r="B1218" s="31" t="s">
        <v>1089</v>
      </c>
      <c r="C1218" s="27" t="s">
        <v>1090</v>
      </c>
      <c r="D1218" s="27" t="s">
        <v>1091</v>
      </c>
      <c r="E1218" s="27" t="s">
        <v>8</v>
      </c>
      <c r="F1218" s="27" t="s">
        <v>6</v>
      </c>
      <c r="G1218" s="27" t="s">
        <v>7</v>
      </c>
      <c r="H1218" s="27" t="s">
        <v>2638</v>
      </c>
      <c r="I1218" s="85" t="s">
        <v>2700</v>
      </c>
      <c r="J1218" s="86"/>
    </row>
    <row r="1219" spans="2:10" ht="12.6" customHeight="1" x14ac:dyDescent="0.3">
      <c r="B1219" s="30">
        <f>VLOOKUP($J1213,ASBVs!$A$2:$AP$1041,33,FALSE)</f>
        <v>0.03</v>
      </c>
      <c r="C1219" s="30">
        <f>VLOOKUP($J1213,ASBVs!$A$2:$AP$1041,35,FALSE)</f>
        <v>0.38</v>
      </c>
      <c r="D1219" s="30">
        <f>VLOOKUP($J1213,ASBVs!$A$2:$AP$1041,37,FALSE)</f>
        <v>0.01</v>
      </c>
      <c r="E1219" s="32">
        <f>VLOOKUP($J1213,ASBVs!$A$2:$AP$1041,29,FALSE)</f>
        <v>3.5</v>
      </c>
      <c r="F1219" s="32">
        <f>VLOOKUP($J1213,ASBVs!$A$2:$AP$1041,23,FALSE)</f>
        <v>0.02</v>
      </c>
      <c r="G1219" s="32">
        <f>VLOOKUP($J1213,ASBVs!$A$2:$AP$1041,25,FALSE)</f>
        <v>4.96</v>
      </c>
      <c r="H1219" s="32">
        <f>VLOOKUP($J1213,ASBVs!$A$2:$AP$1041,27,FALSE)</f>
        <v>2.2599999999999998</v>
      </c>
      <c r="I1219" s="86"/>
      <c r="J1219" s="86"/>
    </row>
    <row r="1220" spans="2:10" ht="12.6" customHeight="1" x14ac:dyDescent="0.3">
      <c r="B1220" s="33">
        <f>VLOOKUP($J1213,ASBVs!$A$2:$AP$1041,34,FALSE)</f>
        <v>50</v>
      </c>
      <c r="C1220" s="33">
        <f>VLOOKUP($J1213,ASBVs!$A$2:$AP$1041,36,FALSE)</f>
        <v>59</v>
      </c>
      <c r="D1220" s="33">
        <f>VLOOKUP($J1213,ASBVs!$A$2:$AP$1041,38,FALSE)</f>
        <v>42</v>
      </c>
      <c r="E1220" s="33">
        <f>VLOOKUP($J1213,ASBVs!$A$2:$AP$1041,30,FALSE)</f>
        <v>63</v>
      </c>
      <c r="F1220" s="33">
        <f>VLOOKUP($J1213,ASBVs!$A$2:$AP$1041,24,FALSE)</f>
        <v>54</v>
      </c>
      <c r="G1220" s="33">
        <f>VLOOKUP($J1213,ASBVs!$A$2:$AP$1041,26,FALSE)</f>
        <v>53</v>
      </c>
      <c r="H1220" s="33">
        <f>VLOOKUP($J1213,ASBVs!$A$2:$AP$1041,28,FALSE)</f>
        <v>57</v>
      </c>
      <c r="I1220" s="99">
        <f>VLOOKUP($J1213,ASBVs!$A$2:$AQ$1041,43,FALSE)</f>
        <v>9.14</v>
      </c>
      <c r="J1220" s="79"/>
    </row>
    <row r="1221" spans="2:10" ht="12.6" customHeight="1" x14ac:dyDescent="0.3">
      <c r="B1221" s="87" t="s">
        <v>2695</v>
      </c>
      <c r="C1221" s="88"/>
      <c r="D1221" s="89" t="s">
        <v>2699</v>
      </c>
      <c r="E1221" s="90"/>
      <c r="F1221" s="91" t="str">
        <f>VLOOKUP($J1213,ASBVs!$A$2:$F$1041,6,FALSE)</f>
        <v xml:space="preserve"> </v>
      </c>
      <c r="G1221" s="34" t="s">
        <v>2669</v>
      </c>
      <c r="H1221" s="35" t="str">
        <f>VLOOKUP($J1213,ASBVs!$A$2:$AU$1041,46,FALSE)</f>
        <v>3</v>
      </c>
      <c r="I1221" s="34" t="s">
        <v>2670</v>
      </c>
      <c r="J1221" s="35" t="str">
        <f>VLOOKUP($J1213,ASBVs!$A$2:$AU$1041,47,FALSE)</f>
        <v>2</v>
      </c>
    </row>
    <row r="1222" spans="2:10" ht="12.6" customHeight="1" x14ac:dyDescent="0.3">
      <c r="B1222" s="93">
        <f>VLOOKUP($J1213,ASBVs!$A$2:$AS$1041,45,FALSE)</f>
        <v>130.27000000000001</v>
      </c>
      <c r="C1222" s="94"/>
      <c r="D1222" s="93">
        <f>VLOOKUP($J1213,ASBVs!$A$2:$AS$1041,44,FALSE)</f>
        <v>166.23</v>
      </c>
      <c r="E1222" s="94"/>
      <c r="F1222" s="92"/>
      <c r="G1222" s="34" t="s">
        <v>2671</v>
      </c>
      <c r="H1222" s="35" t="str">
        <f>VLOOKUP($J1213,ASBVs!$A$2:$AW$1041,48,FALSE)</f>
        <v>2</v>
      </c>
      <c r="I1222" s="34" t="s">
        <v>2672</v>
      </c>
      <c r="J1222" s="35">
        <f>VLOOKUP($J1213,ASBVs!$A$2:$AW$1041,49,FALSE)</f>
        <v>3</v>
      </c>
    </row>
    <row r="1223" spans="2:10" ht="12.6" customHeight="1" x14ac:dyDescent="0.3">
      <c r="B1223" s="36" t="s">
        <v>2696</v>
      </c>
      <c r="C1223" s="95" t="str">
        <f>VLOOKUP($J1213,ASBVs!$A$2:$E$1041,5,FALSE)</f>
        <v xml:space="preserve">Individual </v>
      </c>
      <c r="D1223" s="96"/>
      <c r="E1223" s="97" t="s">
        <v>2697</v>
      </c>
      <c r="F1223" s="98"/>
      <c r="G1223" s="74"/>
      <c r="H1223" s="75"/>
      <c r="I1223" s="37" t="s">
        <v>2698</v>
      </c>
      <c r="J1223" s="38"/>
    </row>
    <row r="1225" spans="2:10" ht="12.6" customHeight="1" x14ac:dyDescent="0.3">
      <c r="B1225" s="76" t="s">
        <v>2692</v>
      </c>
      <c r="C1225" s="77"/>
      <c r="D1225" s="20" t="str">
        <f>VLOOKUP($J1225,ASBVs!$A$2:$B$1041,2,FALSE)</f>
        <v>224683</v>
      </c>
      <c r="E1225" s="21"/>
      <c r="F1225" s="22" t="str">
        <f>VLOOKUP($J1225,ASBVs!$A$2:$J$1041,10,FALSE)</f>
        <v>Quad</v>
      </c>
      <c r="G1225" s="78" t="str">
        <f>VLOOKUP($J1225,ASBVs!$A$2:$AX$1041,50,FALSE)</f>
        <v>«««««</v>
      </c>
      <c r="H1225" s="79"/>
      <c r="I1225" s="23" t="s">
        <v>2693</v>
      </c>
      <c r="J1225" s="24" t="s">
        <v>2619</v>
      </c>
    </row>
    <row r="1226" spans="2:10" ht="12.6" customHeight="1" x14ac:dyDescent="0.3">
      <c r="B1226" s="25" t="s">
        <v>2694</v>
      </c>
      <c r="C1226" s="80" t="str">
        <f>VLOOKUP($J1225,ASBVs!$A$2:$H$1041,8,FALSE)</f>
        <v>218812</v>
      </c>
      <c r="D1226" s="80"/>
      <c r="E1226" s="81"/>
      <c r="F1226" s="26" t="s">
        <v>2639</v>
      </c>
      <c r="G1226" s="82">
        <f>VLOOKUP($J1225,ASBVs!$A$2:$I$1041,9,FALSE)</f>
        <v>44709</v>
      </c>
      <c r="H1226" s="83"/>
      <c r="I1226" s="83"/>
      <c r="J1226" s="84"/>
    </row>
    <row r="1227" spans="2:10" ht="12.6" customHeight="1" x14ac:dyDescent="0.3">
      <c r="B1227" s="27" t="s">
        <v>0</v>
      </c>
      <c r="C1227" s="28" t="s">
        <v>1</v>
      </c>
      <c r="D1227" s="28" t="s">
        <v>2</v>
      </c>
      <c r="E1227" s="28" t="s">
        <v>3</v>
      </c>
      <c r="F1227" s="27" t="s">
        <v>4</v>
      </c>
      <c r="G1227" s="28" t="s">
        <v>1093</v>
      </c>
      <c r="H1227" s="28" t="s">
        <v>1092</v>
      </c>
      <c r="I1227" s="28" t="s">
        <v>5</v>
      </c>
      <c r="J1227" s="28" t="s">
        <v>2652</v>
      </c>
    </row>
    <row r="1228" spans="2:10" ht="12.6" customHeight="1" x14ac:dyDescent="0.3">
      <c r="B1228" s="29">
        <f>VLOOKUP($J1225,ASBVs!$A$2:$AP$1041,11,FALSE)</f>
        <v>0.15</v>
      </c>
      <c r="C1228" s="29">
        <f>VLOOKUP($J1225,ASBVs!$A$2:$AP$1041,13,FALSE)</f>
        <v>5.66</v>
      </c>
      <c r="D1228" s="29">
        <f>VLOOKUP($J1225,ASBVs!$A$2:$AP$1041,15,FALSE)</f>
        <v>8.76</v>
      </c>
      <c r="E1228" s="29">
        <f>VLOOKUP($J1225,ASBVs!$A$2:$AP$1041,17,FALSE)</f>
        <v>1.7</v>
      </c>
      <c r="F1228" s="29">
        <f>VLOOKUP($J1225,ASBVs!$A$2:$AP$1041,19,FALSE)</f>
        <v>2.52</v>
      </c>
      <c r="G1228" s="39">
        <f>VLOOKUP($J1225,ASBVs!$A$2:$AP$1041,41,FALSE)</f>
        <v>0.64</v>
      </c>
      <c r="H1228" s="39">
        <f>VLOOKUP($J1225,ASBVs!$A$2:$AP$1041,39,FALSE)</f>
        <v>0.48</v>
      </c>
      <c r="I1228" s="29">
        <f>VLOOKUP($J1225,ASBVs!$A$2:$AP$1041,21,FALSE)</f>
        <v>-0.88</v>
      </c>
      <c r="J1228" s="39">
        <f>VLOOKUP($J1225,ASBVs!$A$2:$AP$1041,31,FALSE)</f>
        <v>0.39</v>
      </c>
    </row>
    <row r="1229" spans="2:10" ht="12.6" customHeight="1" x14ac:dyDescent="0.3">
      <c r="B1229" s="29">
        <f>VLOOKUP($J1225,ASBVs!$A$2:$AP$1041,12,FALSE)</f>
        <v>68</v>
      </c>
      <c r="C1229" s="29">
        <f>VLOOKUP($J1225,ASBVs!$A$2:$AP$1041,14,FALSE)</f>
        <v>72</v>
      </c>
      <c r="D1229" s="29">
        <f>VLOOKUP($J1225,ASBVs!$A$2:$AP$1041,16,FALSE)</f>
        <v>63</v>
      </c>
      <c r="E1229" s="29">
        <f>VLOOKUP($J1225,ASBVs!$A$2:$AP$1041,18,FALSE)</f>
        <v>66</v>
      </c>
      <c r="F1229" s="29">
        <f>VLOOKUP($J1225,ASBVs!$A$2:$AP$1041,20,FALSE)</f>
        <v>66</v>
      </c>
      <c r="G1229" s="29">
        <f>VLOOKUP($J1225,ASBVs!$A$2:$AP$1041,42,FALSE)</f>
        <v>55</v>
      </c>
      <c r="H1229" s="29">
        <f>VLOOKUP($J1225,ASBVs!$A$2:$AP$1041,40,FALSE)</f>
        <v>48</v>
      </c>
      <c r="I1229" s="29">
        <f>VLOOKUP($J1225,ASBVs!$A$2:$AP$1041,22,FALSE)</f>
        <v>61</v>
      </c>
      <c r="J1229" s="29">
        <f>VLOOKUP($J1225,ASBVs!$A$2:$AP$1041,32,FALSE)</f>
        <v>53</v>
      </c>
    </row>
    <row r="1230" spans="2:10" ht="12.6" customHeight="1" x14ac:dyDescent="0.3">
      <c r="B1230" s="31" t="s">
        <v>1089</v>
      </c>
      <c r="C1230" s="27" t="s">
        <v>1090</v>
      </c>
      <c r="D1230" s="27" t="s">
        <v>1091</v>
      </c>
      <c r="E1230" s="27" t="s">
        <v>8</v>
      </c>
      <c r="F1230" s="27" t="s">
        <v>6</v>
      </c>
      <c r="G1230" s="27" t="s">
        <v>7</v>
      </c>
      <c r="H1230" s="27" t="s">
        <v>2638</v>
      </c>
      <c r="I1230" s="85" t="s">
        <v>2700</v>
      </c>
      <c r="J1230" s="86"/>
    </row>
    <row r="1231" spans="2:10" ht="12.6" customHeight="1" x14ac:dyDescent="0.3">
      <c r="B1231" s="30">
        <f>VLOOKUP($J1225,ASBVs!$A$2:$AP$1041,33,FALSE)</f>
        <v>7.0000000000000007E-2</v>
      </c>
      <c r="C1231" s="30">
        <f>VLOOKUP($J1225,ASBVs!$A$2:$AP$1041,35,FALSE)</f>
        <v>0.46</v>
      </c>
      <c r="D1231" s="30">
        <f>VLOOKUP($J1225,ASBVs!$A$2:$AP$1041,37,FALSE)</f>
        <v>0.02</v>
      </c>
      <c r="E1231" s="32">
        <f>VLOOKUP($J1225,ASBVs!$A$2:$AP$1041,29,FALSE)</f>
        <v>2.83</v>
      </c>
      <c r="F1231" s="32">
        <f>VLOOKUP($J1225,ASBVs!$A$2:$AP$1041,23,FALSE)</f>
        <v>-0.02</v>
      </c>
      <c r="G1231" s="32">
        <f>VLOOKUP($J1225,ASBVs!$A$2:$AP$1041,25,FALSE)</f>
        <v>2.46</v>
      </c>
      <c r="H1231" s="32">
        <f>VLOOKUP($J1225,ASBVs!$A$2:$AP$1041,27,FALSE)</f>
        <v>2.41</v>
      </c>
      <c r="I1231" s="86"/>
      <c r="J1231" s="86"/>
    </row>
    <row r="1232" spans="2:10" ht="12.6" customHeight="1" x14ac:dyDescent="0.3">
      <c r="B1232" s="33">
        <f>VLOOKUP($J1225,ASBVs!$A$2:$AP$1041,34,FALSE)</f>
        <v>42</v>
      </c>
      <c r="C1232" s="33">
        <f>VLOOKUP($J1225,ASBVs!$A$2:$AP$1041,36,FALSE)</f>
        <v>52</v>
      </c>
      <c r="D1232" s="33">
        <f>VLOOKUP($J1225,ASBVs!$A$2:$AP$1041,38,FALSE)</f>
        <v>35</v>
      </c>
      <c r="E1232" s="33">
        <f>VLOOKUP($J1225,ASBVs!$A$2:$AP$1041,30,FALSE)</f>
        <v>61</v>
      </c>
      <c r="F1232" s="33">
        <f>VLOOKUP($J1225,ASBVs!$A$2:$AP$1041,24,FALSE)</f>
        <v>50</v>
      </c>
      <c r="G1232" s="33">
        <f>VLOOKUP($J1225,ASBVs!$A$2:$AP$1041,26,FALSE)</f>
        <v>49</v>
      </c>
      <c r="H1232" s="33">
        <f>VLOOKUP($J1225,ASBVs!$A$2:$AP$1041,28,FALSE)</f>
        <v>53</v>
      </c>
      <c r="I1232" s="99">
        <f>VLOOKUP($J1225,ASBVs!$A$2:$AQ$1041,43,FALSE)</f>
        <v>4.78</v>
      </c>
      <c r="J1232" s="79"/>
    </row>
    <row r="1233" spans="2:10" ht="12.6" customHeight="1" x14ac:dyDescent="0.3">
      <c r="B1233" s="87" t="s">
        <v>2695</v>
      </c>
      <c r="C1233" s="88"/>
      <c r="D1233" s="89" t="s">
        <v>2699</v>
      </c>
      <c r="E1233" s="90"/>
      <c r="F1233" s="91" t="str">
        <f>VLOOKUP($J1225,ASBVs!$A$2:$F$1041,6,FALSE)</f>
        <v xml:space="preserve"> </v>
      </c>
      <c r="G1233" s="34" t="s">
        <v>2669</v>
      </c>
      <c r="H1233" s="35" t="str">
        <f>VLOOKUP($J1225,ASBVs!$A$2:$AU$1041,46,FALSE)</f>
        <v>2</v>
      </c>
      <c r="I1233" s="34" t="s">
        <v>2670</v>
      </c>
      <c r="J1233" s="35" t="str">
        <f>VLOOKUP($J1225,ASBVs!$A$2:$AU$1041,47,FALSE)</f>
        <v>2</v>
      </c>
    </row>
    <row r="1234" spans="2:10" ht="12.6" customHeight="1" x14ac:dyDescent="0.3">
      <c r="B1234" s="93">
        <f>VLOOKUP($J1225,ASBVs!$A$2:$AS$1041,45,FALSE)</f>
        <v>131.97</v>
      </c>
      <c r="C1234" s="94"/>
      <c r="D1234" s="93">
        <f>VLOOKUP($J1225,ASBVs!$A$2:$AS$1041,44,FALSE)</f>
        <v>175.15</v>
      </c>
      <c r="E1234" s="94"/>
      <c r="F1234" s="92"/>
      <c r="G1234" s="34" t="s">
        <v>2671</v>
      </c>
      <c r="H1234" s="35" t="str">
        <f>VLOOKUP($J1225,ASBVs!$A$2:$AW$1041,48,FALSE)</f>
        <v>2</v>
      </c>
      <c r="I1234" s="34" t="s">
        <v>2672</v>
      </c>
      <c r="J1234" s="35">
        <f>VLOOKUP($J1225,ASBVs!$A$2:$AW$1041,49,FALSE)</f>
        <v>3</v>
      </c>
    </row>
    <row r="1235" spans="2:10" ht="12.6" customHeight="1" x14ac:dyDescent="0.3">
      <c r="B1235" s="36" t="s">
        <v>2696</v>
      </c>
      <c r="C1235" s="95" t="str">
        <f>VLOOKUP($J1225,ASBVs!$A$2:$E$1041,5,FALSE)</f>
        <v xml:space="preserve">Individual </v>
      </c>
      <c r="D1235" s="96"/>
      <c r="E1235" s="97" t="s">
        <v>2697</v>
      </c>
      <c r="F1235" s="98"/>
      <c r="G1235" s="74"/>
      <c r="H1235" s="75"/>
      <c r="I1235" s="37" t="s">
        <v>2698</v>
      </c>
      <c r="J1235" s="38"/>
    </row>
    <row r="1237" spans="2:10" ht="12.6" customHeight="1" x14ac:dyDescent="0.3">
      <c r="B1237" s="76" t="s">
        <v>2692</v>
      </c>
      <c r="C1237" s="77"/>
      <c r="D1237" s="20" t="str">
        <f>VLOOKUP($J1237,ASBVs!$A$2:$B$1041,2,FALSE)</f>
        <v>225945</v>
      </c>
      <c r="E1237" s="21"/>
      <c r="F1237" s="22" t="str">
        <f>VLOOKUP($J1237,ASBVs!$A$2:$J$1041,10,FALSE)</f>
        <v>Twin</v>
      </c>
      <c r="G1237" s="78" t="str">
        <f>VLOOKUP($J1237,ASBVs!$A$2:$AX$1041,50,FALSE)</f>
        <v xml:space="preserve"> </v>
      </c>
      <c r="H1237" s="79"/>
      <c r="I1237" s="23" t="s">
        <v>2693</v>
      </c>
      <c r="J1237" s="24" t="s">
        <v>2620</v>
      </c>
    </row>
    <row r="1238" spans="2:10" ht="12.6" customHeight="1" x14ac:dyDescent="0.3">
      <c r="B1238" s="25" t="s">
        <v>2694</v>
      </c>
      <c r="C1238" s="80" t="str">
        <f>VLOOKUP($J1237,ASBVs!$A$2:$H$1041,8,FALSE)</f>
        <v>216258</v>
      </c>
      <c r="D1238" s="80"/>
      <c r="E1238" s="81"/>
      <c r="F1238" s="26" t="s">
        <v>2639</v>
      </c>
      <c r="G1238" s="82">
        <f>VLOOKUP($J1237,ASBVs!$A$2:$I$1041,9,FALSE)</f>
        <v>44732</v>
      </c>
      <c r="H1238" s="83"/>
      <c r="I1238" s="83"/>
      <c r="J1238" s="84"/>
    </row>
    <row r="1239" spans="2:10" ht="12.6" customHeight="1" x14ac:dyDescent="0.3">
      <c r="B1239" s="27" t="s">
        <v>0</v>
      </c>
      <c r="C1239" s="28" t="s">
        <v>1</v>
      </c>
      <c r="D1239" s="28" t="s">
        <v>2</v>
      </c>
      <c r="E1239" s="28" t="s">
        <v>3</v>
      </c>
      <c r="F1239" s="27" t="s">
        <v>4</v>
      </c>
      <c r="G1239" s="28" t="s">
        <v>1093</v>
      </c>
      <c r="H1239" s="28" t="s">
        <v>1092</v>
      </c>
      <c r="I1239" s="28" t="s">
        <v>5</v>
      </c>
      <c r="J1239" s="28" t="s">
        <v>2652</v>
      </c>
    </row>
    <row r="1240" spans="2:10" ht="12.6" customHeight="1" x14ac:dyDescent="0.3">
      <c r="B1240" s="29">
        <f>VLOOKUP($J1237,ASBVs!$A$2:$AP$1041,11,FALSE)</f>
        <v>0.62</v>
      </c>
      <c r="C1240" s="29">
        <f>VLOOKUP($J1237,ASBVs!$A$2:$AP$1041,13,FALSE)</f>
        <v>10.11</v>
      </c>
      <c r="D1240" s="29">
        <f>VLOOKUP($J1237,ASBVs!$A$2:$AP$1041,15,FALSE)</f>
        <v>12.17</v>
      </c>
      <c r="E1240" s="29">
        <f>VLOOKUP($J1237,ASBVs!$A$2:$AP$1041,17,FALSE)</f>
        <v>0.23</v>
      </c>
      <c r="F1240" s="29">
        <f>VLOOKUP($J1237,ASBVs!$A$2:$AP$1041,19,FALSE)</f>
        <v>1.87</v>
      </c>
      <c r="G1240" s="39">
        <f>VLOOKUP($J1237,ASBVs!$A$2:$AP$1041,41,FALSE)</f>
        <v>0.52</v>
      </c>
      <c r="H1240" s="39">
        <f>VLOOKUP($J1237,ASBVs!$A$2:$AP$1041,39,FALSE)</f>
        <v>0.33</v>
      </c>
      <c r="I1240" s="29">
        <f>VLOOKUP($J1237,ASBVs!$A$2:$AP$1041,21,FALSE)</f>
        <v>-0.54</v>
      </c>
      <c r="J1240" s="39">
        <f>VLOOKUP($J1237,ASBVs!$A$2:$AP$1041,31,FALSE)</f>
        <v>0.33</v>
      </c>
    </row>
    <row r="1241" spans="2:10" ht="12.6" customHeight="1" x14ac:dyDescent="0.3">
      <c r="B1241" s="29">
        <f>VLOOKUP($J1237,ASBVs!$A$2:$AP$1041,12,FALSE)</f>
        <v>65</v>
      </c>
      <c r="C1241" s="29">
        <f>VLOOKUP($J1237,ASBVs!$A$2:$AP$1041,14,FALSE)</f>
        <v>68</v>
      </c>
      <c r="D1241" s="29">
        <f>VLOOKUP($J1237,ASBVs!$A$2:$AP$1041,16,FALSE)</f>
        <v>59</v>
      </c>
      <c r="E1241" s="29">
        <f>VLOOKUP($J1237,ASBVs!$A$2:$AP$1041,18,FALSE)</f>
        <v>61</v>
      </c>
      <c r="F1241" s="29">
        <f>VLOOKUP($J1237,ASBVs!$A$2:$AP$1041,20,FALSE)</f>
        <v>62</v>
      </c>
      <c r="G1241" s="29">
        <f>VLOOKUP($J1237,ASBVs!$A$2:$AP$1041,42,FALSE)</f>
        <v>52</v>
      </c>
      <c r="H1241" s="29">
        <f>VLOOKUP($J1237,ASBVs!$A$2:$AP$1041,40,FALSE)</f>
        <v>46</v>
      </c>
      <c r="I1241" s="29">
        <f>VLOOKUP($J1237,ASBVs!$A$2:$AP$1041,22,FALSE)</f>
        <v>55</v>
      </c>
      <c r="J1241" s="29">
        <f>VLOOKUP($J1237,ASBVs!$A$2:$AP$1041,32,FALSE)</f>
        <v>50</v>
      </c>
    </row>
    <row r="1242" spans="2:10" ht="12.6" customHeight="1" x14ac:dyDescent="0.3">
      <c r="B1242" s="31" t="s">
        <v>1089</v>
      </c>
      <c r="C1242" s="27" t="s">
        <v>1090</v>
      </c>
      <c r="D1242" s="27" t="s">
        <v>1091</v>
      </c>
      <c r="E1242" s="27" t="s">
        <v>8</v>
      </c>
      <c r="F1242" s="27" t="s">
        <v>6</v>
      </c>
      <c r="G1242" s="27" t="s">
        <v>7</v>
      </c>
      <c r="H1242" s="27" t="s">
        <v>2638</v>
      </c>
      <c r="I1242" s="85" t="s">
        <v>2700</v>
      </c>
      <c r="J1242" s="86"/>
    </row>
    <row r="1243" spans="2:10" ht="12.6" customHeight="1" x14ac:dyDescent="0.3">
      <c r="B1243" s="30">
        <f>VLOOKUP($J1237,ASBVs!$A$2:$AP$1041,33,FALSE)</f>
        <v>0.05</v>
      </c>
      <c r="C1243" s="30">
        <f>VLOOKUP($J1237,ASBVs!$A$2:$AP$1041,35,FALSE)</f>
        <v>0.36</v>
      </c>
      <c r="D1243" s="30">
        <f>VLOOKUP($J1237,ASBVs!$A$2:$AP$1041,37,FALSE)</f>
        <v>1E-3</v>
      </c>
      <c r="E1243" s="32">
        <f>VLOOKUP($J1237,ASBVs!$A$2:$AP$1041,29,FALSE)</f>
        <v>5.45</v>
      </c>
      <c r="F1243" s="32">
        <f>VLOOKUP($J1237,ASBVs!$A$2:$AP$1041,23,FALSE)</f>
        <v>-0.32</v>
      </c>
      <c r="G1243" s="32">
        <f>VLOOKUP($J1237,ASBVs!$A$2:$AP$1041,25,FALSE)</f>
        <v>4.28</v>
      </c>
      <c r="H1243" s="32">
        <f>VLOOKUP($J1237,ASBVs!$A$2:$AP$1041,27,FALSE)</f>
        <v>2.36</v>
      </c>
      <c r="I1243" s="86"/>
      <c r="J1243" s="86"/>
    </row>
    <row r="1244" spans="2:10" ht="12.6" customHeight="1" x14ac:dyDescent="0.3">
      <c r="B1244" s="33">
        <f>VLOOKUP($J1237,ASBVs!$A$2:$AP$1041,34,FALSE)</f>
        <v>40</v>
      </c>
      <c r="C1244" s="33">
        <f>VLOOKUP($J1237,ASBVs!$A$2:$AP$1041,36,FALSE)</f>
        <v>49</v>
      </c>
      <c r="D1244" s="33">
        <f>VLOOKUP($J1237,ASBVs!$A$2:$AP$1041,38,FALSE)</f>
        <v>33</v>
      </c>
      <c r="E1244" s="33">
        <f>VLOOKUP($J1237,ASBVs!$A$2:$AP$1041,30,FALSE)</f>
        <v>57</v>
      </c>
      <c r="F1244" s="33">
        <f>VLOOKUP($J1237,ASBVs!$A$2:$AP$1041,24,FALSE)</f>
        <v>46</v>
      </c>
      <c r="G1244" s="33">
        <f>VLOOKUP($J1237,ASBVs!$A$2:$AP$1041,26,FALSE)</f>
        <v>46</v>
      </c>
      <c r="H1244" s="33">
        <f>VLOOKUP($J1237,ASBVs!$A$2:$AP$1041,28,FALSE)</f>
        <v>49</v>
      </c>
      <c r="I1244" s="99">
        <f>VLOOKUP($J1237,ASBVs!$A$2:$AQ$1041,43,FALSE)</f>
        <v>9.57</v>
      </c>
      <c r="J1244" s="79"/>
    </row>
    <row r="1245" spans="2:10" ht="12.6" customHeight="1" x14ac:dyDescent="0.3">
      <c r="B1245" s="87" t="s">
        <v>2695</v>
      </c>
      <c r="C1245" s="88"/>
      <c r="D1245" s="89" t="s">
        <v>2699</v>
      </c>
      <c r="E1245" s="90"/>
      <c r="F1245" s="91" t="str">
        <f>VLOOKUP($J1237,ASBVs!$A$2:$F$1041,6,FALSE)</f>
        <v xml:space="preserve"> </v>
      </c>
      <c r="G1245" s="34" t="s">
        <v>2669</v>
      </c>
      <c r="H1245" s="35" t="str">
        <f>VLOOKUP($J1237,ASBVs!$A$2:$AU$1041,46,FALSE)</f>
        <v>2</v>
      </c>
      <c r="I1245" s="34" t="s">
        <v>2670</v>
      </c>
      <c r="J1245" s="35" t="str">
        <f>VLOOKUP($J1237,ASBVs!$A$2:$AU$1041,47,FALSE)</f>
        <v>1</v>
      </c>
    </row>
    <row r="1246" spans="2:10" ht="12.6" customHeight="1" x14ac:dyDescent="0.3">
      <c r="B1246" s="93">
        <f>VLOOKUP($J1237,ASBVs!$A$2:$AS$1041,45,FALSE)</f>
        <v>132.05000000000001</v>
      </c>
      <c r="C1246" s="94"/>
      <c r="D1246" s="93">
        <f>VLOOKUP($J1237,ASBVs!$A$2:$AS$1041,44,FALSE)</f>
        <v>179.16</v>
      </c>
      <c r="E1246" s="94"/>
      <c r="F1246" s="92"/>
      <c r="G1246" s="34" t="s">
        <v>2671</v>
      </c>
      <c r="H1246" s="35" t="str">
        <f>VLOOKUP($J1237,ASBVs!$A$2:$AW$1041,48,FALSE)</f>
        <v>2</v>
      </c>
      <c r="I1246" s="34" t="s">
        <v>2672</v>
      </c>
      <c r="J1246" s="35">
        <f>VLOOKUP($J1237,ASBVs!$A$2:$AW$1041,49,FALSE)</f>
        <v>4</v>
      </c>
    </row>
    <row r="1247" spans="2:10" ht="12.6" customHeight="1" x14ac:dyDescent="0.3">
      <c r="B1247" s="36" t="s">
        <v>2696</v>
      </c>
      <c r="C1247" s="95" t="str">
        <f>VLOOKUP($J1237,ASBVs!$A$2:$E$1041,5,FALSE)</f>
        <v xml:space="preserve">Individual </v>
      </c>
      <c r="D1247" s="96"/>
      <c r="E1247" s="97" t="s">
        <v>2697</v>
      </c>
      <c r="F1247" s="98"/>
      <c r="G1247" s="74"/>
      <c r="H1247" s="75"/>
      <c r="I1247" s="37" t="s">
        <v>2698</v>
      </c>
      <c r="J1247" s="38"/>
    </row>
    <row r="1249" spans="2:10" ht="12.6" customHeight="1" x14ac:dyDescent="0.3">
      <c r="B1249" s="76" t="s">
        <v>2692</v>
      </c>
      <c r="C1249" s="77"/>
      <c r="D1249" s="20" t="str">
        <f>VLOOKUP($J1249,ASBVs!$A$2:$B$1041,2,FALSE)</f>
        <v>229854</v>
      </c>
      <c r="E1249" s="21"/>
      <c r="F1249" s="22" t="str">
        <f>VLOOKUP($J1249,ASBVs!$A$2:$J$1041,10,FALSE)</f>
        <v>Single - ET</v>
      </c>
      <c r="G1249" s="78" t="str">
        <f>VLOOKUP($J1249,ASBVs!$A$2:$AX$1041,50,FALSE)</f>
        <v xml:space="preserve"> </v>
      </c>
      <c r="H1249" s="79"/>
      <c r="I1249" s="23" t="s">
        <v>2693</v>
      </c>
      <c r="J1249" s="24" t="s">
        <v>2621</v>
      </c>
    </row>
    <row r="1250" spans="2:10" ht="12.6" customHeight="1" x14ac:dyDescent="0.3">
      <c r="B1250" s="25" t="s">
        <v>2694</v>
      </c>
      <c r="C1250" s="80" t="str">
        <f>VLOOKUP($J1249,ASBVs!$A$2:$H$1041,8,FALSE)</f>
        <v>193431</v>
      </c>
      <c r="D1250" s="80"/>
      <c r="E1250" s="81"/>
      <c r="F1250" s="26" t="s">
        <v>2639</v>
      </c>
      <c r="G1250" s="82">
        <f>VLOOKUP($J1249,ASBVs!$A$2:$I$1041,9,FALSE)</f>
        <v>44709</v>
      </c>
      <c r="H1250" s="83"/>
      <c r="I1250" s="83"/>
      <c r="J1250" s="84"/>
    </row>
    <row r="1251" spans="2:10" ht="12.6" customHeight="1" x14ac:dyDescent="0.3">
      <c r="B1251" s="27" t="s">
        <v>0</v>
      </c>
      <c r="C1251" s="28" t="s">
        <v>1</v>
      </c>
      <c r="D1251" s="28" t="s">
        <v>2</v>
      </c>
      <c r="E1251" s="28" t="s">
        <v>3</v>
      </c>
      <c r="F1251" s="27" t="s">
        <v>4</v>
      </c>
      <c r="G1251" s="28" t="s">
        <v>1093</v>
      </c>
      <c r="H1251" s="28" t="s">
        <v>1092</v>
      </c>
      <c r="I1251" s="28" t="s">
        <v>5</v>
      </c>
      <c r="J1251" s="28" t="s">
        <v>2652</v>
      </c>
    </row>
    <row r="1252" spans="2:10" ht="12.6" customHeight="1" x14ac:dyDescent="0.3">
      <c r="B1252" s="29">
        <f>VLOOKUP($J1249,ASBVs!$A$2:$AP$1041,11,FALSE)</f>
        <v>0.49</v>
      </c>
      <c r="C1252" s="29">
        <f>VLOOKUP($J1249,ASBVs!$A$2:$AP$1041,13,FALSE)</f>
        <v>9.75</v>
      </c>
      <c r="D1252" s="29">
        <f>VLOOKUP($J1249,ASBVs!$A$2:$AP$1041,15,FALSE)</f>
        <v>14</v>
      </c>
      <c r="E1252" s="29">
        <f>VLOOKUP($J1249,ASBVs!$A$2:$AP$1041,17,FALSE)</f>
        <v>0.72</v>
      </c>
      <c r="F1252" s="29">
        <f>VLOOKUP($J1249,ASBVs!$A$2:$AP$1041,19,FALSE)</f>
        <v>2.23</v>
      </c>
      <c r="G1252" s="39">
        <f>VLOOKUP($J1249,ASBVs!$A$2:$AP$1041,41,FALSE)</f>
        <v>0.49</v>
      </c>
      <c r="H1252" s="39">
        <f>VLOOKUP($J1249,ASBVs!$A$2:$AP$1041,39,FALSE)</f>
        <v>0.33</v>
      </c>
      <c r="I1252" s="29">
        <f>VLOOKUP($J1249,ASBVs!$A$2:$AP$1041,21,FALSE)</f>
        <v>0.88</v>
      </c>
      <c r="J1252" s="39">
        <f>VLOOKUP($J1249,ASBVs!$A$2:$AP$1041,31,FALSE)</f>
        <v>0.31</v>
      </c>
    </row>
    <row r="1253" spans="2:10" ht="12.6" customHeight="1" x14ac:dyDescent="0.3">
      <c r="B1253" s="29">
        <f>VLOOKUP($J1249,ASBVs!$A$2:$AP$1041,12,FALSE)</f>
        <v>70</v>
      </c>
      <c r="C1253" s="29">
        <f>VLOOKUP($J1249,ASBVs!$A$2:$AP$1041,14,FALSE)</f>
        <v>73</v>
      </c>
      <c r="D1253" s="29">
        <f>VLOOKUP($J1249,ASBVs!$A$2:$AP$1041,16,FALSE)</f>
        <v>65</v>
      </c>
      <c r="E1253" s="29">
        <f>VLOOKUP($J1249,ASBVs!$A$2:$AP$1041,18,FALSE)</f>
        <v>68</v>
      </c>
      <c r="F1253" s="29">
        <f>VLOOKUP($J1249,ASBVs!$A$2:$AP$1041,20,FALSE)</f>
        <v>67</v>
      </c>
      <c r="G1253" s="29">
        <f>VLOOKUP($J1249,ASBVs!$A$2:$AP$1041,42,FALSE)</f>
        <v>61</v>
      </c>
      <c r="H1253" s="29">
        <f>VLOOKUP($J1249,ASBVs!$A$2:$AP$1041,40,FALSE)</f>
        <v>53</v>
      </c>
      <c r="I1253" s="29">
        <f>VLOOKUP($J1249,ASBVs!$A$2:$AP$1041,22,FALSE)</f>
        <v>66</v>
      </c>
      <c r="J1253" s="29">
        <f>VLOOKUP($J1249,ASBVs!$A$2:$AP$1041,32,FALSE)</f>
        <v>59</v>
      </c>
    </row>
    <row r="1254" spans="2:10" ht="12.6" customHeight="1" x14ac:dyDescent="0.3">
      <c r="B1254" s="31" t="s">
        <v>1089</v>
      </c>
      <c r="C1254" s="27" t="s">
        <v>1090</v>
      </c>
      <c r="D1254" s="27" t="s">
        <v>1091</v>
      </c>
      <c r="E1254" s="27" t="s">
        <v>8</v>
      </c>
      <c r="F1254" s="27" t="s">
        <v>6</v>
      </c>
      <c r="G1254" s="27" t="s">
        <v>7</v>
      </c>
      <c r="H1254" s="27" t="s">
        <v>2638</v>
      </c>
      <c r="I1254" s="85" t="s">
        <v>2700</v>
      </c>
      <c r="J1254" s="86"/>
    </row>
    <row r="1255" spans="2:10" ht="12.6" customHeight="1" x14ac:dyDescent="0.3">
      <c r="B1255" s="30">
        <f>VLOOKUP($J1249,ASBVs!$A$2:$AP$1041,33,FALSE)</f>
        <v>0.06</v>
      </c>
      <c r="C1255" s="30">
        <f>VLOOKUP($J1249,ASBVs!$A$2:$AP$1041,35,FALSE)</f>
        <v>0.27</v>
      </c>
      <c r="D1255" s="30">
        <f>VLOOKUP($J1249,ASBVs!$A$2:$AP$1041,37,FALSE)</f>
        <v>0.03</v>
      </c>
      <c r="E1255" s="32">
        <f>VLOOKUP($J1249,ASBVs!$A$2:$AP$1041,29,FALSE)</f>
        <v>4.41</v>
      </c>
      <c r="F1255" s="32">
        <f>VLOOKUP($J1249,ASBVs!$A$2:$AP$1041,23,FALSE)</f>
        <v>-0.16</v>
      </c>
      <c r="G1255" s="32">
        <f>VLOOKUP($J1249,ASBVs!$A$2:$AP$1041,25,FALSE)</f>
        <v>4.51</v>
      </c>
      <c r="H1255" s="32">
        <f>VLOOKUP($J1249,ASBVs!$A$2:$AP$1041,27,FALSE)</f>
        <v>2.4500000000000002</v>
      </c>
      <c r="I1255" s="86"/>
      <c r="J1255" s="86"/>
    </row>
    <row r="1256" spans="2:10" ht="12.6" customHeight="1" x14ac:dyDescent="0.3">
      <c r="B1256" s="33">
        <f>VLOOKUP($J1249,ASBVs!$A$2:$AP$1041,34,FALSE)</f>
        <v>48</v>
      </c>
      <c r="C1256" s="33">
        <f>VLOOKUP($J1249,ASBVs!$A$2:$AP$1041,36,FALSE)</f>
        <v>56</v>
      </c>
      <c r="D1256" s="33">
        <f>VLOOKUP($J1249,ASBVs!$A$2:$AP$1041,38,FALSE)</f>
        <v>41</v>
      </c>
      <c r="E1256" s="33">
        <f>VLOOKUP($J1249,ASBVs!$A$2:$AP$1041,30,FALSE)</f>
        <v>63</v>
      </c>
      <c r="F1256" s="33">
        <f>VLOOKUP($J1249,ASBVs!$A$2:$AP$1041,24,FALSE)</f>
        <v>54</v>
      </c>
      <c r="G1256" s="33">
        <f>VLOOKUP($J1249,ASBVs!$A$2:$AP$1041,26,FALSE)</f>
        <v>53</v>
      </c>
      <c r="H1256" s="33">
        <f>VLOOKUP($J1249,ASBVs!$A$2:$AP$1041,28,FALSE)</f>
        <v>56</v>
      </c>
      <c r="I1256" s="99">
        <f>VLOOKUP($J1249,ASBVs!$A$2:$AQ$1041,43,FALSE)</f>
        <v>10.63</v>
      </c>
      <c r="J1256" s="79"/>
    </row>
    <row r="1257" spans="2:10" ht="12.6" customHeight="1" x14ac:dyDescent="0.3">
      <c r="B1257" s="87" t="s">
        <v>2695</v>
      </c>
      <c r="C1257" s="88"/>
      <c r="D1257" s="89" t="s">
        <v>2699</v>
      </c>
      <c r="E1257" s="90"/>
      <c r="F1257" s="91" t="str">
        <f>VLOOKUP($J1249,ASBVs!$A$2:$F$1041,6,FALSE)</f>
        <v xml:space="preserve"> </v>
      </c>
      <c r="G1257" s="34" t="s">
        <v>2669</v>
      </c>
      <c r="H1257" s="35" t="str">
        <f>VLOOKUP($J1249,ASBVs!$A$2:$AU$1041,46,FALSE)</f>
        <v>2</v>
      </c>
      <c r="I1257" s="34" t="s">
        <v>2670</v>
      </c>
      <c r="J1257" s="35" t="str">
        <f>VLOOKUP($J1249,ASBVs!$A$2:$AU$1041,47,FALSE)</f>
        <v>1</v>
      </c>
    </row>
    <row r="1258" spans="2:10" ht="12.6" customHeight="1" x14ac:dyDescent="0.3">
      <c r="B1258" s="93">
        <f>VLOOKUP($J1249,ASBVs!$A$2:$AS$1041,45,FALSE)</f>
        <v>133.41</v>
      </c>
      <c r="C1258" s="94"/>
      <c r="D1258" s="93">
        <f>VLOOKUP($J1249,ASBVs!$A$2:$AS$1041,44,FALSE)</f>
        <v>175.38</v>
      </c>
      <c r="E1258" s="94"/>
      <c r="F1258" s="92"/>
      <c r="G1258" s="34" t="s">
        <v>2671</v>
      </c>
      <c r="H1258" s="35" t="str">
        <f>VLOOKUP($J1249,ASBVs!$A$2:$AW$1041,48,FALSE)</f>
        <v>1</v>
      </c>
      <c r="I1258" s="34" t="s">
        <v>2672</v>
      </c>
      <c r="J1258" s="35">
        <f>VLOOKUP($J1249,ASBVs!$A$2:$AW$1041,49,FALSE)</f>
        <v>3</v>
      </c>
    </row>
    <row r="1259" spans="2:10" ht="12.6" customHeight="1" x14ac:dyDescent="0.3">
      <c r="B1259" s="36" t="s">
        <v>2696</v>
      </c>
      <c r="C1259" s="95" t="str">
        <f>VLOOKUP($J1249,ASBVs!$A$2:$E$1041,5,FALSE)</f>
        <v xml:space="preserve">Individual </v>
      </c>
      <c r="D1259" s="96"/>
      <c r="E1259" s="97" t="s">
        <v>2697</v>
      </c>
      <c r="F1259" s="98"/>
      <c r="G1259" s="74"/>
      <c r="H1259" s="75"/>
      <c r="I1259" s="37" t="s">
        <v>2698</v>
      </c>
      <c r="J1259" s="38"/>
    </row>
    <row r="1261" spans="2:10" ht="12.6" customHeight="1" x14ac:dyDescent="0.3">
      <c r="B1261" s="76" t="s">
        <v>2692</v>
      </c>
      <c r="C1261" s="77"/>
      <c r="D1261" s="20" t="str">
        <f>VLOOKUP($J1261,ASBVs!$A$2:$B$1041,2,FALSE)</f>
        <v>229909</v>
      </c>
      <c r="E1261" s="21"/>
      <c r="F1261" s="22" t="str">
        <f>VLOOKUP($J1261,ASBVs!$A$2:$J$1041,10,FALSE)</f>
        <v>Single - ET</v>
      </c>
      <c r="G1261" s="78" t="str">
        <f>VLOOKUP($J1261,ASBVs!$A$2:$AX$1041,50,FALSE)</f>
        <v xml:space="preserve"> </v>
      </c>
      <c r="H1261" s="79"/>
      <c r="I1261" s="23" t="s">
        <v>2693</v>
      </c>
      <c r="J1261" s="24" t="s">
        <v>2622</v>
      </c>
    </row>
    <row r="1262" spans="2:10" ht="12.6" customHeight="1" x14ac:dyDescent="0.3">
      <c r="B1262" s="25" t="s">
        <v>2694</v>
      </c>
      <c r="C1262" s="80" t="str">
        <f>VLOOKUP($J1261,ASBVs!$A$2:$H$1041,8,FALSE)</f>
        <v>150909</v>
      </c>
      <c r="D1262" s="80"/>
      <c r="E1262" s="81"/>
      <c r="F1262" s="26" t="s">
        <v>2639</v>
      </c>
      <c r="G1262" s="82">
        <f>VLOOKUP($J1261,ASBVs!$A$2:$I$1041,9,FALSE)</f>
        <v>44720</v>
      </c>
      <c r="H1262" s="83"/>
      <c r="I1262" s="83"/>
      <c r="J1262" s="84"/>
    </row>
    <row r="1263" spans="2:10" ht="12.6" customHeight="1" x14ac:dyDescent="0.3">
      <c r="B1263" s="27" t="s">
        <v>0</v>
      </c>
      <c r="C1263" s="28" t="s">
        <v>1</v>
      </c>
      <c r="D1263" s="28" t="s">
        <v>2</v>
      </c>
      <c r="E1263" s="28" t="s">
        <v>3</v>
      </c>
      <c r="F1263" s="27" t="s">
        <v>4</v>
      </c>
      <c r="G1263" s="28" t="s">
        <v>1093</v>
      </c>
      <c r="H1263" s="28" t="s">
        <v>1092</v>
      </c>
      <c r="I1263" s="28" t="s">
        <v>5</v>
      </c>
      <c r="J1263" s="28" t="s">
        <v>2652</v>
      </c>
    </row>
    <row r="1264" spans="2:10" ht="12.6" customHeight="1" x14ac:dyDescent="0.3">
      <c r="B1264" s="29">
        <f>VLOOKUP($J1261,ASBVs!$A$2:$AP$1041,11,FALSE)</f>
        <v>0.54</v>
      </c>
      <c r="C1264" s="29">
        <f>VLOOKUP($J1261,ASBVs!$A$2:$AP$1041,13,FALSE)</f>
        <v>9.6199999999999992</v>
      </c>
      <c r="D1264" s="29">
        <f>VLOOKUP($J1261,ASBVs!$A$2:$AP$1041,15,FALSE)</f>
        <v>13.09</v>
      </c>
      <c r="E1264" s="29">
        <f>VLOOKUP($J1261,ASBVs!$A$2:$AP$1041,17,FALSE)</f>
        <v>-0.57999999999999996</v>
      </c>
      <c r="F1264" s="29">
        <f>VLOOKUP($J1261,ASBVs!$A$2:$AP$1041,19,FALSE)</f>
        <v>1.65</v>
      </c>
      <c r="G1264" s="39">
        <f>VLOOKUP($J1261,ASBVs!$A$2:$AP$1041,41,FALSE)</f>
        <v>0.48</v>
      </c>
      <c r="H1264" s="39">
        <f>VLOOKUP($J1261,ASBVs!$A$2:$AP$1041,39,FALSE)</f>
        <v>0.31</v>
      </c>
      <c r="I1264" s="29">
        <f>VLOOKUP($J1261,ASBVs!$A$2:$AP$1041,21,FALSE)</f>
        <v>0.97</v>
      </c>
      <c r="J1264" s="39">
        <f>VLOOKUP($J1261,ASBVs!$A$2:$AP$1041,31,FALSE)</f>
        <v>0.34</v>
      </c>
    </row>
    <row r="1265" spans="2:10" ht="12.6" customHeight="1" x14ac:dyDescent="0.3">
      <c r="B1265" s="29">
        <f>VLOOKUP($J1261,ASBVs!$A$2:$AP$1041,12,FALSE)</f>
        <v>70</v>
      </c>
      <c r="C1265" s="29">
        <f>VLOOKUP($J1261,ASBVs!$A$2:$AP$1041,14,FALSE)</f>
        <v>72</v>
      </c>
      <c r="D1265" s="29">
        <f>VLOOKUP($J1261,ASBVs!$A$2:$AP$1041,16,FALSE)</f>
        <v>65</v>
      </c>
      <c r="E1265" s="29">
        <f>VLOOKUP($J1261,ASBVs!$A$2:$AP$1041,18,FALSE)</f>
        <v>68</v>
      </c>
      <c r="F1265" s="29">
        <f>VLOOKUP($J1261,ASBVs!$A$2:$AP$1041,20,FALSE)</f>
        <v>67</v>
      </c>
      <c r="G1265" s="29">
        <f>VLOOKUP($J1261,ASBVs!$A$2:$AP$1041,42,FALSE)</f>
        <v>60</v>
      </c>
      <c r="H1265" s="29">
        <f>VLOOKUP($J1261,ASBVs!$A$2:$AP$1041,40,FALSE)</f>
        <v>53</v>
      </c>
      <c r="I1265" s="29">
        <f>VLOOKUP($J1261,ASBVs!$A$2:$AP$1041,22,FALSE)</f>
        <v>65</v>
      </c>
      <c r="J1265" s="29">
        <f>VLOOKUP($J1261,ASBVs!$A$2:$AP$1041,32,FALSE)</f>
        <v>58</v>
      </c>
    </row>
    <row r="1266" spans="2:10" ht="12.6" customHeight="1" x14ac:dyDescent="0.3">
      <c r="B1266" s="31" t="s">
        <v>1089</v>
      </c>
      <c r="C1266" s="27" t="s">
        <v>1090</v>
      </c>
      <c r="D1266" s="27" t="s">
        <v>1091</v>
      </c>
      <c r="E1266" s="27" t="s">
        <v>8</v>
      </c>
      <c r="F1266" s="27" t="s">
        <v>6</v>
      </c>
      <c r="G1266" s="27" t="s">
        <v>7</v>
      </c>
      <c r="H1266" s="27" t="s">
        <v>2638</v>
      </c>
      <c r="I1266" s="85" t="s">
        <v>2700</v>
      </c>
      <c r="J1266" s="86"/>
    </row>
    <row r="1267" spans="2:10" ht="12.6" customHeight="1" x14ac:dyDescent="0.3">
      <c r="B1267" s="30">
        <f>VLOOKUP($J1261,ASBVs!$A$2:$AP$1041,33,FALSE)</f>
        <v>0.06</v>
      </c>
      <c r="C1267" s="30">
        <f>VLOOKUP($J1261,ASBVs!$A$2:$AP$1041,35,FALSE)</f>
        <v>0.27</v>
      </c>
      <c r="D1267" s="30">
        <f>VLOOKUP($J1261,ASBVs!$A$2:$AP$1041,37,FALSE)</f>
        <v>0.01</v>
      </c>
      <c r="E1267" s="32">
        <f>VLOOKUP($J1261,ASBVs!$A$2:$AP$1041,29,FALSE)</f>
        <v>6.11</v>
      </c>
      <c r="F1267" s="32">
        <f>VLOOKUP($J1261,ASBVs!$A$2:$AP$1041,23,FALSE)</f>
        <v>-0.45</v>
      </c>
      <c r="G1267" s="32">
        <f>VLOOKUP($J1261,ASBVs!$A$2:$AP$1041,25,FALSE)</f>
        <v>3.15</v>
      </c>
      <c r="H1267" s="32">
        <f>VLOOKUP($J1261,ASBVs!$A$2:$AP$1041,27,FALSE)</f>
        <v>2.21</v>
      </c>
      <c r="I1267" s="86"/>
      <c r="J1267" s="86"/>
    </row>
    <row r="1268" spans="2:10" ht="12.6" customHeight="1" x14ac:dyDescent="0.3">
      <c r="B1268" s="33">
        <f>VLOOKUP($J1261,ASBVs!$A$2:$AP$1041,34,FALSE)</f>
        <v>47</v>
      </c>
      <c r="C1268" s="33">
        <f>VLOOKUP($J1261,ASBVs!$A$2:$AP$1041,36,FALSE)</f>
        <v>56</v>
      </c>
      <c r="D1268" s="33">
        <f>VLOOKUP($J1261,ASBVs!$A$2:$AP$1041,38,FALSE)</f>
        <v>40</v>
      </c>
      <c r="E1268" s="33">
        <f>VLOOKUP($J1261,ASBVs!$A$2:$AP$1041,30,FALSE)</f>
        <v>63</v>
      </c>
      <c r="F1268" s="33">
        <f>VLOOKUP($J1261,ASBVs!$A$2:$AP$1041,24,FALSE)</f>
        <v>51</v>
      </c>
      <c r="G1268" s="33">
        <f>VLOOKUP($J1261,ASBVs!$A$2:$AP$1041,26,FALSE)</f>
        <v>51</v>
      </c>
      <c r="H1268" s="33">
        <f>VLOOKUP($J1261,ASBVs!$A$2:$AP$1041,28,FALSE)</f>
        <v>56</v>
      </c>
      <c r="I1268" s="99">
        <f>VLOOKUP($J1261,ASBVs!$A$2:$AQ$1041,43,FALSE)</f>
        <v>10.59</v>
      </c>
      <c r="J1268" s="79"/>
    </row>
    <row r="1269" spans="2:10" ht="12.6" customHeight="1" x14ac:dyDescent="0.3">
      <c r="B1269" s="87" t="s">
        <v>2695</v>
      </c>
      <c r="C1269" s="88"/>
      <c r="D1269" s="89" t="s">
        <v>2699</v>
      </c>
      <c r="E1269" s="90"/>
      <c r="F1269" s="91" t="str">
        <f>VLOOKUP($J1261,ASBVs!$A$2:$F$1041,6,FALSE)</f>
        <v xml:space="preserve"> </v>
      </c>
      <c r="G1269" s="34" t="s">
        <v>2669</v>
      </c>
      <c r="H1269" s="35" t="str">
        <f>VLOOKUP($J1261,ASBVs!$A$2:$AU$1041,46,FALSE)</f>
        <v>2</v>
      </c>
      <c r="I1269" s="34" t="s">
        <v>2670</v>
      </c>
      <c r="J1269" s="35" t="str">
        <f>VLOOKUP($J1261,ASBVs!$A$2:$AU$1041,47,FALSE)</f>
        <v>1</v>
      </c>
    </row>
    <row r="1270" spans="2:10" ht="12.6" customHeight="1" x14ac:dyDescent="0.3">
      <c r="B1270" s="93">
        <f>VLOOKUP($J1261,ASBVs!$A$2:$AS$1041,45,FALSE)</f>
        <v>131.66999999999999</v>
      </c>
      <c r="C1270" s="94"/>
      <c r="D1270" s="93">
        <f>VLOOKUP($J1261,ASBVs!$A$2:$AS$1041,44,FALSE)</f>
        <v>177.77</v>
      </c>
      <c r="E1270" s="94"/>
      <c r="F1270" s="92"/>
      <c r="G1270" s="34" t="s">
        <v>2671</v>
      </c>
      <c r="H1270" s="35" t="str">
        <f>VLOOKUP($J1261,ASBVs!$A$2:$AW$1041,48,FALSE)</f>
        <v>1</v>
      </c>
      <c r="I1270" s="34" t="s">
        <v>2672</v>
      </c>
      <c r="J1270" s="35">
        <f>VLOOKUP($J1261,ASBVs!$A$2:$AW$1041,49,FALSE)</f>
        <v>3</v>
      </c>
    </row>
    <row r="1271" spans="2:10" ht="12.6" customHeight="1" x14ac:dyDescent="0.3">
      <c r="B1271" s="36" t="s">
        <v>2696</v>
      </c>
      <c r="C1271" s="95" t="str">
        <f>VLOOKUP($J1261,ASBVs!$A$2:$E$1041,5,FALSE)</f>
        <v xml:space="preserve">Individual </v>
      </c>
      <c r="D1271" s="96"/>
      <c r="E1271" s="97" t="s">
        <v>2697</v>
      </c>
      <c r="F1271" s="98"/>
      <c r="G1271" s="74"/>
      <c r="H1271" s="75"/>
      <c r="I1271" s="37" t="s">
        <v>2698</v>
      </c>
      <c r="J1271" s="38"/>
    </row>
    <row r="1273" spans="2:10" ht="12.6" customHeight="1" x14ac:dyDescent="0.3">
      <c r="B1273" s="76" t="s">
        <v>2692</v>
      </c>
      <c r="C1273" s="77"/>
      <c r="D1273" s="20" t="str">
        <f>VLOOKUP($J1273,ASBVs!$A$2:$B$1041,2,FALSE)</f>
        <v>226338</v>
      </c>
      <c r="E1273" s="21"/>
      <c r="F1273" s="22" t="str">
        <f>VLOOKUP($J1273,ASBVs!$A$2:$J$1041,10,FALSE)</f>
        <v>Triplet</v>
      </c>
      <c r="G1273" s="78" t="str">
        <f>VLOOKUP($J1273,ASBVs!$A$2:$AX$1041,50,FALSE)</f>
        <v xml:space="preserve"> </v>
      </c>
      <c r="H1273" s="79"/>
      <c r="I1273" s="23" t="s">
        <v>2693</v>
      </c>
      <c r="J1273" s="24" t="s">
        <v>2623</v>
      </c>
    </row>
    <row r="1274" spans="2:10" ht="12.6" customHeight="1" x14ac:dyDescent="0.3">
      <c r="B1274" s="25" t="s">
        <v>2694</v>
      </c>
      <c r="C1274" s="80" t="str">
        <f>VLOOKUP($J1273,ASBVs!$A$2:$H$1041,8,FALSE)</f>
        <v>193431</v>
      </c>
      <c r="D1274" s="80"/>
      <c r="E1274" s="81"/>
      <c r="F1274" s="26" t="s">
        <v>2639</v>
      </c>
      <c r="G1274" s="82">
        <f>VLOOKUP($J1273,ASBVs!$A$2:$I$1041,9,FALSE)</f>
        <v>44747</v>
      </c>
      <c r="H1274" s="83"/>
      <c r="I1274" s="83"/>
      <c r="J1274" s="84"/>
    </row>
    <row r="1275" spans="2:10" ht="12.6" customHeight="1" x14ac:dyDescent="0.3">
      <c r="B1275" s="27" t="s">
        <v>0</v>
      </c>
      <c r="C1275" s="28" t="s">
        <v>1</v>
      </c>
      <c r="D1275" s="28" t="s">
        <v>2</v>
      </c>
      <c r="E1275" s="28" t="s">
        <v>3</v>
      </c>
      <c r="F1275" s="27" t="s">
        <v>4</v>
      </c>
      <c r="G1275" s="28" t="s">
        <v>1093</v>
      </c>
      <c r="H1275" s="28" t="s">
        <v>1092</v>
      </c>
      <c r="I1275" s="28" t="s">
        <v>5</v>
      </c>
      <c r="J1275" s="28" t="s">
        <v>2652</v>
      </c>
    </row>
    <row r="1276" spans="2:10" ht="12.6" customHeight="1" x14ac:dyDescent="0.3">
      <c r="B1276" s="29">
        <f>VLOOKUP($J1273,ASBVs!$A$2:$AP$1041,11,FALSE)</f>
        <v>0.69</v>
      </c>
      <c r="C1276" s="29">
        <f>VLOOKUP($J1273,ASBVs!$A$2:$AP$1041,13,FALSE)</f>
        <v>11.19</v>
      </c>
      <c r="D1276" s="29">
        <f>VLOOKUP($J1273,ASBVs!$A$2:$AP$1041,15,FALSE)</f>
        <v>16.760000000000002</v>
      </c>
      <c r="E1276" s="29">
        <f>VLOOKUP($J1273,ASBVs!$A$2:$AP$1041,17,FALSE)</f>
        <v>-0.11</v>
      </c>
      <c r="F1276" s="29">
        <f>VLOOKUP($J1273,ASBVs!$A$2:$AP$1041,19,FALSE)</f>
        <v>2.11</v>
      </c>
      <c r="G1276" s="39">
        <f>VLOOKUP($J1273,ASBVs!$A$2:$AP$1041,41,FALSE)</f>
        <v>0.45</v>
      </c>
      <c r="H1276" s="39">
        <f>VLOOKUP($J1273,ASBVs!$A$2:$AP$1041,39,FALSE)</f>
        <v>0.33</v>
      </c>
      <c r="I1276" s="29">
        <f>VLOOKUP($J1273,ASBVs!$A$2:$AP$1041,21,FALSE)</f>
        <v>1.1399999999999999</v>
      </c>
      <c r="J1276" s="39">
        <f>VLOOKUP($J1273,ASBVs!$A$2:$AP$1041,31,FALSE)</f>
        <v>0.28999999999999998</v>
      </c>
    </row>
    <row r="1277" spans="2:10" ht="12.6" customHeight="1" x14ac:dyDescent="0.3">
      <c r="B1277" s="29">
        <f>VLOOKUP($J1273,ASBVs!$A$2:$AP$1041,12,FALSE)</f>
        <v>71</v>
      </c>
      <c r="C1277" s="29">
        <f>VLOOKUP($J1273,ASBVs!$A$2:$AP$1041,14,FALSE)</f>
        <v>73</v>
      </c>
      <c r="D1277" s="29">
        <f>VLOOKUP($J1273,ASBVs!$A$2:$AP$1041,16,FALSE)</f>
        <v>66</v>
      </c>
      <c r="E1277" s="29">
        <f>VLOOKUP($J1273,ASBVs!$A$2:$AP$1041,18,FALSE)</f>
        <v>69</v>
      </c>
      <c r="F1277" s="29">
        <f>VLOOKUP($J1273,ASBVs!$A$2:$AP$1041,20,FALSE)</f>
        <v>68</v>
      </c>
      <c r="G1277" s="29">
        <f>VLOOKUP($J1273,ASBVs!$A$2:$AP$1041,42,FALSE)</f>
        <v>61</v>
      </c>
      <c r="H1277" s="29">
        <f>VLOOKUP($J1273,ASBVs!$A$2:$AP$1041,40,FALSE)</f>
        <v>54</v>
      </c>
      <c r="I1277" s="29">
        <f>VLOOKUP($J1273,ASBVs!$A$2:$AP$1041,22,FALSE)</f>
        <v>67</v>
      </c>
      <c r="J1277" s="29">
        <f>VLOOKUP($J1273,ASBVs!$A$2:$AP$1041,32,FALSE)</f>
        <v>59</v>
      </c>
    </row>
    <row r="1278" spans="2:10" ht="12.6" customHeight="1" x14ac:dyDescent="0.3">
      <c r="B1278" s="31" t="s">
        <v>1089</v>
      </c>
      <c r="C1278" s="27" t="s">
        <v>1090</v>
      </c>
      <c r="D1278" s="27" t="s">
        <v>1091</v>
      </c>
      <c r="E1278" s="27" t="s">
        <v>8</v>
      </c>
      <c r="F1278" s="27" t="s">
        <v>6</v>
      </c>
      <c r="G1278" s="27" t="s">
        <v>7</v>
      </c>
      <c r="H1278" s="27" t="s">
        <v>2638</v>
      </c>
      <c r="I1278" s="85" t="s">
        <v>2700</v>
      </c>
      <c r="J1278" s="86"/>
    </row>
    <row r="1279" spans="2:10" ht="12.6" customHeight="1" x14ac:dyDescent="0.3">
      <c r="B1279" s="30">
        <f>VLOOKUP($J1273,ASBVs!$A$2:$AP$1041,33,FALSE)</f>
        <v>0.06</v>
      </c>
      <c r="C1279" s="30">
        <f>VLOOKUP($J1273,ASBVs!$A$2:$AP$1041,35,FALSE)</f>
        <v>0.32</v>
      </c>
      <c r="D1279" s="30">
        <f>VLOOKUP($J1273,ASBVs!$A$2:$AP$1041,37,FALSE)</f>
        <v>1E-3</v>
      </c>
      <c r="E1279" s="32">
        <f>VLOOKUP($J1273,ASBVs!$A$2:$AP$1041,29,FALSE)</f>
        <v>5.79</v>
      </c>
      <c r="F1279" s="32">
        <f>VLOOKUP($J1273,ASBVs!$A$2:$AP$1041,23,FALSE)</f>
        <v>-0.32</v>
      </c>
      <c r="G1279" s="32">
        <f>VLOOKUP($J1273,ASBVs!$A$2:$AP$1041,25,FALSE)</f>
        <v>5.21</v>
      </c>
      <c r="H1279" s="32">
        <f>VLOOKUP($J1273,ASBVs!$A$2:$AP$1041,27,FALSE)</f>
        <v>2.37</v>
      </c>
      <c r="I1279" s="86"/>
      <c r="J1279" s="86"/>
    </row>
    <row r="1280" spans="2:10" ht="12.6" customHeight="1" x14ac:dyDescent="0.3">
      <c r="B1280" s="33">
        <f>VLOOKUP($J1273,ASBVs!$A$2:$AP$1041,34,FALSE)</f>
        <v>48</v>
      </c>
      <c r="C1280" s="33">
        <f>VLOOKUP($J1273,ASBVs!$A$2:$AP$1041,36,FALSE)</f>
        <v>57</v>
      </c>
      <c r="D1280" s="33">
        <f>VLOOKUP($J1273,ASBVs!$A$2:$AP$1041,38,FALSE)</f>
        <v>41</v>
      </c>
      <c r="E1280" s="33">
        <f>VLOOKUP($J1273,ASBVs!$A$2:$AP$1041,30,FALSE)</f>
        <v>63</v>
      </c>
      <c r="F1280" s="33">
        <f>VLOOKUP($J1273,ASBVs!$A$2:$AP$1041,24,FALSE)</f>
        <v>53</v>
      </c>
      <c r="G1280" s="33">
        <f>VLOOKUP($J1273,ASBVs!$A$2:$AP$1041,26,FALSE)</f>
        <v>53</v>
      </c>
      <c r="H1280" s="33">
        <f>VLOOKUP($J1273,ASBVs!$A$2:$AP$1041,28,FALSE)</f>
        <v>57</v>
      </c>
      <c r="I1280" s="99">
        <f>VLOOKUP($J1273,ASBVs!$A$2:$AQ$1041,43,FALSE)</f>
        <v>12.33</v>
      </c>
      <c r="J1280" s="79"/>
    </row>
    <row r="1281" spans="2:10" ht="12.6" customHeight="1" x14ac:dyDescent="0.3">
      <c r="B1281" s="87" t="s">
        <v>2695</v>
      </c>
      <c r="C1281" s="88"/>
      <c r="D1281" s="89" t="s">
        <v>2699</v>
      </c>
      <c r="E1281" s="90"/>
      <c r="F1281" s="91" t="str">
        <f>VLOOKUP($J1273,ASBVs!$A$2:$F$1041,6,FALSE)</f>
        <v xml:space="preserve"> </v>
      </c>
      <c r="G1281" s="34" t="s">
        <v>2669</v>
      </c>
      <c r="H1281" s="35" t="str">
        <f>VLOOKUP($J1273,ASBVs!$A$2:$AU$1041,46,FALSE)</f>
        <v>1</v>
      </c>
      <c r="I1281" s="34" t="s">
        <v>2670</v>
      </c>
      <c r="J1281" s="35" t="str">
        <f>VLOOKUP($J1273,ASBVs!$A$2:$AU$1041,47,FALSE)</f>
        <v>1</v>
      </c>
    </row>
    <row r="1282" spans="2:10" ht="12.6" customHeight="1" x14ac:dyDescent="0.3">
      <c r="B1282" s="93">
        <f>VLOOKUP($J1273,ASBVs!$A$2:$AS$1041,45,FALSE)</f>
        <v>134.34</v>
      </c>
      <c r="C1282" s="94"/>
      <c r="D1282" s="93">
        <f>VLOOKUP($J1273,ASBVs!$A$2:$AS$1041,44,FALSE)</f>
        <v>178.24</v>
      </c>
      <c r="E1282" s="94"/>
      <c r="F1282" s="92"/>
      <c r="G1282" s="34" t="s">
        <v>2671</v>
      </c>
      <c r="H1282" s="35" t="str">
        <f>VLOOKUP($J1273,ASBVs!$A$2:$AW$1041,48,FALSE)</f>
        <v>1</v>
      </c>
      <c r="I1282" s="34" t="s">
        <v>2672</v>
      </c>
      <c r="J1282" s="35">
        <f>VLOOKUP($J1273,ASBVs!$A$2:$AW$1041,49,FALSE)</f>
        <v>3</v>
      </c>
    </row>
    <row r="1283" spans="2:10" ht="12.6" customHeight="1" x14ac:dyDescent="0.3">
      <c r="B1283" s="36" t="s">
        <v>2696</v>
      </c>
      <c r="C1283" s="95" t="str">
        <f>VLOOKUP($J1273,ASBVs!$A$2:$E$1041,5,FALSE)</f>
        <v xml:space="preserve">Individual </v>
      </c>
      <c r="D1283" s="96"/>
      <c r="E1283" s="97" t="s">
        <v>2697</v>
      </c>
      <c r="F1283" s="98"/>
      <c r="G1283" s="74"/>
      <c r="H1283" s="75"/>
      <c r="I1283" s="37" t="s">
        <v>2698</v>
      </c>
      <c r="J1283" s="38"/>
    </row>
    <row r="1285" spans="2:10" ht="12.6" customHeight="1" x14ac:dyDescent="0.3">
      <c r="B1285" s="76" t="s">
        <v>2692</v>
      </c>
      <c r="C1285" s="77"/>
      <c r="D1285" s="20" t="str">
        <f>VLOOKUP($J1285,ASBVs!$A$2:$B$1041,2,FALSE)</f>
        <v>229939</v>
      </c>
      <c r="E1285" s="21"/>
      <c r="F1285" s="22" t="str">
        <f>VLOOKUP($J1285,ASBVs!$A$2:$J$1041,10,FALSE)</f>
        <v>Single - ET</v>
      </c>
      <c r="G1285" s="78" t="str">
        <f>VLOOKUP($J1285,ASBVs!$A$2:$AX$1041,50,FALSE)</f>
        <v xml:space="preserve"> </v>
      </c>
      <c r="H1285" s="79"/>
      <c r="I1285" s="23" t="s">
        <v>2693</v>
      </c>
      <c r="J1285" s="24" t="s">
        <v>2624</v>
      </c>
    </row>
    <row r="1286" spans="2:10" ht="12.6" customHeight="1" x14ac:dyDescent="0.3">
      <c r="B1286" s="25" t="s">
        <v>2694</v>
      </c>
      <c r="C1286" s="80" t="str">
        <f>VLOOKUP($J1285,ASBVs!$A$2:$H$1041,8,FALSE)</f>
        <v>205728</v>
      </c>
      <c r="D1286" s="80"/>
      <c r="E1286" s="81"/>
      <c r="F1286" s="26" t="s">
        <v>2639</v>
      </c>
      <c r="G1286" s="82">
        <f>VLOOKUP($J1285,ASBVs!$A$2:$I$1041,9,FALSE)</f>
        <v>44720</v>
      </c>
      <c r="H1286" s="83"/>
      <c r="I1286" s="83"/>
      <c r="J1286" s="84"/>
    </row>
    <row r="1287" spans="2:10" ht="12.6" customHeight="1" x14ac:dyDescent="0.3">
      <c r="B1287" s="27" t="s">
        <v>0</v>
      </c>
      <c r="C1287" s="28" t="s">
        <v>1</v>
      </c>
      <c r="D1287" s="28" t="s">
        <v>2</v>
      </c>
      <c r="E1287" s="28" t="s">
        <v>3</v>
      </c>
      <c r="F1287" s="27" t="s">
        <v>4</v>
      </c>
      <c r="G1287" s="28" t="s">
        <v>1093</v>
      </c>
      <c r="H1287" s="28" t="s">
        <v>1092</v>
      </c>
      <c r="I1287" s="28" t="s">
        <v>5</v>
      </c>
      <c r="J1287" s="28" t="s">
        <v>2652</v>
      </c>
    </row>
    <row r="1288" spans="2:10" ht="12.6" customHeight="1" x14ac:dyDescent="0.3">
      <c r="B1288" s="29">
        <f>VLOOKUP($J1285,ASBVs!$A$2:$AP$1041,11,FALSE)</f>
        <v>0.3</v>
      </c>
      <c r="C1288" s="29">
        <f>VLOOKUP($J1285,ASBVs!$A$2:$AP$1041,13,FALSE)</f>
        <v>8.98</v>
      </c>
      <c r="D1288" s="29">
        <f>VLOOKUP($J1285,ASBVs!$A$2:$AP$1041,15,FALSE)</f>
        <v>15.86</v>
      </c>
      <c r="E1288" s="29">
        <f>VLOOKUP($J1285,ASBVs!$A$2:$AP$1041,17,FALSE)</f>
        <v>0.48</v>
      </c>
      <c r="F1288" s="29">
        <f>VLOOKUP($J1285,ASBVs!$A$2:$AP$1041,19,FALSE)</f>
        <v>2.73</v>
      </c>
      <c r="G1288" s="39">
        <f>VLOOKUP($J1285,ASBVs!$A$2:$AP$1041,41,FALSE)</f>
        <v>0.67</v>
      </c>
      <c r="H1288" s="39">
        <f>VLOOKUP($J1285,ASBVs!$A$2:$AP$1041,39,FALSE)</f>
        <v>0.39</v>
      </c>
      <c r="I1288" s="29">
        <f>VLOOKUP($J1285,ASBVs!$A$2:$AP$1041,21,FALSE)</f>
        <v>0.87</v>
      </c>
      <c r="J1288" s="39">
        <f>VLOOKUP($J1285,ASBVs!$A$2:$AP$1041,31,FALSE)</f>
        <v>0.37</v>
      </c>
    </row>
    <row r="1289" spans="2:10" ht="12.6" customHeight="1" x14ac:dyDescent="0.3">
      <c r="B1289" s="29">
        <f>VLOOKUP($J1285,ASBVs!$A$2:$AP$1041,12,FALSE)</f>
        <v>69</v>
      </c>
      <c r="C1289" s="29">
        <f>VLOOKUP($J1285,ASBVs!$A$2:$AP$1041,14,FALSE)</f>
        <v>72</v>
      </c>
      <c r="D1289" s="29">
        <f>VLOOKUP($J1285,ASBVs!$A$2:$AP$1041,16,FALSE)</f>
        <v>62</v>
      </c>
      <c r="E1289" s="29">
        <f>VLOOKUP($J1285,ASBVs!$A$2:$AP$1041,18,FALSE)</f>
        <v>67</v>
      </c>
      <c r="F1289" s="29">
        <f>VLOOKUP($J1285,ASBVs!$A$2:$AP$1041,20,FALSE)</f>
        <v>66</v>
      </c>
      <c r="G1289" s="29">
        <f>VLOOKUP($J1285,ASBVs!$A$2:$AP$1041,42,FALSE)</f>
        <v>55</v>
      </c>
      <c r="H1289" s="29">
        <f>VLOOKUP($J1285,ASBVs!$A$2:$AP$1041,40,FALSE)</f>
        <v>47</v>
      </c>
      <c r="I1289" s="29">
        <f>VLOOKUP($J1285,ASBVs!$A$2:$AP$1041,22,FALSE)</f>
        <v>59</v>
      </c>
      <c r="J1289" s="29">
        <f>VLOOKUP($J1285,ASBVs!$A$2:$AP$1041,32,FALSE)</f>
        <v>53</v>
      </c>
    </row>
    <row r="1290" spans="2:10" ht="12.6" customHeight="1" x14ac:dyDescent="0.3">
      <c r="B1290" s="31" t="s">
        <v>1089</v>
      </c>
      <c r="C1290" s="27" t="s">
        <v>1090</v>
      </c>
      <c r="D1290" s="27" t="s">
        <v>1091</v>
      </c>
      <c r="E1290" s="27" t="s">
        <v>8</v>
      </c>
      <c r="F1290" s="27" t="s">
        <v>6</v>
      </c>
      <c r="G1290" s="27" t="s">
        <v>7</v>
      </c>
      <c r="H1290" s="27" t="s">
        <v>2638</v>
      </c>
      <c r="I1290" s="85" t="s">
        <v>2700</v>
      </c>
      <c r="J1290" s="86"/>
    </row>
    <row r="1291" spans="2:10" ht="12.6" customHeight="1" x14ac:dyDescent="0.3">
      <c r="B1291" s="30">
        <f>VLOOKUP($J1285,ASBVs!$A$2:$AP$1041,33,FALSE)</f>
        <v>0.05</v>
      </c>
      <c r="C1291" s="30">
        <f>VLOOKUP($J1285,ASBVs!$A$2:$AP$1041,35,FALSE)</f>
        <v>0.42</v>
      </c>
      <c r="D1291" s="30">
        <f>VLOOKUP($J1285,ASBVs!$A$2:$AP$1041,37,FALSE)</f>
        <v>1E-3</v>
      </c>
      <c r="E1291" s="32">
        <f>VLOOKUP($J1285,ASBVs!$A$2:$AP$1041,29,FALSE)</f>
        <v>4.75</v>
      </c>
      <c r="F1291" s="32">
        <f>VLOOKUP($J1285,ASBVs!$A$2:$AP$1041,23,FALSE)</f>
        <v>-0.38</v>
      </c>
      <c r="G1291" s="32">
        <f>VLOOKUP($J1285,ASBVs!$A$2:$AP$1041,25,FALSE)</f>
        <v>2.36</v>
      </c>
      <c r="H1291" s="32">
        <f>VLOOKUP($J1285,ASBVs!$A$2:$AP$1041,27,FALSE)</f>
        <v>2.78</v>
      </c>
      <c r="I1291" s="86"/>
      <c r="J1291" s="86"/>
    </row>
    <row r="1292" spans="2:10" ht="12.6" customHeight="1" x14ac:dyDescent="0.3">
      <c r="B1292" s="33">
        <f>VLOOKUP($J1285,ASBVs!$A$2:$AP$1041,34,FALSE)</f>
        <v>41</v>
      </c>
      <c r="C1292" s="33">
        <f>VLOOKUP($J1285,ASBVs!$A$2:$AP$1041,36,FALSE)</f>
        <v>50</v>
      </c>
      <c r="D1292" s="33">
        <f>VLOOKUP($J1285,ASBVs!$A$2:$AP$1041,38,FALSE)</f>
        <v>34</v>
      </c>
      <c r="E1292" s="33">
        <f>VLOOKUP($J1285,ASBVs!$A$2:$AP$1041,30,FALSE)</f>
        <v>61</v>
      </c>
      <c r="F1292" s="33">
        <f>VLOOKUP($J1285,ASBVs!$A$2:$AP$1041,24,FALSE)</f>
        <v>49</v>
      </c>
      <c r="G1292" s="33">
        <f>VLOOKUP($J1285,ASBVs!$A$2:$AP$1041,26,FALSE)</f>
        <v>49</v>
      </c>
      <c r="H1292" s="33">
        <f>VLOOKUP($J1285,ASBVs!$A$2:$AP$1041,28,FALSE)</f>
        <v>54</v>
      </c>
      <c r="I1292" s="99">
        <f>VLOOKUP($J1285,ASBVs!$A$2:$AQ$1041,43,FALSE)</f>
        <v>9.85</v>
      </c>
      <c r="J1292" s="79"/>
    </row>
    <row r="1293" spans="2:10" ht="12.6" customHeight="1" x14ac:dyDescent="0.3">
      <c r="B1293" s="87" t="s">
        <v>2695</v>
      </c>
      <c r="C1293" s="88"/>
      <c r="D1293" s="89" t="s">
        <v>2699</v>
      </c>
      <c r="E1293" s="90"/>
      <c r="F1293" s="91" t="str">
        <f>VLOOKUP($J1285,ASBVs!$A$2:$F$1041,6,FALSE)</f>
        <v xml:space="preserve"> </v>
      </c>
      <c r="G1293" s="34" t="s">
        <v>2669</v>
      </c>
      <c r="H1293" s="35" t="str">
        <f>VLOOKUP($J1285,ASBVs!$A$2:$AU$1041,46,FALSE)</f>
        <v>2</v>
      </c>
      <c r="I1293" s="34" t="s">
        <v>2670</v>
      </c>
      <c r="J1293" s="35" t="str">
        <f>VLOOKUP($J1285,ASBVs!$A$2:$AU$1041,47,FALSE)</f>
        <v>2</v>
      </c>
    </row>
    <row r="1294" spans="2:10" ht="12.6" customHeight="1" x14ac:dyDescent="0.3">
      <c r="B1294" s="93">
        <f>VLOOKUP($J1285,ASBVs!$A$2:$AS$1041,45,FALSE)</f>
        <v>132.47999999999999</v>
      </c>
      <c r="C1294" s="94"/>
      <c r="D1294" s="93">
        <f>VLOOKUP($J1285,ASBVs!$A$2:$AS$1041,44,FALSE)</f>
        <v>187.51</v>
      </c>
      <c r="E1294" s="94"/>
      <c r="F1294" s="92"/>
      <c r="G1294" s="34" t="s">
        <v>2671</v>
      </c>
      <c r="H1294" s="35" t="str">
        <f>VLOOKUP($J1285,ASBVs!$A$2:$AW$1041,48,FALSE)</f>
        <v>2</v>
      </c>
      <c r="I1294" s="34" t="s">
        <v>2672</v>
      </c>
      <c r="J1294" s="35">
        <f>VLOOKUP($J1285,ASBVs!$A$2:$AW$1041,49,FALSE)</f>
        <v>3</v>
      </c>
    </row>
    <row r="1295" spans="2:10" ht="12.6" customHeight="1" x14ac:dyDescent="0.3">
      <c r="B1295" s="36" t="s">
        <v>2696</v>
      </c>
      <c r="C1295" s="95" t="str">
        <f>VLOOKUP($J1285,ASBVs!$A$2:$E$1041,5,FALSE)</f>
        <v xml:space="preserve">Individual </v>
      </c>
      <c r="D1295" s="96"/>
      <c r="E1295" s="97" t="s">
        <v>2697</v>
      </c>
      <c r="F1295" s="98"/>
      <c r="G1295" s="74"/>
      <c r="H1295" s="75"/>
      <c r="I1295" s="37" t="s">
        <v>2698</v>
      </c>
      <c r="J1295" s="38"/>
    </row>
    <row r="1297" spans="2:10" ht="12.6" customHeight="1" x14ac:dyDescent="0.3">
      <c r="B1297" s="76" t="s">
        <v>2692</v>
      </c>
      <c r="C1297" s="77"/>
      <c r="D1297" s="20" t="str">
        <f>VLOOKUP($J1297,ASBVs!$A$2:$B$1041,2,FALSE)</f>
        <v>229873</v>
      </c>
      <c r="E1297" s="21"/>
      <c r="F1297" s="22" t="str">
        <f>VLOOKUP($J1297,ASBVs!$A$2:$J$1041,10,FALSE)</f>
        <v>Single - ET</v>
      </c>
      <c r="G1297" s="78" t="str">
        <f>VLOOKUP($J1297,ASBVs!$A$2:$AX$1041,50,FALSE)</f>
        <v>«««««</v>
      </c>
      <c r="H1297" s="79"/>
      <c r="I1297" s="23" t="s">
        <v>2693</v>
      </c>
      <c r="J1297" s="24" t="s">
        <v>2625</v>
      </c>
    </row>
    <row r="1298" spans="2:10" ht="12.6" customHeight="1" x14ac:dyDescent="0.3">
      <c r="B1298" s="25" t="s">
        <v>2694</v>
      </c>
      <c r="C1298" s="80" t="str">
        <f>VLOOKUP($J1297,ASBVs!$A$2:$H$1041,8,FALSE)</f>
        <v>205728</v>
      </c>
      <c r="D1298" s="80"/>
      <c r="E1298" s="81"/>
      <c r="F1298" s="26" t="s">
        <v>2639</v>
      </c>
      <c r="G1298" s="82">
        <f>VLOOKUP($J1297,ASBVs!$A$2:$I$1041,9,FALSE)</f>
        <v>44710</v>
      </c>
      <c r="H1298" s="83"/>
      <c r="I1298" s="83"/>
      <c r="J1298" s="84"/>
    </row>
    <row r="1299" spans="2:10" ht="12.6" customHeight="1" x14ac:dyDescent="0.3">
      <c r="B1299" s="27" t="s">
        <v>0</v>
      </c>
      <c r="C1299" s="28" t="s">
        <v>1</v>
      </c>
      <c r="D1299" s="28" t="s">
        <v>2</v>
      </c>
      <c r="E1299" s="28" t="s">
        <v>3</v>
      </c>
      <c r="F1299" s="27" t="s">
        <v>4</v>
      </c>
      <c r="G1299" s="28" t="s">
        <v>1093</v>
      </c>
      <c r="H1299" s="28" t="s">
        <v>1092</v>
      </c>
      <c r="I1299" s="28" t="s">
        <v>5</v>
      </c>
      <c r="J1299" s="28" t="s">
        <v>2652</v>
      </c>
    </row>
    <row r="1300" spans="2:10" ht="12.6" customHeight="1" x14ac:dyDescent="0.3">
      <c r="B1300" s="29">
        <f>VLOOKUP($J1297,ASBVs!$A$2:$AP$1041,11,FALSE)</f>
        <v>0.2</v>
      </c>
      <c r="C1300" s="29">
        <f>VLOOKUP($J1297,ASBVs!$A$2:$AP$1041,13,FALSE)</f>
        <v>7.65</v>
      </c>
      <c r="D1300" s="29">
        <f>VLOOKUP($J1297,ASBVs!$A$2:$AP$1041,15,FALSE)</f>
        <v>15.57</v>
      </c>
      <c r="E1300" s="29">
        <f>VLOOKUP($J1297,ASBVs!$A$2:$AP$1041,17,FALSE)</f>
        <v>0.98</v>
      </c>
      <c r="F1300" s="29">
        <f>VLOOKUP($J1297,ASBVs!$A$2:$AP$1041,19,FALSE)</f>
        <v>2.64</v>
      </c>
      <c r="G1300" s="39">
        <f>VLOOKUP($J1297,ASBVs!$A$2:$AP$1041,41,FALSE)</f>
        <v>0.62</v>
      </c>
      <c r="H1300" s="39">
        <f>VLOOKUP($J1297,ASBVs!$A$2:$AP$1041,39,FALSE)</f>
        <v>0.42</v>
      </c>
      <c r="I1300" s="29">
        <f>VLOOKUP($J1297,ASBVs!$A$2:$AP$1041,21,FALSE)</f>
        <v>-0.27</v>
      </c>
      <c r="J1300" s="39">
        <f>VLOOKUP($J1297,ASBVs!$A$2:$AP$1041,31,FALSE)</f>
        <v>0.37</v>
      </c>
    </row>
    <row r="1301" spans="2:10" ht="12.6" customHeight="1" x14ac:dyDescent="0.3">
      <c r="B1301" s="29">
        <f>VLOOKUP($J1297,ASBVs!$A$2:$AP$1041,12,FALSE)</f>
        <v>68</v>
      </c>
      <c r="C1301" s="29">
        <f>VLOOKUP($J1297,ASBVs!$A$2:$AP$1041,14,FALSE)</f>
        <v>71</v>
      </c>
      <c r="D1301" s="29">
        <f>VLOOKUP($J1297,ASBVs!$A$2:$AP$1041,16,FALSE)</f>
        <v>61</v>
      </c>
      <c r="E1301" s="29">
        <f>VLOOKUP($J1297,ASBVs!$A$2:$AP$1041,18,FALSE)</f>
        <v>66</v>
      </c>
      <c r="F1301" s="29">
        <f>VLOOKUP($J1297,ASBVs!$A$2:$AP$1041,20,FALSE)</f>
        <v>66</v>
      </c>
      <c r="G1301" s="29">
        <f>VLOOKUP($J1297,ASBVs!$A$2:$AP$1041,42,FALSE)</f>
        <v>53</v>
      </c>
      <c r="H1301" s="29">
        <f>VLOOKUP($J1297,ASBVs!$A$2:$AP$1041,40,FALSE)</f>
        <v>47</v>
      </c>
      <c r="I1301" s="29">
        <f>VLOOKUP($J1297,ASBVs!$A$2:$AP$1041,22,FALSE)</f>
        <v>57</v>
      </c>
      <c r="J1301" s="29">
        <f>VLOOKUP($J1297,ASBVs!$A$2:$AP$1041,32,FALSE)</f>
        <v>51</v>
      </c>
    </row>
    <row r="1302" spans="2:10" ht="12.6" customHeight="1" x14ac:dyDescent="0.3">
      <c r="B1302" s="31" t="s">
        <v>1089</v>
      </c>
      <c r="C1302" s="27" t="s">
        <v>1090</v>
      </c>
      <c r="D1302" s="27" t="s">
        <v>1091</v>
      </c>
      <c r="E1302" s="27" t="s">
        <v>8</v>
      </c>
      <c r="F1302" s="27" t="s">
        <v>6</v>
      </c>
      <c r="G1302" s="27" t="s">
        <v>7</v>
      </c>
      <c r="H1302" s="27" t="s">
        <v>2638</v>
      </c>
      <c r="I1302" s="85" t="s">
        <v>2700</v>
      </c>
      <c r="J1302" s="86"/>
    </row>
    <row r="1303" spans="2:10" ht="12.6" customHeight="1" x14ac:dyDescent="0.3">
      <c r="B1303" s="30">
        <f>VLOOKUP($J1297,ASBVs!$A$2:$AP$1041,33,FALSE)</f>
        <v>0.06</v>
      </c>
      <c r="C1303" s="30">
        <f>VLOOKUP($J1297,ASBVs!$A$2:$AP$1041,35,FALSE)</f>
        <v>0.42</v>
      </c>
      <c r="D1303" s="30">
        <f>VLOOKUP($J1297,ASBVs!$A$2:$AP$1041,37,FALSE)</f>
        <v>0.01</v>
      </c>
      <c r="E1303" s="32">
        <f>VLOOKUP($J1297,ASBVs!$A$2:$AP$1041,29,FALSE)</f>
        <v>3.65</v>
      </c>
      <c r="F1303" s="32">
        <f>VLOOKUP($J1297,ASBVs!$A$2:$AP$1041,23,FALSE)</f>
        <v>-0.08</v>
      </c>
      <c r="G1303" s="32">
        <f>VLOOKUP($J1297,ASBVs!$A$2:$AP$1041,25,FALSE)</f>
        <v>1.47</v>
      </c>
      <c r="H1303" s="32">
        <f>VLOOKUP($J1297,ASBVs!$A$2:$AP$1041,27,FALSE)</f>
        <v>2.77</v>
      </c>
      <c r="I1303" s="86"/>
      <c r="J1303" s="86"/>
    </row>
    <row r="1304" spans="2:10" ht="12.6" customHeight="1" x14ac:dyDescent="0.3">
      <c r="B1304" s="33">
        <f>VLOOKUP($J1297,ASBVs!$A$2:$AP$1041,34,FALSE)</f>
        <v>41</v>
      </c>
      <c r="C1304" s="33">
        <f>VLOOKUP($J1297,ASBVs!$A$2:$AP$1041,36,FALSE)</f>
        <v>50</v>
      </c>
      <c r="D1304" s="33">
        <f>VLOOKUP($J1297,ASBVs!$A$2:$AP$1041,38,FALSE)</f>
        <v>35</v>
      </c>
      <c r="E1304" s="33">
        <f>VLOOKUP($J1297,ASBVs!$A$2:$AP$1041,30,FALSE)</f>
        <v>60</v>
      </c>
      <c r="F1304" s="33">
        <f>VLOOKUP($J1297,ASBVs!$A$2:$AP$1041,24,FALSE)</f>
        <v>50</v>
      </c>
      <c r="G1304" s="33">
        <f>VLOOKUP($J1297,ASBVs!$A$2:$AP$1041,26,FALSE)</f>
        <v>50</v>
      </c>
      <c r="H1304" s="33">
        <f>VLOOKUP($J1297,ASBVs!$A$2:$AP$1041,28,FALSE)</f>
        <v>53</v>
      </c>
      <c r="I1304" s="99">
        <f>VLOOKUP($J1297,ASBVs!$A$2:$AQ$1041,43,FALSE)</f>
        <v>7.3800000000000008</v>
      </c>
      <c r="J1304" s="79"/>
    </row>
    <row r="1305" spans="2:10" ht="12.6" customHeight="1" x14ac:dyDescent="0.3">
      <c r="B1305" s="87" t="s">
        <v>2695</v>
      </c>
      <c r="C1305" s="88"/>
      <c r="D1305" s="89" t="s">
        <v>2699</v>
      </c>
      <c r="E1305" s="90"/>
      <c r="F1305" s="91" t="str">
        <f>VLOOKUP($J1297,ASBVs!$A$2:$F$1041,6,FALSE)</f>
        <v xml:space="preserve"> </v>
      </c>
      <c r="G1305" s="34" t="s">
        <v>2669</v>
      </c>
      <c r="H1305" s="35" t="str">
        <f>VLOOKUP($J1297,ASBVs!$A$2:$AU$1041,46,FALSE)</f>
        <v>2</v>
      </c>
      <c r="I1305" s="34" t="s">
        <v>2670</v>
      </c>
      <c r="J1305" s="35" t="str">
        <f>VLOOKUP($J1297,ASBVs!$A$2:$AU$1041,47,FALSE)</f>
        <v>3</v>
      </c>
    </row>
    <row r="1306" spans="2:10" ht="12.6" customHeight="1" x14ac:dyDescent="0.3">
      <c r="B1306" s="93">
        <f>VLOOKUP($J1297,ASBVs!$A$2:$AS$1041,45,FALSE)</f>
        <v>129.94</v>
      </c>
      <c r="C1306" s="94"/>
      <c r="D1306" s="93">
        <f>VLOOKUP($J1297,ASBVs!$A$2:$AS$1041,44,FALSE)</f>
        <v>181.84</v>
      </c>
      <c r="E1306" s="94"/>
      <c r="F1306" s="92"/>
      <c r="G1306" s="34" t="s">
        <v>2671</v>
      </c>
      <c r="H1306" s="35" t="str">
        <f>VLOOKUP($J1297,ASBVs!$A$2:$AW$1041,48,FALSE)</f>
        <v>2</v>
      </c>
      <c r="I1306" s="34" t="s">
        <v>2672</v>
      </c>
      <c r="J1306" s="35">
        <f>VLOOKUP($J1297,ASBVs!$A$2:$AW$1041,49,FALSE)</f>
        <v>3</v>
      </c>
    </row>
    <row r="1307" spans="2:10" ht="12.6" customHeight="1" x14ac:dyDescent="0.3">
      <c r="B1307" s="36" t="s">
        <v>2696</v>
      </c>
      <c r="C1307" s="95" t="str">
        <f>VLOOKUP($J1297,ASBVs!$A$2:$E$1041,5,FALSE)</f>
        <v xml:space="preserve">Individual </v>
      </c>
      <c r="D1307" s="96"/>
      <c r="E1307" s="97" t="s">
        <v>2697</v>
      </c>
      <c r="F1307" s="98"/>
      <c r="G1307" s="74"/>
      <c r="H1307" s="75"/>
      <c r="I1307" s="37" t="s">
        <v>2698</v>
      </c>
      <c r="J1307" s="38"/>
    </row>
    <row r="1309" spans="2:10" ht="12.6" customHeight="1" x14ac:dyDescent="0.3">
      <c r="B1309" s="76" t="s">
        <v>2692</v>
      </c>
      <c r="C1309" s="77"/>
      <c r="D1309" s="20" t="str">
        <f>VLOOKUP($J1309,ASBVs!$A$2:$B$1041,2,FALSE)</f>
        <v>226207</v>
      </c>
      <c r="E1309" s="21"/>
      <c r="F1309" s="22" t="str">
        <f>VLOOKUP($J1309,ASBVs!$A$2:$J$1041,10,FALSE)</f>
        <v>Single</v>
      </c>
      <c r="G1309" s="78" t="str">
        <f>VLOOKUP($J1309,ASBVs!$A$2:$AX$1041,50,FALSE)</f>
        <v>«««««</v>
      </c>
      <c r="H1309" s="79"/>
      <c r="I1309" s="23" t="s">
        <v>2693</v>
      </c>
      <c r="J1309" s="24" t="s">
        <v>2626</v>
      </c>
    </row>
    <row r="1310" spans="2:10" ht="12.6" customHeight="1" x14ac:dyDescent="0.3">
      <c r="B1310" s="25" t="s">
        <v>2694</v>
      </c>
      <c r="C1310" s="80" t="str">
        <f>VLOOKUP($J1309,ASBVs!$A$2:$H$1041,8,FALSE)</f>
        <v>193431</v>
      </c>
      <c r="D1310" s="80"/>
      <c r="E1310" s="81"/>
      <c r="F1310" s="26" t="s">
        <v>2639</v>
      </c>
      <c r="G1310" s="82">
        <f>VLOOKUP($J1309,ASBVs!$A$2:$I$1041,9,FALSE)</f>
        <v>44732</v>
      </c>
      <c r="H1310" s="83"/>
      <c r="I1310" s="83"/>
      <c r="J1310" s="84"/>
    </row>
    <row r="1311" spans="2:10" ht="12.6" customHeight="1" x14ac:dyDescent="0.3">
      <c r="B1311" s="27" t="s">
        <v>0</v>
      </c>
      <c r="C1311" s="28" t="s">
        <v>1</v>
      </c>
      <c r="D1311" s="28" t="s">
        <v>2</v>
      </c>
      <c r="E1311" s="28" t="s">
        <v>3</v>
      </c>
      <c r="F1311" s="27" t="s">
        <v>4</v>
      </c>
      <c r="G1311" s="28" t="s">
        <v>1093</v>
      </c>
      <c r="H1311" s="28" t="s">
        <v>1092</v>
      </c>
      <c r="I1311" s="28" t="s">
        <v>5</v>
      </c>
      <c r="J1311" s="28" t="s">
        <v>2652</v>
      </c>
    </row>
    <row r="1312" spans="2:10" ht="12.6" customHeight="1" x14ac:dyDescent="0.3">
      <c r="B1312" s="29">
        <f>VLOOKUP($J1309,ASBVs!$A$2:$AP$1041,11,FALSE)</f>
        <v>0.46</v>
      </c>
      <c r="C1312" s="29">
        <f>VLOOKUP($J1309,ASBVs!$A$2:$AP$1041,13,FALSE)</f>
        <v>10.31</v>
      </c>
      <c r="D1312" s="29">
        <f>VLOOKUP($J1309,ASBVs!$A$2:$AP$1041,15,FALSE)</f>
        <v>13.26</v>
      </c>
      <c r="E1312" s="29">
        <f>VLOOKUP($J1309,ASBVs!$A$2:$AP$1041,17,FALSE)</f>
        <v>0.56000000000000005</v>
      </c>
      <c r="F1312" s="29">
        <f>VLOOKUP($J1309,ASBVs!$A$2:$AP$1041,19,FALSE)</f>
        <v>1.98</v>
      </c>
      <c r="G1312" s="39">
        <f>VLOOKUP($J1309,ASBVs!$A$2:$AP$1041,41,FALSE)</f>
        <v>0.54</v>
      </c>
      <c r="H1312" s="39">
        <f>VLOOKUP($J1309,ASBVs!$A$2:$AP$1041,39,FALSE)</f>
        <v>0.3</v>
      </c>
      <c r="I1312" s="29">
        <f>VLOOKUP($J1309,ASBVs!$A$2:$AP$1041,21,FALSE)</f>
        <v>1.02</v>
      </c>
      <c r="J1312" s="39">
        <f>VLOOKUP($J1309,ASBVs!$A$2:$AP$1041,31,FALSE)</f>
        <v>0.31</v>
      </c>
    </row>
    <row r="1313" spans="2:10" ht="12.6" customHeight="1" x14ac:dyDescent="0.3">
      <c r="B1313" s="29">
        <f>VLOOKUP($J1309,ASBVs!$A$2:$AP$1041,12,FALSE)</f>
        <v>67</v>
      </c>
      <c r="C1313" s="29">
        <f>VLOOKUP($J1309,ASBVs!$A$2:$AP$1041,14,FALSE)</f>
        <v>70</v>
      </c>
      <c r="D1313" s="29">
        <f>VLOOKUP($J1309,ASBVs!$A$2:$AP$1041,16,FALSE)</f>
        <v>61</v>
      </c>
      <c r="E1313" s="29">
        <f>VLOOKUP($J1309,ASBVs!$A$2:$AP$1041,18,FALSE)</f>
        <v>66</v>
      </c>
      <c r="F1313" s="29">
        <f>VLOOKUP($J1309,ASBVs!$A$2:$AP$1041,20,FALSE)</f>
        <v>65</v>
      </c>
      <c r="G1313" s="29">
        <f>VLOOKUP($J1309,ASBVs!$A$2:$AP$1041,42,FALSE)</f>
        <v>58</v>
      </c>
      <c r="H1313" s="29">
        <f>VLOOKUP($J1309,ASBVs!$A$2:$AP$1041,40,FALSE)</f>
        <v>49</v>
      </c>
      <c r="I1313" s="29">
        <f>VLOOKUP($J1309,ASBVs!$A$2:$AP$1041,22,FALSE)</f>
        <v>60</v>
      </c>
      <c r="J1313" s="29">
        <f>VLOOKUP($J1309,ASBVs!$A$2:$AP$1041,32,FALSE)</f>
        <v>56</v>
      </c>
    </row>
    <row r="1314" spans="2:10" ht="12.6" customHeight="1" x14ac:dyDescent="0.3">
      <c r="B1314" s="31" t="s">
        <v>1089</v>
      </c>
      <c r="C1314" s="27" t="s">
        <v>1090</v>
      </c>
      <c r="D1314" s="27" t="s">
        <v>1091</v>
      </c>
      <c r="E1314" s="27" t="s">
        <v>8</v>
      </c>
      <c r="F1314" s="27" t="s">
        <v>6</v>
      </c>
      <c r="G1314" s="27" t="s">
        <v>7</v>
      </c>
      <c r="H1314" s="27" t="s">
        <v>2638</v>
      </c>
      <c r="I1314" s="85" t="s">
        <v>2700</v>
      </c>
      <c r="J1314" s="86"/>
    </row>
    <row r="1315" spans="2:10" ht="12.6" customHeight="1" x14ac:dyDescent="0.3">
      <c r="B1315" s="30">
        <f>VLOOKUP($J1309,ASBVs!$A$2:$AP$1041,33,FALSE)</f>
        <v>0.02</v>
      </c>
      <c r="C1315" s="30">
        <f>VLOOKUP($J1309,ASBVs!$A$2:$AP$1041,35,FALSE)</f>
        <v>0.36</v>
      </c>
      <c r="D1315" s="30">
        <f>VLOOKUP($J1309,ASBVs!$A$2:$AP$1041,37,FALSE)</f>
        <v>1E-3</v>
      </c>
      <c r="E1315" s="32">
        <f>VLOOKUP($J1309,ASBVs!$A$2:$AP$1041,29,FALSE)</f>
        <v>4.5199999999999996</v>
      </c>
      <c r="F1315" s="32">
        <f>VLOOKUP($J1309,ASBVs!$A$2:$AP$1041,23,FALSE)</f>
        <v>0.16</v>
      </c>
      <c r="G1315" s="32">
        <f>VLOOKUP($J1309,ASBVs!$A$2:$AP$1041,25,FALSE)</f>
        <v>4.57</v>
      </c>
      <c r="H1315" s="32">
        <f>VLOOKUP($J1309,ASBVs!$A$2:$AP$1041,27,FALSE)</f>
        <v>2.19</v>
      </c>
      <c r="I1315" s="86"/>
      <c r="J1315" s="86"/>
    </row>
    <row r="1316" spans="2:10" ht="12.6" customHeight="1" x14ac:dyDescent="0.3">
      <c r="B1316" s="33">
        <f>VLOOKUP($J1309,ASBVs!$A$2:$AP$1041,34,FALSE)</f>
        <v>44</v>
      </c>
      <c r="C1316" s="33">
        <f>VLOOKUP($J1309,ASBVs!$A$2:$AP$1041,36,FALSE)</f>
        <v>52</v>
      </c>
      <c r="D1316" s="33">
        <f>VLOOKUP($J1309,ASBVs!$A$2:$AP$1041,38,FALSE)</f>
        <v>37</v>
      </c>
      <c r="E1316" s="33">
        <f>VLOOKUP($J1309,ASBVs!$A$2:$AP$1041,30,FALSE)</f>
        <v>60</v>
      </c>
      <c r="F1316" s="33">
        <f>VLOOKUP($J1309,ASBVs!$A$2:$AP$1041,24,FALSE)</f>
        <v>50</v>
      </c>
      <c r="G1316" s="33">
        <f>VLOOKUP($J1309,ASBVs!$A$2:$AP$1041,26,FALSE)</f>
        <v>50</v>
      </c>
      <c r="H1316" s="33">
        <f>VLOOKUP($J1309,ASBVs!$A$2:$AP$1041,28,FALSE)</f>
        <v>54</v>
      </c>
      <c r="I1316" s="99">
        <f>VLOOKUP($J1309,ASBVs!$A$2:$AQ$1041,43,FALSE)</f>
        <v>11.33</v>
      </c>
      <c r="J1316" s="79"/>
    </row>
    <row r="1317" spans="2:10" ht="12.6" customHeight="1" x14ac:dyDescent="0.3">
      <c r="B1317" s="87" t="s">
        <v>2695</v>
      </c>
      <c r="C1317" s="88"/>
      <c r="D1317" s="89" t="s">
        <v>2699</v>
      </c>
      <c r="E1317" s="90"/>
      <c r="F1317" s="91" t="str">
        <f>VLOOKUP($J1309,ASBVs!$A$2:$F$1041,6,FALSE)</f>
        <v xml:space="preserve"> </v>
      </c>
      <c r="G1317" s="34" t="s">
        <v>2669</v>
      </c>
      <c r="H1317" s="35" t="str">
        <f>VLOOKUP($J1309,ASBVs!$A$2:$AU$1041,46,FALSE)</f>
        <v>1</v>
      </c>
      <c r="I1317" s="34" t="s">
        <v>2670</v>
      </c>
      <c r="J1317" s="35" t="str">
        <f>VLOOKUP($J1309,ASBVs!$A$2:$AU$1041,47,FALSE)</f>
        <v>2</v>
      </c>
    </row>
    <row r="1318" spans="2:10" ht="12.6" customHeight="1" x14ac:dyDescent="0.3">
      <c r="B1318" s="93">
        <f>VLOOKUP($J1309,ASBVs!$A$2:$AS$1041,45,FALSE)</f>
        <v>137.91999999999999</v>
      </c>
      <c r="C1318" s="94"/>
      <c r="D1318" s="93">
        <f>VLOOKUP($J1309,ASBVs!$A$2:$AS$1041,44,FALSE)</f>
        <v>175.5</v>
      </c>
      <c r="E1318" s="94"/>
      <c r="F1318" s="92"/>
      <c r="G1318" s="34" t="s">
        <v>2671</v>
      </c>
      <c r="H1318" s="35" t="str">
        <f>VLOOKUP($J1309,ASBVs!$A$2:$AW$1041,48,FALSE)</f>
        <v>2</v>
      </c>
      <c r="I1318" s="34" t="s">
        <v>2672</v>
      </c>
      <c r="J1318" s="35">
        <f>VLOOKUP($J1309,ASBVs!$A$2:$AW$1041,49,FALSE)</f>
        <v>4</v>
      </c>
    </row>
    <row r="1319" spans="2:10" ht="12.6" customHeight="1" x14ac:dyDescent="0.3">
      <c r="B1319" s="36" t="s">
        <v>2696</v>
      </c>
      <c r="C1319" s="95" t="str">
        <f>VLOOKUP($J1309,ASBVs!$A$2:$E$1041,5,FALSE)</f>
        <v xml:space="preserve">Individual </v>
      </c>
      <c r="D1319" s="96"/>
      <c r="E1319" s="97" t="s">
        <v>2697</v>
      </c>
      <c r="F1319" s="98"/>
      <c r="G1319" s="74"/>
      <c r="H1319" s="75"/>
      <c r="I1319" s="37" t="s">
        <v>2698</v>
      </c>
      <c r="J1319" s="38"/>
    </row>
    <row r="1321" spans="2:10" ht="12.6" customHeight="1" x14ac:dyDescent="0.3">
      <c r="B1321" s="76" t="s">
        <v>2692</v>
      </c>
      <c r="C1321" s="77"/>
      <c r="D1321" s="20" t="str">
        <f>VLOOKUP($J1321,ASBVs!$A$2:$B$1041,2,FALSE)</f>
        <v>224354</v>
      </c>
      <c r="E1321" s="21"/>
      <c r="F1321" s="22" t="str">
        <f>VLOOKUP($J1321,ASBVs!$A$2:$J$1041,10,FALSE)</f>
        <v>Twin</v>
      </c>
      <c r="G1321" s="78" t="str">
        <f>VLOOKUP($J1321,ASBVs!$A$2:$AX$1041,50,FALSE)</f>
        <v xml:space="preserve"> </v>
      </c>
      <c r="H1321" s="79"/>
      <c r="I1321" s="23" t="s">
        <v>2693</v>
      </c>
      <c r="J1321" s="24">
        <v>101</v>
      </c>
    </row>
    <row r="1322" spans="2:10" ht="12.6" customHeight="1" x14ac:dyDescent="0.3">
      <c r="B1322" s="25" t="s">
        <v>2694</v>
      </c>
      <c r="C1322" s="80" t="str">
        <f>VLOOKUP($J1321,ASBVs!$A$2:$H$1041,8,FALSE)</f>
        <v>207279</v>
      </c>
      <c r="D1322" s="80"/>
      <c r="E1322" s="81"/>
      <c r="F1322" s="26" t="s">
        <v>2639</v>
      </c>
      <c r="G1322" s="82">
        <f>VLOOKUP($J1321,ASBVs!$A$2:$I$1041,9,FALSE)</f>
        <v>44709</v>
      </c>
      <c r="H1322" s="83"/>
      <c r="I1322" s="83"/>
      <c r="J1322" s="84"/>
    </row>
    <row r="1323" spans="2:10" ht="12.6" customHeight="1" x14ac:dyDescent="0.3">
      <c r="B1323" s="27" t="s">
        <v>0</v>
      </c>
      <c r="C1323" s="28" t="s">
        <v>1</v>
      </c>
      <c r="D1323" s="28" t="s">
        <v>2</v>
      </c>
      <c r="E1323" s="28" t="s">
        <v>3</v>
      </c>
      <c r="F1323" s="27" t="s">
        <v>4</v>
      </c>
      <c r="G1323" s="28" t="s">
        <v>1093</v>
      </c>
      <c r="H1323" s="28" t="s">
        <v>1092</v>
      </c>
      <c r="I1323" s="28" t="s">
        <v>5</v>
      </c>
      <c r="J1323" s="28" t="s">
        <v>2652</v>
      </c>
    </row>
    <row r="1324" spans="2:10" ht="12.6" customHeight="1" x14ac:dyDescent="0.3">
      <c r="B1324" s="29">
        <f>VLOOKUP($J1321,ASBVs!$A$2:$AP$1041,11,FALSE)</f>
        <v>0.53</v>
      </c>
      <c r="C1324" s="29">
        <f>VLOOKUP($J1321,ASBVs!$A$2:$AP$1041,13,FALSE)</f>
        <v>8.61</v>
      </c>
      <c r="D1324" s="29">
        <f>VLOOKUP($J1321,ASBVs!$A$2:$AP$1041,15,FALSE)</f>
        <v>14.88</v>
      </c>
      <c r="E1324" s="29">
        <f>VLOOKUP($J1321,ASBVs!$A$2:$AP$1041,17,FALSE)</f>
        <v>0.89</v>
      </c>
      <c r="F1324" s="29">
        <f>VLOOKUP($J1321,ASBVs!$A$2:$AP$1041,19,FALSE)</f>
        <v>1.42</v>
      </c>
      <c r="G1324" s="39">
        <f>VLOOKUP($J1321,ASBVs!$A$2:$AP$1041,41,FALSE)</f>
        <v>0.56000000000000005</v>
      </c>
      <c r="H1324" s="39">
        <f>VLOOKUP($J1321,ASBVs!$A$2:$AP$1041,39,FALSE)</f>
        <v>0.34</v>
      </c>
      <c r="I1324" s="29">
        <f>VLOOKUP($J1321,ASBVs!$A$2:$AP$1041,21,FALSE)</f>
        <v>0.04</v>
      </c>
      <c r="J1324" s="39">
        <f>VLOOKUP($J1321,ASBVs!$A$2:$AP$1041,31,FALSE)</f>
        <v>0.38</v>
      </c>
    </row>
    <row r="1325" spans="2:10" ht="12.6" customHeight="1" x14ac:dyDescent="0.3">
      <c r="B1325" s="29">
        <f>VLOOKUP($J1321,ASBVs!$A$2:$AP$1041,12,FALSE)</f>
        <v>67</v>
      </c>
      <c r="C1325" s="29">
        <f>VLOOKUP($J1321,ASBVs!$A$2:$AP$1041,14,FALSE)</f>
        <v>71</v>
      </c>
      <c r="D1325" s="29">
        <f>VLOOKUP($J1321,ASBVs!$A$2:$AP$1041,16,FALSE)</f>
        <v>60</v>
      </c>
      <c r="E1325" s="29">
        <f>VLOOKUP($J1321,ASBVs!$A$2:$AP$1041,18,FALSE)</f>
        <v>66</v>
      </c>
      <c r="F1325" s="29">
        <f>VLOOKUP($J1321,ASBVs!$A$2:$AP$1041,20,FALSE)</f>
        <v>66</v>
      </c>
      <c r="G1325" s="29">
        <f>VLOOKUP($J1321,ASBVs!$A$2:$AP$1041,42,FALSE)</f>
        <v>55</v>
      </c>
      <c r="H1325" s="29">
        <f>VLOOKUP($J1321,ASBVs!$A$2:$AP$1041,40,FALSE)</f>
        <v>46</v>
      </c>
      <c r="I1325" s="29">
        <f>VLOOKUP($J1321,ASBVs!$A$2:$AP$1041,22,FALSE)</f>
        <v>59</v>
      </c>
      <c r="J1325" s="29">
        <f>VLOOKUP($J1321,ASBVs!$A$2:$AP$1041,32,FALSE)</f>
        <v>53</v>
      </c>
    </row>
    <row r="1326" spans="2:10" ht="12.6" customHeight="1" x14ac:dyDescent="0.3">
      <c r="B1326" s="31" t="s">
        <v>1089</v>
      </c>
      <c r="C1326" s="27" t="s">
        <v>1090</v>
      </c>
      <c r="D1326" s="27" t="s">
        <v>1091</v>
      </c>
      <c r="E1326" s="27" t="s">
        <v>8</v>
      </c>
      <c r="F1326" s="27" t="s">
        <v>6</v>
      </c>
      <c r="G1326" s="27" t="s">
        <v>7</v>
      </c>
      <c r="H1326" s="27" t="s">
        <v>2638</v>
      </c>
      <c r="I1326" s="85" t="s">
        <v>2700</v>
      </c>
      <c r="J1326" s="86"/>
    </row>
    <row r="1327" spans="2:10" ht="12.6" customHeight="1" x14ac:dyDescent="0.3">
      <c r="B1327" s="30">
        <f>VLOOKUP($J1321,ASBVs!$A$2:$AP$1041,33,FALSE)</f>
        <v>7.0000000000000007E-2</v>
      </c>
      <c r="C1327" s="30">
        <f>VLOOKUP($J1321,ASBVs!$A$2:$AP$1041,35,FALSE)</f>
        <v>0.3</v>
      </c>
      <c r="D1327" s="30">
        <f>VLOOKUP($J1321,ASBVs!$A$2:$AP$1041,37,FALSE)</f>
        <v>0.01</v>
      </c>
      <c r="E1327" s="32">
        <f>VLOOKUP($J1321,ASBVs!$A$2:$AP$1041,29,FALSE)</f>
        <v>3.66</v>
      </c>
      <c r="F1327" s="32">
        <f>VLOOKUP($J1321,ASBVs!$A$2:$AP$1041,23,FALSE)</f>
        <v>-0.41</v>
      </c>
      <c r="G1327" s="32">
        <f>VLOOKUP($J1321,ASBVs!$A$2:$AP$1041,25,FALSE)</f>
        <v>3.27</v>
      </c>
      <c r="H1327" s="32">
        <f>VLOOKUP($J1321,ASBVs!$A$2:$AP$1041,27,FALSE)</f>
        <v>2.25</v>
      </c>
      <c r="I1327" s="86"/>
      <c r="J1327" s="86"/>
    </row>
    <row r="1328" spans="2:10" ht="12.6" customHeight="1" x14ac:dyDescent="0.3">
      <c r="B1328" s="33">
        <f>VLOOKUP($J1321,ASBVs!$A$2:$AP$1041,34,FALSE)</f>
        <v>40</v>
      </c>
      <c r="C1328" s="33">
        <f>VLOOKUP($J1321,ASBVs!$A$2:$AP$1041,36,FALSE)</f>
        <v>50</v>
      </c>
      <c r="D1328" s="33">
        <f>VLOOKUP($J1321,ASBVs!$A$2:$AP$1041,38,FALSE)</f>
        <v>33</v>
      </c>
      <c r="E1328" s="33">
        <f>VLOOKUP($J1321,ASBVs!$A$2:$AP$1041,30,FALSE)</f>
        <v>60</v>
      </c>
      <c r="F1328" s="33">
        <f>VLOOKUP($J1321,ASBVs!$A$2:$AP$1041,24,FALSE)</f>
        <v>48</v>
      </c>
      <c r="G1328" s="33">
        <f>VLOOKUP($J1321,ASBVs!$A$2:$AP$1041,26,FALSE)</f>
        <v>48</v>
      </c>
      <c r="H1328" s="33">
        <f>VLOOKUP($J1321,ASBVs!$A$2:$AP$1041,28,FALSE)</f>
        <v>52</v>
      </c>
      <c r="I1328" s="99">
        <f>VLOOKUP($J1321,ASBVs!$A$2:$AQ$1041,43,FALSE)</f>
        <v>8.6499999999999986</v>
      </c>
      <c r="J1328" s="79"/>
    </row>
    <row r="1329" spans="2:10" ht="12.6" customHeight="1" x14ac:dyDescent="0.3">
      <c r="B1329" s="87" t="s">
        <v>2695</v>
      </c>
      <c r="C1329" s="88"/>
      <c r="D1329" s="89" t="s">
        <v>2699</v>
      </c>
      <c r="E1329" s="90"/>
      <c r="F1329" s="91" t="str">
        <f>VLOOKUP($J1321,ASBVs!$A$2:$F$1041,6,FALSE)</f>
        <v xml:space="preserve"> </v>
      </c>
      <c r="G1329" s="34" t="s">
        <v>2669</v>
      </c>
      <c r="H1329" s="35" t="str">
        <f>VLOOKUP($J1321,ASBVs!$A$2:$AU$1041,46,FALSE)</f>
        <v>1</v>
      </c>
      <c r="I1329" s="34" t="s">
        <v>2670</v>
      </c>
      <c r="J1329" s="35" t="str">
        <f>VLOOKUP($J1321,ASBVs!$A$2:$AU$1041,47,FALSE)</f>
        <v>2</v>
      </c>
    </row>
    <row r="1330" spans="2:10" ht="12.6" customHeight="1" x14ac:dyDescent="0.3">
      <c r="B1330" s="93">
        <f>VLOOKUP($J1321,ASBVs!$A$2:$AS$1041,45,FALSE)</f>
        <v>125.67</v>
      </c>
      <c r="C1330" s="94"/>
      <c r="D1330" s="93">
        <f>VLOOKUP($J1321,ASBVs!$A$2:$AS$1041,44,FALSE)</f>
        <v>170.57</v>
      </c>
      <c r="E1330" s="94"/>
      <c r="F1330" s="92"/>
      <c r="G1330" s="34" t="s">
        <v>2671</v>
      </c>
      <c r="H1330" s="35" t="str">
        <f>VLOOKUP($J1321,ASBVs!$A$2:$AW$1041,48,FALSE)</f>
        <v>1</v>
      </c>
      <c r="I1330" s="34" t="s">
        <v>2672</v>
      </c>
      <c r="J1330" s="35">
        <f>VLOOKUP($J1321,ASBVs!$A$2:$AW$1041,49,FALSE)</f>
        <v>3</v>
      </c>
    </row>
    <row r="1331" spans="2:10" ht="12.6" customHeight="1" x14ac:dyDescent="0.3">
      <c r="B1331" s="36" t="s">
        <v>2696</v>
      </c>
      <c r="C1331" s="95" t="str">
        <f>VLOOKUP($J1321,ASBVs!$A$2:$E$1041,5,FALSE)</f>
        <v xml:space="preserve">Individual </v>
      </c>
      <c r="D1331" s="96"/>
      <c r="E1331" s="97" t="s">
        <v>2697</v>
      </c>
      <c r="F1331" s="98"/>
      <c r="G1331" s="74"/>
      <c r="H1331" s="75"/>
      <c r="I1331" s="37" t="s">
        <v>2698</v>
      </c>
      <c r="J1331" s="38"/>
    </row>
    <row r="1333" spans="2:10" ht="12.6" customHeight="1" x14ac:dyDescent="0.3">
      <c r="B1333" s="76" t="s">
        <v>2692</v>
      </c>
      <c r="C1333" s="77"/>
      <c r="D1333" s="20" t="str">
        <f>VLOOKUP($J1333,ASBVs!$A$2:$B$1041,2,FALSE)</f>
        <v>225317</v>
      </c>
      <c r="E1333" s="21"/>
      <c r="F1333" s="22" t="str">
        <f>VLOOKUP($J1333,ASBVs!$A$2:$J$1041,10,FALSE)</f>
        <v>Twin</v>
      </c>
      <c r="G1333" s="78" t="str">
        <f>VLOOKUP($J1333,ASBVs!$A$2:$AX$1041,50,FALSE)</f>
        <v xml:space="preserve"> </v>
      </c>
      <c r="H1333" s="79"/>
      <c r="I1333" s="23" t="s">
        <v>2693</v>
      </c>
      <c r="J1333" s="24">
        <v>102</v>
      </c>
    </row>
    <row r="1334" spans="2:10" ht="12.6" customHeight="1" x14ac:dyDescent="0.3">
      <c r="B1334" s="25" t="s">
        <v>2694</v>
      </c>
      <c r="C1334" s="80" t="str">
        <f>VLOOKUP($J1333,ASBVs!$A$2:$H$1041,8,FALSE)</f>
        <v>218909</v>
      </c>
      <c r="D1334" s="80"/>
      <c r="E1334" s="81"/>
      <c r="F1334" s="26" t="s">
        <v>2639</v>
      </c>
      <c r="G1334" s="82">
        <f>VLOOKUP($J1333,ASBVs!$A$2:$I$1041,9,FALSE)</f>
        <v>44722</v>
      </c>
      <c r="H1334" s="83"/>
      <c r="I1334" s="83"/>
      <c r="J1334" s="84"/>
    </row>
    <row r="1335" spans="2:10" ht="12.6" customHeight="1" x14ac:dyDescent="0.3">
      <c r="B1335" s="27" t="s">
        <v>0</v>
      </c>
      <c r="C1335" s="28" t="s">
        <v>1</v>
      </c>
      <c r="D1335" s="28" t="s">
        <v>2</v>
      </c>
      <c r="E1335" s="28" t="s">
        <v>3</v>
      </c>
      <c r="F1335" s="27" t="s">
        <v>4</v>
      </c>
      <c r="G1335" s="28" t="s">
        <v>1093</v>
      </c>
      <c r="H1335" s="28" t="s">
        <v>1092</v>
      </c>
      <c r="I1335" s="28" t="s">
        <v>5</v>
      </c>
      <c r="J1335" s="28" t="s">
        <v>2652</v>
      </c>
    </row>
    <row r="1336" spans="2:10" ht="12.6" customHeight="1" x14ac:dyDescent="0.3">
      <c r="B1336" s="29">
        <f>VLOOKUP($J1333,ASBVs!$A$2:$AP$1041,11,FALSE)</f>
        <v>0.6</v>
      </c>
      <c r="C1336" s="29">
        <f>VLOOKUP($J1333,ASBVs!$A$2:$AP$1041,13,FALSE)</f>
        <v>10.8</v>
      </c>
      <c r="D1336" s="29">
        <f>VLOOKUP($J1333,ASBVs!$A$2:$AP$1041,15,FALSE)</f>
        <v>17.55</v>
      </c>
      <c r="E1336" s="29">
        <f>VLOOKUP($J1333,ASBVs!$A$2:$AP$1041,17,FALSE)</f>
        <v>-0.08</v>
      </c>
      <c r="F1336" s="29">
        <f>VLOOKUP($J1333,ASBVs!$A$2:$AP$1041,19,FALSE)</f>
        <v>1.07</v>
      </c>
      <c r="G1336" s="39">
        <f>VLOOKUP($J1333,ASBVs!$A$2:$AP$1041,41,FALSE)</f>
        <v>0.55000000000000004</v>
      </c>
      <c r="H1336" s="39">
        <f>VLOOKUP($J1333,ASBVs!$A$2:$AP$1041,39,FALSE)</f>
        <v>0.31</v>
      </c>
      <c r="I1336" s="29">
        <f>VLOOKUP($J1333,ASBVs!$A$2:$AP$1041,21,FALSE)</f>
        <v>2.37</v>
      </c>
      <c r="J1336" s="39">
        <f>VLOOKUP($J1333,ASBVs!$A$2:$AP$1041,31,FALSE)</f>
        <v>0.36</v>
      </c>
    </row>
    <row r="1337" spans="2:10" ht="12.6" customHeight="1" x14ac:dyDescent="0.3">
      <c r="B1337" s="29">
        <f>VLOOKUP($J1333,ASBVs!$A$2:$AP$1041,12,FALSE)</f>
        <v>67</v>
      </c>
      <c r="C1337" s="29">
        <f>VLOOKUP($J1333,ASBVs!$A$2:$AP$1041,14,FALSE)</f>
        <v>70</v>
      </c>
      <c r="D1337" s="29">
        <f>VLOOKUP($J1333,ASBVs!$A$2:$AP$1041,16,FALSE)</f>
        <v>63</v>
      </c>
      <c r="E1337" s="29">
        <f>VLOOKUP($J1333,ASBVs!$A$2:$AP$1041,18,FALSE)</f>
        <v>64</v>
      </c>
      <c r="F1337" s="29">
        <f>VLOOKUP($J1333,ASBVs!$A$2:$AP$1041,20,FALSE)</f>
        <v>64</v>
      </c>
      <c r="G1337" s="29">
        <f>VLOOKUP($J1333,ASBVs!$A$2:$AP$1041,42,FALSE)</f>
        <v>56</v>
      </c>
      <c r="H1337" s="29">
        <f>VLOOKUP($J1333,ASBVs!$A$2:$AP$1041,40,FALSE)</f>
        <v>49</v>
      </c>
      <c r="I1337" s="29">
        <f>VLOOKUP($J1333,ASBVs!$A$2:$AP$1041,22,FALSE)</f>
        <v>58</v>
      </c>
      <c r="J1337" s="29">
        <f>VLOOKUP($J1333,ASBVs!$A$2:$AP$1041,32,FALSE)</f>
        <v>54</v>
      </c>
    </row>
    <row r="1338" spans="2:10" ht="12.6" customHeight="1" x14ac:dyDescent="0.3">
      <c r="B1338" s="31" t="s">
        <v>1089</v>
      </c>
      <c r="C1338" s="27" t="s">
        <v>1090</v>
      </c>
      <c r="D1338" s="27" t="s">
        <v>1091</v>
      </c>
      <c r="E1338" s="27" t="s">
        <v>8</v>
      </c>
      <c r="F1338" s="27" t="s">
        <v>6</v>
      </c>
      <c r="G1338" s="27" t="s">
        <v>7</v>
      </c>
      <c r="H1338" s="27" t="s">
        <v>2638</v>
      </c>
      <c r="I1338" s="85" t="s">
        <v>2700</v>
      </c>
      <c r="J1338" s="86"/>
    </row>
    <row r="1339" spans="2:10" ht="12.6" customHeight="1" x14ac:dyDescent="0.3">
      <c r="B1339" s="30">
        <f>VLOOKUP($J1333,ASBVs!$A$2:$AP$1041,33,FALSE)</f>
        <v>0.06</v>
      </c>
      <c r="C1339" s="30">
        <f>VLOOKUP($J1333,ASBVs!$A$2:$AP$1041,35,FALSE)</f>
        <v>0.3</v>
      </c>
      <c r="D1339" s="30">
        <f>VLOOKUP($J1333,ASBVs!$A$2:$AP$1041,37,FALSE)</f>
        <v>1E-3</v>
      </c>
      <c r="E1339" s="32">
        <f>VLOOKUP($J1333,ASBVs!$A$2:$AP$1041,29,FALSE)</f>
        <v>4.54</v>
      </c>
      <c r="F1339" s="32">
        <f>VLOOKUP($J1333,ASBVs!$A$2:$AP$1041,23,FALSE)</f>
        <v>-0.25</v>
      </c>
      <c r="G1339" s="32">
        <f>VLOOKUP($J1333,ASBVs!$A$2:$AP$1041,25,FALSE)</f>
        <v>4.24</v>
      </c>
      <c r="H1339" s="32">
        <f>VLOOKUP($J1333,ASBVs!$A$2:$AP$1041,27,FALSE)</f>
        <v>1.54</v>
      </c>
      <c r="I1339" s="86"/>
      <c r="J1339" s="86"/>
    </row>
    <row r="1340" spans="2:10" ht="12.6" customHeight="1" x14ac:dyDescent="0.3">
      <c r="B1340" s="33">
        <f>VLOOKUP($J1333,ASBVs!$A$2:$AP$1041,34,FALSE)</f>
        <v>44</v>
      </c>
      <c r="C1340" s="33">
        <f>VLOOKUP($J1333,ASBVs!$A$2:$AP$1041,36,FALSE)</f>
        <v>52</v>
      </c>
      <c r="D1340" s="33">
        <f>VLOOKUP($J1333,ASBVs!$A$2:$AP$1041,38,FALSE)</f>
        <v>38</v>
      </c>
      <c r="E1340" s="33">
        <f>VLOOKUP($J1333,ASBVs!$A$2:$AP$1041,30,FALSE)</f>
        <v>59</v>
      </c>
      <c r="F1340" s="33">
        <f>VLOOKUP($J1333,ASBVs!$A$2:$AP$1041,24,FALSE)</f>
        <v>52</v>
      </c>
      <c r="G1340" s="33">
        <f>VLOOKUP($J1333,ASBVs!$A$2:$AP$1041,26,FALSE)</f>
        <v>51</v>
      </c>
      <c r="H1340" s="33">
        <f>VLOOKUP($J1333,ASBVs!$A$2:$AP$1041,28,FALSE)</f>
        <v>53</v>
      </c>
      <c r="I1340" s="99">
        <f>VLOOKUP($J1333,ASBVs!$A$2:$AQ$1041,43,FALSE)</f>
        <v>13.170000000000002</v>
      </c>
      <c r="J1340" s="79"/>
    </row>
    <row r="1341" spans="2:10" ht="12.6" customHeight="1" x14ac:dyDescent="0.3">
      <c r="B1341" s="87" t="s">
        <v>2695</v>
      </c>
      <c r="C1341" s="88"/>
      <c r="D1341" s="89" t="s">
        <v>2699</v>
      </c>
      <c r="E1341" s="90"/>
      <c r="F1341" s="91" t="str">
        <f>VLOOKUP($J1333,ASBVs!$A$2:$F$1041,6,FALSE)</f>
        <v xml:space="preserve"> </v>
      </c>
      <c r="G1341" s="34" t="s">
        <v>2669</v>
      </c>
      <c r="H1341" s="35" t="str">
        <f>VLOOKUP($J1333,ASBVs!$A$2:$AU$1041,46,FALSE)</f>
        <v>2</v>
      </c>
      <c r="I1341" s="34" t="s">
        <v>2670</v>
      </c>
      <c r="J1341" s="35" t="str">
        <f>VLOOKUP($J1333,ASBVs!$A$2:$AU$1041,47,FALSE)</f>
        <v>S</v>
      </c>
    </row>
    <row r="1342" spans="2:10" ht="12.6" customHeight="1" x14ac:dyDescent="0.3">
      <c r="B1342" s="93">
        <f>VLOOKUP($J1333,ASBVs!$A$2:$AS$1041,45,FALSE)</f>
        <v>134.49</v>
      </c>
      <c r="C1342" s="94"/>
      <c r="D1342" s="93">
        <f>VLOOKUP($J1333,ASBVs!$A$2:$AS$1041,44,FALSE)</f>
        <v>175.42</v>
      </c>
      <c r="E1342" s="94"/>
      <c r="F1342" s="92"/>
      <c r="G1342" s="34" t="s">
        <v>2671</v>
      </c>
      <c r="H1342" s="35" t="str">
        <f>VLOOKUP($J1333,ASBVs!$A$2:$AW$1041,48,FALSE)</f>
        <v>4</v>
      </c>
      <c r="I1342" s="34" t="s">
        <v>2672</v>
      </c>
      <c r="J1342" s="35">
        <f>VLOOKUP($J1333,ASBVs!$A$2:$AW$1041,49,FALSE)</f>
        <v>2</v>
      </c>
    </row>
    <row r="1343" spans="2:10" ht="12.6" customHeight="1" x14ac:dyDescent="0.3">
      <c r="B1343" s="36" t="s">
        <v>2696</v>
      </c>
      <c r="C1343" s="95" t="str">
        <f>VLOOKUP($J1333,ASBVs!$A$2:$E$1041,5,FALSE)</f>
        <v xml:space="preserve">Individual </v>
      </c>
      <c r="D1343" s="96"/>
      <c r="E1343" s="97" t="s">
        <v>2697</v>
      </c>
      <c r="F1343" s="98"/>
      <c r="G1343" s="74"/>
      <c r="H1343" s="75"/>
      <c r="I1343" s="37" t="s">
        <v>2698</v>
      </c>
      <c r="J1343" s="38"/>
    </row>
    <row r="1345" spans="2:10" ht="12.6" customHeight="1" x14ac:dyDescent="0.3">
      <c r="B1345" s="76" t="s">
        <v>2692</v>
      </c>
      <c r="C1345" s="77"/>
      <c r="D1345" s="20" t="str">
        <f>VLOOKUP($J1345,ASBVs!$A$2:$B$1041,2,FALSE)</f>
        <v>226205</v>
      </c>
      <c r="E1345" s="21"/>
      <c r="F1345" s="22" t="str">
        <f>VLOOKUP($J1345,ASBVs!$A$2:$J$1041,10,FALSE)</f>
        <v>Single</v>
      </c>
      <c r="G1345" s="78" t="str">
        <f>VLOOKUP($J1345,ASBVs!$A$2:$AX$1041,50,FALSE)</f>
        <v>«««««</v>
      </c>
      <c r="H1345" s="79"/>
      <c r="I1345" s="23" t="s">
        <v>2693</v>
      </c>
      <c r="J1345" s="24">
        <v>103</v>
      </c>
    </row>
    <row r="1346" spans="2:10" ht="12.6" customHeight="1" x14ac:dyDescent="0.3">
      <c r="B1346" s="25" t="s">
        <v>2694</v>
      </c>
      <c r="C1346" s="80" t="str">
        <f>VLOOKUP($J1345,ASBVs!$A$2:$H$1041,8,FALSE)</f>
        <v>193431</v>
      </c>
      <c r="D1346" s="80"/>
      <c r="E1346" s="81"/>
      <c r="F1346" s="26" t="s">
        <v>2639</v>
      </c>
      <c r="G1346" s="82">
        <f>VLOOKUP($J1345,ASBVs!$A$2:$I$1041,9,FALSE)</f>
        <v>44732</v>
      </c>
      <c r="H1346" s="83"/>
      <c r="I1346" s="83"/>
      <c r="J1346" s="84"/>
    </row>
    <row r="1347" spans="2:10" ht="12.6" customHeight="1" x14ac:dyDescent="0.3">
      <c r="B1347" s="27" t="s">
        <v>0</v>
      </c>
      <c r="C1347" s="28" t="s">
        <v>1</v>
      </c>
      <c r="D1347" s="28" t="s">
        <v>2</v>
      </c>
      <c r="E1347" s="28" t="s">
        <v>3</v>
      </c>
      <c r="F1347" s="27" t="s">
        <v>4</v>
      </c>
      <c r="G1347" s="28" t="s">
        <v>1093</v>
      </c>
      <c r="H1347" s="28" t="s">
        <v>1092</v>
      </c>
      <c r="I1347" s="28" t="s">
        <v>5</v>
      </c>
      <c r="J1347" s="28" t="s">
        <v>2652</v>
      </c>
    </row>
    <row r="1348" spans="2:10" ht="12.6" customHeight="1" x14ac:dyDescent="0.3">
      <c r="B1348" s="29">
        <f>VLOOKUP($J1345,ASBVs!$A$2:$AP$1041,11,FALSE)</f>
        <v>0.61</v>
      </c>
      <c r="C1348" s="29">
        <f>VLOOKUP($J1345,ASBVs!$A$2:$AP$1041,13,FALSE)</f>
        <v>11.45</v>
      </c>
      <c r="D1348" s="29">
        <f>VLOOKUP($J1345,ASBVs!$A$2:$AP$1041,15,FALSE)</f>
        <v>15.7</v>
      </c>
      <c r="E1348" s="29">
        <f>VLOOKUP($J1345,ASBVs!$A$2:$AP$1041,17,FALSE)</f>
        <v>0.04</v>
      </c>
      <c r="F1348" s="29">
        <f>VLOOKUP($J1345,ASBVs!$A$2:$AP$1041,19,FALSE)</f>
        <v>2.2000000000000002</v>
      </c>
      <c r="G1348" s="39">
        <f>VLOOKUP($J1345,ASBVs!$A$2:$AP$1041,41,FALSE)</f>
        <v>0.51</v>
      </c>
      <c r="H1348" s="39">
        <f>VLOOKUP($J1345,ASBVs!$A$2:$AP$1041,39,FALSE)</f>
        <v>0.18</v>
      </c>
      <c r="I1348" s="29">
        <f>VLOOKUP($J1345,ASBVs!$A$2:$AP$1041,21,FALSE)</f>
        <v>1.26</v>
      </c>
      <c r="J1348" s="39">
        <f>VLOOKUP($J1345,ASBVs!$A$2:$AP$1041,31,FALSE)</f>
        <v>0.35</v>
      </c>
    </row>
    <row r="1349" spans="2:10" ht="12.6" customHeight="1" x14ac:dyDescent="0.3">
      <c r="B1349" s="29">
        <f>VLOOKUP($J1345,ASBVs!$A$2:$AP$1041,12,FALSE)</f>
        <v>68</v>
      </c>
      <c r="C1349" s="29">
        <f>VLOOKUP($J1345,ASBVs!$A$2:$AP$1041,14,FALSE)</f>
        <v>70</v>
      </c>
      <c r="D1349" s="29">
        <f>VLOOKUP($J1345,ASBVs!$A$2:$AP$1041,16,FALSE)</f>
        <v>62</v>
      </c>
      <c r="E1349" s="29">
        <f>VLOOKUP($J1345,ASBVs!$A$2:$AP$1041,18,FALSE)</f>
        <v>66</v>
      </c>
      <c r="F1349" s="29">
        <f>VLOOKUP($J1345,ASBVs!$A$2:$AP$1041,20,FALSE)</f>
        <v>66</v>
      </c>
      <c r="G1349" s="29">
        <f>VLOOKUP($J1345,ASBVs!$A$2:$AP$1041,42,FALSE)</f>
        <v>58</v>
      </c>
      <c r="H1349" s="29">
        <f>VLOOKUP($J1345,ASBVs!$A$2:$AP$1041,40,FALSE)</f>
        <v>50</v>
      </c>
      <c r="I1349" s="29">
        <f>VLOOKUP($J1345,ASBVs!$A$2:$AP$1041,22,FALSE)</f>
        <v>61</v>
      </c>
      <c r="J1349" s="29">
        <f>VLOOKUP($J1345,ASBVs!$A$2:$AP$1041,32,FALSE)</f>
        <v>56</v>
      </c>
    </row>
    <row r="1350" spans="2:10" ht="12.6" customHeight="1" x14ac:dyDescent="0.3">
      <c r="B1350" s="31" t="s">
        <v>1089</v>
      </c>
      <c r="C1350" s="27" t="s">
        <v>1090</v>
      </c>
      <c r="D1350" s="27" t="s">
        <v>1091</v>
      </c>
      <c r="E1350" s="27" t="s">
        <v>8</v>
      </c>
      <c r="F1350" s="27" t="s">
        <v>6</v>
      </c>
      <c r="G1350" s="27" t="s">
        <v>7</v>
      </c>
      <c r="H1350" s="27" t="s">
        <v>2638</v>
      </c>
      <c r="I1350" s="85" t="s">
        <v>2700</v>
      </c>
      <c r="J1350" s="86"/>
    </row>
    <row r="1351" spans="2:10" ht="12.6" customHeight="1" x14ac:dyDescent="0.3">
      <c r="B1351" s="30">
        <f>VLOOKUP($J1345,ASBVs!$A$2:$AP$1041,33,FALSE)</f>
        <v>0.01</v>
      </c>
      <c r="C1351" s="30">
        <f>VLOOKUP($J1345,ASBVs!$A$2:$AP$1041,35,FALSE)</f>
        <v>0.17</v>
      </c>
      <c r="D1351" s="30">
        <f>VLOOKUP($J1345,ASBVs!$A$2:$AP$1041,37,FALSE)</f>
        <v>0.03</v>
      </c>
      <c r="E1351" s="32">
        <f>VLOOKUP($J1345,ASBVs!$A$2:$AP$1041,29,FALSE)</f>
        <v>6.09</v>
      </c>
      <c r="F1351" s="32">
        <f>VLOOKUP($J1345,ASBVs!$A$2:$AP$1041,23,FALSE)</f>
        <v>-0.08</v>
      </c>
      <c r="G1351" s="32">
        <f>VLOOKUP($J1345,ASBVs!$A$2:$AP$1041,25,FALSE)</f>
        <v>5.37</v>
      </c>
      <c r="H1351" s="32">
        <f>VLOOKUP($J1345,ASBVs!$A$2:$AP$1041,27,FALSE)</f>
        <v>2.54</v>
      </c>
      <c r="I1351" s="86"/>
      <c r="J1351" s="86"/>
    </row>
    <row r="1352" spans="2:10" ht="12.6" customHeight="1" x14ac:dyDescent="0.3">
      <c r="B1352" s="33">
        <f>VLOOKUP($J1345,ASBVs!$A$2:$AP$1041,34,FALSE)</f>
        <v>44</v>
      </c>
      <c r="C1352" s="33">
        <f>VLOOKUP($J1345,ASBVs!$A$2:$AP$1041,36,FALSE)</f>
        <v>53</v>
      </c>
      <c r="D1352" s="33">
        <f>VLOOKUP($J1345,ASBVs!$A$2:$AP$1041,38,FALSE)</f>
        <v>37</v>
      </c>
      <c r="E1352" s="33">
        <f>VLOOKUP($J1345,ASBVs!$A$2:$AP$1041,30,FALSE)</f>
        <v>61</v>
      </c>
      <c r="F1352" s="33">
        <f>VLOOKUP($J1345,ASBVs!$A$2:$AP$1041,24,FALSE)</f>
        <v>51</v>
      </c>
      <c r="G1352" s="33">
        <f>VLOOKUP($J1345,ASBVs!$A$2:$AP$1041,26,FALSE)</f>
        <v>51</v>
      </c>
      <c r="H1352" s="33">
        <f>VLOOKUP($J1345,ASBVs!$A$2:$AP$1041,28,FALSE)</f>
        <v>54</v>
      </c>
      <c r="I1352" s="99">
        <f>VLOOKUP($J1345,ASBVs!$A$2:$AQ$1041,43,FALSE)</f>
        <v>12.709999999999999</v>
      </c>
      <c r="J1352" s="79"/>
    </row>
    <row r="1353" spans="2:10" ht="12.6" customHeight="1" x14ac:dyDescent="0.3">
      <c r="B1353" s="87" t="s">
        <v>2695</v>
      </c>
      <c r="C1353" s="88"/>
      <c r="D1353" s="89" t="s">
        <v>2699</v>
      </c>
      <c r="E1353" s="90"/>
      <c r="F1353" s="91" t="str">
        <f>VLOOKUP($J1345,ASBVs!$A$2:$F$1041,6,FALSE)</f>
        <v xml:space="preserve"> </v>
      </c>
      <c r="G1353" s="34" t="s">
        <v>2669</v>
      </c>
      <c r="H1353" s="35" t="str">
        <f>VLOOKUP($J1345,ASBVs!$A$2:$AU$1041,46,FALSE)</f>
        <v>2</v>
      </c>
      <c r="I1353" s="34" t="s">
        <v>2670</v>
      </c>
      <c r="J1353" s="35" t="str">
        <f>VLOOKUP($J1345,ASBVs!$A$2:$AU$1041,47,FALSE)</f>
        <v>2</v>
      </c>
    </row>
    <row r="1354" spans="2:10" ht="12.6" customHeight="1" x14ac:dyDescent="0.3">
      <c r="B1354" s="93">
        <f>VLOOKUP($J1345,ASBVs!$A$2:$AS$1041,45,FALSE)</f>
        <v>133.19999999999999</v>
      </c>
      <c r="C1354" s="94"/>
      <c r="D1354" s="93">
        <f>VLOOKUP($J1345,ASBVs!$A$2:$AS$1041,44,FALSE)</f>
        <v>172.63</v>
      </c>
      <c r="E1354" s="94"/>
      <c r="F1354" s="92"/>
      <c r="G1354" s="34" t="s">
        <v>2671</v>
      </c>
      <c r="H1354" s="35" t="str">
        <f>VLOOKUP($J1345,ASBVs!$A$2:$AW$1041,48,FALSE)</f>
        <v>2</v>
      </c>
      <c r="I1354" s="34" t="s">
        <v>2672</v>
      </c>
      <c r="J1354" s="35">
        <f>VLOOKUP($J1345,ASBVs!$A$2:$AW$1041,49,FALSE)</f>
        <v>3</v>
      </c>
    </row>
    <row r="1355" spans="2:10" ht="12.6" customHeight="1" x14ac:dyDescent="0.3">
      <c r="B1355" s="36" t="s">
        <v>2696</v>
      </c>
      <c r="C1355" s="95" t="str">
        <f>VLOOKUP($J1345,ASBVs!$A$2:$E$1041,5,FALSE)</f>
        <v xml:space="preserve">Individual </v>
      </c>
      <c r="D1355" s="96"/>
      <c r="E1355" s="97" t="s">
        <v>2697</v>
      </c>
      <c r="F1355" s="98"/>
      <c r="G1355" s="74"/>
      <c r="H1355" s="75"/>
      <c r="I1355" s="37" t="s">
        <v>2698</v>
      </c>
      <c r="J1355" s="38"/>
    </row>
    <row r="1357" spans="2:10" ht="12.6" customHeight="1" x14ac:dyDescent="0.3">
      <c r="B1357" s="76" t="s">
        <v>2692</v>
      </c>
      <c r="C1357" s="77"/>
      <c r="D1357" s="20" t="str">
        <f>VLOOKUP($J1357,ASBVs!$A$2:$B$1041,2,FALSE)</f>
        <v>229888</v>
      </c>
      <c r="E1357" s="21"/>
      <c r="F1357" s="22" t="str">
        <f>VLOOKUP($J1357,ASBVs!$A$2:$J$1041,10,FALSE)</f>
        <v>Single - ET</v>
      </c>
      <c r="G1357" s="78" t="str">
        <f>VLOOKUP($J1357,ASBVs!$A$2:$AX$1041,50,FALSE)</f>
        <v xml:space="preserve"> </v>
      </c>
      <c r="H1357" s="79"/>
      <c r="I1357" s="23" t="s">
        <v>2693</v>
      </c>
      <c r="J1357" s="24">
        <v>104</v>
      </c>
    </row>
    <row r="1358" spans="2:10" ht="12.6" customHeight="1" x14ac:dyDescent="0.3">
      <c r="B1358" s="25" t="s">
        <v>2694</v>
      </c>
      <c r="C1358" s="80" t="str">
        <f>VLOOKUP($J1357,ASBVs!$A$2:$H$1041,8,FALSE)</f>
        <v>193431</v>
      </c>
      <c r="D1358" s="80"/>
      <c r="E1358" s="81"/>
      <c r="F1358" s="26" t="s">
        <v>2639</v>
      </c>
      <c r="G1358" s="82">
        <f>VLOOKUP($J1357,ASBVs!$A$2:$I$1041,9,FALSE)</f>
        <v>44711</v>
      </c>
      <c r="H1358" s="83"/>
      <c r="I1358" s="83"/>
      <c r="J1358" s="84"/>
    </row>
    <row r="1359" spans="2:10" ht="12.6" customHeight="1" x14ac:dyDescent="0.3">
      <c r="B1359" s="27" t="s">
        <v>0</v>
      </c>
      <c r="C1359" s="28" t="s">
        <v>1</v>
      </c>
      <c r="D1359" s="28" t="s">
        <v>2</v>
      </c>
      <c r="E1359" s="28" t="s">
        <v>3</v>
      </c>
      <c r="F1359" s="27" t="s">
        <v>4</v>
      </c>
      <c r="G1359" s="28" t="s">
        <v>1093</v>
      </c>
      <c r="H1359" s="28" t="s">
        <v>1092</v>
      </c>
      <c r="I1359" s="28" t="s">
        <v>5</v>
      </c>
      <c r="J1359" s="28" t="s">
        <v>2652</v>
      </c>
    </row>
    <row r="1360" spans="2:10" ht="12.6" customHeight="1" x14ac:dyDescent="0.3">
      <c r="B1360" s="29">
        <f>VLOOKUP($J1357,ASBVs!$A$2:$AP$1041,11,FALSE)</f>
        <v>0.67</v>
      </c>
      <c r="C1360" s="29">
        <f>VLOOKUP($J1357,ASBVs!$A$2:$AP$1041,13,FALSE)</f>
        <v>9.5</v>
      </c>
      <c r="D1360" s="29">
        <f>VLOOKUP($J1357,ASBVs!$A$2:$AP$1041,15,FALSE)</f>
        <v>14.6</v>
      </c>
      <c r="E1360" s="29">
        <f>VLOOKUP($J1357,ASBVs!$A$2:$AP$1041,17,FALSE)</f>
        <v>0.22</v>
      </c>
      <c r="F1360" s="29">
        <f>VLOOKUP($J1357,ASBVs!$A$2:$AP$1041,19,FALSE)</f>
        <v>2.65</v>
      </c>
      <c r="G1360" s="39">
        <f>VLOOKUP($J1357,ASBVs!$A$2:$AP$1041,41,FALSE)</f>
        <v>0.46</v>
      </c>
      <c r="H1360" s="39">
        <f>VLOOKUP($J1357,ASBVs!$A$2:$AP$1041,39,FALSE)</f>
        <v>0.26</v>
      </c>
      <c r="I1360" s="29">
        <f>VLOOKUP($J1357,ASBVs!$A$2:$AP$1041,21,FALSE)</f>
        <v>0.74</v>
      </c>
      <c r="J1360" s="39">
        <f>VLOOKUP($J1357,ASBVs!$A$2:$AP$1041,31,FALSE)</f>
        <v>0.3</v>
      </c>
    </row>
    <row r="1361" spans="2:10" ht="12.6" customHeight="1" x14ac:dyDescent="0.3">
      <c r="B1361" s="29">
        <f>VLOOKUP($J1357,ASBVs!$A$2:$AP$1041,12,FALSE)</f>
        <v>71</v>
      </c>
      <c r="C1361" s="29">
        <f>VLOOKUP($J1357,ASBVs!$A$2:$AP$1041,14,FALSE)</f>
        <v>73</v>
      </c>
      <c r="D1361" s="29">
        <f>VLOOKUP($J1357,ASBVs!$A$2:$AP$1041,16,FALSE)</f>
        <v>65</v>
      </c>
      <c r="E1361" s="29">
        <f>VLOOKUP($J1357,ASBVs!$A$2:$AP$1041,18,FALSE)</f>
        <v>68</v>
      </c>
      <c r="F1361" s="29">
        <f>VLOOKUP($J1357,ASBVs!$A$2:$AP$1041,20,FALSE)</f>
        <v>68</v>
      </c>
      <c r="G1361" s="29">
        <f>VLOOKUP($J1357,ASBVs!$A$2:$AP$1041,42,FALSE)</f>
        <v>60</v>
      </c>
      <c r="H1361" s="29">
        <f>VLOOKUP($J1357,ASBVs!$A$2:$AP$1041,40,FALSE)</f>
        <v>54</v>
      </c>
      <c r="I1361" s="29">
        <f>VLOOKUP($J1357,ASBVs!$A$2:$AP$1041,22,FALSE)</f>
        <v>66</v>
      </c>
      <c r="J1361" s="29">
        <f>VLOOKUP($J1357,ASBVs!$A$2:$AP$1041,32,FALSE)</f>
        <v>58</v>
      </c>
    </row>
    <row r="1362" spans="2:10" ht="12.6" customHeight="1" x14ac:dyDescent="0.3">
      <c r="B1362" s="31" t="s">
        <v>1089</v>
      </c>
      <c r="C1362" s="27" t="s">
        <v>1090</v>
      </c>
      <c r="D1362" s="27" t="s">
        <v>1091</v>
      </c>
      <c r="E1362" s="27" t="s">
        <v>8</v>
      </c>
      <c r="F1362" s="27" t="s">
        <v>6</v>
      </c>
      <c r="G1362" s="27" t="s">
        <v>7</v>
      </c>
      <c r="H1362" s="27" t="s">
        <v>2638</v>
      </c>
      <c r="I1362" s="85" t="s">
        <v>2700</v>
      </c>
      <c r="J1362" s="86"/>
    </row>
    <row r="1363" spans="2:10" ht="12.6" customHeight="1" x14ac:dyDescent="0.3">
      <c r="B1363" s="30">
        <f>VLOOKUP($J1357,ASBVs!$A$2:$AP$1041,33,FALSE)</f>
        <v>0.04</v>
      </c>
      <c r="C1363" s="30">
        <f>VLOOKUP($J1357,ASBVs!$A$2:$AP$1041,35,FALSE)</f>
        <v>0.28999999999999998</v>
      </c>
      <c r="D1363" s="30">
        <f>VLOOKUP($J1357,ASBVs!$A$2:$AP$1041,37,FALSE)</f>
        <v>1E-3</v>
      </c>
      <c r="E1363" s="32">
        <f>VLOOKUP($J1357,ASBVs!$A$2:$AP$1041,29,FALSE)</f>
        <v>5.13</v>
      </c>
      <c r="F1363" s="32">
        <f>VLOOKUP($J1357,ASBVs!$A$2:$AP$1041,23,FALSE)</f>
        <v>-0.38</v>
      </c>
      <c r="G1363" s="32">
        <f>VLOOKUP($J1357,ASBVs!$A$2:$AP$1041,25,FALSE)</f>
        <v>4.2699999999999996</v>
      </c>
      <c r="H1363" s="32">
        <f>VLOOKUP($J1357,ASBVs!$A$2:$AP$1041,27,FALSE)</f>
        <v>2.6</v>
      </c>
      <c r="I1363" s="86"/>
      <c r="J1363" s="86"/>
    </row>
    <row r="1364" spans="2:10" ht="12.6" customHeight="1" x14ac:dyDescent="0.3">
      <c r="B1364" s="33">
        <f>VLOOKUP($J1357,ASBVs!$A$2:$AP$1041,34,FALSE)</f>
        <v>48</v>
      </c>
      <c r="C1364" s="33">
        <f>VLOOKUP($J1357,ASBVs!$A$2:$AP$1041,36,FALSE)</f>
        <v>57</v>
      </c>
      <c r="D1364" s="33">
        <f>VLOOKUP($J1357,ASBVs!$A$2:$AP$1041,38,FALSE)</f>
        <v>42</v>
      </c>
      <c r="E1364" s="33">
        <f>VLOOKUP($J1357,ASBVs!$A$2:$AP$1041,30,FALSE)</f>
        <v>62</v>
      </c>
      <c r="F1364" s="33">
        <f>VLOOKUP($J1357,ASBVs!$A$2:$AP$1041,24,FALSE)</f>
        <v>54</v>
      </c>
      <c r="G1364" s="33">
        <f>VLOOKUP($J1357,ASBVs!$A$2:$AP$1041,26,FALSE)</f>
        <v>53</v>
      </c>
      <c r="H1364" s="33">
        <f>VLOOKUP($J1357,ASBVs!$A$2:$AP$1041,28,FALSE)</f>
        <v>57</v>
      </c>
      <c r="I1364" s="99">
        <f>VLOOKUP($J1357,ASBVs!$A$2:$AQ$1041,43,FALSE)</f>
        <v>10.24</v>
      </c>
      <c r="J1364" s="79"/>
    </row>
    <row r="1365" spans="2:10" ht="12.6" customHeight="1" x14ac:dyDescent="0.3">
      <c r="B1365" s="87" t="s">
        <v>2695</v>
      </c>
      <c r="C1365" s="88"/>
      <c r="D1365" s="89" t="s">
        <v>2699</v>
      </c>
      <c r="E1365" s="90"/>
      <c r="F1365" s="91" t="str">
        <f>VLOOKUP($J1357,ASBVs!$A$2:$F$1041,6,FALSE)</f>
        <v xml:space="preserve"> </v>
      </c>
      <c r="G1365" s="34" t="s">
        <v>2669</v>
      </c>
      <c r="H1365" s="35" t="str">
        <f>VLOOKUP($J1357,ASBVs!$A$2:$AU$1041,46,FALSE)</f>
        <v>1</v>
      </c>
      <c r="I1365" s="34" t="s">
        <v>2670</v>
      </c>
      <c r="J1365" s="35" t="str">
        <f>VLOOKUP($J1357,ASBVs!$A$2:$AU$1041,47,FALSE)</f>
        <v>1</v>
      </c>
    </row>
    <row r="1366" spans="2:10" ht="12.6" customHeight="1" x14ac:dyDescent="0.3">
      <c r="B1366" s="93">
        <f>VLOOKUP($J1357,ASBVs!$A$2:$AS$1041,45,FALSE)</f>
        <v>127.73</v>
      </c>
      <c r="C1366" s="94"/>
      <c r="D1366" s="93">
        <f>VLOOKUP($J1357,ASBVs!$A$2:$AS$1041,44,FALSE)</f>
        <v>172.42</v>
      </c>
      <c r="E1366" s="94"/>
      <c r="F1366" s="92"/>
      <c r="G1366" s="34" t="s">
        <v>2671</v>
      </c>
      <c r="H1366" s="35" t="str">
        <f>VLOOKUP($J1357,ASBVs!$A$2:$AW$1041,48,FALSE)</f>
        <v>3</v>
      </c>
      <c r="I1366" s="34" t="s">
        <v>2672</v>
      </c>
      <c r="J1366" s="35">
        <f>VLOOKUP($J1357,ASBVs!$A$2:$AW$1041,49,FALSE)</f>
        <v>3</v>
      </c>
    </row>
    <row r="1367" spans="2:10" ht="12.6" customHeight="1" x14ac:dyDescent="0.3">
      <c r="B1367" s="36" t="s">
        <v>2696</v>
      </c>
      <c r="C1367" s="95" t="str">
        <f>VLOOKUP($J1357,ASBVs!$A$2:$E$1041,5,FALSE)</f>
        <v xml:space="preserve">Individual </v>
      </c>
      <c r="D1367" s="96"/>
      <c r="E1367" s="97" t="s">
        <v>2697</v>
      </c>
      <c r="F1367" s="98"/>
      <c r="G1367" s="74"/>
      <c r="H1367" s="75"/>
      <c r="I1367" s="37" t="s">
        <v>2698</v>
      </c>
      <c r="J1367" s="38"/>
    </row>
    <row r="1369" spans="2:10" ht="12.6" customHeight="1" x14ac:dyDescent="0.3">
      <c r="B1369" s="76" t="s">
        <v>2692</v>
      </c>
      <c r="C1369" s="77"/>
      <c r="D1369" s="20" t="str">
        <f>VLOOKUP($J1369,ASBVs!$A$2:$B$1041,2,FALSE)</f>
        <v>224235</v>
      </c>
      <c r="E1369" s="21"/>
      <c r="F1369" s="22" t="str">
        <f>VLOOKUP($J1369,ASBVs!$A$2:$J$1041,10,FALSE)</f>
        <v>Twin</v>
      </c>
      <c r="G1369" s="78" t="str">
        <f>VLOOKUP($J1369,ASBVs!$A$2:$AX$1041,50,FALSE)</f>
        <v xml:space="preserve"> </v>
      </c>
      <c r="H1369" s="79"/>
      <c r="I1369" s="23" t="s">
        <v>2693</v>
      </c>
      <c r="J1369" s="24">
        <v>105</v>
      </c>
    </row>
    <row r="1370" spans="2:10" ht="12.6" customHeight="1" x14ac:dyDescent="0.3">
      <c r="B1370" s="25" t="s">
        <v>2694</v>
      </c>
      <c r="C1370" s="80" t="str">
        <f>VLOOKUP($J1369,ASBVs!$A$2:$H$1041,8,FALSE)</f>
        <v>205728</v>
      </c>
      <c r="D1370" s="80"/>
      <c r="E1370" s="81"/>
      <c r="F1370" s="26" t="s">
        <v>2639</v>
      </c>
      <c r="G1370" s="82">
        <f>VLOOKUP($J1369,ASBVs!$A$2:$I$1041,9,FALSE)</f>
        <v>44708</v>
      </c>
      <c r="H1370" s="83"/>
      <c r="I1370" s="83"/>
      <c r="J1370" s="84"/>
    </row>
    <row r="1371" spans="2:10" ht="12.6" customHeight="1" x14ac:dyDescent="0.3">
      <c r="B1371" s="27" t="s">
        <v>0</v>
      </c>
      <c r="C1371" s="28" t="s">
        <v>1</v>
      </c>
      <c r="D1371" s="28" t="s">
        <v>2</v>
      </c>
      <c r="E1371" s="28" t="s">
        <v>3</v>
      </c>
      <c r="F1371" s="27" t="s">
        <v>4</v>
      </c>
      <c r="G1371" s="28" t="s">
        <v>1093</v>
      </c>
      <c r="H1371" s="28" t="s">
        <v>1092</v>
      </c>
      <c r="I1371" s="28" t="s">
        <v>5</v>
      </c>
      <c r="J1371" s="28" t="s">
        <v>2652</v>
      </c>
    </row>
    <row r="1372" spans="2:10" ht="12.6" customHeight="1" x14ac:dyDescent="0.3">
      <c r="B1372" s="29">
        <f>VLOOKUP($J1369,ASBVs!$A$2:$AP$1041,11,FALSE)</f>
        <v>0.55000000000000004</v>
      </c>
      <c r="C1372" s="29">
        <f>VLOOKUP($J1369,ASBVs!$A$2:$AP$1041,13,FALSE)</f>
        <v>9.7200000000000006</v>
      </c>
      <c r="D1372" s="29">
        <f>VLOOKUP($J1369,ASBVs!$A$2:$AP$1041,15,FALSE)</f>
        <v>17.059999999999999</v>
      </c>
      <c r="E1372" s="29">
        <f>VLOOKUP($J1369,ASBVs!$A$2:$AP$1041,17,FALSE)</f>
        <v>0.57999999999999996</v>
      </c>
      <c r="F1372" s="29">
        <f>VLOOKUP($J1369,ASBVs!$A$2:$AP$1041,19,FALSE)</f>
        <v>2.58</v>
      </c>
      <c r="G1372" s="39">
        <f>VLOOKUP($J1369,ASBVs!$A$2:$AP$1041,41,FALSE)</f>
        <v>0.53</v>
      </c>
      <c r="H1372" s="39">
        <f>VLOOKUP($J1369,ASBVs!$A$2:$AP$1041,39,FALSE)</f>
        <v>0.27</v>
      </c>
      <c r="I1372" s="29">
        <f>VLOOKUP($J1369,ASBVs!$A$2:$AP$1041,21,FALSE)</f>
        <v>0.56000000000000005</v>
      </c>
      <c r="J1372" s="39">
        <f>VLOOKUP($J1369,ASBVs!$A$2:$AP$1041,31,FALSE)</f>
        <v>0.31</v>
      </c>
    </row>
    <row r="1373" spans="2:10" ht="12.6" customHeight="1" x14ac:dyDescent="0.3">
      <c r="B1373" s="29">
        <f>VLOOKUP($J1369,ASBVs!$A$2:$AP$1041,12,FALSE)</f>
        <v>66</v>
      </c>
      <c r="C1373" s="29">
        <f>VLOOKUP($J1369,ASBVs!$A$2:$AP$1041,14,FALSE)</f>
        <v>70</v>
      </c>
      <c r="D1373" s="29">
        <f>VLOOKUP($J1369,ASBVs!$A$2:$AP$1041,16,FALSE)</f>
        <v>59</v>
      </c>
      <c r="E1373" s="29">
        <f>VLOOKUP($J1369,ASBVs!$A$2:$AP$1041,18,FALSE)</f>
        <v>65</v>
      </c>
      <c r="F1373" s="29">
        <f>VLOOKUP($J1369,ASBVs!$A$2:$AP$1041,20,FALSE)</f>
        <v>66</v>
      </c>
      <c r="G1373" s="29">
        <f>VLOOKUP($J1369,ASBVs!$A$2:$AP$1041,42,FALSE)</f>
        <v>52</v>
      </c>
      <c r="H1373" s="29">
        <f>VLOOKUP($J1369,ASBVs!$A$2:$AP$1041,40,FALSE)</f>
        <v>46</v>
      </c>
      <c r="I1373" s="29">
        <f>VLOOKUP($J1369,ASBVs!$A$2:$AP$1041,22,FALSE)</f>
        <v>54</v>
      </c>
      <c r="J1373" s="29">
        <f>VLOOKUP($J1369,ASBVs!$A$2:$AP$1041,32,FALSE)</f>
        <v>50</v>
      </c>
    </row>
    <row r="1374" spans="2:10" ht="12.6" customHeight="1" x14ac:dyDescent="0.3">
      <c r="B1374" s="31" t="s">
        <v>1089</v>
      </c>
      <c r="C1374" s="27" t="s">
        <v>1090</v>
      </c>
      <c r="D1374" s="27" t="s">
        <v>1091</v>
      </c>
      <c r="E1374" s="27" t="s">
        <v>8</v>
      </c>
      <c r="F1374" s="27" t="s">
        <v>6</v>
      </c>
      <c r="G1374" s="27" t="s">
        <v>7</v>
      </c>
      <c r="H1374" s="27" t="s">
        <v>2638</v>
      </c>
      <c r="I1374" s="85" t="s">
        <v>2700</v>
      </c>
      <c r="J1374" s="86"/>
    </row>
    <row r="1375" spans="2:10" ht="12.6" customHeight="1" x14ac:dyDescent="0.3">
      <c r="B1375" s="30">
        <f>VLOOKUP($J1369,ASBVs!$A$2:$AP$1041,33,FALSE)</f>
        <v>0.04</v>
      </c>
      <c r="C1375" s="30">
        <f>VLOOKUP($J1369,ASBVs!$A$2:$AP$1041,35,FALSE)</f>
        <v>0.31</v>
      </c>
      <c r="D1375" s="30">
        <f>VLOOKUP($J1369,ASBVs!$A$2:$AP$1041,37,FALSE)</f>
        <v>1E-3</v>
      </c>
      <c r="E1375" s="32">
        <f>VLOOKUP($J1369,ASBVs!$A$2:$AP$1041,29,FALSE)</f>
        <v>4.57</v>
      </c>
      <c r="F1375" s="32">
        <f>VLOOKUP($J1369,ASBVs!$A$2:$AP$1041,23,FALSE)</f>
        <v>-0.32</v>
      </c>
      <c r="G1375" s="32">
        <f>VLOOKUP($J1369,ASBVs!$A$2:$AP$1041,25,FALSE)</f>
        <v>4.5</v>
      </c>
      <c r="H1375" s="32">
        <f>VLOOKUP($J1369,ASBVs!$A$2:$AP$1041,27,FALSE)</f>
        <v>2.84</v>
      </c>
      <c r="I1375" s="86"/>
      <c r="J1375" s="86"/>
    </row>
    <row r="1376" spans="2:10" ht="12.6" customHeight="1" x14ac:dyDescent="0.3">
      <c r="B1376" s="33">
        <f>VLOOKUP($J1369,ASBVs!$A$2:$AP$1041,34,FALSE)</f>
        <v>42</v>
      </c>
      <c r="C1376" s="33">
        <f>VLOOKUP($J1369,ASBVs!$A$2:$AP$1041,36,FALSE)</f>
        <v>49</v>
      </c>
      <c r="D1376" s="33">
        <f>VLOOKUP($J1369,ASBVs!$A$2:$AP$1041,38,FALSE)</f>
        <v>36</v>
      </c>
      <c r="E1376" s="33">
        <f>VLOOKUP($J1369,ASBVs!$A$2:$AP$1041,30,FALSE)</f>
        <v>60</v>
      </c>
      <c r="F1376" s="33">
        <f>VLOOKUP($J1369,ASBVs!$A$2:$AP$1041,24,FALSE)</f>
        <v>46</v>
      </c>
      <c r="G1376" s="33">
        <f>VLOOKUP($J1369,ASBVs!$A$2:$AP$1041,26,FALSE)</f>
        <v>46</v>
      </c>
      <c r="H1376" s="33">
        <f>VLOOKUP($J1369,ASBVs!$A$2:$AP$1041,28,FALSE)</f>
        <v>51</v>
      </c>
      <c r="I1376" s="99">
        <f>VLOOKUP($J1369,ASBVs!$A$2:$AQ$1041,43,FALSE)</f>
        <v>10.280000000000001</v>
      </c>
      <c r="J1376" s="79"/>
    </row>
    <row r="1377" spans="2:10" ht="12.6" customHeight="1" x14ac:dyDescent="0.3">
      <c r="B1377" s="87" t="s">
        <v>2695</v>
      </c>
      <c r="C1377" s="88"/>
      <c r="D1377" s="89" t="s">
        <v>2699</v>
      </c>
      <c r="E1377" s="90"/>
      <c r="F1377" s="91" t="str">
        <f>VLOOKUP($J1369,ASBVs!$A$2:$F$1041,6,FALSE)</f>
        <v xml:space="preserve"> </v>
      </c>
      <c r="G1377" s="34" t="s">
        <v>2669</v>
      </c>
      <c r="H1377" s="35" t="str">
        <f>VLOOKUP($J1369,ASBVs!$A$2:$AU$1041,46,FALSE)</f>
        <v>3</v>
      </c>
      <c r="I1377" s="34" t="s">
        <v>2670</v>
      </c>
      <c r="J1377" s="35" t="str">
        <f>VLOOKUP($J1369,ASBVs!$A$2:$AU$1041,47,FALSE)</f>
        <v>2</v>
      </c>
    </row>
    <row r="1378" spans="2:10" ht="12.6" customHeight="1" x14ac:dyDescent="0.3">
      <c r="B1378" s="93">
        <f>VLOOKUP($J1369,ASBVs!$A$2:$AS$1041,45,FALSE)</f>
        <v>126.83</v>
      </c>
      <c r="C1378" s="94"/>
      <c r="D1378" s="93">
        <f>VLOOKUP($J1369,ASBVs!$A$2:$AS$1041,44,FALSE)</f>
        <v>174.75</v>
      </c>
      <c r="E1378" s="94"/>
      <c r="F1378" s="92"/>
      <c r="G1378" s="34" t="s">
        <v>2671</v>
      </c>
      <c r="H1378" s="35" t="str">
        <f>VLOOKUP($J1369,ASBVs!$A$2:$AW$1041,48,FALSE)</f>
        <v>3</v>
      </c>
      <c r="I1378" s="34" t="s">
        <v>2672</v>
      </c>
      <c r="J1378" s="35">
        <f>VLOOKUP($J1369,ASBVs!$A$2:$AW$1041,49,FALSE)</f>
        <v>3</v>
      </c>
    </row>
    <row r="1379" spans="2:10" ht="12.6" customHeight="1" x14ac:dyDescent="0.3">
      <c r="B1379" s="36" t="s">
        <v>2696</v>
      </c>
      <c r="C1379" s="95" t="str">
        <f>VLOOKUP($J1369,ASBVs!$A$2:$E$1041,5,FALSE)</f>
        <v xml:space="preserve">Individual </v>
      </c>
      <c r="D1379" s="96"/>
      <c r="E1379" s="97" t="s">
        <v>2697</v>
      </c>
      <c r="F1379" s="98"/>
      <c r="G1379" s="74"/>
      <c r="H1379" s="75"/>
      <c r="I1379" s="37" t="s">
        <v>2698</v>
      </c>
      <c r="J1379" s="38"/>
    </row>
    <row r="1381" spans="2:10" ht="12.6" customHeight="1" x14ac:dyDescent="0.3">
      <c r="B1381" s="76" t="s">
        <v>2692</v>
      </c>
      <c r="C1381" s="77"/>
      <c r="D1381" s="20" t="str">
        <f>VLOOKUP($J1381,ASBVs!$A$2:$B$1041,2,FALSE)</f>
        <v>224881</v>
      </c>
      <c r="E1381" s="21"/>
      <c r="F1381" s="22" t="str">
        <f>VLOOKUP($J1381,ASBVs!$A$2:$J$1041,10,FALSE)</f>
        <v>Single</v>
      </c>
      <c r="G1381" s="78" t="str">
        <f>VLOOKUP($J1381,ASBVs!$A$2:$AX$1041,50,FALSE)</f>
        <v xml:space="preserve"> </v>
      </c>
      <c r="H1381" s="79"/>
      <c r="I1381" s="23" t="s">
        <v>2693</v>
      </c>
      <c r="J1381" s="24">
        <v>106</v>
      </c>
    </row>
    <row r="1382" spans="2:10" ht="12.6" customHeight="1" x14ac:dyDescent="0.3">
      <c r="B1382" s="25" t="s">
        <v>2694</v>
      </c>
      <c r="C1382" s="80" t="str">
        <f>VLOOKUP($J1381,ASBVs!$A$2:$H$1041,8,FALSE)</f>
        <v>213926</v>
      </c>
      <c r="D1382" s="80"/>
      <c r="E1382" s="81"/>
      <c r="F1382" s="26" t="s">
        <v>2639</v>
      </c>
      <c r="G1382" s="82">
        <f>VLOOKUP($J1381,ASBVs!$A$2:$I$1041,9,FALSE)</f>
        <v>44712</v>
      </c>
      <c r="H1382" s="83"/>
      <c r="I1382" s="83"/>
      <c r="J1382" s="84"/>
    </row>
    <row r="1383" spans="2:10" ht="12.6" customHeight="1" x14ac:dyDescent="0.3">
      <c r="B1383" s="27" t="s">
        <v>0</v>
      </c>
      <c r="C1383" s="28" t="s">
        <v>1</v>
      </c>
      <c r="D1383" s="28" t="s">
        <v>2</v>
      </c>
      <c r="E1383" s="28" t="s">
        <v>3</v>
      </c>
      <c r="F1383" s="27" t="s">
        <v>4</v>
      </c>
      <c r="G1383" s="28" t="s">
        <v>1093</v>
      </c>
      <c r="H1383" s="28" t="s">
        <v>1092</v>
      </c>
      <c r="I1383" s="28" t="s">
        <v>5</v>
      </c>
      <c r="J1383" s="28" t="s">
        <v>2652</v>
      </c>
    </row>
    <row r="1384" spans="2:10" ht="12.6" customHeight="1" x14ac:dyDescent="0.3">
      <c r="B1384" s="29">
        <f>VLOOKUP($J1381,ASBVs!$A$2:$AP$1041,11,FALSE)</f>
        <v>0.33</v>
      </c>
      <c r="C1384" s="29">
        <f>VLOOKUP($J1381,ASBVs!$A$2:$AP$1041,13,FALSE)</f>
        <v>9.85</v>
      </c>
      <c r="D1384" s="29">
        <f>VLOOKUP($J1381,ASBVs!$A$2:$AP$1041,15,FALSE)</f>
        <v>15.56</v>
      </c>
      <c r="E1384" s="29">
        <f>VLOOKUP($J1381,ASBVs!$A$2:$AP$1041,17,FALSE)</f>
        <v>-0.56999999999999995</v>
      </c>
      <c r="F1384" s="29">
        <f>VLOOKUP($J1381,ASBVs!$A$2:$AP$1041,19,FALSE)</f>
        <v>1.85</v>
      </c>
      <c r="G1384" s="39">
        <f>VLOOKUP($J1381,ASBVs!$A$2:$AP$1041,41,FALSE)</f>
        <v>0.3</v>
      </c>
      <c r="H1384" s="39">
        <f>VLOOKUP($J1381,ASBVs!$A$2:$AP$1041,39,FALSE)</f>
        <v>0.23</v>
      </c>
      <c r="I1384" s="29">
        <f>VLOOKUP($J1381,ASBVs!$A$2:$AP$1041,21,FALSE)</f>
        <v>1.06</v>
      </c>
      <c r="J1384" s="39">
        <f>VLOOKUP($J1381,ASBVs!$A$2:$AP$1041,31,FALSE)</f>
        <v>0.2</v>
      </c>
    </row>
    <row r="1385" spans="2:10" ht="12.6" customHeight="1" x14ac:dyDescent="0.3">
      <c r="B1385" s="29">
        <f>VLOOKUP($J1381,ASBVs!$A$2:$AP$1041,12,FALSE)</f>
        <v>60</v>
      </c>
      <c r="C1385" s="29">
        <f>VLOOKUP($J1381,ASBVs!$A$2:$AP$1041,14,FALSE)</f>
        <v>63</v>
      </c>
      <c r="D1385" s="29">
        <f>VLOOKUP($J1381,ASBVs!$A$2:$AP$1041,16,FALSE)</f>
        <v>52</v>
      </c>
      <c r="E1385" s="29">
        <f>VLOOKUP($J1381,ASBVs!$A$2:$AP$1041,18,FALSE)</f>
        <v>55</v>
      </c>
      <c r="F1385" s="29">
        <f>VLOOKUP($J1381,ASBVs!$A$2:$AP$1041,20,FALSE)</f>
        <v>57</v>
      </c>
      <c r="G1385" s="29">
        <f>VLOOKUP($J1381,ASBVs!$A$2:$AP$1041,42,FALSE)</f>
        <v>43</v>
      </c>
      <c r="H1385" s="29">
        <f>VLOOKUP($J1381,ASBVs!$A$2:$AP$1041,40,FALSE)</f>
        <v>37</v>
      </c>
      <c r="I1385" s="29">
        <f>VLOOKUP($J1381,ASBVs!$A$2:$AP$1041,22,FALSE)</f>
        <v>47</v>
      </c>
      <c r="J1385" s="29">
        <f>VLOOKUP($J1381,ASBVs!$A$2:$AP$1041,32,FALSE)</f>
        <v>41</v>
      </c>
    </row>
    <row r="1386" spans="2:10" ht="12.6" customHeight="1" x14ac:dyDescent="0.3">
      <c r="B1386" s="31" t="s">
        <v>1089</v>
      </c>
      <c r="C1386" s="27" t="s">
        <v>1090</v>
      </c>
      <c r="D1386" s="27" t="s">
        <v>1091</v>
      </c>
      <c r="E1386" s="27" t="s">
        <v>8</v>
      </c>
      <c r="F1386" s="27" t="s">
        <v>6</v>
      </c>
      <c r="G1386" s="27" t="s">
        <v>7</v>
      </c>
      <c r="H1386" s="27" t="s">
        <v>2638</v>
      </c>
      <c r="I1386" s="85" t="s">
        <v>2700</v>
      </c>
      <c r="J1386" s="86"/>
    </row>
    <row r="1387" spans="2:10" ht="12.6" customHeight="1" x14ac:dyDescent="0.3">
      <c r="B1387" s="30">
        <f>VLOOKUP($J1381,ASBVs!$A$2:$AP$1041,33,FALSE)</f>
        <v>0.05</v>
      </c>
      <c r="C1387" s="30">
        <f>VLOOKUP($J1381,ASBVs!$A$2:$AP$1041,35,FALSE)</f>
        <v>0.15</v>
      </c>
      <c r="D1387" s="30">
        <f>VLOOKUP($J1381,ASBVs!$A$2:$AP$1041,37,FALSE)</f>
        <v>0.03</v>
      </c>
      <c r="E1387" s="32">
        <f>VLOOKUP($J1381,ASBVs!$A$2:$AP$1041,29,FALSE)</f>
        <v>5.88</v>
      </c>
      <c r="F1387" s="32">
        <f>VLOOKUP($J1381,ASBVs!$A$2:$AP$1041,23,FALSE)</f>
        <v>-0.41</v>
      </c>
      <c r="G1387" s="32">
        <f>VLOOKUP($J1381,ASBVs!$A$2:$AP$1041,25,FALSE)</f>
        <v>3.61</v>
      </c>
      <c r="H1387" s="32">
        <f>VLOOKUP($J1381,ASBVs!$A$2:$AP$1041,27,FALSE)</f>
        <v>2.71</v>
      </c>
      <c r="I1387" s="86"/>
      <c r="J1387" s="86"/>
    </row>
    <row r="1388" spans="2:10" ht="12.6" customHeight="1" x14ac:dyDescent="0.3">
      <c r="B1388" s="33">
        <f>VLOOKUP($J1381,ASBVs!$A$2:$AP$1041,34,FALSE)</f>
        <v>32</v>
      </c>
      <c r="C1388" s="33">
        <f>VLOOKUP($J1381,ASBVs!$A$2:$AP$1041,36,FALSE)</f>
        <v>40</v>
      </c>
      <c r="D1388" s="33">
        <f>VLOOKUP($J1381,ASBVs!$A$2:$AP$1041,38,FALSE)</f>
        <v>26</v>
      </c>
      <c r="E1388" s="33">
        <f>VLOOKUP($J1381,ASBVs!$A$2:$AP$1041,30,FALSE)</f>
        <v>51</v>
      </c>
      <c r="F1388" s="33">
        <f>VLOOKUP($J1381,ASBVs!$A$2:$AP$1041,24,FALSE)</f>
        <v>40</v>
      </c>
      <c r="G1388" s="33">
        <f>VLOOKUP($J1381,ASBVs!$A$2:$AP$1041,26,FALSE)</f>
        <v>39</v>
      </c>
      <c r="H1388" s="33">
        <f>VLOOKUP($J1381,ASBVs!$A$2:$AP$1041,28,FALSE)</f>
        <v>42</v>
      </c>
      <c r="I1388" s="99">
        <f>VLOOKUP($J1381,ASBVs!$A$2:$AQ$1041,43,FALSE)</f>
        <v>10.91</v>
      </c>
      <c r="J1388" s="79"/>
    </row>
    <row r="1389" spans="2:10" ht="12.6" customHeight="1" x14ac:dyDescent="0.3">
      <c r="B1389" s="87" t="s">
        <v>2695</v>
      </c>
      <c r="C1389" s="88"/>
      <c r="D1389" s="89" t="s">
        <v>2699</v>
      </c>
      <c r="E1389" s="90"/>
      <c r="F1389" s="91" t="str">
        <f>VLOOKUP($J1381,ASBVs!$A$2:$F$1041,6,FALSE)</f>
        <v xml:space="preserve"> </v>
      </c>
      <c r="G1389" s="34" t="s">
        <v>2669</v>
      </c>
      <c r="H1389" s="35" t="str">
        <f>VLOOKUP($J1381,ASBVs!$A$2:$AU$1041,46,FALSE)</f>
        <v>1</v>
      </c>
      <c r="I1389" s="34" t="s">
        <v>2670</v>
      </c>
      <c r="J1389" s="35" t="str">
        <f>VLOOKUP($J1381,ASBVs!$A$2:$AU$1041,47,FALSE)</f>
        <v>1</v>
      </c>
    </row>
    <row r="1390" spans="2:10" ht="12.6" customHeight="1" x14ac:dyDescent="0.3">
      <c r="B1390" s="93">
        <f>VLOOKUP($J1381,ASBVs!$A$2:$AS$1041,45,FALSE)</f>
        <v>125.98</v>
      </c>
      <c r="C1390" s="94"/>
      <c r="D1390" s="93">
        <f>VLOOKUP($J1381,ASBVs!$A$2:$AS$1041,44,FALSE)</f>
        <v>163.62</v>
      </c>
      <c r="E1390" s="94"/>
      <c r="F1390" s="92"/>
      <c r="G1390" s="34" t="s">
        <v>2671</v>
      </c>
      <c r="H1390" s="35" t="str">
        <f>VLOOKUP($J1381,ASBVs!$A$2:$AW$1041,48,FALSE)</f>
        <v>1</v>
      </c>
      <c r="I1390" s="34" t="s">
        <v>2672</v>
      </c>
      <c r="J1390" s="35">
        <f>VLOOKUP($J1381,ASBVs!$A$2:$AW$1041,49,FALSE)</f>
        <v>3</v>
      </c>
    </row>
    <row r="1391" spans="2:10" ht="12.6" customHeight="1" x14ac:dyDescent="0.3">
      <c r="B1391" s="36" t="s">
        <v>2696</v>
      </c>
      <c r="C1391" s="95" t="str">
        <f>VLOOKUP($J1381,ASBVs!$A$2:$E$1041,5,FALSE)</f>
        <v xml:space="preserve">Individual </v>
      </c>
      <c r="D1391" s="96"/>
      <c r="E1391" s="97" t="s">
        <v>2697</v>
      </c>
      <c r="F1391" s="98"/>
      <c r="G1391" s="74"/>
      <c r="H1391" s="75"/>
      <c r="I1391" s="37" t="s">
        <v>2698</v>
      </c>
      <c r="J1391" s="38"/>
    </row>
    <row r="1393" spans="2:10" ht="12.6" customHeight="1" x14ac:dyDescent="0.3">
      <c r="B1393" s="76" t="s">
        <v>2692</v>
      </c>
      <c r="C1393" s="77"/>
      <c r="D1393" s="20" t="str">
        <f>VLOOKUP($J1393,ASBVs!$A$2:$B$1041,2,FALSE)</f>
        <v>224341</v>
      </c>
      <c r="E1393" s="21"/>
      <c r="F1393" s="22" t="str">
        <f>VLOOKUP($J1393,ASBVs!$A$2:$J$1041,10,FALSE)</f>
        <v>Twin</v>
      </c>
      <c r="G1393" s="78" t="str">
        <f>VLOOKUP($J1393,ASBVs!$A$2:$AX$1041,50,FALSE)</f>
        <v xml:space="preserve"> </v>
      </c>
      <c r="H1393" s="79"/>
      <c r="I1393" s="23" t="s">
        <v>2693</v>
      </c>
      <c r="J1393" s="24">
        <v>107</v>
      </c>
    </row>
    <row r="1394" spans="2:10" ht="12.6" customHeight="1" x14ac:dyDescent="0.3">
      <c r="B1394" s="25" t="s">
        <v>2694</v>
      </c>
      <c r="C1394" s="80" t="str">
        <f>VLOOKUP($J1393,ASBVs!$A$2:$H$1041,8,FALSE)</f>
        <v>213926</v>
      </c>
      <c r="D1394" s="80"/>
      <c r="E1394" s="81"/>
      <c r="F1394" s="26" t="s">
        <v>2639</v>
      </c>
      <c r="G1394" s="82">
        <f>VLOOKUP($J1393,ASBVs!$A$2:$I$1041,9,FALSE)</f>
        <v>44708</v>
      </c>
      <c r="H1394" s="83"/>
      <c r="I1394" s="83"/>
      <c r="J1394" s="84"/>
    </row>
    <row r="1395" spans="2:10" ht="12.6" customHeight="1" x14ac:dyDescent="0.3">
      <c r="B1395" s="27" t="s">
        <v>0</v>
      </c>
      <c r="C1395" s="28" t="s">
        <v>1</v>
      </c>
      <c r="D1395" s="28" t="s">
        <v>2</v>
      </c>
      <c r="E1395" s="28" t="s">
        <v>3</v>
      </c>
      <c r="F1395" s="27" t="s">
        <v>4</v>
      </c>
      <c r="G1395" s="28" t="s">
        <v>1093</v>
      </c>
      <c r="H1395" s="28" t="s">
        <v>1092</v>
      </c>
      <c r="I1395" s="28" t="s">
        <v>5</v>
      </c>
      <c r="J1395" s="28" t="s">
        <v>2652</v>
      </c>
    </row>
    <row r="1396" spans="2:10" ht="12.6" customHeight="1" x14ac:dyDescent="0.3">
      <c r="B1396" s="29">
        <f>VLOOKUP($J1393,ASBVs!$A$2:$AP$1041,11,FALSE)</f>
        <v>0.35</v>
      </c>
      <c r="C1396" s="29">
        <f>VLOOKUP($J1393,ASBVs!$A$2:$AP$1041,13,FALSE)</f>
        <v>8.91</v>
      </c>
      <c r="D1396" s="29">
        <f>VLOOKUP($J1393,ASBVs!$A$2:$AP$1041,15,FALSE)</f>
        <v>13.28</v>
      </c>
      <c r="E1396" s="29">
        <f>VLOOKUP($J1393,ASBVs!$A$2:$AP$1041,17,FALSE)</f>
        <v>-0.35</v>
      </c>
      <c r="F1396" s="29">
        <f>VLOOKUP($J1393,ASBVs!$A$2:$AP$1041,19,FALSE)</f>
        <v>1.7</v>
      </c>
      <c r="G1396" s="39">
        <f>VLOOKUP($J1393,ASBVs!$A$2:$AP$1041,41,FALSE)</f>
        <v>0.36</v>
      </c>
      <c r="H1396" s="39">
        <f>VLOOKUP($J1393,ASBVs!$A$2:$AP$1041,39,FALSE)</f>
        <v>0.3</v>
      </c>
      <c r="I1396" s="29">
        <f>VLOOKUP($J1393,ASBVs!$A$2:$AP$1041,21,FALSE)</f>
        <v>0.35</v>
      </c>
      <c r="J1396" s="39">
        <f>VLOOKUP($J1393,ASBVs!$A$2:$AP$1041,31,FALSE)</f>
        <v>0.26</v>
      </c>
    </row>
    <row r="1397" spans="2:10" ht="12.6" customHeight="1" x14ac:dyDescent="0.3">
      <c r="B1397" s="29">
        <f>VLOOKUP($J1393,ASBVs!$A$2:$AP$1041,12,FALSE)</f>
        <v>66</v>
      </c>
      <c r="C1397" s="29">
        <f>VLOOKUP($J1393,ASBVs!$A$2:$AP$1041,14,FALSE)</f>
        <v>70</v>
      </c>
      <c r="D1397" s="29">
        <f>VLOOKUP($J1393,ASBVs!$A$2:$AP$1041,16,FALSE)</f>
        <v>57</v>
      </c>
      <c r="E1397" s="29">
        <f>VLOOKUP($J1393,ASBVs!$A$2:$AP$1041,18,FALSE)</f>
        <v>63</v>
      </c>
      <c r="F1397" s="29">
        <f>VLOOKUP($J1393,ASBVs!$A$2:$AP$1041,20,FALSE)</f>
        <v>64</v>
      </c>
      <c r="G1397" s="29">
        <f>VLOOKUP($J1393,ASBVs!$A$2:$AP$1041,42,FALSE)</f>
        <v>50</v>
      </c>
      <c r="H1397" s="29">
        <f>VLOOKUP($J1393,ASBVs!$A$2:$AP$1041,40,FALSE)</f>
        <v>44</v>
      </c>
      <c r="I1397" s="29">
        <f>VLOOKUP($J1393,ASBVs!$A$2:$AP$1041,22,FALSE)</f>
        <v>54</v>
      </c>
      <c r="J1397" s="29">
        <f>VLOOKUP($J1393,ASBVs!$A$2:$AP$1041,32,FALSE)</f>
        <v>48</v>
      </c>
    </row>
    <row r="1398" spans="2:10" ht="12.6" customHeight="1" x14ac:dyDescent="0.3">
      <c r="B1398" s="31" t="s">
        <v>1089</v>
      </c>
      <c r="C1398" s="27" t="s">
        <v>1090</v>
      </c>
      <c r="D1398" s="27" t="s">
        <v>1091</v>
      </c>
      <c r="E1398" s="27" t="s">
        <v>8</v>
      </c>
      <c r="F1398" s="27" t="s">
        <v>6</v>
      </c>
      <c r="G1398" s="27" t="s">
        <v>7</v>
      </c>
      <c r="H1398" s="27" t="s">
        <v>2638</v>
      </c>
      <c r="I1398" s="85" t="s">
        <v>2700</v>
      </c>
      <c r="J1398" s="86"/>
    </row>
    <row r="1399" spans="2:10" ht="12.6" customHeight="1" x14ac:dyDescent="0.3">
      <c r="B1399" s="30">
        <f>VLOOKUP($J1393,ASBVs!$A$2:$AP$1041,33,FALSE)</f>
        <v>0.06</v>
      </c>
      <c r="C1399" s="30">
        <f>VLOOKUP($J1393,ASBVs!$A$2:$AP$1041,35,FALSE)</f>
        <v>0.21</v>
      </c>
      <c r="D1399" s="30">
        <f>VLOOKUP($J1393,ASBVs!$A$2:$AP$1041,37,FALSE)</f>
        <v>0.03</v>
      </c>
      <c r="E1399" s="32">
        <f>VLOOKUP($J1393,ASBVs!$A$2:$AP$1041,29,FALSE)</f>
        <v>4.91</v>
      </c>
      <c r="F1399" s="32">
        <f>VLOOKUP($J1393,ASBVs!$A$2:$AP$1041,23,FALSE)</f>
        <v>-0.46</v>
      </c>
      <c r="G1399" s="32">
        <f>VLOOKUP($J1393,ASBVs!$A$2:$AP$1041,25,FALSE)</f>
        <v>5.24</v>
      </c>
      <c r="H1399" s="32">
        <f>VLOOKUP($J1393,ASBVs!$A$2:$AP$1041,27,FALSE)</f>
        <v>1.84</v>
      </c>
      <c r="I1399" s="86"/>
      <c r="J1399" s="86"/>
    </row>
    <row r="1400" spans="2:10" ht="12.6" customHeight="1" x14ac:dyDescent="0.3">
      <c r="B1400" s="33">
        <f>VLOOKUP($J1393,ASBVs!$A$2:$AP$1041,34,FALSE)</f>
        <v>39</v>
      </c>
      <c r="C1400" s="33">
        <f>VLOOKUP($J1393,ASBVs!$A$2:$AP$1041,36,FALSE)</f>
        <v>47</v>
      </c>
      <c r="D1400" s="33">
        <f>VLOOKUP($J1393,ASBVs!$A$2:$AP$1041,38,FALSE)</f>
        <v>34</v>
      </c>
      <c r="E1400" s="33">
        <f>VLOOKUP($J1393,ASBVs!$A$2:$AP$1041,30,FALSE)</f>
        <v>59</v>
      </c>
      <c r="F1400" s="33">
        <f>VLOOKUP($J1393,ASBVs!$A$2:$AP$1041,24,FALSE)</f>
        <v>46</v>
      </c>
      <c r="G1400" s="33">
        <f>VLOOKUP($J1393,ASBVs!$A$2:$AP$1041,26,FALSE)</f>
        <v>46</v>
      </c>
      <c r="H1400" s="33">
        <f>VLOOKUP($J1393,ASBVs!$A$2:$AP$1041,28,FALSE)</f>
        <v>49</v>
      </c>
      <c r="I1400" s="99">
        <f>VLOOKUP($J1393,ASBVs!$A$2:$AQ$1041,43,FALSE)</f>
        <v>9.26</v>
      </c>
      <c r="J1400" s="79"/>
    </row>
    <row r="1401" spans="2:10" ht="12.6" customHeight="1" x14ac:dyDescent="0.3">
      <c r="B1401" s="87" t="s">
        <v>2695</v>
      </c>
      <c r="C1401" s="88"/>
      <c r="D1401" s="89" t="s">
        <v>2699</v>
      </c>
      <c r="E1401" s="90"/>
      <c r="F1401" s="91" t="str">
        <f>VLOOKUP($J1393,ASBVs!$A$2:$F$1041,6,FALSE)</f>
        <v xml:space="preserve"> </v>
      </c>
      <c r="G1401" s="34" t="s">
        <v>2669</v>
      </c>
      <c r="H1401" s="35" t="str">
        <f>VLOOKUP($J1393,ASBVs!$A$2:$AU$1041,46,FALSE)</f>
        <v>2</v>
      </c>
      <c r="I1401" s="34" t="s">
        <v>2670</v>
      </c>
      <c r="J1401" s="35" t="str">
        <f>VLOOKUP($J1393,ASBVs!$A$2:$AU$1041,47,FALSE)</f>
        <v>2</v>
      </c>
    </row>
    <row r="1402" spans="2:10" ht="12.6" customHeight="1" x14ac:dyDescent="0.3">
      <c r="B1402" s="93">
        <f>VLOOKUP($J1393,ASBVs!$A$2:$AS$1041,45,FALSE)</f>
        <v>125.94</v>
      </c>
      <c r="C1402" s="94"/>
      <c r="D1402" s="93">
        <f>VLOOKUP($J1393,ASBVs!$A$2:$AS$1041,44,FALSE)</f>
        <v>163.62</v>
      </c>
      <c r="E1402" s="94"/>
      <c r="F1402" s="92"/>
      <c r="G1402" s="34" t="s">
        <v>2671</v>
      </c>
      <c r="H1402" s="35" t="str">
        <f>VLOOKUP($J1393,ASBVs!$A$2:$AW$1041,48,FALSE)</f>
        <v>2</v>
      </c>
      <c r="I1402" s="34" t="s">
        <v>2672</v>
      </c>
      <c r="J1402" s="35">
        <f>VLOOKUP($J1393,ASBVs!$A$2:$AW$1041,49,FALSE)</f>
        <v>3</v>
      </c>
    </row>
    <row r="1403" spans="2:10" ht="12.6" customHeight="1" x14ac:dyDescent="0.3">
      <c r="B1403" s="36" t="s">
        <v>2696</v>
      </c>
      <c r="C1403" s="95" t="str">
        <f>VLOOKUP($J1393,ASBVs!$A$2:$E$1041,5,FALSE)</f>
        <v xml:space="preserve">Individual </v>
      </c>
      <c r="D1403" s="96"/>
      <c r="E1403" s="97" t="s">
        <v>2697</v>
      </c>
      <c r="F1403" s="98"/>
      <c r="G1403" s="74"/>
      <c r="H1403" s="75"/>
      <c r="I1403" s="37" t="s">
        <v>2698</v>
      </c>
      <c r="J1403" s="38"/>
    </row>
    <row r="1405" spans="2:10" ht="12.6" customHeight="1" x14ac:dyDescent="0.3">
      <c r="B1405" s="76" t="s">
        <v>2692</v>
      </c>
      <c r="C1405" s="77"/>
      <c r="D1405" s="20" t="str">
        <f>VLOOKUP($J1405,ASBVs!$A$2:$B$1041,2,FALSE)</f>
        <v>224255</v>
      </c>
      <c r="E1405" s="21"/>
      <c r="F1405" s="22" t="str">
        <f>VLOOKUP($J1405,ASBVs!$A$2:$J$1041,10,FALSE)</f>
        <v>Twin</v>
      </c>
      <c r="G1405" s="78" t="str">
        <f>VLOOKUP($J1405,ASBVs!$A$2:$AX$1041,50,FALSE)</f>
        <v xml:space="preserve"> </v>
      </c>
      <c r="H1405" s="79"/>
      <c r="I1405" s="23" t="s">
        <v>2693</v>
      </c>
      <c r="J1405" s="24">
        <v>108</v>
      </c>
    </row>
    <row r="1406" spans="2:10" ht="12.6" customHeight="1" x14ac:dyDescent="0.3">
      <c r="B1406" s="25" t="s">
        <v>2694</v>
      </c>
      <c r="C1406" s="80" t="str">
        <f>VLOOKUP($J1405,ASBVs!$A$2:$H$1041,8,FALSE)</f>
        <v>193431</v>
      </c>
      <c r="D1406" s="80"/>
      <c r="E1406" s="81"/>
      <c r="F1406" s="26" t="s">
        <v>2639</v>
      </c>
      <c r="G1406" s="82">
        <f>VLOOKUP($J1405,ASBVs!$A$2:$I$1041,9,FALSE)</f>
        <v>44708</v>
      </c>
      <c r="H1406" s="83"/>
      <c r="I1406" s="83"/>
      <c r="J1406" s="84"/>
    </row>
    <row r="1407" spans="2:10" ht="12.6" customHeight="1" x14ac:dyDescent="0.3">
      <c r="B1407" s="27" t="s">
        <v>0</v>
      </c>
      <c r="C1407" s="28" t="s">
        <v>1</v>
      </c>
      <c r="D1407" s="28" t="s">
        <v>2</v>
      </c>
      <c r="E1407" s="28" t="s">
        <v>3</v>
      </c>
      <c r="F1407" s="27" t="s">
        <v>4</v>
      </c>
      <c r="G1407" s="28" t="s">
        <v>1093</v>
      </c>
      <c r="H1407" s="28" t="s">
        <v>1092</v>
      </c>
      <c r="I1407" s="28" t="s">
        <v>5</v>
      </c>
      <c r="J1407" s="28" t="s">
        <v>2652</v>
      </c>
    </row>
    <row r="1408" spans="2:10" ht="12.6" customHeight="1" x14ac:dyDescent="0.3">
      <c r="B1408" s="29">
        <f>VLOOKUP($J1405,ASBVs!$A$2:$AP$1041,11,FALSE)</f>
        <v>0.43</v>
      </c>
      <c r="C1408" s="29">
        <f>VLOOKUP($J1405,ASBVs!$A$2:$AP$1041,13,FALSE)</f>
        <v>8.7200000000000006</v>
      </c>
      <c r="D1408" s="29">
        <f>VLOOKUP($J1405,ASBVs!$A$2:$AP$1041,15,FALSE)</f>
        <v>12.82</v>
      </c>
      <c r="E1408" s="29">
        <f>VLOOKUP($J1405,ASBVs!$A$2:$AP$1041,17,FALSE)</f>
        <v>0.01</v>
      </c>
      <c r="F1408" s="29">
        <f>VLOOKUP($J1405,ASBVs!$A$2:$AP$1041,19,FALSE)</f>
        <v>2.2599999999999998</v>
      </c>
      <c r="G1408" s="39">
        <f>VLOOKUP($J1405,ASBVs!$A$2:$AP$1041,41,FALSE)</f>
        <v>0.4</v>
      </c>
      <c r="H1408" s="39">
        <f>VLOOKUP($J1405,ASBVs!$A$2:$AP$1041,39,FALSE)</f>
        <v>0.26</v>
      </c>
      <c r="I1408" s="29">
        <f>VLOOKUP($J1405,ASBVs!$A$2:$AP$1041,21,FALSE)</f>
        <v>-0.05</v>
      </c>
      <c r="J1408" s="39">
        <f>VLOOKUP($J1405,ASBVs!$A$2:$AP$1041,31,FALSE)</f>
        <v>0.26</v>
      </c>
    </row>
    <row r="1409" spans="2:10" ht="12.6" customHeight="1" x14ac:dyDescent="0.3">
      <c r="B1409" s="29">
        <f>VLOOKUP($J1405,ASBVs!$A$2:$AP$1041,12,FALSE)</f>
        <v>66</v>
      </c>
      <c r="C1409" s="29">
        <f>VLOOKUP($J1405,ASBVs!$A$2:$AP$1041,14,FALSE)</f>
        <v>70</v>
      </c>
      <c r="D1409" s="29">
        <f>VLOOKUP($J1405,ASBVs!$A$2:$AP$1041,16,FALSE)</f>
        <v>61</v>
      </c>
      <c r="E1409" s="29">
        <f>VLOOKUP($J1405,ASBVs!$A$2:$AP$1041,18,FALSE)</f>
        <v>66</v>
      </c>
      <c r="F1409" s="29">
        <f>VLOOKUP($J1405,ASBVs!$A$2:$AP$1041,20,FALSE)</f>
        <v>66</v>
      </c>
      <c r="G1409" s="29">
        <f>VLOOKUP($J1405,ASBVs!$A$2:$AP$1041,42,FALSE)</f>
        <v>55</v>
      </c>
      <c r="H1409" s="29">
        <f>VLOOKUP($J1405,ASBVs!$A$2:$AP$1041,40,FALSE)</f>
        <v>47</v>
      </c>
      <c r="I1409" s="29">
        <f>VLOOKUP($J1405,ASBVs!$A$2:$AP$1041,22,FALSE)</f>
        <v>61</v>
      </c>
      <c r="J1409" s="29">
        <f>VLOOKUP($J1405,ASBVs!$A$2:$AP$1041,32,FALSE)</f>
        <v>53</v>
      </c>
    </row>
    <row r="1410" spans="2:10" ht="12.6" customHeight="1" x14ac:dyDescent="0.3">
      <c r="B1410" s="31" t="s">
        <v>1089</v>
      </c>
      <c r="C1410" s="27" t="s">
        <v>1090</v>
      </c>
      <c r="D1410" s="27" t="s">
        <v>1091</v>
      </c>
      <c r="E1410" s="27" t="s">
        <v>8</v>
      </c>
      <c r="F1410" s="27" t="s">
        <v>6</v>
      </c>
      <c r="G1410" s="27" t="s">
        <v>7</v>
      </c>
      <c r="H1410" s="27" t="s">
        <v>2638</v>
      </c>
      <c r="I1410" s="85" t="s">
        <v>2700</v>
      </c>
      <c r="J1410" s="86"/>
    </row>
    <row r="1411" spans="2:10" ht="12.6" customHeight="1" x14ac:dyDescent="0.3">
      <c r="B1411" s="30">
        <f>VLOOKUP($J1405,ASBVs!$A$2:$AP$1041,33,FALSE)</f>
        <v>0.05</v>
      </c>
      <c r="C1411" s="30">
        <f>VLOOKUP($J1405,ASBVs!$A$2:$AP$1041,35,FALSE)</f>
        <v>0.22</v>
      </c>
      <c r="D1411" s="30">
        <f>VLOOKUP($J1405,ASBVs!$A$2:$AP$1041,37,FALSE)</f>
        <v>0.01</v>
      </c>
      <c r="E1411" s="32">
        <f>VLOOKUP($J1405,ASBVs!$A$2:$AP$1041,29,FALSE)</f>
        <v>4.9800000000000004</v>
      </c>
      <c r="F1411" s="32">
        <f>VLOOKUP($J1405,ASBVs!$A$2:$AP$1041,23,FALSE)</f>
        <v>-0.28000000000000003</v>
      </c>
      <c r="G1411" s="32">
        <f>VLOOKUP($J1405,ASBVs!$A$2:$AP$1041,25,FALSE)</f>
        <v>3.22</v>
      </c>
      <c r="H1411" s="32">
        <f>VLOOKUP($J1405,ASBVs!$A$2:$AP$1041,27,FALSE)</f>
        <v>2.0499999999999998</v>
      </c>
      <c r="I1411" s="86"/>
      <c r="J1411" s="86"/>
    </row>
    <row r="1412" spans="2:10" ht="12.6" customHeight="1" x14ac:dyDescent="0.3">
      <c r="B1412" s="33">
        <f>VLOOKUP($J1405,ASBVs!$A$2:$AP$1041,34,FALSE)</f>
        <v>42</v>
      </c>
      <c r="C1412" s="33">
        <f>VLOOKUP($J1405,ASBVs!$A$2:$AP$1041,36,FALSE)</f>
        <v>50</v>
      </c>
      <c r="D1412" s="33">
        <f>VLOOKUP($J1405,ASBVs!$A$2:$AP$1041,38,FALSE)</f>
        <v>37</v>
      </c>
      <c r="E1412" s="33">
        <f>VLOOKUP($J1405,ASBVs!$A$2:$AP$1041,30,FALSE)</f>
        <v>61</v>
      </c>
      <c r="F1412" s="33">
        <f>VLOOKUP($J1405,ASBVs!$A$2:$AP$1041,24,FALSE)</f>
        <v>49</v>
      </c>
      <c r="G1412" s="33">
        <f>VLOOKUP($J1405,ASBVs!$A$2:$AP$1041,26,FALSE)</f>
        <v>49</v>
      </c>
      <c r="H1412" s="33">
        <f>VLOOKUP($J1405,ASBVs!$A$2:$AP$1041,28,FALSE)</f>
        <v>52</v>
      </c>
      <c r="I1412" s="99">
        <f>VLOOKUP($J1405,ASBVs!$A$2:$AQ$1041,43,FALSE)</f>
        <v>8.67</v>
      </c>
      <c r="J1412" s="79"/>
    </row>
    <row r="1413" spans="2:10" ht="12.6" customHeight="1" x14ac:dyDescent="0.3">
      <c r="B1413" s="87" t="s">
        <v>2695</v>
      </c>
      <c r="C1413" s="88"/>
      <c r="D1413" s="89" t="s">
        <v>2699</v>
      </c>
      <c r="E1413" s="90"/>
      <c r="F1413" s="91" t="str">
        <f>VLOOKUP($J1405,ASBVs!$A$2:$F$1041,6,FALSE)</f>
        <v xml:space="preserve"> </v>
      </c>
      <c r="G1413" s="34" t="s">
        <v>2669</v>
      </c>
      <c r="H1413" s="35" t="str">
        <f>VLOOKUP($J1405,ASBVs!$A$2:$AU$1041,46,FALSE)</f>
        <v>2</v>
      </c>
      <c r="I1413" s="34" t="s">
        <v>2670</v>
      </c>
      <c r="J1413" s="35" t="str">
        <f>VLOOKUP($J1405,ASBVs!$A$2:$AU$1041,47,FALSE)</f>
        <v>3</v>
      </c>
    </row>
    <row r="1414" spans="2:10" ht="12.6" customHeight="1" x14ac:dyDescent="0.3">
      <c r="B1414" s="93">
        <f>VLOOKUP($J1405,ASBVs!$A$2:$AS$1041,45,FALSE)</f>
        <v>125.87</v>
      </c>
      <c r="C1414" s="94"/>
      <c r="D1414" s="93">
        <f>VLOOKUP($J1405,ASBVs!$A$2:$AS$1041,44,FALSE)</f>
        <v>163.41999999999999</v>
      </c>
      <c r="E1414" s="94"/>
      <c r="F1414" s="92"/>
      <c r="G1414" s="34" t="s">
        <v>2671</v>
      </c>
      <c r="H1414" s="35" t="str">
        <f>VLOOKUP($J1405,ASBVs!$A$2:$AW$1041,48,FALSE)</f>
        <v>2</v>
      </c>
      <c r="I1414" s="34" t="s">
        <v>2672</v>
      </c>
      <c r="J1414" s="35">
        <f>VLOOKUP($J1405,ASBVs!$A$2:$AW$1041,49,FALSE)</f>
        <v>3</v>
      </c>
    </row>
    <row r="1415" spans="2:10" ht="12.6" customHeight="1" x14ac:dyDescent="0.3">
      <c r="B1415" s="36" t="s">
        <v>2696</v>
      </c>
      <c r="C1415" s="95" t="str">
        <f>VLOOKUP($J1405,ASBVs!$A$2:$E$1041,5,FALSE)</f>
        <v xml:space="preserve">Individual </v>
      </c>
      <c r="D1415" s="96"/>
      <c r="E1415" s="97" t="s">
        <v>2697</v>
      </c>
      <c r="F1415" s="98"/>
      <c r="G1415" s="74"/>
      <c r="H1415" s="75"/>
      <c r="I1415" s="37" t="s">
        <v>2698</v>
      </c>
      <c r="J1415" s="38"/>
    </row>
    <row r="1417" spans="2:10" ht="12.6" customHeight="1" x14ac:dyDescent="0.3">
      <c r="B1417" s="76" t="s">
        <v>2692</v>
      </c>
      <c r="C1417" s="77"/>
      <c r="D1417" s="20" t="str">
        <f>VLOOKUP($J1417,ASBVs!$A$2:$B$1041,2,FALSE)</f>
        <v>224057</v>
      </c>
      <c r="E1417" s="21"/>
      <c r="F1417" s="22" t="str">
        <f>VLOOKUP($J1417,ASBVs!$A$2:$J$1041,10,FALSE)</f>
        <v>Twin</v>
      </c>
      <c r="G1417" s="78" t="str">
        <f>VLOOKUP($J1417,ASBVs!$A$2:$AX$1041,50,FALSE)</f>
        <v>«««««</v>
      </c>
      <c r="H1417" s="79"/>
      <c r="I1417" s="23" t="s">
        <v>2693</v>
      </c>
      <c r="J1417" s="24">
        <v>109</v>
      </c>
    </row>
    <row r="1418" spans="2:10" ht="12.6" customHeight="1" x14ac:dyDescent="0.3">
      <c r="B1418" s="25" t="s">
        <v>2694</v>
      </c>
      <c r="C1418" s="80" t="str">
        <f>VLOOKUP($J1417,ASBVs!$A$2:$H$1041,8,FALSE)</f>
        <v>196104</v>
      </c>
      <c r="D1418" s="80"/>
      <c r="E1418" s="81"/>
      <c r="F1418" s="26" t="s">
        <v>2639</v>
      </c>
      <c r="G1418" s="82">
        <f>VLOOKUP($J1417,ASBVs!$A$2:$I$1041,9,FALSE)</f>
        <v>44706</v>
      </c>
      <c r="H1418" s="83"/>
      <c r="I1418" s="83"/>
      <c r="J1418" s="84"/>
    </row>
    <row r="1419" spans="2:10" ht="12.6" customHeight="1" x14ac:dyDescent="0.3">
      <c r="B1419" s="27" t="s">
        <v>0</v>
      </c>
      <c r="C1419" s="28" t="s">
        <v>1</v>
      </c>
      <c r="D1419" s="28" t="s">
        <v>2</v>
      </c>
      <c r="E1419" s="28" t="s">
        <v>3</v>
      </c>
      <c r="F1419" s="27" t="s">
        <v>4</v>
      </c>
      <c r="G1419" s="28" t="s">
        <v>1093</v>
      </c>
      <c r="H1419" s="28" t="s">
        <v>1092</v>
      </c>
      <c r="I1419" s="28" t="s">
        <v>5</v>
      </c>
      <c r="J1419" s="28" t="s">
        <v>2652</v>
      </c>
    </row>
    <row r="1420" spans="2:10" ht="12.6" customHeight="1" x14ac:dyDescent="0.3">
      <c r="B1420" s="29">
        <f>VLOOKUP($J1417,ASBVs!$A$2:$AP$1041,11,FALSE)</f>
        <v>0.46</v>
      </c>
      <c r="C1420" s="29">
        <f>VLOOKUP($J1417,ASBVs!$A$2:$AP$1041,13,FALSE)</f>
        <v>8.94</v>
      </c>
      <c r="D1420" s="29">
        <f>VLOOKUP($J1417,ASBVs!$A$2:$AP$1041,15,FALSE)</f>
        <v>13.93</v>
      </c>
      <c r="E1420" s="29">
        <f>VLOOKUP($J1417,ASBVs!$A$2:$AP$1041,17,FALSE)</f>
        <v>-0.04</v>
      </c>
      <c r="F1420" s="29">
        <f>VLOOKUP($J1417,ASBVs!$A$2:$AP$1041,19,FALSE)</f>
        <v>2.33</v>
      </c>
      <c r="G1420" s="39">
        <f>VLOOKUP($J1417,ASBVs!$A$2:$AP$1041,41,FALSE)</f>
        <v>0.4</v>
      </c>
      <c r="H1420" s="39">
        <f>VLOOKUP($J1417,ASBVs!$A$2:$AP$1041,39,FALSE)</f>
        <v>0.19</v>
      </c>
      <c r="I1420" s="29">
        <f>VLOOKUP($J1417,ASBVs!$A$2:$AP$1041,21,FALSE)</f>
        <v>-0.45</v>
      </c>
      <c r="J1420" s="39">
        <f>VLOOKUP($J1417,ASBVs!$A$2:$AP$1041,31,FALSE)</f>
        <v>0.26</v>
      </c>
    </row>
    <row r="1421" spans="2:10" ht="12.6" customHeight="1" x14ac:dyDescent="0.3">
      <c r="B1421" s="29">
        <f>VLOOKUP($J1417,ASBVs!$A$2:$AP$1041,12,FALSE)</f>
        <v>66</v>
      </c>
      <c r="C1421" s="29">
        <f>VLOOKUP($J1417,ASBVs!$A$2:$AP$1041,14,FALSE)</f>
        <v>70</v>
      </c>
      <c r="D1421" s="29">
        <f>VLOOKUP($J1417,ASBVs!$A$2:$AP$1041,16,FALSE)</f>
        <v>63</v>
      </c>
      <c r="E1421" s="29">
        <f>VLOOKUP($J1417,ASBVs!$A$2:$AP$1041,18,FALSE)</f>
        <v>67</v>
      </c>
      <c r="F1421" s="29">
        <f>VLOOKUP($J1417,ASBVs!$A$2:$AP$1041,20,FALSE)</f>
        <v>67</v>
      </c>
      <c r="G1421" s="29">
        <f>VLOOKUP($J1417,ASBVs!$A$2:$AP$1041,42,FALSE)</f>
        <v>61</v>
      </c>
      <c r="H1421" s="29">
        <f>VLOOKUP($J1417,ASBVs!$A$2:$AP$1041,40,FALSE)</f>
        <v>51</v>
      </c>
      <c r="I1421" s="29">
        <f>VLOOKUP($J1417,ASBVs!$A$2:$AP$1041,22,FALSE)</f>
        <v>61</v>
      </c>
      <c r="J1421" s="29">
        <f>VLOOKUP($J1417,ASBVs!$A$2:$AP$1041,32,FALSE)</f>
        <v>59</v>
      </c>
    </row>
    <row r="1422" spans="2:10" ht="12.6" customHeight="1" x14ac:dyDescent="0.3">
      <c r="B1422" s="31" t="s">
        <v>1089</v>
      </c>
      <c r="C1422" s="27" t="s">
        <v>1090</v>
      </c>
      <c r="D1422" s="27" t="s">
        <v>1091</v>
      </c>
      <c r="E1422" s="27" t="s">
        <v>8</v>
      </c>
      <c r="F1422" s="27" t="s">
        <v>6</v>
      </c>
      <c r="G1422" s="27" t="s">
        <v>7</v>
      </c>
      <c r="H1422" s="27" t="s">
        <v>2638</v>
      </c>
      <c r="I1422" s="85" t="s">
        <v>2700</v>
      </c>
      <c r="J1422" s="86"/>
    </row>
    <row r="1423" spans="2:10" ht="12.6" customHeight="1" x14ac:dyDescent="0.3">
      <c r="B1423" s="30">
        <f>VLOOKUP($J1417,ASBVs!$A$2:$AP$1041,33,FALSE)</f>
        <v>0.02</v>
      </c>
      <c r="C1423" s="30">
        <f>VLOOKUP($J1417,ASBVs!$A$2:$AP$1041,35,FALSE)</f>
        <v>0.17</v>
      </c>
      <c r="D1423" s="30">
        <f>VLOOKUP($J1417,ASBVs!$A$2:$AP$1041,37,FALSE)</f>
        <v>0.02</v>
      </c>
      <c r="E1423" s="32">
        <f>VLOOKUP($J1417,ASBVs!$A$2:$AP$1041,29,FALSE)</f>
        <v>5.07</v>
      </c>
      <c r="F1423" s="32">
        <f>VLOOKUP($J1417,ASBVs!$A$2:$AP$1041,23,FALSE)</f>
        <v>0.06</v>
      </c>
      <c r="G1423" s="32">
        <f>VLOOKUP($J1417,ASBVs!$A$2:$AP$1041,25,FALSE)</f>
        <v>3.33</v>
      </c>
      <c r="H1423" s="32">
        <f>VLOOKUP($J1417,ASBVs!$A$2:$AP$1041,27,FALSE)</f>
        <v>2.3199999999999998</v>
      </c>
      <c r="I1423" s="86"/>
      <c r="J1423" s="86"/>
    </row>
    <row r="1424" spans="2:10" ht="12.6" customHeight="1" x14ac:dyDescent="0.3">
      <c r="B1424" s="33">
        <f>VLOOKUP($J1417,ASBVs!$A$2:$AP$1041,34,FALSE)</f>
        <v>45</v>
      </c>
      <c r="C1424" s="33">
        <f>VLOOKUP($J1417,ASBVs!$A$2:$AP$1041,36,FALSE)</f>
        <v>54</v>
      </c>
      <c r="D1424" s="33">
        <f>VLOOKUP($J1417,ASBVs!$A$2:$AP$1041,38,FALSE)</f>
        <v>38</v>
      </c>
      <c r="E1424" s="33">
        <f>VLOOKUP($J1417,ASBVs!$A$2:$AP$1041,30,FALSE)</f>
        <v>62</v>
      </c>
      <c r="F1424" s="33">
        <f>VLOOKUP($J1417,ASBVs!$A$2:$AP$1041,24,FALSE)</f>
        <v>52</v>
      </c>
      <c r="G1424" s="33">
        <f>VLOOKUP($J1417,ASBVs!$A$2:$AP$1041,26,FALSE)</f>
        <v>52</v>
      </c>
      <c r="H1424" s="33">
        <f>VLOOKUP($J1417,ASBVs!$A$2:$AP$1041,28,FALSE)</f>
        <v>54</v>
      </c>
      <c r="I1424" s="99">
        <f>VLOOKUP($J1417,ASBVs!$A$2:$AQ$1041,43,FALSE)</f>
        <v>8.49</v>
      </c>
      <c r="J1424" s="79"/>
    </row>
    <row r="1425" spans="2:10" ht="12.6" customHeight="1" x14ac:dyDescent="0.3">
      <c r="B1425" s="87" t="s">
        <v>2695</v>
      </c>
      <c r="C1425" s="88"/>
      <c r="D1425" s="89" t="s">
        <v>2699</v>
      </c>
      <c r="E1425" s="90"/>
      <c r="F1425" s="91" t="str">
        <f>VLOOKUP($J1417,ASBVs!$A$2:$F$1041,6,FALSE)</f>
        <v xml:space="preserve"> </v>
      </c>
      <c r="G1425" s="34" t="s">
        <v>2669</v>
      </c>
      <c r="H1425" s="35" t="str">
        <f>VLOOKUP($J1417,ASBVs!$A$2:$AU$1041,46,FALSE)</f>
        <v>2</v>
      </c>
      <c r="I1425" s="34" t="s">
        <v>2670</v>
      </c>
      <c r="J1425" s="35" t="str">
        <f>VLOOKUP($J1417,ASBVs!$A$2:$AU$1041,47,FALSE)</f>
        <v>3</v>
      </c>
    </row>
    <row r="1426" spans="2:10" ht="12.6" customHeight="1" x14ac:dyDescent="0.3">
      <c r="B1426" s="93">
        <f>VLOOKUP($J1417,ASBVs!$A$2:$AS$1041,45,FALSE)</f>
        <v>125.29</v>
      </c>
      <c r="C1426" s="94"/>
      <c r="D1426" s="93">
        <f>VLOOKUP($J1417,ASBVs!$A$2:$AS$1041,44,FALSE)</f>
        <v>162.86000000000001</v>
      </c>
      <c r="E1426" s="94"/>
      <c r="F1426" s="92"/>
      <c r="G1426" s="34" t="s">
        <v>2671</v>
      </c>
      <c r="H1426" s="35" t="str">
        <f>VLOOKUP($J1417,ASBVs!$A$2:$AW$1041,48,FALSE)</f>
        <v>3</v>
      </c>
      <c r="I1426" s="34" t="s">
        <v>2672</v>
      </c>
      <c r="J1426" s="35">
        <f>VLOOKUP($J1417,ASBVs!$A$2:$AW$1041,49,FALSE)</f>
        <v>3</v>
      </c>
    </row>
    <row r="1427" spans="2:10" ht="12.6" customHeight="1" x14ac:dyDescent="0.3">
      <c r="B1427" s="36" t="s">
        <v>2696</v>
      </c>
      <c r="C1427" s="95" t="str">
        <f>VLOOKUP($J1417,ASBVs!$A$2:$E$1041,5,FALSE)</f>
        <v xml:space="preserve">Individual </v>
      </c>
      <c r="D1427" s="96"/>
      <c r="E1427" s="97" t="s">
        <v>2697</v>
      </c>
      <c r="F1427" s="98"/>
      <c r="G1427" s="74"/>
      <c r="H1427" s="75"/>
      <c r="I1427" s="37" t="s">
        <v>2698</v>
      </c>
      <c r="J1427" s="38"/>
    </row>
    <row r="1429" spans="2:10" ht="12.6" customHeight="1" x14ac:dyDescent="0.3">
      <c r="B1429" s="76" t="s">
        <v>2692</v>
      </c>
      <c r="C1429" s="77"/>
      <c r="D1429" s="20" t="str">
        <f>VLOOKUP($J1429,ASBVs!$A$2:$B$1041,2,FALSE)</f>
        <v>225154</v>
      </c>
      <c r="E1429" s="21"/>
      <c r="F1429" s="22" t="str">
        <f>VLOOKUP($J1429,ASBVs!$A$2:$J$1041,10,FALSE)</f>
        <v>Single</v>
      </c>
      <c r="G1429" s="78" t="str">
        <f>VLOOKUP($J1429,ASBVs!$A$2:$AX$1041,50,FALSE)</f>
        <v xml:space="preserve"> </v>
      </c>
      <c r="H1429" s="79"/>
      <c r="I1429" s="23" t="s">
        <v>2693</v>
      </c>
      <c r="J1429" s="24">
        <v>110</v>
      </c>
    </row>
    <row r="1430" spans="2:10" ht="12.6" customHeight="1" x14ac:dyDescent="0.3">
      <c r="B1430" s="25" t="s">
        <v>2694</v>
      </c>
      <c r="C1430" s="80" t="str">
        <f>VLOOKUP($J1429,ASBVs!$A$2:$H$1041,8,FALSE)</f>
        <v>216341</v>
      </c>
      <c r="D1430" s="80"/>
      <c r="E1430" s="81"/>
      <c r="F1430" s="26" t="s">
        <v>2639</v>
      </c>
      <c r="G1430" s="82">
        <f>VLOOKUP($J1429,ASBVs!$A$2:$I$1041,9,FALSE)</f>
        <v>44729</v>
      </c>
      <c r="H1430" s="83"/>
      <c r="I1430" s="83"/>
      <c r="J1430" s="84"/>
    </row>
    <row r="1431" spans="2:10" ht="12.6" customHeight="1" x14ac:dyDescent="0.3">
      <c r="B1431" s="27" t="s">
        <v>0</v>
      </c>
      <c r="C1431" s="28" t="s">
        <v>1</v>
      </c>
      <c r="D1431" s="28" t="s">
        <v>2</v>
      </c>
      <c r="E1431" s="28" t="s">
        <v>3</v>
      </c>
      <c r="F1431" s="27" t="s">
        <v>4</v>
      </c>
      <c r="G1431" s="28" t="s">
        <v>1093</v>
      </c>
      <c r="H1431" s="28" t="s">
        <v>1092</v>
      </c>
      <c r="I1431" s="28" t="s">
        <v>5</v>
      </c>
      <c r="J1431" s="28" t="s">
        <v>2652</v>
      </c>
    </row>
    <row r="1432" spans="2:10" ht="12.6" customHeight="1" x14ac:dyDescent="0.3">
      <c r="B1432" s="29">
        <f>VLOOKUP($J1429,ASBVs!$A$2:$AP$1041,11,FALSE)</f>
        <v>0.56999999999999995</v>
      </c>
      <c r="C1432" s="29">
        <f>VLOOKUP($J1429,ASBVs!$A$2:$AP$1041,13,FALSE)</f>
        <v>9.48</v>
      </c>
      <c r="D1432" s="29">
        <f>VLOOKUP($J1429,ASBVs!$A$2:$AP$1041,15,FALSE)</f>
        <v>14.92</v>
      </c>
      <c r="E1432" s="29">
        <f>VLOOKUP($J1429,ASBVs!$A$2:$AP$1041,17,FALSE)</f>
        <v>0.63</v>
      </c>
      <c r="F1432" s="29">
        <f>VLOOKUP($J1429,ASBVs!$A$2:$AP$1041,19,FALSE)</f>
        <v>2.4300000000000002</v>
      </c>
      <c r="G1432" s="39">
        <f>VLOOKUP($J1429,ASBVs!$A$2:$AP$1041,41,FALSE)</f>
        <v>0.54</v>
      </c>
      <c r="H1432" s="39">
        <f>VLOOKUP($J1429,ASBVs!$A$2:$AP$1041,39,FALSE)</f>
        <v>0.28999999999999998</v>
      </c>
      <c r="I1432" s="29">
        <f>VLOOKUP($J1429,ASBVs!$A$2:$AP$1041,21,FALSE)</f>
        <v>-0.17</v>
      </c>
      <c r="J1432" s="39">
        <f>VLOOKUP($J1429,ASBVs!$A$2:$AP$1041,31,FALSE)</f>
        <v>0.36</v>
      </c>
    </row>
    <row r="1433" spans="2:10" ht="12.6" customHeight="1" x14ac:dyDescent="0.3">
      <c r="B1433" s="29">
        <f>VLOOKUP($J1429,ASBVs!$A$2:$AP$1041,12,FALSE)</f>
        <v>65</v>
      </c>
      <c r="C1433" s="29">
        <f>VLOOKUP($J1429,ASBVs!$A$2:$AP$1041,14,FALSE)</f>
        <v>69</v>
      </c>
      <c r="D1433" s="29">
        <f>VLOOKUP($J1429,ASBVs!$A$2:$AP$1041,16,FALSE)</f>
        <v>61</v>
      </c>
      <c r="E1433" s="29">
        <f>VLOOKUP($J1429,ASBVs!$A$2:$AP$1041,18,FALSE)</f>
        <v>62</v>
      </c>
      <c r="F1433" s="29">
        <f>VLOOKUP($J1429,ASBVs!$A$2:$AP$1041,20,FALSE)</f>
        <v>62</v>
      </c>
      <c r="G1433" s="29">
        <f>VLOOKUP($J1429,ASBVs!$A$2:$AP$1041,42,FALSE)</f>
        <v>53</v>
      </c>
      <c r="H1433" s="29">
        <f>VLOOKUP($J1429,ASBVs!$A$2:$AP$1041,40,FALSE)</f>
        <v>47</v>
      </c>
      <c r="I1433" s="29">
        <f>VLOOKUP($J1429,ASBVs!$A$2:$AP$1041,22,FALSE)</f>
        <v>55</v>
      </c>
      <c r="J1433" s="29">
        <f>VLOOKUP($J1429,ASBVs!$A$2:$AP$1041,32,FALSE)</f>
        <v>51</v>
      </c>
    </row>
    <row r="1434" spans="2:10" ht="12.6" customHeight="1" x14ac:dyDescent="0.3">
      <c r="B1434" s="31" t="s">
        <v>1089</v>
      </c>
      <c r="C1434" s="27" t="s">
        <v>1090</v>
      </c>
      <c r="D1434" s="27" t="s">
        <v>1091</v>
      </c>
      <c r="E1434" s="27" t="s">
        <v>8</v>
      </c>
      <c r="F1434" s="27" t="s">
        <v>6</v>
      </c>
      <c r="G1434" s="27" t="s">
        <v>7</v>
      </c>
      <c r="H1434" s="27" t="s">
        <v>2638</v>
      </c>
      <c r="I1434" s="85" t="s">
        <v>2700</v>
      </c>
      <c r="J1434" s="86"/>
    </row>
    <row r="1435" spans="2:10" ht="12.6" customHeight="1" x14ac:dyDescent="0.3">
      <c r="B1435" s="30">
        <f>VLOOKUP($J1429,ASBVs!$A$2:$AP$1041,33,FALSE)</f>
        <v>0.06</v>
      </c>
      <c r="C1435" s="30">
        <f>VLOOKUP($J1429,ASBVs!$A$2:$AP$1041,35,FALSE)</f>
        <v>0.24</v>
      </c>
      <c r="D1435" s="30">
        <f>VLOOKUP($J1429,ASBVs!$A$2:$AP$1041,37,FALSE)</f>
        <v>0.01</v>
      </c>
      <c r="E1435" s="32">
        <f>VLOOKUP($J1429,ASBVs!$A$2:$AP$1041,29,FALSE)</f>
        <v>4.7300000000000004</v>
      </c>
      <c r="F1435" s="32">
        <f>VLOOKUP($J1429,ASBVs!$A$2:$AP$1041,23,FALSE)</f>
        <v>-0.14000000000000001</v>
      </c>
      <c r="G1435" s="32">
        <f>VLOOKUP($J1429,ASBVs!$A$2:$AP$1041,25,FALSE)</f>
        <v>2.5299999999999998</v>
      </c>
      <c r="H1435" s="32">
        <f>VLOOKUP($J1429,ASBVs!$A$2:$AP$1041,27,FALSE)</f>
        <v>2.62</v>
      </c>
      <c r="I1435" s="86"/>
      <c r="J1435" s="86"/>
    </row>
    <row r="1436" spans="2:10" ht="12.6" customHeight="1" x14ac:dyDescent="0.3">
      <c r="B1436" s="33">
        <f>VLOOKUP($J1429,ASBVs!$A$2:$AP$1041,34,FALSE)</f>
        <v>41</v>
      </c>
      <c r="C1436" s="33">
        <f>VLOOKUP($J1429,ASBVs!$A$2:$AP$1041,36,FALSE)</f>
        <v>50</v>
      </c>
      <c r="D1436" s="33">
        <f>VLOOKUP($J1429,ASBVs!$A$2:$AP$1041,38,FALSE)</f>
        <v>34</v>
      </c>
      <c r="E1436" s="33">
        <f>VLOOKUP($J1429,ASBVs!$A$2:$AP$1041,30,FALSE)</f>
        <v>58</v>
      </c>
      <c r="F1436" s="33">
        <f>VLOOKUP($J1429,ASBVs!$A$2:$AP$1041,24,FALSE)</f>
        <v>48</v>
      </c>
      <c r="G1436" s="33">
        <f>VLOOKUP($J1429,ASBVs!$A$2:$AP$1041,26,FALSE)</f>
        <v>47</v>
      </c>
      <c r="H1436" s="33">
        <f>VLOOKUP($J1429,ASBVs!$A$2:$AP$1041,28,FALSE)</f>
        <v>50</v>
      </c>
      <c r="I1436" s="99">
        <f>VLOOKUP($J1429,ASBVs!$A$2:$AQ$1041,43,FALSE)</f>
        <v>9.31</v>
      </c>
      <c r="J1436" s="79"/>
    </row>
    <row r="1437" spans="2:10" ht="12.6" customHeight="1" x14ac:dyDescent="0.3">
      <c r="B1437" s="87" t="s">
        <v>2695</v>
      </c>
      <c r="C1437" s="88"/>
      <c r="D1437" s="89" t="s">
        <v>2699</v>
      </c>
      <c r="E1437" s="90"/>
      <c r="F1437" s="91" t="str">
        <f>VLOOKUP($J1429,ASBVs!$A$2:$F$1041,6,FALSE)</f>
        <v xml:space="preserve"> </v>
      </c>
      <c r="G1437" s="34" t="s">
        <v>2669</v>
      </c>
      <c r="H1437" s="35" t="str">
        <f>VLOOKUP($J1429,ASBVs!$A$2:$AU$1041,46,FALSE)</f>
        <v>2</v>
      </c>
      <c r="I1437" s="34" t="s">
        <v>2670</v>
      </c>
      <c r="J1437" s="35" t="str">
        <f>VLOOKUP($J1429,ASBVs!$A$2:$AU$1041,47,FALSE)</f>
        <v>2</v>
      </c>
    </row>
    <row r="1438" spans="2:10" ht="12.6" customHeight="1" x14ac:dyDescent="0.3">
      <c r="B1438" s="93">
        <f>VLOOKUP($J1429,ASBVs!$A$2:$AS$1041,45,FALSE)</f>
        <v>129.18</v>
      </c>
      <c r="C1438" s="94"/>
      <c r="D1438" s="93">
        <f>VLOOKUP($J1429,ASBVs!$A$2:$AS$1041,44,FALSE)</f>
        <v>171.1</v>
      </c>
      <c r="E1438" s="94"/>
      <c r="F1438" s="92"/>
      <c r="G1438" s="34" t="s">
        <v>2671</v>
      </c>
      <c r="H1438" s="35" t="str">
        <f>VLOOKUP($J1429,ASBVs!$A$2:$AW$1041,48,FALSE)</f>
        <v>2</v>
      </c>
      <c r="I1438" s="34" t="s">
        <v>2672</v>
      </c>
      <c r="J1438" s="35">
        <f>VLOOKUP($J1429,ASBVs!$A$2:$AW$1041,49,FALSE)</f>
        <v>3</v>
      </c>
    </row>
    <row r="1439" spans="2:10" ht="12.6" customHeight="1" x14ac:dyDescent="0.3">
      <c r="B1439" s="36" t="s">
        <v>2696</v>
      </c>
      <c r="C1439" s="95" t="str">
        <f>VLOOKUP($J1429,ASBVs!$A$2:$E$1041,5,FALSE)</f>
        <v xml:space="preserve">Individual </v>
      </c>
      <c r="D1439" s="96"/>
      <c r="E1439" s="97" t="s">
        <v>2697</v>
      </c>
      <c r="F1439" s="98"/>
      <c r="G1439" s="74"/>
      <c r="H1439" s="75"/>
      <c r="I1439" s="37" t="s">
        <v>2698</v>
      </c>
      <c r="J1439" s="38"/>
    </row>
    <row r="1441" spans="2:10" ht="12.6" customHeight="1" x14ac:dyDescent="0.3">
      <c r="B1441" s="76" t="s">
        <v>2692</v>
      </c>
      <c r="C1441" s="77"/>
      <c r="D1441" s="20" t="str">
        <f>VLOOKUP($J1441,ASBVs!$A$2:$B$1041,2,FALSE)</f>
        <v>229942</v>
      </c>
      <c r="E1441" s="21"/>
      <c r="F1441" s="22" t="str">
        <f>VLOOKUP($J1441,ASBVs!$A$2:$J$1041,10,FALSE)</f>
        <v>Single - ET</v>
      </c>
      <c r="G1441" s="78" t="str">
        <f>VLOOKUP($J1441,ASBVs!$A$2:$AX$1041,50,FALSE)</f>
        <v xml:space="preserve"> </v>
      </c>
      <c r="H1441" s="79"/>
      <c r="I1441" s="23" t="s">
        <v>2693</v>
      </c>
      <c r="J1441" s="24">
        <v>111</v>
      </c>
    </row>
    <row r="1442" spans="2:10" ht="12.6" customHeight="1" x14ac:dyDescent="0.3">
      <c r="B1442" s="25" t="s">
        <v>2694</v>
      </c>
      <c r="C1442" s="80" t="str">
        <f>VLOOKUP($J1441,ASBVs!$A$2:$H$1041,8,FALSE)</f>
        <v>190709</v>
      </c>
      <c r="D1442" s="80"/>
      <c r="E1442" s="81"/>
      <c r="F1442" s="26" t="s">
        <v>2639</v>
      </c>
      <c r="G1442" s="82">
        <f>VLOOKUP($J1441,ASBVs!$A$2:$I$1041,9,FALSE)</f>
        <v>44721</v>
      </c>
      <c r="H1442" s="83"/>
      <c r="I1442" s="83"/>
      <c r="J1442" s="84"/>
    </row>
    <row r="1443" spans="2:10" ht="12.6" customHeight="1" x14ac:dyDescent="0.3">
      <c r="B1443" s="27" t="s">
        <v>0</v>
      </c>
      <c r="C1443" s="28" t="s">
        <v>1</v>
      </c>
      <c r="D1443" s="28" t="s">
        <v>2</v>
      </c>
      <c r="E1443" s="28" t="s">
        <v>3</v>
      </c>
      <c r="F1443" s="27" t="s">
        <v>4</v>
      </c>
      <c r="G1443" s="28" t="s">
        <v>1093</v>
      </c>
      <c r="H1443" s="28" t="s">
        <v>1092</v>
      </c>
      <c r="I1443" s="28" t="s">
        <v>5</v>
      </c>
      <c r="J1443" s="28" t="s">
        <v>2652</v>
      </c>
    </row>
    <row r="1444" spans="2:10" ht="12.6" customHeight="1" x14ac:dyDescent="0.3">
      <c r="B1444" s="29">
        <f>VLOOKUP($J1441,ASBVs!$A$2:$AP$1041,11,FALSE)</f>
        <v>0.56999999999999995</v>
      </c>
      <c r="C1444" s="29">
        <f>VLOOKUP($J1441,ASBVs!$A$2:$AP$1041,13,FALSE)</f>
        <v>9.99</v>
      </c>
      <c r="D1444" s="29">
        <f>VLOOKUP($J1441,ASBVs!$A$2:$AP$1041,15,FALSE)</f>
        <v>14.71</v>
      </c>
      <c r="E1444" s="29">
        <f>VLOOKUP($J1441,ASBVs!$A$2:$AP$1041,17,FALSE)</f>
        <v>-0.19</v>
      </c>
      <c r="F1444" s="29">
        <f>VLOOKUP($J1441,ASBVs!$A$2:$AP$1041,19,FALSE)</f>
        <v>1.92</v>
      </c>
      <c r="G1444" s="39">
        <f>VLOOKUP($J1441,ASBVs!$A$2:$AP$1041,41,FALSE)</f>
        <v>0.59</v>
      </c>
      <c r="H1444" s="39">
        <f>VLOOKUP($J1441,ASBVs!$A$2:$AP$1041,39,FALSE)</f>
        <v>0.3</v>
      </c>
      <c r="I1444" s="29">
        <f>VLOOKUP($J1441,ASBVs!$A$2:$AP$1041,21,FALSE)</f>
        <v>0.13</v>
      </c>
      <c r="J1444" s="39">
        <f>VLOOKUP($J1441,ASBVs!$A$2:$AP$1041,31,FALSE)</f>
        <v>0.35</v>
      </c>
    </row>
    <row r="1445" spans="2:10" ht="12.6" customHeight="1" x14ac:dyDescent="0.3">
      <c r="B1445" s="29">
        <f>VLOOKUP($J1441,ASBVs!$A$2:$AP$1041,12,FALSE)</f>
        <v>69</v>
      </c>
      <c r="C1445" s="29">
        <f>VLOOKUP($J1441,ASBVs!$A$2:$AP$1041,14,FALSE)</f>
        <v>72</v>
      </c>
      <c r="D1445" s="29">
        <f>VLOOKUP($J1441,ASBVs!$A$2:$AP$1041,16,FALSE)</f>
        <v>66</v>
      </c>
      <c r="E1445" s="29">
        <f>VLOOKUP($J1441,ASBVs!$A$2:$AP$1041,18,FALSE)</f>
        <v>68</v>
      </c>
      <c r="F1445" s="29">
        <f>VLOOKUP($J1441,ASBVs!$A$2:$AP$1041,20,FALSE)</f>
        <v>67</v>
      </c>
      <c r="G1445" s="29">
        <f>VLOOKUP($J1441,ASBVs!$A$2:$AP$1041,42,FALSE)</f>
        <v>62</v>
      </c>
      <c r="H1445" s="29">
        <f>VLOOKUP($J1441,ASBVs!$A$2:$AP$1041,40,FALSE)</f>
        <v>53</v>
      </c>
      <c r="I1445" s="29">
        <f>VLOOKUP($J1441,ASBVs!$A$2:$AP$1041,22,FALSE)</f>
        <v>65</v>
      </c>
      <c r="J1445" s="29">
        <f>VLOOKUP($J1441,ASBVs!$A$2:$AP$1041,32,FALSE)</f>
        <v>60</v>
      </c>
    </row>
    <row r="1446" spans="2:10" ht="12.6" customHeight="1" x14ac:dyDescent="0.3">
      <c r="B1446" s="31" t="s">
        <v>1089</v>
      </c>
      <c r="C1446" s="27" t="s">
        <v>1090</v>
      </c>
      <c r="D1446" s="27" t="s">
        <v>1091</v>
      </c>
      <c r="E1446" s="27" t="s">
        <v>8</v>
      </c>
      <c r="F1446" s="27" t="s">
        <v>6</v>
      </c>
      <c r="G1446" s="27" t="s">
        <v>7</v>
      </c>
      <c r="H1446" s="27" t="s">
        <v>2638</v>
      </c>
      <c r="I1446" s="85" t="s">
        <v>2700</v>
      </c>
      <c r="J1446" s="86"/>
    </row>
    <row r="1447" spans="2:10" ht="12.6" customHeight="1" x14ac:dyDescent="0.3">
      <c r="B1447" s="30">
        <f>VLOOKUP($J1441,ASBVs!$A$2:$AP$1041,33,FALSE)</f>
        <v>0.04</v>
      </c>
      <c r="C1447" s="30">
        <f>VLOOKUP($J1441,ASBVs!$A$2:$AP$1041,35,FALSE)</f>
        <v>0.28000000000000003</v>
      </c>
      <c r="D1447" s="30">
        <f>VLOOKUP($J1441,ASBVs!$A$2:$AP$1041,37,FALSE)</f>
        <v>0.02</v>
      </c>
      <c r="E1447" s="32">
        <f>VLOOKUP($J1441,ASBVs!$A$2:$AP$1041,29,FALSE)</f>
        <v>5.42</v>
      </c>
      <c r="F1447" s="32">
        <f>VLOOKUP($J1441,ASBVs!$A$2:$AP$1041,23,FALSE)</f>
        <v>-0.57999999999999996</v>
      </c>
      <c r="G1447" s="32">
        <f>VLOOKUP($J1441,ASBVs!$A$2:$AP$1041,25,FALSE)</f>
        <v>3.78</v>
      </c>
      <c r="H1447" s="32">
        <f>VLOOKUP($J1441,ASBVs!$A$2:$AP$1041,27,FALSE)</f>
        <v>1.78</v>
      </c>
      <c r="I1447" s="86"/>
      <c r="J1447" s="86"/>
    </row>
    <row r="1448" spans="2:10" ht="12.6" customHeight="1" x14ac:dyDescent="0.3">
      <c r="B1448" s="33">
        <f>VLOOKUP($J1441,ASBVs!$A$2:$AP$1041,34,FALSE)</f>
        <v>46</v>
      </c>
      <c r="C1448" s="33">
        <f>VLOOKUP($J1441,ASBVs!$A$2:$AP$1041,36,FALSE)</f>
        <v>57</v>
      </c>
      <c r="D1448" s="33">
        <f>VLOOKUP($J1441,ASBVs!$A$2:$AP$1041,38,FALSE)</f>
        <v>41</v>
      </c>
      <c r="E1448" s="33">
        <f>VLOOKUP($J1441,ASBVs!$A$2:$AP$1041,30,FALSE)</f>
        <v>62</v>
      </c>
      <c r="F1448" s="33">
        <f>VLOOKUP($J1441,ASBVs!$A$2:$AP$1041,24,FALSE)</f>
        <v>53</v>
      </c>
      <c r="G1448" s="33">
        <f>VLOOKUP($J1441,ASBVs!$A$2:$AP$1041,26,FALSE)</f>
        <v>55</v>
      </c>
      <c r="H1448" s="33">
        <f>VLOOKUP($J1441,ASBVs!$A$2:$AP$1041,28,FALSE)</f>
        <v>58</v>
      </c>
      <c r="I1448" s="99">
        <f>VLOOKUP($J1441,ASBVs!$A$2:$AQ$1041,43,FALSE)</f>
        <v>10.120000000000001</v>
      </c>
      <c r="J1448" s="79"/>
    </row>
    <row r="1449" spans="2:10" ht="12.6" customHeight="1" x14ac:dyDescent="0.3">
      <c r="B1449" s="87" t="s">
        <v>2695</v>
      </c>
      <c r="C1449" s="88"/>
      <c r="D1449" s="89" t="s">
        <v>2699</v>
      </c>
      <c r="E1449" s="90"/>
      <c r="F1449" s="91" t="str">
        <f>VLOOKUP($J1441,ASBVs!$A$2:$F$1041,6,FALSE)</f>
        <v xml:space="preserve"> </v>
      </c>
      <c r="G1449" s="34" t="s">
        <v>2669</v>
      </c>
      <c r="H1449" s="35" t="str">
        <f>VLOOKUP($J1441,ASBVs!$A$2:$AU$1041,46,FALSE)</f>
        <v>2</v>
      </c>
      <c r="I1449" s="34" t="s">
        <v>2670</v>
      </c>
      <c r="J1449" s="35" t="str">
        <f>VLOOKUP($J1441,ASBVs!$A$2:$AU$1041,47,FALSE)</f>
        <v>2</v>
      </c>
    </row>
    <row r="1450" spans="2:10" ht="12.6" customHeight="1" x14ac:dyDescent="0.3">
      <c r="B1450" s="93">
        <f>VLOOKUP($J1441,ASBVs!$A$2:$AS$1041,45,FALSE)</f>
        <v>127.98</v>
      </c>
      <c r="C1450" s="94"/>
      <c r="D1450" s="93">
        <f>VLOOKUP($J1441,ASBVs!$A$2:$AS$1041,44,FALSE)</f>
        <v>175.17</v>
      </c>
      <c r="E1450" s="94"/>
      <c r="F1450" s="92"/>
      <c r="G1450" s="34" t="s">
        <v>2671</v>
      </c>
      <c r="H1450" s="35" t="str">
        <f>VLOOKUP($J1441,ASBVs!$A$2:$AW$1041,48,FALSE)</f>
        <v>3</v>
      </c>
      <c r="I1450" s="34" t="s">
        <v>2672</v>
      </c>
      <c r="J1450" s="35">
        <f>VLOOKUP($J1441,ASBVs!$A$2:$AW$1041,49,FALSE)</f>
        <v>3</v>
      </c>
    </row>
    <row r="1451" spans="2:10" ht="12.6" customHeight="1" x14ac:dyDescent="0.3">
      <c r="B1451" s="36" t="s">
        <v>2696</v>
      </c>
      <c r="C1451" s="95" t="str">
        <f>VLOOKUP($J1441,ASBVs!$A$2:$E$1041,5,FALSE)</f>
        <v xml:space="preserve">Individual </v>
      </c>
      <c r="D1451" s="96"/>
      <c r="E1451" s="97" t="s">
        <v>2697</v>
      </c>
      <c r="F1451" s="98"/>
      <c r="G1451" s="74"/>
      <c r="H1451" s="75"/>
      <c r="I1451" s="37" t="s">
        <v>2698</v>
      </c>
      <c r="J1451" s="38"/>
    </row>
    <row r="1453" spans="2:10" ht="12.6" customHeight="1" x14ac:dyDescent="0.3">
      <c r="B1453" s="76" t="s">
        <v>2692</v>
      </c>
      <c r="C1453" s="77"/>
      <c r="D1453" s="20" t="str">
        <f>VLOOKUP($J1453,ASBVs!$A$2:$B$1041,2,FALSE)</f>
        <v>224821</v>
      </c>
      <c r="E1453" s="21"/>
      <c r="F1453" s="22" t="str">
        <f>VLOOKUP($J1453,ASBVs!$A$2:$J$1041,10,FALSE)</f>
        <v>Twin</v>
      </c>
      <c r="G1453" s="78" t="str">
        <f>VLOOKUP($J1453,ASBVs!$A$2:$AX$1041,50,FALSE)</f>
        <v xml:space="preserve"> </v>
      </c>
      <c r="H1453" s="79"/>
      <c r="I1453" s="23" t="s">
        <v>2693</v>
      </c>
      <c r="J1453" s="24">
        <v>112</v>
      </c>
    </row>
    <row r="1454" spans="2:10" ht="12.6" customHeight="1" x14ac:dyDescent="0.3">
      <c r="B1454" s="25" t="s">
        <v>2694</v>
      </c>
      <c r="C1454" s="80" t="str">
        <f>VLOOKUP($J1453,ASBVs!$A$2:$H$1041,8,FALSE)</f>
        <v>214627</v>
      </c>
      <c r="D1454" s="80"/>
      <c r="E1454" s="81"/>
      <c r="F1454" s="26" t="s">
        <v>2639</v>
      </c>
      <c r="G1454" s="82">
        <f>VLOOKUP($J1453,ASBVs!$A$2:$I$1041,9,FALSE)</f>
        <v>44711</v>
      </c>
      <c r="H1454" s="83"/>
      <c r="I1454" s="83"/>
      <c r="J1454" s="84"/>
    </row>
    <row r="1455" spans="2:10" ht="12.6" customHeight="1" x14ac:dyDescent="0.3">
      <c r="B1455" s="27" t="s">
        <v>0</v>
      </c>
      <c r="C1455" s="28" t="s">
        <v>1</v>
      </c>
      <c r="D1455" s="28" t="s">
        <v>2</v>
      </c>
      <c r="E1455" s="28" t="s">
        <v>3</v>
      </c>
      <c r="F1455" s="27" t="s">
        <v>4</v>
      </c>
      <c r="G1455" s="28" t="s">
        <v>1093</v>
      </c>
      <c r="H1455" s="28" t="s">
        <v>1092</v>
      </c>
      <c r="I1455" s="28" t="s">
        <v>5</v>
      </c>
      <c r="J1455" s="28" t="s">
        <v>2652</v>
      </c>
    </row>
    <row r="1456" spans="2:10" ht="12.6" customHeight="1" x14ac:dyDescent="0.3">
      <c r="B1456" s="29">
        <f>VLOOKUP($J1453,ASBVs!$A$2:$AP$1041,11,FALSE)</f>
        <v>0.36</v>
      </c>
      <c r="C1456" s="29">
        <f>VLOOKUP($J1453,ASBVs!$A$2:$AP$1041,13,FALSE)</f>
        <v>7.61</v>
      </c>
      <c r="D1456" s="29">
        <f>VLOOKUP($J1453,ASBVs!$A$2:$AP$1041,15,FALSE)</f>
        <v>10.1</v>
      </c>
      <c r="E1456" s="29">
        <f>VLOOKUP($J1453,ASBVs!$A$2:$AP$1041,17,FALSE)</f>
        <v>0.51</v>
      </c>
      <c r="F1456" s="29">
        <f>VLOOKUP($J1453,ASBVs!$A$2:$AP$1041,19,FALSE)</f>
        <v>2.1</v>
      </c>
      <c r="G1456" s="39">
        <f>VLOOKUP($J1453,ASBVs!$A$2:$AP$1041,41,FALSE)</f>
        <v>0.43</v>
      </c>
      <c r="H1456" s="39">
        <f>VLOOKUP($J1453,ASBVs!$A$2:$AP$1041,39,FALSE)</f>
        <v>0.3</v>
      </c>
      <c r="I1456" s="29">
        <f>VLOOKUP($J1453,ASBVs!$A$2:$AP$1041,21,FALSE)</f>
        <v>-7.0000000000000007E-2</v>
      </c>
      <c r="J1456" s="39">
        <f>VLOOKUP($J1453,ASBVs!$A$2:$AP$1041,31,FALSE)</f>
        <v>0.28000000000000003</v>
      </c>
    </row>
    <row r="1457" spans="2:10" ht="12.6" customHeight="1" x14ac:dyDescent="0.3">
      <c r="B1457" s="29">
        <f>VLOOKUP($J1453,ASBVs!$A$2:$AP$1041,12,FALSE)</f>
        <v>68</v>
      </c>
      <c r="C1457" s="29">
        <f>VLOOKUP($J1453,ASBVs!$A$2:$AP$1041,14,FALSE)</f>
        <v>71</v>
      </c>
      <c r="D1457" s="29">
        <f>VLOOKUP($J1453,ASBVs!$A$2:$AP$1041,16,FALSE)</f>
        <v>62</v>
      </c>
      <c r="E1457" s="29">
        <f>VLOOKUP($J1453,ASBVs!$A$2:$AP$1041,18,FALSE)</f>
        <v>64</v>
      </c>
      <c r="F1457" s="29">
        <f>VLOOKUP($J1453,ASBVs!$A$2:$AP$1041,20,FALSE)</f>
        <v>65</v>
      </c>
      <c r="G1457" s="29">
        <f>VLOOKUP($J1453,ASBVs!$A$2:$AP$1041,42,FALSE)</f>
        <v>53</v>
      </c>
      <c r="H1457" s="29">
        <f>VLOOKUP($J1453,ASBVs!$A$2:$AP$1041,40,FALSE)</f>
        <v>47</v>
      </c>
      <c r="I1457" s="29">
        <f>VLOOKUP($J1453,ASBVs!$A$2:$AP$1041,22,FALSE)</f>
        <v>55</v>
      </c>
      <c r="J1457" s="29">
        <f>VLOOKUP($J1453,ASBVs!$A$2:$AP$1041,32,FALSE)</f>
        <v>51</v>
      </c>
    </row>
    <row r="1458" spans="2:10" ht="12.6" customHeight="1" x14ac:dyDescent="0.3">
      <c r="B1458" s="31" t="s">
        <v>1089</v>
      </c>
      <c r="C1458" s="27" t="s">
        <v>1090</v>
      </c>
      <c r="D1458" s="27" t="s">
        <v>1091</v>
      </c>
      <c r="E1458" s="27" t="s">
        <v>8</v>
      </c>
      <c r="F1458" s="27" t="s">
        <v>6</v>
      </c>
      <c r="G1458" s="27" t="s">
        <v>7</v>
      </c>
      <c r="H1458" s="27" t="s">
        <v>2638</v>
      </c>
      <c r="I1458" s="85" t="s">
        <v>2700</v>
      </c>
      <c r="J1458" s="86"/>
    </row>
    <row r="1459" spans="2:10" ht="12.6" customHeight="1" x14ac:dyDescent="0.3">
      <c r="B1459" s="30">
        <f>VLOOKUP($J1453,ASBVs!$A$2:$AP$1041,33,FALSE)</f>
        <v>0.06</v>
      </c>
      <c r="C1459" s="30">
        <f>VLOOKUP($J1453,ASBVs!$A$2:$AP$1041,35,FALSE)</f>
        <v>0.28000000000000003</v>
      </c>
      <c r="D1459" s="30">
        <f>VLOOKUP($J1453,ASBVs!$A$2:$AP$1041,37,FALSE)</f>
        <v>1E-3</v>
      </c>
      <c r="E1459" s="32">
        <f>VLOOKUP($J1453,ASBVs!$A$2:$AP$1041,29,FALSE)</f>
        <v>3.64</v>
      </c>
      <c r="F1459" s="32">
        <f>VLOOKUP($J1453,ASBVs!$A$2:$AP$1041,23,FALSE)</f>
        <v>-0.15</v>
      </c>
      <c r="G1459" s="32">
        <f>VLOOKUP($J1453,ASBVs!$A$2:$AP$1041,25,FALSE)</f>
        <v>3.67</v>
      </c>
      <c r="H1459" s="32">
        <f>VLOOKUP($J1453,ASBVs!$A$2:$AP$1041,27,FALSE)</f>
        <v>1.98</v>
      </c>
      <c r="I1459" s="86"/>
      <c r="J1459" s="86"/>
    </row>
    <row r="1460" spans="2:10" ht="12.6" customHeight="1" x14ac:dyDescent="0.3">
      <c r="B1460" s="33">
        <f>VLOOKUP($J1453,ASBVs!$A$2:$AP$1041,34,FALSE)</f>
        <v>42</v>
      </c>
      <c r="C1460" s="33">
        <f>VLOOKUP($J1453,ASBVs!$A$2:$AP$1041,36,FALSE)</f>
        <v>50</v>
      </c>
      <c r="D1460" s="33">
        <f>VLOOKUP($J1453,ASBVs!$A$2:$AP$1041,38,FALSE)</f>
        <v>36</v>
      </c>
      <c r="E1460" s="33">
        <f>VLOOKUP($J1453,ASBVs!$A$2:$AP$1041,30,FALSE)</f>
        <v>60</v>
      </c>
      <c r="F1460" s="33">
        <f>VLOOKUP($J1453,ASBVs!$A$2:$AP$1041,24,FALSE)</f>
        <v>49</v>
      </c>
      <c r="G1460" s="33">
        <f>VLOOKUP($J1453,ASBVs!$A$2:$AP$1041,26,FALSE)</f>
        <v>48</v>
      </c>
      <c r="H1460" s="33">
        <f>VLOOKUP($J1453,ASBVs!$A$2:$AP$1041,28,FALSE)</f>
        <v>52</v>
      </c>
      <c r="I1460" s="99">
        <f>VLOOKUP($J1453,ASBVs!$A$2:$AQ$1041,43,FALSE)</f>
        <v>7.54</v>
      </c>
      <c r="J1460" s="79"/>
    </row>
    <row r="1461" spans="2:10" ht="12.6" customHeight="1" x14ac:dyDescent="0.3">
      <c r="B1461" s="87" t="s">
        <v>2695</v>
      </c>
      <c r="C1461" s="88"/>
      <c r="D1461" s="89" t="s">
        <v>2699</v>
      </c>
      <c r="E1461" s="90"/>
      <c r="F1461" s="91" t="str">
        <f>VLOOKUP($J1453,ASBVs!$A$2:$F$1041,6,FALSE)</f>
        <v xml:space="preserve"> </v>
      </c>
      <c r="G1461" s="34" t="s">
        <v>2669</v>
      </c>
      <c r="H1461" s="35" t="str">
        <f>VLOOKUP($J1453,ASBVs!$A$2:$AU$1041,46,FALSE)</f>
        <v>2</v>
      </c>
      <c r="I1461" s="34" t="s">
        <v>2670</v>
      </c>
      <c r="J1461" s="35" t="str">
        <f>VLOOKUP($J1453,ASBVs!$A$2:$AU$1041,47,FALSE)</f>
        <v>1</v>
      </c>
    </row>
    <row r="1462" spans="2:10" ht="12.6" customHeight="1" x14ac:dyDescent="0.3">
      <c r="B1462" s="93">
        <f>VLOOKUP($J1453,ASBVs!$A$2:$AS$1041,45,FALSE)</f>
        <v>127.3</v>
      </c>
      <c r="C1462" s="94"/>
      <c r="D1462" s="93">
        <f>VLOOKUP($J1453,ASBVs!$A$2:$AS$1041,44,FALSE)</f>
        <v>166.96</v>
      </c>
      <c r="E1462" s="94"/>
      <c r="F1462" s="92"/>
      <c r="G1462" s="34" t="s">
        <v>2671</v>
      </c>
      <c r="H1462" s="35" t="str">
        <f>VLOOKUP($J1453,ASBVs!$A$2:$AW$1041,48,FALSE)</f>
        <v>2</v>
      </c>
      <c r="I1462" s="34" t="s">
        <v>2672</v>
      </c>
      <c r="J1462" s="35">
        <f>VLOOKUP($J1453,ASBVs!$A$2:$AW$1041,49,FALSE)</f>
        <v>3</v>
      </c>
    </row>
    <row r="1463" spans="2:10" ht="12.6" customHeight="1" x14ac:dyDescent="0.3">
      <c r="B1463" s="36" t="s">
        <v>2696</v>
      </c>
      <c r="C1463" s="95" t="str">
        <f>VLOOKUP($J1453,ASBVs!$A$2:$E$1041,5,FALSE)</f>
        <v xml:space="preserve">Individual </v>
      </c>
      <c r="D1463" s="96"/>
      <c r="E1463" s="97" t="s">
        <v>2697</v>
      </c>
      <c r="F1463" s="98"/>
      <c r="G1463" s="74"/>
      <c r="H1463" s="75"/>
      <c r="I1463" s="37" t="s">
        <v>2698</v>
      </c>
      <c r="J1463" s="38"/>
    </row>
    <row r="1465" spans="2:10" ht="12.6" customHeight="1" x14ac:dyDescent="0.3">
      <c r="B1465" s="76" t="s">
        <v>2692</v>
      </c>
      <c r="C1465" s="77"/>
      <c r="D1465" s="20" t="str">
        <f>VLOOKUP($J1465,ASBVs!$A$2:$B$1041,2,FALSE)</f>
        <v>224114</v>
      </c>
      <c r="E1465" s="21"/>
      <c r="F1465" s="22" t="str">
        <f>VLOOKUP($J1465,ASBVs!$A$2:$J$1041,10,FALSE)</f>
        <v>Twin</v>
      </c>
      <c r="G1465" s="78" t="str">
        <f>VLOOKUP($J1465,ASBVs!$A$2:$AX$1041,50,FALSE)</f>
        <v xml:space="preserve"> </v>
      </c>
      <c r="H1465" s="79"/>
      <c r="I1465" s="23" t="s">
        <v>2693</v>
      </c>
      <c r="J1465" s="24">
        <v>113</v>
      </c>
    </row>
    <row r="1466" spans="2:10" ht="12.6" customHeight="1" x14ac:dyDescent="0.3">
      <c r="B1466" s="25" t="s">
        <v>2694</v>
      </c>
      <c r="C1466" s="80" t="str">
        <f>VLOOKUP($J1465,ASBVs!$A$2:$H$1041,8,FALSE)</f>
        <v>206691</v>
      </c>
      <c r="D1466" s="80"/>
      <c r="E1466" s="81"/>
      <c r="F1466" s="26" t="s">
        <v>2639</v>
      </c>
      <c r="G1466" s="82">
        <f>VLOOKUP($J1465,ASBVs!$A$2:$I$1041,9,FALSE)</f>
        <v>44707</v>
      </c>
      <c r="H1466" s="83"/>
      <c r="I1466" s="83"/>
      <c r="J1466" s="84"/>
    </row>
    <row r="1467" spans="2:10" ht="12.6" customHeight="1" x14ac:dyDescent="0.3">
      <c r="B1467" s="27" t="s">
        <v>0</v>
      </c>
      <c r="C1467" s="28" t="s">
        <v>1</v>
      </c>
      <c r="D1467" s="28" t="s">
        <v>2</v>
      </c>
      <c r="E1467" s="28" t="s">
        <v>3</v>
      </c>
      <c r="F1467" s="27" t="s">
        <v>4</v>
      </c>
      <c r="G1467" s="28" t="s">
        <v>1093</v>
      </c>
      <c r="H1467" s="28" t="s">
        <v>1092</v>
      </c>
      <c r="I1467" s="28" t="s">
        <v>5</v>
      </c>
      <c r="J1467" s="28" t="s">
        <v>2652</v>
      </c>
    </row>
    <row r="1468" spans="2:10" ht="12.6" customHeight="1" x14ac:dyDescent="0.3">
      <c r="B1468" s="29">
        <f>VLOOKUP($J1465,ASBVs!$A$2:$AP$1041,11,FALSE)</f>
        <v>0.57999999999999996</v>
      </c>
      <c r="C1468" s="29">
        <f>VLOOKUP($J1465,ASBVs!$A$2:$AP$1041,13,FALSE)</f>
        <v>10.83</v>
      </c>
      <c r="D1468" s="29">
        <f>VLOOKUP($J1465,ASBVs!$A$2:$AP$1041,15,FALSE)</f>
        <v>15.55</v>
      </c>
      <c r="E1468" s="29">
        <f>VLOOKUP($J1465,ASBVs!$A$2:$AP$1041,17,FALSE)</f>
        <v>0.49</v>
      </c>
      <c r="F1468" s="29">
        <f>VLOOKUP($J1465,ASBVs!$A$2:$AP$1041,19,FALSE)</f>
        <v>2.08</v>
      </c>
      <c r="G1468" s="39">
        <f>VLOOKUP($J1465,ASBVs!$A$2:$AP$1041,41,FALSE)</f>
        <v>0.4</v>
      </c>
      <c r="H1468" s="39">
        <f>VLOOKUP($J1465,ASBVs!$A$2:$AP$1041,39,FALSE)</f>
        <v>0.21</v>
      </c>
      <c r="I1468" s="29">
        <f>VLOOKUP($J1465,ASBVs!$A$2:$AP$1041,21,FALSE)</f>
        <v>1.03</v>
      </c>
      <c r="J1468" s="39">
        <f>VLOOKUP($J1465,ASBVs!$A$2:$AP$1041,31,FALSE)</f>
        <v>0.28000000000000003</v>
      </c>
    </row>
    <row r="1469" spans="2:10" ht="12.6" customHeight="1" x14ac:dyDescent="0.3">
      <c r="B1469" s="29">
        <f>VLOOKUP($J1465,ASBVs!$A$2:$AP$1041,12,FALSE)</f>
        <v>66</v>
      </c>
      <c r="C1469" s="29">
        <f>VLOOKUP($J1465,ASBVs!$A$2:$AP$1041,14,FALSE)</f>
        <v>70</v>
      </c>
      <c r="D1469" s="29">
        <f>VLOOKUP($J1465,ASBVs!$A$2:$AP$1041,16,FALSE)</f>
        <v>59</v>
      </c>
      <c r="E1469" s="29">
        <f>VLOOKUP($J1465,ASBVs!$A$2:$AP$1041,18,FALSE)</f>
        <v>65</v>
      </c>
      <c r="F1469" s="29">
        <f>VLOOKUP($J1465,ASBVs!$A$2:$AP$1041,20,FALSE)</f>
        <v>66</v>
      </c>
      <c r="G1469" s="29">
        <f>VLOOKUP($J1465,ASBVs!$A$2:$AP$1041,42,FALSE)</f>
        <v>56</v>
      </c>
      <c r="H1469" s="29">
        <f>VLOOKUP($J1465,ASBVs!$A$2:$AP$1041,40,FALSE)</f>
        <v>48</v>
      </c>
      <c r="I1469" s="29">
        <f>VLOOKUP($J1465,ASBVs!$A$2:$AP$1041,22,FALSE)</f>
        <v>57</v>
      </c>
      <c r="J1469" s="29">
        <f>VLOOKUP($J1465,ASBVs!$A$2:$AP$1041,32,FALSE)</f>
        <v>54</v>
      </c>
    </row>
    <row r="1470" spans="2:10" ht="12.6" customHeight="1" x14ac:dyDescent="0.3">
      <c r="B1470" s="31" t="s">
        <v>1089</v>
      </c>
      <c r="C1470" s="27" t="s">
        <v>1090</v>
      </c>
      <c r="D1470" s="27" t="s">
        <v>1091</v>
      </c>
      <c r="E1470" s="27" t="s">
        <v>8</v>
      </c>
      <c r="F1470" s="27" t="s">
        <v>6</v>
      </c>
      <c r="G1470" s="27" t="s">
        <v>7</v>
      </c>
      <c r="H1470" s="27" t="s">
        <v>2638</v>
      </c>
      <c r="I1470" s="85" t="s">
        <v>2700</v>
      </c>
      <c r="J1470" s="86"/>
    </row>
    <row r="1471" spans="2:10" ht="12.6" customHeight="1" x14ac:dyDescent="0.3">
      <c r="B1471" s="30">
        <f>VLOOKUP($J1465,ASBVs!$A$2:$AP$1041,33,FALSE)</f>
        <v>0.02</v>
      </c>
      <c r="C1471" s="30">
        <f>VLOOKUP($J1465,ASBVs!$A$2:$AP$1041,35,FALSE)</f>
        <v>0.22</v>
      </c>
      <c r="D1471" s="30">
        <f>VLOOKUP($J1465,ASBVs!$A$2:$AP$1041,37,FALSE)</f>
        <v>0.01</v>
      </c>
      <c r="E1471" s="32">
        <f>VLOOKUP($J1465,ASBVs!$A$2:$AP$1041,29,FALSE)</f>
        <v>5.29</v>
      </c>
      <c r="F1471" s="32">
        <f>VLOOKUP($J1465,ASBVs!$A$2:$AP$1041,23,FALSE)</f>
        <v>-0.49</v>
      </c>
      <c r="G1471" s="32">
        <f>VLOOKUP($J1465,ASBVs!$A$2:$AP$1041,25,FALSE)</f>
        <v>7.28</v>
      </c>
      <c r="H1471" s="32">
        <f>VLOOKUP($J1465,ASBVs!$A$2:$AP$1041,27,FALSE)</f>
        <v>2.61</v>
      </c>
      <c r="I1471" s="86"/>
      <c r="J1471" s="86"/>
    </row>
    <row r="1472" spans="2:10" ht="12.6" customHeight="1" x14ac:dyDescent="0.3">
      <c r="B1472" s="33">
        <f>VLOOKUP($J1465,ASBVs!$A$2:$AP$1041,34,FALSE)</f>
        <v>43</v>
      </c>
      <c r="C1472" s="33">
        <f>VLOOKUP($J1465,ASBVs!$A$2:$AP$1041,36,FALSE)</f>
        <v>51</v>
      </c>
      <c r="D1472" s="33">
        <f>VLOOKUP($J1465,ASBVs!$A$2:$AP$1041,38,FALSE)</f>
        <v>37</v>
      </c>
      <c r="E1472" s="33">
        <f>VLOOKUP($J1465,ASBVs!$A$2:$AP$1041,30,FALSE)</f>
        <v>60</v>
      </c>
      <c r="F1472" s="33">
        <f>VLOOKUP($J1465,ASBVs!$A$2:$AP$1041,24,FALSE)</f>
        <v>50</v>
      </c>
      <c r="G1472" s="33">
        <f>VLOOKUP($J1465,ASBVs!$A$2:$AP$1041,26,FALSE)</f>
        <v>49</v>
      </c>
      <c r="H1472" s="33">
        <f>VLOOKUP($J1465,ASBVs!$A$2:$AP$1041,28,FALSE)</f>
        <v>52</v>
      </c>
      <c r="I1472" s="99">
        <f>VLOOKUP($J1465,ASBVs!$A$2:$AQ$1041,43,FALSE)</f>
        <v>11.86</v>
      </c>
      <c r="J1472" s="79"/>
    </row>
    <row r="1473" spans="2:10" ht="12.6" customHeight="1" x14ac:dyDescent="0.3">
      <c r="B1473" s="87" t="s">
        <v>2695</v>
      </c>
      <c r="C1473" s="88"/>
      <c r="D1473" s="89" t="s">
        <v>2699</v>
      </c>
      <c r="E1473" s="90"/>
      <c r="F1473" s="91" t="str">
        <f>VLOOKUP($J1465,ASBVs!$A$2:$F$1041,6,FALSE)</f>
        <v xml:space="preserve"> </v>
      </c>
      <c r="G1473" s="34" t="s">
        <v>2669</v>
      </c>
      <c r="H1473" s="35" t="str">
        <f>VLOOKUP($J1465,ASBVs!$A$2:$AU$1041,46,FALSE)</f>
        <v>2</v>
      </c>
      <c r="I1473" s="34" t="s">
        <v>2670</v>
      </c>
      <c r="J1473" s="35" t="str">
        <f>VLOOKUP($J1465,ASBVs!$A$2:$AU$1041,47,FALSE)</f>
        <v>1</v>
      </c>
    </row>
    <row r="1474" spans="2:10" ht="12.6" customHeight="1" x14ac:dyDescent="0.3">
      <c r="B1474" s="93">
        <f>VLOOKUP($J1465,ASBVs!$A$2:$AS$1041,45,FALSE)</f>
        <v>126.81</v>
      </c>
      <c r="C1474" s="94"/>
      <c r="D1474" s="93">
        <f>VLOOKUP($J1465,ASBVs!$A$2:$AS$1041,44,FALSE)</f>
        <v>170.62</v>
      </c>
      <c r="E1474" s="94"/>
      <c r="F1474" s="92"/>
      <c r="G1474" s="34" t="s">
        <v>2671</v>
      </c>
      <c r="H1474" s="35" t="str">
        <f>VLOOKUP($J1465,ASBVs!$A$2:$AW$1041,48,FALSE)</f>
        <v>2</v>
      </c>
      <c r="I1474" s="34" t="s">
        <v>2672</v>
      </c>
      <c r="J1474" s="35">
        <f>VLOOKUP($J1465,ASBVs!$A$2:$AW$1041,49,FALSE)</f>
        <v>3</v>
      </c>
    </row>
    <row r="1475" spans="2:10" ht="12.6" customHeight="1" x14ac:dyDescent="0.3">
      <c r="B1475" s="36" t="s">
        <v>2696</v>
      </c>
      <c r="C1475" s="95" t="str">
        <f>VLOOKUP($J1465,ASBVs!$A$2:$E$1041,5,FALSE)</f>
        <v xml:space="preserve">Individual </v>
      </c>
      <c r="D1475" s="96"/>
      <c r="E1475" s="97" t="s">
        <v>2697</v>
      </c>
      <c r="F1475" s="98"/>
      <c r="G1475" s="74"/>
      <c r="H1475" s="75"/>
      <c r="I1475" s="37" t="s">
        <v>2698</v>
      </c>
      <c r="J1475" s="38"/>
    </row>
    <row r="1477" spans="2:10" ht="12.6" customHeight="1" x14ac:dyDescent="0.3">
      <c r="B1477" s="76" t="s">
        <v>2692</v>
      </c>
      <c r="C1477" s="77"/>
      <c r="D1477" s="20" t="str">
        <f>VLOOKUP($J1477,ASBVs!$A$2:$B$1041,2,FALSE)</f>
        <v>225036</v>
      </c>
      <c r="E1477" s="21"/>
      <c r="F1477" s="22" t="str">
        <f>VLOOKUP($J1477,ASBVs!$A$2:$J$1041,10,FALSE)</f>
        <v>Twin</v>
      </c>
      <c r="G1477" s="78" t="str">
        <f>VLOOKUP($J1477,ASBVs!$A$2:$AX$1041,50,FALSE)</f>
        <v xml:space="preserve"> </v>
      </c>
      <c r="H1477" s="79"/>
      <c r="I1477" s="23" t="s">
        <v>2693</v>
      </c>
      <c r="J1477" s="24">
        <v>114</v>
      </c>
    </row>
    <row r="1478" spans="2:10" ht="12.6" customHeight="1" x14ac:dyDescent="0.3">
      <c r="B1478" s="25" t="s">
        <v>2694</v>
      </c>
      <c r="C1478" s="80" t="str">
        <f>VLOOKUP($J1477,ASBVs!$A$2:$H$1041,8,FALSE)</f>
        <v>205728</v>
      </c>
      <c r="D1478" s="80"/>
      <c r="E1478" s="81"/>
      <c r="F1478" s="26" t="s">
        <v>2639</v>
      </c>
      <c r="G1478" s="82">
        <f>VLOOKUP($J1477,ASBVs!$A$2:$I$1041,9,FALSE)</f>
        <v>44716</v>
      </c>
      <c r="H1478" s="83"/>
      <c r="I1478" s="83"/>
      <c r="J1478" s="84"/>
    </row>
    <row r="1479" spans="2:10" ht="12.6" customHeight="1" x14ac:dyDescent="0.3">
      <c r="B1479" s="27" t="s">
        <v>0</v>
      </c>
      <c r="C1479" s="28" t="s">
        <v>1</v>
      </c>
      <c r="D1479" s="28" t="s">
        <v>2</v>
      </c>
      <c r="E1479" s="28" t="s">
        <v>3</v>
      </c>
      <c r="F1479" s="27" t="s">
        <v>4</v>
      </c>
      <c r="G1479" s="28" t="s">
        <v>1093</v>
      </c>
      <c r="H1479" s="28" t="s">
        <v>1092</v>
      </c>
      <c r="I1479" s="28" t="s">
        <v>5</v>
      </c>
      <c r="J1479" s="28" t="s">
        <v>2652</v>
      </c>
    </row>
    <row r="1480" spans="2:10" ht="12.6" customHeight="1" x14ac:dyDescent="0.3">
      <c r="B1480" s="29">
        <f>VLOOKUP($J1477,ASBVs!$A$2:$AP$1041,11,FALSE)</f>
        <v>0.48</v>
      </c>
      <c r="C1480" s="29">
        <f>VLOOKUP($J1477,ASBVs!$A$2:$AP$1041,13,FALSE)</f>
        <v>9.58</v>
      </c>
      <c r="D1480" s="29">
        <f>VLOOKUP($J1477,ASBVs!$A$2:$AP$1041,15,FALSE)</f>
        <v>17.98</v>
      </c>
      <c r="E1480" s="29">
        <f>VLOOKUP($J1477,ASBVs!$A$2:$AP$1041,17,FALSE)</f>
        <v>1.22</v>
      </c>
      <c r="F1480" s="29">
        <f>VLOOKUP($J1477,ASBVs!$A$2:$AP$1041,19,FALSE)</f>
        <v>2.98</v>
      </c>
      <c r="G1480" s="39">
        <f>VLOOKUP($J1477,ASBVs!$A$2:$AP$1041,41,FALSE)</f>
        <v>0.53</v>
      </c>
      <c r="H1480" s="39">
        <f>VLOOKUP($J1477,ASBVs!$A$2:$AP$1041,39,FALSE)</f>
        <v>0.27</v>
      </c>
      <c r="I1480" s="29">
        <f>VLOOKUP($J1477,ASBVs!$A$2:$AP$1041,21,FALSE)</f>
        <v>0.08</v>
      </c>
      <c r="J1480" s="39">
        <f>VLOOKUP($J1477,ASBVs!$A$2:$AP$1041,31,FALSE)</f>
        <v>0.3</v>
      </c>
    </row>
    <row r="1481" spans="2:10" ht="12.6" customHeight="1" x14ac:dyDescent="0.3">
      <c r="B1481" s="29">
        <f>VLOOKUP($J1477,ASBVs!$A$2:$AP$1041,12,FALSE)</f>
        <v>67</v>
      </c>
      <c r="C1481" s="29">
        <f>VLOOKUP($J1477,ASBVs!$A$2:$AP$1041,14,FALSE)</f>
        <v>71</v>
      </c>
      <c r="D1481" s="29">
        <f>VLOOKUP($J1477,ASBVs!$A$2:$AP$1041,16,FALSE)</f>
        <v>60</v>
      </c>
      <c r="E1481" s="29">
        <f>VLOOKUP($J1477,ASBVs!$A$2:$AP$1041,18,FALSE)</f>
        <v>66</v>
      </c>
      <c r="F1481" s="29">
        <f>VLOOKUP($J1477,ASBVs!$A$2:$AP$1041,20,FALSE)</f>
        <v>66</v>
      </c>
      <c r="G1481" s="29">
        <f>VLOOKUP($J1477,ASBVs!$A$2:$AP$1041,42,FALSE)</f>
        <v>54</v>
      </c>
      <c r="H1481" s="29">
        <f>VLOOKUP($J1477,ASBVs!$A$2:$AP$1041,40,FALSE)</f>
        <v>46</v>
      </c>
      <c r="I1481" s="29">
        <f>VLOOKUP($J1477,ASBVs!$A$2:$AP$1041,22,FALSE)</f>
        <v>55</v>
      </c>
      <c r="J1481" s="29">
        <f>VLOOKUP($J1477,ASBVs!$A$2:$AP$1041,32,FALSE)</f>
        <v>52</v>
      </c>
    </row>
    <row r="1482" spans="2:10" ht="12.6" customHeight="1" x14ac:dyDescent="0.3">
      <c r="B1482" s="31" t="s">
        <v>1089</v>
      </c>
      <c r="C1482" s="27" t="s">
        <v>1090</v>
      </c>
      <c r="D1482" s="27" t="s">
        <v>1091</v>
      </c>
      <c r="E1482" s="27" t="s">
        <v>8</v>
      </c>
      <c r="F1482" s="27" t="s">
        <v>6</v>
      </c>
      <c r="G1482" s="27" t="s">
        <v>7</v>
      </c>
      <c r="H1482" s="27" t="s">
        <v>2638</v>
      </c>
      <c r="I1482" s="85" t="s">
        <v>2700</v>
      </c>
      <c r="J1482" s="86"/>
    </row>
    <row r="1483" spans="2:10" ht="12.6" customHeight="1" x14ac:dyDescent="0.3">
      <c r="B1483" s="30">
        <f>VLOOKUP($J1477,ASBVs!$A$2:$AP$1041,33,FALSE)</f>
        <v>0.03</v>
      </c>
      <c r="C1483" s="30">
        <f>VLOOKUP($J1477,ASBVs!$A$2:$AP$1041,35,FALSE)</f>
        <v>0.32</v>
      </c>
      <c r="D1483" s="30">
        <f>VLOOKUP($J1477,ASBVs!$A$2:$AP$1041,37,FALSE)</f>
        <v>1E-3</v>
      </c>
      <c r="E1483" s="32">
        <f>VLOOKUP($J1477,ASBVs!$A$2:$AP$1041,29,FALSE)</f>
        <v>3.95</v>
      </c>
      <c r="F1483" s="32">
        <f>VLOOKUP($J1477,ASBVs!$A$2:$AP$1041,23,FALSE)</f>
        <v>-0.14000000000000001</v>
      </c>
      <c r="G1483" s="32">
        <f>VLOOKUP($J1477,ASBVs!$A$2:$AP$1041,25,FALSE)</f>
        <v>3.65</v>
      </c>
      <c r="H1483" s="32">
        <f>VLOOKUP($J1477,ASBVs!$A$2:$AP$1041,27,FALSE)</f>
        <v>3.04</v>
      </c>
      <c r="I1483" s="86"/>
      <c r="J1483" s="86"/>
    </row>
    <row r="1484" spans="2:10" ht="12.6" customHeight="1" x14ac:dyDescent="0.3">
      <c r="B1484" s="33">
        <f>VLOOKUP($J1477,ASBVs!$A$2:$AP$1041,34,FALSE)</f>
        <v>42</v>
      </c>
      <c r="C1484" s="33">
        <f>VLOOKUP($J1477,ASBVs!$A$2:$AP$1041,36,FALSE)</f>
        <v>49</v>
      </c>
      <c r="D1484" s="33">
        <f>VLOOKUP($J1477,ASBVs!$A$2:$AP$1041,38,FALSE)</f>
        <v>36</v>
      </c>
      <c r="E1484" s="33">
        <f>VLOOKUP($J1477,ASBVs!$A$2:$AP$1041,30,FALSE)</f>
        <v>61</v>
      </c>
      <c r="F1484" s="33">
        <f>VLOOKUP($J1477,ASBVs!$A$2:$AP$1041,24,FALSE)</f>
        <v>48</v>
      </c>
      <c r="G1484" s="33">
        <f>VLOOKUP($J1477,ASBVs!$A$2:$AP$1041,26,FALSE)</f>
        <v>48</v>
      </c>
      <c r="H1484" s="33">
        <f>VLOOKUP($J1477,ASBVs!$A$2:$AP$1041,28,FALSE)</f>
        <v>52</v>
      </c>
      <c r="I1484" s="99">
        <f>VLOOKUP($J1477,ASBVs!$A$2:$AQ$1041,43,FALSE)</f>
        <v>9.66</v>
      </c>
      <c r="J1484" s="79"/>
    </row>
    <row r="1485" spans="2:10" ht="12.6" customHeight="1" x14ac:dyDescent="0.3">
      <c r="B1485" s="87" t="s">
        <v>2695</v>
      </c>
      <c r="C1485" s="88"/>
      <c r="D1485" s="89" t="s">
        <v>2699</v>
      </c>
      <c r="E1485" s="90"/>
      <c r="F1485" s="91" t="str">
        <f>VLOOKUP($J1477,ASBVs!$A$2:$F$1041,6,FALSE)</f>
        <v xml:space="preserve"> </v>
      </c>
      <c r="G1485" s="34" t="s">
        <v>2669</v>
      </c>
      <c r="H1485" s="35" t="str">
        <f>VLOOKUP($J1477,ASBVs!$A$2:$AU$1041,46,FALSE)</f>
        <v>2</v>
      </c>
      <c r="I1485" s="34" t="s">
        <v>2670</v>
      </c>
      <c r="J1485" s="35" t="str">
        <f>VLOOKUP($J1477,ASBVs!$A$2:$AU$1041,47,FALSE)</f>
        <v>2</v>
      </c>
    </row>
    <row r="1486" spans="2:10" ht="12.6" customHeight="1" x14ac:dyDescent="0.3">
      <c r="B1486" s="93">
        <f>VLOOKUP($J1477,ASBVs!$A$2:$AS$1041,45,FALSE)</f>
        <v>126.11</v>
      </c>
      <c r="C1486" s="94"/>
      <c r="D1486" s="93">
        <f>VLOOKUP($J1477,ASBVs!$A$2:$AS$1041,44,FALSE)</f>
        <v>174.77</v>
      </c>
      <c r="E1486" s="94"/>
      <c r="F1486" s="92"/>
      <c r="G1486" s="34" t="s">
        <v>2671</v>
      </c>
      <c r="H1486" s="35" t="str">
        <f>VLOOKUP($J1477,ASBVs!$A$2:$AW$1041,48,FALSE)</f>
        <v>2</v>
      </c>
      <c r="I1486" s="34" t="s">
        <v>2672</v>
      </c>
      <c r="J1486" s="35">
        <f>VLOOKUP($J1477,ASBVs!$A$2:$AW$1041,49,FALSE)</f>
        <v>3</v>
      </c>
    </row>
    <row r="1487" spans="2:10" ht="12.6" customHeight="1" x14ac:dyDescent="0.3">
      <c r="B1487" s="36" t="s">
        <v>2696</v>
      </c>
      <c r="C1487" s="95" t="str">
        <f>VLOOKUP($J1477,ASBVs!$A$2:$E$1041,5,FALSE)</f>
        <v xml:space="preserve">Individual </v>
      </c>
      <c r="D1487" s="96"/>
      <c r="E1487" s="97" t="s">
        <v>2697</v>
      </c>
      <c r="F1487" s="98"/>
      <c r="G1487" s="74"/>
      <c r="H1487" s="75"/>
      <c r="I1487" s="37" t="s">
        <v>2698</v>
      </c>
      <c r="J1487" s="38"/>
    </row>
    <row r="1489" spans="2:10" ht="12.6" customHeight="1" x14ac:dyDescent="0.3">
      <c r="B1489" s="76" t="s">
        <v>2692</v>
      </c>
      <c r="C1489" s="77"/>
      <c r="D1489" s="20" t="str">
        <f>VLOOKUP($J1489,ASBVs!$A$2:$B$1041,2,FALSE)</f>
        <v>224449</v>
      </c>
      <c r="E1489" s="21"/>
      <c r="F1489" s="22" t="str">
        <f>VLOOKUP($J1489,ASBVs!$A$2:$J$1041,10,FALSE)</f>
        <v>Twin</v>
      </c>
      <c r="G1489" s="78" t="str">
        <f>VLOOKUP($J1489,ASBVs!$A$2:$AX$1041,50,FALSE)</f>
        <v xml:space="preserve"> </v>
      </c>
      <c r="H1489" s="79"/>
      <c r="I1489" s="23" t="s">
        <v>2693</v>
      </c>
      <c r="J1489" s="24">
        <v>115</v>
      </c>
    </row>
    <row r="1490" spans="2:10" ht="12.6" customHeight="1" x14ac:dyDescent="0.3">
      <c r="B1490" s="25" t="s">
        <v>2694</v>
      </c>
      <c r="C1490" s="80" t="str">
        <f>VLOOKUP($J1489,ASBVs!$A$2:$H$1041,8,FALSE)</f>
        <v>214627</v>
      </c>
      <c r="D1490" s="80"/>
      <c r="E1490" s="81"/>
      <c r="F1490" s="26" t="s">
        <v>2639</v>
      </c>
      <c r="G1490" s="82">
        <f>VLOOKUP($J1489,ASBVs!$A$2:$I$1041,9,FALSE)</f>
        <v>44708</v>
      </c>
      <c r="H1490" s="83"/>
      <c r="I1490" s="83"/>
      <c r="J1490" s="84"/>
    </row>
    <row r="1491" spans="2:10" ht="12.6" customHeight="1" x14ac:dyDescent="0.3">
      <c r="B1491" s="27" t="s">
        <v>0</v>
      </c>
      <c r="C1491" s="28" t="s">
        <v>1</v>
      </c>
      <c r="D1491" s="28" t="s">
        <v>2</v>
      </c>
      <c r="E1491" s="28" t="s">
        <v>3</v>
      </c>
      <c r="F1491" s="27" t="s">
        <v>4</v>
      </c>
      <c r="G1491" s="28" t="s">
        <v>1093</v>
      </c>
      <c r="H1491" s="28" t="s">
        <v>1092</v>
      </c>
      <c r="I1491" s="28" t="s">
        <v>5</v>
      </c>
      <c r="J1491" s="28" t="s">
        <v>2652</v>
      </c>
    </row>
    <row r="1492" spans="2:10" ht="12.6" customHeight="1" x14ac:dyDescent="0.3">
      <c r="B1492" s="29">
        <f>VLOOKUP($J1489,ASBVs!$A$2:$AP$1041,11,FALSE)</f>
        <v>0.31</v>
      </c>
      <c r="C1492" s="29">
        <f>VLOOKUP($J1489,ASBVs!$A$2:$AP$1041,13,FALSE)</f>
        <v>8.07</v>
      </c>
      <c r="D1492" s="29">
        <f>VLOOKUP($J1489,ASBVs!$A$2:$AP$1041,15,FALSE)</f>
        <v>14.08</v>
      </c>
      <c r="E1492" s="29">
        <f>VLOOKUP($J1489,ASBVs!$A$2:$AP$1041,17,FALSE)</f>
        <v>-0.4</v>
      </c>
      <c r="F1492" s="29">
        <f>VLOOKUP($J1489,ASBVs!$A$2:$AP$1041,19,FALSE)</f>
        <v>1.77</v>
      </c>
      <c r="G1492" s="39">
        <f>VLOOKUP($J1489,ASBVs!$A$2:$AP$1041,41,FALSE)</f>
        <v>0.46</v>
      </c>
      <c r="H1492" s="39">
        <f>VLOOKUP($J1489,ASBVs!$A$2:$AP$1041,39,FALSE)</f>
        <v>0.28999999999999998</v>
      </c>
      <c r="I1492" s="29">
        <f>VLOOKUP($J1489,ASBVs!$A$2:$AP$1041,21,FALSE)</f>
        <v>0.37</v>
      </c>
      <c r="J1492" s="39">
        <f>VLOOKUP($J1489,ASBVs!$A$2:$AP$1041,31,FALSE)</f>
        <v>0.3</v>
      </c>
    </row>
    <row r="1493" spans="2:10" ht="12.6" customHeight="1" x14ac:dyDescent="0.3">
      <c r="B1493" s="29">
        <f>VLOOKUP($J1489,ASBVs!$A$2:$AP$1041,12,FALSE)</f>
        <v>64</v>
      </c>
      <c r="C1493" s="29">
        <f>VLOOKUP($J1489,ASBVs!$A$2:$AP$1041,14,FALSE)</f>
        <v>70</v>
      </c>
      <c r="D1493" s="29">
        <f>VLOOKUP($J1489,ASBVs!$A$2:$AP$1041,16,FALSE)</f>
        <v>58</v>
      </c>
      <c r="E1493" s="29">
        <f>VLOOKUP($J1489,ASBVs!$A$2:$AP$1041,18,FALSE)</f>
        <v>63</v>
      </c>
      <c r="F1493" s="29">
        <f>VLOOKUP($J1489,ASBVs!$A$2:$AP$1041,20,FALSE)</f>
        <v>64</v>
      </c>
      <c r="G1493" s="29">
        <f>VLOOKUP($J1489,ASBVs!$A$2:$AP$1041,42,FALSE)</f>
        <v>49</v>
      </c>
      <c r="H1493" s="29">
        <f>VLOOKUP($J1489,ASBVs!$A$2:$AP$1041,40,FALSE)</f>
        <v>43</v>
      </c>
      <c r="I1493" s="29">
        <f>VLOOKUP($J1489,ASBVs!$A$2:$AP$1041,22,FALSE)</f>
        <v>53</v>
      </c>
      <c r="J1493" s="29">
        <f>VLOOKUP($J1489,ASBVs!$A$2:$AP$1041,32,FALSE)</f>
        <v>47</v>
      </c>
    </row>
    <row r="1494" spans="2:10" ht="12.6" customHeight="1" x14ac:dyDescent="0.3">
      <c r="B1494" s="31" t="s">
        <v>1089</v>
      </c>
      <c r="C1494" s="27" t="s">
        <v>1090</v>
      </c>
      <c r="D1494" s="27" t="s">
        <v>1091</v>
      </c>
      <c r="E1494" s="27" t="s">
        <v>8</v>
      </c>
      <c r="F1494" s="27" t="s">
        <v>6</v>
      </c>
      <c r="G1494" s="27" t="s">
        <v>7</v>
      </c>
      <c r="H1494" s="27" t="s">
        <v>2638</v>
      </c>
      <c r="I1494" s="85" t="s">
        <v>2700</v>
      </c>
      <c r="J1494" s="86"/>
    </row>
    <row r="1495" spans="2:10" ht="12.6" customHeight="1" x14ac:dyDescent="0.3">
      <c r="B1495" s="30">
        <f>VLOOKUP($J1489,ASBVs!$A$2:$AP$1041,33,FALSE)</f>
        <v>0.06</v>
      </c>
      <c r="C1495" s="30">
        <f>VLOOKUP($J1489,ASBVs!$A$2:$AP$1041,35,FALSE)</f>
        <v>0.25</v>
      </c>
      <c r="D1495" s="30">
        <f>VLOOKUP($J1489,ASBVs!$A$2:$AP$1041,37,FALSE)</f>
        <v>0.02</v>
      </c>
      <c r="E1495" s="32">
        <f>VLOOKUP($J1489,ASBVs!$A$2:$AP$1041,29,FALSE)</f>
        <v>4.66</v>
      </c>
      <c r="F1495" s="32">
        <f>VLOOKUP($J1489,ASBVs!$A$2:$AP$1041,23,FALSE)</f>
        <v>-0.25</v>
      </c>
      <c r="G1495" s="32">
        <f>VLOOKUP($J1489,ASBVs!$A$2:$AP$1041,25,FALSE)</f>
        <v>2.52</v>
      </c>
      <c r="H1495" s="32">
        <f>VLOOKUP($J1489,ASBVs!$A$2:$AP$1041,27,FALSE)</f>
        <v>1.85</v>
      </c>
      <c r="I1495" s="86"/>
      <c r="J1495" s="86"/>
    </row>
    <row r="1496" spans="2:10" ht="12.6" customHeight="1" x14ac:dyDescent="0.3">
      <c r="B1496" s="33">
        <f>VLOOKUP($J1489,ASBVs!$A$2:$AP$1041,34,FALSE)</f>
        <v>38</v>
      </c>
      <c r="C1496" s="33">
        <f>VLOOKUP($J1489,ASBVs!$A$2:$AP$1041,36,FALSE)</f>
        <v>46</v>
      </c>
      <c r="D1496" s="33">
        <f>VLOOKUP($J1489,ASBVs!$A$2:$AP$1041,38,FALSE)</f>
        <v>32</v>
      </c>
      <c r="E1496" s="33">
        <f>VLOOKUP($J1489,ASBVs!$A$2:$AP$1041,30,FALSE)</f>
        <v>59</v>
      </c>
      <c r="F1496" s="33">
        <f>VLOOKUP($J1489,ASBVs!$A$2:$AP$1041,24,FALSE)</f>
        <v>45</v>
      </c>
      <c r="G1496" s="33">
        <f>VLOOKUP($J1489,ASBVs!$A$2:$AP$1041,26,FALSE)</f>
        <v>45</v>
      </c>
      <c r="H1496" s="33">
        <f>VLOOKUP($J1489,ASBVs!$A$2:$AP$1041,28,FALSE)</f>
        <v>48</v>
      </c>
      <c r="I1496" s="99">
        <f>VLOOKUP($J1489,ASBVs!$A$2:$AQ$1041,43,FALSE)</f>
        <v>8.44</v>
      </c>
      <c r="J1496" s="79"/>
    </row>
    <row r="1497" spans="2:10" ht="12.6" customHeight="1" x14ac:dyDescent="0.3">
      <c r="B1497" s="87" t="s">
        <v>2695</v>
      </c>
      <c r="C1497" s="88"/>
      <c r="D1497" s="89" t="s">
        <v>2699</v>
      </c>
      <c r="E1497" s="90"/>
      <c r="F1497" s="91" t="str">
        <f>VLOOKUP($J1489,ASBVs!$A$2:$F$1041,6,FALSE)</f>
        <v xml:space="preserve"> </v>
      </c>
      <c r="G1497" s="34" t="s">
        <v>2669</v>
      </c>
      <c r="H1497" s="35" t="str">
        <f>VLOOKUP($J1489,ASBVs!$A$2:$AU$1041,46,FALSE)</f>
        <v>2</v>
      </c>
      <c r="I1497" s="34" t="s">
        <v>2670</v>
      </c>
      <c r="J1497" s="35" t="str">
        <f>VLOOKUP($J1489,ASBVs!$A$2:$AU$1041,47,FALSE)</f>
        <v>1</v>
      </c>
    </row>
    <row r="1498" spans="2:10" ht="12.6" customHeight="1" x14ac:dyDescent="0.3">
      <c r="B1498" s="93">
        <f>VLOOKUP($J1489,ASBVs!$A$2:$AS$1041,45,FALSE)</f>
        <v>125.79</v>
      </c>
      <c r="C1498" s="94"/>
      <c r="D1498" s="93">
        <f>VLOOKUP($J1489,ASBVs!$A$2:$AS$1041,44,FALSE)</f>
        <v>163.37</v>
      </c>
      <c r="E1498" s="94"/>
      <c r="F1498" s="92"/>
      <c r="G1498" s="34" t="s">
        <v>2671</v>
      </c>
      <c r="H1498" s="35" t="str">
        <f>VLOOKUP($J1489,ASBVs!$A$2:$AW$1041,48,FALSE)</f>
        <v>2</v>
      </c>
      <c r="I1498" s="34" t="s">
        <v>2672</v>
      </c>
      <c r="J1498" s="35">
        <f>VLOOKUP($J1489,ASBVs!$A$2:$AW$1041,49,FALSE)</f>
        <v>2</v>
      </c>
    </row>
    <row r="1499" spans="2:10" ht="12.6" customHeight="1" x14ac:dyDescent="0.3">
      <c r="B1499" s="36" t="s">
        <v>2696</v>
      </c>
      <c r="C1499" s="95" t="str">
        <f>VLOOKUP($J1489,ASBVs!$A$2:$E$1041,5,FALSE)</f>
        <v xml:space="preserve">Individual </v>
      </c>
      <c r="D1499" s="96"/>
      <c r="E1499" s="97" t="s">
        <v>2697</v>
      </c>
      <c r="F1499" s="98"/>
      <c r="G1499" s="74"/>
      <c r="H1499" s="75"/>
      <c r="I1499" s="37" t="s">
        <v>2698</v>
      </c>
      <c r="J1499" s="38"/>
    </row>
    <row r="1501" spans="2:10" ht="12.6" customHeight="1" x14ac:dyDescent="0.3">
      <c r="B1501" s="76" t="s">
        <v>2692</v>
      </c>
      <c r="C1501" s="77"/>
      <c r="D1501" s="20" t="str">
        <f>VLOOKUP($J1501,ASBVs!$A$2:$B$1041,2,FALSE)</f>
        <v>223924</v>
      </c>
      <c r="E1501" s="21"/>
      <c r="F1501" s="22" t="str">
        <f>VLOOKUP($J1501,ASBVs!$A$2:$J$1041,10,FALSE)</f>
        <v>Twin</v>
      </c>
      <c r="G1501" s="78" t="str">
        <f>VLOOKUP($J1501,ASBVs!$A$2:$AX$1041,50,FALSE)</f>
        <v>«««««</v>
      </c>
      <c r="H1501" s="79"/>
      <c r="I1501" s="23" t="s">
        <v>2693</v>
      </c>
      <c r="J1501" s="24">
        <v>116</v>
      </c>
    </row>
    <row r="1502" spans="2:10" ht="12.6" customHeight="1" x14ac:dyDescent="0.3">
      <c r="B1502" s="25" t="s">
        <v>2694</v>
      </c>
      <c r="C1502" s="80" t="str">
        <f>VLOOKUP($J1501,ASBVs!$A$2:$H$1041,8,FALSE)</f>
        <v>205728</v>
      </c>
      <c r="D1502" s="80"/>
      <c r="E1502" s="81"/>
      <c r="F1502" s="26" t="s">
        <v>2639</v>
      </c>
      <c r="G1502" s="82">
        <f>VLOOKUP($J1501,ASBVs!$A$2:$I$1041,9,FALSE)</f>
        <v>44705</v>
      </c>
      <c r="H1502" s="83"/>
      <c r="I1502" s="83"/>
      <c r="J1502" s="84"/>
    </row>
    <row r="1503" spans="2:10" ht="12.6" customHeight="1" x14ac:dyDescent="0.3">
      <c r="B1503" s="27" t="s">
        <v>0</v>
      </c>
      <c r="C1503" s="28" t="s">
        <v>1</v>
      </c>
      <c r="D1503" s="28" t="s">
        <v>2</v>
      </c>
      <c r="E1503" s="28" t="s">
        <v>3</v>
      </c>
      <c r="F1503" s="27" t="s">
        <v>4</v>
      </c>
      <c r="G1503" s="28" t="s">
        <v>1093</v>
      </c>
      <c r="H1503" s="28" t="s">
        <v>1092</v>
      </c>
      <c r="I1503" s="28" t="s">
        <v>5</v>
      </c>
      <c r="J1503" s="28" t="s">
        <v>2652</v>
      </c>
    </row>
    <row r="1504" spans="2:10" ht="12.6" customHeight="1" x14ac:dyDescent="0.3">
      <c r="B1504" s="29">
        <f>VLOOKUP($J1501,ASBVs!$A$2:$AP$1041,11,FALSE)</f>
        <v>0.37</v>
      </c>
      <c r="C1504" s="29">
        <f>VLOOKUP($J1501,ASBVs!$A$2:$AP$1041,13,FALSE)</f>
        <v>9.01</v>
      </c>
      <c r="D1504" s="29">
        <f>VLOOKUP($J1501,ASBVs!$A$2:$AP$1041,15,FALSE)</f>
        <v>16.89</v>
      </c>
      <c r="E1504" s="29">
        <f>VLOOKUP($J1501,ASBVs!$A$2:$AP$1041,17,FALSE)</f>
        <v>0.81</v>
      </c>
      <c r="F1504" s="29">
        <f>VLOOKUP($J1501,ASBVs!$A$2:$AP$1041,19,FALSE)</f>
        <v>2.08</v>
      </c>
      <c r="G1504" s="39">
        <f>VLOOKUP($J1501,ASBVs!$A$2:$AP$1041,41,FALSE)</f>
        <v>0.44</v>
      </c>
      <c r="H1504" s="39">
        <f>VLOOKUP($J1501,ASBVs!$A$2:$AP$1041,39,FALSE)</f>
        <v>0.22</v>
      </c>
      <c r="I1504" s="29">
        <f>VLOOKUP($J1501,ASBVs!$A$2:$AP$1041,21,FALSE)</f>
        <v>0.79</v>
      </c>
      <c r="J1504" s="39">
        <f>VLOOKUP($J1501,ASBVs!$A$2:$AP$1041,31,FALSE)</f>
        <v>0.28000000000000003</v>
      </c>
    </row>
    <row r="1505" spans="2:10" ht="12.6" customHeight="1" x14ac:dyDescent="0.3">
      <c r="B1505" s="29">
        <f>VLOOKUP($J1501,ASBVs!$A$2:$AP$1041,12,FALSE)</f>
        <v>66</v>
      </c>
      <c r="C1505" s="29">
        <f>VLOOKUP($J1501,ASBVs!$A$2:$AP$1041,14,FALSE)</f>
        <v>70</v>
      </c>
      <c r="D1505" s="29">
        <f>VLOOKUP($J1501,ASBVs!$A$2:$AP$1041,16,FALSE)</f>
        <v>59</v>
      </c>
      <c r="E1505" s="29">
        <f>VLOOKUP($J1501,ASBVs!$A$2:$AP$1041,18,FALSE)</f>
        <v>65</v>
      </c>
      <c r="F1505" s="29">
        <f>VLOOKUP($J1501,ASBVs!$A$2:$AP$1041,20,FALSE)</f>
        <v>65</v>
      </c>
      <c r="G1505" s="29">
        <f>VLOOKUP($J1501,ASBVs!$A$2:$AP$1041,42,FALSE)</f>
        <v>52</v>
      </c>
      <c r="H1505" s="29">
        <f>VLOOKUP($J1501,ASBVs!$A$2:$AP$1041,40,FALSE)</f>
        <v>45</v>
      </c>
      <c r="I1505" s="29">
        <f>VLOOKUP($J1501,ASBVs!$A$2:$AP$1041,22,FALSE)</f>
        <v>54</v>
      </c>
      <c r="J1505" s="29">
        <f>VLOOKUP($J1501,ASBVs!$A$2:$AP$1041,32,FALSE)</f>
        <v>50</v>
      </c>
    </row>
    <row r="1506" spans="2:10" ht="12.6" customHeight="1" x14ac:dyDescent="0.3">
      <c r="B1506" s="31" t="s">
        <v>1089</v>
      </c>
      <c r="C1506" s="27" t="s">
        <v>1090</v>
      </c>
      <c r="D1506" s="27" t="s">
        <v>1091</v>
      </c>
      <c r="E1506" s="27" t="s">
        <v>8</v>
      </c>
      <c r="F1506" s="27" t="s">
        <v>6</v>
      </c>
      <c r="G1506" s="27" t="s">
        <v>7</v>
      </c>
      <c r="H1506" s="27" t="s">
        <v>2638</v>
      </c>
      <c r="I1506" s="85" t="s">
        <v>2700</v>
      </c>
      <c r="J1506" s="86"/>
    </row>
    <row r="1507" spans="2:10" ht="12.6" customHeight="1" x14ac:dyDescent="0.3">
      <c r="B1507" s="30">
        <f>VLOOKUP($J1501,ASBVs!$A$2:$AP$1041,33,FALSE)</f>
        <v>0.03</v>
      </c>
      <c r="C1507" s="30">
        <f>VLOOKUP($J1501,ASBVs!$A$2:$AP$1041,35,FALSE)</f>
        <v>0.22</v>
      </c>
      <c r="D1507" s="30">
        <f>VLOOKUP($J1501,ASBVs!$A$2:$AP$1041,37,FALSE)</f>
        <v>0.01</v>
      </c>
      <c r="E1507" s="32">
        <f>VLOOKUP($J1501,ASBVs!$A$2:$AP$1041,29,FALSE)</f>
        <v>3.79</v>
      </c>
      <c r="F1507" s="32">
        <f>VLOOKUP($J1501,ASBVs!$A$2:$AP$1041,23,FALSE)</f>
        <v>0.02</v>
      </c>
      <c r="G1507" s="32">
        <f>VLOOKUP($J1501,ASBVs!$A$2:$AP$1041,25,FALSE)</f>
        <v>1.2</v>
      </c>
      <c r="H1507" s="32">
        <f>VLOOKUP($J1501,ASBVs!$A$2:$AP$1041,27,FALSE)</f>
        <v>2.29</v>
      </c>
      <c r="I1507" s="86"/>
      <c r="J1507" s="86"/>
    </row>
    <row r="1508" spans="2:10" ht="12.6" customHeight="1" x14ac:dyDescent="0.3">
      <c r="B1508" s="33">
        <f>VLOOKUP($J1501,ASBVs!$A$2:$AP$1041,34,FALSE)</f>
        <v>41</v>
      </c>
      <c r="C1508" s="33">
        <f>VLOOKUP($J1501,ASBVs!$A$2:$AP$1041,36,FALSE)</f>
        <v>48</v>
      </c>
      <c r="D1508" s="33">
        <f>VLOOKUP($J1501,ASBVs!$A$2:$AP$1041,38,FALSE)</f>
        <v>35</v>
      </c>
      <c r="E1508" s="33">
        <f>VLOOKUP($J1501,ASBVs!$A$2:$AP$1041,30,FALSE)</f>
        <v>60</v>
      </c>
      <c r="F1508" s="33">
        <f>VLOOKUP($J1501,ASBVs!$A$2:$AP$1041,24,FALSE)</f>
        <v>46</v>
      </c>
      <c r="G1508" s="33">
        <f>VLOOKUP($J1501,ASBVs!$A$2:$AP$1041,26,FALSE)</f>
        <v>46</v>
      </c>
      <c r="H1508" s="33">
        <f>VLOOKUP($J1501,ASBVs!$A$2:$AP$1041,28,FALSE)</f>
        <v>51</v>
      </c>
      <c r="I1508" s="99">
        <f>VLOOKUP($J1501,ASBVs!$A$2:$AQ$1041,43,FALSE)</f>
        <v>9.8000000000000007</v>
      </c>
      <c r="J1508" s="79"/>
    </row>
    <row r="1509" spans="2:10" ht="12.6" customHeight="1" x14ac:dyDescent="0.3">
      <c r="B1509" s="87" t="s">
        <v>2695</v>
      </c>
      <c r="C1509" s="88"/>
      <c r="D1509" s="89" t="s">
        <v>2699</v>
      </c>
      <c r="E1509" s="90"/>
      <c r="F1509" s="91" t="str">
        <f>VLOOKUP($J1501,ASBVs!$A$2:$F$1041,6,FALSE)</f>
        <v xml:space="preserve"> </v>
      </c>
      <c r="G1509" s="34" t="s">
        <v>2669</v>
      </c>
      <c r="H1509" s="35" t="str">
        <f>VLOOKUP($J1501,ASBVs!$A$2:$AU$1041,46,FALSE)</f>
        <v>2</v>
      </c>
      <c r="I1509" s="34" t="s">
        <v>2670</v>
      </c>
      <c r="J1509" s="35" t="str">
        <f>VLOOKUP($J1501,ASBVs!$A$2:$AU$1041,47,FALSE)</f>
        <v>2</v>
      </c>
    </row>
    <row r="1510" spans="2:10" ht="12.6" customHeight="1" x14ac:dyDescent="0.3">
      <c r="B1510" s="93">
        <f>VLOOKUP($J1501,ASBVs!$A$2:$AS$1041,45,FALSE)</f>
        <v>125.53</v>
      </c>
      <c r="C1510" s="94"/>
      <c r="D1510" s="93">
        <f>VLOOKUP($J1501,ASBVs!$A$2:$AS$1041,44,FALSE)</f>
        <v>166.31</v>
      </c>
      <c r="E1510" s="94"/>
      <c r="F1510" s="92"/>
      <c r="G1510" s="34" t="s">
        <v>2671</v>
      </c>
      <c r="H1510" s="35" t="str">
        <f>VLOOKUP($J1501,ASBVs!$A$2:$AW$1041,48,FALSE)</f>
        <v>3</v>
      </c>
      <c r="I1510" s="34" t="s">
        <v>2672</v>
      </c>
      <c r="J1510" s="35">
        <f>VLOOKUP($J1501,ASBVs!$A$2:$AW$1041,49,FALSE)</f>
        <v>3</v>
      </c>
    </row>
    <row r="1511" spans="2:10" ht="12.6" customHeight="1" x14ac:dyDescent="0.3">
      <c r="B1511" s="36" t="s">
        <v>2696</v>
      </c>
      <c r="C1511" s="95" t="str">
        <f>VLOOKUP($J1501,ASBVs!$A$2:$E$1041,5,FALSE)</f>
        <v xml:space="preserve">Individual </v>
      </c>
      <c r="D1511" s="96"/>
      <c r="E1511" s="97" t="s">
        <v>2697</v>
      </c>
      <c r="F1511" s="98"/>
      <c r="G1511" s="74"/>
      <c r="H1511" s="75"/>
      <c r="I1511" s="37" t="s">
        <v>2698</v>
      </c>
      <c r="J1511" s="38"/>
    </row>
    <row r="1513" spans="2:10" ht="12.6" customHeight="1" x14ac:dyDescent="0.3">
      <c r="B1513" s="76" t="s">
        <v>2692</v>
      </c>
      <c r="C1513" s="77"/>
      <c r="D1513" s="20" t="str">
        <f>VLOOKUP($J1513,ASBVs!$A$2:$B$1041,2,FALSE)</f>
        <v>224424</v>
      </c>
      <c r="E1513" s="21"/>
      <c r="F1513" s="22" t="str">
        <f>VLOOKUP($J1513,ASBVs!$A$2:$J$1041,10,FALSE)</f>
        <v>Twin</v>
      </c>
      <c r="G1513" s="78" t="str">
        <f>VLOOKUP($J1513,ASBVs!$A$2:$AX$1041,50,FALSE)</f>
        <v xml:space="preserve"> </v>
      </c>
      <c r="H1513" s="79"/>
      <c r="I1513" s="23" t="s">
        <v>2693</v>
      </c>
      <c r="J1513" s="24">
        <v>117</v>
      </c>
    </row>
    <row r="1514" spans="2:10" ht="12.6" customHeight="1" x14ac:dyDescent="0.3">
      <c r="B1514" s="25" t="s">
        <v>2694</v>
      </c>
      <c r="C1514" s="80" t="str">
        <f>VLOOKUP($J1513,ASBVs!$A$2:$H$1041,8,FALSE)</f>
        <v>213926</v>
      </c>
      <c r="D1514" s="80"/>
      <c r="E1514" s="81"/>
      <c r="F1514" s="26" t="s">
        <v>2639</v>
      </c>
      <c r="G1514" s="82">
        <f>VLOOKUP($J1513,ASBVs!$A$2:$I$1041,9,FALSE)</f>
        <v>44708</v>
      </c>
      <c r="H1514" s="83"/>
      <c r="I1514" s="83"/>
      <c r="J1514" s="84"/>
    </row>
    <row r="1515" spans="2:10" ht="12.6" customHeight="1" x14ac:dyDescent="0.3">
      <c r="B1515" s="27" t="s">
        <v>0</v>
      </c>
      <c r="C1515" s="28" t="s">
        <v>1</v>
      </c>
      <c r="D1515" s="28" t="s">
        <v>2</v>
      </c>
      <c r="E1515" s="28" t="s">
        <v>3</v>
      </c>
      <c r="F1515" s="27" t="s">
        <v>4</v>
      </c>
      <c r="G1515" s="28" t="s">
        <v>1093</v>
      </c>
      <c r="H1515" s="28" t="s">
        <v>1092</v>
      </c>
      <c r="I1515" s="28" t="s">
        <v>5</v>
      </c>
      <c r="J1515" s="28" t="s">
        <v>2652</v>
      </c>
    </row>
    <row r="1516" spans="2:10" ht="12.6" customHeight="1" x14ac:dyDescent="0.3">
      <c r="B1516" s="29">
        <f>VLOOKUP($J1513,ASBVs!$A$2:$AP$1041,11,FALSE)</f>
        <v>0.39</v>
      </c>
      <c r="C1516" s="29">
        <f>VLOOKUP($J1513,ASBVs!$A$2:$AP$1041,13,FALSE)</f>
        <v>9.43</v>
      </c>
      <c r="D1516" s="29">
        <f>VLOOKUP($J1513,ASBVs!$A$2:$AP$1041,15,FALSE)</f>
        <v>15.48</v>
      </c>
      <c r="E1516" s="29">
        <f>VLOOKUP($J1513,ASBVs!$A$2:$AP$1041,17,FALSE)</f>
        <v>-0.05</v>
      </c>
      <c r="F1516" s="29">
        <f>VLOOKUP($J1513,ASBVs!$A$2:$AP$1041,19,FALSE)</f>
        <v>1.88</v>
      </c>
      <c r="G1516" s="39">
        <f>VLOOKUP($J1513,ASBVs!$A$2:$AP$1041,41,FALSE)</f>
        <v>0.35</v>
      </c>
      <c r="H1516" s="39">
        <f>VLOOKUP($J1513,ASBVs!$A$2:$AP$1041,39,FALSE)</f>
        <v>0.25</v>
      </c>
      <c r="I1516" s="29">
        <f>VLOOKUP($J1513,ASBVs!$A$2:$AP$1041,21,FALSE)</f>
        <v>1.45</v>
      </c>
      <c r="J1516" s="39">
        <f>VLOOKUP($J1513,ASBVs!$A$2:$AP$1041,31,FALSE)</f>
        <v>0.23</v>
      </c>
    </row>
    <row r="1517" spans="2:10" ht="12.6" customHeight="1" x14ac:dyDescent="0.3">
      <c r="B1517" s="29">
        <f>VLOOKUP($J1513,ASBVs!$A$2:$AP$1041,12,FALSE)</f>
        <v>65</v>
      </c>
      <c r="C1517" s="29">
        <f>VLOOKUP($J1513,ASBVs!$A$2:$AP$1041,14,FALSE)</f>
        <v>70</v>
      </c>
      <c r="D1517" s="29">
        <f>VLOOKUP($J1513,ASBVs!$A$2:$AP$1041,16,FALSE)</f>
        <v>57</v>
      </c>
      <c r="E1517" s="29">
        <f>VLOOKUP($J1513,ASBVs!$A$2:$AP$1041,18,FALSE)</f>
        <v>63</v>
      </c>
      <c r="F1517" s="29">
        <f>VLOOKUP($J1513,ASBVs!$A$2:$AP$1041,20,FALSE)</f>
        <v>64</v>
      </c>
      <c r="G1517" s="29">
        <f>VLOOKUP($J1513,ASBVs!$A$2:$AP$1041,42,FALSE)</f>
        <v>49</v>
      </c>
      <c r="H1517" s="29">
        <f>VLOOKUP($J1513,ASBVs!$A$2:$AP$1041,40,FALSE)</f>
        <v>43</v>
      </c>
      <c r="I1517" s="29">
        <f>VLOOKUP($J1513,ASBVs!$A$2:$AP$1041,22,FALSE)</f>
        <v>54</v>
      </c>
      <c r="J1517" s="29">
        <f>VLOOKUP($J1513,ASBVs!$A$2:$AP$1041,32,FALSE)</f>
        <v>47</v>
      </c>
    </row>
    <row r="1518" spans="2:10" ht="12.6" customHeight="1" x14ac:dyDescent="0.3">
      <c r="B1518" s="31" t="s">
        <v>1089</v>
      </c>
      <c r="C1518" s="27" t="s">
        <v>1090</v>
      </c>
      <c r="D1518" s="27" t="s">
        <v>1091</v>
      </c>
      <c r="E1518" s="27" t="s">
        <v>8</v>
      </c>
      <c r="F1518" s="27" t="s">
        <v>6</v>
      </c>
      <c r="G1518" s="27" t="s">
        <v>7</v>
      </c>
      <c r="H1518" s="27" t="s">
        <v>2638</v>
      </c>
      <c r="I1518" s="85" t="s">
        <v>2700</v>
      </c>
      <c r="J1518" s="86"/>
    </row>
    <row r="1519" spans="2:10" ht="12.6" customHeight="1" x14ac:dyDescent="0.3">
      <c r="B1519" s="30">
        <f>VLOOKUP($J1513,ASBVs!$A$2:$AP$1041,33,FALSE)</f>
        <v>0.04</v>
      </c>
      <c r="C1519" s="30">
        <f>VLOOKUP($J1513,ASBVs!$A$2:$AP$1041,35,FALSE)</f>
        <v>0.23</v>
      </c>
      <c r="D1519" s="30">
        <f>VLOOKUP($J1513,ASBVs!$A$2:$AP$1041,37,FALSE)</f>
        <v>0.01</v>
      </c>
      <c r="E1519" s="32">
        <f>VLOOKUP($J1513,ASBVs!$A$2:$AP$1041,29,FALSE)</f>
        <v>5.0199999999999996</v>
      </c>
      <c r="F1519" s="32">
        <f>VLOOKUP($J1513,ASBVs!$A$2:$AP$1041,23,FALSE)</f>
        <v>-0.14000000000000001</v>
      </c>
      <c r="G1519" s="32">
        <f>VLOOKUP($J1513,ASBVs!$A$2:$AP$1041,25,FALSE)</f>
        <v>4.95</v>
      </c>
      <c r="H1519" s="32">
        <f>VLOOKUP($J1513,ASBVs!$A$2:$AP$1041,27,FALSE)</f>
        <v>2.33</v>
      </c>
      <c r="I1519" s="86"/>
      <c r="J1519" s="86"/>
    </row>
    <row r="1520" spans="2:10" ht="12.6" customHeight="1" x14ac:dyDescent="0.3">
      <c r="B1520" s="33">
        <f>VLOOKUP($J1513,ASBVs!$A$2:$AP$1041,34,FALSE)</f>
        <v>37</v>
      </c>
      <c r="C1520" s="33">
        <f>VLOOKUP($J1513,ASBVs!$A$2:$AP$1041,36,FALSE)</f>
        <v>46</v>
      </c>
      <c r="D1520" s="33">
        <f>VLOOKUP($J1513,ASBVs!$A$2:$AP$1041,38,FALSE)</f>
        <v>31</v>
      </c>
      <c r="E1520" s="33">
        <f>VLOOKUP($J1513,ASBVs!$A$2:$AP$1041,30,FALSE)</f>
        <v>59</v>
      </c>
      <c r="F1520" s="33">
        <f>VLOOKUP($J1513,ASBVs!$A$2:$AP$1041,24,FALSE)</f>
        <v>44</v>
      </c>
      <c r="G1520" s="33">
        <f>VLOOKUP($J1513,ASBVs!$A$2:$AP$1041,26,FALSE)</f>
        <v>44</v>
      </c>
      <c r="H1520" s="33">
        <f>VLOOKUP($J1513,ASBVs!$A$2:$AP$1041,28,FALSE)</f>
        <v>47</v>
      </c>
      <c r="I1520" s="99">
        <f>VLOOKUP($J1513,ASBVs!$A$2:$AQ$1041,43,FALSE)</f>
        <v>10.879999999999999</v>
      </c>
      <c r="J1520" s="79"/>
    </row>
    <row r="1521" spans="2:10" ht="12.6" customHeight="1" x14ac:dyDescent="0.3">
      <c r="B1521" s="87" t="s">
        <v>2695</v>
      </c>
      <c r="C1521" s="88"/>
      <c r="D1521" s="89" t="s">
        <v>2699</v>
      </c>
      <c r="E1521" s="90"/>
      <c r="F1521" s="91" t="str">
        <f>VLOOKUP($J1513,ASBVs!$A$2:$F$1041,6,FALSE)</f>
        <v xml:space="preserve"> </v>
      </c>
      <c r="G1521" s="34" t="s">
        <v>2669</v>
      </c>
      <c r="H1521" s="35" t="str">
        <f>VLOOKUP($J1513,ASBVs!$A$2:$AU$1041,46,FALSE)</f>
        <v>2</v>
      </c>
      <c r="I1521" s="34" t="s">
        <v>2670</v>
      </c>
      <c r="J1521" s="35" t="str">
        <f>VLOOKUP($J1513,ASBVs!$A$2:$AU$1041,47,FALSE)</f>
        <v>2</v>
      </c>
    </row>
    <row r="1522" spans="2:10" ht="12.6" customHeight="1" x14ac:dyDescent="0.3">
      <c r="B1522" s="93">
        <f>VLOOKUP($J1513,ASBVs!$A$2:$AS$1041,45,FALSE)</f>
        <v>129.05000000000001</v>
      </c>
      <c r="C1522" s="94"/>
      <c r="D1522" s="93">
        <f>VLOOKUP($J1513,ASBVs!$A$2:$AS$1041,44,FALSE)</f>
        <v>163.44999999999999</v>
      </c>
      <c r="E1522" s="94"/>
      <c r="F1522" s="92"/>
      <c r="G1522" s="34" t="s">
        <v>2671</v>
      </c>
      <c r="H1522" s="35" t="str">
        <f>VLOOKUP($J1513,ASBVs!$A$2:$AW$1041,48,FALSE)</f>
        <v>1</v>
      </c>
      <c r="I1522" s="34" t="s">
        <v>2672</v>
      </c>
      <c r="J1522" s="35">
        <f>VLOOKUP($J1513,ASBVs!$A$2:$AW$1041,49,FALSE)</f>
        <v>3</v>
      </c>
    </row>
    <row r="1523" spans="2:10" ht="12.6" customHeight="1" x14ac:dyDescent="0.3">
      <c r="B1523" s="36" t="s">
        <v>2696</v>
      </c>
      <c r="C1523" s="95" t="str">
        <f>VLOOKUP($J1513,ASBVs!$A$2:$E$1041,5,FALSE)</f>
        <v xml:space="preserve">Individual </v>
      </c>
      <c r="D1523" s="96"/>
      <c r="E1523" s="97" t="s">
        <v>2697</v>
      </c>
      <c r="F1523" s="98"/>
      <c r="G1523" s="74"/>
      <c r="H1523" s="75"/>
      <c r="I1523" s="37" t="s">
        <v>2698</v>
      </c>
      <c r="J1523" s="38"/>
    </row>
    <row r="1525" spans="2:10" ht="12.6" customHeight="1" x14ac:dyDescent="0.3">
      <c r="B1525" s="76" t="s">
        <v>2692</v>
      </c>
      <c r="C1525" s="77"/>
      <c r="D1525" s="20" t="str">
        <f>VLOOKUP($J1525,ASBVs!$A$2:$B$1041,2,FALSE)</f>
        <v>224267</v>
      </c>
      <c r="E1525" s="21"/>
      <c r="F1525" s="22" t="str">
        <f>VLOOKUP($J1525,ASBVs!$A$2:$J$1041,10,FALSE)</f>
        <v>Twin</v>
      </c>
      <c r="G1525" s="78" t="str">
        <f>VLOOKUP($J1525,ASBVs!$A$2:$AX$1041,50,FALSE)</f>
        <v>«««««</v>
      </c>
      <c r="H1525" s="79"/>
      <c r="I1525" s="23" t="s">
        <v>2693</v>
      </c>
      <c r="J1525" s="24">
        <v>118</v>
      </c>
    </row>
    <row r="1526" spans="2:10" ht="12.6" customHeight="1" x14ac:dyDescent="0.3">
      <c r="B1526" s="25" t="s">
        <v>2694</v>
      </c>
      <c r="C1526" s="80" t="str">
        <f>VLOOKUP($J1525,ASBVs!$A$2:$H$1041,8,FALSE)</f>
        <v>207279</v>
      </c>
      <c r="D1526" s="80"/>
      <c r="E1526" s="81"/>
      <c r="F1526" s="26" t="s">
        <v>2639</v>
      </c>
      <c r="G1526" s="82">
        <f>VLOOKUP($J1525,ASBVs!$A$2:$I$1041,9,FALSE)</f>
        <v>44708</v>
      </c>
      <c r="H1526" s="83"/>
      <c r="I1526" s="83"/>
      <c r="J1526" s="84"/>
    </row>
    <row r="1527" spans="2:10" ht="12.6" customHeight="1" x14ac:dyDescent="0.3">
      <c r="B1527" s="27" t="s">
        <v>0</v>
      </c>
      <c r="C1527" s="28" t="s">
        <v>1</v>
      </c>
      <c r="D1527" s="28" t="s">
        <v>2</v>
      </c>
      <c r="E1527" s="28" t="s">
        <v>3</v>
      </c>
      <c r="F1527" s="27" t="s">
        <v>4</v>
      </c>
      <c r="G1527" s="28" t="s">
        <v>1093</v>
      </c>
      <c r="H1527" s="28" t="s">
        <v>1092</v>
      </c>
      <c r="I1527" s="28" t="s">
        <v>5</v>
      </c>
      <c r="J1527" s="28" t="s">
        <v>2652</v>
      </c>
    </row>
    <row r="1528" spans="2:10" ht="12.6" customHeight="1" x14ac:dyDescent="0.3">
      <c r="B1528" s="29">
        <f>VLOOKUP($J1525,ASBVs!$A$2:$AP$1041,11,FALSE)</f>
        <v>0.32</v>
      </c>
      <c r="C1528" s="29">
        <f>VLOOKUP($J1525,ASBVs!$A$2:$AP$1041,13,FALSE)</f>
        <v>6.36</v>
      </c>
      <c r="D1528" s="29">
        <f>VLOOKUP($J1525,ASBVs!$A$2:$AP$1041,15,FALSE)</f>
        <v>10.31</v>
      </c>
      <c r="E1528" s="29">
        <f>VLOOKUP($J1525,ASBVs!$A$2:$AP$1041,17,FALSE)</f>
        <v>1.17</v>
      </c>
      <c r="F1528" s="29">
        <f>VLOOKUP($J1525,ASBVs!$A$2:$AP$1041,19,FALSE)</f>
        <v>1.99</v>
      </c>
      <c r="G1528" s="39">
        <f>VLOOKUP($J1525,ASBVs!$A$2:$AP$1041,41,FALSE)</f>
        <v>0.54</v>
      </c>
      <c r="H1528" s="39">
        <f>VLOOKUP($J1525,ASBVs!$A$2:$AP$1041,39,FALSE)</f>
        <v>0.37</v>
      </c>
      <c r="I1528" s="29">
        <f>VLOOKUP($J1525,ASBVs!$A$2:$AP$1041,21,FALSE)</f>
        <v>-0.52</v>
      </c>
      <c r="J1528" s="39">
        <f>VLOOKUP($J1525,ASBVs!$A$2:$AP$1041,31,FALSE)</f>
        <v>0.37</v>
      </c>
    </row>
    <row r="1529" spans="2:10" ht="12.6" customHeight="1" x14ac:dyDescent="0.3">
      <c r="B1529" s="29">
        <f>VLOOKUP($J1525,ASBVs!$A$2:$AP$1041,12,FALSE)</f>
        <v>69</v>
      </c>
      <c r="C1529" s="29">
        <f>VLOOKUP($J1525,ASBVs!$A$2:$AP$1041,14,FALSE)</f>
        <v>72</v>
      </c>
      <c r="D1529" s="29">
        <f>VLOOKUP($J1525,ASBVs!$A$2:$AP$1041,16,FALSE)</f>
        <v>63</v>
      </c>
      <c r="E1529" s="29">
        <f>VLOOKUP($J1525,ASBVs!$A$2:$AP$1041,18,FALSE)</f>
        <v>68</v>
      </c>
      <c r="F1529" s="29">
        <f>VLOOKUP($J1525,ASBVs!$A$2:$AP$1041,20,FALSE)</f>
        <v>67</v>
      </c>
      <c r="G1529" s="29">
        <f>VLOOKUP($J1525,ASBVs!$A$2:$AP$1041,42,FALSE)</f>
        <v>59</v>
      </c>
      <c r="H1529" s="29">
        <f>VLOOKUP($J1525,ASBVs!$A$2:$AP$1041,40,FALSE)</f>
        <v>50</v>
      </c>
      <c r="I1529" s="29">
        <f>VLOOKUP($J1525,ASBVs!$A$2:$AP$1041,22,FALSE)</f>
        <v>62</v>
      </c>
      <c r="J1529" s="29">
        <f>VLOOKUP($J1525,ASBVs!$A$2:$AP$1041,32,FALSE)</f>
        <v>57</v>
      </c>
    </row>
    <row r="1530" spans="2:10" ht="12.6" customHeight="1" x14ac:dyDescent="0.3">
      <c r="B1530" s="31" t="s">
        <v>1089</v>
      </c>
      <c r="C1530" s="27" t="s">
        <v>1090</v>
      </c>
      <c r="D1530" s="27" t="s">
        <v>1091</v>
      </c>
      <c r="E1530" s="27" t="s">
        <v>8</v>
      </c>
      <c r="F1530" s="27" t="s">
        <v>6</v>
      </c>
      <c r="G1530" s="27" t="s">
        <v>7</v>
      </c>
      <c r="H1530" s="27" t="s">
        <v>2638</v>
      </c>
      <c r="I1530" s="85" t="s">
        <v>2700</v>
      </c>
      <c r="J1530" s="86"/>
    </row>
    <row r="1531" spans="2:10" ht="12.6" customHeight="1" x14ac:dyDescent="0.3">
      <c r="B1531" s="30">
        <f>VLOOKUP($J1525,ASBVs!$A$2:$AP$1041,33,FALSE)</f>
        <v>0.09</v>
      </c>
      <c r="C1531" s="30">
        <f>VLOOKUP($J1525,ASBVs!$A$2:$AP$1041,35,FALSE)</f>
        <v>0.3</v>
      </c>
      <c r="D1531" s="30">
        <f>VLOOKUP($J1525,ASBVs!$A$2:$AP$1041,37,FALSE)</f>
        <v>1E-3</v>
      </c>
      <c r="E1531" s="32">
        <f>VLOOKUP($J1525,ASBVs!$A$2:$AP$1041,29,FALSE)</f>
        <v>3.22</v>
      </c>
      <c r="F1531" s="32">
        <f>VLOOKUP($J1525,ASBVs!$A$2:$AP$1041,23,FALSE)</f>
        <v>-7.0000000000000007E-2</v>
      </c>
      <c r="G1531" s="32">
        <f>VLOOKUP($J1525,ASBVs!$A$2:$AP$1041,25,FALSE)</f>
        <v>0.8</v>
      </c>
      <c r="H1531" s="32">
        <f>VLOOKUP($J1525,ASBVs!$A$2:$AP$1041,27,FALSE)</f>
        <v>2.08</v>
      </c>
      <c r="I1531" s="86"/>
      <c r="J1531" s="86"/>
    </row>
    <row r="1532" spans="2:10" ht="12.6" customHeight="1" x14ac:dyDescent="0.3">
      <c r="B1532" s="33">
        <f>VLOOKUP($J1525,ASBVs!$A$2:$AP$1041,34,FALSE)</f>
        <v>44</v>
      </c>
      <c r="C1532" s="33">
        <f>VLOOKUP($J1525,ASBVs!$A$2:$AP$1041,36,FALSE)</f>
        <v>54</v>
      </c>
      <c r="D1532" s="33">
        <f>VLOOKUP($J1525,ASBVs!$A$2:$AP$1041,38,FALSE)</f>
        <v>37</v>
      </c>
      <c r="E1532" s="33">
        <f>VLOOKUP($J1525,ASBVs!$A$2:$AP$1041,30,FALSE)</f>
        <v>62</v>
      </c>
      <c r="F1532" s="33">
        <f>VLOOKUP($J1525,ASBVs!$A$2:$AP$1041,24,FALSE)</f>
        <v>50</v>
      </c>
      <c r="G1532" s="33">
        <f>VLOOKUP($J1525,ASBVs!$A$2:$AP$1041,26,FALSE)</f>
        <v>49</v>
      </c>
      <c r="H1532" s="33">
        <f>VLOOKUP($J1525,ASBVs!$A$2:$AP$1041,28,FALSE)</f>
        <v>54</v>
      </c>
      <c r="I1532" s="99">
        <f>VLOOKUP($J1525,ASBVs!$A$2:$AQ$1041,43,FALSE)</f>
        <v>5.84</v>
      </c>
      <c r="J1532" s="79"/>
    </row>
    <row r="1533" spans="2:10" ht="12.6" customHeight="1" x14ac:dyDescent="0.3">
      <c r="B1533" s="87" t="s">
        <v>2695</v>
      </c>
      <c r="C1533" s="88"/>
      <c r="D1533" s="89" t="s">
        <v>2699</v>
      </c>
      <c r="E1533" s="90"/>
      <c r="F1533" s="91" t="str">
        <f>VLOOKUP($J1525,ASBVs!$A$2:$F$1041,6,FALSE)</f>
        <v xml:space="preserve"> </v>
      </c>
      <c r="G1533" s="34" t="s">
        <v>2669</v>
      </c>
      <c r="H1533" s="35" t="str">
        <f>VLOOKUP($J1525,ASBVs!$A$2:$AU$1041,46,FALSE)</f>
        <v>2</v>
      </c>
      <c r="I1533" s="34" t="s">
        <v>2670</v>
      </c>
      <c r="J1533" s="35" t="str">
        <f>VLOOKUP($J1525,ASBVs!$A$2:$AU$1041,47,FALSE)</f>
        <v>1</v>
      </c>
    </row>
    <row r="1534" spans="2:10" ht="12.6" customHeight="1" x14ac:dyDescent="0.3">
      <c r="B1534" s="93">
        <f>VLOOKUP($J1525,ASBVs!$A$2:$AS$1041,45,FALSE)</f>
        <v>127.44</v>
      </c>
      <c r="C1534" s="94"/>
      <c r="D1534" s="93">
        <f>VLOOKUP($J1525,ASBVs!$A$2:$AS$1041,44,FALSE)</f>
        <v>168.94</v>
      </c>
      <c r="E1534" s="94"/>
      <c r="F1534" s="92"/>
      <c r="G1534" s="34" t="s">
        <v>2671</v>
      </c>
      <c r="H1534" s="35" t="str">
        <f>VLOOKUP($J1525,ASBVs!$A$2:$AW$1041,48,FALSE)</f>
        <v>1</v>
      </c>
      <c r="I1534" s="34" t="s">
        <v>2672</v>
      </c>
      <c r="J1534" s="35">
        <f>VLOOKUP($J1525,ASBVs!$A$2:$AW$1041,49,FALSE)</f>
        <v>4</v>
      </c>
    </row>
    <row r="1535" spans="2:10" ht="12.6" customHeight="1" x14ac:dyDescent="0.3">
      <c r="B1535" s="36" t="s">
        <v>2696</v>
      </c>
      <c r="C1535" s="95" t="str">
        <f>VLOOKUP($J1525,ASBVs!$A$2:$E$1041,5,FALSE)</f>
        <v xml:space="preserve">Individual </v>
      </c>
      <c r="D1535" s="96"/>
      <c r="E1535" s="97" t="s">
        <v>2697</v>
      </c>
      <c r="F1535" s="98"/>
      <c r="G1535" s="74"/>
      <c r="H1535" s="75"/>
      <c r="I1535" s="37" t="s">
        <v>2698</v>
      </c>
      <c r="J1535" s="38"/>
    </row>
    <row r="1537" spans="2:10" ht="12.6" customHeight="1" x14ac:dyDescent="0.3">
      <c r="B1537" s="76" t="s">
        <v>2692</v>
      </c>
      <c r="C1537" s="77"/>
      <c r="D1537" s="20" t="str">
        <f>VLOOKUP($J1537,ASBVs!$A$2:$B$1041,2,FALSE)</f>
        <v>224660</v>
      </c>
      <c r="E1537" s="21"/>
      <c r="F1537" s="22" t="str">
        <f>VLOOKUP($J1537,ASBVs!$A$2:$J$1041,10,FALSE)</f>
        <v>Triplet</v>
      </c>
      <c r="G1537" s="78" t="str">
        <f>VLOOKUP($J1537,ASBVs!$A$2:$AX$1041,50,FALSE)</f>
        <v xml:space="preserve"> </v>
      </c>
      <c r="H1537" s="79"/>
      <c r="I1537" s="23" t="s">
        <v>2693</v>
      </c>
      <c r="J1537" s="24">
        <v>119</v>
      </c>
    </row>
    <row r="1538" spans="2:10" ht="12.6" customHeight="1" x14ac:dyDescent="0.3">
      <c r="B1538" s="25" t="s">
        <v>2694</v>
      </c>
      <c r="C1538" s="80" t="str">
        <f>VLOOKUP($J1537,ASBVs!$A$2:$H$1041,8,FALSE)</f>
        <v>213926</v>
      </c>
      <c r="D1538" s="80"/>
      <c r="E1538" s="81"/>
      <c r="F1538" s="26" t="s">
        <v>2639</v>
      </c>
      <c r="G1538" s="82">
        <f>VLOOKUP($J1537,ASBVs!$A$2:$I$1041,9,FALSE)</f>
        <v>44709</v>
      </c>
      <c r="H1538" s="83"/>
      <c r="I1538" s="83"/>
      <c r="J1538" s="84"/>
    </row>
    <row r="1539" spans="2:10" ht="12.6" customHeight="1" x14ac:dyDescent="0.3">
      <c r="B1539" s="27" t="s">
        <v>0</v>
      </c>
      <c r="C1539" s="28" t="s">
        <v>1</v>
      </c>
      <c r="D1539" s="28" t="s">
        <v>2</v>
      </c>
      <c r="E1539" s="28" t="s">
        <v>3</v>
      </c>
      <c r="F1539" s="27" t="s">
        <v>4</v>
      </c>
      <c r="G1539" s="28" t="s">
        <v>1093</v>
      </c>
      <c r="H1539" s="28" t="s">
        <v>1092</v>
      </c>
      <c r="I1539" s="28" t="s">
        <v>5</v>
      </c>
      <c r="J1539" s="28" t="s">
        <v>2652</v>
      </c>
    </row>
    <row r="1540" spans="2:10" ht="12.6" customHeight="1" x14ac:dyDescent="0.3">
      <c r="B1540" s="29">
        <f>VLOOKUP($J1537,ASBVs!$A$2:$AP$1041,11,FALSE)</f>
        <v>0.38</v>
      </c>
      <c r="C1540" s="29">
        <f>VLOOKUP($J1537,ASBVs!$A$2:$AP$1041,13,FALSE)</f>
        <v>9.6199999999999992</v>
      </c>
      <c r="D1540" s="29">
        <f>VLOOKUP($J1537,ASBVs!$A$2:$AP$1041,15,FALSE)</f>
        <v>17.510000000000002</v>
      </c>
      <c r="E1540" s="29">
        <f>VLOOKUP($J1537,ASBVs!$A$2:$AP$1041,17,FALSE)</f>
        <v>-0.54</v>
      </c>
      <c r="F1540" s="29">
        <f>VLOOKUP($J1537,ASBVs!$A$2:$AP$1041,19,FALSE)</f>
        <v>1.3</v>
      </c>
      <c r="G1540" s="39">
        <f>VLOOKUP($J1537,ASBVs!$A$2:$AP$1041,41,FALSE)</f>
        <v>0.43</v>
      </c>
      <c r="H1540" s="39">
        <f>VLOOKUP($J1537,ASBVs!$A$2:$AP$1041,39,FALSE)</f>
        <v>0.28999999999999998</v>
      </c>
      <c r="I1540" s="29">
        <f>VLOOKUP($J1537,ASBVs!$A$2:$AP$1041,21,FALSE)</f>
        <v>0.05</v>
      </c>
      <c r="J1540" s="39">
        <f>VLOOKUP($J1537,ASBVs!$A$2:$AP$1041,31,FALSE)</f>
        <v>0.25</v>
      </c>
    </row>
    <row r="1541" spans="2:10" ht="12.6" customHeight="1" x14ac:dyDescent="0.3">
      <c r="B1541" s="29">
        <f>VLOOKUP($J1537,ASBVs!$A$2:$AP$1041,12,FALSE)</f>
        <v>66</v>
      </c>
      <c r="C1541" s="29">
        <f>VLOOKUP($J1537,ASBVs!$A$2:$AP$1041,14,FALSE)</f>
        <v>70</v>
      </c>
      <c r="D1541" s="29">
        <f>VLOOKUP($J1537,ASBVs!$A$2:$AP$1041,16,FALSE)</f>
        <v>60</v>
      </c>
      <c r="E1541" s="29">
        <f>VLOOKUP($J1537,ASBVs!$A$2:$AP$1041,18,FALSE)</f>
        <v>63</v>
      </c>
      <c r="F1541" s="29">
        <f>VLOOKUP($J1537,ASBVs!$A$2:$AP$1041,20,FALSE)</f>
        <v>64</v>
      </c>
      <c r="G1541" s="29">
        <f>VLOOKUP($J1537,ASBVs!$A$2:$AP$1041,42,FALSE)</f>
        <v>51</v>
      </c>
      <c r="H1541" s="29">
        <f>VLOOKUP($J1537,ASBVs!$A$2:$AP$1041,40,FALSE)</f>
        <v>45</v>
      </c>
      <c r="I1541" s="29">
        <f>VLOOKUP($J1537,ASBVs!$A$2:$AP$1041,22,FALSE)</f>
        <v>57</v>
      </c>
      <c r="J1541" s="29">
        <f>VLOOKUP($J1537,ASBVs!$A$2:$AP$1041,32,FALSE)</f>
        <v>49</v>
      </c>
    </row>
    <row r="1542" spans="2:10" ht="12.6" customHeight="1" x14ac:dyDescent="0.3">
      <c r="B1542" s="31" t="s">
        <v>1089</v>
      </c>
      <c r="C1542" s="27" t="s">
        <v>1090</v>
      </c>
      <c r="D1542" s="27" t="s">
        <v>1091</v>
      </c>
      <c r="E1542" s="27" t="s">
        <v>8</v>
      </c>
      <c r="F1542" s="27" t="s">
        <v>6</v>
      </c>
      <c r="G1542" s="27" t="s">
        <v>7</v>
      </c>
      <c r="H1542" s="27" t="s">
        <v>2638</v>
      </c>
      <c r="I1542" s="85" t="s">
        <v>2700</v>
      </c>
      <c r="J1542" s="86"/>
    </row>
    <row r="1543" spans="2:10" ht="12.6" customHeight="1" x14ac:dyDescent="0.3">
      <c r="B1543" s="30">
        <f>VLOOKUP($J1537,ASBVs!$A$2:$AP$1041,33,FALSE)</f>
        <v>0.03</v>
      </c>
      <c r="C1543" s="30">
        <f>VLOOKUP($J1537,ASBVs!$A$2:$AP$1041,35,FALSE)</f>
        <v>0.26</v>
      </c>
      <c r="D1543" s="30">
        <f>VLOOKUP($J1537,ASBVs!$A$2:$AP$1041,37,FALSE)</f>
        <v>0.03</v>
      </c>
      <c r="E1543" s="32">
        <f>VLOOKUP($J1537,ASBVs!$A$2:$AP$1041,29,FALSE)</f>
        <v>4.9400000000000004</v>
      </c>
      <c r="F1543" s="32">
        <f>VLOOKUP($J1537,ASBVs!$A$2:$AP$1041,23,FALSE)</f>
        <v>-0.17</v>
      </c>
      <c r="G1543" s="32">
        <f>VLOOKUP($J1537,ASBVs!$A$2:$AP$1041,25,FALSE)</f>
        <v>3.26</v>
      </c>
      <c r="H1543" s="32">
        <f>VLOOKUP($J1537,ASBVs!$A$2:$AP$1041,27,FALSE)</f>
        <v>1.82</v>
      </c>
      <c r="I1543" s="86"/>
      <c r="J1543" s="86"/>
    </row>
    <row r="1544" spans="2:10" ht="12.6" customHeight="1" x14ac:dyDescent="0.3">
      <c r="B1544" s="33">
        <f>VLOOKUP($J1537,ASBVs!$A$2:$AP$1041,34,FALSE)</f>
        <v>39</v>
      </c>
      <c r="C1544" s="33">
        <f>VLOOKUP($J1537,ASBVs!$A$2:$AP$1041,36,FALSE)</f>
        <v>48</v>
      </c>
      <c r="D1544" s="33">
        <f>VLOOKUP($J1537,ASBVs!$A$2:$AP$1041,38,FALSE)</f>
        <v>32</v>
      </c>
      <c r="E1544" s="33">
        <f>VLOOKUP($J1537,ASBVs!$A$2:$AP$1041,30,FALSE)</f>
        <v>59</v>
      </c>
      <c r="F1544" s="33">
        <f>VLOOKUP($J1537,ASBVs!$A$2:$AP$1041,24,FALSE)</f>
        <v>46</v>
      </c>
      <c r="G1544" s="33">
        <f>VLOOKUP($J1537,ASBVs!$A$2:$AP$1041,26,FALSE)</f>
        <v>46</v>
      </c>
      <c r="H1544" s="33">
        <f>VLOOKUP($J1537,ASBVs!$A$2:$AP$1041,28,FALSE)</f>
        <v>50</v>
      </c>
      <c r="I1544" s="99">
        <f>VLOOKUP($J1537,ASBVs!$A$2:$AQ$1041,43,FALSE)</f>
        <v>9.67</v>
      </c>
      <c r="J1544" s="79"/>
    </row>
    <row r="1545" spans="2:10" ht="12.6" customHeight="1" x14ac:dyDescent="0.3">
      <c r="B1545" s="87" t="s">
        <v>2695</v>
      </c>
      <c r="C1545" s="88"/>
      <c r="D1545" s="89" t="s">
        <v>2699</v>
      </c>
      <c r="E1545" s="90"/>
      <c r="F1545" s="91" t="str">
        <f>VLOOKUP($J1537,ASBVs!$A$2:$F$1041,6,FALSE)</f>
        <v xml:space="preserve"> </v>
      </c>
      <c r="G1545" s="34" t="s">
        <v>2669</v>
      </c>
      <c r="H1545" s="35" t="str">
        <f>VLOOKUP($J1537,ASBVs!$A$2:$AU$1041,46,FALSE)</f>
        <v>2</v>
      </c>
      <c r="I1545" s="34" t="s">
        <v>2670</v>
      </c>
      <c r="J1545" s="35" t="str">
        <f>VLOOKUP($J1537,ASBVs!$A$2:$AU$1041,47,FALSE)</f>
        <v>2</v>
      </c>
    </row>
    <row r="1546" spans="2:10" ht="12.6" customHeight="1" x14ac:dyDescent="0.3">
      <c r="B1546" s="93">
        <f>VLOOKUP($J1537,ASBVs!$A$2:$AS$1041,45,FALSE)</f>
        <v>126.36</v>
      </c>
      <c r="C1546" s="94"/>
      <c r="D1546" s="93">
        <f>VLOOKUP($J1537,ASBVs!$A$2:$AS$1041,44,FALSE)</f>
        <v>160.91999999999999</v>
      </c>
      <c r="E1546" s="94"/>
      <c r="F1546" s="92"/>
      <c r="G1546" s="34" t="s">
        <v>2671</v>
      </c>
      <c r="H1546" s="35" t="str">
        <f>VLOOKUP($J1537,ASBVs!$A$2:$AW$1041,48,FALSE)</f>
        <v>2</v>
      </c>
      <c r="I1546" s="34" t="s">
        <v>2672</v>
      </c>
      <c r="J1546" s="35">
        <f>VLOOKUP($J1537,ASBVs!$A$2:$AW$1041,49,FALSE)</f>
        <v>3</v>
      </c>
    </row>
    <row r="1547" spans="2:10" ht="12.6" customHeight="1" x14ac:dyDescent="0.3">
      <c r="B1547" s="36" t="s">
        <v>2696</v>
      </c>
      <c r="C1547" s="95" t="str">
        <f>VLOOKUP($J1537,ASBVs!$A$2:$E$1041,5,FALSE)</f>
        <v xml:space="preserve">Individual </v>
      </c>
      <c r="D1547" s="96"/>
      <c r="E1547" s="97" t="s">
        <v>2697</v>
      </c>
      <c r="F1547" s="98"/>
      <c r="G1547" s="74"/>
      <c r="H1547" s="75"/>
      <c r="I1547" s="37" t="s">
        <v>2698</v>
      </c>
      <c r="J1547" s="38"/>
    </row>
    <row r="1549" spans="2:10" ht="12.6" customHeight="1" x14ac:dyDescent="0.3">
      <c r="B1549" s="76" t="s">
        <v>2692</v>
      </c>
      <c r="C1549" s="77"/>
      <c r="D1549" s="20" t="str">
        <f>VLOOKUP($J1549,ASBVs!$A$2:$B$1041,2,FALSE)</f>
        <v>224138</v>
      </c>
      <c r="E1549" s="21"/>
      <c r="F1549" s="22" t="str">
        <f>VLOOKUP($J1549,ASBVs!$A$2:$J$1041,10,FALSE)</f>
        <v>Twin</v>
      </c>
      <c r="G1549" s="78" t="str">
        <f>VLOOKUP($J1549,ASBVs!$A$2:$AX$1041,50,FALSE)</f>
        <v xml:space="preserve"> </v>
      </c>
      <c r="H1549" s="79"/>
      <c r="I1549" s="23" t="s">
        <v>2693</v>
      </c>
      <c r="J1549" s="24">
        <v>120</v>
      </c>
    </row>
    <row r="1550" spans="2:10" ht="12.6" customHeight="1" x14ac:dyDescent="0.3">
      <c r="B1550" s="25" t="s">
        <v>2694</v>
      </c>
      <c r="C1550" s="80" t="str">
        <f>VLOOKUP($J1549,ASBVs!$A$2:$H$1041,8,FALSE)</f>
        <v>218844</v>
      </c>
      <c r="D1550" s="80"/>
      <c r="E1550" s="81"/>
      <c r="F1550" s="26" t="s">
        <v>2639</v>
      </c>
      <c r="G1550" s="82">
        <f>VLOOKUP($J1549,ASBVs!$A$2:$I$1041,9,FALSE)</f>
        <v>44708</v>
      </c>
      <c r="H1550" s="83"/>
      <c r="I1550" s="83"/>
      <c r="J1550" s="84"/>
    </row>
    <row r="1551" spans="2:10" ht="12.6" customHeight="1" x14ac:dyDescent="0.3">
      <c r="B1551" s="27" t="s">
        <v>0</v>
      </c>
      <c r="C1551" s="28" t="s">
        <v>1</v>
      </c>
      <c r="D1551" s="28" t="s">
        <v>2</v>
      </c>
      <c r="E1551" s="28" t="s">
        <v>3</v>
      </c>
      <c r="F1551" s="27" t="s">
        <v>4</v>
      </c>
      <c r="G1551" s="28" t="s">
        <v>1093</v>
      </c>
      <c r="H1551" s="28" t="s">
        <v>1092</v>
      </c>
      <c r="I1551" s="28" t="s">
        <v>5</v>
      </c>
      <c r="J1551" s="28" t="s">
        <v>2652</v>
      </c>
    </row>
    <row r="1552" spans="2:10" ht="12.6" customHeight="1" x14ac:dyDescent="0.3">
      <c r="B1552" s="29">
        <f>VLOOKUP($J1549,ASBVs!$A$2:$AP$1041,11,FALSE)</f>
        <v>0.14000000000000001</v>
      </c>
      <c r="C1552" s="29">
        <f>VLOOKUP($J1549,ASBVs!$A$2:$AP$1041,13,FALSE)</f>
        <v>6.07</v>
      </c>
      <c r="D1552" s="29">
        <f>VLOOKUP($J1549,ASBVs!$A$2:$AP$1041,15,FALSE)</f>
        <v>9.24</v>
      </c>
      <c r="E1552" s="29">
        <f>VLOOKUP($J1549,ASBVs!$A$2:$AP$1041,17,FALSE)</f>
        <v>0.43</v>
      </c>
      <c r="F1552" s="29">
        <f>VLOOKUP($J1549,ASBVs!$A$2:$AP$1041,19,FALSE)</f>
        <v>2.94</v>
      </c>
      <c r="G1552" s="39">
        <f>VLOOKUP($J1549,ASBVs!$A$2:$AP$1041,41,FALSE)</f>
        <v>0.53</v>
      </c>
      <c r="H1552" s="39">
        <f>VLOOKUP($J1549,ASBVs!$A$2:$AP$1041,39,FALSE)</f>
        <v>0.36</v>
      </c>
      <c r="I1552" s="29">
        <f>VLOOKUP($J1549,ASBVs!$A$2:$AP$1041,21,FALSE)</f>
        <v>-0.81</v>
      </c>
      <c r="J1552" s="39">
        <f>VLOOKUP($J1549,ASBVs!$A$2:$AP$1041,31,FALSE)</f>
        <v>0.35</v>
      </c>
    </row>
    <row r="1553" spans="2:10" ht="12.6" customHeight="1" x14ac:dyDescent="0.3">
      <c r="B1553" s="29">
        <f>VLOOKUP($J1549,ASBVs!$A$2:$AP$1041,12,FALSE)</f>
        <v>67</v>
      </c>
      <c r="C1553" s="29">
        <f>VLOOKUP($J1549,ASBVs!$A$2:$AP$1041,14,FALSE)</f>
        <v>71</v>
      </c>
      <c r="D1553" s="29">
        <f>VLOOKUP($J1549,ASBVs!$A$2:$AP$1041,16,FALSE)</f>
        <v>62</v>
      </c>
      <c r="E1553" s="29">
        <f>VLOOKUP($J1549,ASBVs!$A$2:$AP$1041,18,FALSE)</f>
        <v>64</v>
      </c>
      <c r="F1553" s="29">
        <f>VLOOKUP($J1549,ASBVs!$A$2:$AP$1041,20,FALSE)</f>
        <v>64</v>
      </c>
      <c r="G1553" s="29">
        <f>VLOOKUP($J1549,ASBVs!$A$2:$AP$1041,42,FALSE)</f>
        <v>55</v>
      </c>
      <c r="H1553" s="29">
        <f>VLOOKUP($J1549,ASBVs!$A$2:$AP$1041,40,FALSE)</f>
        <v>48</v>
      </c>
      <c r="I1553" s="29">
        <f>VLOOKUP($J1549,ASBVs!$A$2:$AP$1041,22,FALSE)</f>
        <v>58</v>
      </c>
      <c r="J1553" s="29">
        <f>VLOOKUP($J1549,ASBVs!$A$2:$AP$1041,32,FALSE)</f>
        <v>53</v>
      </c>
    </row>
    <row r="1554" spans="2:10" ht="12.6" customHeight="1" x14ac:dyDescent="0.3">
      <c r="B1554" s="31" t="s">
        <v>1089</v>
      </c>
      <c r="C1554" s="27" t="s">
        <v>1090</v>
      </c>
      <c r="D1554" s="27" t="s">
        <v>1091</v>
      </c>
      <c r="E1554" s="27" t="s">
        <v>8</v>
      </c>
      <c r="F1554" s="27" t="s">
        <v>6</v>
      </c>
      <c r="G1554" s="27" t="s">
        <v>7</v>
      </c>
      <c r="H1554" s="27" t="s">
        <v>2638</v>
      </c>
      <c r="I1554" s="85" t="s">
        <v>2700</v>
      </c>
      <c r="J1554" s="86"/>
    </row>
    <row r="1555" spans="2:10" ht="12.6" customHeight="1" x14ac:dyDescent="0.3">
      <c r="B1555" s="30">
        <f>VLOOKUP($J1549,ASBVs!$A$2:$AP$1041,33,FALSE)</f>
        <v>0.08</v>
      </c>
      <c r="C1555" s="30">
        <f>VLOOKUP($J1549,ASBVs!$A$2:$AP$1041,35,FALSE)</f>
        <v>0.28000000000000003</v>
      </c>
      <c r="D1555" s="30">
        <f>VLOOKUP($J1549,ASBVs!$A$2:$AP$1041,37,FALSE)</f>
        <v>0.02</v>
      </c>
      <c r="E1555" s="32">
        <f>VLOOKUP($J1549,ASBVs!$A$2:$AP$1041,29,FALSE)</f>
        <v>3.85</v>
      </c>
      <c r="F1555" s="32">
        <f>VLOOKUP($J1549,ASBVs!$A$2:$AP$1041,23,FALSE)</f>
        <v>-0.25</v>
      </c>
      <c r="G1555" s="32">
        <f>VLOOKUP($J1549,ASBVs!$A$2:$AP$1041,25,FALSE)</f>
        <v>0.32</v>
      </c>
      <c r="H1555" s="32">
        <f>VLOOKUP($J1549,ASBVs!$A$2:$AP$1041,27,FALSE)</f>
        <v>2.41</v>
      </c>
      <c r="I1555" s="86"/>
      <c r="J1555" s="86"/>
    </row>
    <row r="1556" spans="2:10" ht="12.6" customHeight="1" x14ac:dyDescent="0.3">
      <c r="B1556" s="33">
        <f>VLOOKUP($J1549,ASBVs!$A$2:$AP$1041,34,FALSE)</f>
        <v>43</v>
      </c>
      <c r="C1556" s="33">
        <f>VLOOKUP($J1549,ASBVs!$A$2:$AP$1041,36,FALSE)</f>
        <v>51</v>
      </c>
      <c r="D1556" s="33">
        <f>VLOOKUP($J1549,ASBVs!$A$2:$AP$1041,38,FALSE)</f>
        <v>37</v>
      </c>
      <c r="E1556" s="33">
        <f>VLOOKUP($J1549,ASBVs!$A$2:$AP$1041,30,FALSE)</f>
        <v>59</v>
      </c>
      <c r="F1556" s="33">
        <f>VLOOKUP($J1549,ASBVs!$A$2:$AP$1041,24,FALSE)</f>
        <v>51</v>
      </c>
      <c r="G1556" s="33">
        <f>VLOOKUP($J1549,ASBVs!$A$2:$AP$1041,26,FALSE)</f>
        <v>50</v>
      </c>
      <c r="H1556" s="33">
        <f>VLOOKUP($J1549,ASBVs!$A$2:$AP$1041,28,FALSE)</f>
        <v>52</v>
      </c>
      <c r="I1556" s="99">
        <f>VLOOKUP($J1549,ASBVs!$A$2:$AQ$1041,43,FALSE)</f>
        <v>5.26</v>
      </c>
      <c r="J1556" s="79"/>
    </row>
    <row r="1557" spans="2:10" ht="12.6" customHeight="1" x14ac:dyDescent="0.3">
      <c r="B1557" s="87" t="s">
        <v>2695</v>
      </c>
      <c r="C1557" s="88"/>
      <c r="D1557" s="89" t="s">
        <v>2699</v>
      </c>
      <c r="E1557" s="90"/>
      <c r="F1557" s="91" t="str">
        <f>VLOOKUP($J1549,ASBVs!$A$2:$F$1041,6,FALSE)</f>
        <v xml:space="preserve"> </v>
      </c>
      <c r="G1557" s="34" t="s">
        <v>2669</v>
      </c>
      <c r="H1557" s="35" t="str">
        <f>VLOOKUP($J1549,ASBVs!$A$2:$AU$1041,46,FALSE)</f>
        <v>2</v>
      </c>
      <c r="I1557" s="34" t="s">
        <v>2670</v>
      </c>
      <c r="J1557" s="35" t="str">
        <f>VLOOKUP($J1549,ASBVs!$A$2:$AU$1041,47,FALSE)</f>
        <v>1</v>
      </c>
    </row>
    <row r="1558" spans="2:10" ht="12.6" customHeight="1" x14ac:dyDescent="0.3">
      <c r="B1558" s="93">
        <f>VLOOKUP($J1549,ASBVs!$A$2:$AS$1041,45,FALSE)</f>
        <v>125.84</v>
      </c>
      <c r="C1558" s="94"/>
      <c r="D1558" s="93">
        <f>VLOOKUP($J1549,ASBVs!$A$2:$AS$1041,44,FALSE)</f>
        <v>172.6</v>
      </c>
      <c r="E1558" s="94"/>
      <c r="F1558" s="92"/>
      <c r="G1558" s="34" t="s">
        <v>2671</v>
      </c>
      <c r="H1558" s="35" t="str">
        <f>VLOOKUP($J1549,ASBVs!$A$2:$AW$1041,48,FALSE)</f>
        <v>2</v>
      </c>
      <c r="I1558" s="34" t="s">
        <v>2672</v>
      </c>
      <c r="J1558" s="35">
        <f>VLOOKUP($J1549,ASBVs!$A$2:$AW$1041,49,FALSE)</f>
        <v>3</v>
      </c>
    </row>
    <row r="1559" spans="2:10" ht="12.6" customHeight="1" x14ac:dyDescent="0.3">
      <c r="B1559" s="36" t="s">
        <v>2696</v>
      </c>
      <c r="C1559" s="95" t="str">
        <f>VLOOKUP($J1549,ASBVs!$A$2:$E$1041,5,FALSE)</f>
        <v xml:space="preserve">Individual </v>
      </c>
      <c r="D1559" s="96"/>
      <c r="E1559" s="97" t="s">
        <v>2697</v>
      </c>
      <c r="F1559" s="98"/>
      <c r="G1559" s="74"/>
      <c r="H1559" s="75"/>
      <c r="I1559" s="37" t="s">
        <v>2698</v>
      </c>
      <c r="J1559" s="38"/>
    </row>
    <row r="1561" spans="2:10" ht="12.6" customHeight="1" x14ac:dyDescent="0.3">
      <c r="B1561" s="76" t="s">
        <v>2692</v>
      </c>
      <c r="C1561" s="77"/>
      <c r="D1561" s="20" t="str">
        <f>VLOOKUP($J1561,ASBVs!$A$2:$B$1041,2,FALSE)</f>
        <v>225315</v>
      </c>
      <c r="E1561" s="21"/>
      <c r="F1561" s="22" t="str">
        <f>VLOOKUP($J1561,ASBVs!$A$2:$J$1041,10,FALSE)</f>
        <v>Twin</v>
      </c>
      <c r="G1561" s="78" t="str">
        <f>VLOOKUP($J1561,ASBVs!$A$2:$AX$1041,50,FALSE)</f>
        <v xml:space="preserve"> </v>
      </c>
      <c r="H1561" s="79"/>
      <c r="I1561" s="23" t="s">
        <v>2693</v>
      </c>
      <c r="J1561" s="24">
        <v>121</v>
      </c>
    </row>
    <row r="1562" spans="2:10" ht="12.6" customHeight="1" x14ac:dyDescent="0.3">
      <c r="B1562" s="25" t="s">
        <v>2694</v>
      </c>
      <c r="C1562" s="80" t="str">
        <f>VLOOKUP($J1561,ASBVs!$A$2:$H$1041,8,FALSE)</f>
        <v>218946</v>
      </c>
      <c r="D1562" s="80"/>
      <c r="E1562" s="81"/>
      <c r="F1562" s="26" t="s">
        <v>2639</v>
      </c>
      <c r="G1562" s="82">
        <f>VLOOKUP($J1561,ASBVs!$A$2:$I$1041,9,FALSE)</f>
        <v>44722</v>
      </c>
      <c r="H1562" s="83"/>
      <c r="I1562" s="83"/>
      <c r="J1562" s="84"/>
    </row>
    <row r="1563" spans="2:10" ht="12.6" customHeight="1" x14ac:dyDescent="0.3">
      <c r="B1563" s="27" t="s">
        <v>0</v>
      </c>
      <c r="C1563" s="28" t="s">
        <v>1</v>
      </c>
      <c r="D1563" s="28" t="s">
        <v>2</v>
      </c>
      <c r="E1563" s="28" t="s">
        <v>3</v>
      </c>
      <c r="F1563" s="27" t="s">
        <v>4</v>
      </c>
      <c r="G1563" s="28" t="s">
        <v>1093</v>
      </c>
      <c r="H1563" s="28" t="s">
        <v>1092</v>
      </c>
      <c r="I1563" s="28" t="s">
        <v>5</v>
      </c>
      <c r="J1563" s="28" t="s">
        <v>2652</v>
      </c>
    </row>
    <row r="1564" spans="2:10" ht="12.6" customHeight="1" x14ac:dyDescent="0.3">
      <c r="B1564" s="29">
        <f>VLOOKUP($J1561,ASBVs!$A$2:$AP$1041,11,FALSE)</f>
        <v>0.49</v>
      </c>
      <c r="C1564" s="29">
        <f>VLOOKUP($J1561,ASBVs!$A$2:$AP$1041,13,FALSE)</f>
        <v>9.91</v>
      </c>
      <c r="D1564" s="29">
        <f>VLOOKUP($J1561,ASBVs!$A$2:$AP$1041,15,FALSE)</f>
        <v>15</v>
      </c>
      <c r="E1564" s="29">
        <f>VLOOKUP($J1561,ASBVs!$A$2:$AP$1041,17,FALSE)</f>
        <v>-0.78</v>
      </c>
      <c r="F1564" s="29">
        <f>VLOOKUP($J1561,ASBVs!$A$2:$AP$1041,19,FALSE)</f>
        <v>1.75</v>
      </c>
      <c r="G1564" s="39">
        <f>VLOOKUP($J1561,ASBVs!$A$2:$AP$1041,41,FALSE)</f>
        <v>0.36</v>
      </c>
      <c r="H1564" s="39">
        <f>VLOOKUP($J1561,ASBVs!$A$2:$AP$1041,39,FALSE)</f>
        <v>0.23</v>
      </c>
      <c r="I1564" s="29">
        <f>VLOOKUP($J1561,ASBVs!$A$2:$AP$1041,21,FALSE)</f>
        <v>0.25</v>
      </c>
      <c r="J1564" s="39">
        <f>VLOOKUP($J1561,ASBVs!$A$2:$AP$1041,31,FALSE)</f>
        <v>0.23</v>
      </c>
    </row>
    <row r="1565" spans="2:10" ht="12.6" customHeight="1" x14ac:dyDescent="0.3">
      <c r="B1565" s="29">
        <f>VLOOKUP($J1561,ASBVs!$A$2:$AP$1041,12,FALSE)</f>
        <v>68</v>
      </c>
      <c r="C1565" s="29">
        <f>VLOOKUP($J1561,ASBVs!$A$2:$AP$1041,14,FALSE)</f>
        <v>72</v>
      </c>
      <c r="D1565" s="29">
        <f>VLOOKUP($J1561,ASBVs!$A$2:$AP$1041,16,FALSE)</f>
        <v>64</v>
      </c>
      <c r="E1565" s="29">
        <f>VLOOKUP($J1561,ASBVs!$A$2:$AP$1041,18,FALSE)</f>
        <v>65</v>
      </c>
      <c r="F1565" s="29">
        <f>VLOOKUP($J1561,ASBVs!$A$2:$AP$1041,20,FALSE)</f>
        <v>65</v>
      </c>
      <c r="G1565" s="29">
        <f>VLOOKUP($J1561,ASBVs!$A$2:$AP$1041,42,FALSE)</f>
        <v>56</v>
      </c>
      <c r="H1565" s="29">
        <f>VLOOKUP($J1561,ASBVs!$A$2:$AP$1041,40,FALSE)</f>
        <v>49</v>
      </c>
      <c r="I1565" s="29">
        <f>VLOOKUP($J1561,ASBVs!$A$2:$AP$1041,22,FALSE)</f>
        <v>60</v>
      </c>
      <c r="J1565" s="29">
        <f>VLOOKUP($J1561,ASBVs!$A$2:$AP$1041,32,FALSE)</f>
        <v>54</v>
      </c>
    </row>
    <row r="1566" spans="2:10" ht="12.6" customHeight="1" x14ac:dyDescent="0.3">
      <c r="B1566" s="31" t="s">
        <v>1089</v>
      </c>
      <c r="C1566" s="27" t="s">
        <v>1090</v>
      </c>
      <c r="D1566" s="27" t="s">
        <v>1091</v>
      </c>
      <c r="E1566" s="27" t="s">
        <v>8</v>
      </c>
      <c r="F1566" s="27" t="s">
        <v>6</v>
      </c>
      <c r="G1566" s="27" t="s">
        <v>7</v>
      </c>
      <c r="H1566" s="27" t="s">
        <v>2638</v>
      </c>
      <c r="I1566" s="85" t="s">
        <v>2700</v>
      </c>
      <c r="J1566" s="86"/>
    </row>
    <row r="1567" spans="2:10" ht="12.6" customHeight="1" x14ac:dyDescent="0.3">
      <c r="B1567" s="30">
        <f>VLOOKUP($J1561,ASBVs!$A$2:$AP$1041,33,FALSE)</f>
        <v>0.03</v>
      </c>
      <c r="C1567" s="30">
        <f>VLOOKUP($J1561,ASBVs!$A$2:$AP$1041,35,FALSE)</f>
        <v>0.27</v>
      </c>
      <c r="D1567" s="30">
        <f>VLOOKUP($J1561,ASBVs!$A$2:$AP$1041,37,FALSE)</f>
        <v>-0.01</v>
      </c>
      <c r="E1567" s="32">
        <f>VLOOKUP($J1561,ASBVs!$A$2:$AP$1041,29,FALSE)</f>
        <v>5.54</v>
      </c>
      <c r="F1567" s="32">
        <f>VLOOKUP($J1561,ASBVs!$A$2:$AP$1041,23,FALSE)</f>
        <v>-0.34</v>
      </c>
      <c r="G1567" s="32">
        <f>VLOOKUP($J1561,ASBVs!$A$2:$AP$1041,25,FALSE)</f>
        <v>5.82</v>
      </c>
      <c r="H1567" s="32">
        <f>VLOOKUP($J1561,ASBVs!$A$2:$AP$1041,27,FALSE)</f>
        <v>1.86</v>
      </c>
      <c r="I1567" s="86"/>
      <c r="J1567" s="86"/>
    </row>
    <row r="1568" spans="2:10" ht="12.6" customHeight="1" x14ac:dyDescent="0.3">
      <c r="B1568" s="33">
        <f>VLOOKUP($J1561,ASBVs!$A$2:$AP$1041,34,FALSE)</f>
        <v>44</v>
      </c>
      <c r="C1568" s="33">
        <f>VLOOKUP($J1561,ASBVs!$A$2:$AP$1041,36,FALSE)</f>
        <v>52</v>
      </c>
      <c r="D1568" s="33">
        <f>VLOOKUP($J1561,ASBVs!$A$2:$AP$1041,38,FALSE)</f>
        <v>37</v>
      </c>
      <c r="E1568" s="33">
        <f>VLOOKUP($J1561,ASBVs!$A$2:$AP$1041,30,FALSE)</f>
        <v>60</v>
      </c>
      <c r="F1568" s="33">
        <f>VLOOKUP($J1561,ASBVs!$A$2:$AP$1041,24,FALSE)</f>
        <v>50</v>
      </c>
      <c r="G1568" s="33">
        <f>VLOOKUP($J1561,ASBVs!$A$2:$AP$1041,26,FALSE)</f>
        <v>49</v>
      </c>
      <c r="H1568" s="33">
        <f>VLOOKUP($J1561,ASBVs!$A$2:$AP$1041,28,FALSE)</f>
        <v>53</v>
      </c>
      <c r="I1568" s="99">
        <f>VLOOKUP($J1561,ASBVs!$A$2:$AQ$1041,43,FALSE)</f>
        <v>10.16</v>
      </c>
      <c r="J1568" s="79"/>
    </row>
    <row r="1569" spans="2:10" ht="12.6" customHeight="1" x14ac:dyDescent="0.3">
      <c r="B1569" s="87" t="s">
        <v>2695</v>
      </c>
      <c r="C1569" s="88"/>
      <c r="D1569" s="89" t="s">
        <v>2699</v>
      </c>
      <c r="E1569" s="90"/>
      <c r="F1569" s="91" t="str">
        <f>VLOOKUP($J1561,ASBVs!$A$2:$F$1041,6,FALSE)</f>
        <v xml:space="preserve"> </v>
      </c>
      <c r="G1569" s="34" t="s">
        <v>2669</v>
      </c>
      <c r="H1569" s="35" t="str">
        <f>VLOOKUP($J1561,ASBVs!$A$2:$AU$1041,46,FALSE)</f>
        <v>2</v>
      </c>
      <c r="I1569" s="34" t="s">
        <v>2670</v>
      </c>
      <c r="J1569" s="35" t="str">
        <f>VLOOKUP($J1561,ASBVs!$A$2:$AU$1041,47,FALSE)</f>
        <v>2</v>
      </c>
    </row>
    <row r="1570" spans="2:10" ht="12.6" customHeight="1" x14ac:dyDescent="0.3">
      <c r="B1570" s="93">
        <f>VLOOKUP($J1561,ASBVs!$A$2:$AS$1041,45,FALSE)</f>
        <v>125.58</v>
      </c>
      <c r="C1570" s="94"/>
      <c r="D1570" s="93">
        <f>VLOOKUP($J1561,ASBVs!$A$2:$AS$1041,44,FALSE)</f>
        <v>160.51</v>
      </c>
      <c r="E1570" s="94"/>
      <c r="F1570" s="92"/>
      <c r="G1570" s="34" t="s">
        <v>2671</v>
      </c>
      <c r="H1570" s="35" t="str">
        <f>VLOOKUP($J1561,ASBVs!$A$2:$AW$1041,48,FALSE)</f>
        <v>3</v>
      </c>
      <c r="I1570" s="34" t="s">
        <v>2672</v>
      </c>
      <c r="J1570" s="35">
        <f>VLOOKUP($J1561,ASBVs!$A$2:$AW$1041,49,FALSE)</f>
        <v>3</v>
      </c>
    </row>
    <row r="1571" spans="2:10" ht="12.6" customHeight="1" x14ac:dyDescent="0.3">
      <c r="B1571" s="36" t="s">
        <v>2696</v>
      </c>
      <c r="C1571" s="95" t="str">
        <f>VLOOKUP($J1561,ASBVs!$A$2:$E$1041,5,FALSE)</f>
        <v xml:space="preserve">Individual </v>
      </c>
      <c r="D1571" s="96"/>
      <c r="E1571" s="97" t="s">
        <v>2697</v>
      </c>
      <c r="F1571" s="98"/>
      <c r="G1571" s="74"/>
      <c r="H1571" s="75"/>
      <c r="I1571" s="37" t="s">
        <v>2698</v>
      </c>
      <c r="J1571" s="38"/>
    </row>
    <row r="1573" spans="2:10" ht="12.6" customHeight="1" x14ac:dyDescent="0.3">
      <c r="B1573" s="76" t="s">
        <v>2692</v>
      </c>
      <c r="C1573" s="77"/>
      <c r="D1573" s="20" t="str">
        <f>VLOOKUP($J1573,ASBVs!$A$2:$B$1041,2,FALSE)</f>
        <v>225528</v>
      </c>
      <c r="E1573" s="21"/>
      <c r="F1573" s="22" t="str">
        <f>VLOOKUP($J1573,ASBVs!$A$2:$J$1041,10,FALSE)</f>
        <v>Twin</v>
      </c>
      <c r="G1573" s="78" t="str">
        <f>VLOOKUP($J1573,ASBVs!$A$2:$AX$1041,50,FALSE)</f>
        <v xml:space="preserve"> </v>
      </c>
      <c r="H1573" s="79"/>
      <c r="I1573" s="23" t="s">
        <v>2693</v>
      </c>
      <c r="J1573" s="24">
        <v>122</v>
      </c>
    </row>
    <row r="1574" spans="2:10" ht="12.6" customHeight="1" x14ac:dyDescent="0.3">
      <c r="B1574" s="25" t="s">
        <v>2694</v>
      </c>
      <c r="C1574" s="80" t="str">
        <f>VLOOKUP($J1573,ASBVs!$A$2:$H$1041,8,FALSE)</f>
        <v>207279</v>
      </c>
      <c r="D1574" s="80"/>
      <c r="E1574" s="81"/>
      <c r="F1574" s="26" t="s">
        <v>2639</v>
      </c>
      <c r="G1574" s="82">
        <f>VLOOKUP($J1573,ASBVs!$A$2:$I$1041,9,FALSE)</f>
        <v>44726</v>
      </c>
      <c r="H1574" s="83"/>
      <c r="I1574" s="83"/>
      <c r="J1574" s="84"/>
    </row>
    <row r="1575" spans="2:10" ht="12.6" customHeight="1" x14ac:dyDescent="0.3">
      <c r="B1575" s="27" t="s">
        <v>0</v>
      </c>
      <c r="C1575" s="28" t="s">
        <v>1</v>
      </c>
      <c r="D1575" s="28" t="s">
        <v>2</v>
      </c>
      <c r="E1575" s="28" t="s">
        <v>3</v>
      </c>
      <c r="F1575" s="27" t="s">
        <v>4</v>
      </c>
      <c r="G1575" s="28" t="s">
        <v>1093</v>
      </c>
      <c r="H1575" s="28" t="s">
        <v>1092</v>
      </c>
      <c r="I1575" s="28" t="s">
        <v>5</v>
      </c>
      <c r="J1575" s="28" t="s">
        <v>2652</v>
      </c>
    </row>
    <row r="1576" spans="2:10" ht="12.6" customHeight="1" x14ac:dyDescent="0.3">
      <c r="B1576" s="29">
        <f>VLOOKUP($J1573,ASBVs!$A$2:$AP$1041,11,FALSE)</f>
        <v>0.54</v>
      </c>
      <c r="C1576" s="29">
        <f>VLOOKUP($J1573,ASBVs!$A$2:$AP$1041,13,FALSE)</f>
        <v>9.6</v>
      </c>
      <c r="D1576" s="29">
        <f>VLOOKUP($J1573,ASBVs!$A$2:$AP$1041,15,FALSE)</f>
        <v>13.58</v>
      </c>
      <c r="E1576" s="29">
        <f>VLOOKUP($J1573,ASBVs!$A$2:$AP$1041,17,FALSE)</f>
        <v>0.33</v>
      </c>
      <c r="F1576" s="29">
        <f>VLOOKUP($J1573,ASBVs!$A$2:$AP$1041,19,FALSE)</f>
        <v>1.29</v>
      </c>
      <c r="G1576" s="39">
        <f>VLOOKUP($J1573,ASBVs!$A$2:$AP$1041,41,FALSE)</f>
        <v>0.49</v>
      </c>
      <c r="H1576" s="39">
        <f>VLOOKUP($J1573,ASBVs!$A$2:$AP$1041,39,FALSE)</f>
        <v>0.23</v>
      </c>
      <c r="I1576" s="29">
        <f>VLOOKUP($J1573,ASBVs!$A$2:$AP$1041,21,FALSE)</f>
        <v>1E-3</v>
      </c>
      <c r="J1576" s="39">
        <f>VLOOKUP($J1573,ASBVs!$A$2:$AP$1041,31,FALSE)</f>
        <v>0.31</v>
      </c>
    </row>
    <row r="1577" spans="2:10" ht="12.6" customHeight="1" x14ac:dyDescent="0.3">
      <c r="B1577" s="29">
        <f>VLOOKUP($J1573,ASBVs!$A$2:$AP$1041,12,FALSE)</f>
        <v>68</v>
      </c>
      <c r="C1577" s="29">
        <f>VLOOKUP($J1573,ASBVs!$A$2:$AP$1041,14,FALSE)</f>
        <v>71</v>
      </c>
      <c r="D1577" s="29">
        <f>VLOOKUP($J1573,ASBVs!$A$2:$AP$1041,16,FALSE)</f>
        <v>61</v>
      </c>
      <c r="E1577" s="29">
        <f>VLOOKUP($J1573,ASBVs!$A$2:$AP$1041,18,FALSE)</f>
        <v>66</v>
      </c>
      <c r="F1577" s="29">
        <f>VLOOKUP($J1573,ASBVs!$A$2:$AP$1041,20,FALSE)</f>
        <v>66</v>
      </c>
      <c r="G1577" s="29">
        <f>VLOOKUP($J1573,ASBVs!$A$2:$AP$1041,42,FALSE)</f>
        <v>59</v>
      </c>
      <c r="H1577" s="29">
        <f>VLOOKUP($J1573,ASBVs!$A$2:$AP$1041,40,FALSE)</f>
        <v>50</v>
      </c>
      <c r="I1577" s="29">
        <f>VLOOKUP($J1573,ASBVs!$A$2:$AP$1041,22,FALSE)</f>
        <v>59</v>
      </c>
      <c r="J1577" s="29">
        <f>VLOOKUP($J1573,ASBVs!$A$2:$AP$1041,32,FALSE)</f>
        <v>57</v>
      </c>
    </row>
    <row r="1578" spans="2:10" ht="12.6" customHeight="1" x14ac:dyDescent="0.3">
      <c r="B1578" s="31" t="s">
        <v>1089</v>
      </c>
      <c r="C1578" s="27" t="s">
        <v>1090</v>
      </c>
      <c r="D1578" s="27" t="s">
        <v>1091</v>
      </c>
      <c r="E1578" s="27" t="s">
        <v>8</v>
      </c>
      <c r="F1578" s="27" t="s">
        <v>6</v>
      </c>
      <c r="G1578" s="27" t="s">
        <v>7</v>
      </c>
      <c r="H1578" s="27" t="s">
        <v>2638</v>
      </c>
      <c r="I1578" s="85" t="s">
        <v>2700</v>
      </c>
      <c r="J1578" s="86"/>
    </row>
    <row r="1579" spans="2:10" ht="12.6" customHeight="1" x14ac:dyDescent="0.3">
      <c r="B1579" s="30">
        <f>VLOOKUP($J1573,ASBVs!$A$2:$AP$1041,33,FALSE)</f>
        <v>0.04</v>
      </c>
      <c r="C1579" s="30">
        <f>VLOOKUP($J1573,ASBVs!$A$2:$AP$1041,35,FALSE)</f>
        <v>0.23</v>
      </c>
      <c r="D1579" s="30">
        <f>VLOOKUP($J1573,ASBVs!$A$2:$AP$1041,37,FALSE)</f>
        <v>0.01</v>
      </c>
      <c r="E1579" s="32">
        <f>VLOOKUP($J1573,ASBVs!$A$2:$AP$1041,29,FALSE)</f>
        <v>4.2699999999999996</v>
      </c>
      <c r="F1579" s="32">
        <f>VLOOKUP($J1573,ASBVs!$A$2:$AP$1041,23,FALSE)</f>
        <v>-0.28999999999999998</v>
      </c>
      <c r="G1579" s="32">
        <f>VLOOKUP($J1573,ASBVs!$A$2:$AP$1041,25,FALSE)</f>
        <v>4.96</v>
      </c>
      <c r="H1579" s="32">
        <f>VLOOKUP($J1573,ASBVs!$A$2:$AP$1041,27,FALSE)</f>
        <v>2.0299999999999998</v>
      </c>
      <c r="I1579" s="86"/>
      <c r="J1579" s="86"/>
    </row>
    <row r="1580" spans="2:10" ht="12.6" customHeight="1" x14ac:dyDescent="0.3">
      <c r="B1580" s="33">
        <f>VLOOKUP($J1573,ASBVs!$A$2:$AP$1041,34,FALSE)</f>
        <v>44</v>
      </c>
      <c r="C1580" s="33">
        <f>VLOOKUP($J1573,ASBVs!$A$2:$AP$1041,36,FALSE)</f>
        <v>53</v>
      </c>
      <c r="D1580" s="33">
        <f>VLOOKUP($J1573,ASBVs!$A$2:$AP$1041,38,FALSE)</f>
        <v>37</v>
      </c>
      <c r="E1580" s="33">
        <f>VLOOKUP($J1573,ASBVs!$A$2:$AP$1041,30,FALSE)</f>
        <v>60</v>
      </c>
      <c r="F1580" s="33">
        <f>VLOOKUP($J1573,ASBVs!$A$2:$AP$1041,24,FALSE)</f>
        <v>50</v>
      </c>
      <c r="G1580" s="33">
        <f>VLOOKUP($J1573,ASBVs!$A$2:$AP$1041,26,FALSE)</f>
        <v>50</v>
      </c>
      <c r="H1580" s="33">
        <f>VLOOKUP($J1573,ASBVs!$A$2:$AP$1041,28,FALSE)</f>
        <v>54</v>
      </c>
      <c r="I1580" s="99">
        <f>VLOOKUP($J1573,ASBVs!$A$2:$AQ$1041,43,FALSE)</f>
        <v>9.6009999999999991</v>
      </c>
      <c r="J1580" s="79"/>
    </row>
    <row r="1581" spans="2:10" ht="12.6" customHeight="1" x14ac:dyDescent="0.3">
      <c r="B1581" s="87" t="s">
        <v>2695</v>
      </c>
      <c r="C1581" s="88"/>
      <c r="D1581" s="89" t="s">
        <v>2699</v>
      </c>
      <c r="E1581" s="90"/>
      <c r="F1581" s="91" t="str">
        <f>VLOOKUP($J1573,ASBVs!$A$2:$F$1041,6,FALSE)</f>
        <v xml:space="preserve"> </v>
      </c>
      <c r="G1581" s="34" t="s">
        <v>2669</v>
      </c>
      <c r="H1581" s="35" t="str">
        <f>VLOOKUP($J1573,ASBVs!$A$2:$AU$1041,46,FALSE)</f>
        <v>2</v>
      </c>
      <c r="I1581" s="34" t="s">
        <v>2670</v>
      </c>
      <c r="J1581" s="35" t="str">
        <f>VLOOKUP($J1573,ASBVs!$A$2:$AU$1041,47,FALSE)</f>
        <v>1</v>
      </c>
    </row>
    <row r="1582" spans="2:10" ht="12.6" customHeight="1" x14ac:dyDescent="0.3">
      <c r="B1582" s="93">
        <f>VLOOKUP($J1573,ASBVs!$A$2:$AS$1041,45,FALSE)</f>
        <v>125.53</v>
      </c>
      <c r="C1582" s="94"/>
      <c r="D1582" s="93">
        <f>VLOOKUP($J1573,ASBVs!$A$2:$AS$1041,44,FALSE)</f>
        <v>165.48</v>
      </c>
      <c r="E1582" s="94"/>
      <c r="F1582" s="92"/>
      <c r="G1582" s="34" t="s">
        <v>2671</v>
      </c>
      <c r="H1582" s="35" t="str">
        <f>VLOOKUP($J1573,ASBVs!$A$2:$AW$1041,48,FALSE)</f>
        <v>1</v>
      </c>
      <c r="I1582" s="34" t="s">
        <v>2672</v>
      </c>
      <c r="J1582" s="35">
        <f>VLOOKUP($J1573,ASBVs!$A$2:$AW$1041,49,FALSE)</f>
        <v>3</v>
      </c>
    </row>
    <row r="1583" spans="2:10" ht="12.6" customHeight="1" x14ac:dyDescent="0.3">
      <c r="B1583" s="36" t="s">
        <v>2696</v>
      </c>
      <c r="C1583" s="95" t="str">
        <f>VLOOKUP($J1573,ASBVs!$A$2:$E$1041,5,FALSE)</f>
        <v xml:space="preserve">Individual </v>
      </c>
      <c r="D1583" s="96"/>
      <c r="E1583" s="97" t="s">
        <v>2697</v>
      </c>
      <c r="F1583" s="98"/>
      <c r="G1583" s="74"/>
      <c r="H1583" s="75"/>
      <c r="I1583" s="37" t="s">
        <v>2698</v>
      </c>
      <c r="J1583" s="38"/>
    </row>
    <row r="1585" spans="2:10" ht="12.6" customHeight="1" x14ac:dyDescent="0.3">
      <c r="B1585" s="76" t="s">
        <v>2692</v>
      </c>
      <c r="C1585" s="77"/>
      <c r="D1585" s="20" t="str">
        <f>VLOOKUP($J1585,ASBVs!$A$2:$B$1041,2,FALSE)</f>
        <v>229952</v>
      </c>
      <c r="E1585" s="21"/>
      <c r="F1585" s="22" t="str">
        <f>VLOOKUP($J1585,ASBVs!$A$2:$J$1041,10,FALSE)</f>
        <v>Twin - ET Lamb</v>
      </c>
      <c r="G1585" s="78" t="str">
        <f>VLOOKUP($J1585,ASBVs!$A$2:$AX$1041,50,FALSE)</f>
        <v xml:space="preserve"> </v>
      </c>
      <c r="H1585" s="79"/>
      <c r="I1585" s="23" t="s">
        <v>2693</v>
      </c>
      <c r="J1585" s="24">
        <v>123</v>
      </c>
    </row>
    <row r="1586" spans="2:10" ht="12.6" customHeight="1" x14ac:dyDescent="0.3">
      <c r="B1586" s="25" t="s">
        <v>2694</v>
      </c>
      <c r="C1586" s="80" t="str">
        <f>VLOOKUP($J1585,ASBVs!$A$2:$H$1041,8,FALSE)</f>
        <v>207279</v>
      </c>
      <c r="D1586" s="80"/>
      <c r="E1586" s="81"/>
      <c r="F1586" s="26" t="s">
        <v>2639</v>
      </c>
      <c r="G1586" s="82">
        <f>VLOOKUP($J1585,ASBVs!$A$2:$I$1041,9,FALSE)</f>
        <v>44722</v>
      </c>
      <c r="H1586" s="83"/>
      <c r="I1586" s="83"/>
      <c r="J1586" s="84"/>
    </row>
    <row r="1587" spans="2:10" ht="12.6" customHeight="1" x14ac:dyDescent="0.3">
      <c r="B1587" s="27" t="s">
        <v>0</v>
      </c>
      <c r="C1587" s="28" t="s">
        <v>1</v>
      </c>
      <c r="D1587" s="28" t="s">
        <v>2</v>
      </c>
      <c r="E1587" s="28" t="s">
        <v>3</v>
      </c>
      <c r="F1587" s="27" t="s">
        <v>4</v>
      </c>
      <c r="G1587" s="28" t="s">
        <v>1093</v>
      </c>
      <c r="H1587" s="28" t="s">
        <v>1092</v>
      </c>
      <c r="I1587" s="28" t="s">
        <v>5</v>
      </c>
      <c r="J1587" s="28" t="s">
        <v>2652</v>
      </c>
    </row>
    <row r="1588" spans="2:10" ht="12.6" customHeight="1" x14ac:dyDescent="0.3">
      <c r="B1588" s="29">
        <f>VLOOKUP($J1585,ASBVs!$A$2:$AP$1041,11,FALSE)</f>
        <v>0.73</v>
      </c>
      <c r="C1588" s="29">
        <f>VLOOKUP($J1585,ASBVs!$A$2:$AP$1041,13,FALSE)</f>
        <v>12.7</v>
      </c>
      <c r="D1588" s="29">
        <f>VLOOKUP($J1585,ASBVs!$A$2:$AP$1041,15,FALSE)</f>
        <v>19.66</v>
      </c>
      <c r="E1588" s="29">
        <f>VLOOKUP($J1585,ASBVs!$A$2:$AP$1041,17,FALSE)</f>
        <v>7.0000000000000007E-2</v>
      </c>
      <c r="F1588" s="29">
        <f>VLOOKUP($J1585,ASBVs!$A$2:$AP$1041,19,FALSE)</f>
        <v>2.09</v>
      </c>
      <c r="G1588" s="39">
        <f>VLOOKUP($J1585,ASBVs!$A$2:$AP$1041,41,FALSE)</f>
        <v>0.42</v>
      </c>
      <c r="H1588" s="39">
        <f>VLOOKUP($J1585,ASBVs!$A$2:$AP$1041,39,FALSE)</f>
        <v>0.2</v>
      </c>
      <c r="I1588" s="29">
        <f>VLOOKUP($J1585,ASBVs!$A$2:$AP$1041,21,FALSE)</f>
        <v>0.14000000000000001</v>
      </c>
      <c r="J1588" s="39">
        <f>VLOOKUP($J1585,ASBVs!$A$2:$AP$1041,31,FALSE)</f>
        <v>0.28000000000000003</v>
      </c>
    </row>
    <row r="1589" spans="2:10" ht="12.6" customHeight="1" x14ac:dyDescent="0.3">
      <c r="B1589" s="29">
        <f>VLOOKUP($J1585,ASBVs!$A$2:$AP$1041,12,FALSE)</f>
        <v>68</v>
      </c>
      <c r="C1589" s="29">
        <f>VLOOKUP($J1585,ASBVs!$A$2:$AP$1041,14,FALSE)</f>
        <v>70</v>
      </c>
      <c r="D1589" s="29">
        <f>VLOOKUP($J1585,ASBVs!$A$2:$AP$1041,16,FALSE)</f>
        <v>61</v>
      </c>
      <c r="E1589" s="29">
        <f>VLOOKUP($J1585,ASBVs!$A$2:$AP$1041,18,FALSE)</f>
        <v>66</v>
      </c>
      <c r="F1589" s="29">
        <f>VLOOKUP($J1585,ASBVs!$A$2:$AP$1041,20,FALSE)</f>
        <v>65</v>
      </c>
      <c r="G1589" s="29">
        <f>VLOOKUP($J1585,ASBVs!$A$2:$AP$1041,42,FALSE)</f>
        <v>59</v>
      </c>
      <c r="H1589" s="29">
        <f>VLOOKUP($J1585,ASBVs!$A$2:$AP$1041,40,FALSE)</f>
        <v>50</v>
      </c>
      <c r="I1589" s="29">
        <f>VLOOKUP($J1585,ASBVs!$A$2:$AP$1041,22,FALSE)</f>
        <v>59</v>
      </c>
      <c r="J1589" s="29">
        <f>VLOOKUP($J1585,ASBVs!$A$2:$AP$1041,32,FALSE)</f>
        <v>57</v>
      </c>
    </row>
    <row r="1590" spans="2:10" ht="12.6" customHeight="1" x14ac:dyDescent="0.3">
      <c r="B1590" s="31" t="s">
        <v>1089</v>
      </c>
      <c r="C1590" s="27" t="s">
        <v>1090</v>
      </c>
      <c r="D1590" s="27" t="s">
        <v>1091</v>
      </c>
      <c r="E1590" s="27" t="s">
        <v>8</v>
      </c>
      <c r="F1590" s="27" t="s">
        <v>6</v>
      </c>
      <c r="G1590" s="27" t="s">
        <v>7</v>
      </c>
      <c r="H1590" s="27" t="s">
        <v>2638</v>
      </c>
      <c r="I1590" s="85" t="s">
        <v>2700</v>
      </c>
      <c r="J1590" s="86"/>
    </row>
    <row r="1591" spans="2:10" ht="12.6" customHeight="1" x14ac:dyDescent="0.3">
      <c r="B1591" s="30">
        <f>VLOOKUP($J1585,ASBVs!$A$2:$AP$1041,33,FALSE)</f>
        <v>0.04</v>
      </c>
      <c r="C1591" s="30">
        <f>VLOOKUP($J1585,ASBVs!$A$2:$AP$1041,35,FALSE)</f>
        <v>0.22</v>
      </c>
      <c r="D1591" s="30">
        <f>VLOOKUP($J1585,ASBVs!$A$2:$AP$1041,37,FALSE)</f>
        <v>-0.01</v>
      </c>
      <c r="E1591" s="32">
        <f>VLOOKUP($J1585,ASBVs!$A$2:$AP$1041,29,FALSE)</f>
        <v>5.77</v>
      </c>
      <c r="F1591" s="32">
        <f>VLOOKUP($J1585,ASBVs!$A$2:$AP$1041,23,FALSE)</f>
        <v>-0.55000000000000004</v>
      </c>
      <c r="G1591" s="32">
        <f>VLOOKUP($J1585,ASBVs!$A$2:$AP$1041,25,FALSE)</f>
        <v>5.33</v>
      </c>
      <c r="H1591" s="32">
        <f>VLOOKUP($J1585,ASBVs!$A$2:$AP$1041,27,FALSE)</f>
        <v>2.5099999999999998</v>
      </c>
      <c r="I1591" s="86"/>
      <c r="J1591" s="86"/>
    </row>
    <row r="1592" spans="2:10" ht="12.6" customHeight="1" x14ac:dyDescent="0.3">
      <c r="B1592" s="33">
        <f>VLOOKUP($J1585,ASBVs!$A$2:$AP$1041,34,FALSE)</f>
        <v>44</v>
      </c>
      <c r="C1592" s="33">
        <f>VLOOKUP($J1585,ASBVs!$A$2:$AP$1041,36,FALSE)</f>
        <v>53</v>
      </c>
      <c r="D1592" s="33">
        <f>VLOOKUP($J1585,ASBVs!$A$2:$AP$1041,38,FALSE)</f>
        <v>36</v>
      </c>
      <c r="E1592" s="33">
        <f>VLOOKUP($J1585,ASBVs!$A$2:$AP$1041,30,FALSE)</f>
        <v>60</v>
      </c>
      <c r="F1592" s="33">
        <f>VLOOKUP($J1585,ASBVs!$A$2:$AP$1041,24,FALSE)</f>
        <v>49</v>
      </c>
      <c r="G1592" s="33">
        <f>VLOOKUP($J1585,ASBVs!$A$2:$AP$1041,26,FALSE)</f>
        <v>49</v>
      </c>
      <c r="H1592" s="33">
        <f>VLOOKUP($J1585,ASBVs!$A$2:$AP$1041,28,FALSE)</f>
        <v>54</v>
      </c>
      <c r="I1592" s="99">
        <f>VLOOKUP($J1585,ASBVs!$A$2:$AQ$1041,43,FALSE)</f>
        <v>12.84</v>
      </c>
      <c r="J1592" s="79"/>
    </row>
    <row r="1593" spans="2:10" ht="12.6" customHeight="1" x14ac:dyDescent="0.3">
      <c r="B1593" s="87" t="s">
        <v>2695</v>
      </c>
      <c r="C1593" s="88"/>
      <c r="D1593" s="89" t="s">
        <v>2699</v>
      </c>
      <c r="E1593" s="90"/>
      <c r="F1593" s="91" t="str">
        <f>VLOOKUP($J1585,ASBVs!$A$2:$F$1041,6,FALSE)</f>
        <v xml:space="preserve"> </v>
      </c>
      <c r="G1593" s="34" t="s">
        <v>2669</v>
      </c>
      <c r="H1593" s="35" t="str">
        <f>VLOOKUP($J1585,ASBVs!$A$2:$AU$1041,46,FALSE)</f>
        <v>3</v>
      </c>
      <c r="I1593" s="34" t="s">
        <v>2670</v>
      </c>
      <c r="J1593" s="35" t="str">
        <f>VLOOKUP($J1585,ASBVs!$A$2:$AU$1041,47,FALSE)</f>
        <v>2</v>
      </c>
    </row>
    <row r="1594" spans="2:10" ht="12.6" customHeight="1" x14ac:dyDescent="0.3">
      <c r="B1594" s="93">
        <f>VLOOKUP($J1585,ASBVs!$A$2:$AS$1041,45,FALSE)</f>
        <v>125.32</v>
      </c>
      <c r="C1594" s="94"/>
      <c r="D1594" s="93">
        <f>VLOOKUP($J1585,ASBVs!$A$2:$AS$1041,44,FALSE)</f>
        <v>172.15</v>
      </c>
      <c r="E1594" s="94"/>
      <c r="F1594" s="92"/>
      <c r="G1594" s="34" t="s">
        <v>2671</v>
      </c>
      <c r="H1594" s="35" t="str">
        <f>VLOOKUP($J1585,ASBVs!$A$2:$AW$1041,48,FALSE)</f>
        <v>3</v>
      </c>
      <c r="I1594" s="34" t="s">
        <v>2672</v>
      </c>
      <c r="J1594" s="35">
        <f>VLOOKUP($J1585,ASBVs!$A$2:$AW$1041,49,FALSE)</f>
        <v>3</v>
      </c>
    </row>
    <row r="1595" spans="2:10" ht="12.6" customHeight="1" x14ac:dyDescent="0.3">
      <c r="B1595" s="36" t="s">
        <v>2696</v>
      </c>
      <c r="C1595" s="95" t="str">
        <f>VLOOKUP($J1585,ASBVs!$A$2:$E$1041,5,FALSE)</f>
        <v xml:space="preserve">Individual </v>
      </c>
      <c r="D1595" s="96"/>
      <c r="E1595" s="97" t="s">
        <v>2697</v>
      </c>
      <c r="F1595" s="98"/>
      <c r="G1595" s="74"/>
      <c r="H1595" s="75"/>
      <c r="I1595" s="37" t="s">
        <v>2698</v>
      </c>
      <c r="J1595" s="38"/>
    </row>
    <row r="1597" spans="2:10" ht="12.6" customHeight="1" x14ac:dyDescent="0.3">
      <c r="B1597" s="76" t="s">
        <v>2692</v>
      </c>
      <c r="C1597" s="77"/>
      <c r="D1597" s="20" t="str">
        <f>VLOOKUP($J1597,ASBVs!$A$2:$B$1041,2,FALSE)</f>
        <v>224835</v>
      </c>
      <c r="E1597" s="21"/>
      <c r="F1597" s="22" t="str">
        <f>VLOOKUP($J1597,ASBVs!$A$2:$J$1041,10,FALSE)</f>
        <v>Twin</v>
      </c>
      <c r="G1597" s="78" t="str">
        <f>VLOOKUP($J1597,ASBVs!$A$2:$AX$1041,50,FALSE)</f>
        <v>«««««</v>
      </c>
      <c r="H1597" s="79"/>
      <c r="I1597" s="23" t="s">
        <v>2693</v>
      </c>
      <c r="J1597" s="24">
        <v>124</v>
      </c>
    </row>
    <row r="1598" spans="2:10" ht="12.6" customHeight="1" x14ac:dyDescent="0.3">
      <c r="B1598" s="25" t="s">
        <v>2694</v>
      </c>
      <c r="C1598" s="80" t="str">
        <f>VLOOKUP($J1597,ASBVs!$A$2:$H$1041,8,FALSE)</f>
        <v>213926</v>
      </c>
      <c r="D1598" s="80"/>
      <c r="E1598" s="81"/>
      <c r="F1598" s="26" t="s">
        <v>2639</v>
      </c>
      <c r="G1598" s="82">
        <f>VLOOKUP($J1597,ASBVs!$A$2:$I$1041,9,FALSE)</f>
        <v>44711</v>
      </c>
      <c r="H1598" s="83"/>
      <c r="I1598" s="83"/>
      <c r="J1598" s="84"/>
    </row>
    <row r="1599" spans="2:10" ht="12.6" customHeight="1" x14ac:dyDescent="0.3">
      <c r="B1599" s="27" t="s">
        <v>0</v>
      </c>
      <c r="C1599" s="28" t="s">
        <v>1</v>
      </c>
      <c r="D1599" s="28" t="s">
        <v>2</v>
      </c>
      <c r="E1599" s="28" t="s">
        <v>3</v>
      </c>
      <c r="F1599" s="27" t="s">
        <v>4</v>
      </c>
      <c r="G1599" s="28" t="s">
        <v>1093</v>
      </c>
      <c r="H1599" s="28" t="s">
        <v>1092</v>
      </c>
      <c r="I1599" s="28" t="s">
        <v>5</v>
      </c>
      <c r="J1599" s="28" t="s">
        <v>2652</v>
      </c>
    </row>
    <row r="1600" spans="2:10" ht="12.6" customHeight="1" x14ac:dyDescent="0.3">
      <c r="B1600" s="29">
        <f>VLOOKUP($J1597,ASBVs!$A$2:$AP$1041,11,FALSE)</f>
        <v>0.28999999999999998</v>
      </c>
      <c r="C1600" s="29">
        <f>VLOOKUP($J1597,ASBVs!$A$2:$AP$1041,13,FALSE)</f>
        <v>8.14</v>
      </c>
      <c r="D1600" s="29">
        <f>VLOOKUP($J1597,ASBVs!$A$2:$AP$1041,15,FALSE)</f>
        <v>11.87</v>
      </c>
      <c r="E1600" s="29">
        <f>VLOOKUP($J1597,ASBVs!$A$2:$AP$1041,17,FALSE)</f>
        <v>-0.27</v>
      </c>
      <c r="F1600" s="29">
        <f>VLOOKUP($J1597,ASBVs!$A$2:$AP$1041,19,FALSE)</f>
        <v>1.1000000000000001</v>
      </c>
      <c r="G1600" s="39">
        <f>VLOOKUP($J1597,ASBVs!$A$2:$AP$1041,41,FALSE)</f>
        <v>0.41</v>
      </c>
      <c r="H1600" s="39">
        <f>VLOOKUP($J1597,ASBVs!$A$2:$AP$1041,39,FALSE)</f>
        <v>0.33</v>
      </c>
      <c r="I1600" s="29">
        <f>VLOOKUP($J1597,ASBVs!$A$2:$AP$1041,21,FALSE)</f>
        <v>1.1599999999999999</v>
      </c>
      <c r="J1600" s="39">
        <f>VLOOKUP($J1597,ASBVs!$A$2:$AP$1041,31,FALSE)</f>
        <v>0.23</v>
      </c>
    </row>
    <row r="1601" spans="2:10" ht="12.6" customHeight="1" x14ac:dyDescent="0.3">
      <c r="B1601" s="29">
        <f>VLOOKUP($J1597,ASBVs!$A$2:$AP$1041,12,FALSE)</f>
        <v>60</v>
      </c>
      <c r="C1601" s="29">
        <f>VLOOKUP($J1597,ASBVs!$A$2:$AP$1041,14,FALSE)</f>
        <v>64</v>
      </c>
      <c r="D1601" s="29">
        <f>VLOOKUP($J1597,ASBVs!$A$2:$AP$1041,16,FALSE)</f>
        <v>51</v>
      </c>
      <c r="E1601" s="29">
        <f>VLOOKUP($J1597,ASBVs!$A$2:$AP$1041,18,FALSE)</f>
        <v>55</v>
      </c>
      <c r="F1601" s="29">
        <f>VLOOKUP($J1597,ASBVs!$A$2:$AP$1041,20,FALSE)</f>
        <v>58</v>
      </c>
      <c r="G1601" s="29">
        <f>VLOOKUP($J1597,ASBVs!$A$2:$AP$1041,42,FALSE)</f>
        <v>41</v>
      </c>
      <c r="H1601" s="29">
        <f>VLOOKUP($J1597,ASBVs!$A$2:$AP$1041,40,FALSE)</f>
        <v>36</v>
      </c>
      <c r="I1601" s="29">
        <f>VLOOKUP($J1597,ASBVs!$A$2:$AP$1041,22,FALSE)</f>
        <v>45</v>
      </c>
      <c r="J1601" s="29">
        <f>VLOOKUP($J1597,ASBVs!$A$2:$AP$1041,32,FALSE)</f>
        <v>40</v>
      </c>
    </row>
    <row r="1602" spans="2:10" ht="12.6" customHeight="1" x14ac:dyDescent="0.3">
      <c r="B1602" s="31" t="s">
        <v>1089</v>
      </c>
      <c r="C1602" s="27" t="s">
        <v>1090</v>
      </c>
      <c r="D1602" s="27" t="s">
        <v>1091</v>
      </c>
      <c r="E1602" s="27" t="s">
        <v>8</v>
      </c>
      <c r="F1602" s="27" t="s">
        <v>6</v>
      </c>
      <c r="G1602" s="27" t="s">
        <v>7</v>
      </c>
      <c r="H1602" s="27" t="s">
        <v>2638</v>
      </c>
      <c r="I1602" s="85" t="s">
        <v>2700</v>
      </c>
      <c r="J1602" s="86"/>
    </row>
    <row r="1603" spans="2:10" ht="12.6" customHeight="1" x14ac:dyDescent="0.3">
      <c r="B1603" s="30">
        <f>VLOOKUP($J1597,ASBVs!$A$2:$AP$1041,33,FALSE)</f>
        <v>0.04</v>
      </c>
      <c r="C1603" s="30">
        <f>VLOOKUP($J1597,ASBVs!$A$2:$AP$1041,35,FALSE)</f>
        <v>0.31</v>
      </c>
      <c r="D1603" s="30">
        <f>VLOOKUP($J1597,ASBVs!$A$2:$AP$1041,37,FALSE)</f>
        <v>0.03</v>
      </c>
      <c r="E1603" s="32">
        <f>VLOOKUP($J1597,ASBVs!$A$2:$AP$1041,29,FALSE)</f>
        <v>4.0199999999999996</v>
      </c>
      <c r="F1603" s="32">
        <f>VLOOKUP($J1597,ASBVs!$A$2:$AP$1041,23,FALSE)</f>
        <v>0.26</v>
      </c>
      <c r="G1603" s="32">
        <f>VLOOKUP($J1597,ASBVs!$A$2:$AP$1041,25,FALSE)</f>
        <v>1.22</v>
      </c>
      <c r="H1603" s="32">
        <f>VLOOKUP($J1597,ASBVs!$A$2:$AP$1041,27,FALSE)</f>
        <v>1.89</v>
      </c>
      <c r="I1603" s="86"/>
      <c r="J1603" s="86"/>
    </row>
    <row r="1604" spans="2:10" ht="12.6" customHeight="1" x14ac:dyDescent="0.3">
      <c r="B1604" s="33">
        <f>VLOOKUP($J1597,ASBVs!$A$2:$AP$1041,34,FALSE)</f>
        <v>31</v>
      </c>
      <c r="C1604" s="33">
        <f>VLOOKUP($J1597,ASBVs!$A$2:$AP$1041,36,FALSE)</f>
        <v>39</v>
      </c>
      <c r="D1604" s="33">
        <f>VLOOKUP($J1597,ASBVs!$A$2:$AP$1041,38,FALSE)</f>
        <v>25</v>
      </c>
      <c r="E1604" s="33">
        <f>VLOOKUP($J1597,ASBVs!$A$2:$AP$1041,30,FALSE)</f>
        <v>51</v>
      </c>
      <c r="F1604" s="33">
        <f>VLOOKUP($J1597,ASBVs!$A$2:$AP$1041,24,FALSE)</f>
        <v>39</v>
      </c>
      <c r="G1604" s="33">
        <f>VLOOKUP($J1597,ASBVs!$A$2:$AP$1041,26,FALSE)</f>
        <v>38</v>
      </c>
      <c r="H1604" s="33">
        <f>VLOOKUP($J1597,ASBVs!$A$2:$AP$1041,28,FALSE)</f>
        <v>42</v>
      </c>
      <c r="I1604" s="99">
        <f>VLOOKUP($J1597,ASBVs!$A$2:$AQ$1041,43,FALSE)</f>
        <v>9.3000000000000007</v>
      </c>
      <c r="J1604" s="79"/>
    </row>
    <row r="1605" spans="2:10" ht="12.6" customHeight="1" x14ac:dyDescent="0.3">
      <c r="B1605" s="87" t="s">
        <v>2695</v>
      </c>
      <c r="C1605" s="88"/>
      <c r="D1605" s="89" t="s">
        <v>2699</v>
      </c>
      <c r="E1605" s="90"/>
      <c r="F1605" s="91" t="str">
        <f>VLOOKUP($J1597,ASBVs!$A$2:$F$1041,6,FALSE)</f>
        <v xml:space="preserve"> </v>
      </c>
      <c r="G1605" s="34" t="s">
        <v>2669</v>
      </c>
      <c r="H1605" s="35" t="str">
        <f>VLOOKUP($J1597,ASBVs!$A$2:$AU$1041,46,FALSE)</f>
        <v>1</v>
      </c>
      <c r="I1605" s="34" t="s">
        <v>2670</v>
      </c>
      <c r="J1605" s="35" t="str">
        <f>VLOOKUP($J1597,ASBVs!$A$2:$AU$1041,47,FALSE)</f>
        <v>1</v>
      </c>
    </row>
    <row r="1606" spans="2:10" ht="12.6" customHeight="1" x14ac:dyDescent="0.3">
      <c r="B1606" s="93">
        <f>VLOOKUP($J1597,ASBVs!$A$2:$AS$1041,45,FALSE)</f>
        <v>134.79</v>
      </c>
      <c r="C1606" s="94"/>
      <c r="D1606" s="93">
        <f>VLOOKUP($J1597,ASBVs!$A$2:$AS$1041,44,FALSE)</f>
        <v>163.99</v>
      </c>
      <c r="E1606" s="94"/>
      <c r="F1606" s="92"/>
      <c r="G1606" s="34" t="s">
        <v>2671</v>
      </c>
      <c r="H1606" s="35" t="str">
        <f>VLOOKUP($J1597,ASBVs!$A$2:$AW$1041,48,FALSE)</f>
        <v>2</v>
      </c>
      <c r="I1606" s="34" t="s">
        <v>2672</v>
      </c>
      <c r="J1606" s="35">
        <f>VLOOKUP($J1597,ASBVs!$A$2:$AW$1041,49,FALSE)</f>
        <v>3</v>
      </c>
    </row>
    <row r="1607" spans="2:10" ht="12.6" customHeight="1" x14ac:dyDescent="0.3">
      <c r="B1607" s="36" t="s">
        <v>2696</v>
      </c>
      <c r="C1607" s="95" t="str">
        <f>VLOOKUP($J1597,ASBVs!$A$2:$E$1041,5,FALSE)</f>
        <v xml:space="preserve">Individual </v>
      </c>
      <c r="D1607" s="96"/>
      <c r="E1607" s="97" t="s">
        <v>2697</v>
      </c>
      <c r="F1607" s="98"/>
      <c r="G1607" s="74"/>
      <c r="H1607" s="75"/>
      <c r="I1607" s="37" t="s">
        <v>2698</v>
      </c>
      <c r="J1607" s="38"/>
    </row>
    <row r="1609" spans="2:10" ht="12.6" customHeight="1" x14ac:dyDescent="0.3">
      <c r="B1609" s="76" t="s">
        <v>2692</v>
      </c>
      <c r="C1609" s="77"/>
      <c r="D1609" s="20" t="str">
        <f>VLOOKUP($J1609,ASBVs!$A$2:$B$1041,2,FALSE)</f>
        <v>226463</v>
      </c>
      <c r="E1609" s="21"/>
      <c r="F1609" s="22" t="str">
        <f>VLOOKUP($J1609,ASBVs!$A$2:$J$1041,10,FALSE)</f>
        <v>Twin</v>
      </c>
      <c r="G1609" s="78" t="str">
        <f>VLOOKUP($J1609,ASBVs!$A$2:$AX$1041,50,FALSE)</f>
        <v xml:space="preserve"> </v>
      </c>
      <c r="H1609" s="79"/>
      <c r="I1609" s="23" t="s">
        <v>2693</v>
      </c>
      <c r="J1609" s="24">
        <v>125</v>
      </c>
    </row>
    <row r="1610" spans="2:10" ht="12.6" customHeight="1" x14ac:dyDescent="0.3">
      <c r="B1610" s="25" t="s">
        <v>2694</v>
      </c>
      <c r="C1610" s="80" t="str">
        <f>VLOOKUP($J1609,ASBVs!$A$2:$H$1041,8,FALSE)</f>
        <v>205435</v>
      </c>
      <c r="D1610" s="80"/>
      <c r="E1610" s="81"/>
      <c r="F1610" s="26" t="s">
        <v>2639</v>
      </c>
      <c r="G1610" s="82">
        <f>VLOOKUP($J1609,ASBVs!$A$2:$I$1041,9,FALSE)</f>
        <v>44733</v>
      </c>
      <c r="H1610" s="83"/>
      <c r="I1610" s="83"/>
      <c r="J1610" s="84"/>
    </row>
    <row r="1611" spans="2:10" ht="12.6" customHeight="1" x14ac:dyDescent="0.3">
      <c r="B1611" s="27" t="s">
        <v>0</v>
      </c>
      <c r="C1611" s="28" t="s">
        <v>1</v>
      </c>
      <c r="D1611" s="28" t="s">
        <v>2</v>
      </c>
      <c r="E1611" s="28" t="s">
        <v>3</v>
      </c>
      <c r="F1611" s="27" t="s">
        <v>4</v>
      </c>
      <c r="G1611" s="28" t="s">
        <v>1093</v>
      </c>
      <c r="H1611" s="28" t="s">
        <v>1092</v>
      </c>
      <c r="I1611" s="28" t="s">
        <v>5</v>
      </c>
      <c r="J1611" s="28" t="s">
        <v>2652</v>
      </c>
    </row>
    <row r="1612" spans="2:10" ht="12.6" customHeight="1" x14ac:dyDescent="0.3">
      <c r="B1612" s="29">
        <f>VLOOKUP($J1609,ASBVs!$A$2:$AP$1041,11,FALSE)</f>
        <v>0.45</v>
      </c>
      <c r="C1612" s="29">
        <f>VLOOKUP($J1609,ASBVs!$A$2:$AP$1041,13,FALSE)</f>
        <v>8.9</v>
      </c>
      <c r="D1612" s="29">
        <f>VLOOKUP($J1609,ASBVs!$A$2:$AP$1041,15,FALSE)</f>
        <v>12.37</v>
      </c>
      <c r="E1612" s="29">
        <f>VLOOKUP($J1609,ASBVs!$A$2:$AP$1041,17,FALSE)</f>
        <v>-0.11</v>
      </c>
      <c r="F1612" s="29">
        <f>VLOOKUP($J1609,ASBVs!$A$2:$AP$1041,19,FALSE)</f>
        <v>1.95</v>
      </c>
      <c r="G1612" s="39">
        <f>VLOOKUP($J1609,ASBVs!$A$2:$AP$1041,41,FALSE)</f>
        <v>0.49</v>
      </c>
      <c r="H1612" s="39">
        <f>VLOOKUP($J1609,ASBVs!$A$2:$AP$1041,39,FALSE)</f>
        <v>0.32</v>
      </c>
      <c r="I1612" s="29">
        <f>VLOOKUP($J1609,ASBVs!$A$2:$AP$1041,21,FALSE)</f>
        <v>1.38</v>
      </c>
      <c r="J1612" s="39">
        <f>VLOOKUP($J1609,ASBVs!$A$2:$AP$1041,31,FALSE)</f>
        <v>0.28999999999999998</v>
      </c>
    </row>
    <row r="1613" spans="2:10" ht="12.6" customHeight="1" x14ac:dyDescent="0.3">
      <c r="B1613" s="29">
        <f>VLOOKUP($J1609,ASBVs!$A$2:$AP$1041,12,FALSE)</f>
        <v>68</v>
      </c>
      <c r="C1613" s="29">
        <f>VLOOKUP($J1609,ASBVs!$A$2:$AP$1041,14,FALSE)</f>
        <v>71</v>
      </c>
      <c r="D1613" s="29">
        <f>VLOOKUP($J1609,ASBVs!$A$2:$AP$1041,16,FALSE)</f>
        <v>61</v>
      </c>
      <c r="E1613" s="29">
        <f>VLOOKUP($J1609,ASBVs!$A$2:$AP$1041,18,FALSE)</f>
        <v>66</v>
      </c>
      <c r="F1613" s="29">
        <f>VLOOKUP($J1609,ASBVs!$A$2:$AP$1041,20,FALSE)</f>
        <v>66</v>
      </c>
      <c r="G1613" s="29">
        <f>VLOOKUP($J1609,ASBVs!$A$2:$AP$1041,42,FALSE)</f>
        <v>59</v>
      </c>
      <c r="H1613" s="29">
        <f>VLOOKUP($J1609,ASBVs!$A$2:$AP$1041,40,FALSE)</f>
        <v>48</v>
      </c>
      <c r="I1613" s="29">
        <f>VLOOKUP($J1609,ASBVs!$A$2:$AP$1041,22,FALSE)</f>
        <v>61</v>
      </c>
      <c r="J1613" s="29">
        <f>VLOOKUP($J1609,ASBVs!$A$2:$AP$1041,32,FALSE)</f>
        <v>57</v>
      </c>
    </row>
    <row r="1614" spans="2:10" ht="12.6" customHeight="1" x14ac:dyDescent="0.3">
      <c r="B1614" s="31" t="s">
        <v>1089</v>
      </c>
      <c r="C1614" s="27" t="s">
        <v>1090</v>
      </c>
      <c r="D1614" s="27" t="s">
        <v>1091</v>
      </c>
      <c r="E1614" s="27" t="s">
        <v>8</v>
      </c>
      <c r="F1614" s="27" t="s">
        <v>6</v>
      </c>
      <c r="G1614" s="27" t="s">
        <v>7</v>
      </c>
      <c r="H1614" s="27" t="s">
        <v>2638</v>
      </c>
      <c r="I1614" s="85" t="s">
        <v>2700</v>
      </c>
      <c r="J1614" s="86"/>
    </row>
    <row r="1615" spans="2:10" ht="12.6" customHeight="1" x14ac:dyDescent="0.3">
      <c r="B1615" s="30">
        <f>VLOOKUP($J1609,ASBVs!$A$2:$AP$1041,33,FALSE)</f>
        <v>0.06</v>
      </c>
      <c r="C1615" s="30">
        <f>VLOOKUP($J1609,ASBVs!$A$2:$AP$1041,35,FALSE)</f>
        <v>0.31</v>
      </c>
      <c r="D1615" s="30">
        <f>VLOOKUP($J1609,ASBVs!$A$2:$AP$1041,37,FALSE)</f>
        <v>1E-3</v>
      </c>
      <c r="E1615" s="32">
        <f>VLOOKUP($J1609,ASBVs!$A$2:$AP$1041,29,FALSE)</f>
        <v>4.9400000000000004</v>
      </c>
      <c r="F1615" s="32">
        <f>VLOOKUP($J1609,ASBVs!$A$2:$AP$1041,23,FALSE)</f>
        <v>-0.28999999999999998</v>
      </c>
      <c r="G1615" s="32">
        <f>VLOOKUP($J1609,ASBVs!$A$2:$AP$1041,25,FALSE)</f>
        <v>2.46</v>
      </c>
      <c r="H1615" s="32">
        <f>VLOOKUP($J1609,ASBVs!$A$2:$AP$1041,27,FALSE)</f>
        <v>1.83</v>
      </c>
      <c r="I1615" s="86"/>
      <c r="J1615" s="86"/>
    </row>
    <row r="1616" spans="2:10" ht="12.6" customHeight="1" x14ac:dyDescent="0.3">
      <c r="B1616" s="33">
        <f>VLOOKUP($J1609,ASBVs!$A$2:$AP$1041,34,FALSE)</f>
        <v>41</v>
      </c>
      <c r="C1616" s="33">
        <f>VLOOKUP($J1609,ASBVs!$A$2:$AP$1041,36,FALSE)</f>
        <v>52</v>
      </c>
      <c r="D1616" s="33">
        <f>VLOOKUP($J1609,ASBVs!$A$2:$AP$1041,38,FALSE)</f>
        <v>34</v>
      </c>
      <c r="E1616" s="33">
        <f>VLOOKUP($J1609,ASBVs!$A$2:$AP$1041,30,FALSE)</f>
        <v>60</v>
      </c>
      <c r="F1616" s="33">
        <f>VLOOKUP($J1609,ASBVs!$A$2:$AP$1041,24,FALSE)</f>
        <v>51</v>
      </c>
      <c r="G1616" s="33">
        <f>VLOOKUP($J1609,ASBVs!$A$2:$AP$1041,26,FALSE)</f>
        <v>50</v>
      </c>
      <c r="H1616" s="33">
        <f>VLOOKUP($J1609,ASBVs!$A$2:$AP$1041,28,FALSE)</f>
        <v>53</v>
      </c>
      <c r="I1616" s="99">
        <f>VLOOKUP($J1609,ASBVs!$A$2:$AQ$1041,43,FALSE)</f>
        <v>10.280000000000001</v>
      </c>
      <c r="J1616" s="79"/>
    </row>
    <row r="1617" spans="2:10" ht="12.6" customHeight="1" x14ac:dyDescent="0.3">
      <c r="B1617" s="87" t="s">
        <v>2695</v>
      </c>
      <c r="C1617" s="88"/>
      <c r="D1617" s="89" t="s">
        <v>2699</v>
      </c>
      <c r="E1617" s="90"/>
      <c r="F1617" s="91" t="str">
        <f>VLOOKUP($J1609,ASBVs!$A$2:$F$1041,6,FALSE)</f>
        <v xml:space="preserve"> </v>
      </c>
      <c r="G1617" s="34" t="s">
        <v>2669</v>
      </c>
      <c r="H1617" s="35" t="str">
        <f>VLOOKUP($J1609,ASBVs!$A$2:$AU$1041,46,FALSE)</f>
        <v>2</v>
      </c>
      <c r="I1617" s="34" t="s">
        <v>2670</v>
      </c>
      <c r="J1617" s="35" t="str">
        <f>VLOOKUP($J1609,ASBVs!$A$2:$AU$1041,47,FALSE)</f>
        <v>2</v>
      </c>
    </row>
    <row r="1618" spans="2:10" ht="12.6" customHeight="1" x14ac:dyDescent="0.3">
      <c r="B1618" s="93">
        <f>VLOOKUP($J1609,ASBVs!$A$2:$AS$1041,45,FALSE)</f>
        <v>132.63</v>
      </c>
      <c r="C1618" s="94"/>
      <c r="D1618" s="93">
        <f>VLOOKUP($J1609,ASBVs!$A$2:$AS$1041,44,FALSE)</f>
        <v>172.46</v>
      </c>
      <c r="E1618" s="94"/>
      <c r="F1618" s="92"/>
      <c r="G1618" s="34" t="s">
        <v>2671</v>
      </c>
      <c r="H1618" s="35" t="str">
        <f>VLOOKUP($J1609,ASBVs!$A$2:$AW$1041,48,FALSE)</f>
        <v>1</v>
      </c>
      <c r="I1618" s="34" t="s">
        <v>2672</v>
      </c>
      <c r="J1618" s="35">
        <f>VLOOKUP($J1609,ASBVs!$A$2:$AW$1041,49,FALSE)</f>
        <v>3</v>
      </c>
    </row>
    <row r="1619" spans="2:10" ht="12.6" customHeight="1" x14ac:dyDescent="0.3">
      <c r="B1619" s="36" t="s">
        <v>2696</v>
      </c>
      <c r="C1619" s="95" t="str">
        <f>VLOOKUP($J1609,ASBVs!$A$2:$E$1041,5,FALSE)</f>
        <v xml:space="preserve">Individual </v>
      </c>
      <c r="D1619" s="96"/>
      <c r="E1619" s="97" t="s">
        <v>2697</v>
      </c>
      <c r="F1619" s="98"/>
      <c r="G1619" s="74"/>
      <c r="H1619" s="75"/>
      <c r="I1619" s="37" t="s">
        <v>2698</v>
      </c>
      <c r="J1619" s="38"/>
    </row>
    <row r="1621" spans="2:10" ht="12.6" customHeight="1" x14ac:dyDescent="0.3">
      <c r="B1621" s="76" t="s">
        <v>2692</v>
      </c>
      <c r="C1621" s="77"/>
      <c r="D1621" s="20" t="str">
        <f>VLOOKUP($J1621,ASBVs!$A$2:$B$1041,2,FALSE)</f>
        <v>223817</v>
      </c>
      <c r="E1621" s="21"/>
      <c r="F1621" s="22" t="str">
        <f>VLOOKUP($J1621,ASBVs!$A$2:$J$1041,10,FALSE)</f>
        <v>Twin</v>
      </c>
      <c r="G1621" s="78" t="str">
        <f>VLOOKUP($J1621,ASBVs!$A$2:$AX$1041,50,FALSE)</f>
        <v>«««««</v>
      </c>
      <c r="H1621" s="79"/>
      <c r="I1621" s="23" t="s">
        <v>2693</v>
      </c>
      <c r="J1621" s="24">
        <v>126</v>
      </c>
    </row>
    <row r="1622" spans="2:10" ht="12.6" customHeight="1" x14ac:dyDescent="0.3">
      <c r="B1622" s="25" t="s">
        <v>2694</v>
      </c>
      <c r="C1622" s="80" t="str">
        <f>VLOOKUP($J1621,ASBVs!$A$2:$H$1041,8,FALSE)</f>
        <v>218844</v>
      </c>
      <c r="D1622" s="80"/>
      <c r="E1622" s="81"/>
      <c r="F1622" s="26" t="s">
        <v>2639</v>
      </c>
      <c r="G1622" s="82">
        <f>VLOOKUP($J1621,ASBVs!$A$2:$I$1041,9,FALSE)</f>
        <v>44703</v>
      </c>
      <c r="H1622" s="83"/>
      <c r="I1622" s="83"/>
      <c r="J1622" s="84"/>
    </row>
    <row r="1623" spans="2:10" ht="12.6" customHeight="1" x14ac:dyDescent="0.3">
      <c r="B1623" s="27" t="s">
        <v>0</v>
      </c>
      <c r="C1623" s="28" t="s">
        <v>1</v>
      </c>
      <c r="D1623" s="28" t="s">
        <v>2</v>
      </c>
      <c r="E1623" s="28" t="s">
        <v>3</v>
      </c>
      <c r="F1623" s="27" t="s">
        <v>4</v>
      </c>
      <c r="G1623" s="28" t="s">
        <v>1093</v>
      </c>
      <c r="H1623" s="28" t="s">
        <v>1092</v>
      </c>
      <c r="I1623" s="28" t="s">
        <v>5</v>
      </c>
      <c r="J1623" s="28" t="s">
        <v>2652</v>
      </c>
    </row>
    <row r="1624" spans="2:10" ht="12.6" customHeight="1" x14ac:dyDescent="0.3">
      <c r="B1624" s="29">
        <f>VLOOKUP($J1621,ASBVs!$A$2:$AP$1041,11,FALSE)</f>
        <v>0.32</v>
      </c>
      <c r="C1624" s="29">
        <f>VLOOKUP($J1621,ASBVs!$A$2:$AP$1041,13,FALSE)</f>
        <v>7.28</v>
      </c>
      <c r="D1624" s="29">
        <f>VLOOKUP($J1621,ASBVs!$A$2:$AP$1041,15,FALSE)</f>
        <v>11.05</v>
      </c>
      <c r="E1624" s="29">
        <f>VLOOKUP($J1621,ASBVs!$A$2:$AP$1041,17,FALSE)</f>
        <v>0.64</v>
      </c>
      <c r="F1624" s="29">
        <f>VLOOKUP($J1621,ASBVs!$A$2:$AP$1041,19,FALSE)</f>
        <v>2.35</v>
      </c>
      <c r="G1624" s="39">
        <f>VLOOKUP($J1621,ASBVs!$A$2:$AP$1041,41,FALSE)</f>
        <v>0.56999999999999995</v>
      </c>
      <c r="H1624" s="39">
        <f>VLOOKUP($J1621,ASBVs!$A$2:$AP$1041,39,FALSE)</f>
        <v>0.35</v>
      </c>
      <c r="I1624" s="29">
        <f>VLOOKUP($J1621,ASBVs!$A$2:$AP$1041,21,FALSE)</f>
        <v>0.77</v>
      </c>
      <c r="J1624" s="39">
        <f>VLOOKUP($J1621,ASBVs!$A$2:$AP$1041,31,FALSE)</f>
        <v>0.35</v>
      </c>
    </row>
    <row r="1625" spans="2:10" ht="12.6" customHeight="1" x14ac:dyDescent="0.3">
      <c r="B1625" s="29">
        <f>VLOOKUP($J1621,ASBVs!$A$2:$AP$1041,12,FALSE)</f>
        <v>66</v>
      </c>
      <c r="C1625" s="29">
        <f>VLOOKUP($J1621,ASBVs!$A$2:$AP$1041,14,FALSE)</f>
        <v>70</v>
      </c>
      <c r="D1625" s="29">
        <f>VLOOKUP($J1621,ASBVs!$A$2:$AP$1041,16,FALSE)</f>
        <v>60</v>
      </c>
      <c r="E1625" s="29">
        <f>VLOOKUP($J1621,ASBVs!$A$2:$AP$1041,18,FALSE)</f>
        <v>64</v>
      </c>
      <c r="F1625" s="29">
        <f>VLOOKUP($J1621,ASBVs!$A$2:$AP$1041,20,FALSE)</f>
        <v>65</v>
      </c>
      <c r="G1625" s="29">
        <f>VLOOKUP($J1621,ASBVs!$A$2:$AP$1041,42,FALSE)</f>
        <v>53</v>
      </c>
      <c r="H1625" s="29">
        <f>VLOOKUP($J1621,ASBVs!$A$2:$AP$1041,40,FALSE)</f>
        <v>47</v>
      </c>
      <c r="I1625" s="29">
        <f>VLOOKUP($J1621,ASBVs!$A$2:$AP$1041,22,FALSE)</f>
        <v>56</v>
      </c>
      <c r="J1625" s="29">
        <f>VLOOKUP($J1621,ASBVs!$A$2:$AP$1041,32,FALSE)</f>
        <v>51</v>
      </c>
    </row>
    <row r="1626" spans="2:10" ht="12.6" customHeight="1" x14ac:dyDescent="0.3">
      <c r="B1626" s="31" t="s">
        <v>1089</v>
      </c>
      <c r="C1626" s="27" t="s">
        <v>1090</v>
      </c>
      <c r="D1626" s="27" t="s">
        <v>1091</v>
      </c>
      <c r="E1626" s="27" t="s">
        <v>8</v>
      </c>
      <c r="F1626" s="27" t="s">
        <v>6</v>
      </c>
      <c r="G1626" s="27" t="s">
        <v>7</v>
      </c>
      <c r="H1626" s="27" t="s">
        <v>2638</v>
      </c>
      <c r="I1626" s="85" t="s">
        <v>2700</v>
      </c>
      <c r="J1626" s="86"/>
    </row>
    <row r="1627" spans="2:10" ht="12.6" customHeight="1" x14ac:dyDescent="0.3">
      <c r="B1627" s="30">
        <f>VLOOKUP($J1621,ASBVs!$A$2:$AP$1041,33,FALSE)</f>
        <v>0.06</v>
      </c>
      <c r="C1627" s="30">
        <f>VLOOKUP($J1621,ASBVs!$A$2:$AP$1041,35,FALSE)</f>
        <v>0.37</v>
      </c>
      <c r="D1627" s="30">
        <f>VLOOKUP($J1621,ASBVs!$A$2:$AP$1041,37,FALSE)</f>
        <v>1E-3</v>
      </c>
      <c r="E1627" s="32">
        <f>VLOOKUP($J1621,ASBVs!$A$2:$AP$1041,29,FALSE)</f>
        <v>3.83</v>
      </c>
      <c r="F1627" s="32">
        <f>VLOOKUP($J1621,ASBVs!$A$2:$AP$1041,23,FALSE)</f>
        <v>-0.08</v>
      </c>
      <c r="G1627" s="32">
        <f>VLOOKUP($J1621,ASBVs!$A$2:$AP$1041,25,FALSE)</f>
        <v>2.2400000000000002</v>
      </c>
      <c r="H1627" s="32">
        <f>VLOOKUP($J1621,ASBVs!$A$2:$AP$1041,27,FALSE)</f>
        <v>2.4300000000000002</v>
      </c>
      <c r="I1627" s="86"/>
      <c r="J1627" s="86"/>
    </row>
    <row r="1628" spans="2:10" ht="12.6" customHeight="1" x14ac:dyDescent="0.3">
      <c r="B1628" s="33">
        <f>VLOOKUP($J1621,ASBVs!$A$2:$AP$1041,34,FALSE)</f>
        <v>43</v>
      </c>
      <c r="C1628" s="33">
        <f>VLOOKUP($J1621,ASBVs!$A$2:$AP$1041,36,FALSE)</f>
        <v>50</v>
      </c>
      <c r="D1628" s="33">
        <f>VLOOKUP($J1621,ASBVs!$A$2:$AP$1041,38,FALSE)</f>
        <v>38</v>
      </c>
      <c r="E1628" s="33">
        <f>VLOOKUP($J1621,ASBVs!$A$2:$AP$1041,30,FALSE)</f>
        <v>60</v>
      </c>
      <c r="F1628" s="33">
        <f>VLOOKUP($J1621,ASBVs!$A$2:$AP$1041,24,FALSE)</f>
        <v>50</v>
      </c>
      <c r="G1628" s="33">
        <f>VLOOKUP($J1621,ASBVs!$A$2:$AP$1041,26,FALSE)</f>
        <v>50</v>
      </c>
      <c r="H1628" s="33">
        <f>VLOOKUP($J1621,ASBVs!$A$2:$AP$1041,28,FALSE)</f>
        <v>52</v>
      </c>
      <c r="I1628" s="99">
        <f>VLOOKUP($J1621,ASBVs!$A$2:$AQ$1041,43,FALSE)</f>
        <v>8.0500000000000007</v>
      </c>
      <c r="J1628" s="79"/>
    </row>
    <row r="1629" spans="2:10" ht="12.6" customHeight="1" x14ac:dyDescent="0.3">
      <c r="B1629" s="87" t="s">
        <v>2695</v>
      </c>
      <c r="C1629" s="88"/>
      <c r="D1629" s="89" t="s">
        <v>2699</v>
      </c>
      <c r="E1629" s="90"/>
      <c r="F1629" s="91" t="str">
        <f>VLOOKUP($J1621,ASBVs!$A$2:$F$1041,6,FALSE)</f>
        <v xml:space="preserve"> </v>
      </c>
      <c r="G1629" s="34" t="s">
        <v>2669</v>
      </c>
      <c r="H1629" s="35" t="str">
        <f>VLOOKUP($J1621,ASBVs!$A$2:$AU$1041,46,FALSE)</f>
        <v>1</v>
      </c>
      <c r="I1629" s="34" t="s">
        <v>2670</v>
      </c>
      <c r="J1629" s="35" t="str">
        <f>VLOOKUP($J1621,ASBVs!$A$2:$AU$1041,47,FALSE)</f>
        <v>1</v>
      </c>
    </row>
    <row r="1630" spans="2:10" ht="12.6" customHeight="1" x14ac:dyDescent="0.3">
      <c r="B1630" s="93">
        <f>VLOOKUP($J1621,ASBVs!$A$2:$AS$1041,45,FALSE)</f>
        <v>131.83000000000001</v>
      </c>
      <c r="C1630" s="94"/>
      <c r="D1630" s="93">
        <f>VLOOKUP($J1621,ASBVs!$A$2:$AS$1041,44,FALSE)</f>
        <v>174.89</v>
      </c>
      <c r="E1630" s="94"/>
      <c r="F1630" s="92"/>
      <c r="G1630" s="34" t="s">
        <v>2671</v>
      </c>
      <c r="H1630" s="35" t="str">
        <f>VLOOKUP($J1621,ASBVs!$A$2:$AW$1041,48,FALSE)</f>
        <v>2</v>
      </c>
      <c r="I1630" s="34" t="s">
        <v>2672</v>
      </c>
      <c r="J1630" s="35">
        <f>VLOOKUP($J1621,ASBVs!$A$2:$AW$1041,49,FALSE)</f>
        <v>3</v>
      </c>
    </row>
    <row r="1631" spans="2:10" ht="12.6" customHeight="1" x14ac:dyDescent="0.3">
      <c r="B1631" s="36" t="s">
        <v>2696</v>
      </c>
      <c r="C1631" s="95" t="str">
        <f>VLOOKUP($J1621,ASBVs!$A$2:$E$1041,5,FALSE)</f>
        <v xml:space="preserve">Individual </v>
      </c>
      <c r="D1631" s="96"/>
      <c r="E1631" s="97" t="s">
        <v>2697</v>
      </c>
      <c r="F1631" s="98"/>
      <c r="G1631" s="74"/>
      <c r="H1631" s="75"/>
      <c r="I1631" s="37" t="s">
        <v>2698</v>
      </c>
      <c r="J1631" s="38"/>
    </row>
    <row r="1633" spans="2:10" ht="12.6" customHeight="1" x14ac:dyDescent="0.3">
      <c r="B1633" s="76" t="s">
        <v>2692</v>
      </c>
      <c r="C1633" s="77"/>
      <c r="D1633" s="20" t="str">
        <f>VLOOKUP($J1633,ASBVs!$A$2:$B$1041,2,FALSE)</f>
        <v>224239</v>
      </c>
      <c r="E1633" s="21"/>
      <c r="F1633" s="22" t="str">
        <f>VLOOKUP($J1633,ASBVs!$A$2:$J$1041,10,FALSE)</f>
        <v>Twin</v>
      </c>
      <c r="G1633" s="78" t="str">
        <f>VLOOKUP($J1633,ASBVs!$A$2:$AX$1041,50,FALSE)</f>
        <v xml:space="preserve"> </v>
      </c>
      <c r="H1633" s="79"/>
      <c r="I1633" s="23" t="s">
        <v>2693</v>
      </c>
      <c r="J1633" s="24">
        <v>127</v>
      </c>
    </row>
    <row r="1634" spans="2:10" ht="12.6" customHeight="1" x14ac:dyDescent="0.3">
      <c r="B1634" s="25" t="s">
        <v>2694</v>
      </c>
      <c r="C1634" s="80" t="str">
        <f>VLOOKUP($J1633,ASBVs!$A$2:$H$1041,8,FALSE)</f>
        <v>214627</v>
      </c>
      <c r="D1634" s="80"/>
      <c r="E1634" s="81"/>
      <c r="F1634" s="26" t="s">
        <v>2639</v>
      </c>
      <c r="G1634" s="82">
        <f>VLOOKUP($J1633,ASBVs!$A$2:$I$1041,9,FALSE)</f>
        <v>44708</v>
      </c>
      <c r="H1634" s="83"/>
      <c r="I1634" s="83"/>
      <c r="J1634" s="84"/>
    </row>
    <row r="1635" spans="2:10" ht="12.6" customHeight="1" x14ac:dyDescent="0.3">
      <c r="B1635" s="27" t="s">
        <v>0</v>
      </c>
      <c r="C1635" s="28" t="s">
        <v>1</v>
      </c>
      <c r="D1635" s="28" t="s">
        <v>2</v>
      </c>
      <c r="E1635" s="28" t="s">
        <v>3</v>
      </c>
      <c r="F1635" s="27" t="s">
        <v>4</v>
      </c>
      <c r="G1635" s="28" t="s">
        <v>1093</v>
      </c>
      <c r="H1635" s="28" t="s">
        <v>1092</v>
      </c>
      <c r="I1635" s="28" t="s">
        <v>5</v>
      </c>
      <c r="J1635" s="28" t="s">
        <v>2652</v>
      </c>
    </row>
    <row r="1636" spans="2:10" ht="12.6" customHeight="1" x14ac:dyDescent="0.3">
      <c r="B1636" s="29">
        <f>VLOOKUP($J1633,ASBVs!$A$2:$AP$1041,11,FALSE)</f>
        <v>0.49</v>
      </c>
      <c r="C1636" s="29">
        <f>VLOOKUP($J1633,ASBVs!$A$2:$AP$1041,13,FALSE)</f>
        <v>9.89</v>
      </c>
      <c r="D1636" s="29">
        <f>VLOOKUP($J1633,ASBVs!$A$2:$AP$1041,15,FALSE)</f>
        <v>14.29</v>
      </c>
      <c r="E1636" s="29">
        <f>VLOOKUP($J1633,ASBVs!$A$2:$AP$1041,17,FALSE)</f>
        <v>-0.12</v>
      </c>
      <c r="F1636" s="29">
        <f>VLOOKUP($J1633,ASBVs!$A$2:$AP$1041,19,FALSE)</f>
        <v>1.5</v>
      </c>
      <c r="G1636" s="39">
        <f>VLOOKUP($J1633,ASBVs!$A$2:$AP$1041,41,FALSE)</f>
        <v>0.43</v>
      </c>
      <c r="H1636" s="39">
        <f>VLOOKUP($J1633,ASBVs!$A$2:$AP$1041,39,FALSE)</f>
        <v>0.28000000000000003</v>
      </c>
      <c r="I1636" s="29">
        <f>VLOOKUP($J1633,ASBVs!$A$2:$AP$1041,21,FALSE)</f>
        <v>1.4</v>
      </c>
      <c r="J1636" s="39">
        <f>VLOOKUP($J1633,ASBVs!$A$2:$AP$1041,31,FALSE)</f>
        <v>0.28000000000000003</v>
      </c>
    </row>
    <row r="1637" spans="2:10" ht="12.6" customHeight="1" x14ac:dyDescent="0.3">
      <c r="B1637" s="29">
        <f>VLOOKUP($J1633,ASBVs!$A$2:$AP$1041,12,FALSE)</f>
        <v>65</v>
      </c>
      <c r="C1637" s="29">
        <f>VLOOKUP($J1633,ASBVs!$A$2:$AP$1041,14,FALSE)</f>
        <v>69</v>
      </c>
      <c r="D1637" s="29">
        <f>VLOOKUP($J1633,ASBVs!$A$2:$AP$1041,16,FALSE)</f>
        <v>59</v>
      </c>
      <c r="E1637" s="29">
        <f>VLOOKUP($J1633,ASBVs!$A$2:$AP$1041,18,FALSE)</f>
        <v>61</v>
      </c>
      <c r="F1637" s="29">
        <f>VLOOKUP($J1633,ASBVs!$A$2:$AP$1041,20,FALSE)</f>
        <v>62</v>
      </c>
      <c r="G1637" s="29">
        <f>VLOOKUP($J1633,ASBVs!$A$2:$AP$1041,42,FALSE)</f>
        <v>48</v>
      </c>
      <c r="H1637" s="29">
        <f>VLOOKUP($J1633,ASBVs!$A$2:$AP$1041,40,FALSE)</f>
        <v>41</v>
      </c>
      <c r="I1637" s="29">
        <f>VLOOKUP($J1633,ASBVs!$A$2:$AP$1041,22,FALSE)</f>
        <v>54</v>
      </c>
      <c r="J1637" s="29">
        <f>VLOOKUP($J1633,ASBVs!$A$2:$AP$1041,32,FALSE)</f>
        <v>46</v>
      </c>
    </row>
    <row r="1638" spans="2:10" ht="12.6" customHeight="1" x14ac:dyDescent="0.3">
      <c r="B1638" s="31" t="s">
        <v>1089</v>
      </c>
      <c r="C1638" s="27" t="s">
        <v>1090</v>
      </c>
      <c r="D1638" s="27" t="s">
        <v>1091</v>
      </c>
      <c r="E1638" s="27" t="s">
        <v>8</v>
      </c>
      <c r="F1638" s="27" t="s">
        <v>6</v>
      </c>
      <c r="G1638" s="27" t="s">
        <v>7</v>
      </c>
      <c r="H1638" s="27" t="s">
        <v>2638</v>
      </c>
      <c r="I1638" s="85" t="s">
        <v>2700</v>
      </c>
      <c r="J1638" s="86"/>
    </row>
    <row r="1639" spans="2:10" ht="12.6" customHeight="1" x14ac:dyDescent="0.3">
      <c r="B1639" s="30">
        <f>VLOOKUP($J1633,ASBVs!$A$2:$AP$1041,33,FALSE)</f>
        <v>0.05</v>
      </c>
      <c r="C1639" s="30">
        <f>VLOOKUP($J1633,ASBVs!$A$2:$AP$1041,35,FALSE)</f>
        <v>0.22</v>
      </c>
      <c r="D1639" s="30">
        <f>VLOOKUP($J1633,ASBVs!$A$2:$AP$1041,37,FALSE)</f>
        <v>0.03</v>
      </c>
      <c r="E1639" s="32">
        <f>VLOOKUP($J1633,ASBVs!$A$2:$AP$1041,29,FALSE)</f>
        <v>4.58</v>
      </c>
      <c r="F1639" s="32">
        <f>VLOOKUP($J1633,ASBVs!$A$2:$AP$1041,23,FALSE)</f>
        <v>-0.23</v>
      </c>
      <c r="G1639" s="32">
        <f>VLOOKUP($J1633,ASBVs!$A$2:$AP$1041,25,FALSE)</f>
        <v>4.2699999999999996</v>
      </c>
      <c r="H1639" s="32">
        <f>VLOOKUP($J1633,ASBVs!$A$2:$AP$1041,27,FALSE)</f>
        <v>1.75</v>
      </c>
      <c r="I1639" s="86"/>
      <c r="J1639" s="86"/>
    </row>
    <row r="1640" spans="2:10" ht="12.6" customHeight="1" x14ac:dyDescent="0.3">
      <c r="B1640" s="33">
        <f>VLOOKUP($J1633,ASBVs!$A$2:$AP$1041,34,FALSE)</f>
        <v>35</v>
      </c>
      <c r="C1640" s="33">
        <f>VLOOKUP($J1633,ASBVs!$A$2:$AP$1041,36,FALSE)</f>
        <v>45</v>
      </c>
      <c r="D1640" s="33">
        <f>VLOOKUP($J1633,ASBVs!$A$2:$AP$1041,38,FALSE)</f>
        <v>30</v>
      </c>
      <c r="E1640" s="33">
        <f>VLOOKUP($J1633,ASBVs!$A$2:$AP$1041,30,FALSE)</f>
        <v>56</v>
      </c>
      <c r="F1640" s="33">
        <f>VLOOKUP($J1633,ASBVs!$A$2:$AP$1041,24,FALSE)</f>
        <v>43</v>
      </c>
      <c r="G1640" s="33">
        <f>VLOOKUP($J1633,ASBVs!$A$2:$AP$1041,26,FALSE)</f>
        <v>42</v>
      </c>
      <c r="H1640" s="33">
        <f>VLOOKUP($J1633,ASBVs!$A$2:$AP$1041,28,FALSE)</f>
        <v>47</v>
      </c>
      <c r="I1640" s="99">
        <f>VLOOKUP($J1633,ASBVs!$A$2:$AQ$1041,43,FALSE)</f>
        <v>11.290000000000001</v>
      </c>
      <c r="J1640" s="79"/>
    </row>
    <row r="1641" spans="2:10" ht="12.6" customHeight="1" x14ac:dyDescent="0.3">
      <c r="B1641" s="87" t="s">
        <v>2695</v>
      </c>
      <c r="C1641" s="88"/>
      <c r="D1641" s="89" t="s">
        <v>2699</v>
      </c>
      <c r="E1641" s="90"/>
      <c r="F1641" s="91" t="str">
        <f>VLOOKUP($J1633,ASBVs!$A$2:$F$1041,6,FALSE)</f>
        <v xml:space="preserve"> </v>
      </c>
      <c r="G1641" s="34" t="s">
        <v>2669</v>
      </c>
      <c r="H1641" s="35" t="str">
        <f>VLOOKUP($J1633,ASBVs!$A$2:$AU$1041,46,FALSE)</f>
        <v>3</v>
      </c>
      <c r="I1641" s="34" t="s">
        <v>2670</v>
      </c>
      <c r="J1641" s="35" t="str">
        <f>VLOOKUP($J1633,ASBVs!$A$2:$AU$1041,47,FALSE)</f>
        <v>1</v>
      </c>
    </row>
    <row r="1642" spans="2:10" ht="12.6" customHeight="1" x14ac:dyDescent="0.3">
      <c r="B1642" s="93">
        <f>VLOOKUP($J1633,ASBVs!$A$2:$AS$1041,45,FALSE)</f>
        <v>131.22999999999999</v>
      </c>
      <c r="C1642" s="94"/>
      <c r="D1642" s="93">
        <f>VLOOKUP($J1633,ASBVs!$A$2:$AS$1041,44,FALSE)</f>
        <v>166.46</v>
      </c>
      <c r="E1642" s="94"/>
      <c r="F1642" s="92"/>
      <c r="G1642" s="34" t="s">
        <v>2671</v>
      </c>
      <c r="H1642" s="35" t="str">
        <f>VLOOKUP($J1633,ASBVs!$A$2:$AW$1041,48,FALSE)</f>
        <v>2</v>
      </c>
      <c r="I1642" s="34" t="s">
        <v>2672</v>
      </c>
      <c r="J1642" s="35">
        <f>VLOOKUP($J1633,ASBVs!$A$2:$AW$1041,49,FALSE)</f>
        <v>3</v>
      </c>
    </row>
    <row r="1643" spans="2:10" ht="12.6" customHeight="1" x14ac:dyDescent="0.3">
      <c r="B1643" s="36" t="s">
        <v>2696</v>
      </c>
      <c r="C1643" s="95" t="str">
        <f>VLOOKUP($J1633,ASBVs!$A$2:$E$1041,5,FALSE)</f>
        <v xml:space="preserve">Individual </v>
      </c>
      <c r="D1643" s="96"/>
      <c r="E1643" s="97" t="s">
        <v>2697</v>
      </c>
      <c r="F1643" s="98"/>
      <c r="G1643" s="74"/>
      <c r="H1643" s="75"/>
      <c r="I1643" s="37" t="s">
        <v>2698</v>
      </c>
      <c r="J1643" s="38"/>
    </row>
    <row r="1645" spans="2:10" ht="12.6" customHeight="1" x14ac:dyDescent="0.3">
      <c r="B1645" s="76" t="s">
        <v>2692</v>
      </c>
      <c r="C1645" s="77"/>
      <c r="D1645" s="20" t="str">
        <f>VLOOKUP($J1645,ASBVs!$A$2:$B$1041,2,FALSE)</f>
        <v>224297</v>
      </c>
      <c r="E1645" s="21"/>
      <c r="F1645" s="22" t="str">
        <f>VLOOKUP($J1645,ASBVs!$A$2:$J$1041,10,FALSE)</f>
        <v>Twin</v>
      </c>
      <c r="G1645" s="78" t="str">
        <f>VLOOKUP($J1645,ASBVs!$A$2:$AX$1041,50,FALSE)</f>
        <v xml:space="preserve"> </v>
      </c>
      <c r="H1645" s="79"/>
      <c r="I1645" s="23" t="s">
        <v>2693</v>
      </c>
      <c r="J1645" s="24">
        <v>128</v>
      </c>
    </row>
    <row r="1646" spans="2:10" ht="12.6" customHeight="1" x14ac:dyDescent="0.3">
      <c r="B1646" s="25" t="s">
        <v>2694</v>
      </c>
      <c r="C1646" s="80" t="str">
        <f>VLOOKUP($J1645,ASBVs!$A$2:$H$1041,8,FALSE)</f>
        <v>218844</v>
      </c>
      <c r="D1646" s="80"/>
      <c r="E1646" s="81"/>
      <c r="F1646" s="26" t="s">
        <v>2639</v>
      </c>
      <c r="G1646" s="82">
        <f>VLOOKUP($J1645,ASBVs!$A$2:$I$1041,9,FALSE)</f>
        <v>44708</v>
      </c>
      <c r="H1646" s="83"/>
      <c r="I1646" s="83"/>
      <c r="J1646" s="84"/>
    </row>
    <row r="1647" spans="2:10" ht="12.6" customHeight="1" x14ac:dyDescent="0.3">
      <c r="B1647" s="27" t="s">
        <v>0</v>
      </c>
      <c r="C1647" s="28" t="s">
        <v>1</v>
      </c>
      <c r="D1647" s="28" t="s">
        <v>2</v>
      </c>
      <c r="E1647" s="28" t="s">
        <v>3</v>
      </c>
      <c r="F1647" s="27" t="s">
        <v>4</v>
      </c>
      <c r="G1647" s="28" t="s">
        <v>1093</v>
      </c>
      <c r="H1647" s="28" t="s">
        <v>1092</v>
      </c>
      <c r="I1647" s="28" t="s">
        <v>5</v>
      </c>
      <c r="J1647" s="28" t="s">
        <v>2652</v>
      </c>
    </row>
    <row r="1648" spans="2:10" ht="12.6" customHeight="1" x14ac:dyDescent="0.3">
      <c r="B1648" s="29">
        <f>VLOOKUP($J1645,ASBVs!$A$2:$AP$1041,11,FALSE)</f>
        <v>0.34</v>
      </c>
      <c r="C1648" s="29">
        <f>VLOOKUP($J1645,ASBVs!$A$2:$AP$1041,13,FALSE)</f>
        <v>8.24</v>
      </c>
      <c r="D1648" s="29">
        <f>VLOOKUP($J1645,ASBVs!$A$2:$AP$1041,15,FALSE)</f>
        <v>10.8</v>
      </c>
      <c r="E1648" s="29">
        <f>VLOOKUP($J1645,ASBVs!$A$2:$AP$1041,17,FALSE)</f>
        <v>0.15</v>
      </c>
      <c r="F1648" s="29">
        <f>VLOOKUP($J1645,ASBVs!$A$2:$AP$1041,19,FALSE)</f>
        <v>1.8</v>
      </c>
      <c r="G1648" s="39">
        <f>VLOOKUP($J1645,ASBVs!$A$2:$AP$1041,41,FALSE)</f>
        <v>0.6</v>
      </c>
      <c r="H1648" s="39">
        <f>VLOOKUP($J1645,ASBVs!$A$2:$AP$1041,39,FALSE)</f>
        <v>0.37</v>
      </c>
      <c r="I1648" s="29">
        <f>VLOOKUP($J1645,ASBVs!$A$2:$AP$1041,21,FALSE)</f>
        <v>0.41</v>
      </c>
      <c r="J1648" s="39">
        <f>VLOOKUP($J1645,ASBVs!$A$2:$AP$1041,31,FALSE)</f>
        <v>0.39</v>
      </c>
    </row>
    <row r="1649" spans="2:10" ht="12.6" customHeight="1" x14ac:dyDescent="0.3">
      <c r="B1649" s="29">
        <f>VLOOKUP($J1645,ASBVs!$A$2:$AP$1041,12,FALSE)</f>
        <v>67</v>
      </c>
      <c r="C1649" s="29">
        <f>VLOOKUP($J1645,ASBVs!$A$2:$AP$1041,14,FALSE)</f>
        <v>71</v>
      </c>
      <c r="D1649" s="29">
        <f>VLOOKUP($J1645,ASBVs!$A$2:$AP$1041,16,FALSE)</f>
        <v>62</v>
      </c>
      <c r="E1649" s="29">
        <f>VLOOKUP($J1645,ASBVs!$A$2:$AP$1041,18,FALSE)</f>
        <v>64</v>
      </c>
      <c r="F1649" s="29">
        <f>VLOOKUP($J1645,ASBVs!$A$2:$AP$1041,20,FALSE)</f>
        <v>65</v>
      </c>
      <c r="G1649" s="29">
        <f>VLOOKUP($J1645,ASBVs!$A$2:$AP$1041,42,FALSE)</f>
        <v>55</v>
      </c>
      <c r="H1649" s="29">
        <f>VLOOKUP($J1645,ASBVs!$A$2:$AP$1041,40,FALSE)</f>
        <v>48</v>
      </c>
      <c r="I1649" s="29">
        <f>VLOOKUP($J1645,ASBVs!$A$2:$AP$1041,22,FALSE)</f>
        <v>59</v>
      </c>
      <c r="J1649" s="29">
        <f>VLOOKUP($J1645,ASBVs!$A$2:$AP$1041,32,FALSE)</f>
        <v>53</v>
      </c>
    </row>
    <row r="1650" spans="2:10" ht="12.6" customHeight="1" x14ac:dyDescent="0.3">
      <c r="B1650" s="31" t="s">
        <v>1089</v>
      </c>
      <c r="C1650" s="27" t="s">
        <v>1090</v>
      </c>
      <c r="D1650" s="27" t="s">
        <v>1091</v>
      </c>
      <c r="E1650" s="27" t="s">
        <v>8</v>
      </c>
      <c r="F1650" s="27" t="s">
        <v>6</v>
      </c>
      <c r="G1650" s="27" t="s">
        <v>7</v>
      </c>
      <c r="H1650" s="27" t="s">
        <v>2638</v>
      </c>
      <c r="I1650" s="85" t="s">
        <v>2700</v>
      </c>
      <c r="J1650" s="86"/>
    </row>
    <row r="1651" spans="2:10" ht="12.6" customHeight="1" x14ac:dyDescent="0.3">
      <c r="B1651" s="30">
        <f>VLOOKUP($J1645,ASBVs!$A$2:$AP$1041,33,FALSE)</f>
        <v>0.08</v>
      </c>
      <c r="C1651" s="30">
        <f>VLOOKUP($J1645,ASBVs!$A$2:$AP$1041,35,FALSE)</f>
        <v>0.35</v>
      </c>
      <c r="D1651" s="30">
        <f>VLOOKUP($J1645,ASBVs!$A$2:$AP$1041,37,FALSE)</f>
        <v>0.01</v>
      </c>
      <c r="E1651" s="32">
        <f>VLOOKUP($J1645,ASBVs!$A$2:$AP$1041,29,FALSE)</f>
        <v>4.25</v>
      </c>
      <c r="F1651" s="32">
        <f>VLOOKUP($J1645,ASBVs!$A$2:$AP$1041,23,FALSE)</f>
        <v>-0.48</v>
      </c>
      <c r="G1651" s="32">
        <f>VLOOKUP($J1645,ASBVs!$A$2:$AP$1041,25,FALSE)</f>
        <v>4.4000000000000004</v>
      </c>
      <c r="H1651" s="32">
        <f>VLOOKUP($J1645,ASBVs!$A$2:$AP$1041,27,FALSE)</f>
        <v>1.72</v>
      </c>
      <c r="I1651" s="86"/>
      <c r="J1651" s="86"/>
    </row>
    <row r="1652" spans="2:10" ht="12.6" customHeight="1" x14ac:dyDescent="0.3">
      <c r="B1652" s="33">
        <f>VLOOKUP($J1645,ASBVs!$A$2:$AP$1041,34,FALSE)</f>
        <v>43</v>
      </c>
      <c r="C1652" s="33">
        <f>VLOOKUP($J1645,ASBVs!$A$2:$AP$1041,36,FALSE)</f>
        <v>51</v>
      </c>
      <c r="D1652" s="33">
        <f>VLOOKUP($J1645,ASBVs!$A$2:$AP$1041,38,FALSE)</f>
        <v>37</v>
      </c>
      <c r="E1652" s="33">
        <f>VLOOKUP($J1645,ASBVs!$A$2:$AP$1041,30,FALSE)</f>
        <v>60</v>
      </c>
      <c r="F1652" s="33">
        <f>VLOOKUP($J1645,ASBVs!$A$2:$AP$1041,24,FALSE)</f>
        <v>50</v>
      </c>
      <c r="G1652" s="33">
        <f>VLOOKUP($J1645,ASBVs!$A$2:$AP$1041,26,FALSE)</f>
        <v>49</v>
      </c>
      <c r="H1652" s="33">
        <f>VLOOKUP($J1645,ASBVs!$A$2:$AP$1041,28,FALSE)</f>
        <v>53</v>
      </c>
      <c r="I1652" s="99">
        <f>VLOOKUP($J1645,ASBVs!$A$2:$AQ$1041,43,FALSE)</f>
        <v>8.65</v>
      </c>
      <c r="J1652" s="79"/>
    </row>
    <row r="1653" spans="2:10" ht="12.6" customHeight="1" x14ac:dyDescent="0.3">
      <c r="B1653" s="87" t="s">
        <v>2695</v>
      </c>
      <c r="C1653" s="88"/>
      <c r="D1653" s="89" t="s">
        <v>2699</v>
      </c>
      <c r="E1653" s="90"/>
      <c r="F1653" s="91" t="str">
        <f>VLOOKUP($J1645,ASBVs!$A$2:$F$1041,6,FALSE)</f>
        <v xml:space="preserve"> </v>
      </c>
      <c r="G1653" s="34" t="s">
        <v>2669</v>
      </c>
      <c r="H1653" s="35" t="str">
        <f>VLOOKUP($J1645,ASBVs!$A$2:$AU$1041,46,FALSE)</f>
        <v>2</v>
      </c>
      <c r="I1653" s="34" t="s">
        <v>2670</v>
      </c>
      <c r="J1653" s="35" t="str">
        <f>VLOOKUP($J1645,ASBVs!$A$2:$AU$1041,47,FALSE)</f>
        <v>2</v>
      </c>
    </row>
    <row r="1654" spans="2:10" ht="12.6" customHeight="1" x14ac:dyDescent="0.3">
      <c r="B1654" s="93">
        <f>VLOOKUP($J1645,ASBVs!$A$2:$AS$1041,45,FALSE)</f>
        <v>130.55000000000001</v>
      </c>
      <c r="C1654" s="94"/>
      <c r="D1654" s="93">
        <f>VLOOKUP($J1645,ASBVs!$A$2:$AS$1041,44,FALSE)</f>
        <v>175.65</v>
      </c>
      <c r="E1654" s="94"/>
      <c r="F1654" s="92"/>
      <c r="G1654" s="34" t="s">
        <v>2671</v>
      </c>
      <c r="H1654" s="35" t="str">
        <f>VLOOKUP($J1645,ASBVs!$A$2:$AW$1041,48,FALSE)</f>
        <v>2</v>
      </c>
      <c r="I1654" s="34" t="s">
        <v>2672</v>
      </c>
      <c r="J1654" s="35">
        <f>VLOOKUP($J1645,ASBVs!$A$2:$AW$1041,49,FALSE)</f>
        <v>3</v>
      </c>
    </row>
    <row r="1655" spans="2:10" ht="12.6" customHeight="1" x14ac:dyDescent="0.3">
      <c r="B1655" s="36" t="s">
        <v>2696</v>
      </c>
      <c r="C1655" s="95" t="str">
        <f>VLOOKUP($J1645,ASBVs!$A$2:$E$1041,5,FALSE)</f>
        <v xml:space="preserve">Individual </v>
      </c>
      <c r="D1655" s="96"/>
      <c r="E1655" s="97" t="s">
        <v>2697</v>
      </c>
      <c r="F1655" s="98"/>
      <c r="G1655" s="74"/>
      <c r="H1655" s="75"/>
      <c r="I1655" s="37" t="s">
        <v>2698</v>
      </c>
      <c r="J1655" s="38"/>
    </row>
    <row r="1657" spans="2:10" ht="12.6" customHeight="1" x14ac:dyDescent="0.3">
      <c r="B1657" s="76" t="s">
        <v>2692</v>
      </c>
      <c r="C1657" s="77"/>
      <c r="D1657" s="20" t="str">
        <f>VLOOKUP($J1657,ASBVs!$A$2:$B$1041,2,FALSE)</f>
        <v>229986</v>
      </c>
      <c r="E1657" s="21"/>
      <c r="F1657" s="22" t="str">
        <f>VLOOKUP($J1657,ASBVs!$A$2:$J$1041,10,FALSE)</f>
        <v>Single - ET</v>
      </c>
      <c r="G1657" s="78" t="str">
        <f>VLOOKUP($J1657,ASBVs!$A$2:$AX$1041,50,FALSE)</f>
        <v xml:space="preserve"> </v>
      </c>
      <c r="H1657" s="79"/>
      <c r="I1657" s="23" t="s">
        <v>2693</v>
      </c>
      <c r="J1657" s="24">
        <v>129</v>
      </c>
    </row>
    <row r="1658" spans="2:10" ht="12.6" customHeight="1" x14ac:dyDescent="0.3">
      <c r="B1658" s="25" t="s">
        <v>2694</v>
      </c>
      <c r="C1658" s="80">
        <f>VLOOKUP($J1657,ASBVs!$A$2:$H$1041,8,FALSE)</f>
        <v>150909</v>
      </c>
      <c r="D1658" s="80"/>
      <c r="E1658" s="81"/>
      <c r="F1658" s="26" t="s">
        <v>2639</v>
      </c>
      <c r="G1658" s="82">
        <f>VLOOKUP($J1657,ASBVs!$A$2:$I$1041,9,FALSE)</f>
        <v>44723</v>
      </c>
      <c r="H1658" s="83"/>
      <c r="I1658" s="83"/>
      <c r="J1658" s="84"/>
    </row>
    <row r="1659" spans="2:10" ht="12.6" customHeight="1" x14ac:dyDescent="0.3">
      <c r="B1659" s="27" t="s">
        <v>0</v>
      </c>
      <c r="C1659" s="28" t="s">
        <v>1</v>
      </c>
      <c r="D1659" s="28" t="s">
        <v>2</v>
      </c>
      <c r="E1659" s="28" t="s">
        <v>3</v>
      </c>
      <c r="F1659" s="27" t="s">
        <v>4</v>
      </c>
      <c r="G1659" s="28" t="s">
        <v>1093</v>
      </c>
      <c r="H1659" s="28" t="s">
        <v>1092</v>
      </c>
      <c r="I1659" s="28" t="s">
        <v>5</v>
      </c>
      <c r="J1659" s="28" t="s">
        <v>2652</v>
      </c>
    </row>
    <row r="1660" spans="2:10" ht="12.6" customHeight="1" x14ac:dyDescent="0.3">
      <c r="B1660" s="29">
        <f>VLOOKUP($J1657,ASBVs!$A$2:$AP$1041,11,FALSE)</f>
        <v>0.57999999999999996</v>
      </c>
      <c r="C1660" s="29">
        <f>VLOOKUP($J1657,ASBVs!$A$2:$AP$1041,13,FALSE)</f>
        <v>9.73</v>
      </c>
      <c r="D1660" s="29">
        <f>VLOOKUP($J1657,ASBVs!$A$2:$AP$1041,15,FALSE)</f>
        <v>14.49</v>
      </c>
      <c r="E1660" s="29">
        <f>VLOOKUP($J1657,ASBVs!$A$2:$AP$1041,17,FALSE)</f>
        <v>-0.17</v>
      </c>
      <c r="F1660" s="29">
        <f>VLOOKUP($J1657,ASBVs!$A$2:$AP$1041,19,FALSE)</f>
        <v>1.51</v>
      </c>
      <c r="G1660" s="39">
        <f>VLOOKUP($J1657,ASBVs!$A$2:$AP$1041,41,FALSE)</f>
        <v>0.4</v>
      </c>
      <c r="H1660" s="39">
        <f>VLOOKUP($J1657,ASBVs!$A$2:$AP$1041,39,FALSE)</f>
        <v>0.31</v>
      </c>
      <c r="I1660" s="29">
        <f>VLOOKUP($J1657,ASBVs!$A$2:$AP$1041,21,FALSE)</f>
        <v>1.05</v>
      </c>
      <c r="J1660" s="39">
        <f>VLOOKUP($J1657,ASBVs!$A$2:$AP$1041,31,FALSE)</f>
        <v>0.28000000000000003</v>
      </c>
    </row>
    <row r="1661" spans="2:10" ht="12.6" customHeight="1" x14ac:dyDescent="0.3">
      <c r="B1661" s="29">
        <f>VLOOKUP($J1657,ASBVs!$A$2:$AP$1041,12,FALSE)</f>
        <v>70</v>
      </c>
      <c r="C1661" s="29">
        <f>VLOOKUP($J1657,ASBVs!$A$2:$AP$1041,14,FALSE)</f>
        <v>72</v>
      </c>
      <c r="D1661" s="29">
        <f>VLOOKUP($J1657,ASBVs!$A$2:$AP$1041,16,FALSE)</f>
        <v>65</v>
      </c>
      <c r="E1661" s="29">
        <f>VLOOKUP($J1657,ASBVs!$A$2:$AP$1041,18,FALSE)</f>
        <v>68</v>
      </c>
      <c r="F1661" s="29">
        <f>VLOOKUP($J1657,ASBVs!$A$2:$AP$1041,20,FALSE)</f>
        <v>67</v>
      </c>
      <c r="G1661" s="29">
        <f>VLOOKUP($J1657,ASBVs!$A$2:$AP$1041,42,FALSE)</f>
        <v>59</v>
      </c>
      <c r="H1661" s="29">
        <f>VLOOKUP($J1657,ASBVs!$A$2:$AP$1041,40,FALSE)</f>
        <v>52</v>
      </c>
      <c r="I1661" s="29">
        <f>VLOOKUP($J1657,ASBVs!$A$2:$AP$1041,22,FALSE)</f>
        <v>65</v>
      </c>
      <c r="J1661" s="29">
        <f>VLOOKUP($J1657,ASBVs!$A$2:$AP$1041,32,FALSE)</f>
        <v>57</v>
      </c>
    </row>
    <row r="1662" spans="2:10" ht="12.6" customHeight="1" x14ac:dyDescent="0.3">
      <c r="B1662" s="31" t="s">
        <v>1089</v>
      </c>
      <c r="C1662" s="27" t="s">
        <v>1090</v>
      </c>
      <c r="D1662" s="27" t="s">
        <v>1091</v>
      </c>
      <c r="E1662" s="27" t="s">
        <v>8</v>
      </c>
      <c r="F1662" s="27" t="s">
        <v>6</v>
      </c>
      <c r="G1662" s="27" t="s">
        <v>7</v>
      </c>
      <c r="H1662" s="27" t="s">
        <v>2638</v>
      </c>
      <c r="I1662" s="85" t="s">
        <v>2700</v>
      </c>
      <c r="J1662" s="86"/>
    </row>
    <row r="1663" spans="2:10" ht="12.6" customHeight="1" x14ac:dyDescent="0.3">
      <c r="B1663" s="30">
        <f>VLOOKUP($J1657,ASBVs!$A$2:$AP$1041,33,FALSE)</f>
        <v>0.05</v>
      </c>
      <c r="C1663" s="30">
        <f>VLOOKUP($J1657,ASBVs!$A$2:$AP$1041,35,FALSE)</f>
        <v>0.3</v>
      </c>
      <c r="D1663" s="30">
        <f>VLOOKUP($J1657,ASBVs!$A$2:$AP$1041,37,FALSE)</f>
        <v>1E-3</v>
      </c>
      <c r="E1663" s="32">
        <f>VLOOKUP($J1657,ASBVs!$A$2:$AP$1041,29,FALSE)</f>
        <v>5.31</v>
      </c>
      <c r="F1663" s="32">
        <f>VLOOKUP($J1657,ASBVs!$A$2:$AP$1041,23,FALSE)</f>
        <v>-0.35</v>
      </c>
      <c r="G1663" s="32">
        <f>VLOOKUP($J1657,ASBVs!$A$2:$AP$1041,25,FALSE)</f>
        <v>2.4</v>
      </c>
      <c r="H1663" s="32">
        <f>VLOOKUP($J1657,ASBVs!$A$2:$AP$1041,27,FALSE)</f>
        <v>2.25</v>
      </c>
      <c r="I1663" s="86"/>
      <c r="J1663" s="86"/>
    </row>
    <row r="1664" spans="2:10" ht="12.6" customHeight="1" x14ac:dyDescent="0.3">
      <c r="B1664" s="33">
        <f>VLOOKUP($J1657,ASBVs!$A$2:$AP$1041,34,FALSE)</f>
        <v>46</v>
      </c>
      <c r="C1664" s="33">
        <f>VLOOKUP($J1657,ASBVs!$A$2:$AP$1041,36,FALSE)</f>
        <v>56</v>
      </c>
      <c r="D1664" s="33">
        <f>VLOOKUP($J1657,ASBVs!$A$2:$AP$1041,38,FALSE)</f>
        <v>40</v>
      </c>
      <c r="E1664" s="33">
        <f>VLOOKUP($J1657,ASBVs!$A$2:$AP$1041,30,FALSE)</f>
        <v>63</v>
      </c>
      <c r="F1664" s="33">
        <f>VLOOKUP($J1657,ASBVs!$A$2:$AP$1041,24,FALSE)</f>
        <v>51</v>
      </c>
      <c r="G1664" s="33">
        <f>VLOOKUP($J1657,ASBVs!$A$2:$AP$1041,26,FALSE)</f>
        <v>51</v>
      </c>
      <c r="H1664" s="33">
        <f>VLOOKUP($J1657,ASBVs!$A$2:$AP$1041,28,FALSE)</f>
        <v>56</v>
      </c>
      <c r="I1664" s="99">
        <f>VLOOKUP($J1657,ASBVs!$A$2:$AQ$1041,43,FALSE)</f>
        <v>10.780000000000001</v>
      </c>
      <c r="J1664" s="79"/>
    </row>
    <row r="1665" spans="2:10" ht="12.6" customHeight="1" x14ac:dyDescent="0.3">
      <c r="B1665" s="87" t="s">
        <v>2695</v>
      </c>
      <c r="C1665" s="88"/>
      <c r="D1665" s="89" t="s">
        <v>2699</v>
      </c>
      <c r="E1665" s="90"/>
      <c r="F1665" s="91" t="str">
        <f>VLOOKUP($J1657,ASBVs!$A$2:$F$1041,6,FALSE)</f>
        <v xml:space="preserve"> </v>
      </c>
      <c r="G1665" s="34" t="s">
        <v>2669</v>
      </c>
      <c r="H1665" s="35" t="str">
        <f>VLOOKUP($J1657,ASBVs!$A$2:$AU$1041,46,FALSE)</f>
        <v>3</v>
      </c>
      <c r="I1665" s="34" t="s">
        <v>2670</v>
      </c>
      <c r="J1665" s="35" t="str">
        <f>VLOOKUP($J1657,ASBVs!$A$2:$AU$1041,47,FALSE)</f>
        <v>1</v>
      </c>
    </row>
    <row r="1666" spans="2:10" ht="12.6" customHeight="1" x14ac:dyDescent="0.3">
      <c r="B1666" s="93">
        <f>VLOOKUP($J1657,ASBVs!$A$2:$AS$1041,45,FALSE)</f>
        <v>130.44999999999999</v>
      </c>
      <c r="C1666" s="94"/>
      <c r="D1666" s="93">
        <f>VLOOKUP($J1657,ASBVs!$A$2:$AS$1041,44,FALSE)</f>
        <v>175.1</v>
      </c>
      <c r="E1666" s="94"/>
      <c r="F1666" s="92"/>
      <c r="G1666" s="34" t="s">
        <v>2671</v>
      </c>
      <c r="H1666" s="35" t="str">
        <f>VLOOKUP($J1657,ASBVs!$A$2:$AW$1041,48,FALSE)</f>
        <v>2</v>
      </c>
      <c r="I1666" s="34" t="s">
        <v>2672</v>
      </c>
      <c r="J1666" s="35">
        <f>VLOOKUP($J1657,ASBVs!$A$2:$AW$1041,49,FALSE)</f>
        <v>3</v>
      </c>
    </row>
    <row r="1667" spans="2:10" ht="12.6" customHeight="1" x14ac:dyDescent="0.3">
      <c r="B1667" s="36" t="s">
        <v>2696</v>
      </c>
      <c r="C1667" s="95" t="str">
        <f>VLOOKUP($J1657,ASBVs!$A$2:$E$1041,5,FALSE)</f>
        <v xml:space="preserve">Individual </v>
      </c>
      <c r="D1667" s="96"/>
      <c r="E1667" s="97" t="s">
        <v>2697</v>
      </c>
      <c r="F1667" s="98"/>
      <c r="G1667" s="74"/>
      <c r="H1667" s="75"/>
      <c r="I1667" s="37" t="s">
        <v>2698</v>
      </c>
      <c r="J1667" s="38"/>
    </row>
    <row r="1669" spans="2:10" ht="12.6" customHeight="1" x14ac:dyDescent="0.3">
      <c r="B1669" s="76" t="s">
        <v>2692</v>
      </c>
      <c r="C1669" s="77"/>
      <c r="D1669" s="20" t="str">
        <f>VLOOKUP($J1669,ASBVs!$A$2:$B$1041,2,FALSE)</f>
        <v>224661</v>
      </c>
      <c r="E1669" s="21"/>
      <c r="F1669" s="22" t="str">
        <f>VLOOKUP($J1669,ASBVs!$A$2:$J$1041,10,FALSE)</f>
        <v>Single</v>
      </c>
      <c r="G1669" s="78" t="str">
        <f>VLOOKUP($J1669,ASBVs!$A$2:$AX$1041,50,FALSE)</f>
        <v xml:space="preserve"> </v>
      </c>
      <c r="H1669" s="79"/>
      <c r="I1669" s="23" t="s">
        <v>2693</v>
      </c>
      <c r="J1669" s="24">
        <v>130</v>
      </c>
    </row>
    <row r="1670" spans="2:10" ht="12.6" customHeight="1" x14ac:dyDescent="0.3">
      <c r="B1670" s="25" t="s">
        <v>2694</v>
      </c>
      <c r="C1670" s="80" t="str">
        <f>VLOOKUP($J1669,ASBVs!$A$2:$H$1041,8,FALSE)</f>
        <v>218844</v>
      </c>
      <c r="D1670" s="80"/>
      <c r="E1670" s="81"/>
      <c r="F1670" s="26" t="s">
        <v>2639</v>
      </c>
      <c r="G1670" s="82">
        <f>VLOOKUP($J1669,ASBVs!$A$2:$I$1041,9,FALSE)</f>
        <v>44709</v>
      </c>
      <c r="H1670" s="83"/>
      <c r="I1670" s="83"/>
      <c r="J1670" s="84"/>
    </row>
    <row r="1671" spans="2:10" ht="12.6" customHeight="1" x14ac:dyDescent="0.3">
      <c r="B1671" s="27" t="s">
        <v>0</v>
      </c>
      <c r="C1671" s="28" t="s">
        <v>1</v>
      </c>
      <c r="D1671" s="28" t="s">
        <v>2</v>
      </c>
      <c r="E1671" s="28" t="s">
        <v>3</v>
      </c>
      <c r="F1671" s="27" t="s">
        <v>4</v>
      </c>
      <c r="G1671" s="28" t="s">
        <v>1093</v>
      </c>
      <c r="H1671" s="28" t="s">
        <v>1092</v>
      </c>
      <c r="I1671" s="28" t="s">
        <v>5</v>
      </c>
      <c r="J1671" s="28" t="s">
        <v>2652</v>
      </c>
    </row>
    <row r="1672" spans="2:10" ht="12.6" customHeight="1" x14ac:dyDescent="0.3">
      <c r="B1672" s="29">
        <f>VLOOKUP($J1669,ASBVs!$A$2:$AP$1041,11,FALSE)</f>
        <v>0.61</v>
      </c>
      <c r="C1672" s="29">
        <f>VLOOKUP($J1669,ASBVs!$A$2:$AP$1041,13,FALSE)</f>
        <v>8.52</v>
      </c>
      <c r="D1672" s="29">
        <f>VLOOKUP($J1669,ASBVs!$A$2:$AP$1041,15,FALSE)</f>
        <v>12.15</v>
      </c>
      <c r="E1672" s="29">
        <f>VLOOKUP($J1669,ASBVs!$A$2:$AP$1041,17,FALSE)</f>
        <v>0.42</v>
      </c>
      <c r="F1672" s="29">
        <f>VLOOKUP($J1669,ASBVs!$A$2:$AP$1041,19,FALSE)</f>
        <v>2.64</v>
      </c>
      <c r="G1672" s="39">
        <f>VLOOKUP($J1669,ASBVs!$A$2:$AP$1041,41,FALSE)</f>
        <v>0.49</v>
      </c>
      <c r="H1672" s="39">
        <f>VLOOKUP($J1669,ASBVs!$A$2:$AP$1041,39,FALSE)</f>
        <v>0.27</v>
      </c>
      <c r="I1672" s="29">
        <f>VLOOKUP($J1669,ASBVs!$A$2:$AP$1041,21,FALSE)</f>
        <v>1.04</v>
      </c>
      <c r="J1672" s="39">
        <f>VLOOKUP($J1669,ASBVs!$A$2:$AP$1041,31,FALSE)</f>
        <v>0.33</v>
      </c>
    </row>
    <row r="1673" spans="2:10" ht="12.6" customHeight="1" x14ac:dyDescent="0.3">
      <c r="B1673" s="29">
        <f>VLOOKUP($J1669,ASBVs!$A$2:$AP$1041,12,FALSE)</f>
        <v>68</v>
      </c>
      <c r="C1673" s="29">
        <f>VLOOKUP($J1669,ASBVs!$A$2:$AP$1041,14,FALSE)</f>
        <v>71</v>
      </c>
      <c r="D1673" s="29">
        <f>VLOOKUP($J1669,ASBVs!$A$2:$AP$1041,16,FALSE)</f>
        <v>63</v>
      </c>
      <c r="E1673" s="29">
        <f>VLOOKUP($J1669,ASBVs!$A$2:$AP$1041,18,FALSE)</f>
        <v>65</v>
      </c>
      <c r="F1673" s="29">
        <f>VLOOKUP($J1669,ASBVs!$A$2:$AP$1041,20,FALSE)</f>
        <v>65</v>
      </c>
      <c r="G1673" s="29">
        <f>VLOOKUP($J1669,ASBVs!$A$2:$AP$1041,42,FALSE)</f>
        <v>56</v>
      </c>
      <c r="H1673" s="29">
        <f>VLOOKUP($J1669,ASBVs!$A$2:$AP$1041,40,FALSE)</f>
        <v>50</v>
      </c>
      <c r="I1673" s="29">
        <f>VLOOKUP($J1669,ASBVs!$A$2:$AP$1041,22,FALSE)</f>
        <v>58</v>
      </c>
      <c r="J1673" s="29">
        <f>VLOOKUP($J1669,ASBVs!$A$2:$AP$1041,32,FALSE)</f>
        <v>54</v>
      </c>
    </row>
    <row r="1674" spans="2:10" ht="12.6" customHeight="1" x14ac:dyDescent="0.3">
      <c r="B1674" s="31" t="s">
        <v>1089</v>
      </c>
      <c r="C1674" s="27" t="s">
        <v>1090</v>
      </c>
      <c r="D1674" s="27" t="s">
        <v>1091</v>
      </c>
      <c r="E1674" s="27" t="s">
        <v>8</v>
      </c>
      <c r="F1674" s="27" t="s">
        <v>6</v>
      </c>
      <c r="G1674" s="27" t="s">
        <v>7</v>
      </c>
      <c r="H1674" s="27" t="s">
        <v>2638</v>
      </c>
      <c r="I1674" s="85" t="s">
        <v>2700</v>
      </c>
      <c r="J1674" s="86"/>
    </row>
    <row r="1675" spans="2:10" ht="12.6" customHeight="1" x14ac:dyDescent="0.3">
      <c r="B1675" s="30">
        <f>VLOOKUP($J1669,ASBVs!$A$2:$AP$1041,33,FALSE)</f>
        <v>0.06</v>
      </c>
      <c r="C1675" s="30">
        <f>VLOOKUP($J1669,ASBVs!$A$2:$AP$1041,35,FALSE)</f>
        <v>0.26</v>
      </c>
      <c r="D1675" s="30">
        <f>VLOOKUP($J1669,ASBVs!$A$2:$AP$1041,37,FALSE)</f>
        <v>-0.01</v>
      </c>
      <c r="E1675" s="32">
        <f>VLOOKUP($J1669,ASBVs!$A$2:$AP$1041,29,FALSE)</f>
        <v>4.3600000000000003</v>
      </c>
      <c r="F1675" s="32">
        <f>VLOOKUP($J1669,ASBVs!$A$2:$AP$1041,23,FALSE)</f>
        <v>-0.2</v>
      </c>
      <c r="G1675" s="32">
        <f>VLOOKUP($J1669,ASBVs!$A$2:$AP$1041,25,FALSE)</f>
        <v>3.22</v>
      </c>
      <c r="H1675" s="32">
        <f>VLOOKUP($J1669,ASBVs!$A$2:$AP$1041,27,FALSE)</f>
        <v>2.56</v>
      </c>
      <c r="I1675" s="86"/>
      <c r="J1675" s="86"/>
    </row>
    <row r="1676" spans="2:10" ht="12.6" customHeight="1" x14ac:dyDescent="0.3">
      <c r="B1676" s="33">
        <f>VLOOKUP($J1669,ASBVs!$A$2:$AP$1041,34,FALSE)</f>
        <v>46</v>
      </c>
      <c r="C1676" s="33">
        <f>VLOOKUP($J1669,ASBVs!$A$2:$AP$1041,36,FALSE)</f>
        <v>53</v>
      </c>
      <c r="D1676" s="33">
        <f>VLOOKUP($J1669,ASBVs!$A$2:$AP$1041,38,FALSE)</f>
        <v>40</v>
      </c>
      <c r="E1676" s="33">
        <f>VLOOKUP($J1669,ASBVs!$A$2:$AP$1041,30,FALSE)</f>
        <v>60</v>
      </c>
      <c r="F1676" s="33">
        <f>VLOOKUP($J1669,ASBVs!$A$2:$AP$1041,24,FALSE)</f>
        <v>52</v>
      </c>
      <c r="G1676" s="33">
        <f>VLOOKUP($J1669,ASBVs!$A$2:$AP$1041,26,FALSE)</f>
        <v>51</v>
      </c>
      <c r="H1676" s="33">
        <f>VLOOKUP($J1669,ASBVs!$A$2:$AP$1041,28,FALSE)</f>
        <v>54</v>
      </c>
      <c r="I1676" s="99">
        <f>VLOOKUP($J1669,ASBVs!$A$2:$AQ$1041,43,FALSE)</f>
        <v>9.5599999999999987</v>
      </c>
      <c r="J1676" s="79"/>
    </row>
    <row r="1677" spans="2:10" ht="12.6" customHeight="1" x14ac:dyDescent="0.3">
      <c r="B1677" s="87" t="s">
        <v>2695</v>
      </c>
      <c r="C1677" s="88"/>
      <c r="D1677" s="89" t="s">
        <v>2699</v>
      </c>
      <c r="E1677" s="90"/>
      <c r="F1677" s="91" t="str">
        <f>VLOOKUP($J1669,ASBVs!$A$2:$F$1041,6,FALSE)</f>
        <v xml:space="preserve"> </v>
      </c>
      <c r="G1677" s="34" t="s">
        <v>2669</v>
      </c>
      <c r="H1677" s="35" t="str">
        <f>VLOOKUP($J1669,ASBVs!$A$2:$AU$1041,46,FALSE)</f>
        <v>1</v>
      </c>
      <c r="I1677" s="34" t="s">
        <v>2670</v>
      </c>
      <c r="J1677" s="35" t="str">
        <f>VLOOKUP($J1669,ASBVs!$A$2:$AU$1041,47,FALSE)</f>
        <v>2</v>
      </c>
    </row>
    <row r="1678" spans="2:10" ht="12.6" customHeight="1" x14ac:dyDescent="0.3">
      <c r="B1678" s="93">
        <f>VLOOKUP($J1669,ASBVs!$A$2:$AS$1041,45,FALSE)</f>
        <v>129.87</v>
      </c>
      <c r="C1678" s="94"/>
      <c r="D1678" s="93">
        <f>VLOOKUP($J1669,ASBVs!$A$2:$AS$1041,44,FALSE)</f>
        <v>173.34</v>
      </c>
      <c r="E1678" s="94"/>
      <c r="F1678" s="92"/>
      <c r="G1678" s="34" t="s">
        <v>2671</v>
      </c>
      <c r="H1678" s="35" t="str">
        <f>VLOOKUP($J1669,ASBVs!$A$2:$AW$1041,48,FALSE)</f>
        <v>3</v>
      </c>
      <c r="I1678" s="34" t="s">
        <v>2672</v>
      </c>
      <c r="J1678" s="35">
        <f>VLOOKUP($J1669,ASBVs!$A$2:$AW$1041,49,FALSE)</f>
        <v>3</v>
      </c>
    </row>
    <row r="1679" spans="2:10" ht="12.6" customHeight="1" x14ac:dyDescent="0.3">
      <c r="B1679" s="36" t="s">
        <v>2696</v>
      </c>
      <c r="C1679" s="95" t="str">
        <f>VLOOKUP($J1669,ASBVs!$A$2:$E$1041,5,FALSE)</f>
        <v xml:space="preserve">Individual </v>
      </c>
      <c r="D1679" s="96"/>
      <c r="E1679" s="97" t="s">
        <v>2697</v>
      </c>
      <c r="F1679" s="98"/>
      <c r="G1679" s="74"/>
      <c r="H1679" s="75"/>
      <c r="I1679" s="37" t="s">
        <v>2698</v>
      </c>
      <c r="J1679" s="38"/>
    </row>
    <row r="1681" spans="2:10" ht="12.6" customHeight="1" x14ac:dyDescent="0.3">
      <c r="B1681" s="76" t="s">
        <v>2692</v>
      </c>
      <c r="C1681" s="77"/>
      <c r="D1681" s="20" t="str">
        <f>VLOOKUP($J1681,ASBVs!$A$2:$B$1041,2,FALSE)</f>
        <v>224391</v>
      </c>
      <c r="E1681" s="21"/>
      <c r="F1681" s="22" t="str">
        <f>VLOOKUP($J1681,ASBVs!$A$2:$J$1041,10,FALSE)</f>
        <v>Twin</v>
      </c>
      <c r="G1681" s="78" t="str">
        <f>VLOOKUP($J1681,ASBVs!$A$2:$AX$1041,50,FALSE)</f>
        <v>«««««</v>
      </c>
      <c r="H1681" s="79"/>
      <c r="I1681" s="23" t="s">
        <v>2693</v>
      </c>
      <c r="J1681" s="24">
        <v>131</v>
      </c>
    </row>
    <row r="1682" spans="2:10" ht="12.6" customHeight="1" x14ac:dyDescent="0.3">
      <c r="B1682" s="25" t="s">
        <v>2694</v>
      </c>
      <c r="C1682" s="80" t="str">
        <f>VLOOKUP($J1681,ASBVs!$A$2:$H$1041,8,FALSE)</f>
        <v>218861</v>
      </c>
      <c r="D1682" s="80"/>
      <c r="E1682" s="81"/>
      <c r="F1682" s="26" t="s">
        <v>2639</v>
      </c>
      <c r="G1682" s="82">
        <f>VLOOKUP($J1681,ASBVs!$A$2:$I$1041,9,FALSE)</f>
        <v>44709</v>
      </c>
      <c r="H1682" s="83"/>
      <c r="I1682" s="83"/>
      <c r="J1682" s="84"/>
    </row>
    <row r="1683" spans="2:10" ht="12.6" customHeight="1" x14ac:dyDescent="0.3">
      <c r="B1683" s="27" t="s">
        <v>0</v>
      </c>
      <c r="C1683" s="28" t="s">
        <v>1</v>
      </c>
      <c r="D1683" s="28" t="s">
        <v>2</v>
      </c>
      <c r="E1683" s="28" t="s">
        <v>3</v>
      </c>
      <c r="F1683" s="27" t="s">
        <v>4</v>
      </c>
      <c r="G1683" s="28" t="s">
        <v>1093</v>
      </c>
      <c r="H1683" s="28" t="s">
        <v>1092</v>
      </c>
      <c r="I1683" s="28" t="s">
        <v>5</v>
      </c>
      <c r="J1683" s="28" t="s">
        <v>2652</v>
      </c>
    </row>
    <row r="1684" spans="2:10" ht="12.6" customHeight="1" x14ac:dyDescent="0.3">
      <c r="B1684" s="29">
        <f>VLOOKUP($J1681,ASBVs!$A$2:$AP$1041,11,FALSE)</f>
        <v>0.56000000000000005</v>
      </c>
      <c r="C1684" s="29">
        <f>VLOOKUP($J1681,ASBVs!$A$2:$AP$1041,13,FALSE)</f>
        <v>9.8000000000000007</v>
      </c>
      <c r="D1684" s="29">
        <f>VLOOKUP($J1681,ASBVs!$A$2:$AP$1041,15,FALSE)</f>
        <v>14.1</v>
      </c>
      <c r="E1684" s="29">
        <f>VLOOKUP($J1681,ASBVs!$A$2:$AP$1041,17,FALSE)</f>
        <v>0.12</v>
      </c>
      <c r="F1684" s="29">
        <f>VLOOKUP($J1681,ASBVs!$A$2:$AP$1041,19,FALSE)</f>
        <v>0.84</v>
      </c>
      <c r="G1684" s="39">
        <f>VLOOKUP($J1681,ASBVs!$A$2:$AP$1041,41,FALSE)</f>
        <v>0.37</v>
      </c>
      <c r="H1684" s="39">
        <f>VLOOKUP($J1681,ASBVs!$A$2:$AP$1041,39,FALSE)</f>
        <v>0.32</v>
      </c>
      <c r="I1684" s="29">
        <f>VLOOKUP($J1681,ASBVs!$A$2:$AP$1041,21,FALSE)</f>
        <v>-0.46</v>
      </c>
      <c r="J1684" s="39">
        <f>VLOOKUP($J1681,ASBVs!$A$2:$AP$1041,31,FALSE)</f>
        <v>0.24</v>
      </c>
    </row>
    <row r="1685" spans="2:10" ht="12.6" customHeight="1" x14ac:dyDescent="0.3">
      <c r="B1685" s="29">
        <f>VLOOKUP($J1681,ASBVs!$A$2:$AP$1041,12,FALSE)</f>
        <v>64</v>
      </c>
      <c r="C1685" s="29">
        <f>VLOOKUP($J1681,ASBVs!$A$2:$AP$1041,14,FALSE)</f>
        <v>69</v>
      </c>
      <c r="D1685" s="29">
        <f>VLOOKUP($J1681,ASBVs!$A$2:$AP$1041,16,FALSE)</f>
        <v>60</v>
      </c>
      <c r="E1685" s="29">
        <f>VLOOKUP($J1681,ASBVs!$A$2:$AP$1041,18,FALSE)</f>
        <v>63</v>
      </c>
      <c r="F1685" s="29">
        <f>VLOOKUP($J1681,ASBVs!$A$2:$AP$1041,20,FALSE)</f>
        <v>64</v>
      </c>
      <c r="G1685" s="29">
        <f>VLOOKUP($J1681,ASBVs!$A$2:$AP$1041,42,FALSE)</f>
        <v>51</v>
      </c>
      <c r="H1685" s="29">
        <f>VLOOKUP($J1681,ASBVs!$A$2:$AP$1041,40,FALSE)</f>
        <v>46</v>
      </c>
      <c r="I1685" s="29">
        <f>VLOOKUP($J1681,ASBVs!$A$2:$AP$1041,22,FALSE)</f>
        <v>57</v>
      </c>
      <c r="J1685" s="29">
        <f>VLOOKUP($J1681,ASBVs!$A$2:$AP$1041,32,FALSE)</f>
        <v>49</v>
      </c>
    </row>
    <row r="1686" spans="2:10" ht="12.6" customHeight="1" x14ac:dyDescent="0.3">
      <c r="B1686" s="31" t="s">
        <v>1089</v>
      </c>
      <c r="C1686" s="27" t="s">
        <v>1090</v>
      </c>
      <c r="D1686" s="27" t="s">
        <v>1091</v>
      </c>
      <c r="E1686" s="27" t="s">
        <v>8</v>
      </c>
      <c r="F1686" s="27" t="s">
        <v>6</v>
      </c>
      <c r="G1686" s="27" t="s">
        <v>7</v>
      </c>
      <c r="H1686" s="27" t="s">
        <v>2638</v>
      </c>
      <c r="I1686" s="85" t="s">
        <v>2700</v>
      </c>
      <c r="J1686" s="86"/>
    </row>
    <row r="1687" spans="2:10" ht="12.6" customHeight="1" x14ac:dyDescent="0.3">
      <c r="B1687" s="30">
        <f>VLOOKUP($J1681,ASBVs!$A$2:$AP$1041,33,FALSE)</f>
        <v>0.05</v>
      </c>
      <c r="C1687" s="30">
        <f>VLOOKUP($J1681,ASBVs!$A$2:$AP$1041,35,FALSE)</f>
        <v>0.32</v>
      </c>
      <c r="D1687" s="30">
        <f>VLOOKUP($J1681,ASBVs!$A$2:$AP$1041,37,FALSE)</f>
        <v>0.01</v>
      </c>
      <c r="E1687" s="32">
        <f>VLOOKUP($J1681,ASBVs!$A$2:$AP$1041,29,FALSE)</f>
        <v>3.92</v>
      </c>
      <c r="F1687" s="32">
        <f>VLOOKUP($J1681,ASBVs!$A$2:$AP$1041,23,FALSE)</f>
        <v>-7.0000000000000007E-2</v>
      </c>
      <c r="G1687" s="32">
        <f>VLOOKUP($J1681,ASBVs!$A$2:$AP$1041,25,FALSE)</f>
        <v>3.86</v>
      </c>
      <c r="H1687" s="32">
        <f>VLOOKUP($J1681,ASBVs!$A$2:$AP$1041,27,FALSE)</f>
        <v>1.49</v>
      </c>
      <c r="I1687" s="86"/>
      <c r="J1687" s="86"/>
    </row>
    <row r="1688" spans="2:10" ht="12.6" customHeight="1" x14ac:dyDescent="0.3">
      <c r="B1688" s="33">
        <f>VLOOKUP($J1681,ASBVs!$A$2:$AP$1041,34,FALSE)</f>
        <v>40</v>
      </c>
      <c r="C1688" s="33">
        <f>VLOOKUP($J1681,ASBVs!$A$2:$AP$1041,36,FALSE)</f>
        <v>49</v>
      </c>
      <c r="D1688" s="33">
        <f>VLOOKUP($J1681,ASBVs!$A$2:$AP$1041,38,FALSE)</f>
        <v>34</v>
      </c>
      <c r="E1688" s="33">
        <f>VLOOKUP($J1681,ASBVs!$A$2:$AP$1041,30,FALSE)</f>
        <v>58</v>
      </c>
      <c r="F1688" s="33">
        <f>VLOOKUP($J1681,ASBVs!$A$2:$AP$1041,24,FALSE)</f>
        <v>46</v>
      </c>
      <c r="G1688" s="33">
        <f>VLOOKUP($J1681,ASBVs!$A$2:$AP$1041,26,FALSE)</f>
        <v>46</v>
      </c>
      <c r="H1688" s="33">
        <f>VLOOKUP($J1681,ASBVs!$A$2:$AP$1041,28,FALSE)</f>
        <v>50</v>
      </c>
      <c r="I1688" s="99">
        <f>VLOOKUP($J1681,ASBVs!$A$2:$AQ$1041,43,FALSE)</f>
        <v>9.34</v>
      </c>
      <c r="J1688" s="79"/>
    </row>
    <row r="1689" spans="2:10" ht="12.6" customHeight="1" x14ac:dyDescent="0.3">
      <c r="B1689" s="87" t="s">
        <v>2695</v>
      </c>
      <c r="C1689" s="88"/>
      <c r="D1689" s="89" t="s">
        <v>2699</v>
      </c>
      <c r="E1689" s="90"/>
      <c r="F1689" s="91" t="str">
        <f>VLOOKUP($J1681,ASBVs!$A$2:$F$1041,6,FALSE)</f>
        <v xml:space="preserve"> </v>
      </c>
      <c r="G1689" s="34" t="s">
        <v>2669</v>
      </c>
      <c r="H1689" s="35" t="str">
        <f>VLOOKUP($J1681,ASBVs!$A$2:$AU$1041,46,FALSE)</f>
        <v>2</v>
      </c>
      <c r="I1689" s="34" t="s">
        <v>2670</v>
      </c>
      <c r="J1689" s="35" t="str">
        <f>VLOOKUP($J1681,ASBVs!$A$2:$AU$1041,47,FALSE)</f>
        <v>1</v>
      </c>
    </row>
    <row r="1690" spans="2:10" ht="12.6" customHeight="1" x14ac:dyDescent="0.3">
      <c r="B1690" s="93">
        <f>VLOOKUP($J1681,ASBVs!$A$2:$AS$1041,45,FALSE)</f>
        <v>128.83000000000001</v>
      </c>
      <c r="C1690" s="94"/>
      <c r="D1690" s="93">
        <f>VLOOKUP($J1681,ASBVs!$A$2:$AS$1041,44,FALSE)</f>
        <v>165.4</v>
      </c>
      <c r="E1690" s="94"/>
      <c r="F1690" s="92"/>
      <c r="G1690" s="34" t="s">
        <v>2671</v>
      </c>
      <c r="H1690" s="35" t="str">
        <f>VLOOKUP($J1681,ASBVs!$A$2:$AW$1041,48,FALSE)</f>
        <v>2</v>
      </c>
      <c r="I1690" s="34" t="s">
        <v>2672</v>
      </c>
      <c r="J1690" s="35">
        <f>VLOOKUP($J1681,ASBVs!$A$2:$AW$1041,49,FALSE)</f>
        <v>3</v>
      </c>
    </row>
    <row r="1691" spans="2:10" ht="12.6" customHeight="1" x14ac:dyDescent="0.3">
      <c r="B1691" s="36" t="s">
        <v>2696</v>
      </c>
      <c r="C1691" s="95" t="str">
        <f>VLOOKUP($J1681,ASBVs!$A$2:$E$1041,5,FALSE)</f>
        <v xml:space="preserve">Individual </v>
      </c>
      <c r="D1691" s="96"/>
      <c r="E1691" s="97" t="s">
        <v>2697</v>
      </c>
      <c r="F1691" s="98"/>
      <c r="G1691" s="74"/>
      <c r="H1691" s="75"/>
      <c r="I1691" s="37" t="s">
        <v>2698</v>
      </c>
      <c r="J1691" s="38"/>
    </row>
    <row r="1693" spans="2:10" ht="12.6" customHeight="1" x14ac:dyDescent="0.3">
      <c r="B1693" s="76" t="s">
        <v>2692</v>
      </c>
      <c r="C1693" s="77"/>
      <c r="D1693" s="20" t="str">
        <f>VLOOKUP($J1693,ASBVs!$A$2:$B$1041,2,FALSE)</f>
        <v>226236</v>
      </c>
      <c r="E1693" s="21"/>
      <c r="F1693" s="22" t="str">
        <f>VLOOKUP($J1693,ASBVs!$A$2:$J$1041,10,FALSE)</f>
        <v>Single</v>
      </c>
      <c r="G1693" s="78" t="str">
        <f>VLOOKUP($J1693,ASBVs!$A$2:$AX$1041,50,FALSE)</f>
        <v>«««««</v>
      </c>
      <c r="H1693" s="79"/>
      <c r="I1693" s="23" t="s">
        <v>2693</v>
      </c>
      <c r="J1693" s="24">
        <v>132</v>
      </c>
    </row>
    <row r="1694" spans="2:10" ht="12.6" customHeight="1" x14ac:dyDescent="0.3">
      <c r="B1694" s="25" t="s">
        <v>2694</v>
      </c>
      <c r="C1694" s="80" t="str">
        <f>VLOOKUP($J1693,ASBVs!$A$2:$H$1041,8,FALSE)</f>
        <v>193431</v>
      </c>
      <c r="D1694" s="80"/>
      <c r="E1694" s="81"/>
      <c r="F1694" s="26" t="s">
        <v>2639</v>
      </c>
      <c r="G1694" s="82">
        <f>VLOOKUP($J1693,ASBVs!$A$2:$I$1041,9,FALSE)</f>
        <v>44733</v>
      </c>
      <c r="H1694" s="83"/>
      <c r="I1694" s="83"/>
      <c r="J1694" s="84"/>
    </row>
    <row r="1695" spans="2:10" ht="12.6" customHeight="1" x14ac:dyDescent="0.3">
      <c r="B1695" s="27" t="s">
        <v>0</v>
      </c>
      <c r="C1695" s="28" t="s">
        <v>1</v>
      </c>
      <c r="D1695" s="28" t="s">
        <v>2</v>
      </c>
      <c r="E1695" s="28" t="s">
        <v>3</v>
      </c>
      <c r="F1695" s="27" t="s">
        <v>4</v>
      </c>
      <c r="G1695" s="28" t="s">
        <v>1093</v>
      </c>
      <c r="H1695" s="28" t="s">
        <v>1092</v>
      </c>
      <c r="I1695" s="28" t="s">
        <v>5</v>
      </c>
      <c r="J1695" s="28" t="s">
        <v>2652</v>
      </c>
    </row>
    <row r="1696" spans="2:10" ht="12.6" customHeight="1" x14ac:dyDescent="0.3">
      <c r="B1696" s="29">
        <f>VLOOKUP($J1693,ASBVs!$A$2:$AP$1041,11,FALSE)</f>
        <v>0.36</v>
      </c>
      <c r="C1696" s="29">
        <f>VLOOKUP($J1693,ASBVs!$A$2:$AP$1041,13,FALSE)</f>
        <v>9.51</v>
      </c>
      <c r="D1696" s="29">
        <f>VLOOKUP($J1693,ASBVs!$A$2:$AP$1041,15,FALSE)</f>
        <v>12.78</v>
      </c>
      <c r="E1696" s="29">
        <f>VLOOKUP($J1693,ASBVs!$A$2:$AP$1041,17,FALSE)</f>
        <v>0.68</v>
      </c>
      <c r="F1696" s="29">
        <f>VLOOKUP($J1693,ASBVs!$A$2:$AP$1041,19,FALSE)</f>
        <v>2.67</v>
      </c>
      <c r="G1696" s="39">
        <f>VLOOKUP($J1693,ASBVs!$A$2:$AP$1041,41,FALSE)</f>
        <v>0.44</v>
      </c>
      <c r="H1696" s="39">
        <f>VLOOKUP($J1693,ASBVs!$A$2:$AP$1041,39,FALSE)</f>
        <v>0.19</v>
      </c>
      <c r="I1696" s="29">
        <f>VLOOKUP($J1693,ASBVs!$A$2:$AP$1041,21,FALSE)</f>
        <v>0.66</v>
      </c>
      <c r="J1696" s="39">
        <f>VLOOKUP($J1693,ASBVs!$A$2:$AP$1041,31,FALSE)</f>
        <v>0.32</v>
      </c>
    </row>
    <row r="1697" spans="2:10" ht="12.6" customHeight="1" x14ac:dyDescent="0.3">
      <c r="B1697" s="29">
        <f>VLOOKUP($J1693,ASBVs!$A$2:$AP$1041,12,FALSE)</f>
        <v>68</v>
      </c>
      <c r="C1697" s="29">
        <f>VLOOKUP($J1693,ASBVs!$A$2:$AP$1041,14,FALSE)</f>
        <v>70</v>
      </c>
      <c r="D1697" s="29">
        <f>VLOOKUP($J1693,ASBVs!$A$2:$AP$1041,16,FALSE)</f>
        <v>62</v>
      </c>
      <c r="E1697" s="29">
        <f>VLOOKUP($J1693,ASBVs!$A$2:$AP$1041,18,FALSE)</f>
        <v>66</v>
      </c>
      <c r="F1697" s="29">
        <f>VLOOKUP($J1693,ASBVs!$A$2:$AP$1041,20,FALSE)</f>
        <v>66</v>
      </c>
      <c r="G1697" s="29">
        <f>VLOOKUP($J1693,ASBVs!$A$2:$AP$1041,42,FALSE)</f>
        <v>58</v>
      </c>
      <c r="H1697" s="29">
        <f>VLOOKUP($J1693,ASBVs!$A$2:$AP$1041,40,FALSE)</f>
        <v>49</v>
      </c>
      <c r="I1697" s="29">
        <f>VLOOKUP($J1693,ASBVs!$A$2:$AP$1041,22,FALSE)</f>
        <v>61</v>
      </c>
      <c r="J1697" s="29">
        <f>VLOOKUP($J1693,ASBVs!$A$2:$AP$1041,32,FALSE)</f>
        <v>56</v>
      </c>
    </row>
    <row r="1698" spans="2:10" ht="12.6" customHeight="1" x14ac:dyDescent="0.3">
      <c r="B1698" s="31" t="s">
        <v>1089</v>
      </c>
      <c r="C1698" s="27" t="s">
        <v>1090</v>
      </c>
      <c r="D1698" s="27" t="s">
        <v>1091</v>
      </c>
      <c r="E1698" s="27" t="s">
        <v>8</v>
      </c>
      <c r="F1698" s="27" t="s">
        <v>6</v>
      </c>
      <c r="G1698" s="27" t="s">
        <v>7</v>
      </c>
      <c r="H1698" s="27" t="s">
        <v>2638</v>
      </c>
      <c r="I1698" s="85" t="s">
        <v>2700</v>
      </c>
      <c r="J1698" s="86"/>
    </row>
    <row r="1699" spans="2:10" ht="12.6" customHeight="1" x14ac:dyDescent="0.3">
      <c r="B1699" s="30">
        <f>VLOOKUP($J1693,ASBVs!$A$2:$AP$1041,33,FALSE)</f>
        <v>0.03</v>
      </c>
      <c r="C1699" s="30">
        <f>VLOOKUP($J1693,ASBVs!$A$2:$AP$1041,35,FALSE)</f>
        <v>0.13</v>
      </c>
      <c r="D1699" s="30">
        <f>VLOOKUP($J1693,ASBVs!$A$2:$AP$1041,37,FALSE)</f>
        <v>0.03</v>
      </c>
      <c r="E1699" s="32">
        <f>VLOOKUP($J1693,ASBVs!$A$2:$AP$1041,29,FALSE)</f>
        <v>4.8</v>
      </c>
      <c r="F1699" s="32">
        <f>VLOOKUP($J1693,ASBVs!$A$2:$AP$1041,23,FALSE)</f>
        <v>-0.08</v>
      </c>
      <c r="G1699" s="32">
        <f>VLOOKUP($J1693,ASBVs!$A$2:$AP$1041,25,FALSE)</f>
        <v>3.65</v>
      </c>
      <c r="H1699" s="32">
        <f>VLOOKUP($J1693,ASBVs!$A$2:$AP$1041,27,FALSE)</f>
        <v>2.64</v>
      </c>
      <c r="I1699" s="86"/>
      <c r="J1699" s="86"/>
    </row>
    <row r="1700" spans="2:10" ht="12.6" customHeight="1" x14ac:dyDescent="0.3">
      <c r="B1700" s="33">
        <f>VLOOKUP($J1693,ASBVs!$A$2:$AP$1041,34,FALSE)</f>
        <v>43</v>
      </c>
      <c r="C1700" s="33">
        <f>VLOOKUP($J1693,ASBVs!$A$2:$AP$1041,36,FALSE)</f>
        <v>52</v>
      </c>
      <c r="D1700" s="33">
        <f>VLOOKUP($J1693,ASBVs!$A$2:$AP$1041,38,FALSE)</f>
        <v>36</v>
      </c>
      <c r="E1700" s="33">
        <f>VLOOKUP($J1693,ASBVs!$A$2:$AP$1041,30,FALSE)</f>
        <v>61</v>
      </c>
      <c r="F1700" s="33">
        <f>VLOOKUP($J1693,ASBVs!$A$2:$AP$1041,24,FALSE)</f>
        <v>51</v>
      </c>
      <c r="G1700" s="33">
        <f>VLOOKUP($J1693,ASBVs!$A$2:$AP$1041,26,FALSE)</f>
        <v>50</v>
      </c>
      <c r="H1700" s="33">
        <f>VLOOKUP($J1693,ASBVs!$A$2:$AP$1041,28,FALSE)</f>
        <v>54</v>
      </c>
      <c r="I1700" s="99">
        <f>VLOOKUP($J1693,ASBVs!$A$2:$AQ$1041,43,FALSE)</f>
        <v>10.17</v>
      </c>
      <c r="J1700" s="79"/>
    </row>
    <row r="1701" spans="2:10" ht="12.6" customHeight="1" x14ac:dyDescent="0.3">
      <c r="B1701" s="87" t="s">
        <v>2695</v>
      </c>
      <c r="C1701" s="88"/>
      <c r="D1701" s="89" t="s">
        <v>2699</v>
      </c>
      <c r="E1701" s="90"/>
      <c r="F1701" s="91" t="str">
        <f>VLOOKUP($J1693,ASBVs!$A$2:$F$1041,6,FALSE)</f>
        <v xml:space="preserve"> </v>
      </c>
      <c r="G1701" s="34" t="s">
        <v>2669</v>
      </c>
      <c r="H1701" s="35" t="str">
        <f>VLOOKUP($J1693,ASBVs!$A$2:$AU$1041,46,FALSE)</f>
        <v>2</v>
      </c>
      <c r="I1701" s="34" t="s">
        <v>2670</v>
      </c>
      <c r="J1701" s="35" t="str">
        <f>VLOOKUP($J1693,ASBVs!$A$2:$AU$1041,47,FALSE)</f>
        <v>1</v>
      </c>
    </row>
    <row r="1702" spans="2:10" ht="12.6" customHeight="1" x14ac:dyDescent="0.3">
      <c r="B1702" s="93">
        <f>VLOOKUP($J1693,ASBVs!$A$2:$AS$1041,45,FALSE)</f>
        <v>128.72999999999999</v>
      </c>
      <c r="C1702" s="94"/>
      <c r="D1702" s="93">
        <f>VLOOKUP($J1693,ASBVs!$A$2:$AS$1041,44,FALSE)</f>
        <v>168.42</v>
      </c>
      <c r="E1702" s="94"/>
      <c r="F1702" s="92"/>
      <c r="G1702" s="34" t="s">
        <v>2671</v>
      </c>
      <c r="H1702" s="35" t="str">
        <f>VLOOKUP($J1693,ASBVs!$A$2:$AW$1041,48,FALSE)</f>
        <v>2</v>
      </c>
      <c r="I1702" s="34" t="s">
        <v>2672</v>
      </c>
      <c r="J1702" s="35">
        <f>VLOOKUP($J1693,ASBVs!$A$2:$AW$1041,49,FALSE)</f>
        <v>3</v>
      </c>
    </row>
    <row r="1703" spans="2:10" ht="12.6" customHeight="1" x14ac:dyDescent="0.3">
      <c r="B1703" s="36" t="s">
        <v>2696</v>
      </c>
      <c r="C1703" s="95" t="str">
        <f>VLOOKUP($J1693,ASBVs!$A$2:$E$1041,5,FALSE)</f>
        <v xml:space="preserve">Individual </v>
      </c>
      <c r="D1703" s="96"/>
      <c r="E1703" s="97" t="s">
        <v>2697</v>
      </c>
      <c r="F1703" s="98"/>
      <c r="G1703" s="74"/>
      <c r="H1703" s="75"/>
      <c r="I1703" s="37" t="s">
        <v>2698</v>
      </c>
      <c r="J1703" s="38"/>
    </row>
    <row r="1705" spans="2:10" ht="12.6" customHeight="1" x14ac:dyDescent="0.3">
      <c r="B1705" s="76" t="s">
        <v>2692</v>
      </c>
      <c r="C1705" s="77"/>
      <c r="D1705" s="20" t="str">
        <f>VLOOKUP($J1705,ASBVs!$A$2:$B$1041,2,FALSE)</f>
        <v>226789</v>
      </c>
      <c r="E1705" s="21"/>
      <c r="F1705" s="22" t="str">
        <f>VLOOKUP($J1705,ASBVs!$A$2:$J$1041,10,FALSE)</f>
        <v>Single</v>
      </c>
      <c r="G1705" s="78" t="str">
        <f>VLOOKUP($J1705,ASBVs!$A$2:$AX$1041,50,FALSE)</f>
        <v xml:space="preserve"> </v>
      </c>
      <c r="H1705" s="79"/>
      <c r="I1705" s="23" t="s">
        <v>2693</v>
      </c>
      <c r="J1705" s="24">
        <v>133</v>
      </c>
    </row>
    <row r="1706" spans="2:10" ht="12.6" customHeight="1" x14ac:dyDescent="0.3">
      <c r="B1706" s="25" t="s">
        <v>2694</v>
      </c>
      <c r="C1706" s="80" t="str">
        <f>VLOOKUP($J1705,ASBVs!$A$2:$H$1041,8,FALSE)</f>
        <v>202850</v>
      </c>
      <c r="D1706" s="80"/>
      <c r="E1706" s="81"/>
      <c r="F1706" s="26" t="s">
        <v>2639</v>
      </c>
      <c r="G1706" s="82">
        <f>VLOOKUP($J1705,ASBVs!$A$2:$I$1041,9,FALSE)</f>
        <v>44741</v>
      </c>
      <c r="H1706" s="83"/>
      <c r="I1706" s="83"/>
      <c r="J1706" s="84"/>
    </row>
    <row r="1707" spans="2:10" ht="12.6" customHeight="1" x14ac:dyDescent="0.3">
      <c r="B1707" s="27" t="s">
        <v>0</v>
      </c>
      <c r="C1707" s="28" t="s">
        <v>1</v>
      </c>
      <c r="D1707" s="28" t="s">
        <v>2</v>
      </c>
      <c r="E1707" s="28" t="s">
        <v>3</v>
      </c>
      <c r="F1707" s="27" t="s">
        <v>4</v>
      </c>
      <c r="G1707" s="28" t="s">
        <v>1093</v>
      </c>
      <c r="H1707" s="28" t="s">
        <v>1092</v>
      </c>
      <c r="I1707" s="28" t="s">
        <v>5</v>
      </c>
      <c r="J1707" s="28" t="s">
        <v>2652</v>
      </c>
    </row>
    <row r="1708" spans="2:10" ht="12.6" customHeight="1" x14ac:dyDescent="0.3">
      <c r="B1708" s="29">
        <f>VLOOKUP($J1705,ASBVs!$A$2:$AP$1041,11,FALSE)</f>
        <v>0.71</v>
      </c>
      <c r="C1708" s="29">
        <f>VLOOKUP($J1705,ASBVs!$A$2:$AP$1041,13,FALSE)</f>
        <v>11.96</v>
      </c>
      <c r="D1708" s="29">
        <f>VLOOKUP($J1705,ASBVs!$A$2:$AP$1041,15,FALSE)</f>
        <v>17.899999999999999</v>
      </c>
      <c r="E1708" s="29">
        <f>VLOOKUP($J1705,ASBVs!$A$2:$AP$1041,17,FALSE)</f>
        <v>-0.27</v>
      </c>
      <c r="F1708" s="29">
        <f>VLOOKUP($J1705,ASBVs!$A$2:$AP$1041,19,FALSE)</f>
        <v>1.64</v>
      </c>
      <c r="G1708" s="39">
        <f>VLOOKUP($J1705,ASBVs!$A$2:$AP$1041,41,FALSE)</f>
        <v>0.31</v>
      </c>
      <c r="H1708" s="39">
        <f>VLOOKUP($J1705,ASBVs!$A$2:$AP$1041,39,FALSE)</f>
        <v>0.15</v>
      </c>
      <c r="I1708" s="29">
        <f>VLOOKUP($J1705,ASBVs!$A$2:$AP$1041,21,FALSE)</f>
        <v>1.84</v>
      </c>
      <c r="J1708" s="39">
        <f>VLOOKUP($J1705,ASBVs!$A$2:$AP$1041,31,FALSE)</f>
        <v>0.22</v>
      </c>
    </row>
    <row r="1709" spans="2:10" ht="12.6" customHeight="1" x14ac:dyDescent="0.3">
      <c r="B1709" s="29">
        <f>VLOOKUP($J1705,ASBVs!$A$2:$AP$1041,12,FALSE)</f>
        <v>65</v>
      </c>
      <c r="C1709" s="29">
        <f>VLOOKUP($J1705,ASBVs!$A$2:$AP$1041,14,FALSE)</f>
        <v>69</v>
      </c>
      <c r="D1709" s="29">
        <f>VLOOKUP($J1705,ASBVs!$A$2:$AP$1041,16,FALSE)</f>
        <v>57</v>
      </c>
      <c r="E1709" s="29">
        <f>VLOOKUP($J1705,ASBVs!$A$2:$AP$1041,18,FALSE)</f>
        <v>65</v>
      </c>
      <c r="F1709" s="29">
        <f>VLOOKUP($J1705,ASBVs!$A$2:$AP$1041,20,FALSE)</f>
        <v>65</v>
      </c>
      <c r="G1709" s="29">
        <f>VLOOKUP($J1705,ASBVs!$A$2:$AP$1041,42,FALSE)</f>
        <v>56</v>
      </c>
      <c r="H1709" s="29">
        <f>VLOOKUP($J1705,ASBVs!$A$2:$AP$1041,40,FALSE)</f>
        <v>46</v>
      </c>
      <c r="I1709" s="29">
        <f>VLOOKUP($J1705,ASBVs!$A$2:$AP$1041,22,FALSE)</f>
        <v>54</v>
      </c>
      <c r="J1709" s="29">
        <f>VLOOKUP($J1705,ASBVs!$A$2:$AP$1041,32,FALSE)</f>
        <v>54</v>
      </c>
    </row>
    <row r="1710" spans="2:10" ht="12.6" customHeight="1" x14ac:dyDescent="0.3">
      <c r="B1710" s="31" t="s">
        <v>1089</v>
      </c>
      <c r="C1710" s="27" t="s">
        <v>1090</v>
      </c>
      <c r="D1710" s="27" t="s">
        <v>1091</v>
      </c>
      <c r="E1710" s="27" t="s">
        <v>8</v>
      </c>
      <c r="F1710" s="27" t="s">
        <v>6</v>
      </c>
      <c r="G1710" s="27" t="s">
        <v>7</v>
      </c>
      <c r="H1710" s="27" t="s">
        <v>2638</v>
      </c>
      <c r="I1710" s="85" t="s">
        <v>2700</v>
      </c>
      <c r="J1710" s="86"/>
    </row>
    <row r="1711" spans="2:10" ht="12.6" customHeight="1" x14ac:dyDescent="0.3">
      <c r="B1711" s="30">
        <f>VLOOKUP($J1705,ASBVs!$A$2:$AP$1041,33,FALSE)</f>
        <v>0.01</v>
      </c>
      <c r="C1711" s="30">
        <f>VLOOKUP($J1705,ASBVs!$A$2:$AP$1041,35,FALSE)</f>
        <v>0.14000000000000001</v>
      </c>
      <c r="D1711" s="30">
        <f>VLOOKUP($J1705,ASBVs!$A$2:$AP$1041,37,FALSE)</f>
        <v>0.02</v>
      </c>
      <c r="E1711" s="32">
        <f>VLOOKUP($J1705,ASBVs!$A$2:$AP$1041,29,FALSE)</f>
        <v>6.16</v>
      </c>
      <c r="F1711" s="32">
        <f>VLOOKUP($J1705,ASBVs!$A$2:$AP$1041,23,FALSE)</f>
        <v>-0.37</v>
      </c>
      <c r="G1711" s="32">
        <f>VLOOKUP($J1705,ASBVs!$A$2:$AP$1041,25,FALSE)</f>
        <v>5.8</v>
      </c>
      <c r="H1711" s="32">
        <f>VLOOKUP($J1705,ASBVs!$A$2:$AP$1041,27,FALSE)</f>
        <v>1.88</v>
      </c>
      <c r="I1711" s="86"/>
      <c r="J1711" s="86"/>
    </row>
    <row r="1712" spans="2:10" ht="12.6" customHeight="1" x14ac:dyDescent="0.3">
      <c r="B1712" s="33">
        <f>VLOOKUP($J1705,ASBVs!$A$2:$AP$1041,34,FALSE)</f>
        <v>40</v>
      </c>
      <c r="C1712" s="33">
        <f>VLOOKUP($J1705,ASBVs!$A$2:$AP$1041,36,FALSE)</f>
        <v>49</v>
      </c>
      <c r="D1712" s="33">
        <f>VLOOKUP($J1705,ASBVs!$A$2:$AP$1041,38,FALSE)</f>
        <v>34</v>
      </c>
      <c r="E1712" s="33">
        <f>VLOOKUP($J1705,ASBVs!$A$2:$AP$1041,30,FALSE)</f>
        <v>59</v>
      </c>
      <c r="F1712" s="33">
        <f>VLOOKUP($J1705,ASBVs!$A$2:$AP$1041,24,FALSE)</f>
        <v>46</v>
      </c>
      <c r="G1712" s="33">
        <f>VLOOKUP($J1705,ASBVs!$A$2:$AP$1041,26,FALSE)</f>
        <v>46</v>
      </c>
      <c r="H1712" s="33">
        <f>VLOOKUP($J1705,ASBVs!$A$2:$AP$1041,28,FALSE)</f>
        <v>50</v>
      </c>
      <c r="I1712" s="99">
        <f>VLOOKUP($J1705,ASBVs!$A$2:$AQ$1041,43,FALSE)</f>
        <v>13.8</v>
      </c>
      <c r="J1712" s="79"/>
    </row>
    <row r="1713" spans="2:10" ht="12.6" customHeight="1" x14ac:dyDescent="0.3">
      <c r="B1713" s="87" t="s">
        <v>2695</v>
      </c>
      <c r="C1713" s="88"/>
      <c r="D1713" s="89" t="s">
        <v>2699</v>
      </c>
      <c r="E1713" s="90"/>
      <c r="F1713" s="91" t="str">
        <f>VLOOKUP($J1705,ASBVs!$A$2:$F$1041,6,FALSE)</f>
        <v xml:space="preserve"> </v>
      </c>
      <c r="G1713" s="34" t="s">
        <v>2669</v>
      </c>
      <c r="H1713" s="35" t="str">
        <f>VLOOKUP($J1705,ASBVs!$A$2:$AU$1041,46,FALSE)</f>
        <v>1</v>
      </c>
      <c r="I1713" s="34" t="s">
        <v>2670</v>
      </c>
      <c r="J1713" s="35" t="str">
        <f>VLOOKUP($J1705,ASBVs!$A$2:$AU$1041,47,FALSE)</f>
        <v>1</v>
      </c>
    </row>
    <row r="1714" spans="2:10" ht="12.6" customHeight="1" x14ac:dyDescent="0.3">
      <c r="B1714" s="93">
        <f>VLOOKUP($J1705,ASBVs!$A$2:$AS$1041,45,FALSE)</f>
        <v>127.89</v>
      </c>
      <c r="C1714" s="94"/>
      <c r="D1714" s="93">
        <f>VLOOKUP($J1705,ASBVs!$A$2:$AS$1041,44,FALSE)</f>
        <v>166.6</v>
      </c>
      <c r="E1714" s="94"/>
      <c r="F1714" s="92"/>
      <c r="G1714" s="34" t="s">
        <v>2671</v>
      </c>
      <c r="H1714" s="35" t="str">
        <f>VLOOKUP($J1705,ASBVs!$A$2:$AW$1041,48,FALSE)</f>
        <v>1</v>
      </c>
      <c r="I1714" s="34" t="s">
        <v>2672</v>
      </c>
      <c r="J1714" s="35">
        <f>VLOOKUP($J1705,ASBVs!$A$2:$AW$1041,49,FALSE)</f>
        <v>3</v>
      </c>
    </row>
    <row r="1715" spans="2:10" ht="12.6" customHeight="1" x14ac:dyDescent="0.3">
      <c r="B1715" s="36" t="s">
        <v>2696</v>
      </c>
      <c r="C1715" s="95" t="str">
        <f>VLOOKUP($J1705,ASBVs!$A$2:$E$1041,5,FALSE)</f>
        <v xml:space="preserve">Individual </v>
      </c>
      <c r="D1715" s="96"/>
      <c r="E1715" s="97" t="s">
        <v>2697</v>
      </c>
      <c r="F1715" s="98"/>
      <c r="G1715" s="74"/>
      <c r="H1715" s="75"/>
      <c r="I1715" s="37" t="s">
        <v>2698</v>
      </c>
      <c r="J1715" s="38"/>
    </row>
    <row r="1717" spans="2:10" ht="12.6" customHeight="1" x14ac:dyDescent="0.3">
      <c r="B1717" s="76" t="s">
        <v>2692</v>
      </c>
      <c r="C1717" s="77"/>
      <c r="D1717" s="20" t="str">
        <f>VLOOKUP($J1717,ASBVs!$A$2:$B$1041,2,FALSE)</f>
        <v>225477</v>
      </c>
      <c r="E1717" s="21"/>
      <c r="F1717" s="22" t="str">
        <f>VLOOKUP($J1717,ASBVs!$A$2:$J$1041,10,FALSE)</f>
        <v>Single</v>
      </c>
      <c r="G1717" s="78" t="str">
        <f>VLOOKUP($J1717,ASBVs!$A$2:$AX$1041,50,FALSE)</f>
        <v xml:space="preserve"> </v>
      </c>
      <c r="H1717" s="79"/>
      <c r="I1717" s="23" t="s">
        <v>2693</v>
      </c>
      <c r="J1717" s="24">
        <v>134</v>
      </c>
    </row>
    <row r="1718" spans="2:10" ht="12.6" customHeight="1" x14ac:dyDescent="0.3">
      <c r="B1718" s="25" t="s">
        <v>2694</v>
      </c>
      <c r="C1718" s="80" t="str">
        <f>VLOOKUP($J1717,ASBVs!$A$2:$H$1041,8,FALSE)</f>
        <v>218909</v>
      </c>
      <c r="D1718" s="80"/>
      <c r="E1718" s="81"/>
      <c r="F1718" s="26" t="s">
        <v>2639</v>
      </c>
      <c r="G1718" s="82">
        <f>VLOOKUP($J1717,ASBVs!$A$2:$I$1041,9,FALSE)</f>
        <v>44725</v>
      </c>
      <c r="H1718" s="83"/>
      <c r="I1718" s="83"/>
      <c r="J1718" s="84"/>
    </row>
    <row r="1719" spans="2:10" ht="12.6" customHeight="1" x14ac:dyDescent="0.3">
      <c r="B1719" s="27" t="s">
        <v>0</v>
      </c>
      <c r="C1719" s="28" t="s">
        <v>1</v>
      </c>
      <c r="D1719" s="28" t="s">
        <v>2</v>
      </c>
      <c r="E1719" s="28" t="s">
        <v>3</v>
      </c>
      <c r="F1719" s="27" t="s">
        <v>4</v>
      </c>
      <c r="G1719" s="28" t="s">
        <v>1093</v>
      </c>
      <c r="H1719" s="28" t="s">
        <v>1092</v>
      </c>
      <c r="I1719" s="28" t="s">
        <v>5</v>
      </c>
      <c r="J1719" s="28" t="s">
        <v>2652</v>
      </c>
    </row>
    <row r="1720" spans="2:10" ht="12.6" customHeight="1" x14ac:dyDescent="0.3">
      <c r="B1720" s="29">
        <f>VLOOKUP($J1717,ASBVs!$A$2:$AP$1041,11,FALSE)</f>
        <v>0.53</v>
      </c>
      <c r="C1720" s="29">
        <f>VLOOKUP($J1717,ASBVs!$A$2:$AP$1041,13,FALSE)</f>
        <v>9.0500000000000007</v>
      </c>
      <c r="D1720" s="29">
        <f>VLOOKUP($J1717,ASBVs!$A$2:$AP$1041,15,FALSE)</f>
        <v>13.49</v>
      </c>
      <c r="E1720" s="29">
        <f>VLOOKUP($J1717,ASBVs!$A$2:$AP$1041,17,FALSE)</f>
        <v>0.47</v>
      </c>
      <c r="F1720" s="29">
        <f>VLOOKUP($J1717,ASBVs!$A$2:$AP$1041,19,FALSE)</f>
        <v>2.16</v>
      </c>
      <c r="G1720" s="39">
        <f>VLOOKUP($J1717,ASBVs!$A$2:$AP$1041,41,FALSE)</f>
        <v>0.6</v>
      </c>
      <c r="H1720" s="39">
        <f>VLOOKUP($J1717,ASBVs!$A$2:$AP$1041,39,FALSE)</f>
        <v>0.28999999999999998</v>
      </c>
      <c r="I1720" s="29">
        <f>VLOOKUP($J1717,ASBVs!$A$2:$AP$1041,21,FALSE)</f>
        <v>0.69</v>
      </c>
      <c r="J1720" s="39">
        <f>VLOOKUP($J1717,ASBVs!$A$2:$AP$1041,31,FALSE)</f>
        <v>0.35</v>
      </c>
    </row>
    <row r="1721" spans="2:10" ht="12.6" customHeight="1" x14ac:dyDescent="0.3">
      <c r="B1721" s="29">
        <f>VLOOKUP($J1717,ASBVs!$A$2:$AP$1041,12,FALSE)</f>
        <v>67</v>
      </c>
      <c r="C1721" s="29">
        <f>VLOOKUP($J1717,ASBVs!$A$2:$AP$1041,14,FALSE)</f>
        <v>70</v>
      </c>
      <c r="D1721" s="29">
        <f>VLOOKUP($J1717,ASBVs!$A$2:$AP$1041,16,FALSE)</f>
        <v>62</v>
      </c>
      <c r="E1721" s="29">
        <f>VLOOKUP($J1717,ASBVs!$A$2:$AP$1041,18,FALSE)</f>
        <v>63</v>
      </c>
      <c r="F1721" s="29">
        <f>VLOOKUP($J1717,ASBVs!$A$2:$AP$1041,20,FALSE)</f>
        <v>63</v>
      </c>
      <c r="G1721" s="29">
        <f>VLOOKUP($J1717,ASBVs!$A$2:$AP$1041,42,FALSE)</f>
        <v>55</v>
      </c>
      <c r="H1721" s="29">
        <f>VLOOKUP($J1717,ASBVs!$A$2:$AP$1041,40,FALSE)</f>
        <v>50</v>
      </c>
      <c r="I1721" s="29">
        <f>VLOOKUP($J1717,ASBVs!$A$2:$AP$1041,22,FALSE)</f>
        <v>57</v>
      </c>
      <c r="J1721" s="29">
        <f>VLOOKUP($J1717,ASBVs!$A$2:$AP$1041,32,FALSE)</f>
        <v>53</v>
      </c>
    </row>
    <row r="1722" spans="2:10" ht="12.6" customHeight="1" x14ac:dyDescent="0.3">
      <c r="B1722" s="31" t="s">
        <v>1089</v>
      </c>
      <c r="C1722" s="27" t="s">
        <v>1090</v>
      </c>
      <c r="D1722" s="27" t="s">
        <v>1091</v>
      </c>
      <c r="E1722" s="27" t="s">
        <v>8</v>
      </c>
      <c r="F1722" s="27" t="s">
        <v>6</v>
      </c>
      <c r="G1722" s="27" t="s">
        <v>7</v>
      </c>
      <c r="H1722" s="27" t="s">
        <v>2638</v>
      </c>
      <c r="I1722" s="85" t="s">
        <v>2700</v>
      </c>
      <c r="J1722" s="86"/>
    </row>
    <row r="1723" spans="2:10" ht="12.6" customHeight="1" x14ac:dyDescent="0.3">
      <c r="B1723" s="30">
        <f>VLOOKUP($J1717,ASBVs!$A$2:$AP$1041,33,FALSE)</f>
        <v>0.04</v>
      </c>
      <c r="C1723" s="30">
        <f>VLOOKUP($J1717,ASBVs!$A$2:$AP$1041,35,FALSE)</f>
        <v>0.3</v>
      </c>
      <c r="D1723" s="30">
        <f>VLOOKUP($J1717,ASBVs!$A$2:$AP$1041,37,FALSE)</f>
        <v>1E-3</v>
      </c>
      <c r="E1723" s="32">
        <f>VLOOKUP($J1717,ASBVs!$A$2:$AP$1041,29,FALSE)</f>
        <v>3.86</v>
      </c>
      <c r="F1723" s="32">
        <f>VLOOKUP($J1717,ASBVs!$A$2:$AP$1041,23,FALSE)</f>
        <v>-0.49</v>
      </c>
      <c r="G1723" s="32">
        <f>VLOOKUP($J1717,ASBVs!$A$2:$AP$1041,25,FALSE)</f>
        <v>3.57</v>
      </c>
      <c r="H1723" s="32">
        <f>VLOOKUP($J1717,ASBVs!$A$2:$AP$1041,27,FALSE)</f>
        <v>2.37</v>
      </c>
      <c r="I1723" s="86"/>
      <c r="J1723" s="86"/>
    </row>
    <row r="1724" spans="2:10" ht="12.6" customHeight="1" x14ac:dyDescent="0.3">
      <c r="B1724" s="33">
        <f>VLOOKUP($J1717,ASBVs!$A$2:$AP$1041,34,FALSE)</f>
        <v>46</v>
      </c>
      <c r="C1724" s="33">
        <f>VLOOKUP($J1717,ASBVs!$A$2:$AP$1041,36,FALSE)</f>
        <v>53</v>
      </c>
      <c r="D1724" s="33">
        <f>VLOOKUP($J1717,ASBVs!$A$2:$AP$1041,38,FALSE)</f>
        <v>41</v>
      </c>
      <c r="E1724" s="33">
        <f>VLOOKUP($J1717,ASBVs!$A$2:$AP$1041,30,FALSE)</f>
        <v>59</v>
      </c>
      <c r="F1724" s="33">
        <f>VLOOKUP($J1717,ASBVs!$A$2:$AP$1041,24,FALSE)</f>
        <v>52</v>
      </c>
      <c r="G1724" s="33">
        <f>VLOOKUP($J1717,ASBVs!$A$2:$AP$1041,26,FALSE)</f>
        <v>51</v>
      </c>
      <c r="H1724" s="33">
        <f>VLOOKUP($J1717,ASBVs!$A$2:$AP$1041,28,FALSE)</f>
        <v>54</v>
      </c>
      <c r="I1724" s="99">
        <f>VLOOKUP($J1717,ASBVs!$A$2:$AQ$1041,43,FALSE)</f>
        <v>9.74</v>
      </c>
      <c r="J1724" s="79"/>
    </row>
    <row r="1725" spans="2:10" ht="12.6" customHeight="1" x14ac:dyDescent="0.3">
      <c r="B1725" s="87" t="s">
        <v>2695</v>
      </c>
      <c r="C1725" s="88"/>
      <c r="D1725" s="89" t="s">
        <v>2699</v>
      </c>
      <c r="E1725" s="90"/>
      <c r="F1725" s="91" t="str">
        <f>VLOOKUP($J1717,ASBVs!$A$2:$F$1041,6,FALSE)</f>
        <v xml:space="preserve"> </v>
      </c>
      <c r="G1725" s="34" t="s">
        <v>2669</v>
      </c>
      <c r="H1725" s="35" t="str">
        <f>VLOOKUP($J1717,ASBVs!$A$2:$AU$1041,46,FALSE)</f>
        <v>1</v>
      </c>
      <c r="I1725" s="34" t="s">
        <v>2670</v>
      </c>
      <c r="J1725" s="35" t="str">
        <f>VLOOKUP($J1717,ASBVs!$A$2:$AU$1041,47,FALSE)</f>
        <v>1</v>
      </c>
    </row>
    <row r="1726" spans="2:10" ht="12.6" customHeight="1" x14ac:dyDescent="0.3">
      <c r="B1726" s="93">
        <f>VLOOKUP($J1717,ASBVs!$A$2:$AS$1041,45,FALSE)</f>
        <v>127.25</v>
      </c>
      <c r="C1726" s="94"/>
      <c r="D1726" s="93">
        <f>VLOOKUP($J1717,ASBVs!$A$2:$AS$1041,44,FALSE)</f>
        <v>176.88</v>
      </c>
      <c r="E1726" s="94"/>
      <c r="F1726" s="92"/>
      <c r="G1726" s="34" t="s">
        <v>2671</v>
      </c>
      <c r="H1726" s="35" t="str">
        <f>VLOOKUP($J1717,ASBVs!$A$2:$AW$1041,48,FALSE)</f>
        <v>3</v>
      </c>
      <c r="I1726" s="34" t="s">
        <v>2672</v>
      </c>
      <c r="J1726" s="35">
        <f>VLOOKUP($J1717,ASBVs!$A$2:$AW$1041,49,FALSE)</f>
        <v>3</v>
      </c>
    </row>
    <row r="1727" spans="2:10" ht="12.6" customHeight="1" x14ac:dyDescent="0.3">
      <c r="B1727" s="36" t="s">
        <v>2696</v>
      </c>
      <c r="C1727" s="95" t="str">
        <f>VLOOKUP($J1717,ASBVs!$A$2:$E$1041,5,FALSE)</f>
        <v xml:space="preserve">Individual </v>
      </c>
      <c r="D1727" s="96"/>
      <c r="E1727" s="97" t="s">
        <v>2697</v>
      </c>
      <c r="F1727" s="98"/>
      <c r="G1727" s="74"/>
      <c r="H1727" s="75"/>
      <c r="I1727" s="37" t="s">
        <v>2698</v>
      </c>
      <c r="J1727" s="38"/>
    </row>
    <row r="1729" spans="2:10" ht="12.6" customHeight="1" x14ac:dyDescent="0.3">
      <c r="B1729" s="76" t="s">
        <v>2692</v>
      </c>
      <c r="C1729" s="77"/>
      <c r="D1729" s="20" t="str">
        <f>VLOOKUP($J1729,ASBVs!$A$2:$B$1041,2,FALSE)</f>
        <v>226456</v>
      </c>
      <c r="E1729" s="21"/>
      <c r="F1729" s="22" t="str">
        <f>VLOOKUP($J1729,ASBVs!$A$2:$J$1041,10,FALSE)</f>
        <v>Single</v>
      </c>
      <c r="G1729" s="78" t="str">
        <f>VLOOKUP($J1729,ASBVs!$A$2:$AX$1041,50,FALSE)</f>
        <v xml:space="preserve"> </v>
      </c>
      <c r="H1729" s="79"/>
      <c r="I1729" s="23" t="s">
        <v>2693</v>
      </c>
      <c r="J1729" s="24">
        <v>135</v>
      </c>
    </row>
    <row r="1730" spans="2:10" ht="12.6" customHeight="1" x14ac:dyDescent="0.3">
      <c r="B1730" s="25" t="s">
        <v>2694</v>
      </c>
      <c r="C1730" s="80" t="str">
        <f>VLOOKUP($J1729,ASBVs!$A$2:$H$1041,8,FALSE)</f>
        <v>218946</v>
      </c>
      <c r="D1730" s="80"/>
      <c r="E1730" s="81"/>
      <c r="F1730" s="26" t="s">
        <v>2639</v>
      </c>
      <c r="G1730" s="82">
        <f>VLOOKUP($J1729,ASBVs!$A$2:$I$1041,9,FALSE)</f>
        <v>44733</v>
      </c>
      <c r="H1730" s="83"/>
      <c r="I1730" s="83"/>
      <c r="J1730" s="84"/>
    </row>
    <row r="1731" spans="2:10" ht="12.6" customHeight="1" x14ac:dyDescent="0.3">
      <c r="B1731" s="27" t="s">
        <v>0</v>
      </c>
      <c r="C1731" s="28" t="s">
        <v>1</v>
      </c>
      <c r="D1731" s="28" t="s">
        <v>2</v>
      </c>
      <c r="E1731" s="28" t="s">
        <v>3</v>
      </c>
      <c r="F1731" s="27" t="s">
        <v>4</v>
      </c>
      <c r="G1731" s="28" t="s">
        <v>1093</v>
      </c>
      <c r="H1731" s="28" t="s">
        <v>1092</v>
      </c>
      <c r="I1731" s="28" t="s">
        <v>5</v>
      </c>
      <c r="J1731" s="28" t="s">
        <v>2652</v>
      </c>
    </row>
    <row r="1732" spans="2:10" ht="12.6" customHeight="1" x14ac:dyDescent="0.3">
      <c r="B1732" s="29">
        <f>VLOOKUP($J1729,ASBVs!$A$2:$AP$1041,11,FALSE)</f>
        <v>0.39</v>
      </c>
      <c r="C1732" s="29">
        <f>VLOOKUP($J1729,ASBVs!$A$2:$AP$1041,13,FALSE)</f>
        <v>9.1</v>
      </c>
      <c r="D1732" s="29">
        <f>VLOOKUP($J1729,ASBVs!$A$2:$AP$1041,15,FALSE)</f>
        <v>14.19</v>
      </c>
      <c r="E1732" s="29">
        <f>VLOOKUP($J1729,ASBVs!$A$2:$AP$1041,17,FALSE)</f>
        <v>-0.5</v>
      </c>
      <c r="F1732" s="29">
        <f>VLOOKUP($J1729,ASBVs!$A$2:$AP$1041,19,FALSE)</f>
        <v>1.8</v>
      </c>
      <c r="G1732" s="39">
        <f>VLOOKUP($J1729,ASBVs!$A$2:$AP$1041,41,FALSE)</f>
        <v>0.43</v>
      </c>
      <c r="H1732" s="39">
        <f>VLOOKUP($J1729,ASBVs!$A$2:$AP$1041,39,FALSE)</f>
        <v>0.24</v>
      </c>
      <c r="I1732" s="29">
        <f>VLOOKUP($J1729,ASBVs!$A$2:$AP$1041,21,FALSE)</f>
        <v>0.1</v>
      </c>
      <c r="J1732" s="39">
        <f>VLOOKUP($J1729,ASBVs!$A$2:$AP$1041,31,FALSE)</f>
        <v>0.27</v>
      </c>
    </row>
    <row r="1733" spans="2:10" ht="12.6" customHeight="1" x14ac:dyDescent="0.3">
      <c r="B1733" s="29">
        <f>VLOOKUP($J1729,ASBVs!$A$2:$AP$1041,12,FALSE)</f>
        <v>66</v>
      </c>
      <c r="C1733" s="29">
        <f>VLOOKUP($J1729,ASBVs!$A$2:$AP$1041,14,FALSE)</f>
        <v>69</v>
      </c>
      <c r="D1733" s="29">
        <f>VLOOKUP($J1729,ASBVs!$A$2:$AP$1041,16,FALSE)</f>
        <v>61</v>
      </c>
      <c r="E1733" s="29">
        <f>VLOOKUP($J1729,ASBVs!$A$2:$AP$1041,18,FALSE)</f>
        <v>63</v>
      </c>
      <c r="F1733" s="29">
        <f>VLOOKUP($J1729,ASBVs!$A$2:$AP$1041,20,FALSE)</f>
        <v>63</v>
      </c>
      <c r="G1733" s="29">
        <f>VLOOKUP($J1729,ASBVs!$A$2:$AP$1041,42,FALSE)</f>
        <v>55</v>
      </c>
      <c r="H1733" s="29">
        <f>VLOOKUP($J1729,ASBVs!$A$2:$AP$1041,40,FALSE)</f>
        <v>48</v>
      </c>
      <c r="I1733" s="29">
        <f>VLOOKUP($J1729,ASBVs!$A$2:$AP$1041,22,FALSE)</f>
        <v>57</v>
      </c>
      <c r="J1733" s="29">
        <f>VLOOKUP($J1729,ASBVs!$A$2:$AP$1041,32,FALSE)</f>
        <v>53</v>
      </c>
    </row>
    <row r="1734" spans="2:10" ht="12.6" customHeight="1" x14ac:dyDescent="0.3">
      <c r="B1734" s="31" t="s">
        <v>1089</v>
      </c>
      <c r="C1734" s="27" t="s">
        <v>1090</v>
      </c>
      <c r="D1734" s="27" t="s">
        <v>1091</v>
      </c>
      <c r="E1734" s="27" t="s">
        <v>8</v>
      </c>
      <c r="F1734" s="27" t="s">
        <v>6</v>
      </c>
      <c r="G1734" s="27" t="s">
        <v>7</v>
      </c>
      <c r="H1734" s="27" t="s">
        <v>2638</v>
      </c>
      <c r="I1734" s="85" t="s">
        <v>2700</v>
      </c>
      <c r="J1734" s="86"/>
    </row>
    <row r="1735" spans="2:10" ht="12.6" customHeight="1" x14ac:dyDescent="0.3">
      <c r="B1735" s="30">
        <f>VLOOKUP($J1729,ASBVs!$A$2:$AP$1041,33,FALSE)</f>
        <v>0.03</v>
      </c>
      <c r="C1735" s="30">
        <f>VLOOKUP($J1729,ASBVs!$A$2:$AP$1041,35,FALSE)</f>
        <v>0.22</v>
      </c>
      <c r="D1735" s="30">
        <f>VLOOKUP($J1729,ASBVs!$A$2:$AP$1041,37,FALSE)</f>
        <v>0.02</v>
      </c>
      <c r="E1735" s="32">
        <f>VLOOKUP($J1729,ASBVs!$A$2:$AP$1041,29,FALSE)</f>
        <v>5.23</v>
      </c>
      <c r="F1735" s="32">
        <f>VLOOKUP($J1729,ASBVs!$A$2:$AP$1041,23,FALSE)</f>
        <v>-0.15</v>
      </c>
      <c r="G1735" s="32">
        <f>VLOOKUP($J1729,ASBVs!$A$2:$AP$1041,25,FALSE)</f>
        <v>3.88</v>
      </c>
      <c r="H1735" s="32">
        <f>VLOOKUP($J1729,ASBVs!$A$2:$AP$1041,27,FALSE)</f>
        <v>1.96</v>
      </c>
      <c r="I1735" s="86"/>
      <c r="J1735" s="86"/>
    </row>
    <row r="1736" spans="2:10" ht="12.6" customHeight="1" x14ac:dyDescent="0.3">
      <c r="B1736" s="33">
        <f>VLOOKUP($J1729,ASBVs!$A$2:$AP$1041,34,FALSE)</f>
        <v>42</v>
      </c>
      <c r="C1736" s="33">
        <f>VLOOKUP($J1729,ASBVs!$A$2:$AP$1041,36,FALSE)</f>
        <v>51</v>
      </c>
      <c r="D1736" s="33">
        <f>VLOOKUP($J1729,ASBVs!$A$2:$AP$1041,38,FALSE)</f>
        <v>36</v>
      </c>
      <c r="E1736" s="33">
        <f>VLOOKUP($J1729,ASBVs!$A$2:$AP$1041,30,FALSE)</f>
        <v>58</v>
      </c>
      <c r="F1736" s="33">
        <f>VLOOKUP($J1729,ASBVs!$A$2:$AP$1041,24,FALSE)</f>
        <v>49</v>
      </c>
      <c r="G1736" s="33">
        <f>VLOOKUP($J1729,ASBVs!$A$2:$AP$1041,26,FALSE)</f>
        <v>49</v>
      </c>
      <c r="H1736" s="33">
        <f>VLOOKUP($J1729,ASBVs!$A$2:$AP$1041,28,FALSE)</f>
        <v>51</v>
      </c>
      <c r="I1736" s="99">
        <f>VLOOKUP($J1729,ASBVs!$A$2:$AQ$1041,43,FALSE)</f>
        <v>9.1999999999999993</v>
      </c>
      <c r="J1736" s="79"/>
    </row>
    <row r="1737" spans="2:10" ht="12.6" customHeight="1" x14ac:dyDescent="0.3">
      <c r="B1737" s="87" t="s">
        <v>2695</v>
      </c>
      <c r="C1737" s="88"/>
      <c r="D1737" s="89" t="s">
        <v>2699</v>
      </c>
      <c r="E1737" s="90"/>
      <c r="F1737" s="91" t="str">
        <f>VLOOKUP($J1729,ASBVs!$A$2:$F$1041,6,FALSE)</f>
        <v xml:space="preserve"> </v>
      </c>
      <c r="G1737" s="34" t="s">
        <v>2669</v>
      </c>
      <c r="H1737" s="35" t="str">
        <f>VLOOKUP($J1729,ASBVs!$A$2:$AU$1041,46,FALSE)</f>
        <v>2</v>
      </c>
      <c r="I1737" s="34" t="s">
        <v>2670</v>
      </c>
      <c r="J1737" s="35" t="str">
        <f>VLOOKUP($J1729,ASBVs!$A$2:$AU$1041,47,FALSE)</f>
        <v>3</v>
      </c>
    </row>
    <row r="1738" spans="2:10" ht="12.6" customHeight="1" x14ac:dyDescent="0.3">
      <c r="B1738" s="93">
        <f>VLOOKUP($J1729,ASBVs!$A$2:$AS$1041,45,FALSE)</f>
        <v>126.7</v>
      </c>
      <c r="C1738" s="94"/>
      <c r="D1738" s="93">
        <f>VLOOKUP($J1729,ASBVs!$A$2:$AS$1041,44,FALSE)</f>
        <v>165.07</v>
      </c>
      <c r="E1738" s="94"/>
      <c r="F1738" s="92"/>
      <c r="G1738" s="34" t="s">
        <v>2671</v>
      </c>
      <c r="H1738" s="35" t="str">
        <f>VLOOKUP($J1729,ASBVs!$A$2:$AW$1041,48,FALSE)</f>
        <v>2</v>
      </c>
      <c r="I1738" s="34" t="s">
        <v>2672</v>
      </c>
      <c r="J1738" s="35">
        <f>VLOOKUP($J1729,ASBVs!$A$2:$AW$1041,49,FALSE)</f>
        <v>3</v>
      </c>
    </row>
    <row r="1739" spans="2:10" ht="12.6" customHeight="1" x14ac:dyDescent="0.3">
      <c r="B1739" s="36" t="s">
        <v>2696</v>
      </c>
      <c r="C1739" s="95" t="str">
        <f>VLOOKUP($J1729,ASBVs!$A$2:$E$1041,5,FALSE)</f>
        <v xml:space="preserve">Individual </v>
      </c>
      <c r="D1739" s="96"/>
      <c r="E1739" s="97" t="s">
        <v>2697</v>
      </c>
      <c r="F1739" s="98"/>
      <c r="G1739" s="74"/>
      <c r="H1739" s="75"/>
      <c r="I1739" s="37" t="s">
        <v>2698</v>
      </c>
      <c r="J1739" s="38"/>
    </row>
    <row r="1741" spans="2:10" ht="12.6" customHeight="1" x14ac:dyDescent="0.3">
      <c r="B1741" s="76" t="s">
        <v>2692</v>
      </c>
      <c r="C1741" s="77"/>
      <c r="D1741" s="20" t="str">
        <f>VLOOKUP($J1741,ASBVs!$A$2:$B$1041,2,FALSE)</f>
        <v>223380</v>
      </c>
      <c r="E1741" s="21"/>
      <c r="F1741" s="22" t="str">
        <f>VLOOKUP($J1741,ASBVs!$A$2:$J$1041,10,FALSE)</f>
        <v>Single</v>
      </c>
      <c r="G1741" s="78" t="str">
        <f>VLOOKUP($J1741,ASBVs!$A$2:$AX$1041,50,FALSE)</f>
        <v>«««««</v>
      </c>
      <c r="H1741" s="79"/>
      <c r="I1741" s="23" t="s">
        <v>2693</v>
      </c>
      <c r="J1741" s="24">
        <v>136</v>
      </c>
    </row>
    <row r="1742" spans="2:10" ht="12.6" customHeight="1" x14ac:dyDescent="0.3">
      <c r="B1742" s="25" t="s">
        <v>2694</v>
      </c>
      <c r="C1742" s="80" t="str">
        <f>VLOOKUP($J1741,ASBVs!$A$2:$H$1041,8,FALSE)</f>
        <v>193431</v>
      </c>
      <c r="D1742" s="80"/>
      <c r="E1742" s="81"/>
      <c r="F1742" s="26" t="s">
        <v>2639</v>
      </c>
      <c r="G1742" s="82">
        <f>VLOOKUP($J1741,ASBVs!$A$2:$I$1041,9,FALSE)</f>
        <v>44695</v>
      </c>
      <c r="H1742" s="83"/>
      <c r="I1742" s="83"/>
      <c r="J1742" s="84"/>
    </row>
    <row r="1743" spans="2:10" ht="12.6" customHeight="1" x14ac:dyDescent="0.3">
      <c r="B1743" s="27" t="s">
        <v>0</v>
      </c>
      <c r="C1743" s="28" t="s">
        <v>1</v>
      </c>
      <c r="D1743" s="28" t="s">
        <v>2</v>
      </c>
      <c r="E1743" s="28" t="s">
        <v>3</v>
      </c>
      <c r="F1743" s="27" t="s">
        <v>4</v>
      </c>
      <c r="G1743" s="28" t="s">
        <v>1093</v>
      </c>
      <c r="H1743" s="28" t="s">
        <v>1092</v>
      </c>
      <c r="I1743" s="28" t="s">
        <v>5</v>
      </c>
      <c r="J1743" s="28" t="s">
        <v>2652</v>
      </c>
    </row>
    <row r="1744" spans="2:10" ht="12.6" customHeight="1" x14ac:dyDescent="0.3">
      <c r="B1744" s="29">
        <f>VLOOKUP($J1741,ASBVs!$A$2:$AP$1041,11,FALSE)</f>
        <v>0.51</v>
      </c>
      <c r="C1744" s="29">
        <f>VLOOKUP($J1741,ASBVs!$A$2:$AP$1041,13,FALSE)</f>
        <v>8.8800000000000008</v>
      </c>
      <c r="D1744" s="29">
        <f>VLOOKUP($J1741,ASBVs!$A$2:$AP$1041,15,FALSE)</f>
        <v>14.14</v>
      </c>
      <c r="E1744" s="29">
        <f>VLOOKUP($J1741,ASBVs!$A$2:$AP$1041,17,FALSE)</f>
        <v>0.26</v>
      </c>
      <c r="F1744" s="29">
        <f>VLOOKUP($J1741,ASBVs!$A$2:$AP$1041,19,FALSE)</f>
        <v>2.19</v>
      </c>
      <c r="G1744" s="39">
        <f>VLOOKUP($J1741,ASBVs!$A$2:$AP$1041,41,FALSE)</f>
        <v>0.32</v>
      </c>
      <c r="H1744" s="39">
        <f>VLOOKUP($J1741,ASBVs!$A$2:$AP$1041,39,FALSE)</f>
        <v>0.16</v>
      </c>
      <c r="I1744" s="29">
        <f>VLOOKUP($J1741,ASBVs!$A$2:$AP$1041,21,FALSE)</f>
        <v>0.74</v>
      </c>
      <c r="J1744" s="39">
        <f>VLOOKUP($J1741,ASBVs!$A$2:$AP$1041,31,FALSE)</f>
        <v>0.23</v>
      </c>
    </row>
    <row r="1745" spans="2:10" ht="12.6" customHeight="1" x14ac:dyDescent="0.3">
      <c r="B1745" s="29">
        <f>VLOOKUP($J1741,ASBVs!$A$2:$AP$1041,12,FALSE)</f>
        <v>67</v>
      </c>
      <c r="C1745" s="29">
        <f>VLOOKUP($J1741,ASBVs!$A$2:$AP$1041,14,FALSE)</f>
        <v>72</v>
      </c>
      <c r="D1745" s="29">
        <f>VLOOKUP($J1741,ASBVs!$A$2:$AP$1041,16,FALSE)</f>
        <v>63</v>
      </c>
      <c r="E1745" s="29">
        <f>VLOOKUP($J1741,ASBVs!$A$2:$AP$1041,18,FALSE)</f>
        <v>71</v>
      </c>
      <c r="F1745" s="29">
        <f>VLOOKUP($J1741,ASBVs!$A$2:$AP$1041,20,FALSE)</f>
        <v>69</v>
      </c>
      <c r="G1745" s="29">
        <f>VLOOKUP($J1741,ASBVs!$A$2:$AP$1041,42,FALSE)</f>
        <v>54</v>
      </c>
      <c r="H1745" s="29">
        <f>VLOOKUP($J1741,ASBVs!$A$2:$AP$1041,40,FALSE)</f>
        <v>47</v>
      </c>
      <c r="I1745" s="29">
        <f>VLOOKUP($J1741,ASBVs!$A$2:$AP$1041,22,FALSE)</f>
        <v>62</v>
      </c>
      <c r="J1745" s="29">
        <f>VLOOKUP($J1741,ASBVs!$A$2:$AP$1041,32,FALSE)</f>
        <v>52</v>
      </c>
    </row>
    <row r="1746" spans="2:10" ht="12.6" customHeight="1" x14ac:dyDescent="0.3">
      <c r="B1746" s="31" t="s">
        <v>1089</v>
      </c>
      <c r="C1746" s="27" t="s">
        <v>1090</v>
      </c>
      <c r="D1746" s="27" t="s">
        <v>1091</v>
      </c>
      <c r="E1746" s="27" t="s">
        <v>8</v>
      </c>
      <c r="F1746" s="27" t="s">
        <v>6</v>
      </c>
      <c r="G1746" s="27" t="s">
        <v>7</v>
      </c>
      <c r="H1746" s="27" t="s">
        <v>2638</v>
      </c>
      <c r="I1746" s="85" t="s">
        <v>2700</v>
      </c>
      <c r="J1746" s="86"/>
    </row>
    <row r="1747" spans="2:10" ht="12.6" customHeight="1" x14ac:dyDescent="0.3">
      <c r="B1747" s="30">
        <f>VLOOKUP($J1741,ASBVs!$A$2:$AP$1041,33,FALSE)</f>
        <v>0.04</v>
      </c>
      <c r="C1747" s="30">
        <f>VLOOKUP($J1741,ASBVs!$A$2:$AP$1041,35,FALSE)</f>
        <v>0.05</v>
      </c>
      <c r="D1747" s="30">
        <f>VLOOKUP($J1741,ASBVs!$A$2:$AP$1041,37,FALSE)</f>
        <v>0.04</v>
      </c>
      <c r="E1747" s="32">
        <f>VLOOKUP($J1741,ASBVs!$A$2:$AP$1041,29,FALSE)</f>
        <v>4.72</v>
      </c>
      <c r="F1747" s="32">
        <f>VLOOKUP($J1741,ASBVs!$A$2:$AP$1041,23,FALSE)</f>
        <v>0.19</v>
      </c>
      <c r="G1747" s="32">
        <f>VLOOKUP($J1741,ASBVs!$A$2:$AP$1041,25,FALSE)</f>
        <v>2.75</v>
      </c>
      <c r="H1747" s="32">
        <f>VLOOKUP($J1741,ASBVs!$A$2:$AP$1041,27,FALSE)</f>
        <v>2.42</v>
      </c>
      <c r="I1747" s="86"/>
      <c r="J1747" s="86"/>
    </row>
    <row r="1748" spans="2:10" ht="12.6" customHeight="1" x14ac:dyDescent="0.3">
      <c r="B1748" s="33">
        <f>VLOOKUP($J1741,ASBVs!$A$2:$AP$1041,34,FALSE)</f>
        <v>41</v>
      </c>
      <c r="C1748" s="33">
        <f>VLOOKUP($J1741,ASBVs!$A$2:$AP$1041,36,FALSE)</f>
        <v>50</v>
      </c>
      <c r="D1748" s="33">
        <f>VLOOKUP($J1741,ASBVs!$A$2:$AP$1041,38,FALSE)</f>
        <v>35</v>
      </c>
      <c r="E1748" s="33">
        <f>VLOOKUP($J1741,ASBVs!$A$2:$AP$1041,30,FALSE)</f>
        <v>62</v>
      </c>
      <c r="F1748" s="33">
        <f>VLOOKUP($J1741,ASBVs!$A$2:$AP$1041,24,FALSE)</f>
        <v>46</v>
      </c>
      <c r="G1748" s="33">
        <f>VLOOKUP($J1741,ASBVs!$A$2:$AP$1041,26,FALSE)</f>
        <v>46</v>
      </c>
      <c r="H1748" s="33">
        <f>VLOOKUP($J1741,ASBVs!$A$2:$AP$1041,28,FALSE)</f>
        <v>54</v>
      </c>
      <c r="I1748" s="99">
        <f>VLOOKUP($J1741,ASBVs!$A$2:$AQ$1041,43,FALSE)</f>
        <v>9.620000000000001</v>
      </c>
      <c r="J1748" s="79"/>
    </row>
    <row r="1749" spans="2:10" ht="12.6" customHeight="1" x14ac:dyDescent="0.3">
      <c r="B1749" s="87" t="s">
        <v>2695</v>
      </c>
      <c r="C1749" s="88"/>
      <c r="D1749" s="89" t="s">
        <v>2699</v>
      </c>
      <c r="E1749" s="90"/>
      <c r="F1749" s="91" t="str">
        <f>VLOOKUP($J1741,ASBVs!$A$2:$F$1041,6,FALSE)</f>
        <v xml:space="preserve"> </v>
      </c>
      <c r="G1749" s="34" t="s">
        <v>2669</v>
      </c>
      <c r="H1749" s="35" t="str">
        <f>VLOOKUP($J1741,ASBVs!$A$2:$AU$1041,46,FALSE)</f>
        <v>2</v>
      </c>
      <c r="I1749" s="34" t="s">
        <v>2670</v>
      </c>
      <c r="J1749" s="35" t="str">
        <f>VLOOKUP($J1741,ASBVs!$A$2:$AU$1041,47,FALSE)</f>
        <v>1</v>
      </c>
    </row>
    <row r="1750" spans="2:10" ht="12.6" customHeight="1" x14ac:dyDescent="0.3">
      <c r="B1750" s="93">
        <f>VLOOKUP($J1741,ASBVs!$A$2:$AS$1041,45,FALSE)</f>
        <v>126.62</v>
      </c>
      <c r="C1750" s="94"/>
      <c r="D1750" s="93">
        <f>VLOOKUP($J1741,ASBVs!$A$2:$AS$1041,44,FALSE)</f>
        <v>157.88</v>
      </c>
      <c r="E1750" s="94"/>
      <c r="F1750" s="92"/>
      <c r="G1750" s="34" t="s">
        <v>2671</v>
      </c>
      <c r="H1750" s="35" t="str">
        <f>VLOOKUP($J1741,ASBVs!$A$2:$AW$1041,48,FALSE)</f>
        <v>1</v>
      </c>
      <c r="I1750" s="34" t="s">
        <v>2672</v>
      </c>
      <c r="J1750" s="35">
        <f>VLOOKUP($J1741,ASBVs!$A$2:$AW$1041,49,FALSE)</f>
        <v>3</v>
      </c>
    </row>
    <row r="1751" spans="2:10" ht="12.6" customHeight="1" x14ac:dyDescent="0.3">
      <c r="B1751" s="36" t="s">
        <v>2696</v>
      </c>
      <c r="C1751" s="95" t="str">
        <f>VLOOKUP($J1741,ASBVs!$A$2:$E$1041,5,FALSE)</f>
        <v xml:space="preserve">Individual </v>
      </c>
      <c r="D1751" s="96"/>
      <c r="E1751" s="97" t="s">
        <v>2697</v>
      </c>
      <c r="F1751" s="98"/>
      <c r="G1751" s="74"/>
      <c r="H1751" s="75"/>
      <c r="I1751" s="37" t="s">
        <v>2698</v>
      </c>
      <c r="J1751" s="38"/>
    </row>
    <row r="1753" spans="2:10" ht="12.6" customHeight="1" x14ac:dyDescent="0.3">
      <c r="B1753" s="76" t="s">
        <v>2692</v>
      </c>
      <c r="C1753" s="77"/>
      <c r="D1753" s="20" t="str">
        <f>VLOOKUP($J1753,ASBVs!$A$2:$B$1041,2,FALSE)</f>
        <v>224907</v>
      </c>
      <c r="E1753" s="21"/>
      <c r="F1753" s="22" t="str">
        <f>VLOOKUP($J1753,ASBVs!$A$2:$J$1041,10,FALSE)</f>
        <v>Twin</v>
      </c>
      <c r="G1753" s="78" t="str">
        <f>VLOOKUP($J1753,ASBVs!$A$2:$AX$1041,50,FALSE)</f>
        <v xml:space="preserve"> </v>
      </c>
      <c r="H1753" s="79"/>
      <c r="I1753" s="23" t="s">
        <v>2693</v>
      </c>
      <c r="J1753" s="24">
        <v>137</v>
      </c>
    </row>
    <row r="1754" spans="2:10" ht="12.6" customHeight="1" x14ac:dyDescent="0.3">
      <c r="B1754" s="25" t="s">
        <v>2694</v>
      </c>
      <c r="C1754" s="80" t="str">
        <f>VLOOKUP($J1753,ASBVs!$A$2:$H$1041,8,FALSE)</f>
        <v>214314</v>
      </c>
      <c r="D1754" s="80"/>
      <c r="E1754" s="81"/>
      <c r="F1754" s="26" t="s">
        <v>2639</v>
      </c>
      <c r="G1754" s="82">
        <f>VLOOKUP($J1753,ASBVs!$A$2:$I$1041,9,FALSE)</f>
        <v>44712</v>
      </c>
      <c r="H1754" s="83"/>
      <c r="I1754" s="83"/>
      <c r="J1754" s="84"/>
    </row>
    <row r="1755" spans="2:10" ht="12.6" customHeight="1" x14ac:dyDescent="0.3">
      <c r="B1755" s="27" t="s">
        <v>0</v>
      </c>
      <c r="C1755" s="28" t="s">
        <v>1</v>
      </c>
      <c r="D1755" s="28" t="s">
        <v>2</v>
      </c>
      <c r="E1755" s="28" t="s">
        <v>3</v>
      </c>
      <c r="F1755" s="27" t="s">
        <v>4</v>
      </c>
      <c r="G1755" s="28" t="s">
        <v>1093</v>
      </c>
      <c r="H1755" s="28" t="s">
        <v>1092</v>
      </c>
      <c r="I1755" s="28" t="s">
        <v>5</v>
      </c>
      <c r="J1755" s="28" t="s">
        <v>2652</v>
      </c>
    </row>
    <row r="1756" spans="2:10" ht="12.6" customHeight="1" x14ac:dyDescent="0.3">
      <c r="B1756" s="29">
        <f>VLOOKUP($J1753,ASBVs!$A$2:$AP$1041,11,FALSE)</f>
        <v>0.74</v>
      </c>
      <c r="C1756" s="29">
        <f>VLOOKUP($J1753,ASBVs!$A$2:$AP$1041,13,FALSE)</f>
        <v>9.85</v>
      </c>
      <c r="D1756" s="29">
        <f>VLOOKUP($J1753,ASBVs!$A$2:$AP$1041,15,FALSE)</f>
        <v>18.399999999999999</v>
      </c>
      <c r="E1756" s="29">
        <f>VLOOKUP($J1753,ASBVs!$A$2:$AP$1041,17,FALSE)</f>
        <v>0.91</v>
      </c>
      <c r="F1756" s="29">
        <f>VLOOKUP($J1753,ASBVs!$A$2:$AP$1041,19,FALSE)</f>
        <v>1.82</v>
      </c>
      <c r="G1756" s="39">
        <f>VLOOKUP($J1753,ASBVs!$A$2:$AP$1041,41,FALSE)</f>
        <v>0.41</v>
      </c>
      <c r="H1756" s="39">
        <f>VLOOKUP($J1753,ASBVs!$A$2:$AP$1041,39,FALSE)</f>
        <v>0.28999999999999998</v>
      </c>
      <c r="I1756" s="29">
        <f>VLOOKUP($J1753,ASBVs!$A$2:$AP$1041,21,FALSE)</f>
        <v>0.74</v>
      </c>
      <c r="J1756" s="39">
        <f>VLOOKUP($J1753,ASBVs!$A$2:$AP$1041,31,FALSE)</f>
        <v>0.26</v>
      </c>
    </row>
    <row r="1757" spans="2:10" ht="12.6" customHeight="1" x14ac:dyDescent="0.3">
      <c r="B1757" s="29">
        <f>VLOOKUP($J1753,ASBVs!$A$2:$AP$1041,12,FALSE)</f>
        <v>68</v>
      </c>
      <c r="C1757" s="29">
        <f>VLOOKUP($J1753,ASBVs!$A$2:$AP$1041,14,FALSE)</f>
        <v>71</v>
      </c>
      <c r="D1757" s="29">
        <f>VLOOKUP($J1753,ASBVs!$A$2:$AP$1041,16,FALSE)</f>
        <v>60</v>
      </c>
      <c r="E1757" s="29">
        <f>VLOOKUP($J1753,ASBVs!$A$2:$AP$1041,18,FALSE)</f>
        <v>64</v>
      </c>
      <c r="F1757" s="29">
        <f>VLOOKUP($J1753,ASBVs!$A$2:$AP$1041,20,FALSE)</f>
        <v>65</v>
      </c>
      <c r="G1757" s="29">
        <f>VLOOKUP($J1753,ASBVs!$A$2:$AP$1041,42,FALSE)</f>
        <v>52</v>
      </c>
      <c r="H1757" s="29">
        <f>VLOOKUP($J1753,ASBVs!$A$2:$AP$1041,40,FALSE)</f>
        <v>44</v>
      </c>
      <c r="I1757" s="29">
        <f>VLOOKUP($J1753,ASBVs!$A$2:$AP$1041,22,FALSE)</f>
        <v>57</v>
      </c>
      <c r="J1757" s="29">
        <f>VLOOKUP($J1753,ASBVs!$A$2:$AP$1041,32,FALSE)</f>
        <v>50</v>
      </c>
    </row>
    <row r="1758" spans="2:10" ht="12.6" customHeight="1" x14ac:dyDescent="0.3">
      <c r="B1758" s="31" t="s">
        <v>1089</v>
      </c>
      <c r="C1758" s="27" t="s">
        <v>1090</v>
      </c>
      <c r="D1758" s="27" t="s">
        <v>1091</v>
      </c>
      <c r="E1758" s="27" t="s">
        <v>8</v>
      </c>
      <c r="F1758" s="27" t="s">
        <v>6</v>
      </c>
      <c r="G1758" s="27" t="s">
        <v>7</v>
      </c>
      <c r="H1758" s="27" t="s">
        <v>2638</v>
      </c>
      <c r="I1758" s="85" t="s">
        <v>2700</v>
      </c>
      <c r="J1758" s="86"/>
    </row>
    <row r="1759" spans="2:10" ht="12.6" customHeight="1" x14ac:dyDescent="0.3">
      <c r="B1759" s="30">
        <f>VLOOKUP($J1753,ASBVs!$A$2:$AP$1041,33,FALSE)</f>
        <v>0.04</v>
      </c>
      <c r="C1759" s="30">
        <f>VLOOKUP($J1753,ASBVs!$A$2:$AP$1041,35,FALSE)</f>
        <v>0.3</v>
      </c>
      <c r="D1759" s="30">
        <f>VLOOKUP($J1753,ASBVs!$A$2:$AP$1041,37,FALSE)</f>
        <v>0.01</v>
      </c>
      <c r="E1759" s="32">
        <f>VLOOKUP($J1753,ASBVs!$A$2:$AP$1041,29,FALSE)</f>
        <v>4.0999999999999996</v>
      </c>
      <c r="F1759" s="32">
        <f>VLOOKUP($J1753,ASBVs!$A$2:$AP$1041,23,FALSE)</f>
        <v>-0.23</v>
      </c>
      <c r="G1759" s="32">
        <f>VLOOKUP($J1753,ASBVs!$A$2:$AP$1041,25,FALSE)</f>
        <v>2.08</v>
      </c>
      <c r="H1759" s="32">
        <f>VLOOKUP($J1753,ASBVs!$A$2:$AP$1041,27,FALSE)</f>
        <v>2.14</v>
      </c>
      <c r="I1759" s="86"/>
      <c r="J1759" s="86"/>
    </row>
    <row r="1760" spans="2:10" ht="12.6" customHeight="1" x14ac:dyDescent="0.3">
      <c r="B1760" s="33">
        <f>VLOOKUP($J1753,ASBVs!$A$2:$AP$1041,34,FALSE)</f>
        <v>38</v>
      </c>
      <c r="C1760" s="33">
        <f>VLOOKUP($J1753,ASBVs!$A$2:$AP$1041,36,FALSE)</f>
        <v>48</v>
      </c>
      <c r="D1760" s="33">
        <f>VLOOKUP($J1753,ASBVs!$A$2:$AP$1041,38,FALSE)</f>
        <v>32</v>
      </c>
      <c r="E1760" s="33">
        <f>VLOOKUP($J1753,ASBVs!$A$2:$AP$1041,30,FALSE)</f>
        <v>60</v>
      </c>
      <c r="F1760" s="33">
        <f>VLOOKUP($J1753,ASBVs!$A$2:$AP$1041,24,FALSE)</f>
        <v>50</v>
      </c>
      <c r="G1760" s="33">
        <f>VLOOKUP($J1753,ASBVs!$A$2:$AP$1041,26,FALSE)</f>
        <v>49</v>
      </c>
      <c r="H1760" s="33">
        <f>VLOOKUP($J1753,ASBVs!$A$2:$AP$1041,28,FALSE)</f>
        <v>52</v>
      </c>
      <c r="I1760" s="99">
        <f>VLOOKUP($J1753,ASBVs!$A$2:$AQ$1041,43,FALSE)</f>
        <v>10.59</v>
      </c>
      <c r="J1760" s="79"/>
    </row>
    <row r="1761" spans="2:10" ht="12.6" customHeight="1" x14ac:dyDescent="0.3">
      <c r="B1761" s="87" t="s">
        <v>2695</v>
      </c>
      <c r="C1761" s="88"/>
      <c r="D1761" s="89" t="s">
        <v>2699</v>
      </c>
      <c r="E1761" s="90"/>
      <c r="F1761" s="91" t="str">
        <f>VLOOKUP($J1753,ASBVs!$A$2:$F$1041,6,FALSE)</f>
        <v xml:space="preserve"> </v>
      </c>
      <c r="G1761" s="34" t="s">
        <v>2669</v>
      </c>
      <c r="H1761" s="35" t="str">
        <f>VLOOKUP($J1753,ASBVs!$A$2:$AU$1041,46,FALSE)</f>
        <v>2</v>
      </c>
      <c r="I1761" s="34" t="s">
        <v>2670</v>
      </c>
      <c r="J1761" s="35" t="str">
        <f>VLOOKUP($J1753,ASBVs!$A$2:$AU$1041,47,FALSE)</f>
        <v>2</v>
      </c>
    </row>
    <row r="1762" spans="2:10" ht="12.6" customHeight="1" x14ac:dyDescent="0.3">
      <c r="B1762" s="93">
        <f>VLOOKUP($J1753,ASBVs!$A$2:$AS$1041,45,FALSE)</f>
        <v>126.33</v>
      </c>
      <c r="C1762" s="94"/>
      <c r="D1762" s="93">
        <f>VLOOKUP($J1753,ASBVs!$A$2:$AS$1041,44,FALSE)</f>
        <v>166.74</v>
      </c>
      <c r="E1762" s="94"/>
      <c r="F1762" s="92"/>
      <c r="G1762" s="34" t="s">
        <v>2671</v>
      </c>
      <c r="H1762" s="35" t="str">
        <f>VLOOKUP($J1753,ASBVs!$A$2:$AW$1041,48,FALSE)</f>
        <v>3</v>
      </c>
      <c r="I1762" s="34" t="s">
        <v>2672</v>
      </c>
      <c r="J1762" s="35">
        <f>VLOOKUP($J1753,ASBVs!$A$2:$AW$1041,49,FALSE)</f>
        <v>4</v>
      </c>
    </row>
    <row r="1763" spans="2:10" ht="12.6" customHeight="1" x14ac:dyDescent="0.3">
      <c r="B1763" s="36" t="s">
        <v>2696</v>
      </c>
      <c r="C1763" s="95" t="str">
        <f>VLOOKUP($J1753,ASBVs!$A$2:$E$1041,5,FALSE)</f>
        <v xml:space="preserve">Individual </v>
      </c>
      <c r="D1763" s="96"/>
      <c r="E1763" s="97" t="s">
        <v>2697</v>
      </c>
      <c r="F1763" s="98"/>
      <c r="G1763" s="74"/>
      <c r="H1763" s="75"/>
      <c r="I1763" s="37" t="s">
        <v>2698</v>
      </c>
      <c r="J1763" s="38"/>
    </row>
    <row r="1765" spans="2:10" ht="12.6" customHeight="1" x14ac:dyDescent="0.3">
      <c r="B1765" s="76" t="s">
        <v>2692</v>
      </c>
      <c r="C1765" s="77"/>
      <c r="D1765" s="20" t="str">
        <f>VLOOKUP($J1765,ASBVs!$A$2:$B$1041,2,FALSE)</f>
        <v>223387</v>
      </c>
      <c r="E1765" s="21"/>
      <c r="F1765" s="22" t="str">
        <f>VLOOKUP($J1765,ASBVs!$A$2:$J$1041,10,FALSE)</f>
        <v>Twin</v>
      </c>
      <c r="G1765" s="78" t="str">
        <f>VLOOKUP($J1765,ASBVs!$A$2:$AX$1041,50,FALSE)</f>
        <v xml:space="preserve"> </v>
      </c>
      <c r="H1765" s="79"/>
      <c r="I1765" s="23" t="s">
        <v>2693</v>
      </c>
      <c r="J1765" s="24">
        <v>138</v>
      </c>
    </row>
    <row r="1766" spans="2:10" ht="12.6" customHeight="1" x14ac:dyDescent="0.3">
      <c r="B1766" s="25" t="s">
        <v>2694</v>
      </c>
      <c r="C1766" s="80" t="str">
        <f>VLOOKUP($J1765,ASBVs!$A$2:$H$1041,8,FALSE)</f>
        <v>184292</v>
      </c>
      <c r="D1766" s="80"/>
      <c r="E1766" s="81"/>
      <c r="F1766" s="26" t="s">
        <v>2639</v>
      </c>
      <c r="G1766" s="82">
        <f>VLOOKUP($J1765,ASBVs!$A$2:$I$1041,9,FALSE)</f>
        <v>44696</v>
      </c>
      <c r="H1766" s="83"/>
      <c r="I1766" s="83"/>
      <c r="J1766" s="84"/>
    </row>
    <row r="1767" spans="2:10" ht="12.6" customHeight="1" x14ac:dyDescent="0.3">
      <c r="B1767" s="27" t="s">
        <v>0</v>
      </c>
      <c r="C1767" s="28" t="s">
        <v>1</v>
      </c>
      <c r="D1767" s="28" t="s">
        <v>2</v>
      </c>
      <c r="E1767" s="28" t="s">
        <v>3</v>
      </c>
      <c r="F1767" s="27" t="s">
        <v>4</v>
      </c>
      <c r="G1767" s="28" t="s">
        <v>1093</v>
      </c>
      <c r="H1767" s="28" t="s">
        <v>1092</v>
      </c>
      <c r="I1767" s="28" t="s">
        <v>5</v>
      </c>
      <c r="J1767" s="28" t="s">
        <v>2652</v>
      </c>
    </row>
    <row r="1768" spans="2:10" ht="12.6" customHeight="1" x14ac:dyDescent="0.3">
      <c r="B1768" s="29">
        <f>VLOOKUP($J1765,ASBVs!$A$2:$AP$1041,11,FALSE)</f>
        <v>0.6</v>
      </c>
      <c r="C1768" s="29">
        <f>VLOOKUP($J1765,ASBVs!$A$2:$AP$1041,13,FALSE)</f>
        <v>8.6999999999999993</v>
      </c>
      <c r="D1768" s="29">
        <f>VLOOKUP($J1765,ASBVs!$A$2:$AP$1041,15,FALSE)</f>
        <v>14.18</v>
      </c>
      <c r="E1768" s="29">
        <f>VLOOKUP($J1765,ASBVs!$A$2:$AP$1041,17,FALSE)</f>
        <v>0.31</v>
      </c>
      <c r="F1768" s="29">
        <f>VLOOKUP($J1765,ASBVs!$A$2:$AP$1041,19,FALSE)</f>
        <v>2.02</v>
      </c>
      <c r="G1768" s="39">
        <f>VLOOKUP($J1765,ASBVs!$A$2:$AP$1041,41,FALSE)</f>
        <v>0.42</v>
      </c>
      <c r="H1768" s="39">
        <f>VLOOKUP($J1765,ASBVs!$A$2:$AP$1041,39,FALSE)</f>
        <v>0.31</v>
      </c>
      <c r="I1768" s="29">
        <f>VLOOKUP($J1765,ASBVs!$A$2:$AP$1041,21,FALSE)</f>
        <v>0.67</v>
      </c>
      <c r="J1768" s="39">
        <f>VLOOKUP($J1765,ASBVs!$A$2:$AP$1041,31,FALSE)</f>
        <v>0.28999999999999998</v>
      </c>
    </row>
    <row r="1769" spans="2:10" ht="12.6" customHeight="1" x14ac:dyDescent="0.3">
      <c r="B1769" s="29">
        <f>VLOOKUP($J1765,ASBVs!$A$2:$AP$1041,12,FALSE)</f>
        <v>67</v>
      </c>
      <c r="C1769" s="29">
        <f>VLOOKUP($J1765,ASBVs!$A$2:$AP$1041,14,FALSE)</f>
        <v>72</v>
      </c>
      <c r="D1769" s="29">
        <f>VLOOKUP($J1765,ASBVs!$A$2:$AP$1041,16,FALSE)</f>
        <v>67</v>
      </c>
      <c r="E1769" s="29">
        <f>VLOOKUP($J1765,ASBVs!$A$2:$AP$1041,18,FALSE)</f>
        <v>71</v>
      </c>
      <c r="F1769" s="29">
        <f>VLOOKUP($J1765,ASBVs!$A$2:$AP$1041,20,FALSE)</f>
        <v>69</v>
      </c>
      <c r="G1769" s="29">
        <f>VLOOKUP($J1765,ASBVs!$A$2:$AP$1041,42,FALSE)</f>
        <v>60</v>
      </c>
      <c r="H1769" s="29">
        <f>VLOOKUP($J1765,ASBVs!$A$2:$AP$1041,40,FALSE)</f>
        <v>52</v>
      </c>
      <c r="I1769" s="29">
        <f>VLOOKUP($J1765,ASBVs!$A$2:$AP$1041,22,FALSE)</f>
        <v>66</v>
      </c>
      <c r="J1769" s="29">
        <f>VLOOKUP($J1765,ASBVs!$A$2:$AP$1041,32,FALSE)</f>
        <v>58</v>
      </c>
    </row>
    <row r="1770" spans="2:10" ht="12.6" customHeight="1" x14ac:dyDescent="0.3">
      <c r="B1770" s="31" t="s">
        <v>1089</v>
      </c>
      <c r="C1770" s="27" t="s">
        <v>1090</v>
      </c>
      <c r="D1770" s="27" t="s">
        <v>1091</v>
      </c>
      <c r="E1770" s="27" t="s">
        <v>8</v>
      </c>
      <c r="F1770" s="27" t="s">
        <v>6</v>
      </c>
      <c r="G1770" s="27" t="s">
        <v>7</v>
      </c>
      <c r="H1770" s="27" t="s">
        <v>2638</v>
      </c>
      <c r="I1770" s="85" t="s">
        <v>2700</v>
      </c>
      <c r="J1770" s="86"/>
    </row>
    <row r="1771" spans="2:10" ht="12.6" customHeight="1" x14ac:dyDescent="0.3">
      <c r="B1771" s="30">
        <f>VLOOKUP($J1765,ASBVs!$A$2:$AP$1041,33,FALSE)</f>
        <v>0.06</v>
      </c>
      <c r="C1771" s="30">
        <f>VLOOKUP($J1765,ASBVs!$A$2:$AP$1041,35,FALSE)</f>
        <v>0.22</v>
      </c>
      <c r="D1771" s="30">
        <f>VLOOKUP($J1765,ASBVs!$A$2:$AP$1041,37,FALSE)</f>
        <v>0.03</v>
      </c>
      <c r="E1771" s="32">
        <f>VLOOKUP($J1765,ASBVs!$A$2:$AP$1041,29,FALSE)</f>
        <v>4.58</v>
      </c>
      <c r="F1771" s="32">
        <f>VLOOKUP($J1765,ASBVs!$A$2:$AP$1041,23,FALSE)</f>
        <v>-0.47</v>
      </c>
      <c r="G1771" s="32">
        <f>VLOOKUP($J1765,ASBVs!$A$2:$AP$1041,25,FALSE)</f>
        <v>3.45</v>
      </c>
      <c r="H1771" s="32">
        <f>VLOOKUP($J1765,ASBVs!$A$2:$AP$1041,27,FALSE)</f>
        <v>1.9</v>
      </c>
      <c r="I1771" s="86"/>
      <c r="J1771" s="86"/>
    </row>
    <row r="1772" spans="2:10" ht="12.6" customHeight="1" x14ac:dyDescent="0.3">
      <c r="B1772" s="33">
        <f>VLOOKUP($J1765,ASBVs!$A$2:$AP$1041,34,FALSE)</f>
        <v>46</v>
      </c>
      <c r="C1772" s="33">
        <f>VLOOKUP($J1765,ASBVs!$A$2:$AP$1041,36,FALSE)</f>
        <v>56</v>
      </c>
      <c r="D1772" s="33">
        <f>VLOOKUP($J1765,ASBVs!$A$2:$AP$1041,38,FALSE)</f>
        <v>38</v>
      </c>
      <c r="E1772" s="33">
        <f>VLOOKUP($J1765,ASBVs!$A$2:$AP$1041,30,FALSE)</f>
        <v>63</v>
      </c>
      <c r="F1772" s="33">
        <f>VLOOKUP($J1765,ASBVs!$A$2:$AP$1041,24,FALSE)</f>
        <v>52</v>
      </c>
      <c r="G1772" s="33">
        <f>VLOOKUP($J1765,ASBVs!$A$2:$AP$1041,26,FALSE)</f>
        <v>52</v>
      </c>
      <c r="H1772" s="33">
        <f>VLOOKUP($J1765,ASBVs!$A$2:$AP$1041,28,FALSE)</f>
        <v>55</v>
      </c>
      <c r="I1772" s="99">
        <f>VLOOKUP($J1765,ASBVs!$A$2:$AQ$1041,43,FALSE)</f>
        <v>9.3699999999999992</v>
      </c>
      <c r="J1772" s="79"/>
    </row>
    <row r="1773" spans="2:10" ht="12.6" customHeight="1" x14ac:dyDescent="0.3">
      <c r="B1773" s="87" t="s">
        <v>2695</v>
      </c>
      <c r="C1773" s="88"/>
      <c r="D1773" s="89" t="s">
        <v>2699</v>
      </c>
      <c r="E1773" s="90"/>
      <c r="F1773" s="91" t="str">
        <f>VLOOKUP($J1765,ASBVs!$A$2:$F$1041,6,FALSE)</f>
        <v xml:space="preserve"> </v>
      </c>
      <c r="G1773" s="34" t="s">
        <v>2669</v>
      </c>
      <c r="H1773" s="35" t="str">
        <f>VLOOKUP($J1765,ASBVs!$A$2:$AU$1041,46,FALSE)</f>
        <v>2</v>
      </c>
      <c r="I1773" s="34" t="s">
        <v>2670</v>
      </c>
      <c r="J1773" s="35" t="str">
        <f>VLOOKUP($J1765,ASBVs!$A$2:$AU$1041,47,FALSE)</f>
        <v>2</v>
      </c>
    </row>
    <row r="1774" spans="2:10" ht="12.6" customHeight="1" x14ac:dyDescent="0.3">
      <c r="B1774" s="93">
        <f>VLOOKUP($J1765,ASBVs!$A$2:$AS$1041,45,FALSE)</f>
        <v>126.09</v>
      </c>
      <c r="C1774" s="94"/>
      <c r="D1774" s="93">
        <f>VLOOKUP($J1765,ASBVs!$A$2:$AS$1041,44,FALSE)</f>
        <v>165</v>
      </c>
      <c r="E1774" s="94"/>
      <c r="F1774" s="92"/>
      <c r="G1774" s="34" t="s">
        <v>2671</v>
      </c>
      <c r="H1774" s="35" t="str">
        <f>VLOOKUP($J1765,ASBVs!$A$2:$AW$1041,48,FALSE)</f>
        <v>2</v>
      </c>
      <c r="I1774" s="34" t="s">
        <v>2672</v>
      </c>
      <c r="J1774" s="35">
        <f>VLOOKUP($J1765,ASBVs!$A$2:$AW$1041,49,FALSE)</f>
        <v>3</v>
      </c>
    </row>
    <row r="1775" spans="2:10" ht="12.6" customHeight="1" x14ac:dyDescent="0.3">
      <c r="B1775" s="36" t="s">
        <v>2696</v>
      </c>
      <c r="C1775" s="95" t="str">
        <f>VLOOKUP($J1765,ASBVs!$A$2:$E$1041,5,FALSE)</f>
        <v xml:space="preserve">Individual </v>
      </c>
      <c r="D1775" s="96"/>
      <c r="E1775" s="97" t="s">
        <v>2697</v>
      </c>
      <c r="F1775" s="98"/>
      <c r="G1775" s="74"/>
      <c r="H1775" s="75"/>
      <c r="I1775" s="37" t="s">
        <v>2698</v>
      </c>
      <c r="J1775" s="38"/>
    </row>
    <row r="1777" spans="2:10" ht="12.6" customHeight="1" x14ac:dyDescent="0.3">
      <c r="B1777" s="76" t="s">
        <v>2692</v>
      </c>
      <c r="C1777" s="77"/>
      <c r="D1777" s="20" t="str">
        <f>VLOOKUP($J1777,ASBVs!$A$2:$B$1041,2,FALSE)</f>
        <v>229886</v>
      </c>
      <c r="E1777" s="21"/>
      <c r="F1777" s="22" t="str">
        <f>VLOOKUP($J1777,ASBVs!$A$2:$J$1041,10,FALSE)</f>
        <v>Single - ET</v>
      </c>
      <c r="G1777" s="78" t="str">
        <f>VLOOKUP($J1777,ASBVs!$A$2:$AX$1041,50,FALSE)</f>
        <v xml:space="preserve"> </v>
      </c>
      <c r="H1777" s="79"/>
      <c r="I1777" s="23" t="s">
        <v>2693</v>
      </c>
      <c r="J1777" s="24">
        <v>139</v>
      </c>
    </row>
    <row r="1778" spans="2:10" ht="12.6" customHeight="1" x14ac:dyDescent="0.3">
      <c r="B1778" s="25" t="s">
        <v>2694</v>
      </c>
      <c r="C1778" s="80" t="str">
        <f>VLOOKUP($J1777,ASBVs!$A$2:$H$1041,8,FALSE)</f>
        <v>205728</v>
      </c>
      <c r="D1778" s="80"/>
      <c r="E1778" s="81"/>
      <c r="F1778" s="26" t="s">
        <v>2639</v>
      </c>
      <c r="G1778" s="82">
        <f>VLOOKUP($J1777,ASBVs!$A$2:$I$1041,9,FALSE)</f>
        <v>44710</v>
      </c>
      <c r="H1778" s="83"/>
      <c r="I1778" s="83"/>
      <c r="J1778" s="84"/>
    </row>
    <row r="1779" spans="2:10" ht="12.6" customHeight="1" x14ac:dyDescent="0.3">
      <c r="B1779" s="27" t="s">
        <v>0</v>
      </c>
      <c r="C1779" s="28" t="s">
        <v>1</v>
      </c>
      <c r="D1779" s="28" t="s">
        <v>2</v>
      </c>
      <c r="E1779" s="28" t="s">
        <v>3</v>
      </c>
      <c r="F1779" s="27" t="s">
        <v>4</v>
      </c>
      <c r="G1779" s="28" t="s">
        <v>1093</v>
      </c>
      <c r="H1779" s="28" t="s">
        <v>1092</v>
      </c>
      <c r="I1779" s="28" t="s">
        <v>5</v>
      </c>
      <c r="J1779" s="28" t="s">
        <v>2652</v>
      </c>
    </row>
    <row r="1780" spans="2:10" ht="12.6" customHeight="1" x14ac:dyDescent="0.3">
      <c r="B1780" s="29">
        <f>VLOOKUP($J1777,ASBVs!$A$2:$AP$1041,11,FALSE)</f>
        <v>0.5</v>
      </c>
      <c r="C1780" s="29">
        <f>VLOOKUP($J1777,ASBVs!$A$2:$AP$1041,13,FALSE)</f>
        <v>8.9499999999999993</v>
      </c>
      <c r="D1780" s="29">
        <f>VLOOKUP($J1777,ASBVs!$A$2:$AP$1041,15,FALSE)</f>
        <v>16.59</v>
      </c>
      <c r="E1780" s="29">
        <f>VLOOKUP($J1777,ASBVs!$A$2:$AP$1041,17,FALSE)</f>
        <v>0.28999999999999998</v>
      </c>
      <c r="F1780" s="29">
        <f>VLOOKUP($J1777,ASBVs!$A$2:$AP$1041,19,FALSE)</f>
        <v>2.34</v>
      </c>
      <c r="G1780" s="39">
        <f>VLOOKUP($J1777,ASBVs!$A$2:$AP$1041,41,FALSE)</f>
        <v>0.49</v>
      </c>
      <c r="H1780" s="39">
        <f>VLOOKUP($J1777,ASBVs!$A$2:$AP$1041,39,FALSE)</f>
        <v>0.3</v>
      </c>
      <c r="I1780" s="29">
        <f>VLOOKUP($J1777,ASBVs!$A$2:$AP$1041,21,FALSE)</f>
        <v>0.79</v>
      </c>
      <c r="J1780" s="39">
        <f>VLOOKUP($J1777,ASBVs!$A$2:$AP$1041,31,FALSE)</f>
        <v>0.28999999999999998</v>
      </c>
    </row>
    <row r="1781" spans="2:10" ht="12.6" customHeight="1" x14ac:dyDescent="0.3">
      <c r="B1781" s="29">
        <f>VLOOKUP($J1777,ASBVs!$A$2:$AP$1041,12,FALSE)</f>
        <v>70</v>
      </c>
      <c r="C1781" s="29">
        <f>VLOOKUP($J1777,ASBVs!$A$2:$AP$1041,14,FALSE)</f>
        <v>72</v>
      </c>
      <c r="D1781" s="29">
        <f>VLOOKUP($J1777,ASBVs!$A$2:$AP$1041,16,FALSE)</f>
        <v>61</v>
      </c>
      <c r="E1781" s="29">
        <f>VLOOKUP($J1777,ASBVs!$A$2:$AP$1041,18,FALSE)</f>
        <v>67</v>
      </c>
      <c r="F1781" s="29">
        <f>VLOOKUP($J1777,ASBVs!$A$2:$AP$1041,20,FALSE)</f>
        <v>66</v>
      </c>
      <c r="G1781" s="29">
        <f>VLOOKUP($J1777,ASBVs!$A$2:$AP$1041,42,FALSE)</f>
        <v>54</v>
      </c>
      <c r="H1781" s="29">
        <f>VLOOKUP($J1777,ASBVs!$A$2:$AP$1041,40,FALSE)</f>
        <v>48</v>
      </c>
      <c r="I1781" s="29">
        <f>VLOOKUP($J1777,ASBVs!$A$2:$AP$1041,22,FALSE)</f>
        <v>57</v>
      </c>
      <c r="J1781" s="29">
        <f>VLOOKUP($J1777,ASBVs!$A$2:$AP$1041,32,FALSE)</f>
        <v>52</v>
      </c>
    </row>
    <row r="1782" spans="2:10" ht="12.6" customHeight="1" x14ac:dyDescent="0.3">
      <c r="B1782" s="31" t="s">
        <v>1089</v>
      </c>
      <c r="C1782" s="27" t="s">
        <v>1090</v>
      </c>
      <c r="D1782" s="27" t="s">
        <v>1091</v>
      </c>
      <c r="E1782" s="27" t="s">
        <v>8</v>
      </c>
      <c r="F1782" s="27" t="s">
        <v>6</v>
      </c>
      <c r="G1782" s="27" t="s">
        <v>7</v>
      </c>
      <c r="H1782" s="27" t="s">
        <v>2638</v>
      </c>
      <c r="I1782" s="85" t="s">
        <v>2700</v>
      </c>
      <c r="J1782" s="86"/>
    </row>
    <row r="1783" spans="2:10" ht="12.6" customHeight="1" x14ac:dyDescent="0.3">
      <c r="B1783" s="30">
        <f>VLOOKUP($J1777,ASBVs!$A$2:$AP$1041,33,FALSE)</f>
        <v>0.04</v>
      </c>
      <c r="C1783" s="30">
        <f>VLOOKUP($J1777,ASBVs!$A$2:$AP$1041,35,FALSE)</f>
        <v>0.36</v>
      </c>
      <c r="D1783" s="30">
        <f>VLOOKUP($J1777,ASBVs!$A$2:$AP$1041,37,FALSE)</f>
        <v>-0.01</v>
      </c>
      <c r="E1783" s="32">
        <f>VLOOKUP($J1777,ASBVs!$A$2:$AP$1041,29,FALSE)</f>
        <v>4.5999999999999996</v>
      </c>
      <c r="F1783" s="32">
        <f>VLOOKUP($J1777,ASBVs!$A$2:$AP$1041,23,FALSE)</f>
        <v>-0.4</v>
      </c>
      <c r="G1783" s="32">
        <f>VLOOKUP($J1777,ASBVs!$A$2:$AP$1041,25,FALSE)</f>
        <v>4.09</v>
      </c>
      <c r="H1783" s="32">
        <f>VLOOKUP($J1777,ASBVs!$A$2:$AP$1041,27,FALSE)</f>
        <v>2.39</v>
      </c>
      <c r="I1783" s="86"/>
      <c r="J1783" s="86"/>
    </row>
    <row r="1784" spans="2:10" ht="12.6" customHeight="1" x14ac:dyDescent="0.3">
      <c r="B1784" s="33">
        <f>VLOOKUP($J1777,ASBVs!$A$2:$AP$1041,34,FALSE)</f>
        <v>42</v>
      </c>
      <c r="C1784" s="33">
        <f>VLOOKUP($J1777,ASBVs!$A$2:$AP$1041,36,FALSE)</f>
        <v>51</v>
      </c>
      <c r="D1784" s="33">
        <f>VLOOKUP($J1777,ASBVs!$A$2:$AP$1041,38,FALSE)</f>
        <v>35</v>
      </c>
      <c r="E1784" s="33">
        <f>VLOOKUP($J1777,ASBVs!$A$2:$AP$1041,30,FALSE)</f>
        <v>61</v>
      </c>
      <c r="F1784" s="33">
        <f>VLOOKUP($J1777,ASBVs!$A$2:$AP$1041,24,FALSE)</f>
        <v>47</v>
      </c>
      <c r="G1784" s="33">
        <f>VLOOKUP($J1777,ASBVs!$A$2:$AP$1041,26,FALSE)</f>
        <v>47</v>
      </c>
      <c r="H1784" s="33">
        <f>VLOOKUP($J1777,ASBVs!$A$2:$AP$1041,28,FALSE)</f>
        <v>53</v>
      </c>
      <c r="I1784" s="99">
        <f>VLOOKUP($J1777,ASBVs!$A$2:$AQ$1041,43,FALSE)</f>
        <v>9.7399999999999984</v>
      </c>
      <c r="J1784" s="79"/>
    </row>
    <row r="1785" spans="2:10" ht="12.6" customHeight="1" x14ac:dyDescent="0.3">
      <c r="B1785" s="87" t="s">
        <v>2695</v>
      </c>
      <c r="C1785" s="88"/>
      <c r="D1785" s="89" t="s">
        <v>2699</v>
      </c>
      <c r="E1785" s="90"/>
      <c r="F1785" s="91" t="str">
        <f>VLOOKUP($J1777,ASBVs!$A$2:$F$1041,6,FALSE)</f>
        <v xml:space="preserve"> </v>
      </c>
      <c r="G1785" s="34" t="s">
        <v>2669</v>
      </c>
      <c r="H1785" s="35" t="str">
        <f>VLOOKUP($J1777,ASBVs!$A$2:$AU$1041,46,FALSE)</f>
        <v>2</v>
      </c>
      <c r="I1785" s="34" t="s">
        <v>2670</v>
      </c>
      <c r="J1785" s="35" t="str">
        <f>VLOOKUP($J1777,ASBVs!$A$2:$AU$1041,47,FALSE)</f>
        <v>2</v>
      </c>
    </row>
    <row r="1786" spans="2:10" ht="12.6" customHeight="1" x14ac:dyDescent="0.3">
      <c r="B1786" s="93">
        <f>VLOOKUP($J1777,ASBVs!$A$2:$AS$1041,45,FALSE)</f>
        <v>126.02</v>
      </c>
      <c r="C1786" s="94"/>
      <c r="D1786" s="93">
        <f>VLOOKUP($J1777,ASBVs!$A$2:$AS$1041,44,FALSE)</f>
        <v>171.89</v>
      </c>
      <c r="E1786" s="94"/>
      <c r="F1786" s="92"/>
      <c r="G1786" s="34" t="s">
        <v>2671</v>
      </c>
      <c r="H1786" s="35" t="str">
        <f>VLOOKUP($J1777,ASBVs!$A$2:$AW$1041,48,FALSE)</f>
        <v>2</v>
      </c>
      <c r="I1786" s="34" t="s">
        <v>2672</v>
      </c>
      <c r="J1786" s="35">
        <f>VLOOKUP($J1777,ASBVs!$A$2:$AW$1041,49,FALSE)</f>
        <v>3</v>
      </c>
    </row>
    <row r="1787" spans="2:10" ht="12.6" customHeight="1" x14ac:dyDescent="0.3">
      <c r="B1787" s="36" t="s">
        <v>2696</v>
      </c>
      <c r="C1787" s="95" t="str">
        <f>VLOOKUP($J1777,ASBVs!$A$2:$E$1041,5,FALSE)</f>
        <v xml:space="preserve">Individual </v>
      </c>
      <c r="D1787" s="96"/>
      <c r="E1787" s="97" t="s">
        <v>2697</v>
      </c>
      <c r="F1787" s="98"/>
      <c r="G1787" s="74"/>
      <c r="H1787" s="75"/>
      <c r="I1787" s="37" t="s">
        <v>2698</v>
      </c>
      <c r="J1787" s="38"/>
    </row>
    <row r="1789" spans="2:10" ht="12.6" customHeight="1" x14ac:dyDescent="0.3">
      <c r="B1789" s="76" t="s">
        <v>2692</v>
      </c>
      <c r="C1789" s="77"/>
      <c r="D1789" s="20" t="str">
        <f>VLOOKUP($J1789,ASBVs!$A$2:$B$1041,2,FALSE)</f>
        <v>225112</v>
      </c>
      <c r="E1789" s="21"/>
      <c r="F1789" s="22" t="str">
        <f>VLOOKUP($J1789,ASBVs!$A$2:$J$1041,10,FALSE)</f>
        <v>Single</v>
      </c>
      <c r="G1789" s="78" t="str">
        <f>VLOOKUP($J1789,ASBVs!$A$2:$AX$1041,50,FALSE)</f>
        <v>«««««</v>
      </c>
      <c r="H1789" s="79"/>
      <c r="I1789" s="23" t="s">
        <v>2693</v>
      </c>
      <c r="J1789" s="24">
        <v>140</v>
      </c>
    </row>
    <row r="1790" spans="2:10" ht="12.6" customHeight="1" x14ac:dyDescent="0.3">
      <c r="B1790" s="25" t="s">
        <v>2694</v>
      </c>
      <c r="C1790" s="80" t="str">
        <f>VLOOKUP($J1789,ASBVs!$A$2:$H$1041,8,FALSE)</f>
        <v>218823</v>
      </c>
      <c r="D1790" s="80"/>
      <c r="E1790" s="81"/>
      <c r="F1790" s="26" t="s">
        <v>2639</v>
      </c>
      <c r="G1790" s="82">
        <f>VLOOKUP($J1789,ASBVs!$A$2:$I$1041,9,FALSE)</f>
        <v>44727</v>
      </c>
      <c r="H1790" s="83"/>
      <c r="I1790" s="83"/>
      <c r="J1790" s="84"/>
    </row>
    <row r="1791" spans="2:10" ht="12.6" customHeight="1" x14ac:dyDescent="0.3">
      <c r="B1791" s="27" t="s">
        <v>0</v>
      </c>
      <c r="C1791" s="28" t="s">
        <v>1</v>
      </c>
      <c r="D1791" s="28" t="s">
        <v>2</v>
      </c>
      <c r="E1791" s="28" t="s">
        <v>3</v>
      </c>
      <c r="F1791" s="27" t="s">
        <v>4</v>
      </c>
      <c r="G1791" s="28" t="s">
        <v>1093</v>
      </c>
      <c r="H1791" s="28" t="s">
        <v>1092</v>
      </c>
      <c r="I1791" s="28" t="s">
        <v>5</v>
      </c>
      <c r="J1791" s="28" t="s">
        <v>2652</v>
      </c>
    </row>
    <row r="1792" spans="2:10" ht="12.6" customHeight="1" x14ac:dyDescent="0.3">
      <c r="B1792" s="29">
        <f>VLOOKUP($J1789,ASBVs!$A$2:$AP$1041,11,FALSE)</f>
        <v>0.33</v>
      </c>
      <c r="C1792" s="29">
        <f>VLOOKUP($J1789,ASBVs!$A$2:$AP$1041,13,FALSE)</f>
        <v>10.89</v>
      </c>
      <c r="D1792" s="29">
        <f>VLOOKUP($J1789,ASBVs!$A$2:$AP$1041,15,FALSE)</f>
        <v>15.04</v>
      </c>
      <c r="E1792" s="29">
        <f>VLOOKUP($J1789,ASBVs!$A$2:$AP$1041,17,FALSE)</f>
        <v>0.8</v>
      </c>
      <c r="F1792" s="29">
        <f>VLOOKUP($J1789,ASBVs!$A$2:$AP$1041,19,FALSE)</f>
        <v>2.33</v>
      </c>
      <c r="G1792" s="39">
        <f>VLOOKUP($J1789,ASBVs!$A$2:$AP$1041,41,FALSE)</f>
        <v>0.42</v>
      </c>
      <c r="H1792" s="39">
        <f>VLOOKUP($J1789,ASBVs!$A$2:$AP$1041,39,FALSE)</f>
        <v>0.26</v>
      </c>
      <c r="I1792" s="29">
        <f>VLOOKUP($J1789,ASBVs!$A$2:$AP$1041,21,FALSE)</f>
        <v>1.79</v>
      </c>
      <c r="J1792" s="39">
        <f>VLOOKUP($J1789,ASBVs!$A$2:$AP$1041,31,FALSE)</f>
        <v>0.27</v>
      </c>
    </row>
    <row r="1793" spans="2:10" ht="12.6" customHeight="1" x14ac:dyDescent="0.3">
      <c r="B1793" s="29">
        <f>VLOOKUP($J1789,ASBVs!$A$2:$AP$1041,12,FALSE)</f>
        <v>59</v>
      </c>
      <c r="C1793" s="29">
        <f>VLOOKUP($J1789,ASBVs!$A$2:$AP$1041,14,FALSE)</f>
        <v>63</v>
      </c>
      <c r="D1793" s="29">
        <f>VLOOKUP($J1789,ASBVs!$A$2:$AP$1041,16,FALSE)</f>
        <v>51</v>
      </c>
      <c r="E1793" s="29">
        <f>VLOOKUP($J1789,ASBVs!$A$2:$AP$1041,18,FALSE)</f>
        <v>54</v>
      </c>
      <c r="F1793" s="29">
        <f>VLOOKUP($J1789,ASBVs!$A$2:$AP$1041,20,FALSE)</f>
        <v>56</v>
      </c>
      <c r="G1793" s="29">
        <f>VLOOKUP($J1789,ASBVs!$A$2:$AP$1041,42,FALSE)</f>
        <v>42</v>
      </c>
      <c r="H1793" s="29">
        <f>VLOOKUP($J1789,ASBVs!$A$2:$AP$1041,40,FALSE)</f>
        <v>36</v>
      </c>
      <c r="I1793" s="29">
        <f>VLOOKUP($J1789,ASBVs!$A$2:$AP$1041,22,FALSE)</f>
        <v>46</v>
      </c>
      <c r="J1793" s="29">
        <f>VLOOKUP($J1789,ASBVs!$A$2:$AP$1041,32,FALSE)</f>
        <v>41</v>
      </c>
    </row>
    <row r="1794" spans="2:10" ht="12.6" customHeight="1" x14ac:dyDescent="0.3">
      <c r="B1794" s="31" t="s">
        <v>1089</v>
      </c>
      <c r="C1794" s="27" t="s">
        <v>1090</v>
      </c>
      <c r="D1794" s="27" t="s">
        <v>1091</v>
      </c>
      <c r="E1794" s="27" t="s">
        <v>8</v>
      </c>
      <c r="F1794" s="27" t="s">
        <v>6</v>
      </c>
      <c r="G1794" s="27" t="s">
        <v>7</v>
      </c>
      <c r="H1794" s="27" t="s">
        <v>2638</v>
      </c>
      <c r="I1794" s="85" t="s">
        <v>2700</v>
      </c>
      <c r="J1794" s="86"/>
    </row>
    <row r="1795" spans="2:10" ht="12.6" customHeight="1" x14ac:dyDescent="0.3">
      <c r="B1795" s="30">
        <f>VLOOKUP($J1789,ASBVs!$A$2:$AP$1041,33,FALSE)</f>
        <v>0.04</v>
      </c>
      <c r="C1795" s="30">
        <f>VLOOKUP($J1789,ASBVs!$A$2:$AP$1041,35,FALSE)</f>
        <v>0.21</v>
      </c>
      <c r="D1795" s="30">
        <f>VLOOKUP($J1789,ASBVs!$A$2:$AP$1041,37,FALSE)</f>
        <v>0.03</v>
      </c>
      <c r="E1795" s="32">
        <f>VLOOKUP($J1789,ASBVs!$A$2:$AP$1041,29,FALSE)</f>
        <v>5.09</v>
      </c>
      <c r="F1795" s="32">
        <f>VLOOKUP($J1789,ASBVs!$A$2:$AP$1041,23,FALSE)</f>
        <v>0.06</v>
      </c>
      <c r="G1795" s="32">
        <f>VLOOKUP($J1789,ASBVs!$A$2:$AP$1041,25,FALSE)</f>
        <v>3.39</v>
      </c>
      <c r="H1795" s="32">
        <f>VLOOKUP($J1789,ASBVs!$A$2:$AP$1041,27,FALSE)</f>
        <v>2.93</v>
      </c>
      <c r="I1795" s="86"/>
      <c r="J1795" s="86"/>
    </row>
    <row r="1796" spans="2:10" ht="12.6" customHeight="1" x14ac:dyDescent="0.3">
      <c r="B1796" s="33">
        <f>VLOOKUP($J1789,ASBVs!$A$2:$AP$1041,34,FALSE)</f>
        <v>31</v>
      </c>
      <c r="C1796" s="33">
        <f>VLOOKUP($J1789,ASBVs!$A$2:$AP$1041,36,FALSE)</f>
        <v>39</v>
      </c>
      <c r="D1796" s="33">
        <f>VLOOKUP($J1789,ASBVs!$A$2:$AP$1041,38,FALSE)</f>
        <v>25</v>
      </c>
      <c r="E1796" s="33">
        <f>VLOOKUP($J1789,ASBVs!$A$2:$AP$1041,30,FALSE)</f>
        <v>50</v>
      </c>
      <c r="F1796" s="33">
        <f>VLOOKUP($J1789,ASBVs!$A$2:$AP$1041,24,FALSE)</f>
        <v>38</v>
      </c>
      <c r="G1796" s="33">
        <f>VLOOKUP($J1789,ASBVs!$A$2:$AP$1041,26,FALSE)</f>
        <v>38</v>
      </c>
      <c r="H1796" s="33">
        <f>VLOOKUP($J1789,ASBVs!$A$2:$AP$1041,28,FALSE)</f>
        <v>41</v>
      </c>
      <c r="I1796" s="99">
        <f>VLOOKUP($J1789,ASBVs!$A$2:$AQ$1041,43,FALSE)</f>
        <v>12.68</v>
      </c>
      <c r="J1796" s="79"/>
    </row>
    <row r="1797" spans="2:10" ht="12.6" customHeight="1" x14ac:dyDescent="0.3">
      <c r="B1797" s="87" t="s">
        <v>2695</v>
      </c>
      <c r="C1797" s="88"/>
      <c r="D1797" s="89" t="s">
        <v>2699</v>
      </c>
      <c r="E1797" s="90"/>
      <c r="F1797" s="91" t="str">
        <f>VLOOKUP($J1789,ASBVs!$A$2:$F$1041,6,FALSE)</f>
        <v xml:space="preserve"> </v>
      </c>
      <c r="G1797" s="34" t="s">
        <v>2669</v>
      </c>
      <c r="H1797" s="35" t="str">
        <f>VLOOKUP($J1789,ASBVs!$A$2:$AU$1041,46,FALSE)</f>
        <v>2</v>
      </c>
      <c r="I1797" s="34" t="s">
        <v>2670</v>
      </c>
      <c r="J1797" s="35" t="str">
        <f>VLOOKUP($J1789,ASBVs!$A$2:$AU$1041,47,FALSE)</f>
        <v>2</v>
      </c>
    </row>
    <row r="1798" spans="2:10" ht="12.6" customHeight="1" x14ac:dyDescent="0.3">
      <c r="B1798" s="93">
        <f>VLOOKUP($J1789,ASBVs!$A$2:$AS$1041,45,FALSE)</f>
        <v>136.63</v>
      </c>
      <c r="C1798" s="94"/>
      <c r="D1798" s="93">
        <f>VLOOKUP($J1789,ASBVs!$A$2:$AS$1041,44,FALSE)</f>
        <v>178.52</v>
      </c>
      <c r="E1798" s="94"/>
      <c r="F1798" s="92"/>
      <c r="G1798" s="34" t="s">
        <v>2671</v>
      </c>
      <c r="H1798" s="35" t="str">
        <f>VLOOKUP($J1789,ASBVs!$A$2:$AW$1041,48,FALSE)</f>
        <v>2</v>
      </c>
      <c r="I1798" s="34" t="s">
        <v>2672</v>
      </c>
      <c r="J1798" s="35">
        <f>VLOOKUP($J1789,ASBVs!$A$2:$AW$1041,49,FALSE)</f>
        <v>3</v>
      </c>
    </row>
    <row r="1799" spans="2:10" ht="12.6" customHeight="1" x14ac:dyDescent="0.3">
      <c r="B1799" s="36" t="s">
        <v>2696</v>
      </c>
      <c r="C1799" s="95" t="str">
        <f>VLOOKUP($J1789,ASBVs!$A$2:$E$1041,5,FALSE)</f>
        <v xml:space="preserve">Individual </v>
      </c>
      <c r="D1799" s="96"/>
      <c r="E1799" s="97" t="s">
        <v>2697</v>
      </c>
      <c r="F1799" s="98"/>
      <c r="G1799" s="74"/>
      <c r="H1799" s="75"/>
      <c r="I1799" s="37" t="s">
        <v>2698</v>
      </c>
      <c r="J1799" s="38"/>
    </row>
    <row r="1801" spans="2:10" ht="12.6" customHeight="1" x14ac:dyDescent="0.3">
      <c r="B1801" s="76" t="s">
        <v>2692</v>
      </c>
      <c r="C1801" s="77"/>
      <c r="D1801" s="20" t="str">
        <f>VLOOKUP($J1801,ASBVs!$A$2:$B$1041,2,FALSE)</f>
        <v>225364</v>
      </c>
      <c r="E1801" s="21"/>
      <c r="F1801" s="22" t="str">
        <f>VLOOKUP($J1801,ASBVs!$A$2:$J$1041,10,FALSE)</f>
        <v>Twin</v>
      </c>
      <c r="G1801" s="78" t="str">
        <f>VLOOKUP($J1801,ASBVs!$A$2:$AX$1041,50,FALSE)</f>
        <v xml:space="preserve"> </v>
      </c>
      <c r="H1801" s="79"/>
      <c r="I1801" s="23" t="s">
        <v>2693</v>
      </c>
      <c r="J1801" s="24">
        <v>141</v>
      </c>
    </row>
    <row r="1802" spans="2:10" ht="12.6" customHeight="1" x14ac:dyDescent="0.3">
      <c r="B1802" s="25" t="s">
        <v>2694</v>
      </c>
      <c r="C1802" s="80" t="str">
        <f>VLOOKUP($J1801,ASBVs!$A$2:$H$1041,8,FALSE)</f>
        <v>218812</v>
      </c>
      <c r="D1802" s="80"/>
      <c r="E1802" s="81"/>
      <c r="F1802" s="26" t="s">
        <v>2639</v>
      </c>
      <c r="G1802" s="82">
        <f>VLOOKUP($J1801,ASBVs!$A$2:$I$1041,9,FALSE)</f>
        <v>44724</v>
      </c>
      <c r="H1802" s="83"/>
      <c r="I1802" s="83"/>
      <c r="J1802" s="84"/>
    </row>
    <row r="1803" spans="2:10" ht="12.6" customHeight="1" x14ac:dyDescent="0.3">
      <c r="B1803" s="27" t="s">
        <v>0</v>
      </c>
      <c r="C1803" s="28" t="s">
        <v>1</v>
      </c>
      <c r="D1803" s="28" t="s">
        <v>2</v>
      </c>
      <c r="E1803" s="28" t="s">
        <v>3</v>
      </c>
      <c r="F1803" s="27" t="s">
        <v>4</v>
      </c>
      <c r="G1803" s="28" t="s">
        <v>1093</v>
      </c>
      <c r="H1803" s="28" t="s">
        <v>1092</v>
      </c>
      <c r="I1803" s="28" t="s">
        <v>5</v>
      </c>
      <c r="J1803" s="28" t="s">
        <v>2652</v>
      </c>
    </row>
    <row r="1804" spans="2:10" ht="12.6" customHeight="1" x14ac:dyDescent="0.3">
      <c r="B1804" s="29">
        <f>VLOOKUP($J1801,ASBVs!$A$2:$AP$1041,11,FALSE)</f>
        <v>0.53</v>
      </c>
      <c r="C1804" s="29">
        <f>VLOOKUP($J1801,ASBVs!$A$2:$AP$1041,13,FALSE)</f>
        <v>9.6199999999999992</v>
      </c>
      <c r="D1804" s="29">
        <f>VLOOKUP($J1801,ASBVs!$A$2:$AP$1041,15,FALSE)</f>
        <v>12.28</v>
      </c>
      <c r="E1804" s="29">
        <f>VLOOKUP($J1801,ASBVs!$A$2:$AP$1041,17,FALSE)</f>
        <v>-0.08</v>
      </c>
      <c r="F1804" s="29">
        <f>VLOOKUP($J1801,ASBVs!$A$2:$AP$1041,19,FALSE)</f>
        <v>1.1100000000000001</v>
      </c>
      <c r="G1804" s="39">
        <f>VLOOKUP($J1801,ASBVs!$A$2:$AP$1041,41,FALSE)</f>
        <v>0.44</v>
      </c>
      <c r="H1804" s="39">
        <f>VLOOKUP($J1801,ASBVs!$A$2:$AP$1041,39,FALSE)</f>
        <v>0.37</v>
      </c>
      <c r="I1804" s="29">
        <f>VLOOKUP($J1801,ASBVs!$A$2:$AP$1041,21,FALSE)</f>
        <v>-0.52</v>
      </c>
      <c r="J1804" s="39">
        <f>VLOOKUP($J1801,ASBVs!$A$2:$AP$1041,31,FALSE)</f>
        <v>0.25</v>
      </c>
    </row>
    <row r="1805" spans="2:10" ht="12.6" customHeight="1" x14ac:dyDescent="0.3">
      <c r="B1805" s="29">
        <f>VLOOKUP($J1801,ASBVs!$A$2:$AP$1041,12,FALSE)</f>
        <v>66</v>
      </c>
      <c r="C1805" s="29">
        <f>VLOOKUP($J1801,ASBVs!$A$2:$AP$1041,14,FALSE)</f>
        <v>70</v>
      </c>
      <c r="D1805" s="29">
        <f>VLOOKUP($J1801,ASBVs!$A$2:$AP$1041,16,FALSE)</f>
        <v>60</v>
      </c>
      <c r="E1805" s="29">
        <f>VLOOKUP($J1801,ASBVs!$A$2:$AP$1041,18,FALSE)</f>
        <v>63</v>
      </c>
      <c r="F1805" s="29">
        <f>VLOOKUP($J1801,ASBVs!$A$2:$AP$1041,20,FALSE)</f>
        <v>64</v>
      </c>
      <c r="G1805" s="29">
        <f>VLOOKUP($J1801,ASBVs!$A$2:$AP$1041,42,FALSE)</f>
        <v>53</v>
      </c>
      <c r="H1805" s="29">
        <f>VLOOKUP($J1801,ASBVs!$A$2:$AP$1041,40,FALSE)</f>
        <v>46</v>
      </c>
      <c r="I1805" s="29">
        <f>VLOOKUP($J1801,ASBVs!$A$2:$AP$1041,22,FALSE)</f>
        <v>58</v>
      </c>
      <c r="J1805" s="29">
        <f>VLOOKUP($J1801,ASBVs!$A$2:$AP$1041,32,FALSE)</f>
        <v>51</v>
      </c>
    </row>
    <row r="1806" spans="2:10" ht="12.6" customHeight="1" x14ac:dyDescent="0.3">
      <c r="B1806" s="31" t="s">
        <v>1089</v>
      </c>
      <c r="C1806" s="27" t="s">
        <v>1090</v>
      </c>
      <c r="D1806" s="27" t="s">
        <v>1091</v>
      </c>
      <c r="E1806" s="27" t="s">
        <v>8</v>
      </c>
      <c r="F1806" s="27" t="s">
        <v>6</v>
      </c>
      <c r="G1806" s="27" t="s">
        <v>7</v>
      </c>
      <c r="H1806" s="27" t="s">
        <v>2638</v>
      </c>
      <c r="I1806" s="85" t="s">
        <v>2700</v>
      </c>
      <c r="J1806" s="86"/>
    </row>
    <row r="1807" spans="2:10" ht="12.6" customHeight="1" x14ac:dyDescent="0.3">
      <c r="B1807" s="30">
        <f>VLOOKUP($J1801,ASBVs!$A$2:$AP$1041,33,FALSE)</f>
        <v>0.05</v>
      </c>
      <c r="C1807" s="30">
        <f>VLOOKUP($J1801,ASBVs!$A$2:$AP$1041,35,FALSE)</f>
        <v>0.43</v>
      </c>
      <c r="D1807" s="30">
        <f>VLOOKUP($J1801,ASBVs!$A$2:$AP$1041,37,FALSE)</f>
        <v>-0.01</v>
      </c>
      <c r="E1807" s="32">
        <f>VLOOKUP($J1801,ASBVs!$A$2:$AP$1041,29,FALSE)</f>
        <v>4.62</v>
      </c>
      <c r="F1807" s="32">
        <f>VLOOKUP($J1801,ASBVs!$A$2:$AP$1041,23,FALSE)</f>
        <v>-0.48</v>
      </c>
      <c r="G1807" s="32">
        <f>VLOOKUP($J1801,ASBVs!$A$2:$AP$1041,25,FALSE)</f>
        <v>4.75</v>
      </c>
      <c r="H1807" s="32">
        <f>VLOOKUP($J1801,ASBVs!$A$2:$AP$1041,27,FALSE)</f>
        <v>1.3</v>
      </c>
      <c r="I1807" s="86"/>
      <c r="J1807" s="86"/>
    </row>
    <row r="1808" spans="2:10" ht="12.6" customHeight="1" x14ac:dyDescent="0.3">
      <c r="B1808" s="33">
        <f>VLOOKUP($J1801,ASBVs!$A$2:$AP$1041,34,FALSE)</f>
        <v>41</v>
      </c>
      <c r="C1808" s="33">
        <f>VLOOKUP($J1801,ASBVs!$A$2:$AP$1041,36,FALSE)</f>
        <v>49</v>
      </c>
      <c r="D1808" s="33">
        <f>VLOOKUP($J1801,ASBVs!$A$2:$AP$1041,38,FALSE)</f>
        <v>35</v>
      </c>
      <c r="E1808" s="33">
        <f>VLOOKUP($J1801,ASBVs!$A$2:$AP$1041,30,FALSE)</f>
        <v>59</v>
      </c>
      <c r="F1808" s="33">
        <f>VLOOKUP($J1801,ASBVs!$A$2:$AP$1041,24,FALSE)</f>
        <v>48</v>
      </c>
      <c r="G1808" s="33">
        <f>VLOOKUP($J1801,ASBVs!$A$2:$AP$1041,26,FALSE)</f>
        <v>48</v>
      </c>
      <c r="H1808" s="33">
        <f>VLOOKUP($J1801,ASBVs!$A$2:$AP$1041,28,FALSE)</f>
        <v>51</v>
      </c>
      <c r="I1808" s="99">
        <f>VLOOKUP($J1801,ASBVs!$A$2:$AQ$1041,43,FALSE)</f>
        <v>9.1</v>
      </c>
      <c r="J1808" s="79"/>
    </row>
    <row r="1809" spans="2:10" ht="12.6" customHeight="1" x14ac:dyDescent="0.3">
      <c r="B1809" s="87" t="s">
        <v>2695</v>
      </c>
      <c r="C1809" s="88"/>
      <c r="D1809" s="89" t="s">
        <v>2699</v>
      </c>
      <c r="E1809" s="90"/>
      <c r="F1809" s="91" t="str">
        <f>VLOOKUP($J1801,ASBVs!$A$2:$F$1041,6,FALSE)</f>
        <v xml:space="preserve"> </v>
      </c>
      <c r="G1809" s="34" t="s">
        <v>2669</v>
      </c>
      <c r="H1809" s="35" t="str">
        <f>VLOOKUP($J1801,ASBVs!$A$2:$AU$1041,46,FALSE)</f>
        <v>3</v>
      </c>
      <c r="I1809" s="34" t="s">
        <v>2670</v>
      </c>
      <c r="J1809" s="35" t="str">
        <f>VLOOKUP($J1801,ASBVs!$A$2:$AU$1041,47,FALSE)</f>
        <v>2</v>
      </c>
    </row>
    <row r="1810" spans="2:10" ht="12.6" customHeight="1" x14ac:dyDescent="0.3">
      <c r="B1810" s="93">
        <f>VLOOKUP($J1801,ASBVs!$A$2:$AS$1041,45,FALSE)</f>
        <v>129.08000000000001</v>
      </c>
      <c r="C1810" s="94"/>
      <c r="D1810" s="93">
        <f>VLOOKUP($J1801,ASBVs!$A$2:$AS$1041,44,FALSE)</f>
        <v>168.77</v>
      </c>
      <c r="E1810" s="94"/>
      <c r="F1810" s="92"/>
      <c r="G1810" s="34" t="s">
        <v>2671</v>
      </c>
      <c r="H1810" s="35" t="str">
        <f>VLOOKUP($J1801,ASBVs!$A$2:$AW$1041,48,FALSE)</f>
        <v>2</v>
      </c>
      <c r="I1810" s="34" t="s">
        <v>2672</v>
      </c>
      <c r="J1810" s="35">
        <f>VLOOKUP($J1801,ASBVs!$A$2:$AW$1041,49,FALSE)</f>
        <v>3</v>
      </c>
    </row>
    <row r="1811" spans="2:10" ht="12.6" customHeight="1" x14ac:dyDescent="0.3">
      <c r="B1811" s="36" t="s">
        <v>2696</v>
      </c>
      <c r="C1811" s="95" t="str">
        <f>VLOOKUP($J1801,ASBVs!$A$2:$E$1041,5,FALSE)</f>
        <v xml:space="preserve">Individual </v>
      </c>
      <c r="D1811" s="96"/>
      <c r="E1811" s="97" t="s">
        <v>2697</v>
      </c>
      <c r="F1811" s="98"/>
      <c r="G1811" s="74"/>
      <c r="H1811" s="75"/>
      <c r="I1811" s="37" t="s">
        <v>2698</v>
      </c>
      <c r="J1811" s="38"/>
    </row>
    <row r="1813" spans="2:10" ht="12.6" customHeight="1" x14ac:dyDescent="0.3">
      <c r="B1813" s="76" t="s">
        <v>2692</v>
      </c>
      <c r="C1813" s="77"/>
      <c r="D1813" s="20" t="str">
        <f>VLOOKUP($J1813,ASBVs!$A$2:$B$1041,2,FALSE)</f>
        <v>226961</v>
      </c>
      <c r="E1813" s="21"/>
      <c r="F1813" s="22" t="str">
        <f>VLOOKUP($J1813,ASBVs!$A$2:$J$1041,10,FALSE)</f>
        <v>Single</v>
      </c>
      <c r="G1813" s="78" t="str">
        <f>VLOOKUP($J1813,ASBVs!$A$2:$AX$1041,50,FALSE)</f>
        <v xml:space="preserve"> </v>
      </c>
      <c r="H1813" s="79"/>
      <c r="I1813" s="23" t="s">
        <v>2693</v>
      </c>
      <c r="J1813" s="24">
        <v>142</v>
      </c>
    </row>
    <row r="1814" spans="2:10" ht="12.6" customHeight="1" x14ac:dyDescent="0.3">
      <c r="B1814" s="25" t="s">
        <v>2694</v>
      </c>
      <c r="C1814" s="80" t="str">
        <f>VLOOKUP($J1813,ASBVs!$A$2:$H$1041,8,FALSE)</f>
        <v>218844</v>
      </c>
      <c r="D1814" s="80"/>
      <c r="E1814" s="81"/>
      <c r="F1814" s="26" t="s">
        <v>2639</v>
      </c>
      <c r="G1814" s="82">
        <f>VLOOKUP($J1813,ASBVs!$A$2:$I$1041,9,FALSE)</f>
        <v>44748</v>
      </c>
      <c r="H1814" s="83"/>
      <c r="I1814" s="83"/>
      <c r="J1814" s="84"/>
    </row>
    <row r="1815" spans="2:10" ht="12.6" customHeight="1" x14ac:dyDescent="0.3">
      <c r="B1815" s="27" t="s">
        <v>0</v>
      </c>
      <c r="C1815" s="28" t="s">
        <v>1</v>
      </c>
      <c r="D1815" s="28" t="s">
        <v>2</v>
      </c>
      <c r="E1815" s="28" t="s">
        <v>3</v>
      </c>
      <c r="F1815" s="27" t="s">
        <v>4</v>
      </c>
      <c r="G1815" s="28" t="s">
        <v>1093</v>
      </c>
      <c r="H1815" s="28" t="s">
        <v>1092</v>
      </c>
      <c r="I1815" s="28" t="s">
        <v>5</v>
      </c>
      <c r="J1815" s="28" t="s">
        <v>2652</v>
      </c>
    </row>
    <row r="1816" spans="2:10" ht="12.6" customHeight="1" x14ac:dyDescent="0.3">
      <c r="B1816" s="29">
        <f>VLOOKUP($J1813,ASBVs!$A$2:$AP$1041,11,FALSE)</f>
        <v>0.63</v>
      </c>
      <c r="C1816" s="29">
        <f>VLOOKUP($J1813,ASBVs!$A$2:$AP$1041,13,FALSE)</f>
        <v>9.42</v>
      </c>
      <c r="D1816" s="29">
        <f>VLOOKUP($J1813,ASBVs!$A$2:$AP$1041,15,FALSE)</f>
        <v>12.75</v>
      </c>
      <c r="E1816" s="29">
        <f>VLOOKUP($J1813,ASBVs!$A$2:$AP$1041,17,FALSE)</f>
        <v>0.24</v>
      </c>
      <c r="F1816" s="29">
        <f>VLOOKUP($J1813,ASBVs!$A$2:$AP$1041,19,FALSE)</f>
        <v>2.0299999999999998</v>
      </c>
      <c r="G1816" s="39">
        <f>VLOOKUP($J1813,ASBVs!$A$2:$AP$1041,41,FALSE)</f>
        <v>0.48</v>
      </c>
      <c r="H1816" s="39">
        <f>VLOOKUP($J1813,ASBVs!$A$2:$AP$1041,39,FALSE)</f>
        <v>0.27</v>
      </c>
      <c r="I1816" s="29">
        <f>VLOOKUP($J1813,ASBVs!$A$2:$AP$1041,21,FALSE)</f>
        <v>1.02</v>
      </c>
      <c r="J1816" s="39">
        <f>VLOOKUP($J1813,ASBVs!$A$2:$AP$1041,31,FALSE)</f>
        <v>0.31</v>
      </c>
    </row>
    <row r="1817" spans="2:10" ht="12.6" customHeight="1" x14ac:dyDescent="0.3">
      <c r="B1817" s="29">
        <f>VLOOKUP($J1813,ASBVs!$A$2:$AP$1041,12,FALSE)</f>
        <v>67</v>
      </c>
      <c r="C1817" s="29">
        <f>VLOOKUP($J1813,ASBVs!$A$2:$AP$1041,14,FALSE)</f>
        <v>70</v>
      </c>
      <c r="D1817" s="29">
        <f>VLOOKUP($J1813,ASBVs!$A$2:$AP$1041,16,FALSE)</f>
        <v>60</v>
      </c>
      <c r="E1817" s="29">
        <f>VLOOKUP($J1813,ASBVs!$A$2:$AP$1041,18,FALSE)</f>
        <v>63</v>
      </c>
      <c r="F1817" s="29">
        <f>VLOOKUP($J1813,ASBVs!$A$2:$AP$1041,20,FALSE)</f>
        <v>64</v>
      </c>
      <c r="G1817" s="29">
        <f>VLOOKUP($J1813,ASBVs!$A$2:$AP$1041,42,FALSE)</f>
        <v>54</v>
      </c>
      <c r="H1817" s="29">
        <f>VLOOKUP($J1813,ASBVs!$A$2:$AP$1041,40,FALSE)</f>
        <v>47</v>
      </c>
      <c r="I1817" s="29">
        <f>VLOOKUP($J1813,ASBVs!$A$2:$AP$1041,22,FALSE)</f>
        <v>56</v>
      </c>
      <c r="J1817" s="29">
        <f>VLOOKUP($J1813,ASBVs!$A$2:$AP$1041,32,FALSE)</f>
        <v>52</v>
      </c>
    </row>
    <row r="1818" spans="2:10" ht="12.6" customHeight="1" x14ac:dyDescent="0.3">
      <c r="B1818" s="31" t="s">
        <v>1089</v>
      </c>
      <c r="C1818" s="27" t="s">
        <v>1090</v>
      </c>
      <c r="D1818" s="27" t="s">
        <v>1091</v>
      </c>
      <c r="E1818" s="27" t="s">
        <v>8</v>
      </c>
      <c r="F1818" s="27" t="s">
        <v>6</v>
      </c>
      <c r="G1818" s="27" t="s">
        <v>7</v>
      </c>
      <c r="H1818" s="27" t="s">
        <v>2638</v>
      </c>
      <c r="I1818" s="85" t="s">
        <v>2700</v>
      </c>
      <c r="J1818" s="86"/>
    </row>
    <row r="1819" spans="2:10" ht="12.6" customHeight="1" x14ac:dyDescent="0.3">
      <c r="B1819" s="30">
        <f>VLOOKUP($J1813,ASBVs!$A$2:$AP$1041,33,FALSE)</f>
        <v>0.05</v>
      </c>
      <c r="C1819" s="30">
        <f>VLOOKUP($J1813,ASBVs!$A$2:$AP$1041,35,FALSE)</f>
        <v>0.24</v>
      </c>
      <c r="D1819" s="30">
        <f>VLOOKUP($J1813,ASBVs!$A$2:$AP$1041,37,FALSE)</f>
        <v>0.01</v>
      </c>
      <c r="E1819" s="32">
        <f>VLOOKUP($J1813,ASBVs!$A$2:$AP$1041,29,FALSE)</f>
        <v>4.93</v>
      </c>
      <c r="F1819" s="32">
        <f>VLOOKUP($J1813,ASBVs!$A$2:$AP$1041,23,FALSE)</f>
        <v>-0.53</v>
      </c>
      <c r="G1819" s="32">
        <f>VLOOKUP($J1813,ASBVs!$A$2:$AP$1041,25,FALSE)</f>
        <v>5.63</v>
      </c>
      <c r="H1819" s="32">
        <f>VLOOKUP($J1813,ASBVs!$A$2:$AP$1041,27,FALSE)</f>
        <v>1.96</v>
      </c>
      <c r="I1819" s="86"/>
      <c r="J1819" s="86"/>
    </row>
    <row r="1820" spans="2:10" ht="12.6" customHeight="1" x14ac:dyDescent="0.3">
      <c r="B1820" s="33">
        <f>VLOOKUP($J1813,ASBVs!$A$2:$AP$1041,34,FALSE)</f>
        <v>41</v>
      </c>
      <c r="C1820" s="33">
        <f>VLOOKUP($J1813,ASBVs!$A$2:$AP$1041,36,FALSE)</f>
        <v>50</v>
      </c>
      <c r="D1820" s="33">
        <f>VLOOKUP($J1813,ASBVs!$A$2:$AP$1041,38,FALSE)</f>
        <v>35</v>
      </c>
      <c r="E1820" s="33">
        <f>VLOOKUP($J1813,ASBVs!$A$2:$AP$1041,30,FALSE)</f>
        <v>58</v>
      </c>
      <c r="F1820" s="33">
        <f>VLOOKUP($J1813,ASBVs!$A$2:$AP$1041,24,FALSE)</f>
        <v>48</v>
      </c>
      <c r="G1820" s="33">
        <f>VLOOKUP($J1813,ASBVs!$A$2:$AP$1041,26,FALSE)</f>
        <v>48</v>
      </c>
      <c r="H1820" s="33">
        <f>VLOOKUP($J1813,ASBVs!$A$2:$AP$1041,28,FALSE)</f>
        <v>51</v>
      </c>
      <c r="I1820" s="99">
        <f>VLOOKUP($J1813,ASBVs!$A$2:$AQ$1041,43,FALSE)</f>
        <v>10.44</v>
      </c>
      <c r="J1820" s="79"/>
    </row>
    <row r="1821" spans="2:10" ht="12.6" customHeight="1" x14ac:dyDescent="0.3">
      <c r="B1821" s="87" t="s">
        <v>2695</v>
      </c>
      <c r="C1821" s="88"/>
      <c r="D1821" s="89" t="s">
        <v>2699</v>
      </c>
      <c r="E1821" s="90"/>
      <c r="F1821" s="91" t="str">
        <f>VLOOKUP($J1813,ASBVs!$A$2:$F$1041,6,FALSE)</f>
        <v xml:space="preserve"> </v>
      </c>
      <c r="G1821" s="34" t="s">
        <v>2669</v>
      </c>
      <c r="H1821" s="35" t="str">
        <f>VLOOKUP($J1813,ASBVs!$A$2:$AU$1041,46,FALSE)</f>
        <v>2</v>
      </c>
      <c r="I1821" s="34" t="s">
        <v>2670</v>
      </c>
      <c r="J1821" s="35" t="str">
        <f>VLOOKUP($J1813,ASBVs!$A$2:$AU$1041,47,FALSE)</f>
        <v>3</v>
      </c>
    </row>
    <row r="1822" spans="2:10" ht="12.6" customHeight="1" x14ac:dyDescent="0.3">
      <c r="B1822" s="93">
        <f>VLOOKUP($J1813,ASBVs!$A$2:$AS$1041,45,FALSE)</f>
        <v>128.21</v>
      </c>
      <c r="C1822" s="94"/>
      <c r="D1822" s="93">
        <f>VLOOKUP($J1813,ASBVs!$A$2:$AS$1041,44,FALSE)</f>
        <v>172.14</v>
      </c>
      <c r="E1822" s="94"/>
      <c r="F1822" s="92"/>
      <c r="G1822" s="34" t="s">
        <v>2671</v>
      </c>
      <c r="H1822" s="35" t="str">
        <f>VLOOKUP($J1813,ASBVs!$A$2:$AW$1041,48,FALSE)</f>
        <v>2</v>
      </c>
      <c r="I1822" s="34" t="s">
        <v>2672</v>
      </c>
      <c r="J1822" s="35">
        <f>VLOOKUP($J1813,ASBVs!$A$2:$AW$1041,49,FALSE)</f>
        <v>2</v>
      </c>
    </row>
    <row r="1823" spans="2:10" ht="12.6" customHeight="1" x14ac:dyDescent="0.3">
      <c r="B1823" s="36" t="s">
        <v>2696</v>
      </c>
      <c r="C1823" s="95" t="str">
        <f>VLOOKUP($J1813,ASBVs!$A$2:$E$1041,5,FALSE)</f>
        <v xml:space="preserve">Individual </v>
      </c>
      <c r="D1823" s="96"/>
      <c r="E1823" s="97" t="s">
        <v>2697</v>
      </c>
      <c r="F1823" s="98"/>
      <c r="G1823" s="74"/>
      <c r="H1823" s="75"/>
      <c r="I1823" s="37" t="s">
        <v>2698</v>
      </c>
      <c r="J1823" s="38"/>
    </row>
    <row r="1825" spans="2:10" ht="12.6" customHeight="1" x14ac:dyDescent="0.3">
      <c r="B1825" s="76" t="s">
        <v>2692</v>
      </c>
      <c r="C1825" s="77"/>
      <c r="D1825" s="20" t="str">
        <f>VLOOKUP($J1825,ASBVs!$A$2:$B$1041,2,FALSE)</f>
        <v>226285</v>
      </c>
      <c r="E1825" s="21"/>
      <c r="F1825" s="22" t="str">
        <f>VLOOKUP($J1825,ASBVs!$A$2:$J$1041,10,FALSE)</f>
        <v>Single</v>
      </c>
      <c r="G1825" s="78" t="str">
        <f>VLOOKUP($J1825,ASBVs!$A$2:$AX$1041,50,FALSE)</f>
        <v xml:space="preserve"> </v>
      </c>
      <c r="H1825" s="79"/>
      <c r="I1825" s="23" t="s">
        <v>2693</v>
      </c>
      <c r="J1825" s="24">
        <v>143</v>
      </c>
    </row>
    <row r="1826" spans="2:10" ht="12.6" customHeight="1" x14ac:dyDescent="0.3">
      <c r="B1826" s="25" t="s">
        <v>2694</v>
      </c>
      <c r="C1826" s="80" t="str">
        <f>VLOOKUP($J1825,ASBVs!$A$2:$H$1041,8,FALSE)</f>
        <v>193431</v>
      </c>
      <c r="D1826" s="80"/>
      <c r="E1826" s="81"/>
      <c r="F1826" s="26" t="s">
        <v>2639</v>
      </c>
      <c r="G1826" s="82">
        <f>VLOOKUP($J1825,ASBVs!$A$2:$I$1041,9,FALSE)</f>
        <v>44736</v>
      </c>
      <c r="H1826" s="83"/>
      <c r="I1826" s="83"/>
      <c r="J1826" s="84"/>
    </row>
    <row r="1827" spans="2:10" ht="12.6" customHeight="1" x14ac:dyDescent="0.3">
      <c r="B1827" s="27" t="s">
        <v>0</v>
      </c>
      <c r="C1827" s="28" t="s">
        <v>1</v>
      </c>
      <c r="D1827" s="28" t="s">
        <v>2</v>
      </c>
      <c r="E1827" s="28" t="s">
        <v>3</v>
      </c>
      <c r="F1827" s="27" t="s">
        <v>4</v>
      </c>
      <c r="G1827" s="28" t="s">
        <v>1093</v>
      </c>
      <c r="H1827" s="28" t="s">
        <v>1092</v>
      </c>
      <c r="I1827" s="28" t="s">
        <v>5</v>
      </c>
      <c r="J1827" s="28" t="s">
        <v>2652</v>
      </c>
    </row>
    <row r="1828" spans="2:10" ht="12.6" customHeight="1" x14ac:dyDescent="0.3">
      <c r="B1828" s="29">
        <f>VLOOKUP($J1825,ASBVs!$A$2:$AP$1041,11,FALSE)</f>
        <v>0.56000000000000005</v>
      </c>
      <c r="C1828" s="29">
        <f>VLOOKUP($J1825,ASBVs!$A$2:$AP$1041,13,FALSE)</f>
        <v>9.44</v>
      </c>
      <c r="D1828" s="29">
        <f>VLOOKUP($J1825,ASBVs!$A$2:$AP$1041,15,FALSE)</f>
        <v>13.97</v>
      </c>
      <c r="E1828" s="29">
        <f>VLOOKUP($J1825,ASBVs!$A$2:$AP$1041,17,FALSE)</f>
        <v>0.35</v>
      </c>
      <c r="F1828" s="29">
        <f>VLOOKUP($J1825,ASBVs!$A$2:$AP$1041,19,FALSE)</f>
        <v>2.27</v>
      </c>
      <c r="G1828" s="39">
        <f>VLOOKUP($J1825,ASBVs!$A$2:$AP$1041,41,FALSE)</f>
        <v>0.42</v>
      </c>
      <c r="H1828" s="39">
        <f>VLOOKUP($J1825,ASBVs!$A$2:$AP$1041,39,FALSE)</f>
        <v>0.23</v>
      </c>
      <c r="I1828" s="29">
        <f>VLOOKUP($J1825,ASBVs!$A$2:$AP$1041,21,FALSE)</f>
        <v>0.85</v>
      </c>
      <c r="J1828" s="39">
        <f>VLOOKUP($J1825,ASBVs!$A$2:$AP$1041,31,FALSE)</f>
        <v>0.28000000000000003</v>
      </c>
    </row>
    <row r="1829" spans="2:10" ht="12.6" customHeight="1" x14ac:dyDescent="0.3">
      <c r="B1829" s="29">
        <f>VLOOKUP($J1825,ASBVs!$A$2:$AP$1041,12,FALSE)</f>
        <v>69</v>
      </c>
      <c r="C1829" s="29">
        <f>VLOOKUP($J1825,ASBVs!$A$2:$AP$1041,14,FALSE)</f>
        <v>71</v>
      </c>
      <c r="D1829" s="29">
        <f>VLOOKUP($J1825,ASBVs!$A$2:$AP$1041,16,FALSE)</f>
        <v>63</v>
      </c>
      <c r="E1829" s="29">
        <f>VLOOKUP($J1825,ASBVs!$A$2:$AP$1041,18,FALSE)</f>
        <v>66</v>
      </c>
      <c r="F1829" s="29">
        <f>VLOOKUP($J1825,ASBVs!$A$2:$AP$1041,20,FALSE)</f>
        <v>66</v>
      </c>
      <c r="G1829" s="29">
        <f>VLOOKUP($J1825,ASBVs!$A$2:$AP$1041,42,FALSE)</f>
        <v>58</v>
      </c>
      <c r="H1829" s="29">
        <f>VLOOKUP($J1825,ASBVs!$A$2:$AP$1041,40,FALSE)</f>
        <v>50</v>
      </c>
      <c r="I1829" s="29">
        <f>VLOOKUP($J1825,ASBVs!$A$2:$AP$1041,22,FALSE)</f>
        <v>62</v>
      </c>
      <c r="J1829" s="29">
        <f>VLOOKUP($J1825,ASBVs!$A$2:$AP$1041,32,FALSE)</f>
        <v>56</v>
      </c>
    </row>
    <row r="1830" spans="2:10" ht="12.6" customHeight="1" x14ac:dyDescent="0.3">
      <c r="B1830" s="31" t="s">
        <v>1089</v>
      </c>
      <c r="C1830" s="27" t="s">
        <v>1090</v>
      </c>
      <c r="D1830" s="27" t="s">
        <v>1091</v>
      </c>
      <c r="E1830" s="27" t="s">
        <v>8</v>
      </c>
      <c r="F1830" s="27" t="s">
        <v>6</v>
      </c>
      <c r="G1830" s="27" t="s">
        <v>7</v>
      </c>
      <c r="H1830" s="27" t="s">
        <v>2638</v>
      </c>
      <c r="I1830" s="85" t="s">
        <v>2700</v>
      </c>
      <c r="J1830" s="86"/>
    </row>
    <row r="1831" spans="2:10" ht="12.6" customHeight="1" x14ac:dyDescent="0.3">
      <c r="B1831" s="30">
        <f>VLOOKUP($J1825,ASBVs!$A$2:$AP$1041,33,FALSE)</f>
        <v>0.05</v>
      </c>
      <c r="C1831" s="30">
        <f>VLOOKUP($J1825,ASBVs!$A$2:$AP$1041,35,FALSE)</f>
        <v>0.16</v>
      </c>
      <c r="D1831" s="30">
        <f>VLOOKUP($J1825,ASBVs!$A$2:$AP$1041,37,FALSE)</f>
        <v>0.02</v>
      </c>
      <c r="E1831" s="32">
        <f>VLOOKUP($J1825,ASBVs!$A$2:$AP$1041,29,FALSE)</f>
        <v>4.7</v>
      </c>
      <c r="F1831" s="32">
        <f>VLOOKUP($J1825,ASBVs!$A$2:$AP$1041,23,FALSE)</f>
        <v>-0.24</v>
      </c>
      <c r="G1831" s="32">
        <f>VLOOKUP($J1825,ASBVs!$A$2:$AP$1041,25,FALSE)</f>
        <v>3.59</v>
      </c>
      <c r="H1831" s="32">
        <f>VLOOKUP($J1825,ASBVs!$A$2:$AP$1041,27,FALSE)</f>
        <v>2.21</v>
      </c>
      <c r="I1831" s="86"/>
      <c r="J1831" s="86"/>
    </row>
    <row r="1832" spans="2:10" ht="12.6" customHeight="1" x14ac:dyDescent="0.3">
      <c r="B1832" s="33">
        <f>VLOOKUP($J1825,ASBVs!$A$2:$AP$1041,34,FALSE)</f>
        <v>44</v>
      </c>
      <c r="C1832" s="33">
        <f>VLOOKUP($J1825,ASBVs!$A$2:$AP$1041,36,FALSE)</f>
        <v>53</v>
      </c>
      <c r="D1832" s="33">
        <f>VLOOKUP($J1825,ASBVs!$A$2:$AP$1041,38,FALSE)</f>
        <v>37</v>
      </c>
      <c r="E1832" s="33">
        <f>VLOOKUP($J1825,ASBVs!$A$2:$AP$1041,30,FALSE)</f>
        <v>61</v>
      </c>
      <c r="F1832" s="33">
        <f>VLOOKUP($J1825,ASBVs!$A$2:$AP$1041,24,FALSE)</f>
        <v>51</v>
      </c>
      <c r="G1832" s="33">
        <f>VLOOKUP($J1825,ASBVs!$A$2:$AP$1041,26,FALSE)</f>
        <v>51</v>
      </c>
      <c r="H1832" s="33">
        <f>VLOOKUP($J1825,ASBVs!$A$2:$AP$1041,28,FALSE)</f>
        <v>54</v>
      </c>
      <c r="I1832" s="99">
        <f>VLOOKUP($J1825,ASBVs!$A$2:$AQ$1041,43,FALSE)</f>
        <v>10.29</v>
      </c>
      <c r="J1832" s="79"/>
    </row>
    <row r="1833" spans="2:10" ht="12.6" customHeight="1" x14ac:dyDescent="0.3">
      <c r="B1833" s="87" t="s">
        <v>2695</v>
      </c>
      <c r="C1833" s="88"/>
      <c r="D1833" s="89" t="s">
        <v>2699</v>
      </c>
      <c r="E1833" s="90"/>
      <c r="F1833" s="91" t="str">
        <f>VLOOKUP($J1825,ASBVs!$A$2:$F$1041,6,FALSE)</f>
        <v xml:space="preserve"> </v>
      </c>
      <c r="G1833" s="34" t="s">
        <v>2669</v>
      </c>
      <c r="H1833" s="35" t="str">
        <f>VLOOKUP($J1825,ASBVs!$A$2:$AU$1041,46,FALSE)</f>
        <v>1</v>
      </c>
      <c r="I1833" s="34" t="s">
        <v>2670</v>
      </c>
      <c r="J1833" s="35" t="str">
        <f>VLOOKUP($J1825,ASBVs!$A$2:$AU$1041,47,FALSE)</f>
        <v>1</v>
      </c>
    </row>
    <row r="1834" spans="2:10" ht="12.6" customHeight="1" x14ac:dyDescent="0.3">
      <c r="B1834" s="93">
        <f>VLOOKUP($J1825,ASBVs!$A$2:$AS$1041,45,FALSE)</f>
        <v>127.59</v>
      </c>
      <c r="C1834" s="94"/>
      <c r="D1834" s="93">
        <f>VLOOKUP($J1825,ASBVs!$A$2:$AS$1041,44,FALSE)</f>
        <v>165.06</v>
      </c>
      <c r="E1834" s="94"/>
      <c r="F1834" s="92"/>
      <c r="G1834" s="34" t="s">
        <v>2671</v>
      </c>
      <c r="H1834" s="35" t="str">
        <f>VLOOKUP($J1825,ASBVs!$A$2:$AW$1041,48,FALSE)</f>
        <v>2</v>
      </c>
      <c r="I1834" s="34" t="s">
        <v>2672</v>
      </c>
      <c r="J1834" s="35">
        <f>VLOOKUP($J1825,ASBVs!$A$2:$AW$1041,49,FALSE)</f>
        <v>3</v>
      </c>
    </row>
    <row r="1835" spans="2:10" ht="12.6" customHeight="1" x14ac:dyDescent="0.3">
      <c r="B1835" s="36" t="s">
        <v>2696</v>
      </c>
      <c r="C1835" s="95" t="str">
        <f>VLOOKUP($J1825,ASBVs!$A$2:$E$1041,5,FALSE)</f>
        <v xml:space="preserve">Individual </v>
      </c>
      <c r="D1835" s="96"/>
      <c r="E1835" s="97" t="s">
        <v>2697</v>
      </c>
      <c r="F1835" s="98"/>
      <c r="G1835" s="74"/>
      <c r="H1835" s="75"/>
      <c r="I1835" s="37" t="s">
        <v>2698</v>
      </c>
      <c r="J1835" s="38"/>
    </row>
    <row r="1837" spans="2:10" ht="12.6" customHeight="1" x14ac:dyDescent="0.3">
      <c r="B1837" s="76" t="s">
        <v>2692</v>
      </c>
      <c r="C1837" s="77"/>
      <c r="D1837" s="20" t="str">
        <f>VLOOKUP($J1837,ASBVs!$A$2:$B$1041,2,FALSE)</f>
        <v>223283</v>
      </c>
      <c r="E1837" s="21"/>
      <c r="F1837" s="22" t="str">
        <f>VLOOKUP($J1837,ASBVs!$A$2:$J$1041,10,FALSE)</f>
        <v>Twin</v>
      </c>
      <c r="G1837" s="78" t="str">
        <f>VLOOKUP($J1837,ASBVs!$A$2:$AX$1041,50,FALSE)</f>
        <v>«««««</v>
      </c>
      <c r="H1837" s="79"/>
      <c r="I1837" s="23" t="s">
        <v>2693</v>
      </c>
      <c r="J1837" s="24">
        <v>144</v>
      </c>
    </row>
    <row r="1838" spans="2:10" ht="12.6" customHeight="1" x14ac:dyDescent="0.3">
      <c r="B1838" s="25" t="s">
        <v>2694</v>
      </c>
      <c r="C1838" s="80" t="str">
        <f>VLOOKUP($J1837,ASBVs!$A$2:$H$1041,8,FALSE)</f>
        <v>193431</v>
      </c>
      <c r="D1838" s="80"/>
      <c r="E1838" s="81"/>
      <c r="F1838" s="26" t="s">
        <v>2639</v>
      </c>
      <c r="G1838" s="82">
        <f>VLOOKUP($J1837,ASBVs!$A$2:$I$1041,9,FALSE)</f>
        <v>44689</v>
      </c>
      <c r="H1838" s="83"/>
      <c r="I1838" s="83"/>
      <c r="J1838" s="84"/>
    </row>
    <row r="1839" spans="2:10" ht="12.6" customHeight="1" x14ac:dyDescent="0.3">
      <c r="B1839" s="27" t="s">
        <v>0</v>
      </c>
      <c r="C1839" s="28" t="s">
        <v>1</v>
      </c>
      <c r="D1839" s="28" t="s">
        <v>2</v>
      </c>
      <c r="E1839" s="28" t="s">
        <v>3</v>
      </c>
      <c r="F1839" s="27" t="s">
        <v>4</v>
      </c>
      <c r="G1839" s="28" t="s">
        <v>1093</v>
      </c>
      <c r="H1839" s="28" t="s">
        <v>1092</v>
      </c>
      <c r="I1839" s="28" t="s">
        <v>5</v>
      </c>
      <c r="J1839" s="28" t="s">
        <v>2652</v>
      </c>
    </row>
    <row r="1840" spans="2:10" ht="12.6" customHeight="1" x14ac:dyDescent="0.3">
      <c r="B1840" s="29">
        <f>VLOOKUP($J1837,ASBVs!$A$2:$AP$1041,11,FALSE)</f>
        <v>0.48</v>
      </c>
      <c r="C1840" s="29">
        <f>VLOOKUP($J1837,ASBVs!$A$2:$AP$1041,13,FALSE)</f>
        <v>8.69</v>
      </c>
      <c r="D1840" s="29">
        <f>VLOOKUP($J1837,ASBVs!$A$2:$AP$1041,15,FALSE)</f>
        <v>13.09</v>
      </c>
      <c r="E1840" s="29">
        <f>VLOOKUP($J1837,ASBVs!$A$2:$AP$1041,17,FALSE)</f>
        <v>0.37</v>
      </c>
      <c r="F1840" s="29">
        <f>VLOOKUP($J1837,ASBVs!$A$2:$AP$1041,19,FALSE)</f>
        <v>2.17</v>
      </c>
      <c r="G1840" s="39">
        <f>VLOOKUP($J1837,ASBVs!$A$2:$AP$1041,41,FALSE)</f>
        <v>0.36</v>
      </c>
      <c r="H1840" s="39">
        <f>VLOOKUP($J1837,ASBVs!$A$2:$AP$1041,39,FALSE)</f>
        <v>0.21</v>
      </c>
      <c r="I1840" s="29">
        <f>VLOOKUP($J1837,ASBVs!$A$2:$AP$1041,21,FALSE)</f>
        <v>0.7</v>
      </c>
      <c r="J1840" s="39">
        <f>VLOOKUP($J1837,ASBVs!$A$2:$AP$1041,31,FALSE)</f>
        <v>0.26</v>
      </c>
    </row>
    <row r="1841" spans="2:10" ht="12.6" customHeight="1" x14ac:dyDescent="0.3">
      <c r="B1841" s="29">
        <f>VLOOKUP($J1837,ASBVs!$A$2:$AP$1041,12,FALSE)</f>
        <v>66</v>
      </c>
      <c r="C1841" s="29">
        <f>VLOOKUP($J1837,ASBVs!$A$2:$AP$1041,14,FALSE)</f>
        <v>72</v>
      </c>
      <c r="D1841" s="29">
        <f>VLOOKUP($J1837,ASBVs!$A$2:$AP$1041,16,FALSE)</f>
        <v>62</v>
      </c>
      <c r="E1841" s="29">
        <f>VLOOKUP($J1837,ASBVs!$A$2:$AP$1041,18,FALSE)</f>
        <v>71</v>
      </c>
      <c r="F1841" s="29">
        <f>VLOOKUP($J1837,ASBVs!$A$2:$AP$1041,20,FALSE)</f>
        <v>69</v>
      </c>
      <c r="G1841" s="29">
        <f>VLOOKUP($J1837,ASBVs!$A$2:$AP$1041,42,FALSE)</f>
        <v>54</v>
      </c>
      <c r="H1841" s="29">
        <f>VLOOKUP($J1837,ASBVs!$A$2:$AP$1041,40,FALSE)</f>
        <v>47</v>
      </c>
      <c r="I1841" s="29">
        <f>VLOOKUP($J1837,ASBVs!$A$2:$AP$1041,22,FALSE)</f>
        <v>60</v>
      </c>
      <c r="J1841" s="29">
        <f>VLOOKUP($J1837,ASBVs!$A$2:$AP$1041,32,FALSE)</f>
        <v>52</v>
      </c>
    </row>
    <row r="1842" spans="2:10" ht="12.6" customHeight="1" x14ac:dyDescent="0.3">
      <c r="B1842" s="31" t="s">
        <v>1089</v>
      </c>
      <c r="C1842" s="27" t="s">
        <v>1090</v>
      </c>
      <c r="D1842" s="27" t="s">
        <v>1091</v>
      </c>
      <c r="E1842" s="27" t="s">
        <v>8</v>
      </c>
      <c r="F1842" s="27" t="s">
        <v>6</v>
      </c>
      <c r="G1842" s="27" t="s">
        <v>7</v>
      </c>
      <c r="H1842" s="27" t="s">
        <v>2638</v>
      </c>
      <c r="I1842" s="85" t="s">
        <v>2700</v>
      </c>
      <c r="J1842" s="86"/>
    </row>
    <row r="1843" spans="2:10" ht="12.6" customHeight="1" x14ac:dyDescent="0.3">
      <c r="B1843" s="30">
        <f>VLOOKUP($J1837,ASBVs!$A$2:$AP$1041,33,FALSE)</f>
        <v>0.05</v>
      </c>
      <c r="C1843" s="30">
        <f>VLOOKUP($J1837,ASBVs!$A$2:$AP$1041,35,FALSE)</f>
        <v>0.12</v>
      </c>
      <c r="D1843" s="30">
        <f>VLOOKUP($J1837,ASBVs!$A$2:$AP$1041,37,FALSE)</f>
        <v>0.02</v>
      </c>
      <c r="E1843" s="32">
        <f>VLOOKUP($J1837,ASBVs!$A$2:$AP$1041,29,FALSE)</f>
        <v>4.78</v>
      </c>
      <c r="F1843" s="32">
        <f>VLOOKUP($J1837,ASBVs!$A$2:$AP$1041,23,FALSE)</f>
        <v>1E-3</v>
      </c>
      <c r="G1843" s="32">
        <f>VLOOKUP($J1837,ASBVs!$A$2:$AP$1041,25,FALSE)</f>
        <v>3.6</v>
      </c>
      <c r="H1843" s="32">
        <f>VLOOKUP($J1837,ASBVs!$A$2:$AP$1041,27,FALSE)</f>
        <v>2.2799999999999998</v>
      </c>
      <c r="I1843" s="86"/>
      <c r="J1843" s="86"/>
    </row>
    <row r="1844" spans="2:10" ht="12.6" customHeight="1" x14ac:dyDescent="0.3">
      <c r="B1844" s="33">
        <f>VLOOKUP($J1837,ASBVs!$A$2:$AP$1041,34,FALSE)</f>
        <v>41</v>
      </c>
      <c r="C1844" s="33">
        <f>VLOOKUP($J1837,ASBVs!$A$2:$AP$1041,36,FALSE)</f>
        <v>50</v>
      </c>
      <c r="D1844" s="33">
        <f>VLOOKUP($J1837,ASBVs!$A$2:$AP$1041,38,FALSE)</f>
        <v>34</v>
      </c>
      <c r="E1844" s="33">
        <f>VLOOKUP($J1837,ASBVs!$A$2:$AP$1041,30,FALSE)</f>
        <v>62</v>
      </c>
      <c r="F1844" s="33">
        <f>VLOOKUP($J1837,ASBVs!$A$2:$AP$1041,24,FALSE)</f>
        <v>47</v>
      </c>
      <c r="G1844" s="33">
        <f>VLOOKUP($J1837,ASBVs!$A$2:$AP$1041,26,FALSE)</f>
        <v>46</v>
      </c>
      <c r="H1844" s="33">
        <f>VLOOKUP($J1837,ASBVs!$A$2:$AP$1041,28,FALSE)</f>
        <v>54</v>
      </c>
      <c r="I1844" s="99">
        <f>VLOOKUP($J1837,ASBVs!$A$2:$AQ$1041,43,FALSE)</f>
        <v>9.3899999999999988</v>
      </c>
      <c r="J1844" s="79"/>
    </row>
    <row r="1845" spans="2:10" ht="12.6" customHeight="1" x14ac:dyDescent="0.3">
      <c r="B1845" s="87" t="s">
        <v>2695</v>
      </c>
      <c r="C1845" s="88"/>
      <c r="D1845" s="89" t="s">
        <v>2699</v>
      </c>
      <c r="E1845" s="90"/>
      <c r="F1845" s="91" t="str">
        <f>VLOOKUP($J1837,ASBVs!$A$2:$F$1041,6,FALSE)</f>
        <v xml:space="preserve"> </v>
      </c>
      <c r="G1845" s="34" t="s">
        <v>2669</v>
      </c>
      <c r="H1845" s="35" t="str">
        <f>VLOOKUP($J1837,ASBVs!$A$2:$AU$1041,46,FALSE)</f>
        <v>2</v>
      </c>
      <c r="I1845" s="34" t="s">
        <v>2670</v>
      </c>
      <c r="J1845" s="35" t="str">
        <f>VLOOKUP($J1837,ASBVs!$A$2:$AU$1041,47,FALSE)</f>
        <v>2</v>
      </c>
    </row>
    <row r="1846" spans="2:10" ht="12.6" customHeight="1" x14ac:dyDescent="0.3">
      <c r="B1846" s="93">
        <f>VLOOKUP($J1837,ASBVs!$A$2:$AS$1041,45,FALSE)</f>
        <v>127.45</v>
      </c>
      <c r="C1846" s="94"/>
      <c r="D1846" s="93">
        <f>VLOOKUP($J1837,ASBVs!$A$2:$AS$1041,44,FALSE)</f>
        <v>159.32</v>
      </c>
      <c r="E1846" s="94"/>
      <c r="F1846" s="92"/>
      <c r="G1846" s="34" t="s">
        <v>2671</v>
      </c>
      <c r="H1846" s="35" t="str">
        <f>VLOOKUP($J1837,ASBVs!$A$2:$AW$1041,48,FALSE)</f>
        <v>3</v>
      </c>
      <c r="I1846" s="34" t="s">
        <v>2672</v>
      </c>
      <c r="J1846" s="35">
        <f>VLOOKUP($J1837,ASBVs!$A$2:$AW$1041,49,FALSE)</f>
        <v>3</v>
      </c>
    </row>
    <row r="1847" spans="2:10" ht="12.6" customHeight="1" x14ac:dyDescent="0.3">
      <c r="B1847" s="36" t="s">
        <v>2696</v>
      </c>
      <c r="C1847" s="95" t="str">
        <f>VLOOKUP($J1837,ASBVs!$A$2:$E$1041,5,FALSE)</f>
        <v xml:space="preserve">Individual </v>
      </c>
      <c r="D1847" s="96"/>
      <c r="E1847" s="97" t="s">
        <v>2697</v>
      </c>
      <c r="F1847" s="98"/>
      <c r="G1847" s="74"/>
      <c r="H1847" s="75"/>
      <c r="I1847" s="37" t="s">
        <v>2698</v>
      </c>
      <c r="J1847" s="38"/>
    </row>
    <row r="1849" spans="2:10" ht="12.6" customHeight="1" x14ac:dyDescent="0.3">
      <c r="B1849" s="76" t="s">
        <v>2692</v>
      </c>
      <c r="C1849" s="77"/>
      <c r="D1849" s="20" t="str">
        <f>VLOOKUP($J1849,ASBVs!$A$2:$B$1041,2,FALSE)</f>
        <v>223596</v>
      </c>
      <c r="E1849" s="21"/>
      <c r="F1849" s="22" t="str">
        <f>VLOOKUP($J1849,ASBVs!$A$2:$J$1041,10,FALSE)</f>
        <v>Twin</v>
      </c>
      <c r="G1849" s="78" t="str">
        <f>VLOOKUP($J1849,ASBVs!$A$2:$AX$1041,50,FALSE)</f>
        <v>«««««</v>
      </c>
      <c r="H1849" s="79"/>
      <c r="I1849" s="23" t="s">
        <v>2693</v>
      </c>
      <c r="J1849" s="24">
        <v>145</v>
      </c>
    </row>
    <row r="1850" spans="2:10" ht="12.6" customHeight="1" x14ac:dyDescent="0.3">
      <c r="B1850" s="25" t="s">
        <v>2694</v>
      </c>
      <c r="C1850" s="80" t="str">
        <f>VLOOKUP($J1849,ASBVs!$A$2:$H$1041,8,FALSE)</f>
        <v>196104</v>
      </c>
      <c r="D1850" s="80"/>
      <c r="E1850" s="81"/>
      <c r="F1850" s="26" t="s">
        <v>2639</v>
      </c>
      <c r="G1850" s="82">
        <f>VLOOKUP($J1849,ASBVs!$A$2:$I$1041,9,FALSE)</f>
        <v>44701</v>
      </c>
      <c r="H1850" s="83"/>
      <c r="I1850" s="83"/>
      <c r="J1850" s="84"/>
    </row>
    <row r="1851" spans="2:10" ht="12.6" customHeight="1" x14ac:dyDescent="0.3">
      <c r="B1851" s="27" t="s">
        <v>0</v>
      </c>
      <c r="C1851" s="28" t="s">
        <v>1</v>
      </c>
      <c r="D1851" s="28" t="s">
        <v>2</v>
      </c>
      <c r="E1851" s="28" t="s">
        <v>3</v>
      </c>
      <c r="F1851" s="27" t="s">
        <v>4</v>
      </c>
      <c r="G1851" s="28" t="s">
        <v>1093</v>
      </c>
      <c r="H1851" s="28" t="s">
        <v>1092</v>
      </c>
      <c r="I1851" s="28" t="s">
        <v>5</v>
      </c>
      <c r="J1851" s="28" t="s">
        <v>2652</v>
      </c>
    </row>
    <row r="1852" spans="2:10" ht="12.6" customHeight="1" x14ac:dyDescent="0.3">
      <c r="B1852" s="29">
        <f>VLOOKUP($J1849,ASBVs!$A$2:$AP$1041,11,FALSE)</f>
        <v>0.62</v>
      </c>
      <c r="C1852" s="29">
        <f>VLOOKUP($J1849,ASBVs!$A$2:$AP$1041,13,FALSE)</f>
        <v>8.5299999999999994</v>
      </c>
      <c r="D1852" s="29">
        <f>VLOOKUP($J1849,ASBVs!$A$2:$AP$1041,15,FALSE)</f>
        <v>15.45</v>
      </c>
      <c r="E1852" s="29">
        <f>VLOOKUP($J1849,ASBVs!$A$2:$AP$1041,17,FALSE)</f>
        <v>-0.51</v>
      </c>
      <c r="F1852" s="29">
        <f>VLOOKUP($J1849,ASBVs!$A$2:$AP$1041,19,FALSE)</f>
        <v>1.53</v>
      </c>
      <c r="G1852" s="39">
        <f>VLOOKUP($J1849,ASBVs!$A$2:$AP$1041,41,FALSE)</f>
        <v>0.47</v>
      </c>
      <c r="H1852" s="39">
        <f>VLOOKUP($J1849,ASBVs!$A$2:$AP$1041,39,FALSE)</f>
        <v>0.25</v>
      </c>
      <c r="I1852" s="29">
        <f>VLOOKUP($J1849,ASBVs!$A$2:$AP$1041,21,FALSE)</f>
        <v>-0.43</v>
      </c>
      <c r="J1852" s="39">
        <f>VLOOKUP($J1849,ASBVs!$A$2:$AP$1041,31,FALSE)</f>
        <v>0.28999999999999998</v>
      </c>
    </row>
    <row r="1853" spans="2:10" ht="12.6" customHeight="1" x14ac:dyDescent="0.3">
      <c r="B1853" s="29">
        <f>VLOOKUP($J1849,ASBVs!$A$2:$AP$1041,12,FALSE)</f>
        <v>68</v>
      </c>
      <c r="C1853" s="29">
        <f>VLOOKUP($J1849,ASBVs!$A$2:$AP$1041,14,FALSE)</f>
        <v>71</v>
      </c>
      <c r="D1853" s="29">
        <f>VLOOKUP($J1849,ASBVs!$A$2:$AP$1041,16,FALSE)</f>
        <v>64</v>
      </c>
      <c r="E1853" s="29">
        <f>VLOOKUP($J1849,ASBVs!$A$2:$AP$1041,18,FALSE)</f>
        <v>68</v>
      </c>
      <c r="F1853" s="29">
        <f>VLOOKUP($J1849,ASBVs!$A$2:$AP$1041,20,FALSE)</f>
        <v>67</v>
      </c>
      <c r="G1853" s="29">
        <f>VLOOKUP($J1849,ASBVs!$A$2:$AP$1041,42,FALSE)</f>
        <v>61</v>
      </c>
      <c r="H1853" s="29">
        <f>VLOOKUP($J1849,ASBVs!$A$2:$AP$1041,40,FALSE)</f>
        <v>51</v>
      </c>
      <c r="I1853" s="29">
        <f>VLOOKUP($J1849,ASBVs!$A$2:$AP$1041,22,FALSE)</f>
        <v>64</v>
      </c>
      <c r="J1853" s="29">
        <f>VLOOKUP($J1849,ASBVs!$A$2:$AP$1041,32,FALSE)</f>
        <v>59</v>
      </c>
    </row>
    <row r="1854" spans="2:10" ht="12.6" customHeight="1" x14ac:dyDescent="0.3">
      <c r="B1854" s="31" t="s">
        <v>1089</v>
      </c>
      <c r="C1854" s="27" t="s">
        <v>1090</v>
      </c>
      <c r="D1854" s="27" t="s">
        <v>1091</v>
      </c>
      <c r="E1854" s="27" t="s">
        <v>8</v>
      </c>
      <c r="F1854" s="27" t="s">
        <v>6</v>
      </c>
      <c r="G1854" s="27" t="s">
        <v>7</v>
      </c>
      <c r="H1854" s="27" t="s">
        <v>2638</v>
      </c>
      <c r="I1854" s="85" t="s">
        <v>2700</v>
      </c>
      <c r="J1854" s="86"/>
    </row>
    <row r="1855" spans="2:10" ht="12.6" customHeight="1" x14ac:dyDescent="0.3">
      <c r="B1855" s="30">
        <f>VLOOKUP($J1849,ASBVs!$A$2:$AP$1041,33,FALSE)</f>
        <v>0.01</v>
      </c>
      <c r="C1855" s="30">
        <f>VLOOKUP($J1849,ASBVs!$A$2:$AP$1041,35,FALSE)</f>
        <v>0.28000000000000003</v>
      </c>
      <c r="D1855" s="30">
        <f>VLOOKUP($J1849,ASBVs!$A$2:$AP$1041,37,FALSE)</f>
        <v>0.01</v>
      </c>
      <c r="E1855" s="32">
        <f>VLOOKUP($J1849,ASBVs!$A$2:$AP$1041,29,FALSE)</f>
        <v>4.82</v>
      </c>
      <c r="F1855" s="32">
        <f>VLOOKUP($J1849,ASBVs!$A$2:$AP$1041,23,FALSE)</f>
        <v>0.02</v>
      </c>
      <c r="G1855" s="32">
        <f>VLOOKUP($J1849,ASBVs!$A$2:$AP$1041,25,FALSE)</f>
        <v>2.19</v>
      </c>
      <c r="H1855" s="32">
        <f>VLOOKUP($J1849,ASBVs!$A$2:$AP$1041,27,FALSE)</f>
        <v>1.88</v>
      </c>
      <c r="I1855" s="86"/>
      <c r="J1855" s="86"/>
    </row>
    <row r="1856" spans="2:10" ht="12.6" customHeight="1" x14ac:dyDescent="0.3">
      <c r="B1856" s="33">
        <f>VLOOKUP($J1849,ASBVs!$A$2:$AP$1041,34,FALSE)</f>
        <v>45</v>
      </c>
      <c r="C1856" s="33">
        <f>VLOOKUP($J1849,ASBVs!$A$2:$AP$1041,36,FALSE)</f>
        <v>55</v>
      </c>
      <c r="D1856" s="33">
        <f>VLOOKUP($J1849,ASBVs!$A$2:$AP$1041,38,FALSE)</f>
        <v>38</v>
      </c>
      <c r="E1856" s="33">
        <f>VLOOKUP($J1849,ASBVs!$A$2:$AP$1041,30,FALSE)</f>
        <v>62</v>
      </c>
      <c r="F1856" s="33">
        <f>VLOOKUP($J1849,ASBVs!$A$2:$AP$1041,24,FALSE)</f>
        <v>52</v>
      </c>
      <c r="G1856" s="33">
        <f>VLOOKUP($J1849,ASBVs!$A$2:$AP$1041,26,FALSE)</f>
        <v>52</v>
      </c>
      <c r="H1856" s="33">
        <f>VLOOKUP($J1849,ASBVs!$A$2:$AP$1041,28,FALSE)</f>
        <v>55</v>
      </c>
      <c r="I1856" s="99">
        <f>VLOOKUP($J1849,ASBVs!$A$2:$AQ$1041,43,FALSE)</f>
        <v>8.1</v>
      </c>
      <c r="J1856" s="79"/>
    </row>
    <row r="1857" spans="2:10" ht="12.6" customHeight="1" x14ac:dyDescent="0.3">
      <c r="B1857" s="87" t="s">
        <v>2695</v>
      </c>
      <c r="C1857" s="88"/>
      <c r="D1857" s="89" t="s">
        <v>2699</v>
      </c>
      <c r="E1857" s="90"/>
      <c r="F1857" s="91" t="str">
        <f>VLOOKUP($J1849,ASBVs!$A$2:$F$1041,6,FALSE)</f>
        <v xml:space="preserve"> </v>
      </c>
      <c r="G1857" s="34" t="s">
        <v>2669</v>
      </c>
      <c r="H1857" s="35" t="str">
        <f>VLOOKUP($J1849,ASBVs!$A$2:$AU$1041,46,FALSE)</f>
        <v>2</v>
      </c>
      <c r="I1857" s="34" t="s">
        <v>2670</v>
      </c>
      <c r="J1857" s="35" t="str">
        <f>VLOOKUP($J1849,ASBVs!$A$2:$AU$1041,47,FALSE)</f>
        <v>3</v>
      </c>
    </row>
    <row r="1858" spans="2:10" ht="12.6" customHeight="1" x14ac:dyDescent="0.3">
      <c r="B1858" s="93">
        <f>VLOOKUP($J1849,ASBVs!$A$2:$AS$1041,45,FALSE)</f>
        <v>125.15</v>
      </c>
      <c r="C1858" s="94"/>
      <c r="D1858" s="93">
        <f>VLOOKUP($J1849,ASBVs!$A$2:$AS$1041,44,FALSE)</f>
        <v>158.86000000000001</v>
      </c>
      <c r="E1858" s="94"/>
      <c r="F1858" s="92"/>
      <c r="G1858" s="34" t="s">
        <v>2671</v>
      </c>
      <c r="H1858" s="35" t="str">
        <f>VLOOKUP($J1849,ASBVs!$A$2:$AW$1041,48,FALSE)</f>
        <v>3</v>
      </c>
      <c r="I1858" s="34" t="s">
        <v>2672</v>
      </c>
      <c r="J1858" s="35">
        <f>VLOOKUP($J1849,ASBVs!$A$2:$AW$1041,49,FALSE)</f>
        <v>3</v>
      </c>
    </row>
    <row r="1859" spans="2:10" ht="12.6" customHeight="1" x14ac:dyDescent="0.3">
      <c r="B1859" s="36" t="s">
        <v>2696</v>
      </c>
      <c r="C1859" s="95" t="str">
        <f>VLOOKUP($J1849,ASBVs!$A$2:$E$1041,5,FALSE)</f>
        <v xml:space="preserve">Individual </v>
      </c>
      <c r="D1859" s="96"/>
      <c r="E1859" s="97" t="s">
        <v>2697</v>
      </c>
      <c r="F1859" s="98"/>
      <c r="G1859" s="74"/>
      <c r="H1859" s="75"/>
      <c r="I1859" s="37" t="s">
        <v>2698</v>
      </c>
      <c r="J1859" s="38"/>
    </row>
    <row r="1861" spans="2:10" ht="12.6" customHeight="1" x14ac:dyDescent="0.3">
      <c r="B1861" s="76" t="s">
        <v>2692</v>
      </c>
      <c r="C1861" s="77"/>
      <c r="D1861" s="20" t="str">
        <f>VLOOKUP($J1861,ASBVs!$A$2:$B$1041,2,FALSE)</f>
        <v>225487</v>
      </c>
      <c r="E1861" s="21"/>
      <c r="F1861" s="22" t="str">
        <f>VLOOKUP($J1861,ASBVs!$A$2:$J$1041,10,FALSE)</f>
        <v>Triplet</v>
      </c>
      <c r="G1861" s="78" t="str">
        <f>VLOOKUP($J1861,ASBVs!$A$2:$AX$1041,50,FALSE)</f>
        <v xml:space="preserve"> </v>
      </c>
      <c r="H1861" s="79"/>
      <c r="I1861" s="23" t="s">
        <v>2693</v>
      </c>
      <c r="J1861" s="24">
        <v>146</v>
      </c>
    </row>
    <row r="1862" spans="2:10" ht="12.6" customHeight="1" x14ac:dyDescent="0.3">
      <c r="B1862" s="25" t="s">
        <v>2694</v>
      </c>
      <c r="C1862" s="80" t="str">
        <f>VLOOKUP($J1861,ASBVs!$A$2:$H$1041,8,FALSE)</f>
        <v>218909</v>
      </c>
      <c r="D1862" s="80"/>
      <c r="E1862" s="81"/>
      <c r="F1862" s="26" t="s">
        <v>2639</v>
      </c>
      <c r="G1862" s="82">
        <f>VLOOKUP($J1861,ASBVs!$A$2:$I$1041,9,FALSE)</f>
        <v>44726</v>
      </c>
      <c r="H1862" s="83"/>
      <c r="I1862" s="83"/>
      <c r="J1862" s="84"/>
    </row>
    <row r="1863" spans="2:10" ht="12.6" customHeight="1" x14ac:dyDescent="0.3">
      <c r="B1863" s="27" t="s">
        <v>0</v>
      </c>
      <c r="C1863" s="28" t="s">
        <v>1</v>
      </c>
      <c r="D1863" s="28" t="s">
        <v>2</v>
      </c>
      <c r="E1863" s="28" t="s">
        <v>3</v>
      </c>
      <c r="F1863" s="27" t="s">
        <v>4</v>
      </c>
      <c r="G1863" s="28" t="s">
        <v>1093</v>
      </c>
      <c r="H1863" s="28" t="s">
        <v>1092</v>
      </c>
      <c r="I1863" s="28" t="s">
        <v>5</v>
      </c>
      <c r="J1863" s="28" t="s">
        <v>2652</v>
      </c>
    </row>
    <row r="1864" spans="2:10" ht="12.6" customHeight="1" x14ac:dyDescent="0.3">
      <c r="B1864" s="29">
        <f>VLOOKUP($J1861,ASBVs!$A$2:$AP$1041,11,FALSE)</f>
        <v>0.85</v>
      </c>
      <c r="C1864" s="29">
        <f>VLOOKUP($J1861,ASBVs!$A$2:$AP$1041,13,FALSE)</f>
        <v>10.210000000000001</v>
      </c>
      <c r="D1864" s="29">
        <f>VLOOKUP($J1861,ASBVs!$A$2:$AP$1041,15,FALSE)</f>
        <v>14</v>
      </c>
      <c r="E1864" s="29">
        <f>VLOOKUP($J1861,ASBVs!$A$2:$AP$1041,17,FALSE)</f>
        <v>0.14000000000000001</v>
      </c>
      <c r="F1864" s="29">
        <f>VLOOKUP($J1861,ASBVs!$A$2:$AP$1041,19,FALSE)</f>
        <v>1.34</v>
      </c>
      <c r="G1864" s="39">
        <f>VLOOKUP($J1861,ASBVs!$A$2:$AP$1041,41,FALSE)</f>
        <v>0.5</v>
      </c>
      <c r="H1864" s="39">
        <f>VLOOKUP($J1861,ASBVs!$A$2:$AP$1041,39,FALSE)</f>
        <v>0.27</v>
      </c>
      <c r="I1864" s="29">
        <f>VLOOKUP($J1861,ASBVs!$A$2:$AP$1041,21,FALSE)</f>
        <v>0.45</v>
      </c>
      <c r="J1864" s="39">
        <f>VLOOKUP($J1861,ASBVs!$A$2:$AP$1041,31,FALSE)</f>
        <v>0.33</v>
      </c>
    </row>
    <row r="1865" spans="2:10" ht="12.6" customHeight="1" x14ac:dyDescent="0.3">
      <c r="B1865" s="29">
        <f>VLOOKUP($J1861,ASBVs!$A$2:$AP$1041,12,FALSE)</f>
        <v>66</v>
      </c>
      <c r="C1865" s="29">
        <f>VLOOKUP($J1861,ASBVs!$A$2:$AP$1041,14,FALSE)</f>
        <v>70</v>
      </c>
      <c r="D1865" s="29">
        <f>VLOOKUP($J1861,ASBVs!$A$2:$AP$1041,16,FALSE)</f>
        <v>61</v>
      </c>
      <c r="E1865" s="29">
        <f>VLOOKUP($J1861,ASBVs!$A$2:$AP$1041,18,FALSE)</f>
        <v>63</v>
      </c>
      <c r="F1865" s="29">
        <f>VLOOKUP($J1861,ASBVs!$A$2:$AP$1041,20,FALSE)</f>
        <v>63</v>
      </c>
      <c r="G1865" s="29">
        <f>VLOOKUP($J1861,ASBVs!$A$2:$AP$1041,42,FALSE)</f>
        <v>55</v>
      </c>
      <c r="H1865" s="29">
        <f>VLOOKUP($J1861,ASBVs!$A$2:$AP$1041,40,FALSE)</f>
        <v>49</v>
      </c>
      <c r="I1865" s="29">
        <f>VLOOKUP($J1861,ASBVs!$A$2:$AP$1041,22,FALSE)</f>
        <v>58</v>
      </c>
      <c r="J1865" s="29">
        <f>VLOOKUP($J1861,ASBVs!$A$2:$AP$1041,32,FALSE)</f>
        <v>53</v>
      </c>
    </row>
    <row r="1866" spans="2:10" ht="12.6" customHeight="1" x14ac:dyDescent="0.3">
      <c r="B1866" s="31" t="s">
        <v>1089</v>
      </c>
      <c r="C1866" s="27" t="s">
        <v>1090</v>
      </c>
      <c r="D1866" s="27" t="s">
        <v>1091</v>
      </c>
      <c r="E1866" s="27" t="s">
        <v>8</v>
      </c>
      <c r="F1866" s="27" t="s">
        <v>6</v>
      </c>
      <c r="G1866" s="27" t="s">
        <v>7</v>
      </c>
      <c r="H1866" s="27" t="s">
        <v>2638</v>
      </c>
      <c r="I1866" s="85" t="s">
        <v>2700</v>
      </c>
      <c r="J1866" s="86"/>
    </row>
    <row r="1867" spans="2:10" ht="12.6" customHeight="1" x14ac:dyDescent="0.3">
      <c r="B1867" s="30">
        <f>VLOOKUP($J1861,ASBVs!$A$2:$AP$1041,33,FALSE)</f>
        <v>0.06</v>
      </c>
      <c r="C1867" s="30">
        <f>VLOOKUP($J1861,ASBVs!$A$2:$AP$1041,35,FALSE)</f>
        <v>0.24</v>
      </c>
      <c r="D1867" s="30">
        <f>VLOOKUP($J1861,ASBVs!$A$2:$AP$1041,37,FALSE)</f>
        <v>1E-3</v>
      </c>
      <c r="E1867" s="32">
        <f>VLOOKUP($J1861,ASBVs!$A$2:$AP$1041,29,FALSE)</f>
        <v>4.9800000000000004</v>
      </c>
      <c r="F1867" s="32">
        <f>VLOOKUP($J1861,ASBVs!$A$2:$AP$1041,23,FALSE)</f>
        <v>-0.38</v>
      </c>
      <c r="G1867" s="32">
        <f>VLOOKUP($J1861,ASBVs!$A$2:$AP$1041,25,FALSE)</f>
        <v>3.5</v>
      </c>
      <c r="H1867" s="32">
        <f>VLOOKUP($J1861,ASBVs!$A$2:$AP$1041,27,FALSE)</f>
        <v>1.91</v>
      </c>
      <c r="I1867" s="86"/>
      <c r="J1867" s="86"/>
    </row>
    <row r="1868" spans="2:10" ht="12.6" customHeight="1" x14ac:dyDescent="0.3">
      <c r="B1868" s="33">
        <f>VLOOKUP($J1861,ASBVs!$A$2:$AP$1041,34,FALSE)</f>
        <v>44</v>
      </c>
      <c r="C1868" s="33">
        <f>VLOOKUP($J1861,ASBVs!$A$2:$AP$1041,36,FALSE)</f>
        <v>52</v>
      </c>
      <c r="D1868" s="33">
        <f>VLOOKUP($J1861,ASBVs!$A$2:$AP$1041,38,FALSE)</f>
        <v>38</v>
      </c>
      <c r="E1868" s="33">
        <f>VLOOKUP($J1861,ASBVs!$A$2:$AP$1041,30,FALSE)</f>
        <v>59</v>
      </c>
      <c r="F1868" s="33">
        <f>VLOOKUP($J1861,ASBVs!$A$2:$AP$1041,24,FALSE)</f>
        <v>51</v>
      </c>
      <c r="G1868" s="33">
        <f>VLOOKUP($J1861,ASBVs!$A$2:$AP$1041,26,FALSE)</f>
        <v>50</v>
      </c>
      <c r="H1868" s="33">
        <f>VLOOKUP($J1861,ASBVs!$A$2:$AP$1041,28,FALSE)</f>
        <v>52</v>
      </c>
      <c r="I1868" s="99">
        <f>VLOOKUP($J1861,ASBVs!$A$2:$AQ$1041,43,FALSE)</f>
        <v>10.66</v>
      </c>
      <c r="J1868" s="79"/>
    </row>
    <row r="1869" spans="2:10" ht="12.6" customHeight="1" x14ac:dyDescent="0.3">
      <c r="B1869" s="87" t="s">
        <v>2695</v>
      </c>
      <c r="C1869" s="88"/>
      <c r="D1869" s="89" t="s">
        <v>2699</v>
      </c>
      <c r="E1869" s="90"/>
      <c r="F1869" s="91" t="str">
        <f>VLOOKUP($J1861,ASBVs!$A$2:$F$1041,6,FALSE)</f>
        <v xml:space="preserve"> </v>
      </c>
      <c r="G1869" s="34" t="s">
        <v>2669</v>
      </c>
      <c r="H1869" s="35" t="str">
        <f>VLOOKUP($J1861,ASBVs!$A$2:$AU$1041,46,FALSE)</f>
        <v>2</v>
      </c>
      <c r="I1869" s="34" t="s">
        <v>2670</v>
      </c>
      <c r="J1869" s="35" t="str">
        <f>VLOOKUP($J1861,ASBVs!$A$2:$AU$1041,47,FALSE)</f>
        <v>3</v>
      </c>
    </row>
    <row r="1870" spans="2:10" ht="12.6" customHeight="1" x14ac:dyDescent="0.3">
      <c r="B1870" s="93">
        <f>VLOOKUP($J1861,ASBVs!$A$2:$AS$1041,45,FALSE)</f>
        <v>129.06</v>
      </c>
      <c r="C1870" s="94"/>
      <c r="D1870" s="93">
        <f>VLOOKUP($J1861,ASBVs!$A$2:$AS$1041,44,FALSE)</f>
        <v>174.39</v>
      </c>
      <c r="E1870" s="94"/>
      <c r="F1870" s="92"/>
      <c r="G1870" s="34" t="s">
        <v>2671</v>
      </c>
      <c r="H1870" s="35" t="str">
        <f>VLOOKUP($J1861,ASBVs!$A$2:$AW$1041,48,FALSE)</f>
        <v>3</v>
      </c>
      <c r="I1870" s="34" t="s">
        <v>2672</v>
      </c>
      <c r="J1870" s="35">
        <f>VLOOKUP($J1861,ASBVs!$A$2:$AW$1041,49,FALSE)</f>
        <v>3</v>
      </c>
    </row>
    <row r="1871" spans="2:10" ht="12.6" customHeight="1" x14ac:dyDescent="0.3">
      <c r="B1871" s="36" t="s">
        <v>2696</v>
      </c>
      <c r="C1871" s="95" t="str">
        <f>VLOOKUP($J1861,ASBVs!$A$2:$E$1041,5,FALSE)</f>
        <v xml:space="preserve">Individual </v>
      </c>
      <c r="D1871" s="96"/>
      <c r="E1871" s="97" t="s">
        <v>2697</v>
      </c>
      <c r="F1871" s="98"/>
      <c r="G1871" s="74"/>
      <c r="H1871" s="75"/>
      <c r="I1871" s="37" t="s">
        <v>2698</v>
      </c>
      <c r="J1871" s="38"/>
    </row>
    <row r="1873" spans="2:10" ht="12.6" customHeight="1" x14ac:dyDescent="0.3">
      <c r="B1873" s="76" t="s">
        <v>2692</v>
      </c>
      <c r="C1873" s="77"/>
      <c r="D1873" s="20" t="str">
        <f>VLOOKUP($J1873,ASBVs!$A$2:$B$1041,2,FALSE)</f>
        <v>224613</v>
      </c>
      <c r="E1873" s="21"/>
      <c r="F1873" s="22" t="str">
        <f>VLOOKUP($J1873,ASBVs!$A$2:$J$1041,10,FALSE)</f>
        <v>Twin</v>
      </c>
      <c r="G1873" s="78" t="str">
        <f>VLOOKUP($J1873,ASBVs!$A$2:$AX$1041,50,FALSE)</f>
        <v>«««««</v>
      </c>
      <c r="H1873" s="79"/>
      <c r="I1873" s="23" t="s">
        <v>2693</v>
      </c>
      <c r="J1873" s="24">
        <v>147</v>
      </c>
    </row>
    <row r="1874" spans="2:10" ht="12.6" customHeight="1" x14ac:dyDescent="0.3">
      <c r="B1874" s="25" t="s">
        <v>2694</v>
      </c>
      <c r="C1874" s="80" t="str">
        <f>VLOOKUP($J1873,ASBVs!$A$2:$H$1041,8,FALSE)</f>
        <v>206570</v>
      </c>
      <c r="D1874" s="80"/>
      <c r="E1874" s="81"/>
      <c r="F1874" s="26" t="s">
        <v>2639</v>
      </c>
      <c r="G1874" s="82">
        <f>VLOOKUP($J1873,ASBVs!$A$2:$I$1041,9,FALSE)</f>
        <v>44709</v>
      </c>
      <c r="H1874" s="83"/>
      <c r="I1874" s="83"/>
      <c r="J1874" s="84"/>
    </row>
    <row r="1875" spans="2:10" ht="12.6" customHeight="1" x14ac:dyDescent="0.3">
      <c r="B1875" s="27" t="s">
        <v>0</v>
      </c>
      <c r="C1875" s="28" t="s">
        <v>1</v>
      </c>
      <c r="D1875" s="28" t="s">
        <v>2</v>
      </c>
      <c r="E1875" s="28" t="s">
        <v>3</v>
      </c>
      <c r="F1875" s="27" t="s">
        <v>4</v>
      </c>
      <c r="G1875" s="28" t="s">
        <v>1093</v>
      </c>
      <c r="H1875" s="28" t="s">
        <v>1092</v>
      </c>
      <c r="I1875" s="28" t="s">
        <v>5</v>
      </c>
      <c r="J1875" s="28" t="s">
        <v>2652</v>
      </c>
    </row>
    <row r="1876" spans="2:10" ht="12.6" customHeight="1" x14ac:dyDescent="0.3">
      <c r="B1876" s="29">
        <f>VLOOKUP($J1873,ASBVs!$A$2:$AP$1041,11,FALSE)</f>
        <v>0.48</v>
      </c>
      <c r="C1876" s="29">
        <f>VLOOKUP($J1873,ASBVs!$A$2:$AP$1041,13,FALSE)</f>
        <v>9.6999999999999993</v>
      </c>
      <c r="D1876" s="29">
        <f>VLOOKUP($J1873,ASBVs!$A$2:$AP$1041,15,FALSE)</f>
        <v>15.06</v>
      </c>
      <c r="E1876" s="29">
        <f>VLOOKUP($J1873,ASBVs!$A$2:$AP$1041,17,FALSE)</f>
        <v>0.11</v>
      </c>
      <c r="F1876" s="29">
        <f>VLOOKUP($J1873,ASBVs!$A$2:$AP$1041,19,FALSE)</f>
        <v>1.25</v>
      </c>
      <c r="G1876" s="39">
        <f>VLOOKUP($J1873,ASBVs!$A$2:$AP$1041,41,FALSE)</f>
        <v>0.3</v>
      </c>
      <c r="H1876" s="39">
        <f>VLOOKUP($J1873,ASBVs!$A$2:$AP$1041,39,FALSE)</f>
        <v>0.17</v>
      </c>
      <c r="I1876" s="29">
        <f>VLOOKUP($J1873,ASBVs!$A$2:$AP$1041,21,FALSE)</f>
        <v>1.44</v>
      </c>
      <c r="J1876" s="39">
        <f>VLOOKUP($J1873,ASBVs!$A$2:$AP$1041,31,FALSE)</f>
        <v>0.23</v>
      </c>
    </row>
    <row r="1877" spans="2:10" ht="12.6" customHeight="1" x14ac:dyDescent="0.3">
      <c r="B1877" s="29">
        <f>VLOOKUP($J1873,ASBVs!$A$2:$AP$1041,12,FALSE)</f>
        <v>70</v>
      </c>
      <c r="C1877" s="29">
        <f>VLOOKUP($J1873,ASBVs!$A$2:$AP$1041,14,FALSE)</f>
        <v>72</v>
      </c>
      <c r="D1877" s="29">
        <f>VLOOKUP($J1873,ASBVs!$A$2:$AP$1041,16,FALSE)</f>
        <v>64</v>
      </c>
      <c r="E1877" s="29">
        <f>VLOOKUP($J1873,ASBVs!$A$2:$AP$1041,18,FALSE)</f>
        <v>69</v>
      </c>
      <c r="F1877" s="29">
        <f>VLOOKUP($J1873,ASBVs!$A$2:$AP$1041,20,FALSE)</f>
        <v>68</v>
      </c>
      <c r="G1877" s="29">
        <f>VLOOKUP($J1873,ASBVs!$A$2:$AP$1041,42,FALSE)</f>
        <v>64</v>
      </c>
      <c r="H1877" s="29">
        <f>VLOOKUP($J1873,ASBVs!$A$2:$AP$1041,40,FALSE)</f>
        <v>54</v>
      </c>
      <c r="I1877" s="29">
        <f>VLOOKUP($J1873,ASBVs!$A$2:$AP$1041,22,FALSE)</f>
        <v>63</v>
      </c>
      <c r="J1877" s="29">
        <f>VLOOKUP($J1873,ASBVs!$A$2:$AP$1041,32,FALSE)</f>
        <v>62</v>
      </c>
    </row>
    <row r="1878" spans="2:10" ht="12.6" customHeight="1" x14ac:dyDescent="0.3">
      <c r="B1878" s="31" t="s">
        <v>1089</v>
      </c>
      <c r="C1878" s="27" t="s">
        <v>1090</v>
      </c>
      <c r="D1878" s="27" t="s">
        <v>1091</v>
      </c>
      <c r="E1878" s="27" t="s">
        <v>8</v>
      </c>
      <c r="F1878" s="27" t="s">
        <v>6</v>
      </c>
      <c r="G1878" s="27" t="s">
        <v>7</v>
      </c>
      <c r="H1878" s="27" t="s">
        <v>2638</v>
      </c>
      <c r="I1878" s="85" t="s">
        <v>2700</v>
      </c>
      <c r="J1878" s="86"/>
    </row>
    <row r="1879" spans="2:10" ht="12.6" customHeight="1" x14ac:dyDescent="0.3">
      <c r="B1879" s="30">
        <f>VLOOKUP($J1873,ASBVs!$A$2:$AP$1041,33,FALSE)</f>
        <v>0.03</v>
      </c>
      <c r="C1879" s="30">
        <f>VLOOKUP($J1873,ASBVs!$A$2:$AP$1041,35,FALSE)</f>
        <v>0.15</v>
      </c>
      <c r="D1879" s="30">
        <f>VLOOKUP($J1873,ASBVs!$A$2:$AP$1041,37,FALSE)</f>
        <v>0.01</v>
      </c>
      <c r="E1879" s="32">
        <f>VLOOKUP($J1873,ASBVs!$A$2:$AP$1041,29,FALSE)</f>
        <v>4.7</v>
      </c>
      <c r="F1879" s="32">
        <f>VLOOKUP($J1873,ASBVs!$A$2:$AP$1041,23,FALSE)</f>
        <v>0.09</v>
      </c>
      <c r="G1879" s="32">
        <f>VLOOKUP($J1873,ASBVs!$A$2:$AP$1041,25,FALSE)</f>
        <v>3.61</v>
      </c>
      <c r="H1879" s="32">
        <f>VLOOKUP($J1873,ASBVs!$A$2:$AP$1041,27,FALSE)</f>
        <v>1.74</v>
      </c>
      <c r="I1879" s="86"/>
      <c r="J1879" s="86"/>
    </row>
    <row r="1880" spans="2:10" ht="12.6" customHeight="1" x14ac:dyDescent="0.3">
      <c r="B1880" s="33">
        <f>VLOOKUP($J1873,ASBVs!$A$2:$AP$1041,34,FALSE)</f>
        <v>48</v>
      </c>
      <c r="C1880" s="33">
        <f>VLOOKUP($J1873,ASBVs!$A$2:$AP$1041,36,FALSE)</f>
        <v>58</v>
      </c>
      <c r="D1880" s="33">
        <f>VLOOKUP($J1873,ASBVs!$A$2:$AP$1041,38,FALSE)</f>
        <v>41</v>
      </c>
      <c r="E1880" s="33">
        <f>VLOOKUP($J1873,ASBVs!$A$2:$AP$1041,30,FALSE)</f>
        <v>63</v>
      </c>
      <c r="F1880" s="33">
        <f>VLOOKUP($J1873,ASBVs!$A$2:$AP$1041,24,FALSE)</f>
        <v>54</v>
      </c>
      <c r="G1880" s="33">
        <f>VLOOKUP($J1873,ASBVs!$A$2:$AP$1041,26,FALSE)</f>
        <v>53</v>
      </c>
      <c r="H1880" s="33">
        <f>VLOOKUP($J1873,ASBVs!$A$2:$AP$1041,28,FALSE)</f>
        <v>57</v>
      </c>
      <c r="I1880" s="99">
        <f>VLOOKUP($J1873,ASBVs!$A$2:$AQ$1041,43,FALSE)</f>
        <v>11.139999999999999</v>
      </c>
      <c r="J1880" s="79"/>
    </row>
    <row r="1881" spans="2:10" ht="12.6" customHeight="1" x14ac:dyDescent="0.3">
      <c r="B1881" s="87" t="s">
        <v>2695</v>
      </c>
      <c r="C1881" s="88"/>
      <c r="D1881" s="89" t="s">
        <v>2699</v>
      </c>
      <c r="E1881" s="90"/>
      <c r="F1881" s="91" t="str">
        <f>VLOOKUP($J1873,ASBVs!$A$2:$F$1041,6,FALSE)</f>
        <v xml:space="preserve"> </v>
      </c>
      <c r="G1881" s="34" t="s">
        <v>2669</v>
      </c>
      <c r="H1881" s="35" t="str">
        <f>VLOOKUP($J1873,ASBVs!$A$2:$AU$1041,46,FALSE)</f>
        <v>1</v>
      </c>
      <c r="I1881" s="34" t="s">
        <v>2670</v>
      </c>
      <c r="J1881" s="35" t="str">
        <f>VLOOKUP($J1873,ASBVs!$A$2:$AU$1041,47,FALSE)</f>
        <v>1</v>
      </c>
    </row>
    <row r="1882" spans="2:10" ht="12.6" customHeight="1" x14ac:dyDescent="0.3">
      <c r="B1882" s="93">
        <f>VLOOKUP($J1873,ASBVs!$A$2:$AS$1041,45,FALSE)</f>
        <v>127.98</v>
      </c>
      <c r="C1882" s="94"/>
      <c r="D1882" s="93">
        <f>VLOOKUP($J1873,ASBVs!$A$2:$AS$1041,44,FALSE)</f>
        <v>154.82</v>
      </c>
      <c r="E1882" s="94"/>
      <c r="F1882" s="92"/>
      <c r="G1882" s="34" t="s">
        <v>2671</v>
      </c>
      <c r="H1882" s="35" t="str">
        <f>VLOOKUP($J1873,ASBVs!$A$2:$AW$1041,48,FALSE)</f>
        <v>1</v>
      </c>
      <c r="I1882" s="34" t="s">
        <v>2672</v>
      </c>
      <c r="J1882" s="35">
        <f>VLOOKUP($J1873,ASBVs!$A$2:$AW$1041,49,FALSE)</f>
        <v>4</v>
      </c>
    </row>
    <row r="1883" spans="2:10" ht="12.6" customHeight="1" x14ac:dyDescent="0.3">
      <c r="B1883" s="36" t="s">
        <v>2696</v>
      </c>
      <c r="C1883" s="95" t="str">
        <f>VLOOKUP($J1873,ASBVs!$A$2:$E$1041,5,FALSE)</f>
        <v xml:space="preserve">Individual </v>
      </c>
      <c r="D1883" s="96"/>
      <c r="E1883" s="97" t="s">
        <v>2697</v>
      </c>
      <c r="F1883" s="98"/>
      <c r="G1883" s="74"/>
      <c r="H1883" s="75"/>
      <c r="I1883" s="37" t="s">
        <v>2698</v>
      </c>
      <c r="J1883" s="38"/>
    </row>
    <row r="1885" spans="2:10" ht="12.6" customHeight="1" x14ac:dyDescent="0.3">
      <c r="B1885" s="76" t="s">
        <v>2692</v>
      </c>
      <c r="C1885" s="77"/>
      <c r="D1885" s="20" t="str">
        <f>VLOOKUP($J1885,ASBVs!$A$2:$B$1041,2,FALSE)</f>
        <v>225429</v>
      </c>
      <c r="E1885" s="21"/>
      <c r="F1885" s="22" t="str">
        <f>VLOOKUP($J1885,ASBVs!$A$2:$J$1041,10,FALSE)</f>
        <v>Twin</v>
      </c>
      <c r="G1885" s="78" t="str">
        <f>VLOOKUP($J1885,ASBVs!$A$2:$AX$1041,50,FALSE)</f>
        <v xml:space="preserve"> </v>
      </c>
      <c r="H1885" s="79"/>
      <c r="I1885" s="23" t="s">
        <v>2693</v>
      </c>
      <c r="J1885" s="24">
        <v>148</v>
      </c>
    </row>
    <row r="1886" spans="2:10" ht="12.6" customHeight="1" x14ac:dyDescent="0.3">
      <c r="B1886" s="25" t="s">
        <v>2694</v>
      </c>
      <c r="C1886" s="80" t="str">
        <f>VLOOKUP($J1885,ASBVs!$A$2:$H$1041,8,FALSE)</f>
        <v>207279</v>
      </c>
      <c r="D1886" s="80"/>
      <c r="E1886" s="81"/>
      <c r="F1886" s="26" t="s">
        <v>2639</v>
      </c>
      <c r="G1886" s="82">
        <f>VLOOKUP($J1885,ASBVs!$A$2:$I$1041,9,FALSE)</f>
        <v>44725</v>
      </c>
      <c r="H1886" s="83"/>
      <c r="I1886" s="83"/>
      <c r="J1886" s="84"/>
    </row>
    <row r="1887" spans="2:10" ht="12.6" customHeight="1" x14ac:dyDescent="0.3">
      <c r="B1887" s="27" t="s">
        <v>0</v>
      </c>
      <c r="C1887" s="28" t="s">
        <v>1</v>
      </c>
      <c r="D1887" s="28" t="s">
        <v>2</v>
      </c>
      <c r="E1887" s="28" t="s">
        <v>3</v>
      </c>
      <c r="F1887" s="27" t="s">
        <v>4</v>
      </c>
      <c r="G1887" s="28" t="s">
        <v>1093</v>
      </c>
      <c r="H1887" s="28" t="s">
        <v>1092</v>
      </c>
      <c r="I1887" s="28" t="s">
        <v>5</v>
      </c>
      <c r="J1887" s="28" t="s">
        <v>2652</v>
      </c>
    </row>
    <row r="1888" spans="2:10" ht="12.6" customHeight="1" x14ac:dyDescent="0.3">
      <c r="B1888" s="29">
        <f>VLOOKUP($J1885,ASBVs!$A$2:$AP$1041,11,FALSE)</f>
        <v>0.33</v>
      </c>
      <c r="C1888" s="29">
        <f>VLOOKUP($J1885,ASBVs!$A$2:$AP$1041,13,FALSE)</f>
        <v>6.86</v>
      </c>
      <c r="D1888" s="29">
        <f>VLOOKUP($J1885,ASBVs!$A$2:$AP$1041,15,FALSE)</f>
        <v>8.14</v>
      </c>
      <c r="E1888" s="29">
        <f>VLOOKUP($J1885,ASBVs!$A$2:$AP$1041,17,FALSE)</f>
        <v>1.1000000000000001</v>
      </c>
      <c r="F1888" s="29">
        <f>VLOOKUP($J1885,ASBVs!$A$2:$AP$1041,19,FALSE)</f>
        <v>2.36</v>
      </c>
      <c r="G1888" s="39">
        <f>VLOOKUP($J1885,ASBVs!$A$2:$AP$1041,41,FALSE)</f>
        <v>0.52</v>
      </c>
      <c r="H1888" s="39">
        <f>VLOOKUP($J1885,ASBVs!$A$2:$AP$1041,39,FALSE)</f>
        <v>0.26</v>
      </c>
      <c r="I1888" s="29">
        <f>VLOOKUP($J1885,ASBVs!$A$2:$AP$1041,21,FALSE)</f>
        <v>0.28000000000000003</v>
      </c>
      <c r="J1888" s="39">
        <f>VLOOKUP($J1885,ASBVs!$A$2:$AP$1041,31,FALSE)</f>
        <v>0.33</v>
      </c>
    </row>
    <row r="1889" spans="2:10" ht="12.6" customHeight="1" x14ac:dyDescent="0.3">
      <c r="B1889" s="29">
        <f>VLOOKUP($J1885,ASBVs!$A$2:$AP$1041,12,FALSE)</f>
        <v>65</v>
      </c>
      <c r="C1889" s="29">
        <f>VLOOKUP($J1885,ASBVs!$A$2:$AP$1041,14,FALSE)</f>
        <v>69</v>
      </c>
      <c r="D1889" s="29">
        <f>VLOOKUP($J1885,ASBVs!$A$2:$AP$1041,16,FALSE)</f>
        <v>59</v>
      </c>
      <c r="E1889" s="29">
        <f>VLOOKUP($J1885,ASBVs!$A$2:$AP$1041,18,FALSE)</f>
        <v>65</v>
      </c>
      <c r="F1889" s="29">
        <f>VLOOKUP($J1885,ASBVs!$A$2:$AP$1041,20,FALSE)</f>
        <v>65</v>
      </c>
      <c r="G1889" s="29">
        <f>VLOOKUP($J1885,ASBVs!$A$2:$AP$1041,42,FALSE)</f>
        <v>54</v>
      </c>
      <c r="H1889" s="29">
        <f>VLOOKUP($J1885,ASBVs!$A$2:$AP$1041,40,FALSE)</f>
        <v>45</v>
      </c>
      <c r="I1889" s="29">
        <f>VLOOKUP($J1885,ASBVs!$A$2:$AP$1041,22,FALSE)</f>
        <v>55</v>
      </c>
      <c r="J1889" s="29">
        <f>VLOOKUP($J1885,ASBVs!$A$2:$AP$1041,32,FALSE)</f>
        <v>52</v>
      </c>
    </row>
    <row r="1890" spans="2:10" ht="12.6" customHeight="1" x14ac:dyDescent="0.3">
      <c r="B1890" s="31" t="s">
        <v>1089</v>
      </c>
      <c r="C1890" s="27" t="s">
        <v>1090</v>
      </c>
      <c r="D1890" s="27" t="s">
        <v>1091</v>
      </c>
      <c r="E1890" s="27" t="s">
        <v>8</v>
      </c>
      <c r="F1890" s="27" t="s">
        <v>6</v>
      </c>
      <c r="G1890" s="27" t="s">
        <v>7</v>
      </c>
      <c r="H1890" s="27" t="s">
        <v>2638</v>
      </c>
      <c r="I1890" s="85" t="s">
        <v>2700</v>
      </c>
      <c r="J1890" s="86"/>
    </row>
    <row r="1891" spans="2:10" ht="12.6" customHeight="1" x14ac:dyDescent="0.3">
      <c r="B1891" s="30">
        <f>VLOOKUP($J1885,ASBVs!$A$2:$AP$1041,33,FALSE)</f>
        <v>0.03</v>
      </c>
      <c r="C1891" s="30">
        <f>VLOOKUP($J1885,ASBVs!$A$2:$AP$1041,35,FALSE)</f>
        <v>0.23</v>
      </c>
      <c r="D1891" s="30">
        <f>VLOOKUP($J1885,ASBVs!$A$2:$AP$1041,37,FALSE)</f>
        <v>0.02</v>
      </c>
      <c r="E1891" s="32">
        <f>VLOOKUP($J1885,ASBVs!$A$2:$AP$1041,29,FALSE)</f>
        <v>3.39</v>
      </c>
      <c r="F1891" s="32">
        <f>VLOOKUP($J1885,ASBVs!$A$2:$AP$1041,23,FALSE)</f>
        <v>-0.13</v>
      </c>
      <c r="G1891" s="32">
        <f>VLOOKUP($J1885,ASBVs!$A$2:$AP$1041,25,FALSE)</f>
        <v>2.0499999999999998</v>
      </c>
      <c r="H1891" s="32">
        <f>VLOOKUP($J1885,ASBVs!$A$2:$AP$1041,27,FALSE)</f>
        <v>2.19</v>
      </c>
      <c r="I1891" s="86"/>
      <c r="J1891" s="86"/>
    </row>
    <row r="1892" spans="2:10" ht="12.6" customHeight="1" x14ac:dyDescent="0.3">
      <c r="B1892" s="33">
        <f>VLOOKUP($J1885,ASBVs!$A$2:$AP$1041,34,FALSE)</f>
        <v>39</v>
      </c>
      <c r="C1892" s="33">
        <f>VLOOKUP($J1885,ASBVs!$A$2:$AP$1041,36,FALSE)</f>
        <v>48</v>
      </c>
      <c r="D1892" s="33">
        <f>VLOOKUP($J1885,ASBVs!$A$2:$AP$1041,38,FALSE)</f>
        <v>32</v>
      </c>
      <c r="E1892" s="33">
        <f>VLOOKUP($J1885,ASBVs!$A$2:$AP$1041,30,FALSE)</f>
        <v>59</v>
      </c>
      <c r="F1892" s="33">
        <f>VLOOKUP($J1885,ASBVs!$A$2:$AP$1041,24,FALSE)</f>
        <v>45</v>
      </c>
      <c r="G1892" s="33">
        <f>VLOOKUP($J1885,ASBVs!$A$2:$AP$1041,26,FALSE)</f>
        <v>45</v>
      </c>
      <c r="H1892" s="33">
        <f>VLOOKUP($J1885,ASBVs!$A$2:$AP$1041,28,FALSE)</f>
        <v>50</v>
      </c>
      <c r="I1892" s="99">
        <f>VLOOKUP($J1885,ASBVs!$A$2:$AQ$1041,43,FALSE)</f>
        <v>7.1400000000000006</v>
      </c>
      <c r="J1892" s="79"/>
    </row>
    <row r="1893" spans="2:10" ht="12.6" customHeight="1" x14ac:dyDescent="0.3">
      <c r="B1893" s="87" t="s">
        <v>2695</v>
      </c>
      <c r="C1893" s="88"/>
      <c r="D1893" s="89" t="s">
        <v>2699</v>
      </c>
      <c r="E1893" s="90"/>
      <c r="F1893" s="91" t="str">
        <f>VLOOKUP($J1885,ASBVs!$A$2:$F$1041,6,FALSE)</f>
        <v xml:space="preserve"> </v>
      </c>
      <c r="G1893" s="34" t="s">
        <v>2669</v>
      </c>
      <c r="H1893" s="35" t="str">
        <f>VLOOKUP($J1885,ASBVs!$A$2:$AU$1041,46,FALSE)</f>
        <v>2</v>
      </c>
      <c r="I1893" s="34" t="s">
        <v>2670</v>
      </c>
      <c r="J1893" s="35" t="str">
        <f>VLOOKUP($J1885,ASBVs!$A$2:$AU$1041,47,FALSE)</f>
        <v>1</v>
      </c>
    </row>
    <row r="1894" spans="2:10" ht="12.6" customHeight="1" x14ac:dyDescent="0.3">
      <c r="B1894" s="93">
        <f>VLOOKUP($J1885,ASBVs!$A$2:$AS$1041,45,FALSE)</f>
        <v>127.18</v>
      </c>
      <c r="C1894" s="94"/>
      <c r="D1894" s="93">
        <f>VLOOKUP($J1885,ASBVs!$A$2:$AS$1041,44,FALSE)</f>
        <v>168.92</v>
      </c>
      <c r="E1894" s="94"/>
      <c r="F1894" s="92"/>
      <c r="G1894" s="34" t="s">
        <v>2671</v>
      </c>
      <c r="H1894" s="35" t="str">
        <f>VLOOKUP($J1885,ASBVs!$A$2:$AW$1041,48,FALSE)</f>
        <v>1</v>
      </c>
      <c r="I1894" s="34" t="s">
        <v>2672</v>
      </c>
      <c r="J1894" s="35">
        <f>VLOOKUP($J1885,ASBVs!$A$2:$AW$1041,49,FALSE)</f>
        <v>4</v>
      </c>
    </row>
    <row r="1895" spans="2:10" ht="12.6" customHeight="1" x14ac:dyDescent="0.3">
      <c r="B1895" s="36" t="s">
        <v>2696</v>
      </c>
      <c r="C1895" s="95" t="str">
        <f>VLOOKUP($J1885,ASBVs!$A$2:$E$1041,5,FALSE)</f>
        <v xml:space="preserve">Individual </v>
      </c>
      <c r="D1895" s="96"/>
      <c r="E1895" s="97" t="s">
        <v>2697</v>
      </c>
      <c r="F1895" s="98"/>
      <c r="G1895" s="74"/>
      <c r="H1895" s="75"/>
      <c r="I1895" s="37" t="s">
        <v>2698</v>
      </c>
      <c r="J1895" s="38"/>
    </row>
    <row r="1897" spans="2:10" ht="12.6" customHeight="1" x14ac:dyDescent="0.3">
      <c r="B1897" s="76" t="s">
        <v>2692</v>
      </c>
      <c r="C1897" s="77"/>
      <c r="D1897" s="20" t="str">
        <f>VLOOKUP($J1897,ASBVs!$A$2:$B$1041,2,FALSE)</f>
        <v>223598</v>
      </c>
      <c r="E1897" s="21"/>
      <c r="F1897" s="22" t="str">
        <f>VLOOKUP($J1897,ASBVs!$A$2:$J$1041,10,FALSE)</f>
        <v>Twin</v>
      </c>
      <c r="G1897" s="78" t="str">
        <f>VLOOKUP($J1897,ASBVs!$A$2:$AX$1041,50,FALSE)</f>
        <v xml:space="preserve"> </v>
      </c>
      <c r="H1897" s="79"/>
      <c r="I1897" s="23" t="s">
        <v>2693</v>
      </c>
      <c r="J1897" s="24">
        <v>149</v>
      </c>
    </row>
    <row r="1898" spans="2:10" ht="12.6" customHeight="1" x14ac:dyDescent="0.3">
      <c r="B1898" s="25" t="s">
        <v>2694</v>
      </c>
      <c r="C1898" s="80" t="str">
        <f>VLOOKUP($J1897,ASBVs!$A$2:$H$1041,8,FALSE)</f>
        <v>218861</v>
      </c>
      <c r="D1898" s="80"/>
      <c r="E1898" s="81"/>
      <c r="F1898" s="26" t="s">
        <v>2639</v>
      </c>
      <c r="G1898" s="82">
        <f>VLOOKUP($J1897,ASBVs!$A$2:$I$1041,9,FALSE)</f>
        <v>44701</v>
      </c>
      <c r="H1898" s="83"/>
      <c r="I1898" s="83"/>
      <c r="J1898" s="84"/>
    </row>
    <row r="1899" spans="2:10" ht="12.6" customHeight="1" x14ac:dyDescent="0.3">
      <c r="B1899" s="27" t="s">
        <v>0</v>
      </c>
      <c r="C1899" s="28" t="s">
        <v>1</v>
      </c>
      <c r="D1899" s="28" t="s">
        <v>2</v>
      </c>
      <c r="E1899" s="28" t="s">
        <v>3</v>
      </c>
      <c r="F1899" s="27" t="s">
        <v>4</v>
      </c>
      <c r="G1899" s="28" t="s">
        <v>1093</v>
      </c>
      <c r="H1899" s="28" t="s">
        <v>1092</v>
      </c>
      <c r="I1899" s="28" t="s">
        <v>5</v>
      </c>
      <c r="J1899" s="28" t="s">
        <v>2652</v>
      </c>
    </row>
    <row r="1900" spans="2:10" ht="12.6" customHeight="1" x14ac:dyDescent="0.3">
      <c r="B1900" s="29">
        <f>VLOOKUP($J1897,ASBVs!$A$2:$AP$1041,11,FALSE)</f>
        <v>0.74</v>
      </c>
      <c r="C1900" s="29">
        <f>VLOOKUP($J1897,ASBVs!$A$2:$AP$1041,13,FALSE)</f>
        <v>9.9600000000000009</v>
      </c>
      <c r="D1900" s="29">
        <f>VLOOKUP($J1897,ASBVs!$A$2:$AP$1041,15,FALSE)</f>
        <v>17.739999999999998</v>
      </c>
      <c r="E1900" s="29">
        <f>VLOOKUP($J1897,ASBVs!$A$2:$AP$1041,17,FALSE)</f>
        <v>-0.74</v>
      </c>
      <c r="F1900" s="29">
        <f>VLOOKUP($J1897,ASBVs!$A$2:$AP$1041,19,FALSE)</f>
        <v>2.14</v>
      </c>
      <c r="G1900" s="39">
        <f>VLOOKUP($J1897,ASBVs!$A$2:$AP$1041,41,FALSE)</f>
        <v>0.41</v>
      </c>
      <c r="H1900" s="39">
        <f>VLOOKUP($J1897,ASBVs!$A$2:$AP$1041,39,FALSE)</f>
        <v>0.33</v>
      </c>
      <c r="I1900" s="29">
        <f>VLOOKUP($J1897,ASBVs!$A$2:$AP$1041,21,FALSE)</f>
        <v>1.1100000000000001</v>
      </c>
      <c r="J1900" s="39">
        <f>VLOOKUP($J1897,ASBVs!$A$2:$AP$1041,31,FALSE)</f>
        <v>0.24</v>
      </c>
    </row>
    <row r="1901" spans="2:10" ht="12.6" customHeight="1" x14ac:dyDescent="0.3">
      <c r="B1901" s="29">
        <f>VLOOKUP($J1897,ASBVs!$A$2:$AP$1041,12,FALSE)</f>
        <v>64</v>
      </c>
      <c r="C1901" s="29">
        <f>VLOOKUP($J1897,ASBVs!$A$2:$AP$1041,14,FALSE)</f>
        <v>69</v>
      </c>
      <c r="D1901" s="29">
        <f>VLOOKUP($J1897,ASBVs!$A$2:$AP$1041,16,FALSE)</f>
        <v>60</v>
      </c>
      <c r="E1901" s="29">
        <f>VLOOKUP($J1897,ASBVs!$A$2:$AP$1041,18,FALSE)</f>
        <v>63</v>
      </c>
      <c r="F1901" s="29">
        <f>VLOOKUP($J1897,ASBVs!$A$2:$AP$1041,20,FALSE)</f>
        <v>63</v>
      </c>
      <c r="G1901" s="29">
        <f>VLOOKUP($J1897,ASBVs!$A$2:$AP$1041,42,FALSE)</f>
        <v>53</v>
      </c>
      <c r="H1901" s="29">
        <f>VLOOKUP($J1897,ASBVs!$A$2:$AP$1041,40,FALSE)</f>
        <v>48</v>
      </c>
      <c r="I1901" s="29">
        <f>VLOOKUP($J1897,ASBVs!$A$2:$AP$1041,22,FALSE)</f>
        <v>58</v>
      </c>
      <c r="J1901" s="29">
        <f>VLOOKUP($J1897,ASBVs!$A$2:$AP$1041,32,FALSE)</f>
        <v>51</v>
      </c>
    </row>
    <row r="1902" spans="2:10" ht="12.6" customHeight="1" x14ac:dyDescent="0.3">
      <c r="B1902" s="31" t="s">
        <v>1089</v>
      </c>
      <c r="C1902" s="27" t="s">
        <v>1090</v>
      </c>
      <c r="D1902" s="27" t="s">
        <v>1091</v>
      </c>
      <c r="E1902" s="27" t="s">
        <v>8</v>
      </c>
      <c r="F1902" s="27" t="s">
        <v>6</v>
      </c>
      <c r="G1902" s="27" t="s">
        <v>7</v>
      </c>
      <c r="H1902" s="27" t="s">
        <v>2638</v>
      </c>
      <c r="I1902" s="85" t="s">
        <v>2700</v>
      </c>
      <c r="J1902" s="86"/>
    </row>
    <row r="1903" spans="2:10" ht="12.6" customHeight="1" x14ac:dyDescent="0.3">
      <c r="B1903" s="30">
        <f>VLOOKUP($J1897,ASBVs!$A$2:$AP$1041,33,FALSE)</f>
        <v>0.06</v>
      </c>
      <c r="C1903" s="30">
        <f>VLOOKUP($J1897,ASBVs!$A$2:$AP$1041,35,FALSE)</f>
        <v>0.3</v>
      </c>
      <c r="D1903" s="30">
        <f>VLOOKUP($J1897,ASBVs!$A$2:$AP$1041,37,FALSE)</f>
        <v>0.01</v>
      </c>
      <c r="E1903" s="32">
        <f>VLOOKUP($J1897,ASBVs!$A$2:$AP$1041,29,FALSE)</f>
        <v>5.96</v>
      </c>
      <c r="F1903" s="32">
        <f>VLOOKUP($J1897,ASBVs!$A$2:$AP$1041,23,FALSE)</f>
        <v>-0.79</v>
      </c>
      <c r="G1903" s="32">
        <f>VLOOKUP($J1897,ASBVs!$A$2:$AP$1041,25,FALSE)</f>
        <v>5.34</v>
      </c>
      <c r="H1903" s="32">
        <f>VLOOKUP($J1897,ASBVs!$A$2:$AP$1041,27,FALSE)</f>
        <v>2.13</v>
      </c>
      <c r="I1903" s="86"/>
      <c r="J1903" s="86"/>
    </row>
    <row r="1904" spans="2:10" ht="12.6" customHeight="1" x14ac:dyDescent="0.3">
      <c r="B1904" s="33">
        <f>VLOOKUP($J1897,ASBVs!$A$2:$AP$1041,34,FALSE)</f>
        <v>43</v>
      </c>
      <c r="C1904" s="33">
        <f>VLOOKUP($J1897,ASBVs!$A$2:$AP$1041,36,FALSE)</f>
        <v>51</v>
      </c>
      <c r="D1904" s="33">
        <f>VLOOKUP($J1897,ASBVs!$A$2:$AP$1041,38,FALSE)</f>
        <v>37</v>
      </c>
      <c r="E1904" s="33">
        <f>VLOOKUP($J1897,ASBVs!$A$2:$AP$1041,30,FALSE)</f>
        <v>59</v>
      </c>
      <c r="F1904" s="33">
        <f>VLOOKUP($J1897,ASBVs!$A$2:$AP$1041,24,FALSE)</f>
        <v>47</v>
      </c>
      <c r="G1904" s="33">
        <f>VLOOKUP($J1897,ASBVs!$A$2:$AP$1041,26,FALSE)</f>
        <v>47</v>
      </c>
      <c r="H1904" s="33">
        <f>VLOOKUP($J1897,ASBVs!$A$2:$AP$1041,28,FALSE)</f>
        <v>51</v>
      </c>
      <c r="I1904" s="99">
        <f>VLOOKUP($J1897,ASBVs!$A$2:$AQ$1041,43,FALSE)</f>
        <v>11.07</v>
      </c>
      <c r="J1904" s="79"/>
    </row>
    <row r="1905" spans="2:10" ht="12.6" customHeight="1" x14ac:dyDescent="0.3">
      <c r="B1905" s="87" t="s">
        <v>2695</v>
      </c>
      <c r="C1905" s="88"/>
      <c r="D1905" s="89" t="s">
        <v>2699</v>
      </c>
      <c r="E1905" s="90"/>
      <c r="F1905" s="91" t="str">
        <f>VLOOKUP($J1897,ASBVs!$A$2:$F$1041,6,FALSE)</f>
        <v xml:space="preserve"> </v>
      </c>
      <c r="G1905" s="34" t="s">
        <v>2669</v>
      </c>
      <c r="H1905" s="35" t="str">
        <f>VLOOKUP($J1897,ASBVs!$A$2:$AU$1041,46,FALSE)</f>
        <v>2</v>
      </c>
      <c r="I1905" s="34" t="s">
        <v>2670</v>
      </c>
      <c r="J1905" s="35" t="str">
        <f>VLOOKUP($J1897,ASBVs!$A$2:$AU$1041,47,FALSE)</f>
        <v>2</v>
      </c>
    </row>
    <row r="1906" spans="2:10" ht="12.6" customHeight="1" x14ac:dyDescent="0.3">
      <c r="B1906" s="93">
        <f>VLOOKUP($J1897,ASBVs!$A$2:$AS$1041,45,FALSE)</f>
        <v>125.95</v>
      </c>
      <c r="C1906" s="94"/>
      <c r="D1906" s="93">
        <f>VLOOKUP($J1897,ASBVs!$A$2:$AS$1041,44,FALSE)</f>
        <v>169.39</v>
      </c>
      <c r="E1906" s="94"/>
      <c r="F1906" s="92"/>
      <c r="G1906" s="34" t="s">
        <v>2671</v>
      </c>
      <c r="H1906" s="35" t="str">
        <f>VLOOKUP($J1897,ASBVs!$A$2:$AW$1041,48,FALSE)</f>
        <v>2</v>
      </c>
      <c r="I1906" s="34" t="s">
        <v>2672</v>
      </c>
      <c r="J1906" s="35">
        <f>VLOOKUP($J1897,ASBVs!$A$2:$AW$1041,49,FALSE)</f>
        <v>3</v>
      </c>
    </row>
    <row r="1907" spans="2:10" ht="12.6" customHeight="1" x14ac:dyDescent="0.3">
      <c r="B1907" s="36" t="s">
        <v>2696</v>
      </c>
      <c r="C1907" s="95" t="str">
        <f>VLOOKUP($J1897,ASBVs!$A$2:$E$1041,5,FALSE)</f>
        <v xml:space="preserve">Individual </v>
      </c>
      <c r="D1907" s="96"/>
      <c r="E1907" s="97" t="s">
        <v>2697</v>
      </c>
      <c r="F1907" s="98"/>
      <c r="G1907" s="74"/>
      <c r="H1907" s="75"/>
      <c r="I1907" s="37" t="s">
        <v>2698</v>
      </c>
      <c r="J1907" s="38"/>
    </row>
    <row r="1909" spans="2:10" ht="12.6" customHeight="1" x14ac:dyDescent="0.3">
      <c r="B1909" s="76" t="s">
        <v>2692</v>
      </c>
      <c r="C1909" s="77"/>
      <c r="D1909" s="20" t="str">
        <f>VLOOKUP($J1909,ASBVs!$A$2:$B$1041,2,FALSE)</f>
        <v>223098</v>
      </c>
      <c r="E1909" s="21"/>
      <c r="F1909" s="22" t="str">
        <f>VLOOKUP($J1909,ASBVs!$A$2:$J$1041,10,FALSE)</f>
        <v>Twin</v>
      </c>
      <c r="G1909" s="78" t="str">
        <f>VLOOKUP($J1909,ASBVs!$A$2:$AX$1041,50,FALSE)</f>
        <v xml:space="preserve"> </v>
      </c>
      <c r="H1909" s="79"/>
      <c r="I1909" s="23" t="s">
        <v>2693</v>
      </c>
      <c r="J1909" s="24">
        <v>150</v>
      </c>
    </row>
    <row r="1910" spans="2:10" ht="12.6" customHeight="1" x14ac:dyDescent="0.3">
      <c r="B1910" s="25" t="s">
        <v>2694</v>
      </c>
      <c r="C1910" s="80" t="str">
        <f>VLOOKUP($J1909,ASBVs!$A$2:$H$1041,8,FALSE)</f>
        <v>196104</v>
      </c>
      <c r="D1910" s="80"/>
      <c r="E1910" s="81"/>
      <c r="F1910" s="26" t="s">
        <v>2639</v>
      </c>
      <c r="G1910" s="82">
        <f>VLOOKUP($J1909,ASBVs!$A$2:$I$1041,9,FALSE)</f>
        <v>44684</v>
      </c>
      <c r="H1910" s="83"/>
      <c r="I1910" s="83"/>
      <c r="J1910" s="84"/>
    </row>
    <row r="1911" spans="2:10" ht="12.6" customHeight="1" x14ac:dyDescent="0.3">
      <c r="B1911" s="27" t="s">
        <v>0</v>
      </c>
      <c r="C1911" s="28" t="s">
        <v>1</v>
      </c>
      <c r="D1911" s="28" t="s">
        <v>2</v>
      </c>
      <c r="E1911" s="28" t="s">
        <v>3</v>
      </c>
      <c r="F1911" s="27" t="s">
        <v>4</v>
      </c>
      <c r="G1911" s="28" t="s">
        <v>1093</v>
      </c>
      <c r="H1911" s="28" t="s">
        <v>1092</v>
      </c>
      <c r="I1911" s="28" t="s">
        <v>5</v>
      </c>
      <c r="J1911" s="28" t="s">
        <v>2652</v>
      </c>
    </row>
    <row r="1912" spans="2:10" ht="12.6" customHeight="1" x14ac:dyDescent="0.3">
      <c r="B1912" s="29">
        <f>VLOOKUP($J1909,ASBVs!$A$2:$AP$1041,11,FALSE)</f>
        <v>0.62</v>
      </c>
      <c r="C1912" s="29">
        <f>VLOOKUP($J1909,ASBVs!$A$2:$AP$1041,13,FALSE)</f>
        <v>10.47</v>
      </c>
      <c r="D1912" s="29">
        <f>VLOOKUP($J1909,ASBVs!$A$2:$AP$1041,15,FALSE)</f>
        <v>16.43</v>
      </c>
      <c r="E1912" s="29">
        <f>VLOOKUP($J1909,ASBVs!$A$2:$AP$1041,17,FALSE)</f>
        <v>-0.21</v>
      </c>
      <c r="F1912" s="29">
        <f>VLOOKUP($J1909,ASBVs!$A$2:$AP$1041,19,FALSE)</f>
        <v>1.61</v>
      </c>
      <c r="G1912" s="39">
        <f>VLOOKUP($J1909,ASBVs!$A$2:$AP$1041,41,FALSE)</f>
        <v>0.44</v>
      </c>
      <c r="H1912" s="39">
        <f>VLOOKUP($J1909,ASBVs!$A$2:$AP$1041,39,FALSE)</f>
        <v>0.2</v>
      </c>
      <c r="I1912" s="29">
        <f>VLOOKUP($J1909,ASBVs!$A$2:$AP$1041,21,FALSE)</f>
        <v>0.59</v>
      </c>
      <c r="J1912" s="39">
        <f>VLOOKUP($J1909,ASBVs!$A$2:$AP$1041,31,FALSE)</f>
        <v>0.28000000000000003</v>
      </c>
    </row>
    <row r="1913" spans="2:10" ht="12.6" customHeight="1" x14ac:dyDescent="0.3">
      <c r="B1913" s="29">
        <f>VLOOKUP($J1909,ASBVs!$A$2:$AP$1041,12,FALSE)</f>
        <v>67</v>
      </c>
      <c r="C1913" s="29">
        <f>VLOOKUP($J1909,ASBVs!$A$2:$AP$1041,14,FALSE)</f>
        <v>72</v>
      </c>
      <c r="D1913" s="29">
        <f>VLOOKUP($J1909,ASBVs!$A$2:$AP$1041,16,FALSE)</f>
        <v>64</v>
      </c>
      <c r="E1913" s="29">
        <f>VLOOKUP($J1909,ASBVs!$A$2:$AP$1041,18,FALSE)</f>
        <v>72</v>
      </c>
      <c r="F1913" s="29">
        <f>VLOOKUP($J1909,ASBVs!$A$2:$AP$1041,20,FALSE)</f>
        <v>70</v>
      </c>
      <c r="G1913" s="29">
        <f>VLOOKUP($J1909,ASBVs!$A$2:$AP$1041,42,FALSE)</f>
        <v>61</v>
      </c>
      <c r="H1913" s="29">
        <f>VLOOKUP($J1909,ASBVs!$A$2:$AP$1041,40,FALSE)</f>
        <v>52</v>
      </c>
      <c r="I1913" s="29">
        <f>VLOOKUP($J1909,ASBVs!$A$2:$AP$1041,22,FALSE)</f>
        <v>62</v>
      </c>
      <c r="J1913" s="29">
        <f>VLOOKUP($J1909,ASBVs!$A$2:$AP$1041,32,FALSE)</f>
        <v>59</v>
      </c>
    </row>
    <row r="1914" spans="2:10" ht="12.6" customHeight="1" x14ac:dyDescent="0.3">
      <c r="B1914" s="31" t="s">
        <v>1089</v>
      </c>
      <c r="C1914" s="27" t="s">
        <v>1090</v>
      </c>
      <c r="D1914" s="27" t="s">
        <v>1091</v>
      </c>
      <c r="E1914" s="27" t="s">
        <v>8</v>
      </c>
      <c r="F1914" s="27" t="s">
        <v>6</v>
      </c>
      <c r="G1914" s="27" t="s">
        <v>7</v>
      </c>
      <c r="H1914" s="27" t="s">
        <v>2638</v>
      </c>
      <c r="I1914" s="85" t="s">
        <v>2700</v>
      </c>
      <c r="J1914" s="86"/>
    </row>
    <row r="1915" spans="2:10" ht="12.6" customHeight="1" x14ac:dyDescent="0.3">
      <c r="B1915" s="30">
        <f>VLOOKUP($J1909,ASBVs!$A$2:$AP$1041,33,FALSE)</f>
        <v>0.02</v>
      </c>
      <c r="C1915" s="30">
        <f>VLOOKUP($J1909,ASBVs!$A$2:$AP$1041,35,FALSE)</f>
        <v>0.19</v>
      </c>
      <c r="D1915" s="30">
        <f>VLOOKUP($J1909,ASBVs!$A$2:$AP$1041,37,FALSE)</f>
        <v>0.02</v>
      </c>
      <c r="E1915" s="32">
        <f>VLOOKUP($J1909,ASBVs!$A$2:$AP$1041,29,FALSE)</f>
        <v>5.09</v>
      </c>
      <c r="F1915" s="32">
        <f>VLOOKUP($J1909,ASBVs!$A$2:$AP$1041,23,FALSE)</f>
        <v>-0.28999999999999998</v>
      </c>
      <c r="G1915" s="32">
        <f>VLOOKUP($J1909,ASBVs!$A$2:$AP$1041,25,FALSE)</f>
        <v>5.62</v>
      </c>
      <c r="H1915" s="32">
        <f>VLOOKUP($J1909,ASBVs!$A$2:$AP$1041,27,FALSE)</f>
        <v>1.49</v>
      </c>
      <c r="I1915" s="86"/>
      <c r="J1915" s="86"/>
    </row>
    <row r="1916" spans="2:10" ht="12.6" customHeight="1" x14ac:dyDescent="0.3">
      <c r="B1916" s="33">
        <f>VLOOKUP($J1909,ASBVs!$A$2:$AP$1041,34,FALSE)</f>
        <v>47</v>
      </c>
      <c r="C1916" s="33">
        <f>VLOOKUP($J1909,ASBVs!$A$2:$AP$1041,36,FALSE)</f>
        <v>55</v>
      </c>
      <c r="D1916" s="33">
        <f>VLOOKUP($J1909,ASBVs!$A$2:$AP$1041,38,FALSE)</f>
        <v>40</v>
      </c>
      <c r="E1916" s="33">
        <f>VLOOKUP($J1909,ASBVs!$A$2:$AP$1041,30,FALSE)</f>
        <v>64</v>
      </c>
      <c r="F1916" s="33">
        <f>VLOOKUP($J1909,ASBVs!$A$2:$AP$1041,24,FALSE)</f>
        <v>52</v>
      </c>
      <c r="G1916" s="33">
        <f>VLOOKUP($J1909,ASBVs!$A$2:$AP$1041,26,FALSE)</f>
        <v>51</v>
      </c>
      <c r="H1916" s="33">
        <f>VLOOKUP($J1909,ASBVs!$A$2:$AP$1041,28,FALSE)</f>
        <v>57</v>
      </c>
      <c r="I1916" s="99">
        <f>VLOOKUP($J1909,ASBVs!$A$2:$AQ$1041,43,FALSE)</f>
        <v>11.06</v>
      </c>
      <c r="J1916" s="79"/>
    </row>
    <row r="1917" spans="2:10" ht="12.6" customHeight="1" x14ac:dyDescent="0.3">
      <c r="B1917" s="87" t="s">
        <v>2695</v>
      </c>
      <c r="C1917" s="88"/>
      <c r="D1917" s="89" t="s">
        <v>2699</v>
      </c>
      <c r="E1917" s="90"/>
      <c r="F1917" s="91" t="str">
        <f>VLOOKUP($J1909,ASBVs!$A$2:$F$1041,6,FALSE)</f>
        <v xml:space="preserve"> </v>
      </c>
      <c r="G1917" s="34" t="s">
        <v>2669</v>
      </c>
      <c r="H1917" s="35" t="str">
        <f>VLOOKUP($J1909,ASBVs!$A$2:$AU$1041,46,FALSE)</f>
        <v>2</v>
      </c>
      <c r="I1917" s="34" t="s">
        <v>2670</v>
      </c>
      <c r="J1917" s="35" t="str">
        <f>VLOOKUP($J1909,ASBVs!$A$2:$AU$1041,47,FALSE)</f>
        <v>1</v>
      </c>
    </row>
    <row r="1918" spans="2:10" ht="12.6" customHeight="1" x14ac:dyDescent="0.3">
      <c r="B1918" s="93">
        <f>VLOOKUP($J1909,ASBVs!$A$2:$AS$1041,45,FALSE)</f>
        <v>125.83</v>
      </c>
      <c r="C1918" s="94"/>
      <c r="D1918" s="93">
        <f>VLOOKUP($J1909,ASBVs!$A$2:$AS$1041,44,FALSE)</f>
        <v>157.78</v>
      </c>
      <c r="E1918" s="94"/>
      <c r="F1918" s="92"/>
      <c r="G1918" s="34" t="s">
        <v>2671</v>
      </c>
      <c r="H1918" s="35" t="str">
        <f>VLOOKUP($J1909,ASBVs!$A$2:$AW$1041,48,FALSE)</f>
        <v>2</v>
      </c>
      <c r="I1918" s="34" t="s">
        <v>2672</v>
      </c>
      <c r="J1918" s="35">
        <f>VLOOKUP($J1909,ASBVs!$A$2:$AW$1041,49,FALSE)</f>
        <v>3</v>
      </c>
    </row>
    <row r="1919" spans="2:10" ht="12.6" customHeight="1" x14ac:dyDescent="0.3">
      <c r="B1919" s="36" t="s">
        <v>2696</v>
      </c>
      <c r="C1919" s="95" t="str">
        <f>VLOOKUP($J1909,ASBVs!$A$2:$E$1041,5,FALSE)</f>
        <v xml:space="preserve">Individual </v>
      </c>
      <c r="D1919" s="96"/>
      <c r="E1919" s="97" t="s">
        <v>2697</v>
      </c>
      <c r="F1919" s="98"/>
      <c r="G1919" s="74"/>
      <c r="H1919" s="75"/>
      <c r="I1919" s="37" t="s">
        <v>2698</v>
      </c>
      <c r="J1919" s="38"/>
    </row>
    <row r="1921" spans="2:10" ht="12.6" customHeight="1" x14ac:dyDescent="0.3">
      <c r="B1921" s="76" t="s">
        <v>2692</v>
      </c>
      <c r="C1921" s="77"/>
      <c r="D1921" s="20" t="str">
        <f>VLOOKUP($J1921,ASBVs!$A$2:$B$1041,2,FALSE)</f>
        <v>226038</v>
      </c>
      <c r="E1921" s="21"/>
      <c r="F1921" s="22" t="str">
        <f>VLOOKUP($J1921,ASBVs!$A$2:$J$1041,10,FALSE)</f>
        <v>Single</v>
      </c>
      <c r="G1921" s="78" t="str">
        <f>VLOOKUP($J1921,ASBVs!$A$2:$AX$1041,50,FALSE)</f>
        <v xml:space="preserve"> </v>
      </c>
      <c r="H1921" s="79"/>
      <c r="I1921" s="23" t="s">
        <v>2693</v>
      </c>
      <c r="J1921" s="24">
        <v>151</v>
      </c>
    </row>
    <row r="1922" spans="2:10" ht="12.6" customHeight="1" x14ac:dyDescent="0.3">
      <c r="B1922" s="25" t="s">
        <v>2694</v>
      </c>
      <c r="C1922" s="80" t="str">
        <f>VLOOKUP($J1921,ASBVs!$A$2:$H$1041,8,FALSE)</f>
        <v>215405</v>
      </c>
      <c r="D1922" s="80"/>
      <c r="E1922" s="81"/>
      <c r="F1922" s="26" t="s">
        <v>2639</v>
      </c>
      <c r="G1922" s="82">
        <f>VLOOKUP($J1921,ASBVs!$A$2:$I$1041,9,FALSE)</f>
        <v>44738</v>
      </c>
      <c r="H1922" s="83"/>
      <c r="I1922" s="83"/>
      <c r="J1922" s="84"/>
    </row>
    <row r="1923" spans="2:10" ht="12.6" customHeight="1" x14ac:dyDescent="0.3">
      <c r="B1923" s="27" t="s">
        <v>0</v>
      </c>
      <c r="C1923" s="28" t="s">
        <v>1</v>
      </c>
      <c r="D1923" s="28" t="s">
        <v>2</v>
      </c>
      <c r="E1923" s="28" t="s">
        <v>3</v>
      </c>
      <c r="F1923" s="27" t="s">
        <v>4</v>
      </c>
      <c r="G1923" s="28" t="s">
        <v>1093</v>
      </c>
      <c r="H1923" s="28" t="s">
        <v>1092</v>
      </c>
      <c r="I1923" s="28" t="s">
        <v>5</v>
      </c>
      <c r="J1923" s="28" t="s">
        <v>2652</v>
      </c>
    </row>
    <row r="1924" spans="2:10" ht="12.6" customHeight="1" x14ac:dyDescent="0.3">
      <c r="B1924" s="29">
        <f>VLOOKUP($J1921,ASBVs!$A$2:$AP$1041,11,FALSE)</f>
        <v>0.71</v>
      </c>
      <c r="C1924" s="29">
        <f>VLOOKUP($J1921,ASBVs!$A$2:$AP$1041,13,FALSE)</f>
        <v>10.83</v>
      </c>
      <c r="D1924" s="29">
        <f>VLOOKUP($J1921,ASBVs!$A$2:$AP$1041,15,FALSE)</f>
        <v>15.55</v>
      </c>
      <c r="E1924" s="29">
        <f>VLOOKUP($J1921,ASBVs!$A$2:$AP$1041,17,FALSE)</f>
        <v>-0.05</v>
      </c>
      <c r="F1924" s="29">
        <f>VLOOKUP($J1921,ASBVs!$A$2:$AP$1041,19,FALSE)</f>
        <v>1.89</v>
      </c>
      <c r="G1924" s="39">
        <f>VLOOKUP($J1921,ASBVs!$A$2:$AP$1041,41,FALSE)</f>
        <v>0.43</v>
      </c>
      <c r="H1924" s="39">
        <f>VLOOKUP($J1921,ASBVs!$A$2:$AP$1041,39,FALSE)</f>
        <v>0.23</v>
      </c>
      <c r="I1924" s="29">
        <f>VLOOKUP($J1921,ASBVs!$A$2:$AP$1041,21,FALSE)</f>
        <v>-0.37</v>
      </c>
      <c r="J1924" s="39">
        <f>VLOOKUP($J1921,ASBVs!$A$2:$AP$1041,31,FALSE)</f>
        <v>0.28999999999999998</v>
      </c>
    </row>
    <row r="1925" spans="2:10" ht="12.6" customHeight="1" x14ac:dyDescent="0.3">
      <c r="B1925" s="29">
        <f>VLOOKUP($J1921,ASBVs!$A$2:$AP$1041,12,FALSE)</f>
        <v>63</v>
      </c>
      <c r="C1925" s="29">
        <f>VLOOKUP($J1921,ASBVs!$A$2:$AP$1041,14,FALSE)</f>
        <v>66</v>
      </c>
      <c r="D1925" s="29">
        <f>VLOOKUP($J1921,ASBVs!$A$2:$AP$1041,16,FALSE)</f>
        <v>54</v>
      </c>
      <c r="E1925" s="29">
        <f>VLOOKUP($J1921,ASBVs!$A$2:$AP$1041,18,FALSE)</f>
        <v>59</v>
      </c>
      <c r="F1925" s="29">
        <f>VLOOKUP($J1921,ASBVs!$A$2:$AP$1041,20,FALSE)</f>
        <v>59</v>
      </c>
      <c r="G1925" s="29">
        <f>VLOOKUP($J1921,ASBVs!$A$2:$AP$1041,42,FALSE)</f>
        <v>47</v>
      </c>
      <c r="H1925" s="29">
        <f>VLOOKUP($J1921,ASBVs!$A$2:$AP$1041,40,FALSE)</f>
        <v>40</v>
      </c>
      <c r="I1925" s="29">
        <f>VLOOKUP($J1921,ASBVs!$A$2:$AP$1041,22,FALSE)</f>
        <v>48</v>
      </c>
      <c r="J1925" s="29">
        <f>VLOOKUP($J1921,ASBVs!$A$2:$AP$1041,32,FALSE)</f>
        <v>45</v>
      </c>
    </row>
    <row r="1926" spans="2:10" ht="12.6" customHeight="1" x14ac:dyDescent="0.3">
      <c r="B1926" s="31" t="s">
        <v>1089</v>
      </c>
      <c r="C1926" s="27" t="s">
        <v>1090</v>
      </c>
      <c r="D1926" s="27" t="s">
        <v>1091</v>
      </c>
      <c r="E1926" s="27" t="s">
        <v>8</v>
      </c>
      <c r="F1926" s="27" t="s">
        <v>6</v>
      </c>
      <c r="G1926" s="27" t="s">
        <v>7</v>
      </c>
      <c r="H1926" s="27" t="s">
        <v>2638</v>
      </c>
      <c r="I1926" s="85" t="s">
        <v>2700</v>
      </c>
      <c r="J1926" s="86"/>
    </row>
    <row r="1927" spans="2:10" ht="12.6" customHeight="1" x14ac:dyDescent="0.3">
      <c r="B1927" s="30">
        <f>VLOOKUP($J1921,ASBVs!$A$2:$AP$1041,33,FALSE)</f>
        <v>0.04</v>
      </c>
      <c r="C1927" s="30">
        <f>VLOOKUP($J1921,ASBVs!$A$2:$AP$1041,35,FALSE)</f>
        <v>0.25</v>
      </c>
      <c r="D1927" s="30">
        <f>VLOOKUP($J1921,ASBVs!$A$2:$AP$1041,37,FALSE)</f>
        <v>1E-3</v>
      </c>
      <c r="E1927" s="32">
        <f>VLOOKUP($J1921,ASBVs!$A$2:$AP$1041,29,FALSE)</f>
        <v>5.34</v>
      </c>
      <c r="F1927" s="32">
        <f>VLOOKUP($J1921,ASBVs!$A$2:$AP$1041,23,FALSE)</f>
        <v>-0.44</v>
      </c>
      <c r="G1927" s="32">
        <f>VLOOKUP($J1921,ASBVs!$A$2:$AP$1041,25,FALSE)</f>
        <v>5.66</v>
      </c>
      <c r="H1927" s="32">
        <f>VLOOKUP($J1921,ASBVs!$A$2:$AP$1041,27,FALSE)</f>
        <v>2.1800000000000002</v>
      </c>
      <c r="I1927" s="86"/>
      <c r="J1927" s="86"/>
    </row>
    <row r="1928" spans="2:10" ht="12.6" customHeight="1" x14ac:dyDescent="0.3">
      <c r="B1928" s="33">
        <f>VLOOKUP($J1921,ASBVs!$A$2:$AP$1041,34,FALSE)</f>
        <v>35</v>
      </c>
      <c r="C1928" s="33">
        <f>VLOOKUP($J1921,ASBVs!$A$2:$AP$1041,36,FALSE)</f>
        <v>43</v>
      </c>
      <c r="D1928" s="33">
        <f>VLOOKUP($J1921,ASBVs!$A$2:$AP$1041,38,FALSE)</f>
        <v>30</v>
      </c>
      <c r="E1928" s="33">
        <f>VLOOKUP($J1921,ASBVs!$A$2:$AP$1041,30,FALSE)</f>
        <v>55</v>
      </c>
      <c r="F1928" s="33">
        <f>VLOOKUP($J1921,ASBVs!$A$2:$AP$1041,24,FALSE)</f>
        <v>41</v>
      </c>
      <c r="G1928" s="33">
        <f>VLOOKUP($J1921,ASBVs!$A$2:$AP$1041,26,FALSE)</f>
        <v>41</v>
      </c>
      <c r="H1928" s="33">
        <f>VLOOKUP($J1921,ASBVs!$A$2:$AP$1041,28,FALSE)</f>
        <v>44</v>
      </c>
      <c r="I1928" s="99">
        <f>VLOOKUP($J1921,ASBVs!$A$2:$AQ$1041,43,FALSE)</f>
        <v>10.46</v>
      </c>
      <c r="J1928" s="79"/>
    </row>
    <row r="1929" spans="2:10" ht="12.6" customHeight="1" x14ac:dyDescent="0.3">
      <c r="B1929" s="87" t="s">
        <v>2695</v>
      </c>
      <c r="C1929" s="88"/>
      <c r="D1929" s="89" t="s">
        <v>2699</v>
      </c>
      <c r="E1929" s="90"/>
      <c r="F1929" s="91" t="str">
        <f>VLOOKUP($J1921,ASBVs!$A$2:$F$1041,6,FALSE)</f>
        <v xml:space="preserve"> </v>
      </c>
      <c r="G1929" s="34" t="s">
        <v>2669</v>
      </c>
      <c r="H1929" s="35" t="str">
        <f>VLOOKUP($J1921,ASBVs!$A$2:$AU$1041,46,FALSE)</f>
        <v>3</v>
      </c>
      <c r="I1929" s="34" t="s">
        <v>2670</v>
      </c>
      <c r="J1929" s="35" t="str">
        <f>VLOOKUP($J1921,ASBVs!$A$2:$AU$1041,47,FALSE)</f>
        <v>3</v>
      </c>
    </row>
    <row r="1930" spans="2:10" ht="12.6" customHeight="1" x14ac:dyDescent="0.3">
      <c r="B1930" s="93">
        <f>VLOOKUP($J1921,ASBVs!$A$2:$AS$1041,45,FALSE)</f>
        <v>125.23</v>
      </c>
      <c r="C1930" s="94"/>
      <c r="D1930" s="93">
        <f>VLOOKUP($J1921,ASBVs!$A$2:$AS$1041,44,FALSE)</f>
        <v>168.34</v>
      </c>
      <c r="E1930" s="94"/>
      <c r="F1930" s="92"/>
      <c r="G1930" s="34" t="s">
        <v>2671</v>
      </c>
      <c r="H1930" s="35" t="str">
        <f>VLOOKUP($J1921,ASBVs!$A$2:$AW$1041,48,FALSE)</f>
        <v>2</v>
      </c>
      <c r="I1930" s="34" t="s">
        <v>2672</v>
      </c>
      <c r="J1930" s="35">
        <f>VLOOKUP($J1921,ASBVs!$A$2:$AW$1041,49,FALSE)</f>
        <v>3</v>
      </c>
    </row>
    <row r="1931" spans="2:10" ht="12.6" customHeight="1" x14ac:dyDescent="0.3">
      <c r="B1931" s="36" t="s">
        <v>2696</v>
      </c>
      <c r="C1931" s="95" t="str">
        <f>VLOOKUP($J1921,ASBVs!$A$2:$E$1041,5,FALSE)</f>
        <v xml:space="preserve">Individual </v>
      </c>
      <c r="D1931" s="96"/>
      <c r="E1931" s="97" t="s">
        <v>2697</v>
      </c>
      <c r="F1931" s="98"/>
      <c r="G1931" s="74"/>
      <c r="H1931" s="75"/>
      <c r="I1931" s="37" t="s">
        <v>2698</v>
      </c>
      <c r="J1931" s="38"/>
    </row>
    <row r="1933" spans="2:10" ht="12.6" customHeight="1" x14ac:dyDescent="0.3">
      <c r="B1933" s="76" t="s">
        <v>2692</v>
      </c>
      <c r="C1933" s="77"/>
      <c r="D1933" s="20" t="str">
        <f>VLOOKUP($J1933,ASBVs!$A$2:$B$1041,2,FALSE)</f>
        <v>225212</v>
      </c>
      <c r="E1933" s="21"/>
      <c r="F1933" s="22" t="str">
        <f>VLOOKUP($J1933,ASBVs!$A$2:$J$1041,10,FALSE)</f>
        <v>Twin</v>
      </c>
      <c r="G1933" s="78" t="str">
        <f>VLOOKUP($J1933,ASBVs!$A$2:$AX$1041,50,FALSE)</f>
        <v xml:space="preserve"> </v>
      </c>
      <c r="H1933" s="79"/>
      <c r="I1933" s="23" t="s">
        <v>2693</v>
      </c>
      <c r="J1933" s="24">
        <v>152</v>
      </c>
    </row>
    <row r="1934" spans="2:10" ht="12.6" customHeight="1" x14ac:dyDescent="0.3">
      <c r="B1934" s="25" t="s">
        <v>2694</v>
      </c>
      <c r="C1934" s="80" t="str">
        <f>VLOOKUP($J1933,ASBVs!$A$2:$H$1041,8,FALSE)</f>
        <v>215475</v>
      </c>
      <c r="D1934" s="80"/>
      <c r="E1934" s="81"/>
      <c r="F1934" s="26" t="s">
        <v>2639</v>
      </c>
      <c r="G1934" s="82">
        <f>VLOOKUP($J1933,ASBVs!$A$2:$I$1041,9,FALSE)</f>
        <v>44715</v>
      </c>
      <c r="H1934" s="83"/>
      <c r="I1934" s="83"/>
      <c r="J1934" s="84"/>
    </row>
    <row r="1935" spans="2:10" ht="12.6" customHeight="1" x14ac:dyDescent="0.3">
      <c r="B1935" s="27" t="s">
        <v>0</v>
      </c>
      <c r="C1935" s="28" t="s">
        <v>1</v>
      </c>
      <c r="D1935" s="28" t="s">
        <v>2</v>
      </c>
      <c r="E1935" s="28" t="s">
        <v>3</v>
      </c>
      <c r="F1935" s="27" t="s">
        <v>4</v>
      </c>
      <c r="G1935" s="28" t="s">
        <v>1093</v>
      </c>
      <c r="H1935" s="28" t="s">
        <v>1092</v>
      </c>
      <c r="I1935" s="28" t="s">
        <v>5</v>
      </c>
      <c r="J1935" s="28" t="s">
        <v>2652</v>
      </c>
    </row>
    <row r="1936" spans="2:10" ht="12.6" customHeight="1" x14ac:dyDescent="0.3">
      <c r="B1936" s="29">
        <f>VLOOKUP($J1933,ASBVs!$A$2:$AP$1041,11,FALSE)</f>
        <v>0.64</v>
      </c>
      <c r="C1936" s="29">
        <f>VLOOKUP($J1933,ASBVs!$A$2:$AP$1041,13,FALSE)</f>
        <v>10.54</v>
      </c>
      <c r="D1936" s="29">
        <f>VLOOKUP($J1933,ASBVs!$A$2:$AP$1041,15,FALSE)</f>
        <v>16.809999999999999</v>
      </c>
      <c r="E1936" s="29">
        <f>VLOOKUP($J1933,ASBVs!$A$2:$AP$1041,17,FALSE)</f>
        <v>-0.38</v>
      </c>
      <c r="F1936" s="29">
        <f>VLOOKUP($J1933,ASBVs!$A$2:$AP$1041,19,FALSE)</f>
        <v>1.26</v>
      </c>
      <c r="G1936" s="39">
        <f>VLOOKUP($J1933,ASBVs!$A$2:$AP$1041,41,FALSE)</f>
        <v>0.47</v>
      </c>
      <c r="H1936" s="39">
        <f>VLOOKUP($J1933,ASBVs!$A$2:$AP$1041,39,FALSE)</f>
        <v>0.27</v>
      </c>
      <c r="I1936" s="29">
        <f>VLOOKUP($J1933,ASBVs!$A$2:$AP$1041,21,FALSE)</f>
        <v>1.19</v>
      </c>
      <c r="J1936" s="39">
        <f>VLOOKUP($J1933,ASBVs!$A$2:$AP$1041,31,FALSE)</f>
        <v>0.27</v>
      </c>
    </row>
    <row r="1937" spans="2:10" ht="12.6" customHeight="1" x14ac:dyDescent="0.3">
      <c r="B1937" s="29">
        <f>VLOOKUP($J1933,ASBVs!$A$2:$AP$1041,12,FALSE)</f>
        <v>63</v>
      </c>
      <c r="C1937" s="29">
        <f>VLOOKUP($J1933,ASBVs!$A$2:$AP$1041,14,FALSE)</f>
        <v>69</v>
      </c>
      <c r="D1937" s="29">
        <f>VLOOKUP($J1933,ASBVs!$A$2:$AP$1041,16,FALSE)</f>
        <v>57</v>
      </c>
      <c r="E1937" s="29">
        <f>VLOOKUP($J1933,ASBVs!$A$2:$AP$1041,18,FALSE)</f>
        <v>62</v>
      </c>
      <c r="F1937" s="29">
        <f>VLOOKUP($J1933,ASBVs!$A$2:$AP$1041,20,FALSE)</f>
        <v>63</v>
      </c>
      <c r="G1937" s="29">
        <f>VLOOKUP($J1933,ASBVs!$A$2:$AP$1041,42,FALSE)</f>
        <v>51</v>
      </c>
      <c r="H1937" s="29">
        <f>VLOOKUP($J1933,ASBVs!$A$2:$AP$1041,40,FALSE)</f>
        <v>44</v>
      </c>
      <c r="I1937" s="29">
        <f>VLOOKUP($J1933,ASBVs!$A$2:$AP$1041,22,FALSE)</f>
        <v>54</v>
      </c>
      <c r="J1937" s="29">
        <f>VLOOKUP($J1933,ASBVs!$A$2:$AP$1041,32,FALSE)</f>
        <v>49</v>
      </c>
    </row>
    <row r="1938" spans="2:10" ht="12.6" customHeight="1" x14ac:dyDescent="0.3">
      <c r="B1938" s="31" t="s">
        <v>1089</v>
      </c>
      <c r="C1938" s="27" t="s">
        <v>1090</v>
      </c>
      <c r="D1938" s="27" t="s">
        <v>1091</v>
      </c>
      <c r="E1938" s="27" t="s">
        <v>8</v>
      </c>
      <c r="F1938" s="27" t="s">
        <v>6</v>
      </c>
      <c r="G1938" s="27" t="s">
        <v>7</v>
      </c>
      <c r="H1938" s="27" t="s">
        <v>2638</v>
      </c>
      <c r="I1938" s="85" t="s">
        <v>2700</v>
      </c>
      <c r="J1938" s="86"/>
    </row>
    <row r="1939" spans="2:10" ht="12.6" customHeight="1" x14ac:dyDescent="0.3">
      <c r="B1939" s="30">
        <f>VLOOKUP($J1933,ASBVs!$A$2:$AP$1041,33,FALSE)</f>
        <v>0.03</v>
      </c>
      <c r="C1939" s="30">
        <f>VLOOKUP($J1933,ASBVs!$A$2:$AP$1041,35,FALSE)</f>
        <v>0.27</v>
      </c>
      <c r="D1939" s="30">
        <f>VLOOKUP($J1933,ASBVs!$A$2:$AP$1041,37,FALSE)</f>
        <v>0.02</v>
      </c>
      <c r="E1939" s="32">
        <f>VLOOKUP($J1933,ASBVs!$A$2:$AP$1041,29,FALSE)</f>
        <v>5.15</v>
      </c>
      <c r="F1939" s="32">
        <f>VLOOKUP($J1933,ASBVs!$A$2:$AP$1041,23,FALSE)</f>
        <v>-0.18</v>
      </c>
      <c r="G1939" s="32">
        <f>VLOOKUP($J1933,ASBVs!$A$2:$AP$1041,25,FALSE)</f>
        <v>4.3600000000000003</v>
      </c>
      <c r="H1939" s="32">
        <f>VLOOKUP($J1933,ASBVs!$A$2:$AP$1041,27,FALSE)</f>
        <v>1.71</v>
      </c>
      <c r="I1939" s="86"/>
      <c r="J1939" s="86"/>
    </row>
    <row r="1940" spans="2:10" ht="12.6" customHeight="1" x14ac:dyDescent="0.3">
      <c r="B1940" s="33">
        <f>VLOOKUP($J1933,ASBVs!$A$2:$AP$1041,34,FALSE)</f>
        <v>39</v>
      </c>
      <c r="C1940" s="33">
        <f>VLOOKUP($J1933,ASBVs!$A$2:$AP$1041,36,FALSE)</f>
        <v>47</v>
      </c>
      <c r="D1940" s="33">
        <f>VLOOKUP($J1933,ASBVs!$A$2:$AP$1041,38,FALSE)</f>
        <v>33</v>
      </c>
      <c r="E1940" s="33">
        <f>VLOOKUP($J1933,ASBVs!$A$2:$AP$1041,30,FALSE)</f>
        <v>58</v>
      </c>
      <c r="F1940" s="33">
        <f>VLOOKUP($J1933,ASBVs!$A$2:$AP$1041,24,FALSE)</f>
        <v>46</v>
      </c>
      <c r="G1940" s="33">
        <f>VLOOKUP($J1933,ASBVs!$A$2:$AP$1041,26,FALSE)</f>
        <v>46</v>
      </c>
      <c r="H1940" s="33">
        <f>VLOOKUP($J1933,ASBVs!$A$2:$AP$1041,28,FALSE)</f>
        <v>48</v>
      </c>
      <c r="I1940" s="99">
        <f>VLOOKUP($J1933,ASBVs!$A$2:$AQ$1041,43,FALSE)</f>
        <v>11.729999999999999</v>
      </c>
      <c r="J1940" s="79"/>
    </row>
    <row r="1941" spans="2:10" ht="12.6" customHeight="1" x14ac:dyDescent="0.3">
      <c r="B1941" s="87" t="s">
        <v>2695</v>
      </c>
      <c r="C1941" s="88"/>
      <c r="D1941" s="89" t="s">
        <v>2699</v>
      </c>
      <c r="E1941" s="90"/>
      <c r="F1941" s="91" t="str">
        <f>VLOOKUP($J1933,ASBVs!$A$2:$F$1041,6,FALSE)</f>
        <v xml:space="preserve"> </v>
      </c>
      <c r="G1941" s="34" t="s">
        <v>2669</v>
      </c>
      <c r="H1941" s="35" t="str">
        <f>VLOOKUP($J1933,ASBVs!$A$2:$AU$1041,46,FALSE)</f>
        <v>2</v>
      </c>
      <c r="I1941" s="34" t="s">
        <v>2670</v>
      </c>
      <c r="J1941" s="35" t="str">
        <f>VLOOKUP($J1933,ASBVs!$A$2:$AU$1041,47,FALSE)</f>
        <v>1</v>
      </c>
    </row>
    <row r="1942" spans="2:10" ht="12.6" customHeight="1" x14ac:dyDescent="0.3">
      <c r="B1942" s="93">
        <f>VLOOKUP($J1933,ASBVs!$A$2:$AS$1041,45,FALSE)</f>
        <v>131.05000000000001</v>
      </c>
      <c r="C1942" s="94"/>
      <c r="D1942" s="93">
        <f>VLOOKUP($J1933,ASBVs!$A$2:$AS$1041,44,FALSE)</f>
        <v>163.09</v>
      </c>
      <c r="E1942" s="94"/>
      <c r="F1942" s="92"/>
      <c r="G1942" s="34" t="s">
        <v>2671</v>
      </c>
      <c r="H1942" s="35" t="str">
        <f>VLOOKUP($J1933,ASBVs!$A$2:$AW$1041,48,FALSE)</f>
        <v>1</v>
      </c>
      <c r="I1942" s="34" t="s">
        <v>2672</v>
      </c>
      <c r="J1942" s="35">
        <f>VLOOKUP($J1933,ASBVs!$A$2:$AW$1041,49,FALSE)</f>
        <v>3</v>
      </c>
    </row>
    <row r="1943" spans="2:10" ht="12.6" customHeight="1" x14ac:dyDescent="0.3">
      <c r="B1943" s="36" t="s">
        <v>2696</v>
      </c>
      <c r="C1943" s="95" t="str">
        <f>VLOOKUP($J1933,ASBVs!$A$2:$E$1041,5,FALSE)</f>
        <v xml:space="preserve">Individual </v>
      </c>
      <c r="D1943" s="96"/>
      <c r="E1943" s="97" t="s">
        <v>2697</v>
      </c>
      <c r="F1943" s="98"/>
      <c r="G1943" s="74"/>
      <c r="H1943" s="75"/>
      <c r="I1943" s="37" t="s">
        <v>2698</v>
      </c>
      <c r="J1943" s="38"/>
    </row>
    <row r="1945" spans="2:10" ht="12.6" customHeight="1" x14ac:dyDescent="0.3">
      <c r="B1945" s="76" t="s">
        <v>2692</v>
      </c>
      <c r="C1945" s="77"/>
      <c r="D1945" s="20" t="str">
        <f>VLOOKUP($J1945,ASBVs!$A$2:$B$1041,2,FALSE)</f>
        <v>223820</v>
      </c>
      <c r="E1945" s="21"/>
      <c r="F1945" s="22" t="str">
        <f>VLOOKUP($J1945,ASBVs!$A$2:$J$1041,10,FALSE)</f>
        <v>Twin</v>
      </c>
      <c r="G1945" s="78" t="str">
        <f>VLOOKUP($J1945,ASBVs!$A$2:$AX$1041,50,FALSE)</f>
        <v xml:space="preserve"> </v>
      </c>
      <c r="H1945" s="79"/>
      <c r="I1945" s="23" t="s">
        <v>2693</v>
      </c>
      <c r="J1945" s="24">
        <v>153</v>
      </c>
    </row>
    <row r="1946" spans="2:10" ht="12.6" customHeight="1" x14ac:dyDescent="0.3">
      <c r="B1946" s="25" t="s">
        <v>2694</v>
      </c>
      <c r="C1946" s="80" t="str">
        <f>VLOOKUP($J1945,ASBVs!$A$2:$H$1041,8,FALSE)</f>
        <v>193431</v>
      </c>
      <c r="D1946" s="80"/>
      <c r="E1946" s="81"/>
      <c r="F1946" s="26" t="s">
        <v>2639</v>
      </c>
      <c r="G1946" s="82">
        <f>VLOOKUP($J1945,ASBVs!$A$2:$I$1041,9,FALSE)</f>
        <v>44703</v>
      </c>
      <c r="H1946" s="83"/>
      <c r="I1946" s="83"/>
      <c r="J1946" s="84"/>
    </row>
    <row r="1947" spans="2:10" ht="12.6" customHeight="1" x14ac:dyDescent="0.3">
      <c r="B1947" s="27" t="s">
        <v>0</v>
      </c>
      <c r="C1947" s="28" t="s">
        <v>1</v>
      </c>
      <c r="D1947" s="28" t="s">
        <v>2</v>
      </c>
      <c r="E1947" s="28" t="s">
        <v>3</v>
      </c>
      <c r="F1947" s="27" t="s">
        <v>4</v>
      </c>
      <c r="G1947" s="28" t="s">
        <v>1093</v>
      </c>
      <c r="H1947" s="28" t="s">
        <v>1092</v>
      </c>
      <c r="I1947" s="28" t="s">
        <v>5</v>
      </c>
      <c r="J1947" s="28" t="s">
        <v>2652</v>
      </c>
    </row>
    <row r="1948" spans="2:10" ht="12.6" customHeight="1" x14ac:dyDescent="0.3">
      <c r="B1948" s="29">
        <f>VLOOKUP($J1945,ASBVs!$A$2:$AP$1041,11,FALSE)</f>
        <v>0.55000000000000004</v>
      </c>
      <c r="C1948" s="29">
        <f>VLOOKUP($J1945,ASBVs!$A$2:$AP$1041,13,FALSE)</f>
        <v>9.18</v>
      </c>
      <c r="D1948" s="29">
        <f>VLOOKUP($J1945,ASBVs!$A$2:$AP$1041,15,FALSE)</f>
        <v>12.28</v>
      </c>
      <c r="E1948" s="29">
        <f>VLOOKUP($J1945,ASBVs!$A$2:$AP$1041,17,FALSE)</f>
        <v>0.18</v>
      </c>
      <c r="F1948" s="29">
        <f>VLOOKUP($J1945,ASBVs!$A$2:$AP$1041,19,FALSE)</f>
        <v>2.4300000000000002</v>
      </c>
      <c r="G1948" s="39">
        <f>VLOOKUP($J1945,ASBVs!$A$2:$AP$1041,41,FALSE)</f>
        <v>0.44</v>
      </c>
      <c r="H1948" s="39">
        <f>VLOOKUP($J1945,ASBVs!$A$2:$AP$1041,39,FALSE)</f>
        <v>0.26</v>
      </c>
      <c r="I1948" s="29">
        <f>VLOOKUP($J1945,ASBVs!$A$2:$AP$1041,21,FALSE)</f>
        <v>0.82</v>
      </c>
      <c r="J1948" s="39">
        <f>VLOOKUP($J1945,ASBVs!$A$2:$AP$1041,31,FALSE)</f>
        <v>0.3</v>
      </c>
    </row>
    <row r="1949" spans="2:10" ht="12.6" customHeight="1" x14ac:dyDescent="0.3">
      <c r="B1949" s="29">
        <f>VLOOKUP($J1945,ASBVs!$A$2:$AP$1041,12,FALSE)</f>
        <v>68</v>
      </c>
      <c r="C1949" s="29">
        <f>VLOOKUP($J1945,ASBVs!$A$2:$AP$1041,14,FALSE)</f>
        <v>71</v>
      </c>
      <c r="D1949" s="29">
        <f>VLOOKUP($J1945,ASBVs!$A$2:$AP$1041,16,FALSE)</f>
        <v>64</v>
      </c>
      <c r="E1949" s="29">
        <f>VLOOKUP($J1945,ASBVs!$A$2:$AP$1041,18,FALSE)</f>
        <v>68</v>
      </c>
      <c r="F1949" s="29">
        <f>VLOOKUP($J1945,ASBVs!$A$2:$AP$1041,20,FALSE)</f>
        <v>66</v>
      </c>
      <c r="G1949" s="29">
        <f>VLOOKUP($J1945,ASBVs!$A$2:$AP$1041,42,FALSE)</f>
        <v>58</v>
      </c>
      <c r="H1949" s="29">
        <f>VLOOKUP($J1945,ASBVs!$A$2:$AP$1041,40,FALSE)</f>
        <v>50</v>
      </c>
      <c r="I1949" s="29">
        <f>VLOOKUP($J1945,ASBVs!$A$2:$AP$1041,22,FALSE)</f>
        <v>64</v>
      </c>
      <c r="J1949" s="29">
        <f>VLOOKUP($J1945,ASBVs!$A$2:$AP$1041,32,FALSE)</f>
        <v>56</v>
      </c>
    </row>
    <row r="1950" spans="2:10" ht="12.6" customHeight="1" x14ac:dyDescent="0.3">
      <c r="B1950" s="31" t="s">
        <v>1089</v>
      </c>
      <c r="C1950" s="27" t="s">
        <v>1090</v>
      </c>
      <c r="D1950" s="27" t="s">
        <v>1091</v>
      </c>
      <c r="E1950" s="27" t="s">
        <v>8</v>
      </c>
      <c r="F1950" s="27" t="s">
        <v>6</v>
      </c>
      <c r="G1950" s="27" t="s">
        <v>7</v>
      </c>
      <c r="H1950" s="27" t="s">
        <v>2638</v>
      </c>
      <c r="I1950" s="85" t="s">
        <v>2700</v>
      </c>
      <c r="J1950" s="86"/>
    </row>
    <row r="1951" spans="2:10" ht="12.6" customHeight="1" x14ac:dyDescent="0.3">
      <c r="B1951" s="30">
        <f>VLOOKUP($J1945,ASBVs!$A$2:$AP$1041,33,FALSE)</f>
        <v>0.05</v>
      </c>
      <c r="C1951" s="30">
        <f>VLOOKUP($J1945,ASBVs!$A$2:$AP$1041,35,FALSE)</f>
        <v>0.18</v>
      </c>
      <c r="D1951" s="30">
        <f>VLOOKUP($J1945,ASBVs!$A$2:$AP$1041,37,FALSE)</f>
        <v>0.03</v>
      </c>
      <c r="E1951" s="32">
        <f>VLOOKUP($J1945,ASBVs!$A$2:$AP$1041,29,FALSE)</f>
        <v>5.1100000000000003</v>
      </c>
      <c r="F1951" s="32">
        <f>VLOOKUP($J1945,ASBVs!$A$2:$AP$1041,23,FALSE)</f>
        <v>-0.2</v>
      </c>
      <c r="G1951" s="32">
        <f>VLOOKUP($J1945,ASBVs!$A$2:$AP$1041,25,FALSE)</f>
        <v>2.58</v>
      </c>
      <c r="H1951" s="32">
        <f>VLOOKUP($J1945,ASBVs!$A$2:$AP$1041,27,FALSE)</f>
        <v>2.39</v>
      </c>
      <c r="I1951" s="86"/>
      <c r="J1951" s="86"/>
    </row>
    <row r="1952" spans="2:10" ht="12.6" customHeight="1" x14ac:dyDescent="0.3">
      <c r="B1952" s="33">
        <f>VLOOKUP($J1945,ASBVs!$A$2:$AP$1041,34,FALSE)</f>
        <v>44</v>
      </c>
      <c r="C1952" s="33">
        <f>VLOOKUP($J1945,ASBVs!$A$2:$AP$1041,36,FALSE)</f>
        <v>53</v>
      </c>
      <c r="D1952" s="33">
        <f>VLOOKUP($J1945,ASBVs!$A$2:$AP$1041,38,FALSE)</f>
        <v>38</v>
      </c>
      <c r="E1952" s="33">
        <f>VLOOKUP($J1945,ASBVs!$A$2:$AP$1041,30,FALSE)</f>
        <v>61</v>
      </c>
      <c r="F1952" s="33">
        <f>VLOOKUP($J1945,ASBVs!$A$2:$AP$1041,24,FALSE)</f>
        <v>52</v>
      </c>
      <c r="G1952" s="33">
        <f>VLOOKUP($J1945,ASBVs!$A$2:$AP$1041,26,FALSE)</f>
        <v>51</v>
      </c>
      <c r="H1952" s="33">
        <f>VLOOKUP($J1945,ASBVs!$A$2:$AP$1041,28,FALSE)</f>
        <v>55</v>
      </c>
      <c r="I1952" s="99">
        <f>VLOOKUP($J1945,ASBVs!$A$2:$AQ$1041,43,FALSE)</f>
        <v>10</v>
      </c>
      <c r="J1952" s="79"/>
    </row>
    <row r="1953" spans="2:10" ht="12.6" customHeight="1" x14ac:dyDescent="0.3">
      <c r="B1953" s="87" t="s">
        <v>2695</v>
      </c>
      <c r="C1953" s="88"/>
      <c r="D1953" s="89" t="s">
        <v>2699</v>
      </c>
      <c r="E1953" s="90"/>
      <c r="F1953" s="91" t="str">
        <f>VLOOKUP($J1945,ASBVs!$A$2:$F$1041,6,FALSE)</f>
        <v xml:space="preserve"> </v>
      </c>
      <c r="G1953" s="34" t="s">
        <v>2669</v>
      </c>
      <c r="H1953" s="35" t="str">
        <f>VLOOKUP($J1945,ASBVs!$A$2:$AU$1041,46,FALSE)</f>
        <v>2</v>
      </c>
      <c r="I1953" s="34" t="s">
        <v>2670</v>
      </c>
      <c r="J1953" s="35" t="str">
        <f>VLOOKUP($J1945,ASBVs!$A$2:$AU$1041,47,FALSE)</f>
        <v>3</v>
      </c>
    </row>
    <row r="1954" spans="2:10" ht="12.6" customHeight="1" x14ac:dyDescent="0.3">
      <c r="B1954" s="93">
        <f>VLOOKUP($J1945,ASBVs!$A$2:$AS$1041,45,FALSE)</f>
        <v>130.57</v>
      </c>
      <c r="C1954" s="94"/>
      <c r="D1954" s="93">
        <f>VLOOKUP($J1945,ASBVs!$A$2:$AS$1041,44,FALSE)</f>
        <v>174.06</v>
      </c>
      <c r="E1954" s="94"/>
      <c r="F1954" s="92"/>
      <c r="G1954" s="34" t="s">
        <v>2671</v>
      </c>
      <c r="H1954" s="35" t="str">
        <f>VLOOKUP($J1945,ASBVs!$A$2:$AW$1041,48,FALSE)</f>
        <v>3</v>
      </c>
      <c r="I1954" s="34" t="s">
        <v>2672</v>
      </c>
      <c r="J1954" s="35">
        <f>VLOOKUP($J1945,ASBVs!$A$2:$AW$1041,49,FALSE)</f>
        <v>3</v>
      </c>
    </row>
    <row r="1955" spans="2:10" ht="12.6" customHeight="1" x14ac:dyDescent="0.3">
      <c r="B1955" s="36" t="s">
        <v>2696</v>
      </c>
      <c r="C1955" s="95" t="str">
        <f>VLOOKUP($J1945,ASBVs!$A$2:$E$1041,5,FALSE)</f>
        <v xml:space="preserve">Individual </v>
      </c>
      <c r="D1955" s="96"/>
      <c r="E1955" s="97" t="s">
        <v>2697</v>
      </c>
      <c r="F1955" s="98"/>
      <c r="G1955" s="74"/>
      <c r="H1955" s="75"/>
      <c r="I1955" s="37" t="s">
        <v>2698</v>
      </c>
      <c r="J1955" s="38"/>
    </row>
    <row r="1957" spans="2:10" ht="12.6" customHeight="1" x14ac:dyDescent="0.3">
      <c r="B1957" s="76" t="s">
        <v>2692</v>
      </c>
      <c r="C1957" s="77"/>
      <c r="D1957" s="20" t="str">
        <f>VLOOKUP($J1957,ASBVs!$A$2:$B$1041,2,FALSE)</f>
        <v>223511</v>
      </c>
      <c r="E1957" s="21"/>
      <c r="F1957" s="22" t="str">
        <f>VLOOKUP($J1957,ASBVs!$A$2:$J$1041,10,FALSE)</f>
        <v>Twin</v>
      </c>
      <c r="G1957" s="78" t="str">
        <f>VLOOKUP($J1957,ASBVs!$A$2:$AX$1041,50,FALSE)</f>
        <v xml:space="preserve"> </v>
      </c>
      <c r="H1957" s="79"/>
      <c r="I1957" s="23" t="s">
        <v>2693</v>
      </c>
      <c r="J1957" s="24">
        <v>154</v>
      </c>
    </row>
    <row r="1958" spans="2:10" ht="12.6" customHeight="1" x14ac:dyDescent="0.3">
      <c r="B1958" s="25" t="s">
        <v>2694</v>
      </c>
      <c r="C1958" s="80" t="str">
        <f>VLOOKUP($J1957,ASBVs!$A$2:$H$1041,8,FALSE)</f>
        <v>218959</v>
      </c>
      <c r="D1958" s="80"/>
      <c r="E1958" s="81"/>
      <c r="F1958" s="26" t="s">
        <v>2639</v>
      </c>
      <c r="G1958" s="82">
        <f>VLOOKUP($J1957,ASBVs!$A$2:$I$1041,9,FALSE)</f>
        <v>44699</v>
      </c>
      <c r="H1958" s="83"/>
      <c r="I1958" s="83"/>
      <c r="J1958" s="84"/>
    </row>
    <row r="1959" spans="2:10" ht="12.6" customHeight="1" x14ac:dyDescent="0.3">
      <c r="B1959" s="27" t="s">
        <v>0</v>
      </c>
      <c r="C1959" s="28" t="s">
        <v>1</v>
      </c>
      <c r="D1959" s="28" t="s">
        <v>2</v>
      </c>
      <c r="E1959" s="28" t="s">
        <v>3</v>
      </c>
      <c r="F1959" s="27" t="s">
        <v>4</v>
      </c>
      <c r="G1959" s="28" t="s">
        <v>1093</v>
      </c>
      <c r="H1959" s="28" t="s">
        <v>1092</v>
      </c>
      <c r="I1959" s="28" t="s">
        <v>5</v>
      </c>
      <c r="J1959" s="28" t="s">
        <v>2652</v>
      </c>
    </row>
    <row r="1960" spans="2:10" ht="12.6" customHeight="1" x14ac:dyDescent="0.3">
      <c r="B1960" s="29">
        <f>VLOOKUP($J1957,ASBVs!$A$2:$AP$1041,11,FALSE)</f>
        <v>0.51</v>
      </c>
      <c r="C1960" s="29">
        <f>VLOOKUP($J1957,ASBVs!$A$2:$AP$1041,13,FALSE)</f>
        <v>9.58</v>
      </c>
      <c r="D1960" s="29">
        <f>VLOOKUP($J1957,ASBVs!$A$2:$AP$1041,15,FALSE)</f>
        <v>15.47</v>
      </c>
      <c r="E1960" s="29">
        <f>VLOOKUP($J1957,ASBVs!$A$2:$AP$1041,17,FALSE)</f>
        <v>-0.39</v>
      </c>
      <c r="F1960" s="29">
        <f>VLOOKUP($J1957,ASBVs!$A$2:$AP$1041,19,FALSE)</f>
        <v>1.53</v>
      </c>
      <c r="G1960" s="39">
        <f>VLOOKUP($J1957,ASBVs!$A$2:$AP$1041,41,FALSE)</f>
        <v>0.47</v>
      </c>
      <c r="H1960" s="39">
        <f>VLOOKUP($J1957,ASBVs!$A$2:$AP$1041,39,FALSE)</f>
        <v>0.27</v>
      </c>
      <c r="I1960" s="29">
        <f>VLOOKUP($J1957,ASBVs!$A$2:$AP$1041,21,FALSE)</f>
        <v>0.06</v>
      </c>
      <c r="J1960" s="39">
        <f>VLOOKUP($J1957,ASBVs!$A$2:$AP$1041,31,FALSE)</f>
        <v>0.3</v>
      </c>
    </row>
    <row r="1961" spans="2:10" ht="12.6" customHeight="1" x14ac:dyDescent="0.3">
      <c r="B1961" s="29">
        <f>VLOOKUP($J1957,ASBVs!$A$2:$AP$1041,12,FALSE)</f>
        <v>65</v>
      </c>
      <c r="C1961" s="29">
        <f>VLOOKUP($J1957,ASBVs!$A$2:$AP$1041,14,FALSE)</f>
        <v>70</v>
      </c>
      <c r="D1961" s="29">
        <f>VLOOKUP($J1957,ASBVs!$A$2:$AP$1041,16,FALSE)</f>
        <v>57</v>
      </c>
      <c r="E1961" s="29">
        <f>VLOOKUP($J1957,ASBVs!$A$2:$AP$1041,18,FALSE)</f>
        <v>63</v>
      </c>
      <c r="F1961" s="29">
        <f>VLOOKUP($J1957,ASBVs!$A$2:$AP$1041,20,FALSE)</f>
        <v>64</v>
      </c>
      <c r="G1961" s="29">
        <f>VLOOKUP($J1957,ASBVs!$A$2:$AP$1041,42,FALSE)</f>
        <v>51</v>
      </c>
      <c r="H1961" s="29">
        <f>VLOOKUP($J1957,ASBVs!$A$2:$AP$1041,40,FALSE)</f>
        <v>44</v>
      </c>
      <c r="I1961" s="29">
        <f>VLOOKUP($J1957,ASBVs!$A$2:$AP$1041,22,FALSE)</f>
        <v>55</v>
      </c>
      <c r="J1961" s="29">
        <f>VLOOKUP($J1957,ASBVs!$A$2:$AP$1041,32,FALSE)</f>
        <v>49</v>
      </c>
    </row>
    <row r="1962" spans="2:10" ht="12.6" customHeight="1" x14ac:dyDescent="0.3">
      <c r="B1962" s="31" t="s">
        <v>1089</v>
      </c>
      <c r="C1962" s="27" t="s">
        <v>1090</v>
      </c>
      <c r="D1962" s="27" t="s">
        <v>1091</v>
      </c>
      <c r="E1962" s="27" t="s">
        <v>8</v>
      </c>
      <c r="F1962" s="27" t="s">
        <v>6</v>
      </c>
      <c r="G1962" s="27" t="s">
        <v>7</v>
      </c>
      <c r="H1962" s="27" t="s">
        <v>2638</v>
      </c>
      <c r="I1962" s="85" t="s">
        <v>2700</v>
      </c>
      <c r="J1962" s="86"/>
    </row>
    <row r="1963" spans="2:10" ht="12.6" customHeight="1" x14ac:dyDescent="0.3">
      <c r="B1963" s="30">
        <f>VLOOKUP($J1957,ASBVs!$A$2:$AP$1041,33,FALSE)</f>
        <v>0.03</v>
      </c>
      <c r="C1963" s="30">
        <f>VLOOKUP($J1957,ASBVs!$A$2:$AP$1041,35,FALSE)</f>
        <v>0.24</v>
      </c>
      <c r="D1963" s="30">
        <f>VLOOKUP($J1957,ASBVs!$A$2:$AP$1041,37,FALSE)</f>
        <v>0.03</v>
      </c>
      <c r="E1963" s="32">
        <f>VLOOKUP($J1957,ASBVs!$A$2:$AP$1041,29,FALSE)</f>
        <v>5.4</v>
      </c>
      <c r="F1963" s="32">
        <f>VLOOKUP($J1957,ASBVs!$A$2:$AP$1041,23,FALSE)</f>
        <v>-0.31</v>
      </c>
      <c r="G1963" s="32">
        <f>VLOOKUP($J1957,ASBVs!$A$2:$AP$1041,25,FALSE)</f>
        <v>4.4000000000000004</v>
      </c>
      <c r="H1963" s="32">
        <f>VLOOKUP($J1957,ASBVs!$A$2:$AP$1041,27,FALSE)</f>
        <v>1.96</v>
      </c>
      <c r="I1963" s="86"/>
      <c r="J1963" s="86"/>
    </row>
    <row r="1964" spans="2:10" ht="12.6" customHeight="1" x14ac:dyDescent="0.3">
      <c r="B1964" s="33">
        <f>VLOOKUP($J1957,ASBVs!$A$2:$AP$1041,34,FALSE)</f>
        <v>39</v>
      </c>
      <c r="C1964" s="33">
        <f>VLOOKUP($J1957,ASBVs!$A$2:$AP$1041,36,FALSE)</f>
        <v>47</v>
      </c>
      <c r="D1964" s="33">
        <f>VLOOKUP($J1957,ASBVs!$A$2:$AP$1041,38,FALSE)</f>
        <v>34</v>
      </c>
      <c r="E1964" s="33">
        <f>VLOOKUP($J1957,ASBVs!$A$2:$AP$1041,30,FALSE)</f>
        <v>59</v>
      </c>
      <c r="F1964" s="33">
        <f>VLOOKUP($J1957,ASBVs!$A$2:$AP$1041,24,FALSE)</f>
        <v>45</v>
      </c>
      <c r="G1964" s="33">
        <f>VLOOKUP($J1957,ASBVs!$A$2:$AP$1041,26,FALSE)</f>
        <v>45</v>
      </c>
      <c r="H1964" s="33">
        <f>VLOOKUP($J1957,ASBVs!$A$2:$AP$1041,28,FALSE)</f>
        <v>49</v>
      </c>
      <c r="I1964" s="99">
        <f>VLOOKUP($J1957,ASBVs!$A$2:$AQ$1041,43,FALSE)</f>
        <v>9.64</v>
      </c>
      <c r="J1964" s="79"/>
    </row>
    <row r="1965" spans="2:10" ht="12.6" customHeight="1" x14ac:dyDescent="0.3">
      <c r="B1965" s="87" t="s">
        <v>2695</v>
      </c>
      <c r="C1965" s="88"/>
      <c r="D1965" s="89" t="s">
        <v>2699</v>
      </c>
      <c r="E1965" s="90"/>
      <c r="F1965" s="91" t="str">
        <f>VLOOKUP($J1957,ASBVs!$A$2:$F$1041,6,FALSE)</f>
        <v xml:space="preserve"> </v>
      </c>
      <c r="G1965" s="34" t="s">
        <v>2669</v>
      </c>
      <c r="H1965" s="35" t="str">
        <f>VLOOKUP($J1957,ASBVs!$A$2:$AU$1041,46,FALSE)</f>
        <v>3</v>
      </c>
      <c r="I1965" s="34" t="s">
        <v>2670</v>
      </c>
      <c r="J1965" s="35" t="str">
        <f>VLOOKUP($J1957,ASBVs!$A$2:$AU$1041,47,FALSE)</f>
        <v>2</v>
      </c>
    </row>
    <row r="1966" spans="2:10" ht="12.6" customHeight="1" x14ac:dyDescent="0.3">
      <c r="B1966" s="93">
        <f>VLOOKUP($J1957,ASBVs!$A$2:$AS$1041,45,FALSE)</f>
        <v>126.61</v>
      </c>
      <c r="C1966" s="94"/>
      <c r="D1966" s="93">
        <f>VLOOKUP($J1957,ASBVs!$A$2:$AS$1041,44,FALSE)</f>
        <v>165.42</v>
      </c>
      <c r="E1966" s="94"/>
      <c r="F1966" s="92"/>
      <c r="G1966" s="34" t="s">
        <v>2671</v>
      </c>
      <c r="H1966" s="35" t="str">
        <f>VLOOKUP($J1957,ASBVs!$A$2:$AW$1041,48,FALSE)</f>
        <v>2</v>
      </c>
      <c r="I1966" s="34" t="s">
        <v>2672</v>
      </c>
      <c r="J1966" s="35">
        <f>VLOOKUP($J1957,ASBVs!$A$2:$AW$1041,49,FALSE)</f>
        <v>3</v>
      </c>
    </row>
    <row r="1967" spans="2:10" ht="12.6" customHeight="1" x14ac:dyDescent="0.3">
      <c r="B1967" s="36" t="s">
        <v>2696</v>
      </c>
      <c r="C1967" s="95" t="str">
        <f>VLOOKUP($J1957,ASBVs!$A$2:$E$1041,5,FALSE)</f>
        <v xml:space="preserve">Individual </v>
      </c>
      <c r="D1967" s="96"/>
      <c r="E1967" s="97" t="s">
        <v>2697</v>
      </c>
      <c r="F1967" s="98"/>
      <c r="G1967" s="74"/>
      <c r="H1967" s="75"/>
      <c r="I1967" s="37" t="s">
        <v>2698</v>
      </c>
      <c r="J1967" s="38"/>
    </row>
    <row r="1969" spans="2:10" ht="12.6" customHeight="1" x14ac:dyDescent="0.3">
      <c r="B1969" s="76" t="s">
        <v>2692</v>
      </c>
      <c r="C1969" s="77"/>
      <c r="D1969" s="20" t="str">
        <f>VLOOKUP($J1969,ASBVs!$A$2:$B$1041,2,FALSE)</f>
        <v>225273</v>
      </c>
      <c r="E1969" s="21"/>
      <c r="F1969" s="22" t="str">
        <f>VLOOKUP($J1969,ASBVs!$A$2:$J$1041,10,FALSE)</f>
        <v>Twin</v>
      </c>
      <c r="G1969" s="78" t="str">
        <f>VLOOKUP($J1969,ASBVs!$A$2:$AX$1041,50,FALSE)</f>
        <v>«««««</v>
      </c>
      <c r="H1969" s="79"/>
      <c r="I1969" s="23" t="s">
        <v>2693</v>
      </c>
      <c r="J1969" s="24">
        <v>155</v>
      </c>
    </row>
    <row r="1970" spans="2:10" ht="12.6" customHeight="1" x14ac:dyDescent="0.3">
      <c r="B1970" s="25" t="s">
        <v>2694</v>
      </c>
      <c r="C1970" s="80" t="str">
        <f>VLOOKUP($J1969,ASBVs!$A$2:$H$1041,8,FALSE)</f>
        <v>196104</v>
      </c>
      <c r="D1970" s="80"/>
      <c r="E1970" s="81"/>
      <c r="F1970" s="26" t="s">
        <v>2639</v>
      </c>
      <c r="G1970" s="82">
        <f>VLOOKUP($J1969,ASBVs!$A$2:$I$1041,9,FALSE)</f>
        <v>44720</v>
      </c>
      <c r="H1970" s="83"/>
      <c r="I1970" s="83"/>
      <c r="J1970" s="84"/>
    </row>
    <row r="1971" spans="2:10" ht="12.6" customHeight="1" x14ac:dyDescent="0.3">
      <c r="B1971" s="27" t="s">
        <v>0</v>
      </c>
      <c r="C1971" s="28" t="s">
        <v>1</v>
      </c>
      <c r="D1971" s="28" t="s">
        <v>2</v>
      </c>
      <c r="E1971" s="28" t="s">
        <v>3</v>
      </c>
      <c r="F1971" s="27" t="s">
        <v>4</v>
      </c>
      <c r="G1971" s="28" t="s">
        <v>1093</v>
      </c>
      <c r="H1971" s="28" t="s">
        <v>1092</v>
      </c>
      <c r="I1971" s="28" t="s">
        <v>5</v>
      </c>
      <c r="J1971" s="28" t="s">
        <v>2652</v>
      </c>
    </row>
    <row r="1972" spans="2:10" ht="12.6" customHeight="1" x14ac:dyDescent="0.3">
      <c r="B1972" s="29">
        <f>VLOOKUP($J1969,ASBVs!$A$2:$AP$1041,11,FALSE)</f>
        <v>0.5</v>
      </c>
      <c r="C1972" s="29">
        <f>VLOOKUP($J1969,ASBVs!$A$2:$AP$1041,13,FALSE)</f>
        <v>8.73</v>
      </c>
      <c r="D1972" s="29">
        <f>VLOOKUP($J1969,ASBVs!$A$2:$AP$1041,15,FALSE)</f>
        <v>14.15</v>
      </c>
      <c r="E1972" s="29">
        <f>VLOOKUP($J1969,ASBVs!$A$2:$AP$1041,17,FALSE)</f>
        <v>-0.33</v>
      </c>
      <c r="F1972" s="29">
        <f>VLOOKUP($J1969,ASBVs!$A$2:$AP$1041,19,FALSE)</f>
        <v>1.86</v>
      </c>
      <c r="G1972" s="39">
        <f>VLOOKUP($J1969,ASBVs!$A$2:$AP$1041,41,FALSE)</f>
        <v>0.47</v>
      </c>
      <c r="H1972" s="39">
        <f>VLOOKUP($J1969,ASBVs!$A$2:$AP$1041,39,FALSE)</f>
        <v>0.22</v>
      </c>
      <c r="I1972" s="29">
        <f>VLOOKUP($J1969,ASBVs!$A$2:$AP$1041,21,FALSE)</f>
        <v>-0.96</v>
      </c>
      <c r="J1972" s="39">
        <f>VLOOKUP($J1969,ASBVs!$A$2:$AP$1041,31,FALSE)</f>
        <v>0.32</v>
      </c>
    </row>
    <row r="1973" spans="2:10" ht="12.6" customHeight="1" x14ac:dyDescent="0.3">
      <c r="B1973" s="29">
        <f>VLOOKUP($J1969,ASBVs!$A$2:$AP$1041,12,FALSE)</f>
        <v>68</v>
      </c>
      <c r="C1973" s="29">
        <f>VLOOKUP($J1969,ASBVs!$A$2:$AP$1041,14,FALSE)</f>
        <v>71</v>
      </c>
      <c r="D1973" s="29">
        <f>VLOOKUP($J1969,ASBVs!$A$2:$AP$1041,16,FALSE)</f>
        <v>64</v>
      </c>
      <c r="E1973" s="29">
        <f>VLOOKUP($J1969,ASBVs!$A$2:$AP$1041,18,FALSE)</f>
        <v>67</v>
      </c>
      <c r="F1973" s="29">
        <f>VLOOKUP($J1969,ASBVs!$A$2:$AP$1041,20,FALSE)</f>
        <v>67</v>
      </c>
      <c r="G1973" s="29">
        <f>VLOOKUP($J1969,ASBVs!$A$2:$AP$1041,42,FALSE)</f>
        <v>62</v>
      </c>
      <c r="H1973" s="29">
        <f>VLOOKUP($J1969,ASBVs!$A$2:$AP$1041,40,FALSE)</f>
        <v>53</v>
      </c>
      <c r="I1973" s="29">
        <f>VLOOKUP($J1969,ASBVs!$A$2:$AP$1041,22,FALSE)</f>
        <v>64</v>
      </c>
      <c r="J1973" s="29">
        <f>VLOOKUP($J1969,ASBVs!$A$2:$AP$1041,32,FALSE)</f>
        <v>60</v>
      </c>
    </row>
    <row r="1974" spans="2:10" ht="12.6" customHeight="1" x14ac:dyDescent="0.3">
      <c r="B1974" s="31" t="s">
        <v>1089</v>
      </c>
      <c r="C1974" s="27" t="s">
        <v>1090</v>
      </c>
      <c r="D1974" s="27" t="s">
        <v>1091</v>
      </c>
      <c r="E1974" s="27" t="s">
        <v>8</v>
      </c>
      <c r="F1974" s="27" t="s">
        <v>6</v>
      </c>
      <c r="G1974" s="27" t="s">
        <v>7</v>
      </c>
      <c r="H1974" s="27" t="s">
        <v>2638</v>
      </c>
      <c r="I1974" s="85" t="s">
        <v>2700</v>
      </c>
      <c r="J1974" s="86"/>
    </row>
    <row r="1975" spans="2:10" ht="12.6" customHeight="1" x14ac:dyDescent="0.3">
      <c r="B1975" s="30">
        <f>VLOOKUP($J1969,ASBVs!$A$2:$AP$1041,33,FALSE)</f>
        <v>0.03</v>
      </c>
      <c r="C1975" s="30">
        <f>VLOOKUP($J1969,ASBVs!$A$2:$AP$1041,35,FALSE)</f>
        <v>0.19</v>
      </c>
      <c r="D1975" s="30">
        <f>VLOOKUP($J1969,ASBVs!$A$2:$AP$1041,37,FALSE)</f>
        <v>0.02</v>
      </c>
      <c r="E1975" s="32">
        <f>VLOOKUP($J1969,ASBVs!$A$2:$AP$1041,29,FALSE)</f>
        <v>5.16</v>
      </c>
      <c r="F1975" s="32">
        <f>VLOOKUP($J1969,ASBVs!$A$2:$AP$1041,23,FALSE)</f>
        <v>0.12</v>
      </c>
      <c r="G1975" s="32">
        <f>VLOOKUP($J1969,ASBVs!$A$2:$AP$1041,25,FALSE)</f>
        <v>2.13</v>
      </c>
      <c r="H1975" s="32">
        <f>VLOOKUP($J1969,ASBVs!$A$2:$AP$1041,27,FALSE)</f>
        <v>2.2000000000000002</v>
      </c>
      <c r="I1975" s="86"/>
      <c r="J1975" s="86"/>
    </row>
    <row r="1976" spans="2:10" ht="12.6" customHeight="1" x14ac:dyDescent="0.3">
      <c r="B1976" s="33">
        <f>VLOOKUP($J1969,ASBVs!$A$2:$AP$1041,34,FALSE)</f>
        <v>47</v>
      </c>
      <c r="C1976" s="33">
        <f>VLOOKUP($J1969,ASBVs!$A$2:$AP$1041,36,FALSE)</f>
        <v>56</v>
      </c>
      <c r="D1976" s="33">
        <f>VLOOKUP($J1969,ASBVs!$A$2:$AP$1041,38,FALSE)</f>
        <v>40</v>
      </c>
      <c r="E1976" s="33">
        <f>VLOOKUP($J1969,ASBVs!$A$2:$AP$1041,30,FALSE)</f>
        <v>62</v>
      </c>
      <c r="F1976" s="33">
        <f>VLOOKUP($J1969,ASBVs!$A$2:$AP$1041,24,FALSE)</f>
        <v>54</v>
      </c>
      <c r="G1976" s="33">
        <f>VLOOKUP($J1969,ASBVs!$A$2:$AP$1041,26,FALSE)</f>
        <v>53</v>
      </c>
      <c r="H1976" s="33">
        <f>VLOOKUP($J1969,ASBVs!$A$2:$AP$1041,28,FALSE)</f>
        <v>56</v>
      </c>
      <c r="I1976" s="99">
        <f>VLOOKUP($J1969,ASBVs!$A$2:$AQ$1041,43,FALSE)</f>
        <v>7.7700000000000005</v>
      </c>
      <c r="J1976" s="79"/>
    </row>
    <row r="1977" spans="2:10" ht="12.6" customHeight="1" x14ac:dyDescent="0.3">
      <c r="B1977" s="87" t="s">
        <v>2695</v>
      </c>
      <c r="C1977" s="88"/>
      <c r="D1977" s="89" t="s">
        <v>2699</v>
      </c>
      <c r="E1977" s="90"/>
      <c r="F1977" s="91" t="str">
        <f>VLOOKUP($J1969,ASBVs!$A$2:$F$1041,6,FALSE)</f>
        <v xml:space="preserve"> </v>
      </c>
      <c r="G1977" s="34" t="s">
        <v>2669</v>
      </c>
      <c r="H1977" s="35" t="str">
        <f>VLOOKUP($J1969,ASBVs!$A$2:$AU$1041,46,FALSE)</f>
        <v>2</v>
      </c>
      <c r="I1977" s="34" t="s">
        <v>2670</v>
      </c>
      <c r="J1977" s="35" t="str">
        <f>VLOOKUP($J1969,ASBVs!$A$2:$AU$1041,47,FALSE)</f>
        <v>1</v>
      </c>
    </row>
    <row r="1978" spans="2:10" ht="12.6" customHeight="1" x14ac:dyDescent="0.3">
      <c r="B1978" s="93">
        <f>VLOOKUP($J1969,ASBVs!$A$2:$AS$1041,45,FALSE)</f>
        <v>125.76</v>
      </c>
      <c r="C1978" s="94"/>
      <c r="D1978" s="93">
        <f>VLOOKUP($J1969,ASBVs!$A$2:$AS$1041,44,FALSE)</f>
        <v>160.38999999999999</v>
      </c>
      <c r="E1978" s="94"/>
      <c r="F1978" s="92"/>
      <c r="G1978" s="34" t="s">
        <v>2671</v>
      </c>
      <c r="H1978" s="35" t="str">
        <f>VLOOKUP($J1969,ASBVs!$A$2:$AW$1041,48,FALSE)</f>
        <v>2</v>
      </c>
      <c r="I1978" s="34" t="s">
        <v>2672</v>
      </c>
      <c r="J1978" s="35">
        <f>VLOOKUP($J1969,ASBVs!$A$2:$AW$1041,49,FALSE)</f>
        <v>3</v>
      </c>
    </row>
    <row r="1979" spans="2:10" ht="12.6" customHeight="1" x14ac:dyDescent="0.3">
      <c r="B1979" s="36" t="s">
        <v>2696</v>
      </c>
      <c r="C1979" s="95" t="str">
        <f>VLOOKUP($J1969,ASBVs!$A$2:$E$1041,5,FALSE)</f>
        <v xml:space="preserve">Individual </v>
      </c>
      <c r="D1979" s="96"/>
      <c r="E1979" s="97" t="s">
        <v>2697</v>
      </c>
      <c r="F1979" s="98"/>
      <c r="G1979" s="74"/>
      <c r="H1979" s="75"/>
      <c r="I1979" s="37" t="s">
        <v>2698</v>
      </c>
      <c r="J1979" s="38"/>
    </row>
    <row r="1981" spans="2:10" ht="12.6" customHeight="1" x14ac:dyDescent="0.3">
      <c r="B1981" s="76" t="s">
        <v>2692</v>
      </c>
      <c r="C1981" s="77"/>
      <c r="D1981" s="20" t="str">
        <f>VLOOKUP($J1981,ASBVs!$A$2:$B$1041,2,FALSE)</f>
        <v>225291</v>
      </c>
      <c r="E1981" s="21"/>
      <c r="F1981" s="22" t="str">
        <f>VLOOKUP($J1981,ASBVs!$A$2:$J$1041,10,FALSE)</f>
        <v>Single</v>
      </c>
      <c r="G1981" s="78" t="str">
        <f>VLOOKUP($J1981,ASBVs!$A$2:$AX$1041,50,FALSE)</f>
        <v>«««««</v>
      </c>
      <c r="H1981" s="79"/>
      <c r="I1981" s="23" t="s">
        <v>2693</v>
      </c>
      <c r="J1981" s="24">
        <v>156</v>
      </c>
    </row>
    <row r="1982" spans="2:10" ht="12.6" customHeight="1" x14ac:dyDescent="0.3">
      <c r="B1982" s="25" t="s">
        <v>2694</v>
      </c>
      <c r="C1982" s="80" t="str">
        <f>VLOOKUP($J1981,ASBVs!$A$2:$H$1041,8,FALSE)</f>
        <v>218959</v>
      </c>
      <c r="D1982" s="80"/>
      <c r="E1982" s="81"/>
      <c r="F1982" s="26" t="s">
        <v>2639</v>
      </c>
      <c r="G1982" s="82">
        <f>VLOOKUP($J1981,ASBVs!$A$2:$I$1041,9,FALSE)</f>
        <v>44721</v>
      </c>
      <c r="H1982" s="83"/>
      <c r="I1982" s="83"/>
      <c r="J1982" s="84"/>
    </row>
    <row r="1983" spans="2:10" ht="12.6" customHeight="1" x14ac:dyDescent="0.3">
      <c r="B1983" s="27" t="s">
        <v>0</v>
      </c>
      <c r="C1983" s="28" t="s">
        <v>1</v>
      </c>
      <c r="D1983" s="28" t="s">
        <v>2</v>
      </c>
      <c r="E1983" s="28" t="s">
        <v>3</v>
      </c>
      <c r="F1983" s="27" t="s">
        <v>4</v>
      </c>
      <c r="G1983" s="28" t="s">
        <v>1093</v>
      </c>
      <c r="H1983" s="28" t="s">
        <v>1092</v>
      </c>
      <c r="I1983" s="28" t="s">
        <v>5</v>
      </c>
      <c r="J1983" s="28" t="s">
        <v>2652</v>
      </c>
    </row>
    <row r="1984" spans="2:10" ht="12.6" customHeight="1" x14ac:dyDescent="0.3">
      <c r="B1984" s="29">
        <f>VLOOKUP($J1981,ASBVs!$A$2:$AP$1041,11,FALSE)</f>
        <v>0.33</v>
      </c>
      <c r="C1984" s="29">
        <f>VLOOKUP($J1981,ASBVs!$A$2:$AP$1041,13,FALSE)</f>
        <v>7.99</v>
      </c>
      <c r="D1984" s="29">
        <f>VLOOKUP($J1981,ASBVs!$A$2:$AP$1041,15,FALSE)</f>
        <v>12.27</v>
      </c>
      <c r="E1984" s="29">
        <f>VLOOKUP($J1981,ASBVs!$A$2:$AP$1041,17,FALSE)</f>
        <v>1.05</v>
      </c>
      <c r="F1984" s="29">
        <f>VLOOKUP($J1981,ASBVs!$A$2:$AP$1041,19,FALSE)</f>
        <v>2.2799999999999998</v>
      </c>
      <c r="G1984" s="39">
        <f>VLOOKUP($J1981,ASBVs!$A$2:$AP$1041,41,FALSE)</f>
        <v>0.45</v>
      </c>
      <c r="H1984" s="39">
        <f>VLOOKUP($J1981,ASBVs!$A$2:$AP$1041,39,FALSE)</f>
        <v>0.2</v>
      </c>
      <c r="I1984" s="29">
        <f>VLOOKUP($J1981,ASBVs!$A$2:$AP$1041,21,FALSE)</f>
        <v>0.17</v>
      </c>
      <c r="J1984" s="39">
        <f>VLOOKUP($J1981,ASBVs!$A$2:$AP$1041,31,FALSE)</f>
        <v>0.32</v>
      </c>
    </row>
    <row r="1985" spans="2:10" ht="12.6" customHeight="1" x14ac:dyDescent="0.3">
      <c r="B1985" s="29">
        <f>VLOOKUP($J1981,ASBVs!$A$2:$AP$1041,12,FALSE)</f>
        <v>66</v>
      </c>
      <c r="C1985" s="29">
        <f>VLOOKUP($J1981,ASBVs!$A$2:$AP$1041,14,FALSE)</f>
        <v>70</v>
      </c>
      <c r="D1985" s="29">
        <f>VLOOKUP($J1981,ASBVs!$A$2:$AP$1041,16,FALSE)</f>
        <v>61</v>
      </c>
      <c r="E1985" s="29">
        <f>VLOOKUP($J1981,ASBVs!$A$2:$AP$1041,18,FALSE)</f>
        <v>64</v>
      </c>
      <c r="F1985" s="29">
        <f>VLOOKUP($J1981,ASBVs!$A$2:$AP$1041,20,FALSE)</f>
        <v>65</v>
      </c>
      <c r="G1985" s="29">
        <f>VLOOKUP($J1981,ASBVs!$A$2:$AP$1041,42,FALSE)</f>
        <v>53</v>
      </c>
      <c r="H1985" s="29">
        <f>VLOOKUP($J1981,ASBVs!$A$2:$AP$1041,40,FALSE)</f>
        <v>46</v>
      </c>
      <c r="I1985" s="29">
        <f>VLOOKUP($J1981,ASBVs!$A$2:$AP$1041,22,FALSE)</f>
        <v>57</v>
      </c>
      <c r="J1985" s="29">
        <f>VLOOKUP($J1981,ASBVs!$A$2:$AP$1041,32,FALSE)</f>
        <v>51</v>
      </c>
    </row>
    <row r="1986" spans="2:10" ht="12.6" customHeight="1" x14ac:dyDescent="0.3">
      <c r="B1986" s="31" t="s">
        <v>1089</v>
      </c>
      <c r="C1986" s="27" t="s">
        <v>1090</v>
      </c>
      <c r="D1986" s="27" t="s">
        <v>1091</v>
      </c>
      <c r="E1986" s="27" t="s">
        <v>8</v>
      </c>
      <c r="F1986" s="27" t="s">
        <v>6</v>
      </c>
      <c r="G1986" s="27" t="s">
        <v>7</v>
      </c>
      <c r="H1986" s="27" t="s">
        <v>2638</v>
      </c>
      <c r="I1986" s="85" t="s">
        <v>2700</v>
      </c>
      <c r="J1986" s="86"/>
    </row>
    <row r="1987" spans="2:10" ht="12.6" customHeight="1" x14ac:dyDescent="0.3">
      <c r="B1987" s="30">
        <f>VLOOKUP($J1981,ASBVs!$A$2:$AP$1041,33,FALSE)</f>
        <v>0.03</v>
      </c>
      <c r="C1987" s="30">
        <f>VLOOKUP($J1981,ASBVs!$A$2:$AP$1041,35,FALSE)</f>
        <v>0.17</v>
      </c>
      <c r="D1987" s="30">
        <f>VLOOKUP($J1981,ASBVs!$A$2:$AP$1041,37,FALSE)</f>
        <v>0.02</v>
      </c>
      <c r="E1987" s="32">
        <f>VLOOKUP($J1981,ASBVs!$A$2:$AP$1041,29,FALSE)</f>
        <v>3.71</v>
      </c>
      <c r="F1987" s="32">
        <f>VLOOKUP($J1981,ASBVs!$A$2:$AP$1041,23,FALSE)</f>
        <v>0.04</v>
      </c>
      <c r="G1987" s="32">
        <f>VLOOKUP($J1981,ASBVs!$A$2:$AP$1041,25,FALSE)</f>
        <v>2.46</v>
      </c>
      <c r="H1987" s="32">
        <f>VLOOKUP($J1981,ASBVs!$A$2:$AP$1041,27,FALSE)</f>
        <v>2.4</v>
      </c>
      <c r="I1987" s="86"/>
      <c r="J1987" s="86"/>
    </row>
    <row r="1988" spans="2:10" ht="12.6" customHeight="1" x14ac:dyDescent="0.3">
      <c r="B1988" s="33">
        <f>VLOOKUP($J1981,ASBVs!$A$2:$AP$1041,34,FALSE)</f>
        <v>40</v>
      </c>
      <c r="C1988" s="33">
        <f>VLOOKUP($J1981,ASBVs!$A$2:$AP$1041,36,FALSE)</f>
        <v>49</v>
      </c>
      <c r="D1988" s="33">
        <f>VLOOKUP($J1981,ASBVs!$A$2:$AP$1041,38,FALSE)</f>
        <v>34</v>
      </c>
      <c r="E1988" s="33">
        <f>VLOOKUP($J1981,ASBVs!$A$2:$AP$1041,30,FALSE)</f>
        <v>59</v>
      </c>
      <c r="F1988" s="33">
        <f>VLOOKUP($J1981,ASBVs!$A$2:$AP$1041,24,FALSE)</f>
        <v>48</v>
      </c>
      <c r="G1988" s="33">
        <f>VLOOKUP($J1981,ASBVs!$A$2:$AP$1041,26,FALSE)</f>
        <v>48</v>
      </c>
      <c r="H1988" s="33">
        <f>VLOOKUP($J1981,ASBVs!$A$2:$AP$1041,28,FALSE)</f>
        <v>51</v>
      </c>
      <c r="I1988" s="99">
        <f>VLOOKUP($J1981,ASBVs!$A$2:$AQ$1041,43,FALSE)</f>
        <v>8.16</v>
      </c>
      <c r="J1988" s="79"/>
    </row>
    <row r="1989" spans="2:10" ht="12.6" customHeight="1" x14ac:dyDescent="0.3">
      <c r="B1989" s="87" t="s">
        <v>2695</v>
      </c>
      <c r="C1989" s="88"/>
      <c r="D1989" s="89" t="s">
        <v>2699</v>
      </c>
      <c r="E1989" s="90"/>
      <c r="F1989" s="91" t="str">
        <f>VLOOKUP($J1981,ASBVs!$A$2:$F$1041,6,FALSE)</f>
        <v xml:space="preserve"> </v>
      </c>
      <c r="G1989" s="34" t="s">
        <v>2669</v>
      </c>
      <c r="H1989" s="35" t="str">
        <f>VLOOKUP($J1981,ASBVs!$A$2:$AU$1041,46,FALSE)</f>
        <v>3</v>
      </c>
      <c r="I1989" s="34" t="s">
        <v>2670</v>
      </c>
      <c r="J1989" s="35" t="str">
        <f>VLOOKUP($J1981,ASBVs!$A$2:$AU$1041,47,FALSE)</f>
        <v>2</v>
      </c>
    </row>
    <row r="1990" spans="2:10" ht="12.6" customHeight="1" x14ac:dyDescent="0.3">
      <c r="B1990" s="93">
        <f>VLOOKUP($J1981,ASBVs!$A$2:$AS$1041,45,FALSE)</f>
        <v>125.11</v>
      </c>
      <c r="C1990" s="94"/>
      <c r="D1990" s="93">
        <f>VLOOKUP($J1981,ASBVs!$A$2:$AS$1041,44,FALSE)</f>
        <v>162.34</v>
      </c>
      <c r="E1990" s="94"/>
      <c r="F1990" s="92"/>
      <c r="G1990" s="34" t="s">
        <v>2671</v>
      </c>
      <c r="H1990" s="35" t="str">
        <f>VLOOKUP($J1981,ASBVs!$A$2:$AW$1041,48,FALSE)</f>
        <v>3</v>
      </c>
      <c r="I1990" s="34" t="s">
        <v>2672</v>
      </c>
      <c r="J1990" s="35">
        <f>VLOOKUP($J1981,ASBVs!$A$2:$AW$1041,49,FALSE)</f>
        <v>3</v>
      </c>
    </row>
    <row r="1991" spans="2:10" ht="12.6" customHeight="1" x14ac:dyDescent="0.3">
      <c r="B1991" s="36" t="s">
        <v>2696</v>
      </c>
      <c r="C1991" s="95" t="str">
        <f>VLOOKUP($J1981,ASBVs!$A$2:$E$1041,5,FALSE)</f>
        <v xml:space="preserve">Individual </v>
      </c>
      <c r="D1991" s="96"/>
      <c r="E1991" s="97" t="s">
        <v>2697</v>
      </c>
      <c r="F1991" s="98"/>
      <c r="G1991" s="74"/>
      <c r="H1991" s="75"/>
      <c r="I1991" s="37" t="s">
        <v>2698</v>
      </c>
      <c r="J1991" s="38"/>
    </row>
    <row r="1993" spans="2:10" ht="12.6" customHeight="1" x14ac:dyDescent="0.3">
      <c r="B1993" s="76" t="s">
        <v>2692</v>
      </c>
      <c r="C1993" s="77"/>
      <c r="D1993" s="20" t="str">
        <f>VLOOKUP($J1993,ASBVs!$A$2:$B$1041,2,FALSE)</f>
        <v>225587</v>
      </c>
      <c r="E1993" s="21"/>
      <c r="F1993" s="22" t="str">
        <f>VLOOKUP($J1993,ASBVs!$A$2:$J$1041,10,FALSE)</f>
        <v>Triplet</v>
      </c>
      <c r="G1993" s="78" t="str">
        <f>VLOOKUP($J1993,ASBVs!$A$2:$AX$1041,50,FALSE)</f>
        <v xml:space="preserve"> </v>
      </c>
      <c r="H1993" s="79"/>
      <c r="I1993" s="23" t="s">
        <v>2693</v>
      </c>
      <c r="J1993" s="24">
        <v>157</v>
      </c>
    </row>
    <row r="1994" spans="2:10" ht="12.6" customHeight="1" x14ac:dyDescent="0.3">
      <c r="B1994" s="25" t="s">
        <v>2694</v>
      </c>
      <c r="C1994" s="80" t="str">
        <f>VLOOKUP($J1993,ASBVs!$A$2:$H$1041,8,FALSE)</f>
        <v>205435</v>
      </c>
      <c r="D1994" s="80"/>
      <c r="E1994" s="81"/>
      <c r="F1994" s="26" t="s">
        <v>2639</v>
      </c>
      <c r="G1994" s="82">
        <f>VLOOKUP($J1993,ASBVs!$A$2:$I$1041,9,FALSE)</f>
        <v>44727</v>
      </c>
      <c r="H1994" s="83"/>
      <c r="I1994" s="83"/>
      <c r="J1994" s="84"/>
    </row>
    <row r="1995" spans="2:10" ht="12.6" customHeight="1" x14ac:dyDescent="0.3">
      <c r="B1995" s="27" t="s">
        <v>0</v>
      </c>
      <c r="C1995" s="28" t="s">
        <v>1</v>
      </c>
      <c r="D1995" s="28" t="s">
        <v>2</v>
      </c>
      <c r="E1995" s="28" t="s">
        <v>3</v>
      </c>
      <c r="F1995" s="27" t="s">
        <v>4</v>
      </c>
      <c r="G1995" s="28" t="s">
        <v>1093</v>
      </c>
      <c r="H1995" s="28" t="s">
        <v>1092</v>
      </c>
      <c r="I1995" s="28" t="s">
        <v>5</v>
      </c>
      <c r="J1995" s="28" t="s">
        <v>2652</v>
      </c>
    </row>
    <row r="1996" spans="2:10" ht="12.6" customHeight="1" x14ac:dyDescent="0.3">
      <c r="B1996" s="29">
        <f>VLOOKUP($J1993,ASBVs!$A$2:$AP$1041,11,FALSE)</f>
        <v>0.6</v>
      </c>
      <c r="C1996" s="29">
        <f>VLOOKUP($J1993,ASBVs!$A$2:$AP$1041,13,FALSE)</f>
        <v>10.59</v>
      </c>
      <c r="D1996" s="29">
        <f>VLOOKUP($J1993,ASBVs!$A$2:$AP$1041,15,FALSE)</f>
        <v>14.72</v>
      </c>
      <c r="E1996" s="29">
        <f>VLOOKUP($J1993,ASBVs!$A$2:$AP$1041,17,FALSE)</f>
        <v>-0.31</v>
      </c>
      <c r="F1996" s="29">
        <f>VLOOKUP($J1993,ASBVs!$A$2:$AP$1041,19,FALSE)</f>
        <v>1.74</v>
      </c>
      <c r="G1996" s="39">
        <f>VLOOKUP($J1993,ASBVs!$A$2:$AP$1041,41,FALSE)</f>
        <v>0.48</v>
      </c>
      <c r="H1996" s="39">
        <f>VLOOKUP($J1993,ASBVs!$A$2:$AP$1041,39,FALSE)</f>
        <v>0.37</v>
      </c>
      <c r="I1996" s="29">
        <f>VLOOKUP($J1993,ASBVs!$A$2:$AP$1041,21,FALSE)</f>
        <v>0.67</v>
      </c>
      <c r="J1996" s="39">
        <f>VLOOKUP($J1993,ASBVs!$A$2:$AP$1041,31,FALSE)</f>
        <v>0.28000000000000003</v>
      </c>
    </row>
    <row r="1997" spans="2:10" ht="12.6" customHeight="1" x14ac:dyDescent="0.3">
      <c r="B1997" s="29">
        <f>VLOOKUP($J1993,ASBVs!$A$2:$AP$1041,12,FALSE)</f>
        <v>69</v>
      </c>
      <c r="C1997" s="29">
        <f>VLOOKUP($J1993,ASBVs!$A$2:$AP$1041,14,FALSE)</f>
        <v>72</v>
      </c>
      <c r="D1997" s="29">
        <f>VLOOKUP($J1993,ASBVs!$A$2:$AP$1041,16,FALSE)</f>
        <v>64</v>
      </c>
      <c r="E1997" s="29">
        <f>VLOOKUP($J1993,ASBVs!$A$2:$AP$1041,18,FALSE)</f>
        <v>69</v>
      </c>
      <c r="F1997" s="29">
        <f>VLOOKUP($J1993,ASBVs!$A$2:$AP$1041,20,FALSE)</f>
        <v>68</v>
      </c>
      <c r="G1997" s="29">
        <f>VLOOKUP($J1993,ASBVs!$A$2:$AP$1041,42,FALSE)</f>
        <v>61</v>
      </c>
      <c r="H1997" s="29">
        <f>VLOOKUP($J1993,ASBVs!$A$2:$AP$1041,40,FALSE)</f>
        <v>50</v>
      </c>
      <c r="I1997" s="29">
        <f>VLOOKUP($J1993,ASBVs!$A$2:$AP$1041,22,FALSE)</f>
        <v>62</v>
      </c>
      <c r="J1997" s="29">
        <f>VLOOKUP($J1993,ASBVs!$A$2:$AP$1041,32,FALSE)</f>
        <v>60</v>
      </c>
    </row>
    <row r="1998" spans="2:10" ht="12.6" customHeight="1" x14ac:dyDescent="0.3">
      <c r="B1998" s="31" t="s">
        <v>1089</v>
      </c>
      <c r="C1998" s="27" t="s">
        <v>1090</v>
      </c>
      <c r="D1998" s="27" t="s">
        <v>1091</v>
      </c>
      <c r="E1998" s="27" t="s">
        <v>8</v>
      </c>
      <c r="F1998" s="27" t="s">
        <v>6</v>
      </c>
      <c r="G1998" s="27" t="s">
        <v>7</v>
      </c>
      <c r="H1998" s="27" t="s">
        <v>2638</v>
      </c>
      <c r="I1998" s="85" t="s">
        <v>2700</v>
      </c>
      <c r="J1998" s="86"/>
    </row>
    <row r="1999" spans="2:10" ht="12.6" customHeight="1" x14ac:dyDescent="0.3">
      <c r="B1999" s="30">
        <f>VLOOKUP($J1993,ASBVs!$A$2:$AP$1041,33,FALSE)</f>
        <v>0.05</v>
      </c>
      <c r="C1999" s="30">
        <f>VLOOKUP($J1993,ASBVs!$A$2:$AP$1041,35,FALSE)</f>
        <v>0.4</v>
      </c>
      <c r="D1999" s="30">
        <f>VLOOKUP($J1993,ASBVs!$A$2:$AP$1041,37,FALSE)</f>
        <v>1E-3</v>
      </c>
      <c r="E1999" s="32">
        <f>VLOOKUP($J1993,ASBVs!$A$2:$AP$1041,29,FALSE)</f>
        <v>5.61</v>
      </c>
      <c r="F1999" s="32">
        <f>VLOOKUP($J1993,ASBVs!$A$2:$AP$1041,23,FALSE)</f>
        <v>-0.49</v>
      </c>
      <c r="G1999" s="32">
        <f>VLOOKUP($J1993,ASBVs!$A$2:$AP$1041,25,FALSE)</f>
        <v>4.28</v>
      </c>
      <c r="H1999" s="32">
        <f>VLOOKUP($J1993,ASBVs!$A$2:$AP$1041,27,FALSE)</f>
        <v>1.95</v>
      </c>
      <c r="I1999" s="86"/>
      <c r="J1999" s="86"/>
    </row>
    <row r="2000" spans="2:10" ht="12.6" customHeight="1" x14ac:dyDescent="0.3">
      <c r="B2000" s="33">
        <f>VLOOKUP($J1993,ASBVs!$A$2:$AP$1041,34,FALSE)</f>
        <v>43</v>
      </c>
      <c r="C2000" s="33">
        <f>VLOOKUP($J1993,ASBVs!$A$2:$AP$1041,36,FALSE)</f>
        <v>54</v>
      </c>
      <c r="D2000" s="33">
        <f>VLOOKUP($J1993,ASBVs!$A$2:$AP$1041,38,FALSE)</f>
        <v>35</v>
      </c>
      <c r="E2000" s="33">
        <f>VLOOKUP($J1993,ASBVs!$A$2:$AP$1041,30,FALSE)</f>
        <v>62</v>
      </c>
      <c r="F2000" s="33">
        <f>VLOOKUP($J1993,ASBVs!$A$2:$AP$1041,24,FALSE)</f>
        <v>55</v>
      </c>
      <c r="G2000" s="33">
        <f>VLOOKUP($J1993,ASBVs!$A$2:$AP$1041,26,FALSE)</f>
        <v>53</v>
      </c>
      <c r="H2000" s="33">
        <f>VLOOKUP($J1993,ASBVs!$A$2:$AP$1041,28,FALSE)</f>
        <v>56</v>
      </c>
      <c r="I2000" s="99">
        <f>VLOOKUP($J1993,ASBVs!$A$2:$AQ$1041,43,FALSE)</f>
        <v>11.26</v>
      </c>
      <c r="J2000" s="79"/>
    </row>
    <row r="2001" spans="2:10" ht="12.6" customHeight="1" x14ac:dyDescent="0.3">
      <c r="B2001" s="87" t="s">
        <v>2695</v>
      </c>
      <c r="C2001" s="88"/>
      <c r="D2001" s="89" t="s">
        <v>2699</v>
      </c>
      <c r="E2001" s="90"/>
      <c r="F2001" s="91" t="str">
        <f>VLOOKUP($J1993,ASBVs!$A$2:$F$1041,6,FALSE)</f>
        <v xml:space="preserve"> </v>
      </c>
      <c r="G2001" s="34" t="s">
        <v>2669</v>
      </c>
      <c r="H2001" s="35" t="str">
        <f>VLOOKUP($J1993,ASBVs!$A$2:$AU$1041,46,FALSE)</f>
        <v>1</v>
      </c>
      <c r="I2001" s="34" t="s">
        <v>2670</v>
      </c>
      <c r="J2001" s="35" t="str">
        <f>VLOOKUP($J1993,ASBVs!$A$2:$AU$1041,47,FALSE)</f>
        <v>1</v>
      </c>
    </row>
    <row r="2002" spans="2:10" ht="12.6" customHeight="1" x14ac:dyDescent="0.3">
      <c r="B2002" s="93">
        <f>VLOOKUP($J1993,ASBVs!$A$2:$AS$1041,45,FALSE)</f>
        <v>133.41</v>
      </c>
      <c r="C2002" s="94"/>
      <c r="D2002" s="93">
        <f>VLOOKUP($J1993,ASBVs!$A$2:$AS$1041,44,FALSE)</f>
        <v>179.1</v>
      </c>
      <c r="E2002" s="94"/>
      <c r="F2002" s="92"/>
      <c r="G2002" s="34" t="s">
        <v>2671</v>
      </c>
      <c r="H2002" s="35" t="str">
        <f>VLOOKUP($J1993,ASBVs!$A$2:$AW$1041,48,FALSE)</f>
        <v>1</v>
      </c>
      <c r="I2002" s="34" t="s">
        <v>2672</v>
      </c>
      <c r="J2002" s="35">
        <f>VLOOKUP($J1993,ASBVs!$A$2:$AW$1041,49,FALSE)</f>
        <v>3</v>
      </c>
    </row>
    <row r="2003" spans="2:10" ht="12.6" customHeight="1" x14ac:dyDescent="0.3">
      <c r="B2003" s="36" t="s">
        <v>2696</v>
      </c>
      <c r="C2003" s="95" t="str">
        <f>VLOOKUP($J1993,ASBVs!$A$2:$E$1041,5,FALSE)</f>
        <v xml:space="preserve">Individual </v>
      </c>
      <c r="D2003" s="96"/>
      <c r="E2003" s="97" t="s">
        <v>2697</v>
      </c>
      <c r="F2003" s="98"/>
      <c r="G2003" s="74"/>
      <c r="H2003" s="75"/>
      <c r="I2003" s="37" t="s">
        <v>2698</v>
      </c>
      <c r="J2003" s="38"/>
    </row>
    <row r="2005" spans="2:10" ht="12.6" customHeight="1" x14ac:dyDescent="0.3">
      <c r="B2005" s="76" t="s">
        <v>2692</v>
      </c>
      <c r="C2005" s="77"/>
      <c r="D2005" s="20" t="str">
        <f>VLOOKUP($J2005,ASBVs!$A$2:$B$1041,2,FALSE)</f>
        <v>224465</v>
      </c>
      <c r="E2005" s="21"/>
      <c r="F2005" s="22" t="str">
        <f>VLOOKUP($J2005,ASBVs!$A$2:$J$1041,10,FALSE)</f>
        <v>Twin</v>
      </c>
      <c r="G2005" s="78" t="str">
        <f>VLOOKUP($J2005,ASBVs!$A$2:$AX$1041,50,FALSE)</f>
        <v>«««««</v>
      </c>
      <c r="H2005" s="79"/>
      <c r="I2005" s="23" t="s">
        <v>2693</v>
      </c>
      <c r="J2005" s="24">
        <v>158</v>
      </c>
    </row>
    <row r="2006" spans="2:10" ht="12.6" customHeight="1" x14ac:dyDescent="0.3">
      <c r="B2006" s="25" t="s">
        <v>2694</v>
      </c>
      <c r="C2006" s="80" t="str">
        <f>VLOOKUP($J2005,ASBVs!$A$2:$H$1041,8,FALSE)</f>
        <v>214627</v>
      </c>
      <c r="D2006" s="80"/>
      <c r="E2006" s="81"/>
      <c r="F2006" s="26" t="s">
        <v>2639</v>
      </c>
      <c r="G2006" s="82">
        <f>VLOOKUP($J2005,ASBVs!$A$2:$I$1041,9,FALSE)</f>
        <v>44708</v>
      </c>
      <c r="H2006" s="83"/>
      <c r="I2006" s="83"/>
      <c r="J2006" s="84"/>
    </row>
    <row r="2007" spans="2:10" ht="12.6" customHeight="1" x14ac:dyDescent="0.3">
      <c r="B2007" s="27" t="s">
        <v>0</v>
      </c>
      <c r="C2007" s="28" t="s">
        <v>1</v>
      </c>
      <c r="D2007" s="28" t="s">
        <v>2</v>
      </c>
      <c r="E2007" s="28" t="s">
        <v>3</v>
      </c>
      <c r="F2007" s="27" t="s">
        <v>4</v>
      </c>
      <c r="G2007" s="28" t="s">
        <v>1093</v>
      </c>
      <c r="H2007" s="28" t="s">
        <v>1092</v>
      </c>
      <c r="I2007" s="28" t="s">
        <v>5</v>
      </c>
      <c r="J2007" s="28" t="s">
        <v>2652</v>
      </c>
    </row>
    <row r="2008" spans="2:10" ht="12.6" customHeight="1" x14ac:dyDescent="0.3">
      <c r="B2008" s="29">
        <f>VLOOKUP($J2005,ASBVs!$A$2:$AP$1041,11,FALSE)</f>
        <v>0.37</v>
      </c>
      <c r="C2008" s="29">
        <f>VLOOKUP($J2005,ASBVs!$A$2:$AP$1041,13,FALSE)</f>
        <v>7.98</v>
      </c>
      <c r="D2008" s="29">
        <f>VLOOKUP($J2005,ASBVs!$A$2:$AP$1041,15,FALSE)</f>
        <v>11.73</v>
      </c>
      <c r="E2008" s="29">
        <f>VLOOKUP($J2005,ASBVs!$A$2:$AP$1041,17,FALSE)</f>
        <v>0.21</v>
      </c>
      <c r="F2008" s="29">
        <f>VLOOKUP($J2005,ASBVs!$A$2:$AP$1041,19,FALSE)</f>
        <v>2.0499999999999998</v>
      </c>
      <c r="G2008" s="39">
        <f>VLOOKUP($J2005,ASBVs!$A$2:$AP$1041,41,FALSE)</f>
        <v>0.53</v>
      </c>
      <c r="H2008" s="39">
        <f>VLOOKUP($J2005,ASBVs!$A$2:$AP$1041,39,FALSE)</f>
        <v>0.34</v>
      </c>
      <c r="I2008" s="29">
        <f>VLOOKUP($J2005,ASBVs!$A$2:$AP$1041,21,FALSE)</f>
        <v>0.12</v>
      </c>
      <c r="J2008" s="39">
        <f>VLOOKUP($J2005,ASBVs!$A$2:$AP$1041,31,FALSE)</f>
        <v>0.33</v>
      </c>
    </row>
    <row r="2009" spans="2:10" ht="12.6" customHeight="1" x14ac:dyDescent="0.3">
      <c r="B2009" s="29">
        <f>VLOOKUP($J2005,ASBVs!$A$2:$AP$1041,12,FALSE)</f>
        <v>67</v>
      </c>
      <c r="C2009" s="29">
        <f>VLOOKUP($J2005,ASBVs!$A$2:$AP$1041,14,FALSE)</f>
        <v>71</v>
      </c>
      <c r="D2009" s="29">
        <f>VLOOKUP($J2005,ASBVs!$A$2:$AP$1041,16,FALSE)</f>
        <v>61</v>
      </c>
      <c r="E2009" s="29">
        <f>VLOOKUP($J2005,ASBVs!$A$2:$AP$1041,18,FALSE)</f>
        <v>63</v>
      </c>
      <c r="F2009" s="29">
        <f>VLOOKUP($J2005,ASBVs!$A$2:$AP$1041,20,FALSE)</f>
        <v>65</v>
      </c>
      <c r="G2009" s="29">
        <f>VLOOKUP($J2005,ASBVs!$A$2:$AP$1041,42,FALSE)</f>
        <v>52</v>
      </c>
      <c r="H2009" s="29">
        <f>VLOOKUP($J2005,ASBVs!$A$2:$AP$1041,40,FALSE)</f>
        <v>45</v>
      </c>
      <c r="I2009" s="29">
        <f>VLOOKUP($J2005,ASBVs!$A$2:$AP$1041,22,FALSE)</f>
        <v>57</v>
      </c>
      <c r="J2009" s="29">
        <f>VLOOKUP($J2005,ASBVs!$A$2:$AP$1041,32,FALSE)</f>
        <v>50</v>
      </c>
    </row>
    <row r="2010" spans="2:10" ht="12.6" customHeight="1" x14ac:dyDescent="0.3">
      <c r="B2010" s="31" t="s">
        <v>1089</v>
      </c>
      <c r="C2010" s="27" t="s">
        <v>1090</v>
      </c>
      <c r="D2010" s="27" t="s">
        <v>1091</v>
      </c>
      <c r="E2010" s="27" t="s">
        <v>8</v>
      </c>
      <c r="F2010" s="27" t="s">
        <v>6</v>
      </c>
      <c r="G2010" s="27" t="s">
        <v>7</v>
      </c>
      <c r="H2010" s="27" t="s">
        <v>2638</v>
      </c>
      <c r="I2010" s="85" t="s">
        <v>2700</v>
      </c>
      <c r="J2010" s="86"/>
    </row>
    <row r="2011" spans="2:10" ht="12.6" customHeight="1" x14ac:dyDescent="0.3">
      <c r="B2011" s="30">
        <f>VLOOKUP($J2005,ASBVs!$A$2:$AP$1041,33,FALSE)</f>
        <v>0.05</v>
      </c>
      <c r="C2011" s="30">
        <f>VLOOKUP($J2005,ASBVs!$A$2:$AP$1041,35,FALSE)</f>
        <v>0.33</v>
      </c>
      <c r="D2011" s="30">
        <f>VLOOKUP($J2005,ASBVs!$A$2:$AP$1041,37,FALSE)</f>
        <v>0.01</v>
      </c>
      <c r="E2011" s="32">
        <f>VLOOKUP($J2005,ASBVs!$A$2:$AP$1041,29,FALSE)</f>
        <v>4.2300000000000004</v>
      </c>
      <c r="F2011" s="32">
        <f>VLOOKUP($J2005,ASBVs!$A$2:$AP$1041,23,FALSE)</f>
        <v>0.05</v>
      </c>
      <c r="G2011" s="32">
        <f>VLOOKUP($J2005,ASBVs!$A$2:$AP$1041,25,FALSE)</f>
        <v>1.1299999999999999</v>
      </c>
      <c r="H2011" s="32">
        <f>VLOOKUP($J2005,ASBVs!$A$2:$AP$1041,27,FALSE)</f>
        <v>1.94</v>
      </c>
      <c r="I2011" s="86"/>
      <c r="J2011" s="86"/>
    </row>
    <row r="2012" spans="2:10" ht="12.6" customHeight="1" x14ac:dyDescent="0.3">
      <c r="B2012" s="33">
        <f>VLOOKUP($J2005,ASBVs!$A$2:$AP$1041,34,FALSE)</f>
        <v>39</v>
      </c>
      <c r="C2012" s="33">
        <f>VLOOKUP($J2005,ASBVs!$A$2:$AP$1041,36,FALSE)</f>
        <v>48</v>
      </c>
      <c r="D2012" s="33">
        <f>VLOOKUP($J2005,ASBVs!$A$2:$AP$1041,38,FALSE)</f>
        <v>32</v>
      </c>
      <c r="E2012" s="33">
        <f>VLOOKUP($J2005,ASBVs!$A$2:$AP$1041,30,FALSE)</f>
        <v>60</v>
      </c>
      <c r="F2012" s="33">
        <f>VLOOKUP($J2005,ASBVs!$A$2:$AP$1041,24,FALSE)</f>
        <v>51</v>
      </c>
      <c r="G2012" s="33">
        <f>VLOOKUP($J2005,ASBVs!$A$2:$AP$1041,26,FALSE)</f>
        <v>50</v>
      </c>
      <c r="H2012" s="33">
        <f>VLOOKUP($J2005,ASBVs!$A$2:$AP$1041,28,FALSE)</f>
        <v>52</v>
      </c>
      <c r="I2012" s="99">
        <f>VLOOKUP($J2005,ASBVs!$A$2:$AQ$1041,43,FALSE)</f>
        <v>8.1</v>
      </c>
      <c r="J2012" s="79"/>
    </row>
    <row r="2013" spans="2:10" ht="12.6" customHeight="1" x14ac:dyDescent="0.3">
      <c r="B2013" s="87" t="s">
        <v>2695</v>
      </c>
      <c r="C2013" s="88"/>
      <c r="D2013" s="89" t="s">
        <v>2699</v>
      </c>
      <c r="E2013" s="90"/>
      <c r="F2013" s="91" t="str">
        <f>VLOOKUP($J2005,ASBVs!$A$2:$F$1041,6,FALSE)</f>
        <v xml:space="preserve"> </v>
      </c>
      <c r="G2013" s="34" t="s">
        <v>2669</v>
      </c>
      <c r="H2013" s="35" t="str">
        <f>VLOOKUP($J2005,ASBVs!$A$2:$AU$1041,46,FALSE)</f>
        <v>2</v>
      </c>
      <c r="I2013" s="34" t="s">
        <v>2670</v>
      </c>
      <c r="J2013" s="35" t="str">
        <f>VLOOKUP($J2005,ASBVs!$A$2:$AU$1041,47,FALSE)</f>
        <v>2</v>
      </c>
    </row>
    <row r="2014" spans="2:10" ht="12.6" customHeight="1" x14ac:dyDescent="0.3">
      <c r="B2014" s="93">
        <f>VLOOKUP($J2005,ASBVs!$A$2:$AS$1041,45,FALSE)</f>
        <v>132.22</v>
      </c>
      <c r="C2014" s="94"/>
      <c r="D2014" s="93">
        <f>VLOOKUP($J2005,ASBVs!$A$2:$AS$1041,44,FALSE)</f>
        <v>171.09</v>
      </c>
      <c r="E2014" s="94"/>
      <c r="F2014" s="92"/>
      <c r="G2014" s="34" t="s">
        <v>2671</v>
      </c>
      <c r="H2014" s="35" t="str">
        <f>VLOOKUP($J2005,ASBVs!$A$2:$AW$1041,48,FALSE)</f>
        <v>3</v>
      </c>
      <c r="I2014" s="34" t="s">
        <v>2672</v>
      </c>
      <c r="J2014" s="35">
        <f>VLOOKUP($J2005,ASBVs!$A$2:$AW$1041,49,FALSE)</f>
        <v>3</v>
      </c>
    </row>
    <row r="2015" spans="2:10" ht="12.6" customHeight="1" x14ac:dyDescent="0.3">
      <c r="B2015" s="36" t="s">
        <v>2696</v>
      </c>
      <c r="C2015" s="95" t="str">
        <f>VLOOKUP($J2005,ASBVs!$A$2:$E$1041,5,FALSE)</f>
        <v xml:space="preserve">Individual </v>
      </c>
      <c r="D2015" s="96"/>
      <c r="E2015" s="97" t="s">
        <v>2697</v>
      </c>
      <c r="F2015" s="98"/>
      <c r="G2015" s="74"/>
      <c r="H2015" s="75"/>
      <c r="I2015" s="37" t="s">
        <v>2698</v>
      </c>
      <c r="J2015" s="38"/>
    </row>
    <row r="2017" spans="2:10" ht="12.6" customHeight="1" x14ac:dyDescent="0.3">
      <c r="B2017" s="76" t="s">
        <v>2692</v>
      </c>
      <c r="C2017" s="77"/>
      <c r="D2017" s="20" t="str">
        <f>VLOOKUP($J2017,ASBVs!$A$2:$B$1041,2,FALSE)</f>
        <v>229978</v>
      </c>
      <c r="E2017" s="21"/>
      <c r="F2017" s="22" t="str">
        <f>VLOOKUP($J2017,ASBVs!$A$2:$J$1041,10,FALSE)</f>
        <v>Single - ET</v>
      </c>
      <c r="G2017" s="78" t="str">
        <f>VLOOKUP($J2017,ASBVs!$A$2:$AX$1041,50,FALSE)</f>
        <v xml:space="preserve"> </v>
      </c>
      <c r="H2017" s="79"/>
      <c r="I2017" s="23" t="s">
        <v>2693</v>
      </c>
      <c r="J2017" s="24">
        <v>159</v>
      </c>
    </row>
    <row r="2018" spans="2:10" ht="12.6" customHeight="1" x14ac:dyDescent="0.3">
      <c r="B2018" s="25" t="s">
        <v>2694</v>
      </c>
      <c r="C2018" s="80" t="str">
        <f>VLOOKUP($J2017,ASBVs!$A$2:$H$1041,8,FALSE)</f>
        <v>205728</v>
      </c>
      <c r="D2018" s="80"/>
      <c r="E2018" s="81"/>
      <c r="F2018" s="26" t="s">
        <v>2639</v>
      </c>
      <c r="G2018" s="82">
        <f>VLOOKUP($J2017,ASBVs!$A$2:$I$1041,9,FALSE)</f>
        <v>44721</v>
      </c>
      <c r="H2018" s="83"/>
      <c r="I2018" s="83"/>
      <c r="J2018" s="84"/>
    </row>
    <row r="2019" spans="2:10" ht="12.6" customHeight="1" x14ac:dyDescent="0.3">
      <c r="B2019" s="27" t="s">
        <v>0</v>
      </c>
      <c r="C2019" s="28" t="s">
        <v>1</v>
      </c>
      <c r="D2019" s="28" t="s">
        <v>2</v>
      </c>
      <c r="E2019" s="28" t="s">
        <v>3</v>
      </c>
      <c r="F2019" s="27" t="s">
        <v>4</v>
      </c>
      <c r="G2019" s="28" t="s">
        <v>1093</v>
      </c>
      <c r="H2019" s="28" t="s">
        <v>1092</v>
      </c>
      <c r="I2019" s="28" t="s">
        <v>5</v>
      </c>
      <c r="J2019" s="28" t="s">
        <v>2652</v>
      </c>
    </row>
    <row r="2020" spans="2:10" ht="12.6" customHeight="1" x14ac:dyDescent="0.3">
      <c r="B2020" s="29">
        <f>VLOOKUP($J2017,ASBVs!$A$2:$AP$1041,11,FALSE)</f>
        <v>0.66</v>
      </c>
      <c r="C2020" s="29">
        <f>VLOOKUP($J2017,ASBVs!$A$2:$AP$1041,13,FALSE)</f>
        <v>10.02</v>
      </c>
      <c r="D2020" s="29">
        <f>VLOOKUP($J2017,ASBVs!$A$2:$AP$1041,15,FALSE)</f>
        <v>15.25</v>
      </c>
      <c r="E2020" s="29">
        <f>VLOOKUP($J2017,ASBVs!$A$2:$AP$1041,17,FALSE)</f>
        <v>0.03</v>
      </c>
      <c r="F2020" s="29">
        <f>VLOOKUP($J2017,ASBVs!$A$2:$AP$1041,19,FALSE)</f>
        <v>2.2599999999999998</v>
      </c>
      <c r="G2020" s="39">
        <f>VLOOKUP($J2017,ASBVs!$A$2:$AP$1041,41,FALSE)</f>
        <v>0.69</v>
      </c>
      <c r="H2020" s="39">
        <f>VLOOKUP($J2017,ASBVs!$A$2:$AP$1041,39,FALSE)</f>
        <v>0.39</v>
      </c>
      <c r="I2020" s="29">
        <f>VLOOKUP($J2017,ASBVs!$A$2:$AP$1041,21,FALSE)</f>
        <v>-0.17</v>
      </c>
      <c r="J2020" s="39">
        <f>VLOOKUP($J2017,ASBVs!$A$2:$AP$1041,31,FALSE)</f>
        <v>0.36</v>
      </c>
    </row>
    <row r="2021" spans="2:10" ht="12.6" customHeight="1" x14ac:dyDescent="0.3">
      <c r="B2021" s="29">
        <f>VLOOKUP($J2017,ASBVs!$A$2:$AP$1041,12,FALSE)</f>
        <v>70</v>
      </c>
      <c r="C2021" s="29">
        <f>VLOOKUP($J2017,ASBVs!$A$2:$AP$1041,14,FALSE)</f>
        <v>72</v>
      </c>
      <c r="D2021" s="29">
        <f>VLOOKUP($J2017,ASBVs!$A$2:$AP$1041,16,FALSE)</f>
        <v>63</v>
      </c>
      <c r="E2021" s="29">
        <f>VLOOKUP($J2017,ASBVs!$A$2:$AP$1041,18,FALSE)</f>
        <v>68</v>
      </c>
      <c r="F2021" s="29">
        <f>VLOOKUP($J2017,ASBVs!$A$2:$AP$1041,20,FALSE)</f>
        <v>67</v>
      </c>
      <c r="G2021" s="29">
        <f>VLOOKUP($J2017,ASBVs!$A$2:$AP$1041,42,FALSE)</f>
        <v>57</v>
      </c>
      <c r="H2021" s="29">
        <f>VLOOKUP($J2017,ASBVs!$A$2:$AP$1041,40,FALSE)</f>
        <v>50</v>
      </c>
      <c r="I2021" s="29">
        <f>VLOOKUP($J2017,ASBVs!$A$2:$AP$1041,22,FALSE)</f>
        <v>59</v>
      </c>
      <c r="J2021" s="29">
        <f>VLOOKUP($J2017,ASBVs!$A$2:$AP$1041,32,FALSE)</f>
        <v>55</v>
      </c>
    </row>
    <row r="2022" spans="2:10" ht="12.6" customHeight="1" x14ac:dyDescent="0.3">
      <c r="B2022" s="31" t="s">
        <v>1089</v>
      </c>
      <c r="C2022" s="27" t="s">
        <v>1090</v>
      </c>
      <c r="D2022" s="27" t="s">
        <v>1091</v>
      </c>
      <c r="E2022" s="27" t="s">
        <v>8</v>
      </c>
      <c r="F2022" s="27" t="s">
        <v>6</v>
      </c>
      <c r="G2022" s="27" t="s">
        <v>7</v>
      </c>
      <c r="H2022" s="27" t="s">
        <v>2638</v>
      </c>
      <c r="I2022" s="85" t="s">
        <v>2700</v>
      </c>
      <c r="J2022" s="86"/>
    </row>
    <row r="2023" spans="2:10" ht="12.6" customHeight="1" x14ac:dyDescent="0.3">
      <c r="B2023" s="30">
        <f>VLOOKUP($J2017,ASBVs!$A$2:$AP$1041,33,FALSE)</f>
        <v>0.05</v>
      </c>
      <c r="C2023" s="30">
        <f>VLOOKUP($J2017,ASBVs!$A$2:$AP$1041,35,FALSE)</f>
        <v>0.51</v>
      </c>
      <c r="D2023" s="30">
        <f>VLOOKUP($J2017,ASBVs!$A$2:$AP$1041,37,FALSE)</f>
        <v>-0.02</v>
      </c>
      <c r="E2023" s="32">
        <f>VLOOKUP($J2017,ASBVs!$A$2:$AP$1041,29,FALSE)</f>
        <v>5.03</v>
      </c>
      <c r="F2023" s="32">
        <f>VLOOKUP($J2017,ASBVs!$A$2:$AP$1041,23,FALSE)</f>
        <v>-0.66</v>
      </c>
      <c r="G2023" s="32">
        <f>VLOOKUP($J2017,ASBVs!$A$2:$AP$1041,25,FALSE)</f>
        <v>4.95</v>
      </c>
      <c r="H2023" s="32">
        <f>VLOOKUP($J2017,ASBVs!$A$2:$AP$1041,27,FALSE)</f>
        <v>2.2200000000000002</v>
      </c>
      <c r="I2023" s="86"/>
      <c r="J2023" s="86"/>
    </row>
    <row r="2024" spans="2:10" ht="12.6" customHeight="1" x14ac:dyDescent="0.3">
      <c r="B2024" s="33">
        <f>VLOOKUP($J2017,ASBVs!$A$2:$AP$1041,34,FALSE)</f>
        <v>45</v>
      </c>
      <c r="C2024" s="33">
        <f>VLOOKUP($J2017,ASBVs!$A$2:$AP$1041,36,FALSE)</f>
        <v>53</v>
      </c>
      <c r="D2024" s="33">
        <f>VLOOKUP($J2017,ASBVs!$A$2:$AP$1041,38,FALSE)</f>
        <v>39</v>
      </c>
      <c r="E2024" s="33">
        <f>VLOOKUP($J2017,ASBVs!$A$2:$AP$1041,30,FALSE)</f>
        <v>61</v>
      </c>
      <c r="F2024" s="33">
        <f>VLOOKUP($J2017,ASBVs!$A$2:$AP$1041,24,FALSE)</f>
        <v>51</v>
      </c>
      <c r="G2024" s="33">
        <f>VLOOKUP($J2017,ASBVs!$A$2:$AP$1041,26,FALSE)</f>
        <v>51</v>
      </c>
      <c r="H2024" s="33">
        <f>VLOOKUP($J2017,ASBVs!$A$2:$AP$1041,28,FALSE)</f>
        <v>56</v>
      </c>
      <c r="I2024" s="99">
        <f>VLOOKUP($J2017,ASBVs!$A$2:$AQ$1041,43,FALSE)</f>
        <v>9.85</v>
      </c>
      <c r="J2024" s="79"/>
    </row>
    <row r="2025" spans="2:10" ht="12.6" customHeight="1" x14ac:dyDescent="0.3">
      <c r="B2025" s="87" t="s">
        <v>2695</v>
      </c>
      <c r="C2025" s="88"/>
      <c r="D2025" s="89" t="s">
        <v>2699</v>
      </c>
      <c r="E2025" s="90"/>
      <c r="F2025" s="91" t="str">
        <f>VLOOKUP($J2017,ASBVs!$A$2:$F$1041,6,FALSE)</f>
        <v xml:space="preserve"> </v>
      </c>
      <c r="G2025" s="34" t="s">
        <v>2669</v>
      </c>
      <c r="H2025" s="35" t="str">
        <f>VLOOKUP($J2017,ASBVs!$A$2:$AU$1041,46,FALSE)</f>
        <v>3</v>
      </c>
      <c r="I2025" s="34" t="s">
        <v>2670</v>
      </c>
      <c r="J2025" s="35" t="str">
        <f>VLOOKUP($J2017,ASBVs!$A$2:$AU$1041,47,FALSE)</f>
        <v>2</v>
      </c>
    </row>
    <row r="2026" spans="2:10" ht="12.6" customHeight="1" x14ac:dyDescent="0.3">
      <c r="B2026" s="93">
        <f>VLOOKUP($J2017,ASBVs!$A$2:$AS$1041,45,FALSE)</f>
        <v>130.38</v>
      </c>
      <c r="C2026" s="94"/>
      <c r="D2026" s="93">
        <f>VLOOKUP($J2017,ASBVs!$A$2:$AS$1041,44,FALSE)</f>
        <v>184.63</v>
      </c>
      <c r="E2026" s="94"/>
      <c r="F2026" s="92"/>
      <c r="G2026" s="34" t="s">
        <v>2671</v>
      </c>
      <c r="H2026" s="35" t="str">
        <f>VLOOKUP($J2017,ASBVs!$A$2:$AW$1041,48,FALSE)</f>
        <v>2</v>
      </c>
      <c r="I2026" s="34" t="s">
        <v>2672</v>
      </c>
      <c r="J2026" s="35">
        <f>VLOOKUP($J2017,ASBVs!$A$2:$AW$1041,49,FALSE)</f>
        <v>3</v>
      </c>
    </row>
    <row r="2027" spans="2:10" ht="12.6" customHeight="1" x14ac:dyDescent="0.3">
      <c r="B2027" s="36" t="s">
        <v>2696</v>
      </c>
      <c r="C2027" s="95" t="str">
        <f>VLOOKUP($J2017,ASBVs!$A$2:$E$1041,5,FALSE)</f>
        <v xml:space="preserve">Individual </v>
      </c>
      <c r="D2027" s="96"/>
      <c r="E2027" s="97" t="s">
        <v>2697</v>
      </c>
      <c r="F2027" s="98"/>
      <c r="G2027" s="74"/>
      <c r="H2027" s="75"/>
      <c r="I2027" s="37" t="s">
        <v>2698</v>
      </c>
      <c r="J2027" s="38"/>
    </row>
    <row r="2029" spans="2:10" ht="12.6" customHeight="1" x14ac:dyDescent="0.3">
      <c r="B2029" s="76" t="s">
        <v>2692</v>
      </c>
      <c r="C2029" s="77"/>
      <c r="D2029" s="20" t="str">
        <f>VLOOKUP($J2029,ASBVs!$A$2:$B$1041,2,FALSE)</f>
        <v>223687</v>
      </c>
      <c r="E2029" s="21"/>
      <c r="F2029" s="22" t="str">
        <f>VLOOKUP($J2029,ASBVs!$A$2:$J$1041,10,FALSE)</f>
        <v>Twin</v>
      </c>
      <c r="G2029" s="78" t="str">
        <f>VLOOKUP($J2029,ASBVs!$A$2:$AX$1041,50,FALSE)</f>
        <v>«««««</v>
      </c>
      <c r="H2029" s="79"/>
      <c r="I2029" s="23" t="s">
        <v>2693</v>
      </c>
      <c r="J2029" s="24">
        <v>160</v>
      </c>
    </row>
    <row r="2030" spans="2:10" ht="12.6" customHeight="1" x14ac:dyDescent="0.3">
      <c r="B2030" s="25" t="s">
        <v>2694</v>
      </c>
      <c r="C2030" s="80" t="str">
        <f>VLOOKUP($J2029,ASBVs!$A$2:$H$1041,8,FALSE)</f>
        <v>202934</v>
      </c>
      <c r="D2030" s="80"/>
      <c r="E2030" s="81"/>
      <c r="F2030" s="26" t="s">
        <v>2639</v>
      </c>
      <c r="G2030" s="82">
        <f>VLOOKUP($J2029,ASBVs!$A$2:$I$1041,9,FALSE)</f>
        <v>44702</v>
      </c>
      <c r="H2030" s="83"/>
      <c r="I2030" s="83"/>
      <c r="J2030" s="84"/>
    </row>
    <row r="2031" spans="2:10" ht="12.6" customHeight="1" x14ac:dyDescent="0.3">
      <c r="B2031" s="27" t="s">
        <v>0</v>
      </c>
      <c r="C2031" s="28" t="s">
        <v>1</v>
      </c>
      <c r="D2031" s="28" t="s">
        <v>2</v>
      </c>
      <c r="E2031" s="28" t="s">
        <v>3</v>
      </c>
      <c r="F2031" s="27" t="s">
        <v>4</v>
      </c>
      <c r="G2031" s="28" t="s">
        <v>1093</v>
      </c>
      <c r="H2031" s="28" t="s">
        <v>1092</v>
      </c>
      <c r="I2031" s="28" t="s">
        <v>5</v>
      </c>
      <c r="J2031" s="28" t="s">
        <v>2652</v>
      </c>
    </row>
    <row r="2032" spans="2:10" ht="12.6" customHeight="1" x14ac:dyDescent="0.3">
      <c r="B2032" s="29">
        <f>VLOOKUP($J2029,ASBVs!$A$2:$AP$1041,11,FALSE)</f>
        <v>0.51</v>
      </c>
      <c r="C2032" s="29">
        <f>VLOOKUP($J2029,ASBVs!$A$2:$AP$1041,13,FALSE)</f>
        <v>9.52</v>
      </c>
      <c r="D2032" s="29">
        <f>VLOOKUP($J2029,ASBVs!$A$2:$AP$1041,15,FALSE)</f>
        <v>14.14</v>
      </c>
      <c r="E2032" s="29">
        <f>VLOOKUP($J2029,ASBVs!$A$2:$AP$1041,17,FALSE)</f>
        <v>0.97</v>
      </c>
      <c r="F2032" s="29">
        <f>VLOOKUP($J2029,ASBVs!$A$2:$AP$1041,19,FALSE)</f>
        <v>1.92</v>
      </c>
      <c r="G2032" s="39">
        <f>VLOOKUP($J2029,ASBVs!$A$2:$AP$1041,41,FALSE)</f>
        <v>0.48</v>
      </c>
      <c r="H2032" s="39">
        <f>VLOOKUP($J2029,ASBVs!$A$2:$AP$1041,39,FALSE)</f>
        <v>0.23</v>
      </c>
      <c r="I2032" s="29">
        <f>VLOOKUP($J2029,ASBVs!$A$2:$AP$1041,21,FALSE)</f>
        <v>0.42</v>
      </c>
      <c r="J2032" s="39">
        <f>VLOOKUP($J2029,ASBVs!$A$2:$AP$1041,31,FALSE)</f>
        <v>0.27</v>
      </c>
    </row>
    <row r="2033" spans="2:10" ht="12.6" customHeight="1" x14ac:dyDescent="0.3">
      <c r="B2033" s="29">
        <f>VLOOKUP($J2029,ASBVs!$A$2:$AP$1041,12,FALSE)</f>
        <v>66</v>
      </c>
      <c r="C2033" s="29">
        <f>VLOOKUP($J2029,ASBVs!$A$2:$AP$1041,14,FALSE)</f>
        <v>70</v>
      </c>
      <c r="D2033" s="29">
        <f>VLOOKUP($J2029,ASBVs!$A$2:$AP$1041,16,FALSE)</f>
        <v>58</v>
      </c>
      <c r="E2033" s="29">
        <f>VLOOKUP($J2029,ASBVs!$A$2:$AP$1041,18,FALSE)</f>
        <v>64</v>
      </c>
      <c r="F2033" s="29">
        <f>VLOOKUP($J2029,ASBVs!$A$2:$AP$1041,20,FALSE)</f>
        <v>63</v>
      </c>
      <c r="G2033" s="29">
        <f>VLOOKUP($J2029,ASBVs!$A$2:$AP$1041,42,FALSE)</f>
        <v>58</v>
      </c>
      <c r="H2033" s="29">
        <f>VLOOKUP($J2029,ASBVs!$A$2:$AP$1041,40,FALSE)</f>
        <v>50</v>
      </c>
      <c r="I2033" s="29">
        <f>VLOOKUP($J2029,ASBVs!$A$2:$AP$1041,22,FALSE)</f>
        <v>58</v>
      </c>
      <c r="J2033" s="29">
        <f>VLOOKUP($J2029,ASBVs!$A$2:$AP$1041,32,FALSE)</f>
        <v>56</v>
      </c>
    </row>
    <row r="2034" spans="2:10" ht="12.6" customHeight="1" x14ac:dyDescent="0.3">
      <c r="B2034" s="31" t="s">
        <v>1089</v>
      </c>
      <c r="C2034" s="27" t="s">
        <v>1090</v>
      </c>
      <c r="D2034" s="27" t="s">
        <v>1091</v>
      </c>
      <c r="E2034" s="27" t="s">
        <v>8</v>
      </c>
      <c r="F2034" s="27" t="s">
        <v>6</v>
      </c>
      <c r="G2034" s="27" t="s">
        <v>7</v>
      </c>
      <c r="H2034" s="27" t="s">
        <v>2638</v>
      </c>
      <c r="I2034" s="85" t="s">
        <v>2700</v>
      </c>
      <c r="J2034" s="86"/>
    </row>
    <row r="2035" spans="2:10" ht="12.6" customHeight="1" x14ac:dyDescent="0.3">
      <c r="B2035" s="30">
        <f>VLOOKUP($J2029,ASBVs!$A$2:$AP$1041,33,FALSE)</f>
        <v>0.02</v>
      </c>
      <c r="C2035" s="30">
        <f>VLOOKUP($J2029,ASBVs!$A$2:$AP$1041,35,FALSE)</f>
        <v>0.28000000000000003</v>
      </c>
      <c r="D2035" s="30">
        <f>VLOOKUP($J2029,ASBVs!$A$2:$AP$1041,37,FALSE)</f>
        <v>1E-3</v>
      </c>
      <c r="E2035" s="32">
        <f>VLOOKUP($J2029,ASBVs!$A$2:$AP$1041,29,FALSE)</f>
        <v>3.95</v>
      </c>
      <c r="F2035" s="32">
        <f>VLOOKUP($J2029,ASBVs!$A$2:$AP$1041,23,FALSE)</f>
        <v>-0.04</v>
      </c>
      <c r="G2035" s="32">
        <f>VLOOKUP($J2029,ASBVs!$A$2:$AP$1041,25,FALSE)</f>
        <v>3.45</v>
      </c>
      <c r="H2035" s="32">
        <f>VLOOKUP($J2029,ASBVs!$A$2:$AP$1041,27,FALSE)</f>
        <v>2.48</v>
      </c>
      <c r="I2035" s="86"/>
      <c r="J2035" s="86"/>
    </row>
    <row r="2036" spans="2:10" ht="12.6" customHeight="1" x14ac:dyDescent="0.3">
      <c r="B2036" s="33">
        <f>VLOOKUP($J2029,ASBVs!$A$2:$AP$1041,34,FALSE)</f>
        <v>45</v>
      </c>
      <c r="C2036" s="33">
        <f>VLOOKUP($J2029,ASBVs!$A$2:$AP$1041,36,FALSE)</f>
        <v>53</v>
      </c>
      <c r="D2036" s="33">
        <f>VLOOKUP($J2029,ASBVs!$A$2:$AP$1041,38,FALSE)</f>
        <v>39</v>
      </c>
      <c r="E2036" s="33">
        <f>VLOOKUP($J2029,ASBVs!$A$2:$AP$1041,30,FALSE)</f>
        <v>59</v>
      </c>
      <c r="F2036" s="33">
        <f>VLOOKUP($J2029,ASBVs!$A$2:$AP$1041,24,FALSE)</f>
        <v>51</v>
      </c>
      <c r="G2036" s="33">
        <f>VLOOKUP($J2029,ASBVs!$A$2:$AP$1041,26,FALSE)</f>
        <v>50</v>
      </c>
      <c r="H2036" s="33">
        <f>VLOOKUP($J2029,ASBVs!$A$2:$AP$1041,28,FALSE)</f>
        <v>53</v>
      </c>
      <c r="I2036" s="99">
        <f>VLOOKUP($J2029,ASBVs!$A$2:$AQ$1041,43,FALSE)</f>
        <v>9.94</v>
      </c>
      <c r="J2036" s="79"/>
    </row>
    <row r="2037" spans="2:10" ht="12.6" customHeight="1" x14ac:dyDescent="0.3">
      <c r="B2037" s="87" t="s">
        <v>2695</v>
      </c>
      <c r="C2037" s="88"/>
      <c r="D2037" s="89" t="s">
        <v>2699</v>
      </c>
      <c r="E2037" s="90"/>
      <c r="F2037" s="91" t="str">
        <f>VLOOKUP($J2029,ASBVs!$A$2:$F$1041,6,FALSE)</f>
        <v xml:space="preserve"> </v>
      </c>
      <c r="G2037" s="34" t="s">
        <v>2669</v>
      </c>
      <c r="H2037" s="35" t="str">
        <f>VLOOKUP($J2029,ASBVs!$A$2:$AU$1041,46,FALSE)</f>
        <v>1</v>
      </c>
      <c r="I2037" s="34" t="s">
        <v>2670</v>
      </c>
      <c r="J2037" s="35" t="str">
        <f>VLOOKUP($J2029,ASBVs!$A$2:$AU$1041,47,FALSE)</f>
        <v>1</v>
      </c>
    </row>
    <row r="2038" spans="2:10" ht="12.6" customHeight="1" x14ac:dyDescent="0.3">
      <c r="B2038" s="93">
        <f>VLOOKUP($J2029,ASBVs!$A$2:$AS$1041,45,FALSE)</f>
        <v>128.25</v>
      </c>
      <c r="C2038" s="94"/>
      <c r="D2038" s="93">
        <f>VLOOKUP($J2029,ASBVs!$A$2:$AS$1041,44,FALSE)</f>
        <v>167.69</v>
      </c>
      <c r="E2038" s="94"/>
      <c r="F2038" s="92"/>
      <c r="G2038" s="34" t="s">
        <v>2671</v>
      </c>
      <c r="H2038" s="35" t="str">
        <f>VLOOKUP($J2029,ASBVs!$A$2:$AW$1041,48,FALSE)</f>
        <v>2</v>
      </c>
      <c r="I2038" s="34" t="s">
        <v>2672</v>
      </c>
      <c r="J2038" s="35">
        <f>VLOOKUP($J2029,ASBVs!$A$2:$AW$1041,49,FALSE)</f>
        <v>3</v>
      </c>
    </row>
    <row r="2039" spans="2:10" ht="12.6" customHeight="1" x14ac:dyDescent="0.3">
      <c r="B2039" s="36" t="s">
        <v>2696</v>
      </c>
      <c r="C2039" s="95" t="str">
        <f>VLOOKUP($J2029,ASBVs!$A$2:$E$1041,5,FALSE)</f>
        <v xml:space="preserve">Individual </v>
      </c>
      <c r="D2039" s="96"/>
      <c r="E2039" s="97" t="s">
        <v>2697</v>
      </c>
      <c r="F2039" s="98"/>
      <c r="G2039" s="74"/>
      <c r="H2039" s="75"/>
      <c r="I2039" s="37" t="s">
        <v>2698</v>
      </c>
      <c r="J2039" s="38"/>
    </row>
    <row r="2041" spans="2:10" ht="12.6" customHeight="1" x14ac:dyDescent="0.3">
      <c r="B2041" s="76" t="s">
        <v>2692</v>
      </c>
      <c r="C2041" s="77"/>
      <c r="D2041" s="20" t="str">
        <f>VLOOKUP($J2041,ASBVs!$A$2:$B$1041,2,FALSE)</f>
        <v>225494</v>
      </c>
      <c r="E2041" s="21"/>
      <c r="F2041" s="22" t="str">
        <f>VLOOKUP($J2041,ASBVs!$A$2:$J$1041,10,FALSE)</f>
        <v>Twin</v>
      </c>
      <c r="G2041" s="78" t="str">
        <f>VLOOKUP($J2041,ASBVs!$A$2:$AX$1041,50,FALSE)</f>
        <v xml:space="preserve"> </v>
      </c>
      <c r="H2041" s="79"/>
      <c r="I2041" s="23" t="s">
        <v>2693</v>
      </c>
      <c r="J2041" s="24">
        <v>161</v>
      </c>
    </row>
    <row r="2042" spans="2:10" ht="12.6" customHeight="1" x14ac:dyDescent="0.3">
      <c r="B2042" s="25" t="s">
        <v>2694</v>
      </c>
      <c r="C2042" s="80" t="str">
        <f>VLOOKUP($J2041,ASBVs!$A$2:$H$1041,8,FALSE)</f>
        <v>218909</v>
      </c>
      <c r="D2042" s="80"/>
      <c r="E2042" s="81"/>
      <c r="F2042" s="26" t="s">
        <v>2639</v>
      </c>
      <c r="G2042" s="82">
        <f>VLOOKUP($J2041,ASBVs!$A$2:$I$1041,9,FALSE)</f>
        <v>44726</v>
      </c>
      <c r="H2042" s="83"/>
      <c r="I2042" s="83"/>
      <c r="J2042" s="84"/>
    </row>
    <row r="2043" spans="2:10" ht="12.6" customHeight="1" x14ac:dyDescent="0.3">
      <c r="B2043" s="27" t="s">
        <v>0</v>
      </c>
      <c r="C2043" s="28" t="s">
        <v>1</v>
      </c>
      <c r="D2043" s="28" t="s">
        <v>2</v>
      </c>
      <c r="E2043" s="28" t="s">
        <v>3</v>
      </c>
      <c r="F2043" s="27" t="s">
        <v>4</v>
      </c>
      <c r="G2043" s="28" t="s">
        <v>1093</v>
      </c>
      <c r="H2043" s="28" t="s">
        <v>1092</v>
      </c>
      <c r="I2043" s="28" t="s">
        <v>5</v>
      </c>
      <c r="J2043" s="28" t="s">
        <v>2652</v>
      </c>
    </row>
    <row r="2044" spans="2:10" ht="12.6" customHeight="1" x14ac:dyDescent="0.3">
      <c r="B2044" s="29">
        <f>VLOOKUP($J2041,ASBVs!$A$2:$AP$1041,11,FALSE)</f>
        <v>0.53</v>
      </c>
      <c r="C2044" s="29">
        <f>VLOOKUP($J2041,ASBVs!$A$2:$AP$1041,13,FALSE)</f>
        <v>7.65</v>
      </c>
      <c r="D2044" s="29">
        <f>VLOOKUP($J2041,ASBVs!$A$2:$AP$1041,15,FALSE)</f>
        <v>11.8</v>
      </c>
      <c r="E2044" s="29">
        <f>VLOOKUP($J2041,ASBVs!$A$2:$AP$1041,17,FALSE)</f>
        <v>0.77</v>
      </c>
      <c r="F2044" s="29">
        <f>VLOOKUP($J2041,ASBVs!$A$2:$AP$1041,19,FALSE)</f>
        <v>2.15</v>
      </c>
      <c r="G2044" s="39">
        <f>VLOOKUP($J2041,ASBVs!$A$2:$AP$1041,41,FALSE)</f>
        <v>0.56999999999999995</v>
      </c>
      <c r="H2044" s="39">
        <f>VLOOKUP($J2041,ASBVs!$A$2:$AP$1041,39,FALSE)</f>
        <v>0.32</v>
      </c>
      <c r="I2044" s="29">
        <f>VLOOKUP($J2041,ASBVs!$A$2:$AP$1041,21,FALSE)</f>
        <v>0.59</v>
      </c>
      <c r="J2044" s="39">
        <f>VLOOKUP($J2041,ASBVs!$A$2:$AP$1041,31,FALSE)</f>
        <v>0.35</v>
      </c>
    </row>
    <row r="2045" spans="2:10" ht="12.6" customHeight="1" x14ac:dyDescent="0.3">
      <c r="B2045" s="29">
        <f>VLOOKUP($J2041,ASBVs!$A$2:$AP$1041,12,FALSE)</f>
        <v>67</v>
      </c>
      <c r="C2045" s="29">
        <f>VLOOKUP($J2041,ASBVs!$A$2:$AP$1041,14,FALSE)</f>
        <v>70</v>
      </c>
      <c r="D2045" s="29">
        <f>VLOOKUP($J2041,ASBVs!$A$2:$AP$1041,16,FALSE)</f>
        <v>61</v>
      </c>
      <c r="E2045" s="29">
        <f>VLOOKUP($J2041,ASBVs!$A$2:$AP$1041,18,FALSE)</f>
        <v>64</v>
      </c>
      <c r="F2045" s="29">
        <f>VLOOKUP($J2041,ASBVs!$A$2:$AP$1041,20,FALSE)</f>
        <v>64</v>
      </c>
      <c r="G2045" s="29">
        <f>VLOOKUP($J2041,ASBVs!$A$2:$AP$1041,42,FALSE)</f>
        <v>55</v>
      </c>
      <c r="H2045" s="29">
        <f>VLOOKUP($J2041,ASBVs!$A$2:$AP$1041,40,FALSE)</f>
        <v>49</v>
      </c>
      <c r="I2045" s="29">
        <f>VLOOKUP($J2041,ASBVs!$A$2:$AP$1041,22,FALSE)</f>
        <v>59</v>
      </c>
      <c r="J2045" s="29">
        <f>VLOOKUP($J2041,ASBVs!$A$2:$AP$1041,32,FALSE)</f>
        <v>53</v>
      </c>
    </row>
    <row r="2046" spans="2:10" ht="12.6" customHeight="1" x14ac:dyDescent="0.3">
      <c r="B2046" s="31" t="s">
        <v>1089</v>
      </c>
      <c r="C2046" s="27" t="s">
        <v>1090</v>
      </c>
      <c r="D2046" s="27" t="s">
        <v>1091</v>
      </c>
      <c r="E2046" s="27" t="s">
        <v>8</v>
      </c>
      <c r="F2046" s="27" t="s">
        <v>6</v>
      </c>
      <c r="G2046" s="27" t="s">
        <v>7</v>
      </c>
      <c r="H2046" s="27" t="s">
        <v>2638</v>
      </c>
      <c r="I2046" s="85" t="s">
        <v>2700</v>
      </c>
      <c r="J2046" s="86"/>
    </row>
    <row r="2047" spans="2:10" ht="12.6" customHeight="1" x14ac:dyDescent="0.3">
      <c r="B2047" s="30">
        <f>VLOOKUP($J2041,ASBVs!$A$2:$AP$1041,33,FALSE)</f>
        <v>0.05</v>
      </c>
      <c r="C2047" s="30">
        <f>VLOOKUP($J2041,ASBVs!$A$2:$AP$1041,35,FALSE)</f>
        <v>0.31</v>
      </c>
      <c r="D2047" s="30">
        <f>VLOOKUP($J2041,ASBVs!$A$2:$AP$1041,37,FALSE)</f>
        <v>0.01</v>
      </c>
      <c r="E2047" s="32">
        <f>VLOOKUP($J2041,ASBVs!$A$2:$AP$1041,29,FALSE)</f>
        <v>4.0599999999999996</v>
      </c>
      <c r="F2047" s="32">
        <f>VLOOKUP($J2041,ASBVs!$A$2:$AP$1041,23,FALSE)</f>
        <v>-0.41</v>
      </c>
      <c r="G2047" s="32">
        <f>VLOOKUP($J2041,ASBVs!$A$2:$AP$1041,25,FALSE)</f>
        <v>2.46</v>
      </c>
      <c r="H2047" s="32">
        <f>VLOOKUP($J2041,ASBVs!$A$2:$AP$1041,27,FALSE)</f>
        <v>2.2000000000000002</v>
      </c>
      <c r="I2047" s="86"/>
      <c r="J2047" s="86"/>
    </row>
    <row r="2048" spans="2:10" ht="12.6" customHeight="1" x14ac:dyDescent="0.3">
      <c r="B2048" s="33">
        <f>VLOOKUP($J2041,ASBVs!$A$2:$AP$1041,34,FALSE)</f>
        <v>43</v>
      </c>
      <c r="C2048" s="33">
        <f>VLOOKUP($J2041,ASBVs!$A$2:$AP$1041,36,FALSE)</f>
        <v>52</v>
      </c>
      <c r="D2048" s="33">
        <f>VLOOKUP($J2041,ASBVs!$A$2:$AP$1041,38,FALSE)</f>
        <v>38</v>
      </c>
      <c r="E2048" s="33">
        <f>VLOOKUP($J2041,ASBVs!$A$2:$AP$1041,30,FALSE)</f>
        <v>59</v>
      </c>
      <c r="F2048" s="33">
        <f>VLOOKUP($J2041,ASBVs!$A$2:$AP$1041,24,FALSE)</f>
        <v>52</v>
      </c>
      <c r="G2048" s="33">
        <f>VLOOKUP($J2041,ASBVs!$A$2:$AP$1041,26,FALSE)</f>
        <v>51</v>
      </c>
      <c r="H2048" s="33">
        <f>VLOOKUP($J2041,ASBVs!$A$2:$AP$1041,28,FALSE)</f>
        <v>53</v>
      </c>
      <c r="I2048" s="99">
        <f>VLOOKUP($J2041,ASBVs!$A$2:$AQ$1041,43,FALSE)</f>
        <v>8.24</v>
      </c>
      <c r="J2048" s="79"/>
    </row>
    <row r="2049" spans="2:10" ht="12.6" customHeight="1" x14ac:dyDescent="0.3">
      <c r="B2049" s="87" t="s">
        <v>2695</v>
      </c>
      <c r="C2049" s="88"/>
      <c r="D2049" s="89" t="s">
        <v>2699</v>
      </c>
      <c r="E2049" s="90"/>
      <c r="F2049" s="91" t="str">
        <f>VLOOKUP($J2041,ASBVs!$A$2:$F$1041,6,FALSE)</f>
        <v xml:space="preserve"> </v>
      </c>
      <c r="G2049" s="34" t="s">
        <v>2669</v>
      </c>
      <c r="H2049" s="35" t="str">
        <f>VLOOKUP($J2041,ASBVs!$A$2:$AU$1041,46,FALSE)</f>
        <v>2</v>
      </c>
      <c r="I2049" s="34" t="s">
        <v>2670</v>
      </c>
      <c r="J2049" s="35" t="str">
        <f>VLOOKUP($J2041,ASBVs!$A$2:$AU$1041,47,FALSE)</f>
        <v>2</v>
      </c>
    </row>
    <row r="2050" spans="2:10" ht="12.6" customHeight="1" x14ac:dyDescent="0.3">
      <c r="B2050" s="93">
        <f>VLOOKUP($J2041,ASBVs!$A$2:$AS$1041,45,FALSE)</f>
        <v>127.27</v>
      </c>
      <c r="C2050" s="94"/>
      <c r="D2050" s="93">
        <f>VLOOKUP($J2041,ASBVs!$A$2:$AS$1041,44,FALSE)</f>
        <v>173.47</v>
      </c>
      <c r="E2050" s="94"/>
      <c r="F2050" s="92"/>
      <c r="G2050" s="34" t="s">
        <v>2671</v>
      </c>
      <c r="H2050" s="35" t="str">
        <f>VLOOKUP($J2041,ASBVs!$A$2:$AW$1041,48,FALSE)</f>
        <v>2</v>
      </c>
      <c r="I2050" s="34" t="s">
        <v>2672</v>
      </c>
      <c r="J2050" s="35">
        <f>VLOOKUP($J2041,ASBVs!$A$2:$AW$1041,49,FALSE)</f>
        <v>2</v>
      </c>
    </row>
    <row r="2051" spans="2:10" ht="12.6" customHeight="1" x14ac:dyDescent="0.3">
      <c r="B2051" s="36" t="s">
        <v>2696</v>
      </c>
      <c r="C2051" s="95" t="str">
        <f>VLOOKUP($J2041,ASBVs!$A$2:$E$1041,5,FALSE)</f>
        <v xml:space="preserve">Individual </v>
      </c>
      <c r="D2051" s="96"/>
      <c r="E2051" s="97" t="s">
        <v>2697</v>
      </c>
      <c r="F2051" s="98"/>
      <c r="G2051" s="74"/>
      <c r="H2051" s="75"/>
      <c r="I2051" s="37" t="s">
        <v>2698</v>
      </c>
      <c r="J2051" s="38"/>
    </row>
    <row r="2053" spans="2:10" ht="12.6" customHeight="1" x14ac:dyDescent="0.3">
      <c r="B2053" s="76" t="s">
        <v>2692</v>
      </c>
      <c r="C2053" s="77"/>
      <c r="D2053" s="20" t="str">
        <f>VLOOKUP($J2053,ASBVs!$A$2:$B$1041,2,FALSE)</f>
        <v>224387</v>
      </c>
      <c r="E2053" s="21"/>
      <c r="F2053" s="22" t="str">
        <f>VLOOKUP($J2053,ASBVs!$A$2:$J$1041,10,FALSE)</f>
        <v>Single</v>
      </c>
      <c r="G2053" s="78" t="str">
        <f>VLOOKUP($J2053,ASBVs!$A$2:$AX$1041,50,FALSE)</f>
        <v xml:space="preserve"> </v>
      </c>
      <c r="H2053" s="79"/>
      <c r="I2053" s="23" t="s">
        <v>2693</v>
      </c>
      <c r="J2053" s="24">
        <v>162</v>
      </c>
    </row>
    <row r="2054" spans="2:10" ht="12.6" customHeight="1" x14ac:dyDescent="0.3">
      <c r="B2054" s="25" t="s">
        <v>2694</v>
      </c>
      <c r="C2054" s="80" t="str">
        <f>VLOOKUP($J2053,ASBVs!$A$2:$H$1041,8,FALSE)</f>
        <v>215475</v>
      </c>
      <c r="D2054" s="80"/>
      <c r="E2054" s="81"/>
      <c r="F2054" s="26" t="s">
        <v>2639</v>
      </c>
      <c r="G2054" s="82">
        <f>VLOOKUP($J2053,ASBVs!$A$2:$I$1041,9,FALSE)</f>
        <v>44709</v>
      </c>
      <c r="H2054" s="83"/>
      <c r="I2054" s="83"/>
      <c r="J2054" s="84"/>
    </row>
    <row r="2055" spans="2:10" ht="12.6" customHeight="1" x14ac:dyDescent="0.3">
      <c r="B2055" s="27" t="s">
        <v>0</v>
      </c>
      <c r="C2055" s="28" t="s">
        <v>1</v>
      </c>
      <c r="D2055" s="28" t="s">
        <v>2</v>
      </c>
      <c r="E2055" s="28" t="s">
        <v>3</v>
      </c>
      <c r="F2055" s="27" t="s">
        <v>4</v>
      </c>
      <c r="G2055" s="28" t="s">
        <v>1093</v>
      </c>
      <c r="H2055" s="28" t="s">
        <v>1092</v>
      </c>
      <c r="I2055" s="28" t="s">
        <v>5</v>
      </c>
      <c r="J2055" s="28" t="s">
        <v>2652</v>
      </c>
    </row>
    <row r="2056" spans="2:10" ht="12.6" customHeight="1" x14ac:dyDescent="0.3">
      <c r="B2056" s="29">
        <f>VLOOKUP($J2053,ASBVs!$A$2:$AP$1041,11,FALSE)</f>
        <v>0.38</v>
      </c>
      <c r="C2056" s="29">
        <f>VLOOKUP($J2053,ASBVs!$A$2:$AP$1041,13,FALSE)</f>
        <v>9.02</v>
      </c>
      <c r="D2056" s="29">
        <f>VLOOKUP($J2053,ASBVs!$A$2:$AP$1041,15,FALSE)</f>
        <v>15.53</v>
      </c>
      <c r="E2056" s="29">
        <f>VLOOKUP($J2053,ASBVs!$A$2:$AP$1041,17,FALSE)</f>
        <v>-0.14000000000000001</v>
      </c>
      <c r="F2056" s="29">
        <f>VLOOKUP($J2053,ASBVs!$A$2:$AP$1041,19,FALSE)</f>
        <v>1.56</v>
      </c>
      <c r="G2056" s="39">
        <f>VLOOKUP($J2053,ASBVs!$A$2:$AP$1041,41,FALSE)</f>
        <v>0.5</v>
      </c>
      <c r="H2056" s="39">
        <f>VLOOKUP($J2053,ASBVs!$A$2:$AP$1041,39,FALSE)</f>
        <v>0.28000000000000003</v>
      </c>
      <c r="I2056" s="29">
        <f>VLOOKUP($J2053,ASBVs!$A$2:$AP$1041,21,FALSE)</f>
        <v>0.35</v>
      </c>
      <c r="J2056" s="39">
        <f>VLOOKUP($J2053,ASBVs!$A$2:$AP$1041,31,FALSE)</f>
        <v>0.32</v>
      </c>
    </row>
    <row r="2057" spans="2:10" ht="12.6" customHeight="1" x14ac:dyDescent="0.3">
      <c r="B2057" s="29">
        <f>VLOOKUP($J2053,ASBVs!$A$2:$AP$1041,12,FALSE)</f>
        <v>63</v>
      </c>
      <c r="C2057" s="29">
        <f>VLOOKUP($J2053,ASBVs!$A$2:$AP$1041,14,FALSE)</f>
        <v>69</v>
      </c>
      <c r="D2057" s="29">
        <f>VLOOKUP($J2053,ASBVs!$A$2:$AP$1041,16,FALSE)</f>
        <v>58</v>
      </c>
      <c r="E2057" s="29">
        <f>VLOOKUP($J2053,ASBVs!$A$2:$AP$1041,18,FALSE)</f>
        <v>62</v>
      </c>
      <c r="F2057" s="29">
        <f>VLOOKUP($J2053,ASBVs!$A$2:$AP$1041,20,FALSE)</f>
        <v>63</v>
      </c>
      <c r="G2057" s="29">
        <f>VLOOKUP($J2053,ASBVs!$A$2:$AP$1041,42,FALSE)</f>
        <v>48</v>
      </c>
      <c r="H2057" s="29">
        <f>VLOOKUP($J2053,ASBVs!$A$2:$AP$1041,40,FALSE)</f>
        <v>42</v>
      </c>
      <c r="I2057" s="29">
        <f>VLOOKUP($J2053,ASBVs!$A$2:$AP$1041,22,FALSE)</f>
        <v>52</v>
      </c>
      <c r="J2057" s="29">
        <f>VLOOKUP($J2053,ASBVs!$A$2:$AP$1041,32,FALSE)</f>
        <v>46</v>
      </c>
    </row>
    <row r="2058" spans="2:10" ht="12.6" customHeight="1" x14ac:dyDescent="0.3">
      <c r="B2058" s="31" t="s">
        <v>1089</v>
      </c>
      <c r="C2058" s="27" t="s">
        <v>1090</v>
      </c>
      <c r="D2058" s="27" t="s">
        <v>1091</v>
      </c>
      <c r="E2058" s="27" t="s">
        <v>8</v>
      </c>
      <c r="F2058" s="27" t="s">
        <v>6</v>
      </c>
      <c r="G2058" s="27" t="s">
        <v>7</v>
      </c>
      <c r="H2058" s="27" t="s">
        <v>2638</v>
      </c>
      <c r="I2058" s="85" t="s">
        <v>2700</v>
      </c>
      <c r="J2058" s="86"/>
    </row>
    <row r="2059" spans="2:10" ht="12.6" customHeight="1" x14ac:dyDescent="0.3">
      <c r="B2059" s="30">
        <f>VLOOKUP($J2053,ASBVs!$A$2:$AP$1041,33,FALSE)</f>
        <v>0.05</v>
      </c>
      <c r="C2059" s="30">
        <f>VLOOKUP($J2053,ASBVs!$A$2:$AP$1041,35,FALSE)</f>
        <v>0.23</v>
      </c>
      <c r="D2059" s="30">
        <f>VLOOKUP($J2053,ASBVs!$A$2:$AP$1041,37,FALSE)</f>
        <v>0.03</v>
      </c>
      <c r="E2059" s="32">
        <f>VLOOKUP($J2053,ASBVs!$A$2:$AP$1041,29,FALSE)</f>
        <v>4.51</v>
      </c>
      <c r="F2059" s="32">
        <f>VLOOKUP($J2053,ASBVs!$A$2:$AP$1041,23,FALSE)</f>
        <v>-0.26</v>
      </c>
      <c r="G2059" s="32">
        <f>VLOOKUP($J2053,ASBVs!$A$2:$AP$1041,25,FALSE)</f>
        <v>1.93</v>
      </c>
      <c r="H2059" s="32">
        <f>VLOOKUP($J2053,ASBVs!$A$2:$AP$1041,27,FALSE)</f>
        <v>1.78</v>
      </c>
      <c r="I2059" s="86"/>
      <c r="J2059" s="86"/>
    </row>
    <row r="2060" spans="2:10" ht="12.6" customHeight="1" x14ac:dyDescent="0.3">
      <c r="B2060" s="33">
        <f>VLOOKUP($J2053,ASBVs!$A$2:$AP$1041,34,FALSE)</f>
        <v>36</v>
      </c>
      <c r="C2060" s="33">
        <f>VLOOKUP($J2053,ASBVs!$A$2:$AP$1041,36,FALSE)</f>
        <v>45</v>
      </c>
      <c r="D2060" s="33">
        <f>VLOOKUP($J2053,ASBVs!$A$2:$AP$1041,38,FALSE)</f>
        <v>31</v>
      </c>
      <c r="E2060" s="33">
        <f>VLOOKUP($J2053,ASBVs!$A$2:$AP$1041,30,FALSE)</f>
        <v>58</v>
      </c>
      <c r="F2060" s="33">
        <f>VLOOKUP($J2053,ASBVs!$A$2:$AP$1041,24,FALSE)</f>
        <v>43</v>
      </c>
      <c r="G2060" s="33">
        <f>VLOOKUP($J2053,ASBVs!$A$2:$AP$1041,26,FALSE)</f>
        <v>42</v>
      </c>
      <c r="H2060" s="33">
        <f>VLOOKUP($J2053,ASBVs!$A$2:$AP$1041,28,FALSE)</f>
        <v>46</v>
      </c>
      <c r="I2060" s="99">
        <f>VLOOKUP($J2053,ASBVs!$A$2:$AQ$1041,43,FALSE)</f>
        <v>9.3699999999999992</v>
      </c>
      <c r="J2060" s="79"/>
    </row>
    <row r="2061" spans="2:10" ht="12.6" customHeight="1" x14ac:dyDescent="0.3">
      <c r="B2061" s="87" t="s">
        <v>2695</v>
      </c>
      <c r="C2061" s="88"/>
      <c r="D2061" s="89" t="s">
        <v>2699</v>
      </c>
      <c r="E2061" s="90"/>
      <c r="F2061" s="91" t="str">
        <f>VLOOKUP($J2053,ASBVs!$A$2:$F$1041,6,FALSE)</f>
        <v xml:space="preserve"> </v>
      </c>
      <c r="G2061" s="34" t="s">
        <v>2669</v>
      </c>
      <c r="H2061" s="35" t="str">
        <f>VLOOKUP($J2053,ASBVs!$A$2:$AU$1041,46,FALSE)</f>
        <v>2</v>
      </c>
      <c r="I2061" s="34" t="s">
        <v>2670</v>
      </c>
      <c r="J2061" s="35" t="str">
        <f>VLOOKUP($J2053,ASBVs!$A$2:$AU$1041,47,FALSE)</f>
        <v>1</v>
      </c>
    </row>
    <row r="2062" spans="2:10" ht="12.6" customHeight="1" x14ac:dyDescent="0.3">
      <c r="B2062" s="93">
        <f>VLOOKUP($J2053,ASBVs!$A$2:$AS$1041,45,FALSE)</f>
        <v>126.24</v>
      </c>
      <c r="C2062" s="94"/>
      <c r="D2062" s="93">
        <f>VLOOKUP($J2053,ASBVs!$A$2:$AS$1041,44,FALSE)</f>
        <v>161.5</v>
      </c>
      <c r="E2062" s="94"/>
      <c r="F2062" s="92"/>
      <c r="G2062" s="34" t="s">
        <v>2671</v>
      </c>
      <c r="H2062" s="35" t="str">
        <f>VLOOKUP($J2053,ASBVs!$A$2:$AW$1041,48,FALSE)</f>
        <v>1</v>
      </c>
      <c r="I2062" s="34" t="s">
        <v>2672</v>
      </c>
      <c r="J2062" s="35">
        <f>VLOOKUP($J2053,ASBVs!$A$2:$AW$1041,49,FALSE)</f>
        <v>3</v>
      </c>
    </row>
    <row r="2063" spans="2:10" ht="12.6" customHeight="1" x14ac:dyDescent="0.3">
      <c r="B2063" s="36" t="s">
        <v>2696</v>
      </c>
      <c r="C2063" s="95" t="str">
        <f>VLOOKUP($J2053,ASBVs!$A$2:$E$1041,5,FALSE)</f>
        <v xml:space="preserve">Individual </v>
      </c>
      <c r="D2063" s="96"/>
      <c r="E2063" s="97" t="s">
        <v>2697</v>
      </c>
      <c r="F2063" s="98"/>
      <c r="G2063" s="74"/>
      <c r="H2063" s="75"/>
      <c r="I2063" s="37" t="s">
        <v>2698</v>
      </c>
      <c r="J2063" s="38"/>
    </row>
    <row r="2065" spans="2:10" ht="12.6" customHeight="1" x14ac:dyDescent="0.3">
      <c r="B2065" s="76" t="s">
        <v>2692</v>
      </c>
      <c r="C2065" s="77"/>
      <c r="D2065" s="20" t="str">
        <f>VLOOKUP($J2065,ASBVs!$A$2:$B$1041,2,FALSE)</f>
        <v>225848</v>
      </c>
      <c r="E2065" s="21"/>
      <c r="F2065" s="22" t="str">
        <f>VLOOKUP($J2065,ASBVs!$A$2:$J$1041,10,FALSE)</f>
        <v>Single</v>
      </c>
      <c r="G2065" s="78" t="str">
        <f>VLOOKUP($J2065,ASBVs!$A$2:$AX$1041,50,FALSE)</f>
        <v xml:space="preserve"> </v>
      </c>
      <c r="H2065" s="79"/>
      <c r="I2065" s="23" t="s">
        <v>2693</v>
      </c>
      <c r="J2065" s="24">
        <v>163</v>
      </c>
    </row>
    <row r="2066" spans="2:10" ht="12.6" customHeight="1" x14ac:dyDescent="0.3">
      <c r="B2066" s="25" t="s">
        <v>2694</v>
      </c>
      <c r="C2066" s="80" t="str">
        <f>VLOOKUP($J2065,ASBVs!$A$2:$H$1041,8,FALSE)</f>
        <v>216258</v>
      </c>
      <c r="D2066" s="80"/>
      <c r="E2066" s="81"/>
      <c r="F2066" s="26" t="s">
        <v>2639</v>
      </c>
      <c r="G2066" s="82">
        <f>VLOOKUP($J2065,ASBVs!$A$2:$I$1041,9,FALSE)</f>
        <v>44732</v>
      </c>
      <c r="H2066" s="83"/>
      <c r="I2066" s="83"/>
      <c r="J2066" s="84"/>
    </row>
    <row r="2067" spans="2:10" ht="12.6" customHeight="1" x14ac:dyDescent="0.3">
      <c r="B2067" s="27" t="s">
        <v>0</v>
      </c>
      <c r="C2067" s="28" t="s">
        <v>1</v>
      </c>
      <c r="D2067" s="28" t="s">
        <v>2</v>
      </c>
      <c r="E2067" s="28" t="s">
        <v>3</v>
      </c>
      <c r="F2067" s="27" t="s">
        <v>4</v>
      </c>
      <c r="G2067" s="28" t="s">
        <v>1093</v>
      </c>
      <c r="H2067" s="28" t="s">
        <v>1092</v>
      </c>
      <c r="I2067" s="28" t="s">
        <v>5</v>
      </c>
      <c r="J2067" s="28" t="s">
        <v>2652</v>
      </c>
    </row>
    <row r="2068" spans="2:10" ht="12.6" customHeight="1" x14ac:dyDescent="0.3">
      <c r="B2068" s="29">
        <f>VLOOKUP($J2065,ASBVs!$A$2:$AP$1041,11,FALSE)</f>
        <v>0.24</v>
      </c>
      <c r="C2068" s="29">
        <f>VLOOKUP($J2065,ASBVs!$A$2:$AP$1041,13,FALSE)</f>
        <v>8.6300000000000008</v>
      </c>
      <c r="D2068" s="29">
        <f>VLOOKUP($J2065,ASBVs!$A$2:$AP$1041,15,FALSE)</f>
        <v>13.99</v>
      </c>
      <c r="E2068" s="29">
        <f>VLOOKUP($J2065,ASBVs!$A$2:$AP$1041,17,FALSE)</f>
        <v>0.71</v>
      </c>
      <c r="F2068" s="29">
        <f>VLOOKUP($J2065,ASBVs!$A$2:$AP$1041,19,FALSE)</f>
        <v>2.2400000000000002</v>
      </c>
      <c r="G2068" s="39">
        <f>VLOOKUP($J2065,ASBVs!$A$2:$AP$1041,41,FALSE)</f>
        <v>0.53</v>
      </c>
      <c r="H2068" s="39">
        <f>VLOOKUP($J2065,ASBVs!$A$2:$AP$1041,39,FALSE)</f>
        <v>0.33</v>
      </c>
      <c r="I2068" s="29">
        <f>VLOOKUP($J2065,ASBVs!$A$2:$AP$1041,21,FALSE)</f>
        <v>-0.52</v>
      </c>
      <c r="J2068" s="39">
        <f>VLOOKUP($J2065,ASBVs!$A$2:$AP$1041,31,FALSE)</f>
        <v>0.36</v>
      </c>
    </row>
    <row r="2069" spans="2:10" ht="12.6" customHeight="1" x14ac:dyDescent="0.3">
      <c r="B2069" s="29">
        <f>VLOOKUP($J2065,ASBVs!$A$2:$AP$1041,12,FALSE)</f>
        <v>63</v>
      </c>
      <c r="C2069" s="29">
        <f>VLOOKUP($J2065,ASBVs!$A$2:$AP$1041,14,FALSE)</f>
        <v>69</v>
      </c>
      <c r="D2069" s="29">
        <f>VLOOKUP($J2065,ASBVs!$A$2:$AP$1041,16,FALSE)</f>
        <v>56</v>
      </c>
      <c r="E2069" s="29">
        <f>VLOOKUP($J2065,ASBVs!$A$2:$AP$1041,18,FALSE)</f>
        <v>62</v>
      </c>
      <c r="F2069" s="29">
        <f>VLOOKUP($J2065,ASBVs!$A$2:$AP$1041,20,FALSE)</f>
        <v>62</v>
      </c>
      <c r="G2069" s="29">
        <f>VLOOKUP($J2065,ASBVs!$A$2:$AP$1041,42,FALSE)</f>
        <v>48</v>
      </c>
      <c r="H2069" s="29">
        <f>VLOOKUP($J2065,ASBVs!$A$2:$AP$1041,40,FALSE)</f>
        <v>41</v>
      </c>
      <c r="I2069" s="29">
        <f>VLOOKUP($J2065,ASBVs!$A$2:$AP$1041,22,FALSE)</f>
        <v>51</v>
      </c>
      <c r="J2069" s="29">
        <f>VLOOKUP($J2065,ASBVs!$A$2:$AP$1041,32,FALSE)</f>
        <v>46</v>
      </c>
    </row>
    <row r="2070" spans="2:10" ht="12.6" customHeight="1" x14ac:dyDescent="0.3">
      <c r="B2070" s="31" t="s">
        <v>1089</v>
      </c>
      <c r="C2070" s="27" t="s">
        <v>1090</v>
      </c>
      <c r="D2070" s="27" t="s">
        <v>1091</v>
      </c>
      <c r="E2070" s="27" t="s">
        <v>8</v>
      </c>
      <c r="F2070" s="27" t="s">
        <v>6</v>
      </c>
      <c r="G2070" s="27" t="s">
        <v>7</v>
      </c>
      <c r="H2070" s="27" t="s">
        <v>2638</v>
      </c>
      <c r="I2070" s="85" t="s">
        <v>2700</v>
      </c>
      <c r="J2070" s="86"/>
    </row>
    <row r="2071" spans="2:10" ht="12.6" customHeight="1" x14ac:dyDescent="0.3">
      <c r="B2071" s="30">
        <f>VLOOKUP($J2065,ASBVs!$A$2:$AP$1041,33,FALSE)</f>
        <v>0.09</v>
      </c>
      <c r="C2071" s="30">
        <f>VLOOKUP($J2065,ASBVs!$A$2:$AP$1041,35,FALSE)</f>
        <v>0.25</v>
      </c>
      <c r="D2071" s="30">
        <f>VLOOKUP($J2065,ASBVs!$A$2:$AP$1041,37,FALSE)</f>
        <v>0.01</v>
      </c>
      <c r="E2071" s="32">
        <f>VLOOKUP($J2065,ASBVs!$A$2:$AP$1041,29,FALSE)</f>
        <v>4.4800000000000004</v>
      </c>
      <c r="F2071" s="32">
        <f>VLOOKUP($J2065,ASBVs!$A$2:$AP$1041,23,FALSE)</f>
        <v>-0.41</v>
      </c>
      <c r="G2071" s="32">
        <f>VLOOKUP($J2065,ASBVs!$A$2:$AP$1041,25,FALSE)</f>
        <v>3.18</v>
      </c>
      <c r="H2071" s="32">
        <f>VLOOKUP($J2065,ASBVs!$A$2:$AP$1041,27,FALSE)</f>
        <v>2.29</v>
      </c>
      <c r="I2071" s="86"/>
      <c r="J2071" s="86"/>
    </row>
    <row r="2072" spans="2:10" ht="12.6" customHeight="1" x14ac:dyDescent="0.3">
      <c r="B2072" s="33">
        <f>VLOOKUP($J2065,ASBVs!$A$2:$AP$1041,34,FALSE)</f>
        <v>36</v>
      </c>
      <c r="C2072" s="33">
        <f>VLOOKUP($J2065,ASBVs!$A$2:$AP$1041,36,FALSE)</f>
        <v>44</v>
      </c>
      <c r="D2072" s="33">
        <f>VLOOKUP($J2065,ASBVs!$A$2:$AP$1041,38,FALSE)</f>
        <v>30</v>
      </c>
      <c r="E2072" s="33">
        <f>VLOOKUP($J2065,ASBVs!$A$2:$AP$1041,30,FALSE)</f>
        <v>58</v>
      </c>
      <c r="F2072" s="33">
        <f>VLOOKUP($J2065,ASBVs!$A$2:$AP$1041,24,FALSE)</f>
        <v>42</v>
      </c>
      <c r="G2072" s="33">
        <f>VLOOKUP($J2065,ASBVs!$A$2:$AP$1041,26,FALSE)</f>
        <v>43</v>
      </c>
      <c r="H2072" s="33">
        <f>VLOOKUP($J2065,ASBVs!$A$2:$AP$1041,28,FALSE)</f>
        <v>47</v>
      </c>
      <c r="I2072" s="99">
        <f>VLOOKUP($J2065,ASBVs!$A$2:$AQ$1041,43,FALSE)</f>
        <v>8.1100000000000012</v>
      </c>
      <c r="J2072" s="79"/>
    </row>
    <row r="2073" spans="2:10" ht="12.6" customHeight="1" x14ac:dyDescent="0.3">
      <c r="B2073" s="87" t="s">
        <v>2695</v>
      </c>
      <c r="C2073" s="88"/>
      <c r="D2073" s="89" t="s">
        <v>2699</v>
      </c>
      <c r="E2073" s="90"/>
      <c r="F2073" s="91" t="str">
        <f>VLOOKUP($J2065,ASBVs!$A$2:$F$1041,6,FALSE)</f>
        <v xml:space="preserve"> </v>
      </c>
      <c r="G2073" s="34" t="s">
        <v>2669</v>
      </c>
      <c r="H2073" s="35" t="str">
        <f>VLOOKUP($J2065,ASBVs!$A$2:$AU$1041,46,FALSE)</f>
        <v>2</v>
      </c>
      <c r="I2073" s="34" t="s">
        <v>2670</v>
      </c>
      <c r="J2073" s="35" t="str">
        <f>VLOOKUP($J2065,ASBVs!$A$2:$AU$1041,47,FALSE)</f>
        <v>2</v>
      </c>
    </row>
    <row r="2074" spans="2:10" ht="12.6" customHeight="1" x14ac:dyDescent="0.3">
      <c r="B2074" s="93">
        <f>VLOOKUP($J2065,ASBVs!$A$2:$AS$1041,45,FALSE)</f>
        <v>125.78</v>
      </c>
      <c r="C2074" s="94"/>
      <c r="D2074" s="93">
        <f>VLOOKUP($J2065,ASBVs!$A$2:$AS$1041,44,FALSE)</f>
        <v>167.21</v>
      </c>
      <c r="E2074" s="94"/>
      <c r="F2074" s="92"/>
      <c r="G2074" s="34" t="s">
        <v>2671</v>
      </c>
      <c r="H2074" s="35" t="str">
        <f>VLOOKUP($J2065,ASBVs!$A$2:$AW$1041,48,FALSE)</f>
        <v>2</v>
      </c>
      <c r="I2074" s="34" t="s">
        <v>2672</v>
      </c>
      <c r="J2074" s="35">
        <f>VLOOKUP($J2065,ASBVs!$A$2:$AW$1041,49,FALSE)</f>
        <v>4</v>
      </c>
    </row>
    <row r="2075" spans="2:10" ht="12.6" customHeight="1" x14ac:dyDescent="0.3">
      <c r="B2075" s="36" t="s">
        <v>2696</v>
      </c>
      <c r="C2075" s="95" t="str">
        <f>VLOOKUP($J2065,ASBVs!$A$2:$E$1041,5,FALSE)</f>
        <v xml:space="preserve">Individual </v>
      </c>
      <c r="D2075" s="96"/>
      <c r="E2075" s="97" t="s">
        <v>2697</v>
      </c>
      <c r="F2075" s="98"/>
      <c r="G2075" s="74"/>
      <c r="H2075" s="75"/>
      <c r="I2075" s="37" t="s">
        <v>2698</v>
      </c>
      <c r="J2075" s="38"/>
    </row>
    <row r="2077" spans="2:10" ht="12.6" customHeight="1" x14ac:dyDescent="0.3">
      <c r="B2077" s="76" t="s">
        <v>2692</v>
      </c>
      <c r="C2077" s="77"/>
      <c r="D2077" s="20" t="str">
        <f>VLOOKUP($J2077,ASBVs!$A$2:$B$1041,2,FALSE)</f>
        <v>224686</v>
      </c>
      <c r="E2077" s="21"/>
      <c r="F2077" s="22" t="str">
        <f>VLOOKUP($J2077,ASBVs!$A$2:$J$1041,10,FALSE)</f>
        <v>Twin</v>
      </c>
      <c r="G2077" s="78" t="str">
        <f>VLOOKUP($J2077,ASBVs!$A$2:$AX$1041,50,FALSE)</f>
        <v xml:space="preserve"> </v>
      </c>
      <c r="H2077" s="79"/>
      <c r="I2077" s="23" t="s">
        <v>2693</v>
      </c>
      <c r="J2077" s="24">
        <v>164</v>
      </c>
    </row>
    <row r="2078" spans="2:10" ht="12.6" customHeight="1" x14ac:dyDescent="0.3">
      <c r="B2078" s="25" t="s">
        <v>2694</v>
      </c>
      <c r="C2078" s="80" t="str">
        <f>VLOOKUP($J2077,ASBVs!$A$2:$H$1041,8,FALSE)</f>
        <v>218812</v>
      </c>
      <c r="D2078" s="80"/>
      <c r="E2078" s="81"/>
      <c r="F2078" s="26" t="s">
        <v>2639</v>
      </c>
      <c r="G2078" s="82">
        <f>VLOOKUP($J2077,ASBVs!$A$2:$I$1041,9,FALSE)</f>
        <v>44710</v>
      </c>
      <c r="H2078" s="83"/>
      <c r="I2078" s="83"/>
      <c r="J2078" s="84"/>
    </row>
    <row r="2079" spans="2:10" ht="12.6" customHeight="1" x14ac:dyDescent="0.3">
      <c r="B2079" s="27" t="s">
        <v>0</v>
      </c>
      <c r="C2079" s="28" t="s">
        <v>1</v>
      </c>
      <c r="D2079" s="28" t="s">
        <v>2</v>
      </c>
      <c r="E2079" s="28" t="s">
        <v>3</v>
      </c>
      <c r="F2079" s="27" t="s">
        <v>4</v>
      </c>
      <c r="G2079" s="28" t="s">
        <v>1093</v>
      </c>
      <c r="H2079" s="28" t="s">
        <v>1092</v>
      </c>
      <c r="I2079" s="28" t="s">
        <v>5</v>
      </c>
      <c r="J2079" s="28" t="s">
        <v>2652</v>
      </c>
    </row>
    <row r="2080" spans="2:10" ht="12.6" customHeight="1" x14ac:dyDescent="0.3">
      <c r="B2080" s="29">
        <f>VLOOKUP($J2077,ASBVs!$A$2:$AP$1041,11,FALSE)</f>
        <v>0.54</v>
      </c>
      <c r="C2080" s="29">
        <f>VLOOKUP($J2077,ASBVs!$A$2:$AP$1041,13,FALSE)</f>
        <v>9.06</v>
      </c>
      <c r="D2080" s="29">
        <f>VLOOKUP($J2077,ASBVs!$A$2:$AP$1041,15,FALSE)</f>
        <v>14.61</v>
      </c>
      <c r="E2080" s="29">
        <f>VLOOKUP($J2077,ASBVs!$A$2:$AP$1041,17,FALSE)</f>
        <v>0.02</v>
      </c>
      <c r="F2080" s="29">
        <f>VLOOKUP($J2077,ASBVs!$A$2:$AP$1041,19,FALSE)</f>
        <v>1.55</v>
      </c>
      <c r="G2080" s="39">
        <f>VLOOKUP($J2077,ASBVs!$A$2:$AP$1041,41,FALSE)</f>
        <v>0.47</v>
      </c>
      <c r="H2080" s="39">
        <f>VLOOKUP($J2077,ASBVs!$A$2:$AP$1041,39,FALSE)</f>
        <v>0.3</v>
      </c>
      <c r="I2080" s="29">
        <f>VLOOKUP($J2077,ASBVs!$A$2:$AP$1041,21,FALSE)</f>
        <v>0.42</v>
      </c>
      <c r="J2080" s="39">
        <f>VLOOKUP($J2077,ASBVs!$A$2:$AP$1041,31,FALSE)</f>
        <v>0.28999999999999998</v>
      </c>
    </row>
    <row r="2081" spans="2:10" ht="12.6" customHeight="1" x14ac:dyDescent="0.3">
      <c r="B2081" s="29">
        <f>VLOOKUP($J2077,ASBVs!$A$2:$AP$1041,12,FALSE)</f>
        <v>64</v>
      </c>
      <c r="C2081" s="29">
        <f>VLOOKUP($J2077,ASBVs!$A$2:$AP$1041,14,FALSE)</f>
        <v>70</v>
      </c>
      <c r="D2081" s="29">
        <f>VLOOKUP($J2077,ASBVs!$A$2:$AP$1041,16,FALSE)</f>
        <v>59</v>
      </c>
      <c r="E2081" s="29">
        <f>VLOOKUP($J2077,ASBVs!$A$2:$AP$1041,18,FALSE)</f>
        <v>63</v>
      </c>
      <c r="F2081" s="29">
        <f>VLOOKUP($J2077,ASBVs!$A$2:$AP$1041,20,FALSE)</f>
        <v>64</v>
      </c>
      <c r="G2081" s="29">
        <f>VLOOKUP($J2077,ASBVs!$A$2:$AP$1041,42,FALSE)</f>
        <v>53</v>
      </c>
      <c r="H2081" s="29">
        <f>VLOOKUP($J2077,ASBVs!$A$2:$AP$1041,40,FALSE)</f>
        <v>47</v>
      </c>
      <c r="I2081" s="29">
        <f>VLOOKUP($J2077,ASBVs!$A$2:$AP$1041,22,FALSE)</f>
        <v>55</v>
      </c>
      <c r="J2081" s="29">
        <f>VLOOKUP($J2077,ASBVs!$A$2:$AP$1041,32,FALSE)</f>
        <v>51</v>
      </c>
    </row>
    <row r="2082" spans="2:10" ht="12.6" customHeight="1" x14ac:dyDescent="0.3">
      <c r="B2082" s="31" t="s">
        <v>1089</v>
      </c>
      <c r="C2082" s="27" t="s">
        <v>1090</v>
      </c>
      <c r="D2082" s="27" t="s">
        <v>1091</v>
      </c>
      <c r="E2082" s="27" t="s">
        <v>8</v>
      </c>
      <c r="F2082" s="27" t="s">
        <v>6</v>
      </c>
      <c r="G2082" s="27" t="s">
        <v>7</v>
      </c>
      <c r="H2082" s="27" t="s">
        <v>2638</v>
      </c>
      <c r="I2082" s="85" t="s">
        <v>2700</v>
      </c>
      <c r="J2082" s="86"/>
    </row>
    <row r="2083" spans="2:10" ht="12.6" customHeight="1" x14ac:dyDescent="0.3">
      <c r="B2083" s="30">
        <f>VLOOKUP($J2077,ASBVs!$A$2:$AP$1041,33,FALSE)</f>
        <v>0.06</v>
      </c>
      <c r="C2083" s="30">
        <f>VLOOKUP($J2077,ASBVs!$A$2:$AP$1041,35,FALSE)</f>
        <v>0.34</v>
      </c>
      <c r="D2083" s="30">
        <f>VLOOKUP($J2077,ASBVs!$A$2:$AP$1041,37,FALSE)</f>
        <v>-0.01</v>
      </c>
      <c r="E2083" s="32">
        <f>VLOOKUP($J2077,ASBVs!$A$2:$AP$1041,29,FALSE)</f>
        <v>4.6900000000000004</v>
      </c>
      <c r="F2083" s="32">
        <f>VLOOKUP($J2077,ASBVs!$A$2:$AP$1041,23,FALSE)</f>
        <v>-0.55000000000000004</v>
      </c>
      <c r="G2083" s="32">
        <f>VLOOKUP($J2077,ASBVs!$A$2:$AP$1041,25,FALSE)</f>
        <v>6.11</v>
      </c>
      <c r="H2083" s="32">
        <f>VLOOKUP($J2077,ASBVs!$A$2:$AP$1041,27,FALSE)</f>
        <v>1.66</v>
      </c>
      <c r="I2083" s="86"/>
      <c r="J2083" s="86"/>
    </row>
    <row r="2084" spans="2:10" ht="12.6" customHeight="1" x14ac:dyDescent="0.3">
      <c r="B2084" s="33">
        <f>VLOOKUP($J2077,ASBVs!$A$2:$AP$1041,34,FALSE)</f>
        <v>43</v>
      </c>
      <c r="C2084" s="33">
        <f>VLOOKUP($J2077,ASBVs!$A$2:$AP$1041,36,FALSE)</f>
        <v>50</v>
      </c>
      <c r="D2084" s="33">
        <f>VLOOKUP($J2077,ASBVs!$A$2:$AP$1041,38,FALSE)</f>
        <v>38</v>
      </c>
      <c r="E2084" s="33">
        <f>VLOOKUP($J2077,ASBVs!$A$2:$AP$1041,30,FALSE)</f>
        <v>60</v>
      </c>
      <c r="F2084" s="33">
        <f>VLOOKUP($J2077,ASBVs!$A$2:$AP$1041,24,FALSE)</f>
        <v>48</v>
      </c>
      <c r="G2084" s="33">
        <f>VLOOKUP($J2077,ASBVs!$A$2:$AP$1041,26,FALSE)</f>
        <v>48</v>
      </c>
      <c r="H2084" s="33">
        <f>VLOOKUP($J2077,ASBVs!$A$2:$AP$1041,28,FALSE)</f>
        <v>50</v>
      </c>
      <c r="I2084" s="99">
        <f>VLOOKUP($J2077,ASBVs!$A$2:$AQ$1041,43,FALSE)</f>
        <v>9.48</v>
      </c>
      <c r="J2084" s="79"/>
    </row>
    <row r="2085" spans="2:10" ht="12.6" customHeight="1" x14ac:dyDescent="0.3">
      <c r="B2085" s="87" t="s">
        <v>2695</v>
      </c>
      <c r="C2085" s="88"/>
      <c r="D2085" s="89" t="s">
        <v>2699</v>
      </c>
      <c r="E2085" s="90"/>
      <c r="F2085" s="91" t="str">
        <f>VLOOKUP($J2077,ASBVs!$A$2:$F$1041,6,FALSE)</f>
        <v xml:space="preserve"> </v>
      </c>
      <c r="G2085" s="34" t="s">
        <v>2669</v>
      </c>
      <c r="H2085" s="35" t="str">
        <f>VLOOKUP($J2077,ASBVs!$A$2:$AU$1041,46,FALSE)</f>
        <v>2</v>
      </c>
      <c r="I2085" s="34" t="s">
        <v>2670</v>
      </c>
      <c r="J2085" s="35" t="str">
        <f>VLOOKUP($J2077,ASBVs!$A$2:$AU$1041,47,FALSE)</f>
        <v>2</v>
      </c>
    </row>
    <row r="2086" spans="2:10" ht="12.6" customHeight="1" x14ac:dyDescent="0.3">
      <c r="B2086" s="93">
        <f>VLOOKUP($J2077,ASBVs!$A$2:$AS$1041,45,FALSE)</f>
        <v>125.06</v>
      </c>
      <c r="C2086" s="94"/>
      <c r="D2086" s="93">
        <f>VLOOKUP($J2077,ASBVs!$A$2:$AS$1041,44,FALSE)</f>
        <v>164.69</v>
      </c>
      <c r="E2086" s="94"/>
      <c r="F2086" s="92"/>
      <c r="G2086" s="34" t="s">
        <v>2671</v>
      </c>
      <c r="H2086" s="35" t="str">
        <f>VLOOKUP($J2077,ASBVs!$A$2:$AW$1041,48,FALSE)</f>
        <v>1</v>
      </c>
      <c r="I2086" s="34" t="s">
        <v>2672</v>
      </c>
      <c r="J2086" s="35">
        <f>VLOOKUP($J2077,ASBVs!$A$2:$AW$1041,49,FALSE)</f>
        <v>3</v>
      </c>
    </row>
    <row r="2087" spans="2:10" ht="12.6" customHeight="1" x14ac:dyDescent="0.3">
      <c r="B2087" s="36" t="s">
        <v>2696</v>
      </c>
      <c r="C2087" s="95" t="str">
        <f>VLOOKUP($J2077,ASBVs!$A$2:$E$1041,5,FALSE)</f>
        <v xml:space="preserve">Individual </v>
      </c>
      <c r="D2087" s="96"/>
      <c r="E2087" s="97" t="s">
        <v>2697</v>
      </c>
      <c r="F2087" s="98"/>
      <c r="G2087" s="74"/>
      <c r="H2087" s="75"/>
      <c r="I2087" s="37" t="s">
        <v>2698</v>
      </c>
      <c r="J2087" s="38"/>
    </row>
    <row r="2089" spans="2:10" ht="12.6" customHeight="1" x14ac:dyDescent="0.3">
      <c r="B2089" s="76" t="s">
        <v>2692</v>
      </c>
      <c r="C2089" s="77"/>
      <c r="D2089" s="20" t="str">
        <f>VLOOKUP($J2089,ASBVs!$A$2:$B$1041,2,FALSE)</f>
        <v>225589</v>
      </c>
      <c r="E2089" s="21"/>
      <c r="F2089" s="22" t="str">
        <f>VLOOKUP($J2089,ASBVs!$A$2:$J$1041,10,FALSE)</f>
        <v>Twin</v>
      </c>
      <c r="G2089" s="78" t="str">
        <f>VLOOKUP($J2089,ASBVs!$A$2:$AX$1041,50,FALSE)</f>
        <v xml:space="preserve"> </v>
      </c>
      <c r="H2089" s="79"/>
      <c r="I2089" s="23" t="s">
        <v>2693</v>
      </c>
      <c r="J2089" s="24">
        <v>165</v>
      </c>
    </row>
    <row r="2090" spans="2:10" ht="12.6" customHeight="1" x14ac:dyDescent="0.3">
      <c r="B2090" s="25" t="s">
        <v>2694</v>
      </c>
      <c r="C2090" s="80" t="str">
        <f>VLOOKUP($J2089,ASBVs!$A$2:$H$1041,8,FALSE)</f>
        <v>202934</v>
      </c>
      <c r="D2090" s="80"/>
      <c r="E2090" s="81"/>
      <c r="F2090" s="26" t="s">
        <v>2639</v>
      </c>
      <c r="G2090" s="82">
        <f>VLOOKUP($J2089,ASBVs!$A$2:$I$1041,9,FALSE)</f>
        <v>44727</v>
      </c>
      <c r="H2090" s="83"/>
      <c r="I2090" s="83"/>
      <c r="J2090" s="84"/>
    </row>
    <row r="2091" spans="2:10" ht="12.6" customHeight="1" x14ac:dyDescent="0.3">
      <c r="B2091" s="27" t="s">
        <v>0</v>
      </c>
      <c r="C2091" s="28" t="s">
        <v>1</v>
      </c>
      <c r="D2091" s="28" t="s">
        <v>2</v>
      </c>
      <c r="E2091" s="28" t="s">
        <v>3</v>
      </c>
      <c r="F2091" s="27" t="s">
        <v>4</v>
      </c>
      <c r="G2091" s="28" t="s">
        <v>1093</v>
      </c>
      <c r="H2091" s="28" t="s">
        <v>1092</v>
      </c>
      <c r="I2091" s="28" t="s">
        <v>5</v>
      </c>
      <c r="J2091" s="28" t="s">
        <v>2652</v>
      </c>
    </row>
    <row r="2092" spans="2:10" ht="12.6" customHeight="1" x14ac:dyDescent="0.3">
      <c r="B2092" s="29">
        <f>VLOOKUP($J2089,ASBVs!$A$2:$AP$1041,11,FALSE)</f>
        <v>0.61</v>
      </c>
      <c r="C2092" s="29">
        <f>VLOOKUP($J2089,ASBVs!$A$2:$AP$1041,13,FALSE)</f>
        <v>8.86</v>
      </c>
      <c r="D2092" s="29">
        <f>VLOOKUP($J2089,ASBVs!$A$2:$AP$1041,15,FALSE)</f>
        <v>15.3</v>
      </c>
      <c r="E2092" s="29">
        <f>VLOOKUP($J2089,ASBVs!$A$2:$AP$1041,17,FALSE)</f>
        <v>-0.26</v>
      </c>
      <c r="F2092" s="29">
        <f>VLOOKUP($J2089,ASBVs!$A$2:$AP$1041,19,FALSE)</f>
        <v>0.64</v>
      </c>
      <c r="G2092" s="39">
        <f>VLOOKUP($J2089,ASBVs!$A$2:$AP$1041,41,FALSE)</f>
        <v>0.56999999999999995</v>
      </c>
      <c r="H2092" s="39">
        <f>VLOOKUP($J2089,ASBVs!$A$2:$AP$1041,39,FALSE)</f>
        <v>0.4</v>
      </c>
      <c r="I2092" s="29">
        <f>VLOOKUP($J2089,ASBVs!$A$2:$AP$1041,21,FALSE)</f>
        <v>1.01</v>
      </c>
      <c r="J2092" s="39">
        <f>VLOOKUP($J2089,ASBVs!$A$2:$AP$1041,31,FALSE)</f>
        <v>0.32</v>
      </c>
    </row>
    <row r="2093" spans="2:10" ht="12.6" customHeight="1" x14ac:dyDescent="0.3">
      <c r="B2093" s="29">
        <f>VLOOKUP($J2089,ASBVs!$A$2:$AP$1041,12,FALSE)</f>
        <v>68</v>
      </c>
      <c r="C2093" s="29">
        <f>VLOOKUP($J2089,ASBVs!$A$2:$AP$1041,14,FALSE)</f>
        <v>71</v>
      </c>
      <c r="D2093" s="29">
        <f>VLOOKUP($J2089,ASBVs!$A$2:$AP$1041,16,FALSE)</f>
        <v>63</v>
      </c>
      <c r="E2093" s="29">
        <f>VLOOKUP($J2089,ASBVs!$A$2:$AP$1041,18,FALSE)</f>
        <v>67</v>
      </c>
      <c r="F2093" s="29">
        <f>VLOOKUP($J2089,ASBVs!$A$2:$AP$1041,20,FALSE)</f>
        <v>66</v>
      </c>
      <c r="G2093" s="29">
        <f>VLOOKUP($J2089,ASBVs!$A$2:$AP$1041,42,FALSE)</f>
        <v>61</v>
      </c>
      <c r="H2093" s="29">
        <f>VLOOKUP($J2089,ASBVs!$A$2:$AP$1041,40,FALSE)</f>
        <v>51</v>
      </c>
      <c r="I2093" s="29">
        <f>VLOOKUP($J2089,ASBVs!$A$2:$AP$1041,22,FALSE)</f>
        <v>62</v>
      </c>
      <c r="J2093" s="29">
        <f>VLOOKUP($J2089,ASBVs!$A$2:$AP$1041,32,FALSE)</f>
        <v>59</v>
      </c>
    </row>
    <row r="2094" spans="2:10" ht="12.6" customHeight="1" x14ac:dyDescent="0.3">
      <c r="B2094" s="31" t="s">
        <v>1089</v>
      </c>
      <c r="C2094" s="27" t="s">
        <v>1090</v>
      </c>
      <c r="D2094" s="27" t="s">
        <v>1091</v>
      </c>
      <c r="E2094" s="27" t="s">
        <v>8</v>
      </c>
      <c r="F2094" s="27" t="s">
        <v>6</v>
      </c>
      <c r="G2094" s="27" t="s">
        <v>7</v>
      </c>
      <c r="H2094" s="27" t="s">
        <v>2638</v>
      </c>
      <c r="I2094" s="85" t="s">
        <v>2700</v>
      </c>
      <c r="J2094" s="86"/>
    </row>
    <row r="2095" spans="2:10" ht="12.6" customHeight="1" x14ac:dyDescent="0.3">
      <c r="B2095" s="30">
        <f>VLOOKUP($J2089,ASBVs!$A$2:$AP$1041,33,FALSE)</f>
        <v>0.05</v>
      </c>
      <c r="C2095" s="30">
        <f>VLOOKUP($J2089,ASBVs!$A$2:$AP$1041,35,FALSE)</f>
        <v>0.46</v>
      </c>
      <c r="D2095" s="30">
        <f>VLOOKUP($J2089,ASBVs!$A$2:$AP$1041,37,FALSE)</f>
        <v>-0.01</v>
      </c>
      <c r="E2095" s="32">
        <f>VLOOKUP($J2089,ASBVs!$A$2:$AP$1041,29,FALSE)</f>
        <v>4.1100000000000003</v>
      </c>
      <c r="F2095" s="32">
        <f>VLOOKUP($J2089,ASBVs!$A$2:$AP$1041,23,FALSE)</f>
        <v>-0.4</v>
      </c>
      <c r="G2095" s="32">
        <f>VLOOKUP($J2089,ASBVs!$A$2:$AP$1041,25,FALSE)</f>
        <v>4.76</v>
      </c>
      <c r="H2095" s="32">
        <f>VLOOKUP($J2089,ASBVs!$A$2:$AP$1041,27,FALSE)</f>
        <v>1.18</v>
      </c>
      <c r="I2095" s="86"/>
      <c r="J2095" s="86"/>
    </row>
    <row r="2096" spans="2:10" ht="12.6" customHeight="1" x14ac:dyDescent="0.3">
      <c r="B2096" s="33">
        <f>VLOOKUP($J2089,ASBVs!$A$2:$AP$1041,34,FALSE)</f>
        <v>45</v>
      </c>
      <c r="C2096" s="33">
        <f>VLOOKUP($J2089,ASBVs!$A$2:$AP$1041,36,FALSE)</f>
        <v>55</v>
      </c>
      <c r="D2096" s="33">
        <f>VLOOKUP($J2089,ASBVs!$A$2:$AP$1041,38,FALSE)</f>
        <v>40</v>
      </c>
      <c r="E2096" s="33">
        <f>VLOOKUP($J2089,ASBVs!$A$2:$AP$1041,30,FALSE)</f>
        <v>61</v>
      </c>
      <c r="F2096" s="33">
        <f>VLOOKUP($J2089,ASBVs!$A$2:$AP$1041,24,FALSE)</f>
        <v>53</v>
      </c>
      <c r="G2096" s="33">
        <f>VLOOKUP($J2089,ASBVs!$A$2:$AP$1041,26,FALSE)</f>
        <v>52</v>
      </c>
      <c r="H2096" s="33">
        <f>VLOOKUP($J2089,ASBVs!$A$2:$AP$1041,28,FALSE)</f>
        <v>55</v>
      </c>
      <c r="I2096" s="99">
        <f>VLOOKUP($J2089,ASBVs!$A$2:$AQ$1041,43,FALSE)</f>
        <v>9.8699999999999992</v>
      </c>
      <c r="J2096" s="79"/>
    </row>
    <row r="2097" spans="2:10" ht="12.6" customHeight="1" x14ac:dyDescent="0.3">
      <c r="B2097" s="87" t="s">
        <v>2695</v>
      </c>
      <c r="C2097" s="88"/>
      <c r="D2097" s="89" t="s">
        <v>2699</v>
      </c>
      <c r="E2097" s="90"/>
      <c r="F2097" s="91" t="str">
        <f>VLOOKUP($J2089,ASBVs!$A$2:$F$1041,6,FALSE)</f>
        <v xml:space="preserve"> </v>
      </c>
      <c r="G2097" s="34" t="s">
        <v>2669</v>
      </c>
      <c r="H2097" s="35" t="str">
        <f>VLOOKUP($J2089,ASBVs!$A$2:$AU$1041,46,FALSE)</f>
        <v>2</v>
      </c>
      <c r="I2097" s="34" t="s">
        <v>2670</v>
      </c>
      <c r="J2097" s="35" t="str">
        <f>VLOOKUP($J2089,ASBVs!$A$2:$AU$1041,47,FALSE)</f>
        <v>2</v>
      </c>
    </row>
    <row r="2098" spans="2:10" ht="12.6" customHeight="1" x14ac:dyDescent="0.3">
      <c r="B2098" s="93">
        <f>VLOOKUP($J2089,ASBVs!$A$2:$AS$1041,45,FALSE)</f>
        <v>130.68</v>
      </c>
      <c r="C2098" s="94"/>
      <c r="D2098" s="93">
        <f>VLOOKUP($J2089,ASBVs!$A$2:$AS$1041,44,FALSE)</f>
        <v>170.02</v>
      </c>
      <c r="E2098" s="94"/>
      <c r="F2098" s="92"/>
      <c r="G2098" s="34" t="s">
        <v>2671</v>
      </c>
      <c r="H2098" s="35" t="str">
        <f>VLOOKUP($J2089,ASBVs!$A$2:$AW$1041,48,FALSE)</f>
        <v>2</v>
      </c>
      <c r="I2098" s="34" t="s">
        <v>2672</v>
      </c>
      <c r="J2098" s="35">
        <f>VLOOKUP($J2089,ASBVs!$A$2:$AW$1041,49,FALSE)</f>
        <v>3</v>
      </c>
    </row>
    <row r="2099" spans="2:10" ht="12.6" customHeight="1" x14ac:dyDescent="0.3">
      <c r="B2099" s="36" t="s">
        <v>2696</v>
      </c>
      <c r="C2099" s="95" t="str">
        <f>VLOOKUP($J2089,ASBVs!$A$2:$E$1041,5,FALSE)</f>
        <v xml:space="preserve">Individual </v>
      </c>
      <c r="D2099" s="96"/>
      <c r="E2099" s="97" t="s">
        <v>2697</v>
      </c>
      <c r="F2099" s="98"/>
      <c r="G2099" s="74"/>
      <c r="H2099" s="75"/>
      <c r="I2099" s="37" t="s">
        <v>2698</v>
      </c>
      <c r="J2099" s="38"/>
    </row>
    <row r="2101" spans="2:10" ht="12.6" customHeight="1" x14ac:dyDescent="0.3">
      <c r="B2101" s="76" t="s">
        <v>2692</v>
      </c>
      <c r="C2101" s="77"/>
      <c r="D2101" s="20" t="str">
        <f>VLOOKUP($J2101,ASBVs!$A$2:$B$1041,2,FALSE)</f>
        <v>223536</v>
      </c>
      <c r="E2101" s="21"/>
      <c r="F2101" s="22" t="str">
        <f>VLOOKUP($J2101,ASBVs!$A$2:$J$1041,10,FALSE)</f>
        <v>Twin</v>
      </c>
      <c r="G2101" s="78" t="str">
        <f>VLOOKUP($J2101,ASBVs!$A$2:$AX$1041,50,FALSE)</f>
        <v xml:space="preserve"> </v>
      </c>
      <c r="H2101" s="79"/>
      <c r="I2101" s="23" t="s">
        <v>2693</v>
      </c>
      <c r="J2101" s="24">
        <v>166</v>
      </c>
    </row>
    <row r="2102" spans="2:10" ht="12.6" customHeight="1" x14ac:dyDescent="0.3">
      <c r="B2102" s="25" t="s">
        <v>2694</v>
      </c>
      <c r="C2102" s="80" t="str">
        <f>VLOOKUP($J2101,ASBVs!$A$2:$H$1041,8,FALSE)</f>
        <v>218909</v>
      </c>
      <c r="D2102" s="80"/>
      <c r="E2102" s="81"/>
      <c r="F2102" s="26" t="s">
        <v>2639</v>
      </c>
      <c r="G2102" s="82">
        <f>VLOOKUP($J2101,ASBVs!$A$2:$I$1041,9,FALSE)</f>
        <v>44700</v>
      </c>
      <c r="H2102" s="83"/>
      <c r="I2102" s="83"/>
      <c r="J2102" s="84"/>
    </row>
    <row r="2103" spans="2:10" ht="12.6" customHeight="1" x14ac:dyDescent="0.3">
      <c r="B2103" s="27" t="s">
        <v>0</v>
      </c>
      <c r="C2103" s="28" t="s">
        <v>1</v>
      </c>
      <c r="D2103" s="28" t="s">
        <v>2</v>
      </c>
      <c r="E2103" s="28" t="s">
        <v>3</v>
      </c>
      <c r="F2103" s="27" t="s">
        <v>4</v>
      </c>
      <c r="G2103" s="28" t="s">
        <v>1093</v>
      </c>
      <c r="H2103" s="28" t="s">
        <v>1092</v>
      </c>
      <c r="I2103" s="28" t="s">
        <v>5</v>
      </c>
      <c r="J2103" s="28" t="s">
        <v>2652</v>
      </c>
    </row>
    <row r="2104" spans="2:10" ht="12.6" customHeight="1" x14ac:dyDescent="0.3">
      <c r="B2104" s="29">
        <f>VLOOKUP($J2101,ASBVs!$A$2:$AP$1041,11,FALSE)</f>
        <v>0.37</v>
      </c>
      <c r="C2104" s="29">
        <f>VLOOKUP($J2101,ASBVs!$A$2:$AP$1041,13,FALSE)</f>
        <v>7.84</v>
      </c>
      <c r="D2104" s="29">
        <f>VLOOKUP($J2101,ASBVs!$A$2:$AP$1041,15,FALSE)</f>
        <v>9.94</v>
      </c>
      <c r="E2104" s="29">
        <f>VLOOKUP($J2101,ASBVs!$A$2:$AP$1041,17,FALSE)</f>
        <v>-0.06</v>
      </c>
      <c r="F2104" s="29">
        <f>VLOOKUP($J2101,ASBVs!$A$2:$AP$1041,19,FALSE)</f>
        <v>1.99</v>
      </c>
      <c r="G2104" s="39">
        <f>VLOOKUP($J2101,ASBVs!$A$2:$AP$1041,41,FALSE)</f>
        <v>0.54</v>
      </c>
      <c r="H2104" s="39">
        <f>VLOOKUP($J2101,ASBVs!$A$2:$AP$1041,39,FALSE)</f>
        <v>0.33</v>
      </c>
      <c r="I2104" s="29">
        <f>VLOOKUP($J2101,ASBVs!$A$2:$AP$1041,21,FALSE)</f>
        <v>-0.3</v>
      </c>
      <c r="J2104" s="39">
        <f>VLOOKUP($J2101,ASBVs!$A$2:$AP$1041,31,FALSE)</f>
        <v>0.36</v>
      </c>
    </row>
    <row r="2105" spans="2:10" ht="12.6" customHeight="1" x14ac:dyDescent="0.3">
      <c r="B2105" s="29">
        <f>VLOOKUP($J2101,ASBVs!$A$2:$AP$1041,12,FALSE)</f>
        <v>66</v>
      </c>
      <c r="C2105" s="29">
        <f>VLOOKUP($J2101,ASBVs!$A$2:$AP$1041,14,FALSE)</f>
        <v>70</v>
      </c>
      <c r="D2105" s="29">
        <f>VLOOKUP($J2101,ASBVs!$A$2:$AP$1041,16,FALSE)</f>
        <v>62</v>
      </c>
      <c r="E2105" s="29">
        <f>VLOOKUP($J2101,ASBVs!$A$2:$AP$1041,18,FALSE)</f>
        <v>64</v>
      </c>
      <c r="F2105" s="29">
        <f>VLOOKUP($J2101,ASBVs!$A$2:$AP$1041,20,FALSE)</f>
        <v>64</v>
      </c>
      <c r="G2105" s="29">
        <f>VLOOKUP($J2101,ASBVs!$A$2:$AP$1041,42,FALSE)</f>
        <v>54</v>
      </c>
      <c r="H2105" s="29">
        <f>VLOOKUP($J2101,ASBVs!$A$2:$AP$1041,40,FALSE)</f>
        <v>49</v>
      </c>
      <c r="I2105" s="29">
        <f>VLOOKUP($J2101,ASBVs!$A$2:$AP$1041,22,FALSE)</f>
        <v>58</v>
      </c>
      <c r="J2105" s="29">
        <f>VLOOKUP($J2101,ASBVs!$A$2:$AP$1041,32,FALSE)</f>
        <v>52</v>
      </c>
    </row>
    <row r="2106" spans="2:10" ht="12.6" customHeight="1" x14ac:dyDescent="0.3">
      <c r="B2106" s="31" t="s">
        <v>1089</v>
      </c>
      <c r="C2106" s="27" t="s">
        <v>1090</v>
      </c>
      <c r="D2106" s="27" t="s">
        <v>1091</v>
      </c>
      <c r="E2106" s="27" t="s">
        <v>8</v>
      </c>
      <c r="F2106" s="27" t="s">
        <v>6</v>
      </c>
      <c r="G2106" s="27" t="s">
        <v>7</v>
      </c>
      <c r="H2106" s="27" t="s">
        <v>2638</v>
      </c>
      <c r="I2106" s="85" t="s">
        <v>2700</v>
      </c>
      <c r="J2106" s="86"/>
    </row>
    <row r="2107" spans="2:10" ht="12.6" customHeight="1" x14ac:dyDescent="0.3">
      <c r="B2107" s="30">
        <f>VLOOKUP($J2101,ASBVs!$A$2:$AP$1041,33,FALSE)</f>
        <v>7.0000000000000007E-2</v>
      </c>
      <c r="C2107" s="30">
        <f>VLOOKUP($J2101,ASBVs!$A$2:$AP$1041,35,FALSE)</f>
        <v>0.3</v>
      </c>
      <c r="D2107" s="30">
        <f>VLOOKUP($J2101,ASBVs!$A$2:$AP$1041,37,FALSE)</f>
        <v>1E-3</v>
      </c>
      <c r="E2107" s="32">
        <f>VLOOKUP($J2101,ASBVs!$A$2:$AP$1041,29,FALSE)</f>
        <v>4.43</v>
      </c>
      <c r="F2107" s="32">
        <f>VLOOKUP($J2101,ASBVs!$A$2:$AP$1041,23,FALSE)</f>
        <v>-0.32</v>
      </c>
      <c r="G2107" s="32">
        <f>VLOOKUP($J2101,ASBVs!$A$2:$AP$1041,25,FALSE)</f>
        <v>4.92</v>
      </c>
      <c r="H2107" s="32">
        <f>VLOOKUP($J2101,ASBVs!$A$2:$AP$1041,27,FALSE)</f>
        <v>1.31</v>
      </c>
      <c r="I2107" s="86"/>
      <c r="J2107" s="86"/>
    </row>
    <row r="2108" spans="2:10" ht="12.6" customHeight="1" x14ac:dyDescent="0.3">
      <c r="B2108" s="33">
        <f>VLOOKUP($J2101,ASBVs!$A$2:$AP$1041,34,FALSE)</f>
        <v>44</v>
      </c>
      <c r="C2108" s="33">
        <f>VLOOKUP($J2101,ASBVs!$A$2:$AP$1041,36,FALSE)</f>
        <v>52</v>
      </c>
      <c r="D2108" s="33">
        <f>VLOOKUP($J2101,ASBVs!$A$2:$AP$1041,38,FALSE)</f>
        <v>39</v>
      </c>
      <c r="E2108" s="33">
        <f>VLOOKUP($J2101,ASBVs!$A$2:$AP$1041,30,FALSE)</f>
        <v>59</v>
      </c>
      <c r="F2108" s="33">
        <f>VLOOKUP($J2101,ASBVs!$A$2:$AP$1041,24,FALSE)</f>
        <v>49</v>
      </c>
      <c r="G2108" s="33">
        <f>VLOOKUP($J2101,ASBVs!$A$2:$AP$1041,26,FALSE)</f>
        <v>49</v>
      </c>
      <c r="H2108" s="33">
        <f>VLOOKUP($J2101,ASBVs!$A$2:$AP$1041,28,FALSE)</f>
        <v>53</v>
      </c>
      <c r="I2108" s="99">
        <f>VLOOKUP($J2101,ASBVs!$A$2:$AQ$1041,43,FALSE)</f>
        <v>7.54</v>
      </c>
      <c r="J2108" s="79"/>
    </row>
    <row r="2109" spans="2:10" ht="12.6" customHeight="1" x14ac:dyDescent="0.3">
      <c r="B2109" s="87" t="s">
        <v>2695</v>
      </c>
      <c r="C2109" s="88"/>
      <c r="D2109" s="89" t="s">
        <v>2699</v>
      </c>
      <c r="E2109" s="90"/>
      <c r="F2109" s="91" t="str">
        <f>VLOOKUP($J2101,ASBVs!$A$2:$F$1041,6,FALSE)</f>
        <v xml:space="preserve"> </v>
      </c>
      <c r="G2109" s="34" t="s">
        <v>2669</v>
      </c>
      <c r="H2109" s="35" t="str">
        <f>VLOOKUP($J2101,ASBVs!$A$2:$AU$1041,46,FALSE)</f>
        <v>2</v>
      </c>
      <c r="I2109" s="34" t="s">
        <v>2670</v>
      </c>
      <c r="J2109" s="35" t="str">
        <f>VLOOKUP($J2101,ASBVs!$A$2:$AU$1041,47,FALSE)</f>
        <v>2</v>
      </c>
    </row>
    <row r="2110" spans="2:10" ht="12.6" customHeight="1" x14ac:dyDescent="0.3">
      <c r="B2110" s="93">
        <f>VLOOKUP($J2101,ASBVs!$A$2:$AS$1041,45,FALSE)</f>
        <v>128.57</v>
      </c>
      <c r="C2110" s="94"/>
      <c r="D2110" s="93">
        <f>VLOOKUP($J2101,ASBVs!$A$2:$AS$1041,44,FALSE)</f>
        <v>166.36</v>
      </c>
      <c r="E2110" s="94"/>
      <c r="F2110" s="92"/>
      <c r="G2110" s="34" t="s">
        <v>2671</v>
      </c>
      <c r="H2110" s="35" t="str">
        <f>VLOOKUP($J2101,ASBVs!$A$2:$AW$1041,48,FALSE)</f>
        <v>3</v>
      </c>
      <c r="I2110" s="34" t="s">
        <v>2672</v>
      </c>
      <c r="J2110" s="35">
        <f>VLOOKUP($J2101,ASBVs!$A$2:$AW$1041,49,FALSE)</f>
        <v>4</v>
      </c>
    </row>
    <row r="2111" spans="2:10" ht="12.6" customHeight="1" x14ac:dyDescent="0.3">
      <c r="B2111" s="36" t="s">
        <v>2696</v>
      </c>
      <c r="C2111" s="95" t="str">
        <f>VLOOKUP($J2101,ASBVs!$A$2:$E$1041,5,FALSE)</f>
        <v xml:space="preserve">Individual </v>
      </c>
      <c r="D2111" s="96"/>
      <c r="E2111" s="97" t="s">
        <v>2697</v>
      </c>
      <c r="F2111" s="98"/>
      <c r="G2111" s="74"/>
      <c r="H2111" s="75"/>
      <c r="I2111" s="37" t="s">
        <v>2698</v>
      </c>
      <c r="J2111" s="38"/>
    </row>
    <row r="2113" spans="2:10" ht="12.6" customHeight="1" x14ac:dyDescent="0.3">
      <c r="B2113" s="76" t="s">
        <v>2692</v>
      </c>
      <c r="C2113" s="77"/>
      <c r="D2113" s="20" t="str">
        <f>VLOOKUP($J2113,ASBVs!$A$2:$B$1041,2,FALSE)</f>
        <v>225297</v>
      </c>
      <c r="E2113" s="21"/>
      <c r="F2113" s="22" t="str">
        <f>VLOOKUP($J2113,ASBVs!$A$2:$J$1041,10,FALSE)</f>
        <v>Twin</v>
      </c>
      <c r="G2113" s="78" t="str">
        <f>VLOOKUP($J2113,ASBVs!$A$2:$AX$1041,50,FALSE)</f>
        <v xml:space="preserve"> </v>
      </c>
      <c r="H2113" s="79"/>
      <c r="I2113" s="23" t="s">
        <v>2693</v>
      </c>
      <c r="J2113" s="24">
        <v>167</v>
      </c>
    </row>
    <row r="2114" spans="2:10" ht="12.6" customHeight="1" x14ac:dyDescent="0.3">
      <c r="B2114" s="25" t="s">
        <v>2694</v>
      </c>
      <c r="C2114" s="80" t="str">
        <f>VLOOKUP($J2113,ASBVs!$A$2:$H$1041,8,FALSE)</f>
        <v>218909</v>
      </c>
      <c r="D2114" s="80"/>
      <c r="E2114" s="81"/>
      <c r="F2114" s="26" t="s">
        <v>2639</v>
      </c>
      <c r="G2114" s="82">
        <f>VLOOKUP($J2113,ASBVs!$A$2:$I$1041,9,FALSE)</f>
        <v>44721</v>
      </c>
      <c r="H2114" s="83"/>
      <c r="I2114" s="83"/>
      <c r="J2114" s="84"/>
    </row>
    <row r="2115" spans="2:10" ht="12.6" customHeight="1" x14ac:dyDescent="0.3">
      <c r="B2115" s="27" t="s">
        <v>0</v>
      </c>
      <c r="C2115" s="28" t="s">
        <v>1</v>
      </c>
      <c r="D2115" s="28" t="s">
        <v>2</v>
      </c>
      <c r="E2115" s="28" t="s">
        <v>3</v>
      </c>
      <c r="F2115" s="27" t="s">
        <v>4</v>
      </c>
      <c r="G2115" s="28" t="s">
        <v>1093</v>
      </c>
      <c r="H2115" s="28" t="s">
        <v>1092</v>
      </c>
      <c r="I2115" s="28" t="s">
        <v>5</v>
      </c>
      <c r="J2115" s="28" t="s">
        <v>2652</v>
      </c>
    </row>
    <row r="2116" spans="2:10" ht="12.6" customHeight="1" x14ac:dyDescent="0.3">
      <c r="B2116" s="29">
        <f>VLOOKUP($J2113,ASBVs!$A$2:$AP$1041,11,FALSE)</f>
        <v>0.63</v>
      </c>
      <c r="C2116" s="29">
        <f>VLOOKUP($J2113,ASBVs!$A$2:$AP$1041,13,FALSE)</f>
        <v>10.98</v>
      </c>
      <c r="D2116" s="29">
        <f>VLOOKUP($J2113,ASBVs!$A$2:$AP$1041,15,FALSE)</f>
        <v>16.23</v>
      </c>
      <c r="E2116" s="29">
        <f>VLOOKUP($J2113,ASBVs!$A$2:$AP$1041,17,FALSE)</f>
        <v>-0.69</v>
      </c>
      <c r="F2116" s="29">
        <f>VLOOKUP($J2113,ASBVs!$A$2:$AP$1041,19,FALSE)</f>
        <v>1.28</v>
      </c>
      <c r="G2116" s="39">
        <f>VLOOKUP($J2113,ASBVs!$A$2:$AP$1041,41,FALSE)</f>
        <v>0.48</v>
      </c>
      <c r="H2116" s="39">
        <f>VLOOKUP($J2113,ASBVs!$A$2:$AP$1041,39,FALSE)</f>
        <v>0.28999999999999998</v>
      </c>
      <c r="I2116" s="29">
        <f>VLOOKUP($J2113,ASBVs!$A$2:$AP$1041,21,FALSE)</f>
        <v>0.23</v>
      </c>
      <c r="J2116" s="39">
        <f>VLOOKUP($J2113,ASBVs!$A$2:$AP$1041,31,FALSE)</f>
        <v>0.31</v>
      </c>
    </row>
    <row r="2117" spans="2:10" ht="12.6" customHeight="1" x14ac:dyDescent="0.3">
      <c r="B2117" s="29">
        <f>VLOOKUP($J2113,ASBVs!$A$2:$AP$1041,12,FALSE)</f>
        <v>68</v>
      </c>
      <c r="C2117" s="29">
        <f>VLOOKUP($J2113,ASBVs!$A$2:$AP$1041,14,FALSE)</f>
        <v>71</v>
      </c>
      <c r="D2117" s="29">
        <f>VLOOKUP($J2113,ASBVs!$A$2:$AP$1041,16,FALSE)</f>
        <v>62</v>
      </c>
      <c r="E2117" s="29">
        <f>VLOOKUP($J2113,ASBVs!$A$2:$AP$1041,18,FALSE)</f>
        <v>64</v>
      </c>
      <c r="F2117" s="29">
        <f>VLOOKUP($J2113,ASBVs!$A$2:$AP$1041,20,FALSE)</f>
        <v>64</v>
      </c>
      <c r="G2117" s="29">
        <f>VLOOKUP($J2113,ASBVs!$A$2:$AP$1041,42,FALSE)</f>
        <v>57</v>
      </c>
      <c r="H2117" s="29">
        <f>VLOOKUP($J2113,ASBVs!$A$2:$AP$1041,40,FALSE)</f>
        <v>50</v>
      </c>
      <c r="I2117" s="29">
        <f>VLOOKUP($J2113,ASBVs!$A$2:$AP$1041,22,FALSE)</f>
        <v>60</v>
      </c>
      <c r="J2117" s="29">
        <f>VLOOKUP($J2113,ASBVs!$A$2:$AP$1041,32,FALSE)</f>
        <v>55</v>
      </c>
    </row>
    <row r="2118" spans="2:10" ht="12.6" customHeight="1" x14ac:dyDescent="0.3">
      <c r="B2118" s="31" t="s">
        <v>1089</v>
      </c>
      <c r="C2118" s="27" t="s">
        <v>1090</v>
      </c>
      <c r="D2118" s="27" t="s">
        <v>1091</v>
      </c>
      <c r="E2118" s="27" t="s">
        <v>8</v>
      </c>
      <c r="F2118" s="27" t="s">
        <v>6</v>
      </c>
      <c r="G2118" s="27" t="s">
        <v>7</v>
      </c>
      <c r="H2118" s="27" t="s">
        <v>2638</v>
      </c>
      <c r="I2118" s="85" t="s">
        <v>2700</v>
      </c>
      <c r="J2118" s="86"/>
    </row>
    <row r="2119" spans="2:10" ht="12.6" customHeight="1" x14ac:dyDescent="0.3">
      <c r="B2119" s="30">
        <f>VLOOKUP($J2113,ASBVs!$A$2:$AP$1041,33,FALSE)</f>
        <v>0.06</v>
      </c>
      <c r="C2119" s="30">
        <f>VLOOKUP($J2113,ASBVs!$A$2:$AP$1041,35,FALSE)</f>
        <v>0.28999999999999998</v>
      </c>
      <c r="D2119" s="30">
        <f>VLOOKUP($J2113,ASBVs!$A$2:$AP$1041,37,FALSE)</f>
        <v>1E-3</v>
      </c>
      <c r="E2119" s="32">
        <f>VLOOKUP($J2113,ASBVs!$A$2:$AP$1041,29,FALSE)</f>
        <v>5.92</v>
      </c>
      <c r="F2119" s="32">
        <f>VLOOKUP($J2113,ASBVs!$A$2:$AP$1041,23,FALSE)</f>
        <v>-0.62</v>
      </c>
      <c r="G2119" s="32">
        <f>VLOOKUP($J2113,ASBVs!$A$2:$AP$1041,25,FALSE)</f>
        <v>5.48</v>
      </c>
      <c r="H2119" s="32">
        <f>VLOOKUP($J2113,ASBVs!$A$2:$AP$1041,27,FALSE)</f>
        <v>1.67</v>
      </c>
      <c r="I2119" s="86"/>
      <c r="J2119" s="86"/>
    </row>
    <row r="2120" spans="2:10" ht="12.6" customHeight="1" x14ac:dyDescent="0.3">
      <c r="B2120" s="33">
        <f>VLOOKUP($J2113,ASBVs!$A$2:$AP$1041,34,FALSE)</f>
        <v>46</v>
      </c>
      <c r="C2120" s="33">
        <f>VLOOKUP($J2113,ASBVs!$A$2:$AP$1041,36,FALSE)</f>
        <v>53</v>
      </c>
      <c r="D2120" s="33">
        <f>VLOOKUP($J2113,ASBVs!$A$2:$AP$1041,38,FALSE)</f>
        <v>40</v>
      </c>
      <c r="E2120" s="33">
        <f>VLOOKUP($J2113,ASBVs!$A$2:$AP$1041,30,FALSE)</f>
        <v>59</v>
      </c>
      <c r="F2120" s="33">
        <f>VLOOKUP($J2113,ASBVs!$A$2:$AP$1041,24,FALSE)</f>
        <v>53</v>
      </c>
      <c r="G2120" s="33">
        <f>VLOOKUP($J2113,ASBVs!$A$2:$AP$1041,26,FALSE)</f>
        <v>52</v>
      </c>
      <c r="H2120" s="33">
        <f>VLOOKUP($J2113,ASBVs!$A$2:$AP$1041,28,FALSE)</f>
        <v>54</v>
      </c>
      <c r="I2120" s="99">
        <f>VLOOKUP($J2113,ASBVs!$A$2:$AQ$1041,43,FALSE)</f>
        <v>11.21</v>
      </c>
      <c r="J2120" s="79"/>
    </row>
    <row r="2121" spans="2:10" ht="12.6" customHeight="1" x14ac:dyDescent="0.3">
      <c r="B2121" s="87" t="s">
        <v>2695</v>
      </c>
      <c r="C2121" s="88"/>
      <c r="D2121" s="89" t="s">
        <v>2699</v>
      </c>
      <c r="E2121" s="90"/>
      <c r="F2121" s="91" t="str">
        <f>VLOOKUP($J2113,ASBVs!$A$2:$F$1041,6,FALSE)</f>
        <v xml:space="preserve"> </v>
      </c>
      <c r="G2121" s="34" t="s">
        <v>2669</v>
      </c>
      <c r="H2121" s="35" t="str">
        <f>VLOOKUP($J2113,ASBVs!$A$2:$AU$1041,46,FALSE)</f>
        <v>2</v>
      </c>
      <c r="I2121" s="34" t="s">
        <v>2670</v>
      </c>
      <c r="J2121" s="35" t="str">
        <f>VLOOKUP($J2113,ASBVs!$A$2:$AU$1041,47,FALSE)</f>
        <v>2</v>
      </c>
    </row>
    <row r="2122" spans="2:10" ht="12.6" customHeight="1" x14ac:dyDescent="0.3">
      <c r="B2122" s="93">
        <f>VLOOKUP($J2113,ASBVs!$A$2:$AS$1041,45,FALSE)</f>
        <v>127.64</v>
      </c>
      <c r="C2122" s="94"/>
      <c r="D2122" s="93">
        <f>VLOOKUP($J2113,ASBVs!$A$2:$AS$1041,44,FALSE)</f>
        <v>172.6</v>
      </c>
      <c r="E2122" s="94"/>
      <c r="F2122" s="92"/>
      <c r="G2122" s="34" t="s">
        <v>2671</v>
      </c>
      <c r="H2122" s="35" t="str">
        <f>VLOOKUP($J2113,ASBVs!$A$2:$AW$1041,48,FALSE)</f>
        <v>2</v>
      </c>
      <c r="I2122" s="34" t="s">
        <v>2672</v>
      </c>
      <c r="J2122" s="35">
        <f>VLOOKUP($J2113,ASBVs!$A$2:$AW$1041,49,FALSE)</f>
        <v>2</v>
      </c>
    </row>
    <row r="2123" spans="2:10" ht="12.6" customHeight="1" x14ac:dyDescent="0.3">
      <c r="B2123" s="36" t="s">
        <v>2696</v>
      </c>
      <c r="C2123" s="95" t="str">
        <f>VLOOKUP($J2113,ASBVs!$A$2:$E$1041,5,FALSE)</f>
        <v xml:space="preserve">Individual </v>
      </c>
      <c r="D2123" s="96"/>
      <c r="E2123" s="97" t="s">
        <v>2697</v>
      </c>
      <c r="F2123" s="98"/>
      <c r="G2123" s="74"/>
      <c r="H2123" s="75"/>
      <c r="I2123" s="37" t="s">
        <v>2698</v>
      </c>
      <c r="J2123" s="38"/>
    </row>
    <row r="2125" spans="2:10" ht="12.6" customHeight="1" x14ac:dyDescent="0.3">
      <c r="B2125" s="76" t="s">
        <v>2692</v>
      </c>
      <c r="C2125" s="77"/>
      <c r="D2125" s="20" t="str">
        <f>VLOOKUP($J2125,ASBVs!$A$2:$B$1041,2,FALSE)</f>
        <v>225407</v>
      </c>
      <c r="E2125" s="21"/>
      <c r="F2125" s="22" t="str">
        <f>VLOOKUP($J2125,ASBVs!$A$2:$J$1041,10,FALSE)</f>
        <v>Single</v>
      </c>
      <c r="G2125" s="78" t="str">
        <f>VLOOKUP($J2125,ASBVs!$A$2:$AX$1041,50,FALSE)</f>
        <v xml:space="preserve"> </v>
      </c>
      <c r="H2125" s="79"/>
      <c r="I2125" s="23" t="s">
        <v>2693</v>
      </c>
      <c r="J2125" s="24">
        <v>168</v>
      </c>
    </row>
    <row r="2126" spans="2:10" ht="12.6" customHeight="1" x14ac:dyDescent="0.3">
      <c r="B2126" s="25" t="s">
        <v>2694</v>
      </c>
      <c r="C2126" s="80" t="str">
        <f>VLOOKUP($J2125,ASBVs!$A$2:$H$1041,8,FALSE)</f>
        <v>217002</v>
      </c>
      <c r="D2126" s="80"/>
      <c r="E2126" s="81"/>
      <c r="F2126" s="26" t="s">
        <v>2639</v>
      </c>
      <c r="G2126" s="82">
        <f>VLOOKUP($J2125,ASBVs!$A$2:$I$1041,9,FALSE)</f>
        <v>44724</v>
      </c>
      <c r="H2126" s="83"/>
      <c r="I2126" s="83"/>
      <c r="J2126" s="84"/>
    </row>
    <row r="2127" spans="2:10" ht="12.6" customHeight="1" x14ac:dyDescent="0.3">
      <c r="B2127" s="27" t="s">
        <v>0</v>
      </c>
      <c r="C2127" s="28" t="s">
        <v>1</v>
      </c>
      <c r="D2127" s="28" t="s">
        <v>2</v>
      </c>
      <c r="E2127" s="28" t="s">
        <v>3</v>
      </c>
      <c r="F2127" s="27" t="s">
        <v>4</v>
      </c>
      <c r="G2127" s="28" t="s">
        <v>1093</v>
      </c>
      <c r="H2127" s="28" t="s">
        <v>1092</v>
      </c>
      <c r="I2127" s="28" t="s">
        <v>5</v>
      </c>
      <c r="J2127" s="28" t="s">
        <v>2652</v>
      </c>
    </row>
    <row r="2128" spans="2:10" ht="12.6" customHeight="1" x14ac:dyDescent="0.3">
      <c r="B2128" s="29">
        <f>VLOOKUP($J2125,ASBVs!$A$2:$AP$1041,11,FALSE)</f>
        <v>0.46</v>
      </c>
      <c r="C2128" s="29">
        <f>VLOOKUP($J2125,ASBVs!$A$2:$AP$1041,13,FALSE)</f>
        <v>9.5399999999999991</v>
      </c>
      <c r="D2128" s="29">
        <f>VLOOKUP($J2125,ASBVs!$A$2:$AP$1041,15,FALSE)</f>
        <v>16.079999999999998</v>
      </c>
      <c r="E2128" s="29">
        <f>VLOOKUP($J2125,ASBVs!$A$2:$AP$1041,17,FALSE)</f>
        <v>-0.39</v>
      </c>
      <c r="F2128" s="29">
        <f>VLOOKUP($J2125,ASBVs!$A$2:$AP$1041,19,FALSE)</f>
        <v>1.26</v>
      </c>
      <c r="G2128" s="39">
        <f>VLOOKUP($J2125,ASBVs!$A$2:$AP$1041,41,FALSE)</f>
        <v>0.54</v>
      </c>
      <c r="H2128" s="39">
        <f>VLOOKUP($J2125,ASBVs!$A$2:$AP$1041,39,FALSE)</f>
        <v>0.3</v>
      </c>
      <c r="I2128" s="29">
        <f>VLOOKUP($J2125,ASBVs!$A$2:$AP$1041,21,FALSE)</f>
        <v>0.06</v>
      </c>
      <c r="J2128" s="39">
        <f>VLOOKUP($J2125,ASBVs!$A$2:$AP$1041,31,FALSE)</f>
        <v>0.34</v>
      </c>
    </row>
    <row r="2129" spans="2:10" ht="12.6" customHeight="1" x14ac:dyDescent="0.3">
      <c r="B2129" s="29">
        <f>VLOOKUP($J2125,ASBVs!$A$2:$AP$1041,12,FALSE)</f>
        <v>63</v>
      </c>
      <c r="C2129" s="29">
        <f>VLOOKUP($J2125,ASBVs!$A$2:$AP$1041,14,FALSE)</f>
        <v>67</v>
      </c>
      <c r="D2129" s="29">
        <f>VLOOKUP($J2125,ASBVs!$A$2:$AP$1041,16,FALSE)</f>
        <v>55</v>
      </c>
      <c r="E2129" s="29">
        <f>VLOOKUP($J2125,ASBVs!$A$2:$AP$1041,18,FALSE)</f>
        <v>60</v>
      </c>
      <c r="F2129" s="29">
        <f>VLOOKUP($J2125,ASBVs!$A$2:$AP$1041,20,FALSE)</f>
        <v>61</v>
      </c>
      <c r="G2129" s="29">
        <f>VLOOKUP($J2125,ASBVs!$A$2:$AP$1041,42,FALSE)</f>
        <v>48</v>
      </c>
      <c r="H2129" s="29">
        <f>VLOOKUP($J2125,ASBVs!$A$2:$AP$1041,40,FALSE)</f>
        <v>41</v>
      </c>
      <c r="I2129" s="29">
        <f>VLOOKUP($J2125,ASBVs!$A$2:$AP$1041,22,FALSE)</f>
        <v>49</v>
      </c>
      <c r="J2129" s="29">
        <f>VLOOKUP($J2125,ASBVs!$A$2:$AP$1041,32,FALSE)</f>
        <v>46</v>
      </c>
    </row>
    <row r="2130" spans="2:10" ht="12.6" customHeight="1" x14ac:dyDescent="0.3">
      <c r="B2130" s="31" t="s">
        <v>1089</v>
      </c>
      <c r="C2130" s="27" t="s">
        <v>1090</v>
      </c>
      <c r="D2130" s="27" t="s">
        <v>1091</v>
      </c>
      <c r="E2130" s="27" t="s">
        <v>8</v>
      </c>
      <c r="F2130" s="27" t="s">
        <v>6</v>
      </c>
      <c r="G2130" s="27" t="s">
        <v>7</v>
      </c>
      <c r="H2130" s="27" t="s">
        <v>2638</v>
      </c>
      <c r="I2130" s="85" t="s">
        <v>2700</v>
      </c>
      <c r="J2130" s="86"/>
    </row>
    <row r="2131" spans="2:10" ht="12.6" customHeight="1" x14ac:dyDescent="0.3">
      <c r="B2131" s="30">
        <f>VLOOKUP($J2125,ASBVs!$A$2:$AP$1041,33,FALSE)</f>
        <v>0.06</v>
      </c>
      <c r="C2131" s="30">
        <f>VLOOKUP($J2125,ASBVs!$A$2:$AP$1041,35,FALSE)</f>
        <v>0.21</v>
      </c>
      <c r="D2131" s="30">
        <f>VLOOKUP($J2125,ASBVs!$A$2:$AP$1041,37,FALSE)</f>
        <v>0.04</v>
      </c>
      <c r="E2131" s="32">
        <f>VLOOKUP($J2125,ASBVs!$A$2:$AP$1041,29,FALSE)</f>
        <v>5.18</v>
      </c>
      <c r="F2131" s="32">
        <f>VLOOKUP($J2125,ASBVs!$A$2:$AP$1041,23,FALSE)</f>
        <v>-0.35</v>
      </c>
      <c r="G2131" s="32">
        <f>VLOOKUP($J2125,ASBVs!$A$2:$AP$1041,25,FALSE)</f>
        <v>3.57</v>
      </c>
      <c r="H2131" s="32">
        <f>VLOOKUP($J2125,ASBVs!$A$2:$AP$1041,27,FALSE)</f>
        <v>1.82</v>
      </c>
      <c r="I2131" s="86"/>
      <c r="J2131" s="86"/>
    </row>
    <row r="2132" spans="2:10" ht="12.6" customHeight="1" x14ac:dyDescent="0.3">
      <c r="B2132" s="33">
        <f>VLOOKUP($J2125,ASBVs!$A$2:$AP$1041,34,FALSE)</f>
        <v>36</v>
      </c>
      <c r="C2132" s="33">
        <f>VLOOKUP($J2125,ASBVs!$A$2:$AP$1041,36,FALSE)</f>
        <v>44</v>
      </c>
      <c r="D2132" s="33">
        <f>VLOOKUP($J2125,ASBVs!$A$2:$AP$1041,38,FALSE)</f>
        <v>31</v>
      </c>
      <c r="E2132" s="33">
        <f>VLOOKUP($J2125,ASBVs!$A$2:$AP$1041,30,FALSE)</f>
        <v>56</v>
      </c>
      <c r="F2132" s="33">
        <f>VLOOKUP($J2125,ASBVs!$A$2:$AP$1041,24,FALSE)</f>
        <v>43</v>
      </c>
      <c r="G2132" s="33">
        <f>VLOOKUP($J2125,ASBVs!$A$2:$AP$1041,26,FALSE)</f>
        <v>42</v>
      </c>
      <c r="H2132" s="33">
        <f>VLOOKUP($J2125,ASBVs!$A$2:$AP$1041,28,FALSE)</f>
        <v>46</v>
      </c>
      <c r="I2132" s="99">
        <f>VLOOKUP($J2125,ASBVs!$A$2:$AQ$1041,43,FALSE)</f>
        <v>9.6</v>
      </c>
      <c r="J2132" s="79"/>
    </row>
    <row r="2133" spans="2:10" ht="12.6" customHeight="1" x14ac:dyDescent="0.3">
      <c r="B2133" s="87" t="s">
        <v>2695</v>
      </c>
      <c r="C2133" s="88"/>
      <c r="D2133" s="89" t="s">
        <v>2699</v>
      </c>
      <c r="E2133" s="90"/>
      <c r="F2133" s="91" t="str">
        <f>VLOOKUP($J2125,ASBVs!$A$2:$F$1041,6,FALSE)</f>
        <v xml:space="preserve"> </v>
      </c>
      <c r="G2133" s="34" t="s">
        <v>2669</v>
      </c>
      <c r="H2133" s="35" t="str">
        <f>VLOOKUP($J2125,ASBVs!$A$2:$AU$1041,46,FALSE)</f>
        <v>2</v>
      </c>
      <c r="I2133" s="34" t="s">
        <v>2670</v>
      </c>
      <c r="J2133" s="35" t="str">
        <f>VLOOKUP($J2125,ASBVs!$A$2:$AU$1041,47,FALSE)</f>
        <v>3</v>
      </c>
    </row>
    <row r="2134" spans="2:10" ht="12.6" customHeight="1" x14ac:dyDescent="0.3">
      <c r="B2134" s="93">
        <f>VLOOKUP($J2125,ASBVs!$A$2:$AS$1041,45,FALSE)</f>
        <v>127.06</v>
      </c>
      <c r="C2134" s="94"/>
      <c r="D2134" s="93">
        <f>VLOOKUP($J2125,ASBVs!$A$2:$AS$1041,44,FALSE)</f>
        <v>166.14</v>
      </c>
      <c r="E2134" s="94"/>
      <c r="F2134" s="92"/>
      <c r="G2134" s="34" t="s">
        <v>2671</v>
      </c>
      <c r="H2134" s="35" t="str">
        <f>VLOOKUP($J2125,ASBVs!$A$2:$AW$1041,48,FALSE)</f>
        <v>2</v>
      </c>
      <c r="I2134" s="34" t="s">
        <v>2672</v>
      </c>
      <c r="J2134" s="35">
        <f>VLOOKUP($J2125,ASBVs!$A$2:$AW$1041,49,FALSE)</f>
        <v>4</v>
      </c>
    </row>
    <row r="2135" spans="2:10" ht="12.6" customHeight="1" x14ac:dyDescent="0.3">
      <c r="B2135" s="36" t="s">
        <v>2696</v>
      </c>
      <c r="C2135" s="95" t="str">
        <f>VLOOKUP($J2125,ASBVs!$A$2:$E$1041,5,FALSE)</f>
        <v xml:space="preserve">Individual </v>
      </c>
      <c r="D2135" s="96"/>
      <c r="E2135" s="97" t="s">
        <v>2697</v>
      </c>
      <c r="F2135" s="98"/>
      <c r="G2135" s="74"/>
      <c r="H2135" s="75"/>
      <c r="I2135" s="37" t="s">
        <v>2698</v>
      </c>
      <c r="J2135" s="38"/>
    </row>
    <row r="2137" spans="2:10" ht="12.6" customHeight="1" x14ac:dyDescent="0.3">
      <c r="B2137" s="76" t="s">
        <v>2692</v>
      </c>
      <c r="C2137" s="77"/>
      <c r="D2137" s="20" t="str">
        <f>VLOOKUP($J2137,ASBVs!$A$2:$B$1041,2,FALSE)</f>
        <v>225337</v>
      </c>
      <c r="E2137" s="21"/>
      <c r="F2137" s="22" t="str">
        <f>VLOOKUP($J2137,ASBVs!$A$2:$J$1041,10,FALSE)</f>
        <v>Twin</v>
      </c>
      <c r="G2137" s="78" t="str">
        <f>VLOOKUP($J2137,ASBVs!$A$2:$AX$1041,50,FALSE)</f>
        <v>«««««</v>
      </c>
      <c r="H2137" s="79"/>
      <c r="I2137" s="23" t="s">
        <v>2693</v>
      </c>
      <c r="J2137" s="24">
        <v>169</v>
      </c>
    </row>
    <row r="2138" spans="2:10" ht="12.6" customHeight="1" x14ac:dyDescent="0.3">
      <c r="B2138" s="25" t="s">
        <v>2694</v>
      </c>
      <c r="C2138" s="80" t="str">
        <f>VLOOKUP($J2137,ASBVs!$A$2:$H$1041,8,FALSE)</f>
        <v>162788</v>
      </c>
      <c r="D2138" s="80"/>
      <c r="E2138" s="81"/>
      <c r="F2138" s="26" t="s">
        <v>2639</v>
      </c>
      <c r="G2138" s="82">
        <f>VLOOKUP($J2137,ASBVs!$A$2:$I$1041,9,FALSE)</f>
        <v>44723</v>
      </c>
      <c r="H2138" s="83"/>
      <c r="I2138" s="83"/>
      <c r="J2138" s="84"/>
    </row>
    <row r="2139" spans="2:10" ht="12.6" customHeight="1" x14ac:dyDescent="0.3">
      <c r="B2139" s="27" t="s">
        <v>0</v>
      </c>
      <c r="C2139" s="28" t="s">
        <v>1</v>
      </c>
      <c r="D2139" s="28" t="s">
        <v>2</v>
      </c>
      <c r="E2139" s="28" t="s">
        <v>3</v>
      </c>
      <c r="F2139" s="27" t="s">
        <v>4</v>
      </c>
      <c r="G2139" s="28" t="s">
        <v>1093</v>
      </c>
      <c r="H2139" s="28" t="s">
        <v>1092</v>
      </c>
      <c r="I2139" s="28" t="s">
        <v>5</v>
      </c>
      <c r="J2139" s="28" t="s">
        <v>2652</v>
      </c>
    </row>
    <row r="2140" spans="2:10" ht="12.6" customHeight="1" x14ac:dyDescent="0.3">
      <c r="B2140" s="29">
        <f>VLOOKUP($J2137,ASBVs!$A$2:$AP$1041,11,FALSE)</f>
        <v>0.5</v>
      </c>
      <c r="C2140" s="29">
        <f>VLOOKUP($J2137,ASBVs!$A$2:$AP$1041,13,FALSE)</f>
        <v>8.51</v>
      </c>
      <c r="D2140" s="29">
        <f>VLOOKUP($J2137,ASBVs!$A$2:$AP$1041,15,FALSE)</f>
        <v>15.4</v>
      </c>
      <c r="E2140" s="29">
        <f>VLOOKUP($J2137,ASBVs!$A$2:$AP$1041,17,FALSE)</f>
        <v>1.1200000000000001</v>
      </c>
      <c r="F2140" s="29">
        <f>VLOOKUP($J2137,ASBVs!$A$2:$AP$1041,19,FALSE)</f>
        <v>1.88</v>
      </c>
      <c r="G2140" s="39">
        <f>VLOOKUP($J2137,ASBVs!$A$2:$AP$1041,41,FALSE)</f>
        <v>0.4</v>
      </c>
      <c r="H2140" s="39">
        <f>VLOOKUP($J2137,ASBVs!$A$2:$AP$1041,39,FALSE)</f>
        <v>0.23</v>
      </c>
      <c r="I2140" s="29">
        <f>VLOOKUP($J2137,ASBVs!$A$2:$AP$1041,21,FALSE)</f>
        <v>0.48</v>
      </c>
      <c r="J2140" s="39">
        <f>VLOOKUP($J2137,ASBVs!$A$2:$AP$1041,31,FALSE)</f>
        <v>0.25</v>
      </c>
    </row>
    <row r="2141" spans="2:10" ht="12.6" customHeight="1" x14ac:dyDescent="0.3">
      <c r="B2141" s="29">
        <f>VLOOKUP($J2137,ASBVs!$A$2:$AP$1041,12,FALSE)</f>
        <v>68</v>
      </c>
      <c r="C2141" s="29">
        <f>VLOOKUP($J2137,ASBVs!$A$2:$AP$1041,14,FALSE)</f>
        <v>71</v>
      </c>
      <c r="D2141" s="29">
        <f>VLOOKUP($J2137,ASBVs!$A$2:$AP$1041,16,FALSE)</f>
        <v>69</v>
      </c>
      <c r="E2141" s="29">
        <f>VLOOKUP($J2137,ASBVs!$A$2:$AP$1041,18,FALSE)</f>
        <v>69</v>
      </c>
      <c r="F2141" s="29">
        <f>VLOOKUP($J2137,ASBVs!$A$2:$AP$1041,20,FALSE)</f>
        <v>68</v>
      </c>
      <c r="G2141" s="29">
        <f>VLOOKUP($J2137,ASBVs!$A$2:$AP$1041,42,FALSE)</f>
        <v>65</v>
      </c>
      <c r="H2141" s="29">
        <f>VLOOKUP($J2137,ASBVs!$A$2:$AP$1041,40,FALSE)</f>
        <v>58</v>
      </c>
      <c r="I2141" s="29">
        <f>VLOOKUP($J2137,ASBVs!$A$2:$AP$1041,22,FALSE)</f>
        <v>68</v>
      </c>
      <c r="J2141" s="29">
        <f>VLOOKUP($J2137,ASBVs!$A$2:$AP$1041,32,FALSE)</f>
        <v>63</v>
      </c>
    </row>
    <row r="2142" spans="2:10" ht="12.6" customHeight="1" x14ac:dyDescent="0.3">
      <c r="B2142" s="31" t="s">
        <v>1089</v>
      </c>
      <c r="C2142" s="27" t="s">
        <v>1090</v>
      </c>
      <c r="D2142" s="27" t="s">
        <v>1091</v>
      </c>
      <c r="E2142" s="27" t="s">
        <v>8</v>
      </c>
      <c r="F2142" s="27" t="s">
        <v>6</v>
      </c>
      <c r="G2142" s="27" t="s">
        <v>7</v>
      </c>
      <c r="H2142" s="27" t="s">
        <v>2638</v>
      </c>
      <c r="I2142" s="85" t="s">
        <v>2700</v>
      </c>
      <c r="J2142" s="86"/>
    </row>
    <row r="2143" spans="2:10" ht="12.6" customHeight="1" x14ac:dyDescent="0.3">
      <c r="B2143" s="30">
        <f>VLOOKUP($J2137,ASBVs!$A$2:$AP$1041,33,FALSE)</f>
        <v>0.02</v>
      </c>
      <c r="C2143" s="30">
        <f>VLOOKUP($J2137,ASBVs!$A$2:$AP$1041,35,FALSE)</f>
        <v>0.23</v>
      </c>
      <c r="D2143" s="30">
        <f>VLOOKUP($J2137,ASBVs!$A$2:$AP$1041,37,FALSE)</f>
        <v>0.02</v>
      </c>
      <c r="E2143" s="32">
        <f>VLOOKUP($J2137,ASBVs!$A$2:$AP$1041,29,FALSE)</f>
        <v>3.09</v>
      </c>
      <c r="F2143" s="32">
        <f>VLOOKUP($J2137,ASBVs!$A$2:$AP$1041,23,FALSE)</f>
        <v>0.2</v>
      </c>
      <c r="G2143" s="32">
        <f>VLOOKUP($J2137,ASBVs!$A$2:$AP$1041,25,FALSE)</f>
        <v>3.08</v>
      </c>
      <c r="H2143" s="32">
        <f>VLOOKUP($J2137,ASBVs!$A$2:$AP$1041,27,FALSE)</f>
        <v>2.23</v>
      </c>
      <c r="I2143" s="86"/>
      <c r="J2143" s="86"/>
    </row>
    <row r="2144" spans="2:10" ht="12.6" customHeight="1" x14ac:dyDescent="0.3">
      <c r="B2144" s="33">
        <f>VLOOKUP($J2137,ASBVs!$A$2:$AP$1041,34,FALSE)</f>
        <v>54</v>
      </c>
      <c r="C2144" s="33">
        <f>VLOOKUP($J2137,ASBVs!$A$2:$AP$1041,36,FALSE)</f>
        <v>61</v>
      </c>
      <c r="D2144" s="33">
        <f>VLOOKUP($J2137,ASBVs!$A$2:$AP$1041,38,FALSE)</f>
        <v>48</v>
      </c>
      <c r="E2144" s="33">
        <f>VLOOKUP($J2137,ASBVs!$A$2:$AP$1041,30,FALSE)</f>
        <v>64</v>
      </c>
      <c r="F2144" s="33">
        <f>VLOOKUP($J2137,ASBVs!$A$2:$AP$1041,24,FALSE)</f>
        <v>60</v>
      </c>
      <c r="G2144" s="33">
        <f>VLOOKUP($J2137,ASBVs!$A$2:$AP$1041,26,FALSE)</f>
        <v>59</v>
      </c>
      <c r="H2144" s="33">
        <f>VLOOKUP($J2137,ASBVs!$A$2:$AP$1041,28,FALSE)</f>
        <v>61</v>
      </c>
      <c r="I2144" s="99">
        <f>VLOOKUP($J2137,ASBVs!$A$2:$AQ$1041,43,FALSE)</f>
        <v>8.99</v>
      </c>
      <c r="J2144" s="79"/>
    </row>
    <row r="2145" spans="2:10" ht="12.6" customHeight="1" x14ac:dyDescent="0.3">
      <c r="B2145" s="87" t="s">
        <v>2695</v>
      </c>
      <c r="C2145" s="88"/>
      <c r="D2145" s="89" t="s">
        <v>2699</v>
      </c>
      <c r="E2145" s="90"/>
      <c r="F2145" s="91" t="str">
        <f>VLOOKUP($J2137,ASBVs!$A$2:$F$1041,6,FALSE)</f>
        <v xml:space="preserve"> </v>
      </c>
      <c r="G2145" s="34" t="s">
        <v>2669</v>
      </c>
      <c r="H2145" s="35" t="str">
        <f>VLOOKUP($J2137,ASBVs!$A$2:$AU$1041,46,FALSE)</f>
        <v>2</v>
      </c>
      <c r="I2145" s="34" t="s">
        <v>2670</v>
      </c>
      <c r="J2145" s="35" t="str">
        <f>VLOOKUP($J2137,ASBVs!$A$2:$AU$1041,47,FALSE)</f>
        <v>1</v>
      </c>
    </row>
    <row r="2146" spans="2:10" ht="12.6" customHeight="1" x14ac:dyDescent="0.3">
      <c r="B2146" s="93">
        <f>VLOOKUP($J2137,ASBVs!$A$2:$AS$1041,45,FALSE)</f>
        <v>126.02</v>
      </c>
      <c r="C2146" s="94"/>
      <c r="D2146" s="93">
        <f>VLOOKUP($J2137,ASBVs!$A$2:$AS$1041,44,FALSE)</f>
        <v>156.97</v>
      </c>
      <c r="E2146" s="94"/>
      <c r="F2146" s="92"/>
      <c r="G2146" s="34" t="s">
        <v>2671</v>
      </c>
      <c r="H2146" s="35" t="str">
        <f>VLOOKUP($J2137,ASBVs!$A$2:$AW$1041,48,FALSE)</f>
        <v>2</v>
      </c>
      <c r="I2146" s="34" t="s">
        <v>2672</v>
      </c>
      <c r="J2146" s="35">
        <f>VLOOKUP($J2137,ASBVs!$A$2:$AW$1041,49,FALSE)</f>
        <v>3</v>
      </c>
    </row>
    <row r="2147" spans="2:10" ht="12.6" customHeight="1" x14ac:dyDescent="0.3">
      <c r="B2147" s="36" t="s">
        <v>2696</v>
      </c>
      <c r="C2147" s="95" t="str">
        <f>VLOOKUP($J2137,ASBVs!$A$2:$E$1041,5,FALSE)</f>
        <v xml:space="preserve">Individual </v>
      </c>
      <c r="D2147" s="96"/>
      <c r="E2147" s="97" t="s">
        <v>2697</v>
      </c>
      <c r="F2147" s="98"/>
      <c r="G2147" s="74"/>
      <c r="H2147" s="75"/>
      <c r="I2147" s="37" t="s">
        <v>2698</v>
      </c>
      <c r="J2147" s="38"/>
    </row>
    <row r="2149" spans="2:10" ht="12.6" customHeight="1" x14ac:dyDescent="0.3">
      <c r="B2149" s="76" t="s">
        <v>2692</v>
      </c>
      <c r="C2149" s="77"/>
      <c r="D2149" s="20" t="str">
        <f>VLOOKUP($J2149,ASBVs!$A$2:$B$1041,2,FALSE)</f>
        <v>223794</v>
      </c>
      <c r="E2149" s="21"/>
      <c r="F2149" s="22" t="str">
        <f>VLOOKUP($J2149,ASBVs!$A$2:$J$1041,10,FALSE)</f>
        <v>Single</v>
      </c>
      <c r="G2149" s="78" t="str">
        <f>VLOOKUP($J2149,ASBVs!$A$2:$AX$1041,50,FALSE)</f>
        <v xml:space="preserve"> </v>
      </c>
      <c r="H2149" s="79"/>
      <c r="I2149" s="23" t="s">
        <v>2693</v>
      </c>
      <c r="J2149" s="24">
        <v>170</v>
      </c>
    </row>
    <row r="2150" spans="2:10" ht="12.6" customHeight="1" x14ac:dyDescent="0.3">
      <c r="B2150" s="25" t="s">
        <v>2694</v>
      </c>
      <c r="C2150" s="80" t="str">
        <f>VLOOKUP($J2149,ASBVs!$A$2:$H$1041,8,FALSE)</f>
        <v>218844</v>
      </c>
      <c r="D2150" s="80"/>
      <c r="E2150" s="81"/>
      <c r="F2150" s="26" t="s">
        <v>2639</v>
      </c>
      <c r="G2150" s="82">
        <f>VLOOKUP($J2149,ASBVs!$A$2:$I$1041,9,FALSE)</f>
        <v>44702</v>
      </c>
      <c r="H2150" s="83"/>
      <c r="I2150" s="83"/>
      <c r="J2150" s="84"/>
    </row>
    <row r="2151" spans="2:10" ht="12.6" customHeight="1" x14ac:dyDescent="0.3">
      <c r="B2151" s="27" t="s">
        <v>0</v>
      </c>
      <c r="C2151" s="28" t="s">
        <v>1</v>
      </c>
      <c r="D2151" s="28" t="s">
        <v>2</v>
      </c>
      <c r="E2151" s="28" t="s">
        <v>3</v>
      </c>
      <c r="F2151" s="27" t="s">
        <v>4</v>
      </c>
      <c r="G2151" s="28" t="s">
        <v>1093</v>
      </c>
      <c r="H2151" s="28" t="s">
        <v>1092</v>
      </c>
      <c r="I2151" s="28" t="s">
        <v>5</v>
      </c>
      <c r="J2151" s="28" t="s">
        <v>2652</v>
      </c>
    </row>
    <row r="2152" spans="2:10" ht="12.6" customHeight="1" x14ac:dyDescent="0.3">
      <c r="B2152" s="29">
        <f>VLOOKUP($J2149,ASBVs!$A$2:$AP$1041,11,FALSE)</f>
        <v>0.4</v>
      </c>
      <c r="C2152" s="29">
        <f>VLOOKUP($J2149,ASBVs!$A$2:$AP$1041,13,FALSE)</f>
        <v>7.38</v>
      </c>
      <c r="D2152" s="29">
        <f>VLOOKUP($J2149,ASBVs!$A$2:$AP$1041,15,FALSE)</f>
        <v>9.57</v>
      </c>
      <c r="E2152" s="29">
        <f>VLOOKUP($J2149,ASBVs!$A$2:$AP$1041,17,FALSE)</f>
        <v>1E-3</v>
      </c>
      <c r="F2152" s="29">
        <f>VLOOKUP($J2149,ASBVs!$A$2:$AP$1041,19,FALSE)</f>
        <v>1.74</v>
      </c>
      <c r="G2152" s="39">
        <f>VLOOKUP($J2149,ASBVs!$A$2:$AP$1041,41,FALSE)</f>
        <v>0.51</v>
      </c>
      <c r="H2152" s="39">
        <f>VLOOKUP($J2149,ASBVs!$A$2:$AP$1041,39,FALSE)</f>
        <v>0.28000000000000003</v>
      </c>
      <c r="I2152" s="29">
        <f>VLOOKUP($J2149,ASBVs!$A$2:$AP$1041,21,FALSE)</f>
        <v>-0.17</v>
      </c>
      <c r="J2152" s="39">
        <f>VLOOKUP($J2149,ASBVs!$A$2:$AP$1041,31,FALSE)</f>
        <v>0.33</v>
      </c>
    </row>
    <row r="2153" spans="2:10" ht="12.6" customHeight="1" x14ac:dyDescent="0.3">
      <c r="B2153" s="29">
        <f>VLOOKUP($J2149,ASBVs!$A$2:$AP$1041,12,FALSE)</f>
        <v>65</v>
      </c>
      <c r="C2153" s="29">
        <f>VLOOKUP($J2149,ASBVs!$A$2:$AP$1041,14,FALSE)</f>
        <v>70</v>
      </c>
      <c r="D2153" s="29">
        <f>VLOOKUP($J2149,ASBVs!$A$2:$AP$1041,16,FALSE)</f>
        <v>58</v>
      </c>
      <c r="E2153" s="29">
        <f>VLOOKUP($J2149,ASBVs!$A$2:$AP$1041,18,FALSE)</f>
        <v>63</v>
      </c>
      <c r="F2153" s="29">
        <f>VLOOKUP($J2149,ASBVs!$A$2:$AP$1041,20,FALSE)</f>
        <v>65</v>
      </c>
      <c r="G2153" s="29">
        <f>VLOOKUP($J2149,ASBVs!$A$2:$AP$1041,42,FALSE)</f>
        <v>53</v>
      </c>
      <c r="H2153" s="29">
        <f>VLOOKUP($J2149,ASBVs!$A$2:$AP$1041,40,FALSE)</f>
        <v>47</v>
      </c>
      <c r="I2153" s="29">
        <f>VLOOKUP($J2149,ASBVs!$A$2:$AP$1041,22,FALSE)</f>
        <v>55</v>
      </c>
      <c r="J2153" s="29">
        <f>VLOOKUP($J2149,ASBVs!$A$2:$AP$1041,32,FALSE)</f>
        <v>51</v>
      </c>
    </row>
    <row r="2154" spans="2:10" ht="12.6" customHeight="1" x14ac:dyDescent="0.3">
      <c r="B2154" s="31" t="s">
        <v>1089</v>
      </c>
      <c r="C2154" s="27" t="s">
        <v>1090</v>
      </c>
      <c r="D2154" s="27" t="s">
        <v>1091</v>
      </c>
      <c r="E2154" s="27" t="s">
        <v>8</v>
      </c>
      <c r="F2154" s="27" t="s">
        <v>6</v>
      </c>
      <c r="G2154" s="27" t="s">
        <v>7</v>
      </c>
      <c r="H2154" s="27" t="s">
        <v>2638</v>
      </c>
      <c r="I2154" s="85" t="s">
        <v>2700</v>
      </c>
      <c r="J2154" s="86"/>
    </row>
    <row r="2155" spans="2:10" ht="12.6" customHeight="1" x14ac:dyDescent="0.3">
      <c r="B2155" s="30">
        <f>VLOOKUP($J2149,ASBVs!$A$2:$AP$1041,33,FALSE)</f>
        <v>0.05</v>
      </c>
      <c r="C2155" s="30">
        <f>VLOOKUP($J2149,ASBVs!$A$2:$AP$1041,35,FALSE)</f>
        <v>0.26</v>
      </c>
      <c r="D2155" s="30">
        <f>VLOOKUP($J2149,ASBVs!$A$2:$AP$1041,37,FALSE)</f>
        <v>0.01</v>
      </c>
      <c r="E2155" s="32">
        <f>VLOOKUP($J2149,ASBVs!$A$2:$AP$1041,29,FALSE)</f>
        <v>4.1900000000000004</v>
      </c>
      <c r="F2155" s="32">
        <f>VLOOKUP($J2149,ASBVs!$A$2:$AP$1041,23,FALSE)</f>
        <v>-0.32</v>
      </c>
      <c r="G2155" s="32">
        <f>VLOOKUP($J2149,ASBVs!$A$2:$AP$1041,25,FALSE)</f>
        <v>2.73</v>
      </c>
      <c r="H2155" s="32">
        <f>VLOOKUP($J2149,ASBVs!$A$2:$AP$1041,27,FALSE)</f>
        <v>1.64</v>
      </c>
      <c r="I2155" s="86"/>
      <c r="J2155" s="86"/>
    </row>
    <row r="2156" spans="2:10" ht="12.6" customHeight="1" x14ac:dyDescent="0.3">
      <c r="B2156" s="33">
        <f>VLOOKUP($J2149,ASBVs!$A$2:$AP$1041,34,FALSE)</f>
        <v>42</v>
      </c>
      <c r="C2156" s="33">
        <f>VLOOKUP($J2149,ASBVs!$A$2:$AP$1041,36,FALSE)</f>
        <v>50</v>
      </c>
      <c r="D2156" s="33">
        <f>VLOOKUP($J2149,ASBVs!$A$2:$AP$1041,38,FALSE)</f>
        <v>37</v>
      </c>
      <c r="E2156" s="33">
        <f>VLOOKUP($J2149,ASBVs!$A$2:$AP$1041,30,FALSE)</f>
        <v>59</v>
      </c>
      <c r="F2156" s="33">
        <f>VLOOKUP($J2149,ASBVs!$A$2:$AP$1041,24,FALSE)</f>
        <v>49</v>
      </c>
      <c r="G2156" s="33">
        <f>VLOOKUP($J2149,ASBVs!$A$2:$AP$1041,26,FALSE)</f>
        <v>49</v>
      </c>
      <c r="H2156" s="33">
        <f>VLOOKUP($J2149,ASBVs!$A$2:$AP$1041,28,FALSE)</f>
        <v>51</v>
      </c>
      <c r="I2156" s="99">
        <f>VLOOKUP($J2149,ASBVs!$A$2:$AQ$1041,43,FALSE)</f>
        <v>7.21</v>
      </c>
      <c r="J2156" s="79"/>
    </row>
    <row r="2157" spans="2:10" ht="12.6" customHeight="1" x14ac:dyDescent="0.3">
      <c r="B2157" s="87" t="s">
        <v>2695</v>
      </c>
      <c r="C2157" s="88"/>
      <c r="D2157" s="89" t="s">
        <v>2699</v>
      </c>
      <c r="E2157" s="90"/>
      <c r="F2157" s="91" t="str">
        <f>VLOOKUP($J2149,ASBVs!$A$2:$F$1041,6,FALSE)</f>
        <v xml:space="preserve"> </v>
      </c>
      <c r="G2157" s="34" t="s">
        <v>2669</v>
      </c>
      <c r="H2157" s="35" t="str">
        <f>VLOOKUP($J2149,ASBVs!$A$2:$AU$1041,46,FALSE)</f>
        <v>3</v>
      </c>
      <c r="I2157" s="34" t="s">
        <v>2670</v>
      </c>
      <c r="J2157" s="35" t="str">
        <f>VLOOKUP($J2149,ASBVs!$A$2:$AU$1041,47,FALSE)</f>
        <v>3</v>
      </c>
    </row>
    <row r="2158" spans="2:10" ht="12.6" customHeight="1" x14ac:dyDescent="0.3">
      <c r="B2158" s="93">
        <f>VLOOKUP($J2149,ASBVs!$A$2:$AS$1041,45,FALSE)</f>
        <v>125.51</v>
      </c>
      <c r="C2158" s="94"/>
      <c r="D2158" s="93">
        <f>VLOOKUP($J2149,ASBVs!$A$2:$AS$1041,44,FALSE)</f>
        <v>165.53</v>
      </c>
      <c r="E2158" s="94"/>
      <c r="F2158" s="92"/>
      <c r="G2158" s="34" t="s">
        <v>2671</v>
      </c>
      <c r="H2158" s="35" t="str">
        <f>VLOOKUP($J2149,ASBVs!$A$2:$AW$1041,48,FALSE)</f>
        <v>2</v>
      </c>
      <c r="I2158" s="34" t="s">
        <v>2672</v>
      </c>
      <c r="J2158" s="35">
        <f>VLOOKUP($J2149,ASBVs!$A$2:$AW$1041,49,FALSE)</f>
        <v>4</v>
      </c>
    </row>
    <row r="2159" spans="2:10" ht="12.6" customHeight="1" x14ac:dyDescent="0.3">
      <c r="B2159" s="36" t="s">
        <v>2696</v>
      </c>
      <c r="C2159" s="95" t="str">
        <f>VLOOKUP($J2149,ASBVs!$A$2:$E$1041,5,FALSE)</f>
        <v xml:space="preserve">Individual </v>
      </c>
      <c r="D2159" s="96"/>
      <c r="E2159" s="97" t="s">
        <v>2697</v>
      </c>
      <c r="F2159" s="98"/>
      <c r="G2159" s="74"/>
      <c r="H2159" s="75"/>
      <c r="I2159" s="37" t="s">
        <v>2698</v>
      </c>
      <c r="J2159" s="38"/>
    </row>
    <row r="2161" spans="2:10" ht="12.6" customHeight="1" x14ac:dyDescent="0.3">
      <c r="B2161" s="76" t="s">
        <v>2692</v>
      </c>
      <c r="C2161" s="77"/>
      <c r="D2161" s="20" t="str">
        <f>VLOOKUP($J2161,ASBVs!$A$2:$B$1041,2,FALSE)</f>
        <v>223540</v>
      </c>
      <c r="E2161" s="21"/>
      <c r="F2161" s="22" t="str">
        <f>VLOOKUP($J2161,ASBVs!$A$2:$J$1041,10,FALSE)</f>
        <v>Twin</v>
      </c>
      <c r="G2161" s="78" t="str">
        <f>VLOOKUP($J2161,ASBVs!$A$2:$AX$1041,50,FALSE)</f>
        <v xml:space="preserve"> </v>
      </c>
      <c r="H2161" s="79"/>
      <c r="I2161" s="23" t="s">
        <v>2693</v>
      </c>
      <c r="J2161" s="24">
        <v>171</v>
      </c>
    </row>
    <row r="2162" spans="2:10" ht="12.6" customHeight="1" x14ac:dyDescent="0.3">
      <c r="B2162" s="25" t="s">
        <v>2694</v>
      </c>
      <c r="C2162" s="80" t="str">
        <f>VLOOKUP($J2161,ASBVs!$A$2:$H$1041,8,FALSE)</f>
        <v>202934</v>
      </c>
      <c r="D2162" s="80"/>
      <c r="E2162" s="81"/>
      <c r="F2162" s="26" t="s">
        <v>2639</v>
      </c>
      <c r="G2162" s="82">
        <f>VLOOKUP($J2161,ASBVs!$A$2:$I$1041,9,FALSE)</f>
        <v>44700</v>
      </c>
      <c r="H2162" s="83"/>
      <c r="I2162" s="83"/>
      <c r="J2162" s="84"/>
    </row>
    <row r="2163" spans="2:10" ht="12.6" customHeight="1" x14ac:dyDescent="0.3">
      <c r="B2163" s="27" t="s">
        <v>0</v>
      </c>
      <c r="C2163" s="28" t="s">
        <v>1</v>
      </c>
      <c r="D2163" s="28" t="s">
        <v>2</v>
      </c>
      <c r="E2163" s="28" t="s">
        <v>3</v>
      </c>
      <c r="F2163" s="27" t="s">
        <v>4</v>
      </c>
      <c r="G2163" s="28" t="s">
        <v>1093</v>
      </c>
      <c r="H2163" s="28" t="s">
        <v>1092</v>
      </c>
      <c r="I2163" s="28" t="s">
        <v>5</v>
      </c>
      <c r="J2163" s="28" t="s">
        <v>2652</v>
      </c>
    </row>
    <row r="2164" spans="2:10" ht="12.6" customHeight="1" x14ac:dyDescent="0.3">
      <c r="B2164" s="29">
        <f>VLOOKUP($J2161,ASBVs!$A$2:$AP$1041,11,FALSE)</f>
        <v>0.37</v>
      </c>
      <c r="C2164" s="29">
        <f>VLOOKUP($J2161,ASBVs!$A$2:$AP$1041,13,FALSE)</f>
        <v>7.22</v>
      </c>
      <c r="D2164" s="29">
        <f>VLOOKUP($J2161,ASBVs!$A$2:$AP$1041,15,FALSE)</f>
        <v>11.82</v>
      </c>
      <c r="E2164" s="29">
        <f>VLOOKUP($J2161,ASBVs!$A$2:$AP$1041,17,FALSE)</f>
        <v>0.32</v>
      </c>
      <c r="F2164" s="29">
        <f>VLOOKUP($J2161,ASBVs!$A$2:$AP$1041,19,FALSE)</f>
        <v>1.97</v>
      </c>
      <c r="G2164" s="39">
        <f>VLOOKUP($J2161,ASBVs!$A$2:$AP$1041,41,FALSE)</f>
        <v>0.44</v>
      </c>
      <c r="H2164" s="39">
        <f>VLOOKUP($J2161,ASBVs!$A$2:$AP$1041,39,FALSE)</f>
        <v>0.28999999999999998</v>
      </c>
      <c r="I2164" s="29">
        <f>VLOOKUP($J2161,ASBVs!$A$2:$AP$1041,21,FALSE)</f>
        <v>0.44</v>
      </c>
      <c r="J2164" s="39">
        <f>VLOOKUP($J2161,ASBVs!$A$2:$AP$1041,31,FALSE)</f>
        <v>0.26</v>
      </c>
    </row>
    <row r="2165" spans="2:10" ht="12.6" customHeight="1" x14ac:dyDescent="0.3">
      <c r="B2165" s="29">
        <f>VLOOKUP($J2161,ASBVs!$A$2:$AP$1041,12,FALSE)</f>
        <v>67</v>
      </c>
      <c r="C2165" s="29">
        <f>VLOOKUP($J2161,ASBVs!$A$2:$AP$1041,14,FALSE)</f>
        <v>71</v>
      </c>
      <c r="D2165" s="29">
        <f>VLOOKUP($J2161,ASBVs!$A$2:$AP$1041,16,FALSE)</f>
        <v>62</v>
      </c>
      <c r="E2165" s="29">
        <f>VLOOKUP($J2161,ASBVs!$A$2:$AP$1041,18,FALSE)</f>
        <v>67</v>
      </c>
      <c r="F2165" s="29">
        <f>VLOOKUP($J2161,ASBVs!$A$2:$AP$1041,20,FALSE)</f>
        <v>66</v>
      </c>
      <c r="G2165" s="29">
        <f>VLOOKUP($J2161,ASBVs!$A$2:$AP$1041,42,FALSE)</f>
        <v>60</v>
      </c>
      <c r="H2165" s="29">
        <f>VLOOKUP($J2161,ASBVs!$A$2:$AP$1041,40,FALSE)</f>
        <v>50</v>
      </c>
      <c r="I2165" s="29">
        <f>VLOOKUP($J2161,ASBVs!$A$2:$AP$1041,22,FALSE)</f>
        <v>61</v>
      </c>
      <c r="J2165" s="29">
        <f>VLOOKUP($J2161,ASBVs!$A$2:$AP$1041,32,FALSE)</f>
        <v>58</v>
      </c>
    </row>
    <row r="2166" spans="2:10" ht="12.6" customHeight="1" x14ac:dyDescent="0.3">
      <c r="B2166" s="31" t="s">
        <v>1089</v>
      </c>
      <c r="C2166" s="27" t="s">
        <v>1090</v>
      </c>
      <c r="D2166" s="27" t="s">
        <v>1091</v>
      </c>
      <c r="E2166" s="27" t="s">
        <v>8</v>
      </c>
      <c r="F2166" s="27" t="s">
        <v>6</v>
      </c>
      <c r="G2166" s="27" t="s">
        <v>7</v>
      </c>
      <c r="H2166" s="27" t="s">
        <v>2638</v>
      </c>
      <c r="I2166" s="85" t="s">
        <v>2700</v>
      </c>
      <c r="J2166" s="86"/>
    </row>
    <row r="2167" spans="2:10" ht="12.6" customHeight="1" x14ac:dyDescent="0.3">
      <c r="B2167" s="30">
        <f>VLOOKUP($J2161,ASBVs!$A$2:$AP$1041,33,FALSE)</f>
        <v>0.05</v>
      </c>
      <c r="C2167" s="30">
        <f>VLOOKUP($J2161,ASBVs!$A$2:$AP$1041,35,FALSE)</f>
        <v>0.32</v>
      </c>
      <c r="D2167" s="30">
        <f>VLOOKUP($J2161,ASBVs!$A$2:$AP$1041,37,FALSE)</f>
        <v>-0.01</v>
      </c>
      <c r="E2167" s="32">
        <f>VLOOKUP($J2161,ASBVs!$A$2:$AP$1041,29,FALSE)</f>
        <v>4.0599999999999996</v>
      </c>
      <c r="F2167" s="32">
        <f>VLOOKUP($J2161,ASBVs!$A$2:$AP$1041,23,FALSE)</f>
        <v>-0.23</v>
      </c>
      <c r="G2167" s="32">
        <f>VLOOKUP($J2161,ASBVs!$A$2:$AP$1041,25,FALSE)</f>
        <v>3.14</v>
      </c>
      <c r="H2167" s="32">
        <f>VLOOKUP($J2161,ASBVs!$A$2:$AP$1041,27,FALSE)</f>
        <v>1.81</v>
      </c>
      <c r="I2167" s="86"/>
      <c r="J2167" s="86"/>
    </row>
    <row r="2168" spans="2:10" ht="12.6" customHeight="1" x14ac:dyDescent="0.3">
      <c r="B2168" s="33">
        <f>VLOOKUP($J2161,ASBVs!$A$2:$AP$1041,34,FALSE)</f>
        <v>44</v>
      </c>
      <c r="C2168" s="33">
        <f>VLOOKUP($J2161,ASBVs!$A$2:$AP$1041,36,FALSE)</f>
        <v>54</v>
      </c>
      <c r="D2168" s="33">
        <f>VLOOKUP($J2161,ASBVs!$A$2:$AP$1041,38,FALSE)</f>
        <v>37</v>
      </c>
      <c r="E2168" s="33">
        <f>VLOOKUP($J2161,ASBVs!$A$2:$AP$1041,30,FALSE)</f>
        <v>60</v>
      </c>
      <c r="F2168" s="33">
        <f>VLOOKUP($J2161,ASBVs!$A$2:$AP$1041,24,FALSE)</f>
        <v>50</v>
      </c>
      <c r="G2168" s="33">
        <f>VLOOKUP($J2161,ASBVs!$A$2:$AP$1041,26,FALSE)</f>
        <v>50</v>
      </c>
      <c r="H2168" s="33">
        <f>VLOOKUP($J2161,ASBVs!$A$2:$AP$1041,28,FALSE)</f>
        <v>54</v>
      </c>
      <c r="I2168" s="99">
        <f>VLOOKUP($J2161,ASBVs!$A$2:$AQ$1041,43,FALSE)</f>
        <v>7.66</v>
      </c>
      <c r="J2168" s="79"/>
    </row>
    <row r="2169" spans="2:10" ht="12.6" customHeight="1" x14ac:dyDescent="0.3">
      <c r="B2169" s="87" t="s">
        <v>2695</v>
      </c>
      <c r="C2169" s="88"/>
      <c r="D2169" s="89" t="s">
        <v>2699</v>
      </c>
      <c r="E2169" s="90"/>
      <c r="F2169" s="91" t="str">
        <f>VLOOKUP($J2161,ASBVs!$A$2:$F$1041,6,FALSE)</f>
        <v xml:space="preserve"> </v>
      </c>
      <c r="G2169" s="34" t="s">
        <v>2669</v>
      </c>
      <c r="H2169" s="35" t="str">
        <f>VLOOKUP($J2161,ASBVs!$A$2:$AU$1041,46,FALSE)</f>
        <v>2</v>
      </c>
      <c r="I2169" s="34" t="s">
        <v>2670</v>
      </c>
      <c r="J2169" s="35" t="str">
        <f>VLOOKUP($J2161,ASBVs!$A$2:$AU$1041,47,FALSE)</f>
        <v>1</v>
      </c>
    </row>
    <row r="2170" spans="2:10" ht="12.6" customHeight="1" x14ac:dyDescent="0.3">
      <c r="B2170" s="93">
        <f>VLOOKUP($J2161,ASBVs!$A$2:$AS$1041,45,FALSE)</f>
        <v>125.42</v>
      </c>
      <c r="C2170" s="94"/>
      <c r="D2170" s="93">
        <f>VLOOKUP($J2161,ASBVs!$A$2:$AS$1041,44,FALSE)</f>
        <v>164.88</v>
      </c>
      <c r="E2170" s="94"/>
      <c r="F2170" s="92"/>
      <c r="G2170" s="34" t="s">
        <v>2671</v>
      </c>
      <c r="H2170" s="35" t="str">
        <f>VLOOKUP($J2161,ASBVs!$A$2:$AW$1041,48,FALSE)</f>
        <v>2</v>
      </c>
      <c r="I2170" s="34" t="s">
        <v>2672</v>
      </c>
      <c r="J2170" s="35">
        <f>VLOOKUP($J2161,ASBVs!$A$2:$AW$1041,49,FALSE)</f>
        <v>3</v>
      </c>
    </row>
    <row r="2171" spans="2:10" ht="12.6" customHeight="1" x14ac:dyDescent="0.3">
      <c r="B2171" s="36" t="s">
        <v>2696</v>
      </c>
      <c r="C2171" s="95" t="str">
        <f>VLOOKUP($J2161,ASBVs!$A$2:$E$1041,5,FALSE)</f>
        <v xml:space="preserve">Individual </v>
      </c>
      <c r="D2171" s="96"/>
      <c r="E2171" s="97" t="s">
        <v>2697</v>
      </c>
      <c r="F2171" s="98"/>
      <c r="G2171" s="74"/>
      <c r="H2171" s="75"/>
      <c r="I2171" s="37" t="s">
        <v>2698</v>
      </c>
      <c r="J2171" s="38"/>
    </row>
    <row r="2173" spans="2:10" ht="12.6" customHeight="1" x14ac:dyDescent="0.3">
      <c r="B2173" s="76" t="s">
        <v>2692</v>
      </c>
      <c r="C2173" s="77"/>
      <c r="D2173" s="20" t="str">
        <f>VLOOKUP($J2173,ASBVs!$A$2:$B$1041,2,FALSE)</f>
        <v>224999</v>
      </c>
      <c r="E2173" s="21"/>
      <c r="F2173" s="22" t="str">
        <f>VLOOKUP($J2173,ASBVs!$A$2:$J$1041,10,FALSE)</f>
        <v>Single</v>
      </c>
      <c r="G2173" s="78" t="str">
        <f>VLOOKUP($J2173,ASBVs!$A$2:$AX$1041,50,FALSE)</f>
        <v xml:space="preserve"> </v>
      </c>
      <c r="H2173" s="79"/>
      <c r="I2173" s="23" t="s">
        <v>2693</v>
      </c>
      <c r="J2173" s="24">
        <v>172</v>
      </c>
    </row>
    <row r="2174" spans="2:10" ht="12.6" customHeight="1" x14ac:dyDescent="0.3">
      <c r="B2174" s="25" t="s">
        <v>2694</v>
      </c>
      <c r="C2174" s="80" t="str">
        <f>VLOOKUP($J2173,ASBVs!$A$2:$H$1041,8,FALSE)</f>
        <v>214314</v>
      </c>
      <c r="D2174" s="80"/>
      <c r="E2174" s="81"/>
      <c r="F2174" s="26" t="s">
        <v>2639</v>
      </c>
      <c r="G2174" s="82">
        <f>VLOOKUP($J2173,ASBVs!$A$2:$I$1041,9,FALSE)</f>
        <v>44715</v>
      </c>
      <c r="H2174" s="83"/>
      <c r="I2174" s="83"/>
      <c r="J2174" s="84"/>
    </row>
    <row r="2175" spans="2:10" ht="12.6" customHeight="1" x14ac:dyDescent="0.3">
      <c r="B2175" s="27" t="s">
        <v>0</v>
      </c>
      <c r="C2175" s="28" t="s">
        <v>1</v>
      </c>
      <c r="D2175" s="28" t="s">
        <v>2</v>
      </c>
      <c r="E2175" s="28" t="s">
        <v>3</v>
      </c>
      <c r="F2175" s="27" t="s">
        <v>4</v>
      </c>
      <c r="G2175" s="28" t="s">
        <v>1093</v>
      </c>
      <c r="H2175" s="28" t="s">
        <v>1092</v>
      </c>
      <c r="I2175" s="28" t="s">
        <v>5</v>
      </c>
      <c r="J2175" s="28" t="s">
        <v>2652</v>
      </c>
    </row>
    <row r="2176" spans="2:10" ht="12.6" customHeight="1" x14ac:dyDescent="0.3">
      <c r="B2176" s="29">
        <f>VLOOKUP($J2173,ASBVs!$A$2:$AP$1041,11,FALSE)</f>
        <v>0.7</v>
      </c>
      <c r="C2176" s="29">
        <f>VLOOKUP($J2173,ASBVs!$A$2:$AP$1041,13,FALSE)</f>
        <v>10.76</v>
      </c>
      <c r="D2176" s="29">
        <f>VLOOKUP($J2173,ASBVs!$A$2:$AP$1041,15,FALSE)</f>
        <v>19.18</v>
      </c>
      <c r="E2176" s="29">
        <f>VLOOKUP($J2173,ASBVs!$A$2:$AP$1041,17,FALSE)</f>
        <v>0.56000000000000005</v>
      </c>
      <c r="F2176" s="29">
        <f>VLOOKUP($J2173,ASBVs!$A$2:$AP$1041,19,FALSE)</f>
        <v>2.15</v>
      </c>
      <c r="G2176" s="39">
        <f>VLOOKUP($J2173,ASBVs!$A$2:$AP$1041,41,FALSE)</f>
        <v>0.32</v>
      </c>
      <c r="H2176" s="39">
        <f>VLOOKUP($J2173,ASBVs!$A$2:$AP$1041,39,FALSE)</f>
        <v>0.19</v>
      </c>
      <c r="I2176" s="29">
        <f>VLOOKUP($J2173,ASBVs!$A$2:$AP$1041,21,FALSE)</f>
        <v>2.34</v>
      </c>
      <c r="J2176" s="39">
        <f>VLOOKUP($J2173,ASBVs!$A$2:$AP$1041,31,FALSE)</f>
        <v>0.23</v>
      </c>
    </row>
    <row r="2177" spans="2:10" ht="12.6" customHeight="1" x14ac:dyDescent="0.3">
      <c r="B2177" s="29">
        <f>VLOOKUP($J2173,ASBVs!$A$2:$AP$1041,12,FALSE)</f>
        <v>64</v>
      </c>
      <c r="C2177" s="29">
        <f>VLOOKUP($J2173,ASBVs!$A$2:$AP$1041,14,FALSE)</f>
        <v>69</v>
      </c>
      <c r="D2177" s="29">
        <f>VLOOKUP($J2173,ASBVs!$A$2:$AP$1041,16,FALSE)</f>
        <v>57</v>
      </c>
      <c r="E2177" s="29">
        <f>VLOOKUP($J2173,ASBVs!$A$2:$AP$1041,18,FALSE)</f>
        <v>62</v>
      </c>
      <c r="F2177" s="29">
        <f>VLOOKUP($J2173,ASBVs!$A$2:$AP$1041,20,FALSE)</f>
        <v>64</v>
      </c>
      <c r="G2177" s="29">
        <f>VLOOKUP($J2173,ASBVs!$A$2:$AP$1041,42,FALSE)</f>
        <v>49</v>
      </c>
      <c r="H2177" s="29">
        <f>VLOOKUP($J2173,ASBVs!$A$2:$AP$1041,40,FALSE)</f>
        <v>42</v>
      </c>
      <c r="I2177" s="29">
        <f>VLOOKUP($J2173,ASBVs!$A$2:$AP$1041,22,FALSE)</f>
        <v>51</v>
      </c>
      <c r="J2177" s="29">
        <f>VLOOKUP($J2173,ASBVs!$A$2:$AP$1041,32,FALSE)</f>
        <v>47</v>
      </c>
    </row>
    <row r="2178" spans="2:10" ht="12.6" customHeight="1" x14ac:dyDescent="0.3">
      <c r="B2178" s="31" t="s">
        <v>1089</v>
      </c>
      <c r="C2178" s="27" t="s">
        <v>1090</v>
      </c>
      <c r="D2178" s="27" t="s">
        <v>1091</v>
      </c>
      <c r="E2178" s="27" t="s">
        <v>8</v>
      </c>
      <c r="F2178" s="27" t="s">
        <v>6</v>
      </c>
      <c r="G2178" s="27" t="s">
        <v>7</v>
      </c>
      <c r="H2178" s="27" t="s">
        <v>2638</v>
      </c>
      <c r="I2178" s="85" t="s">
        <v>2700</v>
      </c>
      <c r="J2178" s="86"/>
    </row>
    <row r="2179" spans="2:10" ht="12.6" customHeight="1" x14ac:dyDescent="0.3">
      <c r="B2179" s="30">
        <f>VLOOKUP($J2173,ASBVs!$A$2:$AP$1041,33,FALSE)</f>
        <v>0.03</v>
      </c>
      <c r="C2179" s="30">
        <f>VLOOKUP($J2173,ASBVs!$A$2:$AP$1041,35,FALSE)</f>
        <v>0.16</v>
      </c>
      <c r="D2179" s="30">
        <f>VLOOKUP($J2173,ASBVs!$A$2:$AP$1041,37,FALSE)</f>
        <v>0.01</v>
      </c>
      <c r="E2179" s="32">
        <f>VLOOKUP($J2173,ASBVs!$A$2:$AP$1041,29,FALSE)</f>
        <v>4.82</v>
      </c>
      <c r="F2179" s="32">
        <f>VLOOKUP($J2173,ASBVs!$A$2:$AP$1041,23,FALSE)</f>
        <v>-0.46</v>
      </c>
      <c r="G2179" s="32">
        <f>VLOOKUP($J2173,ASBVs!$A$2:$AP$1041,25,FALSE)</f>
        <v>4.9800000000000004</v>
      </c>
      <c r="H2179" s="32">
        <f>VLOOKUP($J2173,ASBVs!$A$2:$AP$1041,27,FALSE)</f>
        <v>2.38</v>
      </c>
      <c r="I2179" s="86"/>
      <c r="J2179" s="86"/>
    </row>
    <row r="2180" spans="2:10" ht="12.6" customHeight="1" x14ac:dyDescent="0.3">
      <c r="B2180" s="33">
        <f>VLOOKUP($J2173,ASBVs!$A$2:$AP$1041,34,FALSE)</f>
        <v>36</v>
      </c>
      <c r="C2180" s="33">
        <f>VLOOKUP($J2173,ASBVs!$A$2:$AP$1041,36,FALSE)</f>
        <v>45</v>
      </c>
      <c r="D2180" s="33">
        <f>VLOOKUP($J2173,ASBVs!$A$2:$AP$1041,38,FALSE)</f>
        <v>30</v>
      </c>
      <c r="E2180" s="33">
        <f>VLOOKUP($J2173,ASBVs!$A$2:$AP$1041,30,FALSE)</f>
        <v>58</v>
      </c>
      <c r="F2180" s="33">
        <f>VLOOKUP($J2173,ASBVs!$A$2:$AP$1041,24,FALSE)</f>
        <v>45</v>
      </c>
      <c r="G2180" s="33">
        <f>VLOOKUP($J2173,ASBVs!$A$2:$AP$1041,26,FALSE)</f>
        <v>44</v>
      </c>
      <c r="H2180" s="33">
        <f>VLOOKUP($J2173,ASBVs!$A$2:$AP$1041,28,FALSE)</f>
        <v>48</v>
      </c>
      <c r="I2180" s="99">
        <f>VLOOKUP($J2173,ASBVs!$A$2:$AQ$1041,43,FALSE)</f>
        <v>13.1</v>
      </c>
      <c r="J2180" s="79"/>
    </row>
    <row r="2181" spans="2:10" ht="12.6" customHeight="1" x14ac:dyDescent="0.3">
      <c r="B2181" s="87" t="s">
        <v>2695</v>
      </c>
      <c r="C2181" s="88"/>
      <c r="D2181" s="89" t="s">
        <v>2699</v>
      </c>
      <c r="E2181" s="90"/>
      <c r="F2181" s="91" t="str">
        <f>VLOOKUP($J2173,ASBVs!$A$2:$F$1041,6,FALSE)</f>
        <v xml:space="preserve"> </v>
      </c>
      <c r="G2181" s="34" t="s">
        <v>2669</v>
      </c>
      <c r="H2181" s="35" t="str">
        <f>VLOOKUP($J2173,ASBVs!$A$2:$AU$1041,46,FALSE)</f>
        <v>2</v>
      </c>
      <c r="I2181" s="34" t="s">
        <v>2670</v>
      </c>
      <c r="J2181" s="35" t="str">
        <f>VLOOKUP($J2173,ASBVs!$A$2:$AU$1041,47,FALSE)</f>
        <v>2</v>
      </c>
    </row>
    <row r="2182" spans="2:10" ht="12.6" customHeight="1" x14ac:dyDescent="0.3">
      <c r="B2182" s="93">
        <f>VLOOKUP($J2173,ASBVs!$A$2:$AS$1041,45,FALSE)</f>
        <v>125.04</v>
      </c>
      <c r="C2182" s="94"/>
      <c r="D2182" s="93">
        <f>VLOOKUP($J2173,ASBVs!$A$2:$AS$1041,44,FALSE)</f>
        <v>165.18</v>
      </c>
      <c r="E2182" s="94"/>
      <c r="F2182" s="92"/>
      <c r="G2182" s="34" t="s">
        <v>2671</v>
      </c>
      <c r="H2182" s="35" t="str">
        <f>VLOOKUP($J2173,ASBVs!$A$2:$AW$1041,48,FALSE)</f>
        <v>2</v>
      </c>
      <c r="I2182" s="34" t="s">
        <v>2672</v>
      </c>
      <c r="J2182" s="35">
        <f>VLOOKUP($J2173,ASBVs!$A$2:$AW$1041,49,FALSE)</f>
        <v>3</v>
      </c>
    </row>
    <row r="2183" spans="2:10" ht="12.6" customHeight="1" x14ac:dyDescent="0.3">
      <c r="B2183" s="36" t="s">
        <v>2696</v>
      </c>
      <c r="C2183" s="95" t="str">
        <f>VLOOKUP($J2173,ASBVs!$A$2:$E$1041,5,FALSE)</f>
        <v xml:space="preserve">Individual </v>
      </c>
      <c r="D2183" s="96"/>
      <c r="E2183" s="97" t="s">
        <v>2697</v>
      </c>
      <c r="F2183" s="98"/>
      <c r="G2183" s="74"/>
      <c r="H2183" s="75"/>
      <c r="I2183" s="37" t="s">
        <v>2698</v>
      </c>
      <c r="J2183" s="38"/>
    </row>
    <row r="2185" spans="2:10" ht="12.6" customHeight="1" x14ac:dyDescent="0.3">
      <c r="B2185" s="76" t="s">
        <v>2692</v>
      </c>
      <c r="C2185" s="77"/>
      <c r="D2185" s="20" t="str">
        <f>VLOOKUP($J2185,ASBVs!$A$2:$B$1041,2,FALSE)</f>
        <v>224813</v>
      </c>
      <c r="E2185" s="21"/>
      <c r="F2185" s="22" t="str">
        <f>VLOOKUP($J2185,ASBVs!$A$2:$J$1041,10,FALSE)</f>
        <v>Twin</v>
      </c>
      <c r="G2185" s="78" t="str">
        <f>VLOOKUP($J2185,ASBVs!$A$2:$AX$1041,50,FALSE)</f>
        <v xml:space="preserve"> </v>
      </c>
      <c r="H2185" s="79"/>
      <c r="I2185" s="23" t="s">
        <v>2693</v>
      </c>
      <c r="J2185" s="24">
        <v>173</v>
      </c>
    </row>
    <row r="2186" spans="2:10" ht="12.6" customHeight="1" x14ac:dyDescent="0.3">
      <c r="B2186" s="25" t="s">
        <v>2694</v>
      </c>
      <c r="C2186" s="80" t="str">
        <f>VLOOKUP($J2185,ASBVs!$A$2:$H$1041,8,FALSE)</f>
        <v>218812</v>
      </c>
      <c r="D2186" s="80"/>
      <c r="E2186" s="81"/>
      <c r="F2186" s="26" t="s">
        <v>2639</v>
      </c>
      <c r="G2186" s="82">
        <f>VLOOKUP($J2185,ASBVs!$A$2:$I$1041,9,FALSE)</f>
        <v>44711</v>
      </c>
      <c r="H2186" s="83"/>
      <c r="I2186" s="83"/>
      <c r="J2186" s="84"/>
    </row>
    <row r="2187" spans="2:10" ht="12.6" customHeight="1" x14ac:dyDescent="0.3">
      <c r="B2187" s="27" t="s">
        <v>0</v>
      </c>
      <c r="C2187" s="28" t="s">
        <v>1</v>
      </c>
      <c r="D2187" s="28" t="s">
        <v>2</v>
      </c>
      <c r="E2187" s="28" t="s">
        <v>3</v>
      </c>
      <c r="F2187" s="27" t="s">
        <v>4</v>
      </c>
      <c r="G2187" s="28" t="s">
        <v>1093</v>
      </c>
      <c r="H2187" s="28" t="s">
        <v>1092</v>
      </c>
      <c r="I2187" s="28" t="s">
        <v>5</v>
      </c>
      <c r="J2187" s="28" t="s">
        <v>2652</v>
      </c>
    </row>
    <row r="2188" spans="2:10" ht="12.6" customHeight="1" x14ac:dyDescent="0.3">
      <c r="B2188" s="29">
        <f>VLOOKUP($J2185,ASBVs!$A$2:$AP$1041,11,FALSE)</f>
        <v>0.37</v>
      </c>
      <c r="C2188" s="29">
        <f>VLOOKUP($J2185,ASBVs!$A$2:$AP$1041,13,FALSE)</f>
        <v>7.94</v>
      </c>
      <c r="D2188" s="29">
        <f>VLOOKUP($J2185,ASBVs!$A$2:$AP$1041,15,FALSE)</f>
        <v>8.6300000000000008</v>
      </c>
      <c r="E2188" s="29">
        <f>VLOOKUP($J2185,ASBVs!$A$2:$AP$1041,17,FALSE)</f>
        <v>0.99</v>
      </c>
      <c r="F2188" s="29">
        <f>VLOOKUP($J2185,ASBVs!$A$2:$AP$1041,19,FALSE)</f>
        <v>1.72</v>
      </c>
      <c r="G2188" s="39">
        <f>VLOOKUP($J2185,ASBVs!$A$2:$AP$1041,41,FALSE)</f>
        <v>0.54</v>
      </c>
      <c r="H2188" s="39">
        <f>VLOOKUP($J2185,ASBVs!$A$2:$AP$1041,39,FALSE)</f>
        <v>0.33</v>
      </c>
      <c r="I2188" s="29">
        <f>VLOOKUP($J2185,ASBVs!$A$2:$AP$1041,21,FALSE)</f>
        <v>-0.37</v>
      </c>
      <c r="J2188" s="39">
        <f>VLOOKUP($J2185,ASBVs!$A$2:$AP$1041,31,FALSE)</f>
        <v>0.33</v>
      </c>
    </row>
    <row r="2189" spans="2:10" ht="12.6" customHeight="1" x14ac:dyDescent="0.3">
      <c r="B2189" s="29">
        <f>VLOOKUP($J2185,ASBVs!$A$2:$AP$1041,12,FALSE)</f>
        <v>66</v>
      </c>
      <c r="C2189" s="29">
        <f>VLOOKUP($J2185,ASBVs!$A$2:$AP$1041,14,FALSE)</f>
        <v>70</v>
      </c>
      <c r="D2189" s="29">
        <f>VLOOKUP($J2185,ASBVs!$A$2:$AP$1041,16,FALSE)</f>
        <v>61</v>
      </c>
      <c r="E2189" s="29">
        <f>VLOOKUP($J2185,ASBVs!$A$2:$AP$1041,18,FALSE)</f>
        <v>63</v>
      </c>
      <c r="F2189" s="29">
        <f>VLOOKUP($J2185,ASBVs!$A$2:$AP$1041,20,FALSE)</f>
        <v>64</v>
      </c>
      <c r="G2189" s="29">
        <f>VLOOKUP($J2185,ASBVs!$A$2:$AP$1041,42,FALSE)</f>
        <v>52</v>
      </c>
      <c r="H2189" s="29">
        <f>VLOOKUP($J2185,ASBVs!$A$2:$AP$1041,40,FALSE)</f>
        <v>46</v>
      </c>
      <c r="I2189" s="29">
        <f>VLOOKUP($J2185,ASBVs!$A$2:$AP$1041,22,FALSE)</f>
        <v>58</v>
      </c>
      <c r="J2189" s="29">
        <f>VLOOKUP($J2185,ASBVs!$A$2:$AP$1041,32,FALSE)</f>
        <v>50</v>
      </c>
    </row>
    <row r="2190" spans="2:10" ht="12.6" customHeight="1" x14ac:dyDescent="0.3">
      <c r="B2190" s="31" t="s">
        <v>1089</v>
      </c>
      <c r="C2190" s="27" t="s">
        <v>1090</v>
      </c>
      <c r="D2190" s="27" t="s">
        <v>1091</v>
      </c>
      <c r="E2190" s="27" t="s">
        <v>8</v>
      </c>
      <c r="F2190" s="27" t="s">
        <v>6</v>
      </c>
      <c r="G2190" s="27" t="s">
        <v>7</v>
      </c>
      <c r="H2190" s="27" t="s">
        <v>2638</v>
      </c>
      <c r="I2190" s="85" t="s">
        <v>2700</v>
      </c>
      <c r="J2190" s="86"/>
    </row>
    <row r="2191" spans="2:10" ht="12.6" customHeight="1" x14ac:dyDescent="0.3">
      <c r="B2191" s="30">
        <f>VLOOKUP($J2185,ASBVs!$A$2:$AP$1041,33,FALSE)</f>
        <v>0.06</v>
      </c>
      <c r="C2191" s="30">
        <f>VLOOKUP($J2185,ASBVs!$A$2:$AP$1041,35,FALSE)</f>
        <v>0.3</v>
      </c>
      <c r="D2191" s="30">
        <f>VLOOKUP($J2185,ASBVs!$A$2:$AP$1041,37,FALSE)</f>
        <v>0.01</v>
      </c>
      <c r="E2191" s="32">
        <f>VLOOKUP($J2185,ASBVs!$A$2:$AP$1041,29,FALSE)</f>
        <v>3.99</v>
      </c>
      <c r="F2191" s="32">
        <f>VLOOKUP($J2185,ASBVs!$A$2:$AP$1041,23,FALSE)</f>
        <v>-0.2</v>
      </c>
      <c r="G2191" s="32">
        <f>VLOOKUP($J2185,ASBVs!$A$2:$AP$1041,25,FALSE)</f>
        <v>4.6399999999999997</v>
      </c>
      <c r="H2191" s="32">
        <f>VLOOKUP($J2185,ASBVs!$A$2:$AP$1041,27,FALSE)</f>
        <v>1.74</v>
      </c>
      <c r="I2191" s="86"/>
      <c r="J2191" s="86"/>
    </row>
    <row r="2192" spans="2:10" ht="12.6" customHeight="1" x14ac:dyDescent="0.3">
      <c r="B2192" s="33">
        <f>VLOOKUP($J2185,ASBVs!$A$2:$AP$1041,34,FALSE)</f>
        <v>40</v>
      </c>
      <c r="C2192" s="33">
        <f>VLOOKUP($J2185,ASBVs!$A$2:$AP$1041,36,FALSE)</f>
        <v>49</v>
      </c>
      <c r="D2192" s="33">
        <f>VLOOKUP($J2185,ASBVs!$A$2:$AP$1041,38,FALSE)</f>
        <v>33</v>
      </c>
      <c r="E2192" s="33">
        <f>VLOOKUP($J2185,ASBVs!$A$2:$AP$1041,30,FALSE)</f>
        <v>59</v>
      </c>
      <c r="F2192" s="33">
        <f>VLOOKUP($J2185,ASBVs!$A$2:$AP$1041,24,FALSE)</f>
        <v>47</v>
      </c>
      <c r="G2192" s="33">
        <f>VLOOKUP($J2185,ASBVs!$A$2:$AP$1041,26,FALSE)</f>
        <v>47</v>
      </c>
      <c r="H2192" s="33">
        <f>VLOOKUP($J2185,ASBVs!$A$2:$AP$1041,28,FALSE)</f>
        <v>50</v>
      </c>
      <c r="I2192" s="99">
        <f>VLOOKUP($J2185,ASBVs!$A$2:$AQ$1041,43,FALSE)</f>
        <v>7.57</v>
      </c>
      <c r="J2192" s="79"/>
    </row>
    <row r="2193" spans="2:10" ht="12.6" customHeight="1" x14ac:dyDescent="0.3">
      <c r="B2193" s="87" t="s">
        <v>2695</v>
      </c>
      <c r="C2193" s="88"/>
      <c r="D2193" s="89" t="s">
        <v>2699</v>
      </c>
      <c r="E2193" s="90"/>
      <c r="F2193" s="91" t="str">
        <f>VLOOKUP($J2185,ASBVs!$A$2:$F$1041,6,FALSE)</f>
        <v xml:space="preserve"> </v>
      </c>
      <c r="G2193" s="34" t="s">
        <v>2669</v>
      </c>
      <c r="H2193" s="35" t="str">
        <f>VLOOKUP($J2185,ASBVs!$A$2:$AU$1041,46,FALSE)</f>
        <v>2</v>
      </c>
      <c r="I2193" s="34" t="s">
        <v>2670</v>
      </c>
      <c r="J2193" s="35" t="str">
        <f>VLOOKUP($J2185,ASBVs!$A$2:$AU$1041,47,FALSE)</f>
        <v>2</v>
      </c>
    </row>
    <row r="2194" spans="2:10" ht="12.6" customHeight="1" x14ac:dyDescent="0.3">
      <c r="B2194" s="93">
        <f>VLOOKUP($J2185,ASBVs!$A$2:$AS$1041,45,FALSE)</f>
        <v>130.31</v>
      </c>
      <c r="C2194" s="94"/>
      <c r="D2194" s="93">
        <f>VLOOKUP($J2185,ASBVs!$A$2:$AS$1041,44,FALSE)</f>
        <v>170.38</v>
      </c>
      <c r="E2194" s="94"/>
      <c r="F2194" s="92"/>
      <c r="G2194" s="34" t="s">
        <v>2671</v>
      </c>
      <c r="H2194" s="35" t="str">
        <f>VLOOKUP($J2185,ASBVs!$A$2:$AW$1041,48,FALSE)</f>
        <v>2</v>
      </c>
      <c r="I2194" s="34" t="s">
        <v>2672</v>
      </c>
      <c r="J2194" s="35">
        <f>VLOOKUP($J2185,ASBVs!$A$2:$AW$1041,49,FALSE)</f>
        <v>3</v>
      </c>
    </row>
    <row r="2195" spans="2:10" ht="12.6" customHeight="1" x14ac:dyDescent="0.3">
      <c r="B2195" s="36" t="s">
        <v>2696</v>
      </c>
      <c r="C2195" s="95" t="str">
        <f>VLOOKUP($J2185,ASBVs!$A$2:$E$1041,5,FALSE)</f>
        <v xml:space="preserve">Individual </v>
      </c>
      <c r="D2195" s="96"/>
      <c r="E2195" s="97" t="s">
        <v>2697</v>
      </c>
      <c r="F2195" s="98"/>
      <c r="G2195" s="74"/>
      <c r="H2195" s="75"/>
      <c r="I2195" s="37" t="s">
        <v>2698</v>
      </c>
      <c r="J2195" s="38"/>
    </row>
    <row r="2197" spans="2:10" ht="12.6" customHeight="1" x14ac:dyDescent="0.3">
      <c r="B2197" s="76" t="s">
        <v>2692</v>
      </c>
      <c r="C2197" s="77"/>
      <c r="D2197" s="20" t="str">
        <f>VLOOKUP($J2197,ASBVs!$A$2:$B$1041,2,FALSE)</f>
        <v>224822</v>
      </c>
      <c r="E2197" s="21"/>
      <c r="F2197" s="22" t="str">
        <f>VLOOKUP($J2197,ASBVs!$A$2:$J$1041,10,FALSE)</f>
        <v>Twin</v>
      </c>
      <c r="G2197" s="78" t="str">
        <f>VLOOKUP($J2197,ASBVs!$A$2:$AX$1041,50,FALSE)</f>
        <v xml:space="preserve"> </v>
      </c>
      <c r="H2197" s="79"/>
      <c r="I2197" s="23" t="s">
        <v>2693</v>
      </c>
      <c r="J2197" s="24">
        <v>174</v>
      </c>
    </row>
    <row r="2198" spans="2:10" ht="12.6" customHeight="1" x14ac:dyDescent="0.3">
      <c r="B2198" s="25" t="s">
        <v>2694</v>
      </c>
      <c r="C2198" s="80" t="str">
        <f>VLOOKUP($J2197,ASBVs!$A$2:$H$1041,8,FALSE)</f>
        <v>218959</v>
      </c>
      <c r="D2198" s="80"/>
      <c r="E2198" s="81"/>
      <c r="F2198" s="26" t="s">
        <v>2639</v>
      </c>
      <c r="G2198" s="82">
        <f>VLOOKUP($J2197,ASBVs!$A$2:$I$1041,9,FALSE)</f>
        <v>44711</v>
      </c>
      <c r="H2198" s="83"/>
      <c r="I2198" s="83"/>
      <c r="J2198" s="84"/>
    </row>
    <row r="2199" spans="2:10" ht="12.6" customHeight="1" x14ac:dyDescent="0.3">
      <c r="B2199" s="27" t="s">
        <v>0</v>
      </c>
      <c r="C2199" s="28" t="s">
        <v>1</v>
      </c>
      <c r="D2199" s="28" t="s">
        <v>2</v>
      </c>
      <c r="E2199" s="28" t="s">
        <v>3</v>
      </c>
      <c r="F2199" s="27" t="s">
        <v>4</v>
      </c>
      <c r="G2199" s="28" t="s">
        <v>1093</v>
      </c>
      <c r="H2199" s="28" t="s">
        <v>1092</v>
      </c>
      <c r="I2199" s="28" t="s">
        <v>5</v>
      </c>
      <c r="J2199" s="28" t="s">
        <v>2652</v>
      </c>
    </row>
    <row r="2200" spans="2:10" ht="12.6" customHeight="1" x14ac:dyDescent="0.3">
      <c r="B2200" s="29">
        <f>VLOOKUP($J2197,ASBVs!$A$2:$AP$1041,11,FALSE)</f>
        <v>0.56999999999999995</v>
      </c>
      <c r="C2200" s="29">
        <f>VLOOKUP($J2197,ASBVs!$A$2:$AP$1041,13,FALSE)</f>
        <v>10.18</v>
      </c>
      <c r="D2200" s="29">
        <f>VLOOKUP($J2197,ASBVs!$A$2:$AP$1041,15,FALSE)</f>
        <v>16.62</v>
      </c>
      <c r="E2200" s="29">
        <f>VLOOKUP($J2197,ASBVs!$A$2:$AP$1041,17,FALSE)</f>
        <v>-0.22</v>
      </c>
      <c r="F2200" s="29">
        <f>VLOOKUP($J2197,ASBVs!$A$2:$AP$1041,19,FALSE)</f>
        <v>2.1</v>
      </c>
      <c r="G2200" s="39">
        <f>VLOOKUP($J2197,ASBVs!$A$2:$AP$1041,41,FALSE)</f>
        <v>0.44</v>
      </c>
      <c r="H2200" s="39">
        <f>VLOOKUP($J2197,ASBVs!$A$2:$AP$1041,39,FALSE)</f>
        <v>0.24</v>
      </c>
      <c r="I2200" s="29">
        <f>VLOOKUP($J2197,ASBVs!$A$2:$AP$1041,21,FALSE)</f>
        <v>1.23</v>
      </c>
      <c r="J2200" s="39">
        <f>VLOOKUP($J2197,ASBVs!$A$2:$AP$1041,31,FALSE)</f>
        <v>0.28999999999999998</v>
      </c>
    </row>
    <row r="2201" spans="2:10" ht="12.6" customHeight="1" x14ac:dyDescent="0.3">
      <c r="B2201" s="29">
        <f>VLOOKUP($J2197,ASBVs!$A$2:$AP$1041,12,FALSE)</f>
        <v>65</v>
      </c>
      <c r="C2201" s="29">
        <f>VLOOKUP($J2197,ASBVs!$A$2:$AP$1041,14,FALSE)</f>
        <v>70</v>
      </c>
      <c r="D2201" s="29">
        <f>VLOOKUP($J2197,ASBVs!$A$2:$AP$1041,16,FALSE)</f>
        <v>59</v>
      </c>
      <c r="E2201" s="29">
        <f>VLOOKUP($J2197,ASBVs!$A$2:$AP$1041,18,FALSE)</f>
        <v>64</v>
      </c>
      <c r="F2201" s="29">
        <f>VLOOKUP($J2197,ASBVs!$A$2:$AP$1041,20,FALSE)</f>
        <v>65</v>
      </c>
      <c r="G2201" s="29">
        <f>VLOOKUP($J2197,ASBVs!$A$2:$AP$1041,42,FALSE)</f>
        <v>53</v>
      </c>
      <c r="H2201" s="29">
        <f>VLOOKUP($J2197,ASBVs!$A$2:$AP$1041,40,FALSE)</f>
        <v>46</v>
      </c>
      <c r="I2201" s="29">
        <f>VLOOKUP($J2197,ASBVs!$A$2:$AP$1041,22,FALSE)</f>
        <v>55</v>
      </c>
      <c r="J2201" s="29">
        <f>VLOOKUP($J2197,ASBVs!$A$2:$AP$1041,32,FALSE)</f>
        <v>51</v>
      </c>
    </row>
    <row r="2202" spans="2:10" ht="12.6" customHeight="1" x14ac:dyDescent="0.3">
      <c r="B2202" s="31" t="s">
        <v>1089</v>
      </c>
      <c r="C2202" s="27" t="s">
        <v>1090</v>
      </c>
      <c r="D2202" s="27" t="s">
        <v>1091</v>
      </c>
      <c r="E2202" s="27" t="s">
        <v>8</v>
      </c>
      <c r="F2202" s="27" t="s">
        <v>6</v>
      </c>
      <c r="G2202" s="27" t="s">
        <v>7</v>
      </c>
      <c r="H2202" s="27" t="s">
        <v>2638</v>
      </c>
      <c r="I2202" s="85" t="s">
        <v>2700</v>
      </c>
      <c r="J2202" s="86"/>
    </row>
    <row r="2203" spans="2:10" ht="12.6" customHeight="1" x14ac:dyDescent="0.3">
      <c r="B2203" s="30">
        <f>VLOOKUP($J2197,ASBVs!$A$2:$AP$1041,33,FALSE)</f>
        <v>0.03</v>
      </c>
      <c r="C2203" s="30">
        <f>VLOOKUP($J2197,ASBVs!$A$2:$AP$1041,35,FALSE)</f>
        <v>0.2</v>
      </c>
      <c r="D2203" s="30">
        <f>VLOOKUP($J2197,ASBVs!$A$2:$AP$1041,37,FALSE)</f>
        <v>0.03</v>
      </c>
      <c r="E2203" s="32">
        <f>VLOOKUP($J2197,ASBVs!$A$2:$AP$1041,29,FALSE)</f>
        <v>5.61</v>
      </c>
      <c r="F2203" s="32">
        <f>VLOOKUP($J2197,ASBVs!$A$2:$AP$1041,23,FALSE)</f>
        <v>-0.42</v>
      </c>
      <c r="G2203" s="32">
        <f>VLOOKUP($J2197,ASBVs!$A$2:$AP$1041,25,FALSE)</f>
        <v>5.9</v>
      </c>
      <c r="H2203" s="32">
        <f>VLOOKUP($J2197,ASBVs!$A$2:$AP$1041,27,FALSE)</f>
        <v>2.6</v>
      </c>
      <c r="I2203" s="86"/>
      <c r="J2203" s="86"/>
    </row>
    <row r="2204" spans="2:10" ht="12.6" customHeight="1" x14ac:dyDescent="0.3">
      <c r="B2204" s="33">
        <f>VLOOKUP($J2197,ASBVs!$A$2:$AP$1041,34,FALSE)</f>
        <v>42</v>
      </c>
      <c r="C2204" s="33">
        <f>VLOOKUP($J2197,ASBVs!$A$2:$AP$1041,36,FALSE)</f>
        <v>49</v>
      </c>
      <c r="D2204" s="33">
        <f>VLOOKUP($J2197,ASBVs!$A$2:$AP$1041,38,FALSE)</f>
        <v>36</v>
      </c>
      <c r="E2204" s="33">
        <f>VLOOKUP($J2197,ASBVs!$A$2:$AP$1041,30,FALSE)</f>
        <v>60</v>
      </c>
      <c r="F2204" s="33">
        <f>VLOOKUP($J2197,ASBVs!$A$2:$AP$1041,24,FALSE)</f>
        <v>47</v>
      </c>
      <c r="G2204" s="33">
        <f>VLOOKUP($J2197,ASBVs!$A$2:$AP$1041,26,FALSE)</f>
        <v>47</v>
      </c>
      <c r="H2204" s="33">
        <f>VLOOKUP($J2197,ASBVs!$A$2:$AP$1041,28,FALSE)</f>
        <v>51</v>
      </c>
      <c r="I2204" s="99">
        <f>VLOOKUP($J2197,ASBVs!$A$2:$AQ$1041,43,FALSE)</f>
        <v>11.41</v>
      </c>
      <c r="J2204" s="79"/>
    </row>
    <row r="2205" spans="2:10" ht="12.6" customHeight="1" x14ac:dyDescent="0.3">
      <c r="B2205" s="87" t="s">
        <v>2695</v>
      </c>
      <c r="C2205" s="88"/>
      <c r="D2205" s="89" t="s">
        <v>2699</v>
      </c>
      <c r="E2205" s="90"/>
      <c r="F2205" s="91" t="str">
        <f>VLOOKUP($J2197,ASBVs!$A$2:$F$1041,6,FALSE)</f>
        <v xml:space="preserve"> </v>
      </c>
      <c r="G2205" s="34" t="s">
        <v>2669</v>
      </c>
      <c r="H2205" s="35" t="str">
        <f>VLOOKUP($J2197,ASBVs!$A$2:$AU$1041,46,FALSE)</f>
        <v>2</v>
      </c>
      <c r="I2205" s="34" t="s">
        <v>2670</v>
      </c>
      <c r="J2205" s="35" t="str">
        <f>VLOOKUP($J2197,ASBVs!$A$2:$AU$1041,47,FALSE)</f>
        <v>1</v>
      </c>
    </row>
    <row r="2206" spans="2:10" ht="12.6" customHeight="1" x14ac:dyDescent="0.3">
      <c r="B2206" s="93">
        <f>VLOOKUP($J2197,ASBVs!$A$2:$AS$1041,45,FALSE)</f>
        <v>127.53</v>
      </c>
      <c r="C2206" s="94"/>
      <c r="D2206" s="93">
        <f>VLOOKUP($J2197,ASBVs!$A$2:$AS$1041,44,FALSE)</f>
        <v>169.04</v>
      </c>
      <c r="E2206" s="94"/>
      <c r="F2206" s="92"/>
      <c r="G2206" s="34" t="s">
        <v>2671</v>
      </c>
      <c r="H2206" s="35" t="str">
        <f>VLOOKUP($J2197,ASBVs!$A$2:$AW$1041,48,FALSE)</f>
        <v>1</v>
      </c>
      <c r="I2206" s="34" t="s">
        <v>2672</v>
      </c>
      <c r="J2206" s="35">
        <f>VLOOKUP($J2197,ASBVs!$A$2:$AW$1041,49,FALSE)</f>
        <v>3</v>
      </c>
    </row>
    <row r="2207" spans="2:10" ht="12.6" customHeight="1" x14ac:dyDescent="0.3">
      <c r="B2207" s="36" t="s">
        <v>2696</v>
      </c>
      <c r="C2207" s="95" t="str">
        <f>VLOOKUP($J2197,ASBVs!$A$2:$E$1041,5,FALSE)</f>
        <v xml:space="preserve">Individual </v>
      </c>
      <c r="D2207" s="96"/>
      <c r="E2207" s="97" t="s">
        <v>2697</v>
      </c>
      <c r="F2207" s="98"/>
      <c r="G2207" s="74"/>
      <c r="H2207" s="75"/>
      <c r="I2207" s="37" t="s">
        <v>2698</v>
      </c>
      <c r="J2207" s="38"/>
    </row>
    <row r="2209" spans="2:10" ht="12.6" customHeight="1" x14ac:dyDescent="0.3">
      <c r="B2209" s="76" t="s">
        <v>2692</v>
      </c>
      <c r="C2209" s="77"/>
      <c r="D2209" s="20" t="str">
        <f>VLOOKUP($J2209,ASBVs!$A$2:$B$1041,2,FALSE)</f>
        <v>224014</v>
      </c>
      <c r="E2209" s="21"/>
      <c r="F2209" s="22" t="str">
        <f>VLOOKUP($J2209,ASBVs!$A$2:$J$1041,10,FALSE)</f>
        <v>Twin</v>
      </c>
      <c r="G2209" s="78" t="str">
        <f>VLOOKUP($J2209,ASBVs!$A$2:$AX$1041,50,FALSE)</f>
        <v xml:space="preserve"> </v>
      </c>
      <c r="H2209" s="79"/>
      <c r="I2209" s="23" t="s">
        <v>2693</v>
      </c>
      <c r="J2209" s="24">
        <v>175</v>
      </c>
    </row>
    <row r="2210" spans="2:10" ht="12.6" customHeight="1" x14ac:dyDescent="0.3">
      <c r="B2210" s="25" t="s">
        <v>2694</v>
      </c>
      <c r="C2210" s="80" t="str">
        <f>VLOOKUP($J2209,ASBVs!$A$2:$H$1041,8,FALSE)</f>
        <v>218959</v>
      </c>
      <c r="D2210" s="80"/>
      <c r="E2210" s="81"/>
      <c r="F2210" s="26" t="s">
        <v>2639</v>
      </c>
      <c r="G2210" s="82">
        <f>VLOOKUP($J2209,ASBVs!$A$2:$I$1041,9,FALSE)</f>
        <v>44705</v>
      </c>
      <c r="H2210" s="83"/>
      <c r="I2210" s="83"/>
      <c r="J2210" s="84"/>
    </row>
    <row r="2211" spans="2:10" ht="12.6" customHeight="1" x14ac:dyDescent="0.3">
      <c r="B2211" s="27" t="s">
        <v>0</v>
      </c>
      <c r="C2211" s="28" t="s">
        <v>1</v>
      </c>
      <c r="D2211" s="28" t="s">
        <v>2</v>
      </c>
      <c r="E2211" s="28" t="s">
        <v>3</v>
      </c>
      <c r="F2211" s="27" t="s">
        <v>4</v>
      </c>
      <c r="G2211" s="28" t="s">
        <v>1093</v>
      </c>
      <c r="H2211" s="28" t="s">
        <v>1092</v>
      </c>
      <c r="I2211" s="28" t="s">
        <v>5</v>
      </c>
      <c r="J2211" s="28" t="s">
        <v>2652</v>
      </c>
    </row>
    <row r="2212" spans="2:10" ht="12.6" customHeight="1" x14ac:dyDescent="0.3">
      <c r="B2212" s="29">
        <f>VLOOKUP($J2209,ASBVs!$A$2:$AP$1041,11,FALSE)</f>
        <v>0.45</v>
      </c>
      <c r="C2212" s="29">
        <f>VLOOKUP($J2209,ASBVs!$A$2:$AP$1041,13,FALSE)</f>
        <v>9.2899999999999991</v>
      </c>
      <c r="D2212" s="29">
        <f>VLOOKUP($J2209,ASBVs!$A$2:$AP$1041,15,FALSE)</f>
        <v>14.18</v>
      </c>
      <c r="E2212" s="29">
        <f>VLOOKUP($J2209,ASBVs!$A$2:$AP$1041,17,FALSE)</f>
        <v>-0.36</v>
      </c>
      <c r="F2212" s="29">
        <f>VLOOKUP($J2209,ASBVs!$A$2:$AP$1041,19,FALSE)</f>
        <v>1.77</v>
      </c>
      <c r="G2212" s="39">
        <f>VLOOKUP($J2209,ASBVs!$A$2:$AP$1041,41,FALSE)</f>
        <v>0.42</v>
      </c>
      <c r="H2212" s="39">
        <f>VLOOKUP($J2209,ASBVs!$A$2:$AP$1041,39,FALSE)</f>
        <v>0.27</v>
      </c>
      <c r="I2212" s="29">
        <f>VLOOKUP($J2209,ASBVs!$A$2:$AP$1041,21,FALSE)</f>
        <v>0.3</v>
      </c>
      <c r="J2212" s="39">
        <f>VLOOKUP($J2209,ASBVs!$A$2:$AP$1041,31,FALSE)</f>
        <v>0.28000000000000003</v>
      </c>
    </row>
    <row r="2213" spans="2:10" ht="12.6" customHeight="1" x14ac:dyDescent="0.3">
      <c r="B2213" s="29">
        <f>VLOOKUP($J2209,ASBVs!$A$2:$AP$1041,12,FALSE)</f>
        <v>65</v>
      </c>
      <c r="C2213" s="29">
        <f>VLOOKUP($J2209,ASBVs!$A$2:$AP$1041,14,FALSE)</f>
        <v>70</v>
      </c>
      <c r="D2213" s="29">
        <f>VLOOKUP($J2209,ASBVs!$A$2:$AP$1041,16,FALSE)</f>
        <v>56</v>
      </c>
      <c r="E2213" s="29">
        <f>VLOOKUP($J2209,ASBVs!$A$2:$AP$1041,18,FALSE)</f>
        <v>64</v>
      </c>
      <c r="F2213" s="29">
        <f>VLOOKUP($J2209,ASBVs!$A$2:$AP$1041,20,FALSE)</f>
        <v>65</v>
      </c>
      <c r="G2213" s="29">
        <f>VLOOKUP($J2209,ASBVs!$A$2:$AP$1041,42,FALSE)</f>
        <v>52</v>
      </c>
      <c r="H2213" s="29">
        <f>VLOOKUP($J2209,ASBVs!$A$2:$AP$1041,40,FALSE)</f>
        <v>45</v>
      </c>
      <c r="I2213" s="29">
        <f>VLOOKUP($J2209,ASBVs!$A$2:$AP$1041,22,FALSE)</f>
        <v>55</v>
      </c>
      <c r="J2213" s="29">
        <f>VLOOKUP($J2209,ASBVs!$A$2:$AP$1041,32,FALSE)</f>
        <v>50</v>
      </c>
    </row>
    <row r="2214" spans="2:10" ht="12.6" customHeight="1" x14ac:dyDescent="0.3">
      <c r="B2214" s="31" t="s">
        <v>1089</v>
      </c>
      <c r="C2214" s="27" t="s">
        <v>1090</v>
      </c>
      <c r="D2214" s="27" t="s">
        <v>1091</v>
      </c>
      <c r="E2214" s="27" t="s">
        <v>8</v>
      </c>
      <c r="F2214" s="27" t="s">
        <v>6</v>
      </c>
      <c r="G2214" s="27" t="s">
        <v>7</v>
      </c>
      <c r="H2214" s="27" t="s">
        <v>2638</v>
      </c>
      <c r="I2214" s="85" t="s">
        <v>2700</v>
      </c>
      <c r="J2214" s="86"/>
    </row>
    <row r="2215" spans="2:10" ht="12.6" customHeight="1" x14ac:dyDescent="0.3">
      <c r="B2215" s="30">
        <f>VLOOKUP($J2209,ASBVs!$A$2:$AP$1041,33,FALSE)</f>
        <v>0.03</v>
      </c>
      <c r="C2215" s="30">
        <f>VLOOKUP($J2209,ASBVs!$A$2:$AP$1041,35,FALSE)</f>
        <v>0.24</v>
      </c>
      <c r="D2215" s="30">
        <f>VLOOKUP($J2209,ASBVs!$A$2:$AP$1041,37,FALSE)</f>
        <v>0.02</v>
      </c>
      <c r="E2215" s="32">
        <f>VLOOKUP($J2209,ASBVs!$A$2:$AP$1041,29,FALSE)</f>
        <v>5.14</v>
      </c>
      <c r="F2215" s="32">
        <f>VLOOKUP($J2209,ASBVs!$A$2:$AP$1041,23,FALSE)</f>
        <v>-0.33</v>
      </c>
      <c r="G2215" s="32">
        <f>VLOOKUP($J2209,ASBVs!$A$2:$AP$1041,25,FALSE)</f>
        <v>5.42</v>
      </c>
      <c r="H2215" s="32">
        <f>VLOOKUP($J2209,ASBVs!$A$2:$AP$1041,27,FALSE)</f>
        <v>1.91</v>
      </c>
      <c r="I2215" s="86"/>
      <c r="J2215" s="86"/>
    </row>
    <row r="2216" spans="2:10" ht="12.6" customHeight="1" x14ac:dyDescent="0.3">
      <c r="B2216" s="33">
        <f>VLOOKUP($J2209,ASBVs!$A$2:$AP$1041,34,FALSE)</f>
        <v>41</v>
      </c>
      <c r="C2216" s="33">
        <f>VLOOKUP($J2209,ASBVs!$A$2:$AP$1041,36,FALSE)</f>
        <v>48</v>
      </c>
      <c r="D2216" s="33">
        <f>VLOOKUP($J2209,ASBVs!$A$2:$AP$1041,38,FALSE)</f>
        <v>35</v>
      </c>
      <c r="E2216" s="33">
        <f>VLOOKUP($J2209,ASBVs!$A$2:$AP$1041,30,FALSE)</f>
        <v>60</v>
      </c>
      <c r="F2216" s="33">
        <f>VLOOKUP($J2209,ASBVs!$A$2:$AP$1041,24,FALSE)</f>
        <v>47</v>
      </c>
      <c r="G2216" s="33">
        <f>VLOOKUP($J2209,ASBVs!$A$2:$AP$1041,26,FALSE)</f>
        <v>47</v>
      </c>
      <c r="H2216" s="33">
        <f>VLOOKUP($J2209,ASBVs!$A$2:$AP$1041,28,FALSE)</f>
        <v>50</v>
      </c>
      <c r="I2216" s="99">
        <f>VLOOKUP($J2209,ASBVs!$A$2:$AQ$1041,43,FALSE)</f>
        <v>9.59</v>
      </c>
      <c r="J2216" s="79"/>
    </row>
    <row r="2217" spans="2:10" ht="12.6" customHeight="1" x14ac:dyDescent="0.3">
      <c r="B2217" s="87" t="s">
        <v>2695</v>
      </c>
      <c r="C2217" s="88"/>
      <c r="D2217" s="89" t="s">
        <v>2699</v>
      </c>
      <c r="E2217" s="90"/>
      <c r="F2217" s="91" t="str">
        <f>VLOOKUP($J2209,ASBVs!$A$2:$F$1041,6,FALSE)</f>
        <v xml:space="preserve"> </v>
      </c>
      <c r="G2217" s="34" t="s">
        <v>2669</v>
      </c>
      <c r="H2217" s="35" t="str">
        <f>VLOOKUP($J2209,ASBVs!$A$2:$AU$1041,46,FALSE)</f>
        <v>2</v>
      </c>
      <c r="I2217" s="34" t="s">
        <v>2670</v>
      </c>
      <c r="J2217" s="35" t="str">
        <f>VLOOKUP($J2209,ASBVs!$A$2:$AU$1041,47,FALSE)</f>
        <v>2</v>
      </c>
    </row>
    <row r="2218" spans="2:10" ht="12.6" customHeight="1" x14ac:dyDescent="0.3">
      <c r="B2218" s="93">
        <f>VLOOKUP($J2209,ASBVs!$A$2:$AS$1041,45,FALSE)</f>
        <v>126.79</v>
      </c>
      <c r="C2218" s="94"/>
      <c r="D2218" s="93">
        <f>VLOOKUP($J2209,ASBVs!$A$2:$AS$1041,44,FALSE)</f>
        <v>165.5</v>
      </c>
      <c r="E2218" s="94"/>
      <c r="F2218" s="92"/>
      <c r="G2218" s="34" t="s">
        <v>2671</v>
      </c>
      <c r="H2218" s="35" t="str">
        <f>VLOOKUP($J2209,ASBVs!$A$2:$AW$1041,48,FALSE)</f>
        <v>3</v>
      </c>
      <c r="I2218" s="34" t="s">
        <v>2672</v>
      </c>
      <c r="J2218" s="35">
        <f>VLOOKUP($J2209,ASBVs!$A$2:$AW$1041,49,FALSE)</f>
        <v>3</v>
      </c>
    </row>
    <row r="2219" spans="2:10" ht="12.6" customHeight="1" x14ac:dyDescent="0.3">
      <c r="B2219" s="36" t="s">
        <v>2696</v>
      </c>
      <c r="C2219" s="95" t="str">
        <f>VLOOKUP($J2209,ASBVs!$A$2:$E$1041,5,FALSE)</f>
        <v xml:space="preserve">Individual </v>
      </c>
      <c r="D2219" s="96"/>
      <c r="E2219" s="97" t="s">
        <v>2697</v>
      </c>
      <c r="F2219" s="98"/>
      <c r="G2219" s="74"/>
      <c r="H2219" s="75"/>
      <c r="I2219" s="37" t="s">
        <v>2698</v>
      </c>
      <c r="J2219" s="38"/>
    </row>
    <row r="2221" spans="2:10" ht="12.6" customHeight="1" x14ac:dyDescent="0.3">
      <c r="B2221" s="76" t="s">
        <v>2692</v>
      </c>
      <c r="C2221" s="77"/>
      <c r="D2221" s="20" t="str">
        <f>VLOOKUP($J2221,ASBVs!$A$2:$B$1041,2,FALSE)</f>
        <v>225433</v>
      </c>
      <c r="E2221" s="21"/>
      <c r="F2221" s="22" t="str">
        <f>VLOOKUP($J2221,ASBVs!$A$2:$J$1041,10,FALSE)</f>
        <v>Twin</v>
      </c>
      <c r="G2221" s="78" t="str">
        <f>VLOOKUP($J2221,ASBVs!$A$2:$AX$1041,50,FALSE)</f>
        <v xml:space="preserve"> </v>
      </c>
      <c r="H2221" s="79"/>
      <c r="I2221" s="23" t="s">
        <v>2693</v>
      </c>
      <c r="J2221" s="24">
        <v>176</v>
      </c>
    </row>
    <row r="2222" spans="2:10" ht="12.6" customHeight="1" x14ac:dyDescent="0.3">
      <c r="B2222" s="25" t="s">
        <v>2694</v>
      </c>
      <c r="C2222" s="80" t="str">
        <f>VLOOKUP($J2221,ASBVs!$A$2:$H$1041,8,FALSE)</f>
        <v>207279</v>
      </c>
      <c r="D2222" s="80"/>
      <c r="E2222" s="81"/>
      <c r="F2222" s="26" t="s">
        <v>2639</v>
      </c>
      <c r="G2222" s="82">
        <f>VLOOKUP($J2221,ASBVs!$A$2:$I$1041,9,FALSE)</f>
        <v>44725</v>
      </c>
      <c r="H2222" s="83"/>
      <c r="I2222" s="83"/>
      <c r="J2222" s="84"/>
    </row>
    <row r="2223" spans="2:10" ht="12.6" customHeight="1" x14ac:dyDescent="0.3">
      <c r="B2223" s="27" t="s">
        <v>0</v>
      </c>
      <c r="C2223" s="28" t="s">
        <v>1</v>
      </c>
      <c r="D2223" s="28" t="s">
        <v>2</v>
      </c>
      <c r="E2223" s="28" t="s">
        <v>3</v>
      </c>
      <c r="F2223" s="27" t="s">
        <v>4</v>
      </c>
      <c r="G2223" s="28" t="s">
        <v>1093</v>
      </c>
      <c r="H2223" s="28" t="s">
        <v>1092</v>
      </c>
      <c r="I2223" s="28" t="s">
        <v>5</v>
      </c>
      <c r="J2223" s="28" t="s">
        <v>2652</v>
      </c>
    </row>
    <row r="2224" spans="2:10" ht="12.6" customHeight="1" x14ac:dyDescent="0.3">
      <c r="B2224" s="29">
        <f>VLOOKUP($J2221,ASBVs!$A$2:$AP$1041,11,FALSE)</f>
        <v>0.46</v>
      </c>
      <c r="C2224" s="29">
        <f>VLOOKUP($J2221,ASBVs!$A$2:$AP$1041,13,FALSE)</f>
        <v>7.57</v>
      </c>
      <c r="D2224" s="29">
        <f>VLOOKUP($J2221,ASBVs!$A$2:$AP$1041,15,FALSE)</f>
        <v>10.83</v>
      </c>
      <c r="E2224" s="29">
        <f>VLOOKUP($J2221,ASBVs!$A$2:$AP$1041,17,FALSE)</f>
        <v>0.27</v>
      </c>
      <c r="F2224" s="29">
        <f>VLOOKUP($J2221,ASBVs!$A$2:$AP$1041,19,FALSE)</f>
        <v>1.38</v>
      </c>
      <c r="G2224" s="39">
        <f>VLOOKUP($J2221,ASBVs!$A$2:$AP$1041,41,FALSE)</f>
        <v>0.47</v>
      </c>
      <c r="H2224" s="39">
        <f>VLOOKUP($J2221,ASBVs!$A$2:$AP$1041,39,FALSE)</f>
        <v>0.35</v>
      </c>
      <c r="I2224" s="29">
        <f>VLOOKUP($J2221,ASBVs!$A$2:$AP$1041,21,FALSE)</f>
        <v>-0.56999999999999995</v>
      </c>
      <c r="J2224" s="39">
        <f>VLOOKUP($J2221,ASBVs!$A$2:$AP$1041,31,FALSE)</f>
        <v>0.28000000000000003</v>
      </c>
    </row>
    <row r="2225" spans="2:10" ht="12.6" customHeight="1" x14ac:dyDescent="0.3">
      <c r="B2225" s="29">
        <f>VLOOKUP($J2221,ASBVs!$A$2:$AP$1041,12,FALSE)</f>
        <v>62</v>
      </c>
      <c r="C2225" s="29">
        <f>VLOOKUP($J2221,ASBVs!$A$2:$AP$1041,14,FALSE)</f>
        <v>65</v>
      </c>
      <c r="D2225" s="29">
        <f>VLOOKUP($J2221,ASBVs!$A$2:$AP$1041,16,FALSE)</f>
        <v>54</v>
      </c>
      <c r="E2225" s="29">
        <f>VLOOKUP($J2221,ASBVs!$A$2:$AP$1041,18,FALSE)</f>
        <v>59</v>
      </c>
      <c r="F2225" s="29">
        <f>VLOOKUP($J2221,ASBVs!$A$2:$AP$1041,20,FALSE)</f>
        <v>59</v>
      </c>
      <c r="G2225" s="29">
        <f>VLOOKUP($J2221,ASBVs!$A$2:$AP$1041,42,FALSE)</f>
        <v>49</v>
      </c>
      <c r="H2225" s="29">
        <f>VLOOKUP($J2221,ASBVs!$A$2:$AP$1041,40,FALSE)</f>
        <v>41</v>
      </c>
      <c r="I2225" s="29">
        <f>VLOOKUP($J2221,ASBVs!$A$2:$AP$1041,22,FALSE)</f>
        <v>50</v>
      </c>
      <c r="J2225" s="29">
        <f>VLOOKUP($J2221,ASBVs!$A$2:$AP$1041,32,FALSE)</f>
        <v>48</v>
      </c>
    </row>
    <row r="2226" spans="2:10" ht="12.6" customHeight="1" x14ac:dyDescent="0.3">
      <c r="B2226" s="31" t="s">
        <v>1089</v>
      </c>
      <c r="C2226" s="27" t="s">
        <v>1090</v>
      </c>
      <c r="D2226" s="27" t="s">
        <v>1091</v>
      </c>
      <c r="E2226" s="27" t="s">
        <v>8</v>
      </c>
      <c r="F2226" s="27" t="s">
        <v>6</v>
      </c>
      <c r="G2226" s="27" t="s">
        <v>7</v>
      </c>
      <c r="H2226" s="27" t="s">
        <v>2638</v>
      </c>
      <c r="I2226" s="85" t="s">
        <v>2700</v>
      </c>
      <c r="J2226" s="86"/>
    </row>
    <row r="2227" spans="2:10" ht="12.6" customHeight="1" x14ac:dyDescent="0.3">
      <c r="B2227" s="30">
        <f>VLOOKUP($J2221,ASBVs!$A$2:$AP$1041,33,FALSE)</f>
        <v>0.06</v>
      </c>
      <c r="C2227" s="30">
        <f>VLOOKUP($J2221,ASBVs!$A$2:$AP$1041,35,FALSE)</f>
        <v>0.32</v>
      </c>
      <c r="D2227" s="30">
        <f>VLOOKUP($J2221,ASBVs!$A$2:$AP$1041,37,FALSE)</f>
        <v>0.02</v>
      </c>
      <c r="E2227" s="32">
        <f>VLOOKUP($J2221,ASBVs!$A$2:$AP$1041,29,FALSE)</f>
        <v>4.05</v>
      </c>
      <c r="F2227" s="32">
        <f>VLOOKUP($J2221,ASBVs!$A$2:$AP$1041,23,FALSE)</f>
        <v>-0.3</v>
      </c>
      <c r="G2227" s="32">
        <f>VLOOKUP($J2221,ASBVs!$A$2:$AP$1041,25,FALSE)</f>
        <v>2.2999999999999998</v>
      </c>
      <c r="H2227" s="32">
        <f>VLOOKUP($J2221,ASBVs!$A$2:$AP$1041,27,FALSE)</f>
        <v>1.86</v>
      </c>
      <c r="I2227" s="86"/>
      <c r="J2227" s="86"/>
    </row>
    <row r="2228" spans="2:10" ht="12.6" customHeight="1" x14ac:dyDescent="0.3">
      <c r="B2228" s="33">
        <f>VLOOKUP($J2221,ASBVs!$A$2:$AP$1041,34,FALSE)</f>
        <v>35</v>
      </c>
      <c r="C2228" s="33">
        <f>VLOOKUP($J2221,ASBVs!$A$2:$AP$1041,36,FALSE)</f>
        <v>44</v>
      </c>
      <c r="D2228" s="33">
        <f>VLOOKUP($J2221,ASBVs!$A$2:$AP$1041,38,FALSE)</f>
        <v>28</v>
      </c>
      <c r="E2228" s="33">
        <f>VLOOKUP($J2221,ASBVs!$A$2:$AP$1041,30,FALSE)</f>
        <v>53</v>
      </c>
      <c r="F2228" s="33">
        <f>VLOOKUP($J2221,ASBVs!$A$2:$AP$1041,24,FALSE)</f>
        <v>42</v>
      </c>
      <c r="G2228" s="33">
        <f>VLOOKUP($J2221,ASBVs!$A$2:$AP$1041,26,FALSE)</f>
        <v>41</v>
      </c>
      <c r="H2228" s="33">
        <f>VLOOKUP($J2221,ASBVs!$A$2:$AP$1041,28,FALSE)</f>
        <v>46</v>
      </c>
      <c r="I2228" s="99">
        <f>VLOOKUP($J2221,ASBVs!$A$2:$AQ$1041,43,FALSE)</f>
        <v>7</v>
      </c>
      <c r="J2228" s="79"/>
    </row>
    <row r="2229" spans="2:10" ht="12.6" customHeight="1" x14ac:dyDescent="0.3">
      <c r="B2229" s="87" t="s">
        <v>2695</v>
      </c>
      <c r="C2229" s="88"/>
      <c r="D2229" s="89" t="s">
        <v>2699</v>
      </c>
      <c r="E2229" s="90"/>
      <c r="F2229" s="91" t="str">
        <f>VLOOKUP($J2221,ASBVs!$A$2:$F$1041,6,FALSE)</f>
        <v xml:space="preserve"> </v>
      </c>
      <c r="G2229" s="34" t="s">
        <v>2669</v>
      </c>
      <c r="H2229" s="35" t="str">
        <f>VLOOKUP($J2221,ASBVs!$A$2:$AU$1041,46,FALSE)</f>
        <v>2</v>
      </c>
      <c r="I2229" s="34" t="s">
        <v>2670</v>
      </c>
      <c r="J2229" s="35" t="str">
        <f>VLOOKUP($J2221,ASBVs!$A$2:$AU$1041,47,FALSE)</f>
        <v>1</v>
      </c>
    </row>
    <row r="2230" spans="2:10" ht="12.6" customHeight="1" x14ac:dyDescent="0.3">
      <c r="B2230" s="93">
        <f>VLOOKUP($J2221,ASBVs!$A$2:$AS$1041,45,FALSE)</f>
        <v>126.42</v>
      </c>
      <c r="C2230" s="94"/>
      <c r="D2230" s="93">
        <f>VLOOKUP($J2221,ASBVs!$A$2:$AS$1041,44,FALSE)</f>
        <v>164.25</v>
      </c>
      <c r="E2230" s="94"/>
      <c r="F2230" s="92"/>
      <c r="G2230" s="34" t="s">
        <v>2671</v>
      </c>
      <c r="H2230" s="35" t="str">
        <f>VLOOKUP($J2221,ASBVs!$A$2:$AW$1041,48,FALSE)</f>
        <v>2</v>
      </c>
      <c r="I2230" s="34" t="s">
        <v>2672</v>
      </c>
      <c r="J2230" s="35">
        <f>VLOOKUP($J2221,ASBVs!$A$2:$AW$1041,49,FALSE)</f>
        <v>3</v>
      </c>
    </row>
    <row r="2231" spans="2:10" ht="12.6" customHeight="1" x14ac:dyDescent="0.3">
      <c r="B2231" s="36" t="s">
        <v>2696</v>
      </c>
      <c r="C2231" s="95" t="str">
        <f>VLOOKUP($J2221,ASBVs!$A$2:$E$1041,5,FALSE)</f>
        <v xml:space="preserve">Individual </v>
      </c>
      <c r="D2231" s="96"/>
      <c r="E2231" s="97" t="s">
        <v>2697</v>
      </c>
      <c r="F2231" s="98"/>
      <c r="G2231" s="74"/>
      <c r="H2231" s="75"/>
      <c r="I2231" s="37" t="s">
        <v>2698</v>
      </c>
      <c r="J2231" s="38"/>
    </row>
    <row r="2233" spans="2:10" ht="12.6" customHeight="1" x14ac:dyDescent="0.3">
      <c r="B2233" s="76" t="s">
        <v>2692</v>
      </c>
      <c r="C2233" s="77"/>
      <c r="D2233" s="20" t="str">
        <f>VLOOKUP($J2233,ASBVs!$A$2:$B$1041,2,FALSE)</f>
        <v>224755</v>
      </c>
      <c r="E2233" s="21"/>
      <c r="F2233" s="22" t="str">
        <f>VLOOKUP($J2233,ASBVs!$A$2:$J$1041,10,FALSE)</f>
        <v>Single</v>
      </c>
      <c r="G2233" s="78" t="str">
        <f>VLOOKUP($J2233,ASBVs!$A$2:$AX$1041,50,FALSE)</f>
        <v xml:space="preserve"> </v>
      </c>
      <c r="H2233" s="79"/>
      <c r="I2233" s="23" t="s">
        <v>2693</v>
      </c>
      <c r="J2233" s="24">
        <v>177</v>
      </c>
    </row>
    <row r="2234" spans="2:10" ht="12.6" customHeight="1" x14ac:dyDescent="0.3">
      <c r="B2234" s="25" t="s">
        <v>2694</v>
      </c>
      <c r="C2234" s="80" t="str">
        <f>VLOOKUP($J2233,ASBVs!$A$2:$H$1041,8,FALSE)</f>
        <v>213926</v>
      </c>
      <c r="D2234" s="80"/>
      <c r="E2234" s="81"/>
      <c r="F2234" s="26" t="s">
        <v>2639</v>
      </c>
      <c r="G2234" s="82">
        <f>VLOOKUP($J2233,ASBVs!$A$2:$I$1041,9,FALSE)</f>
        <v>44711</v>
      </c>
      <c r="H2234" s="83"/>
      <c r="I2234" s="83"/>
      <c r="J2234" s="84"/>
    </row>
    <row r="2235" spans="2:10" ht="12.6" customHeight="1" x14ac:dyDescent="0.3">
      <c r="B2235" s="27" t="s">
        <v>0</v>
      </c>
      <c r="C2235" s="28" t="s">
        <v>1</v>
      </c>
      <c r="D2235" s="28" t="s">
        <v>2</v>
      </c>
      <c r="E2235" s="28" t="s">
        <v>3</v>
      </c>
      <c r="F2235" s="27" t="s">
        <v>4</v>
      </c>
      <c r="G2235" s="28" t="s">
        <v>1093</v>
      </c>
      <c r="H2235" s="28" t="s">
        <v>1092</v>
      </c>
      <c r="I2235" s="28" t="s">
        <v>5</v>
      </c>
      <c r="J2235" s="28" t="s">
        <v>2652</v>
      </c>
    </row>
    <row r="2236" spans="2:10" ht="12.6" customHeight="1" x14ac:dyDescent="0.3">
      <c r="B2236" s="29">
        <f>VLOOKUP($J2233,ASBVs!$A$2:$AP$1041,11,FALSE)</f>
        <v>0.33</v>
      </c>
      <c r="C2236" s="29">
        <f>VLOOKUP($J2233,ASBVs!$A$2:$AP$1041,13,FALSE)</f>
        <v>7.99</v>
      </c>
      <c r="D2236" s="29">
        <f>VLOOKUP($J2233,ASBVs!$A$2:$AP$1041,15,FALSE)</f>
        <v>13.34</v>
      </c>
      <c r="E2236" s="29">
        <f>VLOOKUP($J2233,ASBVs!$A$2:$AP$1041,17,FALSE)</f>
        <v>0.13</v>
      </c>
      <c r="F2236" s="29">
        <f>VLOOKUP($J2233,ASBVs!$A$2:$AP$1041,19,FALSE)</f>
        <v>2.63</v>
      </c>
      <c r="G2236" s="39">
        <f>VLOOKUP($J2233,ASBVs!$A$2:$AP$1041,41,FALSE)</f>
        <v>0.38</v>
      </c>
      <c r="H2236" s="39">
        <f>VLOOKUP($J2233,ASBVs!$A$2:$AP$1041,39,FALSE)</f>
        <v>0.26</v>
      </c>
      <c r="I2236" s="29">
        <f>VLOOKUP($J2233,ASBVs!$A$2:$AP$1041,21,FALSE)</f>
        <v>0.96</v>
      </c>
      <c r="J2236" s="39">
        <f>VLOOKUP($J2233,ASBVs!$A$2:$AP$1041,31,FALSE)</f>
        <v>0.27</v>
      </c>
    </row>
    <row r="2237" spans="2:10" ht="12.6" customHeight="1" x14ac:dyDescent="0.3">
      <c r="B2237" s="29">
        <f>VLOOKUP($J2233,ASBVs!$A$2:$AP$1041,12,FALSE)</f>
        <v>65</v>
      </c>
      <c r="C2237" s="29">
        <f>VLOOKUP($J2233,ASBVs!$A$2:$AP$1041,14,FALSE)</f>
        <v>70</v>
      </c>
      <c r="D2237" s="29">
        <f>VLOOKUP($J2233,ASBVs!$A$2:$AP$1041,16,FALSE)</f>
        <v>58</v>
      </c>
      <c r="E2237" s="29">
        <f>VLOOKUP($J2233,ASBVs!$A$2:$AP$1041,18,FALSE)</f>
        <v>63</v>
      </c>
      <c r="F2237" s="29">
        <f>VLOOKUP($J2233,ASBVs!$A$2:$AP$1041,20,FALSE)</f>
        <v>65</v>
      </c>
      <c r="G2237" s="29">
        <f>VLOOKUP($J2233,ASBVs!$A$2:$AP$1041,42,FALSE)</f>
        <v>50</v>
      </c>
      <c r="H2237" s="29">
        <f>VLOOKUP($J2233,ASBVs!$A$2:$AP$1041,40,FALSE)</f>
        <v>43</v>
      </c>
      <c r="I2237" s="29">
        <f>VLOOKUP($J2233,ASBVs!$A$2:$AP$1041,22,FALSE)</f>
        <v>53</v>
      </c>
      <c r="J2237" s="29">
        <f>VLOOKUP($J2233,ASBVs!$A$2:$AP$1041,32,FALSE)</f>
        <v>48</v>
      </c>
    </row>
    <row r="2238" spans="2:10" ht="12.6" customHeight="1" x14ac:dyDescent="0.3">
      <c r="B2238" s="31" t="s">
        <v>1089</v>
      </c>
      <c r="C2238" s="27" t="s">
        <v>1090</v>
      </c>
      <c r="D2238" s="27" t="s">
        <v>1091</v>
      </c>
      <c r="E2238" s="27" t="s">
        <v>8</v>
      </c>
      <c r="F2238" s="27" t="s">
        <v>6</v>
      </c>
      <c r="G2238" s="27" t="s">
        <v>7</v>
      </c>
      <c r="H2238" s="27" t="s">
        <v>2638</v>
      </c>
      <c r="I2238" s="85" t="s">
        <v>2700</v>
      </c>
      <c r="J2238" s="86"/>
    </row>
    <row r="2239" spans="2:10" ht="12.6" customHeight="1" x14ac:dyDescent="0.3">
      <c r="B2239" s="30">
        <f>VLOOKUP($J2233,ASBVs!$A$2:$AP$1041,33,FALSE)</f>
        <v>7.0000000000000007E-2</v>
      </c>
      <c r="C2239" s="30">
        <f>VLOOKUP($J2233,ASBVs!$A$2:$AP$1041,35,FALSE)</f>
        <v>0.15</v>
      </c>
      <c r="D2239" s="30">
        <f>VLOOKUP($J2233,ASBVs!$A$2:$AP$1041,37,FALSE)</f>
        <v>0.03</v>
      </c>
      <c r="E2239" s="32">
        <f>VLOOKUP($J2233,ASBVs!$A$2:$AP$1041,29,FALSE)</f>
        <v>4.9800000000000004</v>
      </c>
      <c r="F2239" s="32">
        <f>VLOOKUP($J2233,ASBVs!$A$2:$AP$1041,23,FALSE)</f>
        <v>-0.27</v>
      </c>
      <c r="G2239" s="32">
        <f>VLOOKUP($J2233,ASBVs!$A$2:$AP$1041,25,FALSE)</f>
        <v>2.88</v>
      </c>
      <c r="H2239" s="32">
        <f>VLOOKUP($J2233,ASBVs!$A$2:$AP$1041,27,FALSE)</f>
        <v>2.59</v>
      </c>
      <c r="I2239" s="86"/>
      <c r="J2239" s="86"/>
    </row>
    <row r="2240" spans="2:10" ht="12.6" customHeight="1" x14ac:dyDescent="0.3">
      <c r="B2240" s="33">
        <f>VLOOKUP($J2233,ASBVs!$A$2:$AP$1041,34,FALSE)</f>
        <v>37</v>
      </c>
      <c r="C2240" s="33">
        <f>VLOOKUP($J2233,ASBVs!$A$2:$AP$1041,36,FALSE)</f>
        <v>46</v>
      </c>
      <c r="D2240" s="33">
        <f>VLOOKUP($J2233,ASBVs!$A$2:$AP$1041,38,FALSE)</f>
        <v>31</v>
      </c>
      <c r="E2240" s="33">
        <f>VLOOKUP($J2233,ASBVs!$A$2:$AP$1041,30,FALSE)</f>
        <v>59</v>
      </c>
      <c r="F2240" s="33">
        <f>VLOOKUP($J2233,ASBVs!$A$2:$AP$1041,24,FALSE)</f>
        <v>46</v>
      </c>
      <c r="G2240" s="33">
        <f>VLOOKUP($J2233,ASBVs!$A$2:$AP$1041,26,FALSE)</f>
        <v>45</v>
      </c>
      <c r="H2240" s="33">
        <f>VLOOKUP($J2233,ASBVs!$A$2:$AP$1041,28,FALSE)</f>
        <v>48</v>
      </c>
      <c r="I2240" s="99">
        <f>VLOOKUP($J2233,ASBVs!$A$2:$AQ$1041,43,FALSE)</f>
        <v>8.9499999999999993</v>
      </c>
      <c r="J2240" s="79"/>
    </row>
    <row r="2241" spans="2:10" ht="12.6" customHeight="1" x14ac:dyDescent="0.3">
      <c r="B2241" s="87" t="s">
        <v>2695</v>
      </c>
      <c r="C2241" s="88"/>
      <c r="D2241" s="89" t="s">
        <v>2699</v>
      </c>
      <c r="E2241" s="90"/>
      <c r="F2241" s="91" t="str">
        <f>VLOOKUP($J2233,ASBVs!$A$2:$F$1041,6,FALSE)</f>
        <v xml:space="preserve"> </v>
      </c>
      <c r="G2241" s="34" t="s">
        <v>2669</v>
      </c>
      <c r="H2241" s="35" t="str">
        <f>VLOOKUP($J2233,ASBVs!$A$2:$AU$1041,46,FALSE)</f>
        <v>2</v>
      </c>
      <c r="I2241" s="34" t="s">
        <v>2670</v>
      </c>
      <c r="J2241" s="35" t="str">
        <f>VLOOKUP($J2233,ASBVs!$A$2:$AU$1041,47,FALSE)</f>
        <v>1</v>
      </c>
    </row>
    <row r="2242" spans="2:10" ht="12.6" customHeight="1" x14ac:dyDescent="0.3">
      <c r="B2242" s="93">
        <f>VLOOKUP($J2233,ASBVs!$A$2:$AS$1041,45,FALSE)</f>
        <v>126.2</v>
      </c>
      <c r="C2242" s="94"/>
      <c r="D2242" s="93">
        <f>VLOOKUP($J2233,ASBVs!$A$2:$AS$1041,44,FALSE)</f>
        <v>166.82</v>
      </c>
      <c r="E2242" s="94"/>
      <c r="F2242" s="92"/>
      <c r="G2242" s="34" t="s">
        <v>2671</v>
      </c>
      <c r="H2242" s="35" t="str">
        <f>VLOOKUP($J2233,ASBVs!$A$2:$AW$1041,48,FALSE)</f>
        <v>2</v>
      </c>
      <c r="I2242" s="34" t="s">
        <v>2672</v>
      </c>
      <c r="J2242" s="35">
        <f>VLOOKUP($J2233,ASBVs!$A$2:$AW$1041,49,FALSE)</f>
        <v>3</v>
      </c>
    </row>
    <row r="2243" spans="2:10" ht="12.6" customHeight="1" x14ac:dyDescent="0.3">
      <c r="B2243" s="36" t="s">
        <v>2696</v>
      </c>
      <c r="C2243" s="95" t="str">
        <f>VLOOKUP($J2233,ASBVs!$A$2:$E$1041,5,FALSE)</f>
        <v xml:space="preserve">Individual </v>
      </c>
      <c r="D2243" s="96"/>
      <c r="E2243" s="97" t="s">
        <v>2697</v>
      </c>
      <c r="F2243" s="98"/>
      <c r="G2243" s="74"/>
      <c r="H2243" s="75"/>
      <c r="I2243" s="37" t="s">
        <v>2698</v>
      </c>
      <c r="J2243" s="38"/>
    </row>
    <row r="2245" spans="2:10" ht="12.6" customHeight="1" x14ac:dyDescent="0.3">
      <c r="B2245" s="76" t="s">
        <v>2692</v>
      </c>
      <c r="C2245" s="77"/>
      <c r="D2245" s="20" t="str">
        <f>VLOOKUP($J2245,ASBVs!$A$2:$B$1041,2,FALSE)</f>
        <v>224915</v>
      </c>
      <c r="E2245" s="21"/>
      <c r="F2245" s="22" t="str">
        <f>VLOOKUP($J2245,ASBVs!$A$2:$J$1041,10,FALSE)</f>
        <v>Twin</v>
      </c>
      <c r="G2245" s="78" t="str">
        <f>VLOOKUP($J2245,ASBVs!$A$2:$AX$1041,50,FALSE)</f>
        <v>«««««</v>
      </c>
      <c r="H2245" s="79"/>
      <c r="I2245" s="23" t="s">
        <v>2693</v>
      </c>
      <c r="J2245" s="24">
        <v>178</v>
      </c>
    </row>
    <row r="2246" spans="2:10" ht="12.6" customHeight="1" x14ac:dyDescent="0.3">
      <c r="B2246" s="25" t="s">
        <v>2694</v>
      </c>
      <c r="C2246" s="80" t="str">
        <f>VLOOKUP($J2245,ASBVs!$A$2:$H$1041,8,FALSE)</f>
        <v>218946</v>
      </c>
      <c r="D2246" s="80"/>
      <c r="E2246" s="81"/>
      <c r="F2246" s="26" t="s">
        <v>2639</v>
      </c>
      <c r="G2246" s="82">
        <f>VLOOKUP($J2245,ASBVs!$A$2:$I$1041,9,FALSE)</f>
        <v>44713</v>
      </c>
      <c r="H2246" s="83"/>
      <c r="I2246" s="83"/>
      <c r="J2246" s="84"/>
    </row>
    <row r="2247" spans="2:10" ht="12.6" customHeight="1" x14ac:dyDescent="0.3">
      <c r="B2247" s="27" t="s">
        <v>0</v>
      </c>
      <c r="C2247" s="28" t="s">
        <v>1</v>
      </c>
      <c r="D2247" s="28" t="s">
        <v>2</v>
      </c>
      <c r="E2247" s="28" t="s">
        <v>3</v>
      </c>
      <c r="F2247" s="27" t="s">
        <v>4</v>
      </c>
      <c r="G2247" s="28" t="s">
        <v>1093</v>
      </c>
      <c r="H2247" s="28" t="s">
        <v>1092</v>
      </c>
      <c r="I2247" s="28" t="s">
        <v>5</v>
      </c>
      <c r="J2247" s="28" t="s">
        <v>2652</v>
      </c>
    </row>
    <row r="2248" spans="2:10" ht="12.6" customHeight="1" x14ac:dyDescent="0.3">
      <c r="B2248" s="29">
        <f>VLOOKUP($J2245,ASBVs!$A$2:$AP$1041,11,FALSE)</f>
        <v>0.4</v>
      </c>
      <c r="C2248" s="29">
        <f>VLOOKUP($J2245,ASBVs!$A$2:$AP$1041,13,FALSE)</f>
        <v>8.34</v>
      </c>
      <c r="D2248" s="29">
        <f>VLOOKUP($J2245,ASBVs!$A$2:$AP$1041,15,FALSE)</f>
        <v>14.94</v>
      </c>
      <c r="E2248" s="29">
        <f>VLOOKUP($J2245,ASBVs!$A$2:$AP$1041,17,FALSE)</f>
        <v>0.26</v>
      </c>
      <c r="F2248" s="29">
        <f>VLOOKUP($J2245,ASBVs!$A$2:$AP$1041,19,FALSE)</f>
        <v>1.61</v>
      </c>
      <c r="G2248" s="39">
        <f>VLOOKUP($J2245,ASBVs!$A$2:$AP$1041,41,FALSE)</f>
        <v>0.44</v>
      </c>
      <c r="H2248" s="39">
        <f>VLOOKUP($J2245,ASBVs!$A$2:$AP$1041,39,FALSE)</f>
        <v>0.25</v>
      </c>
      <c r="I2248" s="29">
        <f>VLOOKUP($J2245,ASBVs!$A$2:$AP$1041,21,FALSE)</f>
        <v>0.41</v>
      </c>
      <c r="J2248" s="39">
        <f>VLOOKUP($J2245,ASBVs!$A$2:$AP$1041,31,FALSE)</f>
        <v>0.3</v>
      </c>
    </row>
    <row r="2249" spans="2:10" ht="12.6" customHeight="1" x14ac:dyDescent="0.3">
      <c r="B2249" s="29">
        <f>VLOOKUP($J2245,ASBVs!$A$2:$AP$1041,12,FALSE)</f>
        <v>65</v>
      </c>
      <c r="C2249" s="29">
        <f>VLOOKUP($J2245,ASBVs!$A$2:$AP$1041,14,FALSE)</f>
        <v>70</v>
      </c>
      <c r="D2249" s="29">
        <f>VLOOKUP($J2245,ASBVs!$A$2:$AP$1041,16,FALSE)</f>
        <v>61</v>
      </c>
      <c r="E2249" s="29">
        <f>VLOOKUP($J2245,ASBVs!$A$2:$AP$1041,18,FALSE)</f>
        <v>63</v>
      </c>
      <c r="F2249" s="29">
        <f>VLOOKUP($J2245,ASBVs!$A$2:$AP$1041,20,FALSE)</f>
        <v>64</v>
      </c>
      <c r="G2249" s="29">
        <f>VLOOKUP($J2245,ASBVs!$A$2:$AP$1041,42,FALSE)</f>
        <v>53</v>
      </c>
      <c r="H2249" s="29">
        <f>VLOOKUP($J2245,ASBVs!$A$2:$AP$1041,40,FALSE)</f>
        <v>47</v>
      </c>
      <c r="I2249" s="29">
        <f>VLOOKUP($J2245,ASBVs!$A$2:$AP$1041,22,FALSE)</f>
        <v>57</v>
      </c>
      <c r="J2249" s="29">
        <f>VLOOKUP($J2245,ASBVs!$A$2:$AP$1041,32,FALSE)</f>
        <v>51</v>
      </c>
    </row>
    <row r="2250" spans="2:10" ht="12.6" customHeight="1" x14ac:dyDescent="0.3">
      <c r="B2250" s="31" t="s">
        <v>1089</v>
      </c>
      <c r="C2250" s="27" t="s">
        <v>1090</v>
      </c>
      <c r="D2250" s="27" t="s">
        <v>1091</v>
      </c>
      <c r="E2250" s="27" t="s">
        <v>8</v>
      </c>
      <c r="F2250" s="27" t="s">
        <v>6</v>
      </c>
      <c r="G2250" s="27" t="s">
        <v>7</v>
      </c>
      <c r="H2250" s="27" t="s">
        <v>2638</v>
      </c>
      <c r="I2250" s="85" t="s">
        <v>2700</v>
      </c>
      <c r="J2250" s="86"/>
    </row>
    <row r="2251" spans="2:10" ht="12.6" customHeight="1" x14ac:dyDescent="0.3">
      <c r="B2251" s="30">
        <f>VLOOKUP($J2245,ASBVs!$A$2:$AP$1041,33,FALSE)</f>
        <v>0.03</v>
      </c>
      <c r="C2251" s="30">
        <f>VLOOKUP($J2245,ASBVs!$A$2:$AP$1041,35,FALSE)</f>
        <v>0.2</v>
      </c>
      <c r="D2251" s="30">
        <f>VLOOKUP($J2245,ASBVs!$A$2:$AP$1041,37,FALSE)</f>
        <v>0.03</v>
      </c>
      <c r="E2251" s="32">
        <f>VLOOKUP($J2245,ASBVs!$A$2:$AP$1041,29,FALSE)</f>
        <v>4.0599999999999996</v>
      </c>
      <c r="F2251" s="32">
        <f>VLOOKUP($J2245,ASBVs!$A$2:$AP$1041,23,FALSE)</f>
        <v>0.02</v>
      </c>
      <c r="G2251" s="32">
        <f>VLOOKUP($J2245,ASBVs!$A$2:$AP$1041,25,FALSE)</f>
        <v>4.5599999999999996</v>
      </c>
      <c r="H2251" s="32">
        <f>VLOOKUP($J2245,ASBVs!$A$2:$AP$1041,27,FALSE)</f>
        <v>2.15</v>
      </c>
      <c r="I2251" s="86"/>
      <c r="J2251" s="86"/>
    </row>
    <row r="2252" spans="2:10" ht="12.6" customHeight="1" x14ac:dyDescent="0.3">
      <c r="B2252" s="33">
        <f>VLOOKUP($J2245,ASBVs!$A$2:$AP$1041,34,FALSE)</f>
        <v>41</v>
      </c>
      <c r="C2252" s="33">
        <f>VLOOKUP($J2245,ASBVs!$A$2:$AP$1041,36,FALSE)</f>
        <v>50</v>
      </c>
      <c r="D2252" s="33">
        <f>VLOOKUP($J2245,ASBVs!$A$2:$AP$1041,38,FALSE)</f>
        <v>34</v>
      </c>
      <c r="E2252" s="33">
        <f>VLOOKUP($J2245,ASBVs!$A$2:$AP$1041,30,FALSE)</f>
        <v>59</v>
      </c>
      <c r="F2252" s="33">
        <f>VLOOKUP($J2245,ASBVs!$A$2:$AP$1041,24,FALSE)</f>
        <v>47</v>
      </c>
      <c r="G2252" s="33">
        <f>VLOOKUP($J2245,ASBVs!$A$2:$AP$1041,26,FALSE)</f>
        <v>46</v>
      </c>
      <c r="H2252" s="33">
        <f>VLOOKUP($J2245,ASBVs!$A$2:$AP$1041,28,FALSE)</f>
        <v>50</v>
      </c>
      <c r="I2252" s="99">
        <f>VLOOKUP($J2245,ASBVs!$A$2:$AQ$1041,43,FALSE)</f>
        <v>8.75</v>
      </c>
      <c r="J2252" s="79"/>
    </row>
    <row r="2253" spans="2:10" ht="12.6" customHeight="1" x14ac:dyDescent="0.3">
      <c r="B2253" s="87" t="s">
        <v>2695</v>
      </c>
      <c r="C2253" s="88"/>
      <c r="D2253" s="89" t="s">
        <v>2699</v>
      </c>
      <c r="E2253" s="90"/>
      <c r="F2253" s="91" t="str">
        <f>VLOOKUP($J2245,ASBVs!$A$2:$F$1041,6,FALSE)</f>
        <v xml:space="preserve"> </v>
      </c>
      <c r="G2253" s="34" t="s">
        <v>2669</v>
      </c>
      <c r="H2253" s="35" t="str">
        <f>VLOOKUP($J2245,ASBVs!$A$2:$AU$1041,46,FALSE)</f>
        <v>2</v>
      </c>
      <c r="I2253" s="34" t="s">
        <v>2670</v>
      </c>
      <c r="J2253" s="35" t="str">
        <f>VLOOKUP($J2245,ASBVs!$A$2:$AU$1041,47,FALSE)</f>
        <v>2</v>
      </c>
    </row>
    <row r="2254" spans="2:10" ht="12.6" customHeight="1" x14ac:dyDescent="0.3">
      <c r="B2254" s="93">
        <f>VLOOKUP($J2245,ASBVs!$A$2:$AS$1041,45,FALSE)</f>
        <v>126.03</v>
      </c>
      <c r="C2254" s="94"/>
      <c r="D2254" s="93">
        <f>VLOOKUP($J2245,ASBVs!$A$2:$AS$1041,44,FALSE)</f>
        <v>159.24</v>
      </c>
      <c r="E2254" s="94"/>
      <c r="F2254" s="92"/>
      <c r="G2254" s="34" t="s">
        <v>2671</v>
      </c>
      <c r="H2254" s="35" t="str">
        <f>VLOOKUP($J2245,ASBVs!$A$2:$AW$1041,48,FALSE)</f>
        <v>3</v>
      </c>
      <c r="I2254" s="34" t="s">
        <v>2672</v>
      </c>
      <c r="J2254" s="35">
        <f>VLOOKUP($J2245,ASBVs!$A$2:$AW$1041,49,FALSE)</f>
        <v>3</v>
      </c>
    </row>
    <row r="2255" spans="2:10" ht="12.6" customHeight="1" x14ac:dyDescent="0.3">
      <c r="B2255" s="36" t="s">
        <v>2696</v>
      </c>
      <c r="C2255" s="95" t="str">
        <f>VLOOKUP($J2245,ASBVs!$A$2:$E$1041,5,FALSE)</f>
        <v xml:space="preserve">Individual </v>
      </c>
      <c r="D2255" s="96"/>
      <c r="E2255" s="97" t="s">
        <v>2697</v>
      </c>
      <c r="F2255" s="98"/>
      <c r="G2255" s="74"/>
      <c r="H2255" s="75"/>
      <c r="I2255" s="37" t="s">
        <v>2698</v>
      </c>
      <c r="J2255" s="38"/>
    </row>
    <row r="2257" spans="2:10" ht="12.6" customHeight="1" x14ac:dyDescent="0.3">
      <c r="B2257" s="76" t="s">
        <v>2692</v>
      </c>
      <c r="C2257" s="77"/>
      <c r="D2257" s="20" t="str">
        <f>VLOOKUP($J2257,ASBVs!$A$2:$B$1041,2,FALSE)</f>
        <v>224436</v>
      </c>
      <c r="E2257" s="21"/>
      <c r="F2257" s="22" t="str">
        <f>VLOOKUP($J2257,ASBVs!$A$2:$J$1041,10,FALSE)</f>
        <v>Twin</v>
      </c>
      <c r="G2257" s="78" t="str">
        <f>VLOOKUP($J2257,ASBVs!$A$2:$AX$1041,50,FALSE)</f>
        <v xml:space="preserve"> </v>
      </c>
      <c r="H2257" s="79"/>
      <c r="I2257" s="23" t="s">
        <v>2693</v>
      </c>
      <c r="J2257" s="24">
        <v>179</v>
      </c>
    </row>
    <row r="2258" spans="2:10" ht="12.6" customHeight="1" x14ac:dyDescent="0.3">
      <c r="B2258" s="25" t="s">
        <v>2694</v>
      </c>
      <c r="C2258" s="80" t="str">
        <f>VLOOKUP($J2257,ASBVs!$A$2:$H$1041,8,FALSE)</f>
        <v>218844</v>
      </c>
      <c r="D2258" s="80"/>
      <c r="E2258" s="81"/>
      <c r="F2258" s="26" t="s">
        <v>2639</v>
      </c>
      <c r="G2258" s="82">
        <f>VLOOKUP($J2257,ASBVs!$A$2:$I$1041,9,FALSE)</f>
        <v>44708</v>
      </c>
      <c r="H2258" s="83"/>
      <c r="I2258" s="83"/>
      <c r="J2258" s="84"/>
    </row>
    <row r="2259" spans="2:10" ht="12.6" customHeight="1" x14ac:dyDescent="0.3">
      <c r="B2259" s="27" t="s">
        <v>0</v>
      </c>
      <c r="C2259" s="28" t="s">
        <v>1</v>
      </c>
      <c r="D2259" s="28" t="s">
        <v>2</v>
      </c>
      <c r="E2259" s="28" t="s">
        <v>3</v>
      </c>
      <c r="F2259" s="27" t="s">
        <v>4</v>
      </c>
      <c r="G2259" s="28" t="s">
        <v>1093</v>
      </c>
      <c r="H2259" s="28" t="s">
        <v>1092</v>
      </c>
      <c r="I2259" s="28" t="s">
        <v>5</v>
      </c>
      <c r="J2259" s="28" t="s">
        <v>2652</v>
      </c>
    </row>
    <row r="2260" spans="2:10" ht="12.6" customHeight="1" x14ac:dyDescent="0.3">
      <c r="B2260" s="29">
        <f>VLOOKUP($J2257,ASBVs!$A$2:$AP$1041,11,FALSE)</f>
        <v>0.26</v>
      </c>
      <c r="C2260" s="29">
        <f>VLOOKUP($J2257,ASBVs!$A$2:$AP$1041,13,FALSE)</f>
        <v>6.77</v>
      </c>
      <c r="D2260" s="29">
        <f>VLOOKUP($J2257,ASBVs!$A$2:$AP$1041,15,FALSE)</f>
        <v>10.52</v>
      </c>
      <c r="E2260" s="29">
        <f>VLOOKUP($J2257,ASBVs!$A$2:$AP$1041,17,FALSE)</f>
        <v>0.25</v>
      </c>
      <c r="F2260" s="29">
        <f>VLOOKUP($J2257,ASBVs!$A$2:$AP$1041,19,FALSE)</f>
        <v>1.55</v>
      </c>
      <c r="G2260" s="39">
        <f>VLOOKUP($J2257,ASBVs!$A$2:$AP$1041,41,FALSE)</f>
        <v>0.52</v>
      </c>
      <c r="H2260" s="39">
        <f>VLOOKUP($J2257,ASBVs!$A$2:$AP$1041,39,FALSE)</f>
        <v>0.31</v>
      </c>
      <c r="I2260" s="29">
        <f>VLOOKUP($J2257,ASBVs!$A$2:$AP$1041,21,FALSE)</f>
        <v>7.0000000000000007E-2</v>
      </c>
      <c r="J2260" s="39">
        <f>VLOOKUP($J2257,ASBVs!$A$2:$AP$1041,31,FALSE)</f>
        <v>0.33</v>
      </c>
    </row>
    <row r="2261" spans="2:10" ht="12.6" customHeight="1" x14ac:dyDescent="0.3">
      <c r="B2261" s="29">
        <f>VLOOKUP($J2257,ASBVs!$A$2:$AP$1041,12,FALSE)</f>
        <v>66</v>
      </c>
      <c r="C2261" s="29">
        <f>VLOOKUP($J2257,ASBVs!$A$2:$AP$1041,14,FALSE)</f>
        <v>70</v>
      </c>
      <c r="D2261" s="29">
        <f>VLOOKUP($J2257,ASBVs!$A$2:$AP$1041,16,FALSE)</f>
        <v>60</v>
      </c>
      <c r="E2261" s="29">
        <f>VLOOKUP($J2257,ASBVs!$A$2:$AP$1041,18,FALSE)</f>
        <v>64</v>
      </c>
      <c r="F2261" s="29">
        <f>VLOOKUP($J2257,ASBVs!$A$2:$AP$1041,20,FALSE)</f>
        <v>65</v>
      </c>
      <c r="G2261" s="29">
        <f>VLOOKUP($J2257,ASBVs!$A$2:$AP$1041,42,FALSE)</f>
        <v>53</v>
      </c>
      <c r="H2261" s="29">
        <f>VLOOKUP($J2257,ASBVs!$A$2:$AP$1041,40,FALSE)</f>
        <v>47</v>
      </c>
      <c r="I2261" s="29">
        <f>VLOOKUP($J2257,ASBVs!$A$2:$AP$1041,22,FALSE)</f>
        <v>56</v>
      </c>
      <c r="J2261" s="29">
        <f>VLOOKUP($J2257,ASBVs!$A$2:$AP$1041,32,FALSE)</f>
        <v>51</v>
      </c>
    </row>
    <row r="2262" spans="2:10" ht="12.6" customHeight="1" x14ac:dyDescent="0.3">
      <c r="B2262" s="31" t="s">
        <v>1089</v>
      </c>
      <c r="C2262" s="27" t="s">
        <v>1090</v>
      </c>
      <c r="D2262" s="27" t="s">
        <v>1091</v>
      </c>
      <c r="E2262" s="27" t="s">
        <v>8</v>
      </c>
      <c r="F2262" s="27" t="s">
        <v>6</v>
      </c>
      <c r="G2262" s="27" t="s">
        <v>7</v>
      </c>
      <c r="H2262" s="27" t="s">
        <v>2638</v>
      </c>
      <c r="I2262" s="85" t="s">
        <v>2700</v>
      </c>
      <c r="J2262" s="86"/>
    </row>
    <row r="2263" spans="2:10" ht="12.6" customHeight="1" x14ac:dyDescent="0.3">
      <c r="B2263" s="30">
        <f>VLOOKUP($J2257,ASBVs!$A$2:$AP$1041,33,FALSE)</f>
        <v>0.05</v>
      </c>
      <c r="C2263" s="30">
        <f>VLOOKUP($J2257,ASBVs!$A$2:$AP$1041,35,FALSE)</f>
        <v>0.31</v>
      </c>
      <c r="D2263" s="30">
        <f>VLOOKUP($J2257,ASBVs!$A$2:$AP$1041,37,FALSE)</f>
        <v>0.01</v>
      </c>
      <c r="E2263" s="32">
        <f>VLOOKUP($J2257,ASBVs!$A$2:$AP$1041,29,FALSE)</f>
        <v>3.57</v>
      </c>
      <c r="F2263" s="32">
        <f>VLOOKUP($J2257,ASBVs!$A$2:$AP$1041,23,FALSE)</f>
        <v>-0.2</v>
      </c>
      <c r="G2263" s="32">
        <f>VLOOKUP($J2257,ASBVs!$A$2:$AP$1041,25,FALSE)</f>
        <v>1.59</v>
      </c>
      <c r="H2263" s="32">
        <f>VLOOKUP($J2257,ASBVs!$A$2:$AP$1041,27,FALSE)</f>
        <v>1.46</v>
      </c>
      <c r="I2263" s="86"/>
      <c r="J2263" s="86"/>
    </row>
    <row r="2264" spans="2:10" ht="12.6" customHeight="1" x14ac:dyDescent="0.3">
      <c r="B2264" s="33">
        <f>VLOOKUP($J2257,ASBVs!$A$2:$AP$1041,34,FALSE)</f>
        <v>43</v>
      </c>
      <c r="C2264" s="33">
        <f>VLOOKUP($J2257,ASBVs!$A$2:$AP$1041,36,FALSE)</f>
        <v>50</v>
      </c>
      <c r="D2264" s="33">
        <f>VLOOKUP($J2257,ASBVs!$A$2:$AP$1041,38,FALSE)</f>
        <v>37</v>
      </c>
      <c r="E2264" s="33">
        <f>VLOOKUP($J2257,ASBVs!$A$2:$AP$1041,30,FALSE)</f>
        <v>60</v>
      </c>
      <c r="F2264" s="33">
        <f>VLOOKUP($J2257,ASBVs!$A$2:$AP$1041,24,FALSE)</f>
        <v>49</v>
      </c>
      <c r="G2264" s="33">
        <f>VLOOKUP($J2257,ASBVs!$A$2:$AP$1041,26,FALSE)</f>
        <v>49</v>
      </c>
      <c r="H2264" s="33">
        <f>VLOOKUP($J2257,ASBVs!$A$2:$AP$1041,28,FALSE)</f>
        <v>51</v>
      </c>
      <c r="I2264" s="99">
        <f>VLOOKUP($J2257,ASBVs!$A$2:$AQ$1041,43,FALSE)</f>
        <v>6.84</v>
      </c>
      <c r="J2264" s="79"/>
    </row>
    <row r="2265" spans="2:10" ht="12.6" customHeight="1" x14ac:dyDescent="0.3">
      <c r="B2265" s="87" t="s">
        <v>2695</v>
      </c>
      <c r="C2265" s="88"/>
      <c r="D2265" s="89" t="s">
        <v>2699</v>
      </c>
      <c r="E2265" s="90"/>
      <c r="F2265" s="91" t="str">
        <f>VLOOKUP($J2257,ASBVs!$A$2:$F$1041,6,FALSE)</f>
        <v xml:space="preserve"> </v>
      </c>
      <c r="G2265" s="34" t="s">
        <v>2669</v>
      </c>
      <c r="H2265" s="35" t="str">
        <f>VLOOKUP($J2257,ASBVs!$A$2:$AU$1041,46,FALSE)</f>
        <v>2</v>
      </c>
      <c r="I2265" s="34" t="s">
        <v>2670</v>
      </c>
      <c r="J2265" s="35" t="str">
        <f>VLOOKUP($J2257,ASBVs!$A$2:$AU$1041,47,FALSE)</f>
        <v>2</v>
      </c>
    </row>
    <row r="2266" spans="2:10" ht="12.6" customHeight="1" x14ac:dyDescent="0.3">
      <c r="B2266" s="93">
        <f>VLOOKUP($J2257,ASBVs!$A$2:$AS$1041,45,FALSE)</f>
        <v>125.71</v>
      </c>
      <c r="C2266" s="94"/>
      <c r="D2266" s="93">
        <f>VLOOKUP($J2257,ASBVs!$A$2:$AS$1041,44,FALSE)</f>
        <v>163.80000000000001</v>
      </c>
      <c r="E2266" s="94"/>
      <c r="F2266" s="92"/>
      <c r="G2266" s="34" t="s">
        <v>2671</v>
      </c>
      <c r="H2266" s="35" t="str">
        <f>VLOOKUP($J2257,ASBVs!$A$2:$AW$1041,48,FALSE)</f>
        <v>1</v>
      </c>
      <c r="I2266" s="34" t="s">
        <v>2672</v>
      </c>
      <c r="J2266" s="35">
        <f>VLOOKUP($J2257,ASBVs!$A$2:$AW$1041,49,FALSE)</f>
        <v>3</v>
      </c>
    </row>
    <row r="2267" spans="2:10" ht="12.6" customHeight="1" x14ac:dyDescent="0.3">
      <c r="B2267" s="36" t="s">
        <v>2696</v>
      </c>
      <c r="C2267" s="95" t="str">
        <f>VLOOKUP($J2257,ASBVs!$A$2:$E$1041,5,FALSE)</f>
        <v xml:space="preserve">Individual </v>
      </c>
      <c r="D2267" s="96"/>
      <c r="E2267" s="97" t="s">
        <v>2697</v>
      </c>
      <c r="F2267" s="98"/>
      <c r="G2267" s="74"/>
      <c r="H2267" s="75"/>
      <c r="I2267" s="37" t="s">
        <v>2698</v>
      </c>
      <c r="J2267" s="38"/>
    </row>
    <row r="2269" spans="2:10" ht="12.6" customHeight="1" x14ac:dyDescent="0.3">
      <c r="B2269" s="76" t="s">
        <v>2692</v>
      </c>
      <c r="C2269" s="77"/>
      <c r="D2269" s="20" t="str">
        <f>VLOOKUP($J2269,ASBVs!$A$2:$B$1041,2,FALSE)</f>
        <v>224913</v>
      </c>
      <c r="E2269" s="21"/>
      <c r="F2269" s="22" t="str">
        <f>VLOOKUP($J2269,ASBVs!$A$2:$J$1041,10,FALSE)</f>
        <v>Twin</v>
      </c>
      <c r="G2269" s="78" t="str">
        <f>VLOOKUP($J2269,ASBVs!$A$2:$AX$1041,50,FALSE)</f>
        <v>«««««</v>
      </c>
      <c r="H2269" s="79"/>
      <c r="I2269" s="23" t="s">
        <v>2693</v>
      </c>
      <c r="J2269" s="24">
        <v>180</v>
      </c>
    </row>
    <row r="2270" spans="2:10" ht="12.6" customHeight="1" x14ac:dyDescent="0.3">
      <c r="B2270" s="25" t="s">
        <v>2694</v>
      </c>
      <c r="C2270" s="80" t="str">
        <f>VLOOKUP($J2269,ASBVs!$A$2:$H$1041,8,FALSE)</f>
        <v>207279</v>
      </c>
      <c r="D2270" s="80"/>
      <c r="E2270" s="81"/>
      <c r="F2270" s="26" t="s">
        <v>2639</v>
      </c>
      <c r="G2270" s="82">
        <f>VLOOKUP($J2269,ASBVs!$A$2:$I$1041,9,FALSE)</f>
        <v>44713</v>
      </c>
      <c r="H2270" s="83"/>
      <c r="I2270" s="83"/>
      <c r="J2270" s="84"/>
    </row>
    <row r="2271" spans="2:10" ht="12.6" customHeight="1" x14ac:dyDescent="0.3">
      <c r="B2271" s="27" t="s">
        <v>0</v>
      </c>
      <c r="C2271" s="28" t="s">
        <v>1</v>
      </c>
      <c r="D2271" s="28" t="s">
        <v>2</v>
      </c>
      <c r="E2271" s="28" t="s">
        <v>3</v>
      </c>
      <c r="F2271" s="27" t="s">
        <v>4</v>
      </c>
      <c r="G2271" s="28" t="s">
        <v>1093</v>
      </c>
      <c r="H2271" s="28" t="s">
        <v>1092</v>
      </c>
      <c r="I2271" s="28" t="s">
        <v>5</v>
      </c>
      <c r="J2271" s="28" t="s">
        <v>2652</v>
      </c>
    </row>
    <row r="2272" spans="2:10" ht="12.6" customHeight="1" x14ac:dyDescent="0.3">
      <c r="B2272" s="29">
        <f>VLOOKUP($J2269,ASBVs!$A$2:$AP$1041,11,FALSE)</f>
        <v>0.9</v>
      </c>
      <c r="C2272" s="29">
        <f>VLOOKUP($J2269,ASBVs!$A$2:$AP$1041,13,FALSE)</f>
        <v>11.19</v>
      </c>
      <c r="D2272" s="29">
        <f>VLOOKUP($J2269,ASBVs!$A$2:$AP$1041,15,FALSE)</f>
        <v>16.71</v>
      </c>
      <c r="E2272" s="29">
        <f>VLOOKUP($J2269,ASBVs!$A$2:$AP$1041,17,FALSE)</f>
        <v>0.18</v>
      </c>
      <c r="F2272" s="29">
        <f>VLOOKUP($J2269,ASBVs!$A$2:$AP$1041,19,FALSE)</f>
        <v>1.04</v>
      </c>
      <c r="G2272" s="39">
        <f>VLOOKUP($J2269,ASBVs!$A$2:$AP$1041,41,FALSE)</f>
        <v>0.43</v>
      </c>
      <c r="H2272" s="39">
        <f>VLOOKUP($J2269,ASBVs!$A$2:$AP$1041,39,FALSE)</f>
        <v>0.25</v>
      </c>
      <c r="I2272" s="29">
        <f>VLOOKUP($J2269,ASBVs!$A$2:$AP$1041,21,FALSE)</f>
        <v>-0.14000000000000001</v>
      </c>
      <c r="J2272" s="39">
        <f>VLOOKUP($J2269,ASBVs!$A$2:$AP$1041,31,FALSE)</f>
        <v>0.28999999999999998</v>
      </c>
    </row>
    <row r="2273" spans="2:10" ht="12.6" customHeight="1" x14ac:dyDescent="0.3">
      <c r="B2273" s="29">
        <f>VLOOKUP($J2269,ASBVs!$A$2:$AP$1041,12,FALSE)</f>
        <v>66</v>
      </c>
      <c r="C2273" s="29">
        <f>VLOOKUP($J2269,ASBVs!$A$2:$AP$1041,14,FALSE)</f>
        <v>70</v>
      </c>
      <c r="D2273" s="29">
        <f>VLOOKUP($J2269,ASBVs!$A$2:$AP$1041,16,FALSE)</f>
        <v>61</v>
      </c>
      <c r="E2273" s="29">
        <f>VLOOKUP($J2269,ASBVs!$A$2:$AP$1041,18,FALSE)</f>
        <v>65</v>
      </c>
      <c r="F2273" s="29">
        <f>VLOOKUP($J2269,ASBVs!$A$2:$AP$1041,20,FALSE)</f>
        <v>65</v>
      </c>
      <c r="G2273" s="29">
        <f>VLOOKUP($J2269,ASBVs!$A$2:$AP$1041,42,FALSE)</f>
        <v>56</v>
      </c>
      <c r="H2273" s="29">
        <f>VLOOKUP($J2269,ASBVs!$A$2:$AP$1041,40,FALSE)</f>
        <v>48</v>
      </c>
      <c r="I2273" s="29">
        <f>VLOOKUP($J2269,ASBVs!$A$2:$AP$1041,22,FALSE)</f>
        <v>58</v>
      </c>
      <c r="J2273" s="29">
        <f>VLOOKUP($J2269,ASBVs!$A$2:$AP$1041,32,FALSE)</f>
        <v>55</v>
      </c>
    </row>
    <row r="2274" spans="2:10" ht="12.6" customHeight="1" x14ac:dyDescent="0.3">
      <c r="B2274" s="31" t="s">
        <v>1089</v>
      </c>
      <c r="C2274" s="27" t="s">
        <v>1090</v>
      </c>
      <c r="D2274" s="27" t="s">
        <v>1091</v>
      </c>
      <c r="E2274" s="27" t="s">
        <v>8</v>
      </c>
      <c r="F2274" s="27" t="s">
        <v>6</v>
      </c>
      <c r="G2274" s="27" t="s">
        <v>7</v>
      </c>
      <c r="H2274" s="27" t="s">
        <v>2638</v>
      </c>
      <c r="I2274" s="85" t="s">
        <v>2700</v>
      </c>
      <c r="J2274" s="86"/>
    </row>
    <row r="2275" spans="2:10" ht="12.6" customHeight="1" x14ac:dyDescent="0.3">
      <c r="B2275" s="30">
        <f>VLOOKUP($J2269,ASBVs!$A$2:$AP$1041,33,FALSE)</f>
        <v>0.04</v>
      </c>
      <c r="C2275" s="30">
        <f>VLOOKUP($J2269,ASBVs!$A$2:$AP$1041,35,FALSE)</f>
        <v>0.2</v>
      </c>
      <c r="D2275" s="30">
        <f>VLOOKUP($J2269,ASBVs!$A$2:$AP$1041,37,FALSE)</f>
        <v>0.02</v>
      </c>
      <c r="E2275" s="32">
        <f>VLOOKUP($J2269,ASBVs!$A$2:$AP$1041,29,FALSE)</f>
        <v>4.72</v>
      </c>
      <c r="F2275" s="32">
        <f>VLOOKUP($J2269,ASBVs!$A$2:$AP$1041,23,FALSE)</f>
        <v>-0.12</v>
      </c>
      <c r="G2275" s="32">
        <f>VLOOKUP($J2269,ASBVs!$A$2:$AP$1041,25,FALSE)</f>
        <v>3.63</v>
      </c>
      <c r="H2275" s="32">
        <f>VLOOKUP($J2269,ASBVs!$A$2:$AP$1041,27,FALSE)</f>
        <v>1.68</v>
      </c>
      <c r="I2275" s="86"/>
      <c r="J2275" s="86"/>
    </row>
    <row r="2276" spans="2:10" ht="12.6" customHeight="1" x14ac:dyDescent="0.3">
      <c r="B2276" s="33">
        <f>VLOOKUP($J2269,ASBVs!$A$2:$AP$1041,34,FALSE)</f>
        <v>42</v>
      </c>
      <c r="C2276" s="33">
        <f>VLOOKUP($J2269,ASBVs!$A$2:$AP$1041,36,FALSE)</f>
        <v>51</v>
      </c>
      <c r="D2276" s="33">
        <f>VLOOKUP($J2269,ASBVs!$A$2:$AP$1041,38,FALSE)</f>
        <v>34</v>
      </c>
      <c r="E2276" s="33">
        <f>VLOOKUP($J2269,ASBVs!$A$2:$AP$1041,30,FALSE)</f>
        <v>60</v>
      </c>
      <c r="F2276" s="33">
        <f>VLOOKUP($J2269,ASBVs!$A$2:$AP$1041,24,FALSE)</f>
        <v>47</v>
      </c>
      <c r="G2276" s="33">
        <f>VLOOKUP($J2269,ASBVs!$A$2:$AP$1041,26,FALSE)</f>
        <v>47</v>
      </c>
      <c r="H2276" s="33">
        <f>VLOOKUP($J2269,ASBVs!$A$2:$AP$1041,28,FALSE)</f>
        <v>52</v>
      </c>
      <c r="I2276" s="99">
        <f>VLOOKUP($J2269,ASBVs!$A$2:$AQ$1041,43,FALSE)</f>
        <v>11.049999999999999</v>
      </c>
      <c r="J2276" s="79"/>
    </row>
    <row r="2277" spans="2:10" ht="12.6" customHeight="1" x14ac:dyDescent="0.3">
      <c r="B2277" s="87" t="s">
        <v>2695</v>
      </c>
      <c r="C2277" s="88"/>
      <c r="D2277" s="89" t="s">
        <v>2699</v>
      </c>
      <c r="E2277" s="90"/>
      <c r="F2277" s="91" t="str">
        <f>VLOOKUP($J2269,ASBVs!$A$2:$F$1041,6,FALSE)</f>
        <v xml:space="preserve"> </v>
      </c>
      <c r="G2277" s="34" t="s">
        <v>2669</v>
      </c>
      <c r="H2277" s="35" t="str">
        <f>VLOOKUP($J2269,ASBVs!$A$2:$AU$1041,46,FALSE)</f>
        <v>2</v>
      </c>
      <c r="I2277" s="34" t="s">
        <v>2670</v>
      </c>
      <c r="J2277" s="35" t="str">
        <f>VLOOKUP($J2269,ASBVs!$A$2:$AU$1041,47,FALSE)</f>
        <v>2</v>
      </c>
    </row>
    <row r="2278" spans="2:10" ht="12.6" customHeight="1" x14ac:dyDescent="0.3">
      <c r="B2278" s="93">
        <f>VLOOKUP($J2269,ASBVs!$A$2:$AS$1041,45,FALSE)</f>
        <v>128.57</v>
      </c>
      <c r="C2278" s="94"/>
      <c r="D2278" s="93">
        <f>VLOOKUP($J2269,ASBVs!$A$2:$AS$1041,44,FALSE)</f>
        <v>166.11</v>
      </c>
      <c r="E2278" s="94"/>
      <c r="F2278" s="92"/>
      <c r="G2278" s="34" t="s">
        <v>2671</v>
      </c>
      <c r="H2278" s="35" t="str">
        <f>VLOOKUP($J2269,ASBVs!$A$2:$AW$1041,48,FALSE)</f>
        <v>2</v>
      </c>
      <c r="I2278" s="34" t="s">
        <v>2672</v>
      </c>
      <c r="J2278" s="35">
        <f>VLOOKUP($J2269,ASBVs!$A$2:$AW$1041,49,FALSE)</f>
        <v>3</v>
      </c>
    </row>
    <row r="2279" spans="2:10" ht="12.6" customHeight="1" x14ac:dyDescent="0.3">
      <c r="B2279" s="36" t="s">
        <v>2696</v>
      </c>
      <c r="C2279" s="95" t="str">
        <f>VLOOKUP($J2269,ASBVs!$A$2:$E$1041,5,FALSE)</f>
        <v xml:space="preserve">Individual </v>
      </c>
      <c r="D2279" s="96"/>
      <c r="E2279" s="97" t="s">
        <v>2697</v>
      </c>
      <c r="F2279" s="98"/>
      <c r="G2279" s="74"/>
      <c r="H2279" s="75"/>
      <c r="I2279" s="37" t="s">
        <v>2698</v>
      </c>
      <c r="J2279" s="38"/>
    </row>
    <row r="2281" spans="2:10" ht="12.6" customHeight="1" x14ac:dyDescent="0.3">
      <c r="B2281" s="76" t="s">
        <v>2692</v>
      </c>
      <c r="C2281" s="77"/>
      <c r="D2281" s="20" t="str">
        <f>VLOOKUP($J2281,ASBVs!$A$2:$B$1041,2,FALSE)</f>
        <v>224644</v>
      </c>
      <c r="E2281" s="21"/>
      <c r="F2281" s="22" t="str">
        <f>VLOOKUP($J2281,ASBVs!$A$2:$J$1041,10,FALSE)</f>
        <v>Twin</v>
      </c>
      <c r="G2281" s="78" t="str">
        <f>VLOOKUP($J2281,ASBVs!$A$2:$AX$1041,50,FALSE)</f>
        <v xml:space="preserve"> </v>
      </c>
      <c r="H2281" s="79"/>
      <c r="I2281" s="23" t="s">
        <v>2693</v>
      </c>
      <c r="J2281" s="24">
        <v>181</v>
      </c>
    </row>
    <row r="2282" spans="2:10" ht="12.6" customHeight="1" x14ac:dyDescent="0.3">
      <c r="B2282" s="25" t="s">
        <v>2694</v>
      </c>
      <c r="C2282" s="80" t="str">
        <f>VLOOKUP($J2281,ASBVs!$A$2:$H$1041,8,FALSE)</f>
        <v>214627</v>
      </c>
      <c r="D2282" s="80"/>
      <c r="E2282" s="81"/>
      <c r="F2282" s="26" t="s">
        <v>2639</v>
      </c>
      <c r="G2282" s="82">
        <f>VLOOKUP($J2281,ASBVs!$A$2:$I$1041,9,FALSE)</f>
        <v>44709</v>
      </c>
      <c r="H2282" s="83"/>
      <c r="I2282" s="83"/>
      <c r="J2282" s="84"/>
    </row>
    <row r="2283" spans="2:10" ht="12.6" customHeight="1" x14ac:dyDescent="0.3">
      <c r="B2283" s="27" t="s">
        <v>0</v>
      </c>
      <c r="C2283" s="28" t="s">
        <v>1</v>
      </c>
      <c r="D2283" s="28" t="s">
        <v>2</v>
      </c>
      <c r="E2283" s="28" t="s">
        <v>3</v>
      </c>
      <c r="F2283" s="27" t="s">
        <v>4</v>
      </c>
      <c r="G2283" s="28" t="s">
        <v>1093</v>
      </c>
      <c r="H2283" s="28" t="s">
        <v>1092</v>
      </c>
      <c r="I2283" s="28" t="s">
        <v>5</v>
      </c>
      <c r="J2283" s="28" t="s">
        <v>2652</v>
      </c>
    </row>
    <row r="2284" spans="2:10" ht="12.6" customHeight="1" x14ac:dyDescent="0.3">
      <c r="B2284" s="29">
        <f>VLOOKUP($J2281,ASBVs!$A$2:$AP$1041,11,FALSE)</f>
        <v>0.3</v>
      </c>
      <c r="C2284" s="29">
        <f>VLOOKUP($J2281,ASBVs!$A$2:$AP$1041,13,FALSE)</f>
        <v>8.27</v>
      </c>
      <c r="D2284" s="29">
        <f>VLOOKUP($J2281,ASBVs!$A$2:$AP$1041,15,FALSE)</f>
        <v>12.43</v>
      </c>
      <c r="E2284" s="29">
        <f>VLOOKUP($J2281,ASBVs!$A$2:$AP$1041,17,FALSE)</f>
        <v>0.52</v>
      </c>
      <c r="F2284" s="29">
        <f>VLOOKUP($J2281,ASBVs!$A$2:$AP$1041,19,FALSE)</f>
        <v>2.48</v>
      </c>
      <c r="G2284" s="39">
        <f>VLOOKUP($J2281,ASBVs!$A$2:$AP$1041,41,FALSE)</f>
        <v>0.42</v>
      </c>
      <c r="H2284" s="39">
        <f>VLOOKUP($J2281,ASBVs!$A$2:$AP$1041,39,FALSE)</f>
        <v>0.28000000000000003</v>
      </c>
      <c r="I2284" s="29">
        <f>VLOOKUP($J2281,ASBVs!$A$2:$AP$1041,21,FALSE)</f>
        <v>0.44</v>
      </c>
      <c r="J2284" s="39">
        <f>VLOOKUP($J2281,ASBVs!$A$2:$AP$1041,31,FALSE)</f>
        <v>0.25</v>
      </c>
    </row>
    <row r="2285" spans="2:10" ht="12.6" customHeight="1" x14ac:dyDescent="0.3">
      <c r="B2285" s="29">
        <f>VLOOKUP($J2281,ASBVs!$A$2:$AP$1041,12,FALSE)</f>
        <v>67</v>
      </c>
      <c r="C2285" s="29">
        <f>VLOOKUP($J2281,ASBVs!$A$2:$AP$1041,14,FALSE)</f>
        <v>70</v>
      </c>
      <c r="D2285" s="29">
        <f>VLOOKUP($J2281,ASBVs!$A$2:$AP$1041,16,FALSE)</f>
        <v>60</v>
      </c>
      <c r="E2285" s="29">
        <f>VLOOKUP($J2281,ASBVs!$A$2:$AP$1041,18,FALSE)</f>
        <v>64</v>
      </c>
      <c r="F2285" s="29">
        <f>VLOOKUP($J2281,ASBVs!$A$2:$AP$1041,20,FALSE)</f>
        <v>65</v>
      </c>
      <c r="G2285" s="29">
        <f>VLOOKUP($J2281,ASBVs!$A$2:$AP$1041,42,FALSE)</f>
        <v>52</v>
      </c>
      <c r="H2285" s="29">
        <f>VLOOKUP($J2281,ASBVs!$A$2:$AP$1041,40,FALSE)</f>
        <v>45</v>
      </c>
      <c r="I2285" s="29">
        <f>VLOOKUP($J2281,ASBVs!$A$2:$AP$1041,22,FALSE)</f>
        <v>56</v>
      </c>
      <c r="J2285" s="29">
        <f>VLOOKUP($J2281,ASBVs!$A$2:$AP$1041,32,FALSE)</f>
        <v>50</v>
      </c>
    </row>
    <row r="2286" spans="2:10" ht="12.6" customHeight="1" x14ac:dyDescent="0.3">
      <c r="B2286" s="31" t="s">
        <v>1089</v>
      </c>
      <c r="C2286" s="27" t="s">
        <v>1090</v>
      </c>
      <c r="D2286" s="27" t="s">
        <v>1091</v>
      </c>
      <c r="E2286" s="27" t="s">
        <v>8</v>
      </c>
      <c r="F2286" s="27" t="s">
        <v>6</v>
      </c>
      <c r="G2286" s="27" t="s">
        <v>7</v>
      </c>
      <c r="H2286" s="27" t="s">
        <v>2638</v>
      </c>
      <c r="I2286" s="85" t="s">
        <v>2700</v>
      </c>
      <c r="J2286" s="86"/>
    </row>
    <row r="2287" spans="2:10" ht="12.6" customHeight="1" x14ac:dyDescent="0.3">
      <c r="B2287" s="30">
        <f>VLOOKUP($J2281,ASBVs!$A$2:$AP$1041,33,FALSE)</f>
        <v>0.04</v>
      </c>
      <c r="C2287" s="30">
        <f>VLOOKUP($J2281,ASBVs!$A$2:$AP$1041,35,FALSE)</f>
        <v>0.28999999999999998</v>
      </c>
      <c r="D2287" s="30">
        <f>VLOOKUP($J2281,ASBVs!$A$2:$AP$1041,37,FALSE)</f>
        <v>0.01</v>
      </c>
      <c r="E2287" s="32">
        <f>VLOOKUP($J2281,ASBVs!$A$2:$AP$1041,29,FALSE)</f>
        <v>4.1900000000000004</v>
      </c>
      <c r="F2287" s="32">
        <f>VLOOKUP($J2281,ASBVs!$A$2:$AP$1041,23,FALSE)</f>
        <v>-0.2</v>
      </c>
      <c r="G2287" s="32">
        <f>VLOOKUP($J2281,ASBVs!$A$2:$AP$1041,25,FALSE)</f>
        <v>3.75</v>
      </c>
      <c r="H2287" s="32">
        <f>VLOOKUP($J2281,ASBVs!$A$2:$AP$1041,27,FALSE)</f>
        <v>2.17</v>
      </c>
      <c r="I2287" s="86"/>
      <c r="J2287" s="86"/>
    </row>
    <row r="2288" spans="2:10" ht="12.6" customHeight="1" x14ac:dyDescent="0.3">
      <c r="B2288" s="33">
        <f>VLOOKUP($J2281,ASBVs!$A$2:$AP$1041,34,FALSE)</f>
        <v>39</v>
      </c>
      <c r="C2288" s="33">
        <f>VLOOKUP($J2281,ASBVs!$A$2:$AP$1041,36,FALSE)</f>
        <v>49</v>
      </c>
      <c r="D2288" s="33">
        <f>VLOOKUP($J2281,ASBVs!$A$2:$AP$1041,38,FALSE)</f>
        <v>33</v>
      </c>
      <c r="E2288" s="33">
        <f>VLOOKUP($J2281,ASBVs!$A$2:$AP$1041,30,FALSE)</f>
        <v>59</v>
      </c>
      <c r="F2288" s="33">
        <f>VLOOKUP($J2281,ASBVs!$A$2:$AP$1041,24,FALSE)</f>
        <v>46</v>
      </c>
      <c r="G2288" s="33">
        <f>VLOOKUP($J2281,ASBVs!$A$2:$AP$1041,26,FALSE)</f>
        <v>46</v>
      </c>
      <c r="H2288" s="33">
        <f>VLOOKUP($J2281,ASBVs!$A$2:$AP$1041,28,FALSE)</f>
        <v>50</v>
      </c>
      <c r="I2288" s="99">
        <f>VLOOKUP($J2281,ASBVs!$A$2:$AQ$1041,43,FALSE)</f>
        <v>8.7099999999999991</v>
      </c>
      <c r="J2288" s="79"/>
    </row>
    <row r="2289" spans="2:10" ht="12.6" customHeight="1" x14ac:dyDescent="0.3">
      <c r="B2289" s="87" t="s">
        <v>2695</v>
      </c>
      <c r="C2289" s="88"/>
      <c r="D2289" s="89" t="s">
        <v>2699</v>
      </c>
      <c r="E2289" s="90"/>
      <c r="F2289" s="91" t="str">
        <f>VLOOKUP($J2281,ASBVs!$A$2:$F$1041,6,FALSE)</f>
        <v xml:space="preserve"> </v>
      </c>
      <c r="G2289" s="34" t="s">
        <v>2669</v>
      </c>
      <c r="H2289" s="35" t="str">
        <f>VLOOKUP($J2281,ASBVs!$A$2:$AU$1041,46,FALSE)</f>
        <v>1</v>
      </c>
      <c r="I2289" s="34" t="s">
        <v>2670</v>
      </c>
      <c r="J2289" s="35" t="str">
        <f>VLOOKUP($J2281,ASBVs!$A$2:$AU$1041,47,FALSE)</f>
        <v>1</v>
      </c>
    </row>
    <row r="2290" spans="2:10" ht="12.6" customHeight="1" x14ac:dyDescent="0.3">
      <c r="B2290" s="93">
        <f>VLOOKUP($J2281,ASBVs!$A$2:$AS$1041,45,FALSE)</f>
        <v>127.36</v>
      </c>
      <c r="C2290" s="94"/>
      <c r="D2290" s="93">
        <f>VLOOKUP($J2281,ASBVs!$A$2:$AS$1041,44,FALSE)</f>
        <v>168.03</v>
      </c>
      <c r="E2290" s="94"/>
      <c r="F2290" s="92"/>
      <c r="G2290" s="34" t="s">
        <v>2671</v>
      </c>
      <c r="H2290" s="35" t="str">
        <f>VLOOKUP($J2281,ASBVs!$A$2:$AW$1041,48,FALSE)</f>
        <v>2</v>
      </c>
      <c r="I2290" s="34" t="s">
        <v>2672</v>
      </c>
      <c r="J2290" s="35">
        <f>VLOOKUP($J2281,ASBVs!$A$2:$AW$1041,49,FALSE)</f>
        <v>3</v>
      </c>
    </row>
    <row r="2291" spans="2:10" ht="12.6" customHeight="1" x14ac:dyDescent="0.3">
      <c r="B2291" s="36" t="s">
        <v>2696</v>
      </c>
      <c r="C2291" s="95" t="str">
        <f>VLOOKUP($J2281,ASBVs!$A$2:$E$1041,5,FALSE)</f>
        <v xml:space="preserve">Individual </v>
      </c>
      <c r="D2291" s="96"/>
      <c r="E2291" s="97" t="s">
        <v>2697</v>
      </c>
      <c r="F2291" s="98"/>
      <c r="G2291" s="74"/>
      <c r="H2291" s="75"/>
      <c r="I2291" s="37" t="s">
        <v>2698</v>
      </c>
      <c r="J2291" s="38"/>
    </row>
    <row r="2293" spans="2:10" ht="12.6" customHeight="1" x14ac:dyDescent="0.3">
      <c r="B2293" s="76" t="s">
        <v>2692</v>
      </c>
      <c r="C2293" s="77"/>
      <c r="D2293" s="20" t="str">
        <f>VLOOKUP($J2293,ASBVs!$A$2:$B$1041,2,FALSE)</f>
        <v>225471</v>
      </c>
      <c r="E2293" s="21"/>
      <c r="F2293" s="22" t="str">
        <f>VLOOKUP($J2293,ASBVs!$A$2:$J$1041,10,FALSE)</f>
        <v>Single</v>
      </c>
      <c r="G2293" s="78" t="str">
        <f>VLOOKUP($J2293,ASBVs!$A$2:$AX$1041,50,FALSE)</f>
        <v xml:space="preserve"> </v>
      </c>
      <c r="H2293" s="79"/>
      <c r="I2293" s="23" t="s">
        <v>2693</v>
      </c>
      <c r="J2293" s="24">
        <v>182</v>
      </c>
    </row>
    <row r="2294" spans="2:10" ht="12.6" customHeight="1" x14ac:dyDescent="0.3">
      <c r="B2294" s="25" t="s">
        <v>2694</v>
      </c>
      <c r="C2294" s="80" t="str">
        <f>VLOOKUP($J2293,ASBVs!$A$2:$H$1041,8,FALSE)</f>
        <v>205435</v>
      </c>
      <c r="D2294" s="80"/>
      <c r="E2294" s="81"/>
      <c r="F2294" s="26" t="s">
        <v>2639</v>
      </c>
      <c r="G2294" s="82">
        <f>VLOOKUP($J2293,ASBVs!$A$2:$I$1041,9,FALSE)</f>
        <v>44725</v>
      </c>
      <c r="H2294" s="83"/>
      <c r="I2294" s="83"/>
      <c r="J2294" s="84"/>
    </row>
    <row r="2295" spans="2:10" ht="12.6" customHeight="1" x14ac:dyDescent="0.3">
      <c r="B2295" s="27" t="s">
        <v>0</v>
      </c>
      <c r="C2295" s="28" t="s">
        <v>1</v>
      </c>
      <c r="D2295" s="28" t="s">
        <v>2</v>
      </c>
      <c r="E2295" s="28" t="s">
        <v>3</v>
      </c>
      <c r="F2295" s="27" t="s">
        <v>4</v>
      </c>
      <c r="G2295" s="28" t="s">
        <v>1093</v>
      </c>
      <c r="H2295" s="28" t="s">
        <v>1092</v>
      </c>
      <c r="I2295" s="28" t="s">
        <v>5</v>
      </c>
      <c r="J2295" s="28" t="s">
        <v>2652</v>
      </c>
    </row>
    <row r="2296" spans="2:10" ht="12.6" customHeight="1" x14ac:dyDescent="0.3">
      <c r="B2296" s="29">
        <f>VLOOKUP($J2293,ASBVs!$A$2:$AP$1041,11,FALSE)</f>
        <v>0.16</v>
      </c>
      <c r="C2296" s="29">
        <f>VLOOKUP($J2293,ASBVs!$A$2:$AP$1041,13,FALSE)</f>
        <v>7.55</v>
      </c>
      <c r="D2296" s="29">
        <f>VLOOKUP($J2293,ASBVs!$A$2:$AP$1041,15,FALSE)</f>
        <v>9.39</v>
      </c>
      <c r="E2296" s="29">
        <f>VLOOKUP($J2293,ASBVs!$A$2:$AP$1041,17,FALSE)</f>
        <v>0.15</v>
      </c>
      <c r="F2296" s="29">
        <f>VLOOKUP($J2293,ASBVs!$A$2:$AP$1041,19,FALSE)</f>
        <v>1.97</v>
      </c>
      <c r="G2296" s="39">
        <f>VLOOKUP($J2293,ASBVs!$A$2:$AP$1041,41,FALSE)</f>
        <v>0.42</v>
      </c>
      <c r="H2296" s="39">
        <f>VLOOKUP($J2293,ASBVs!$A$2:$AP$1041,39,FALSE)</f>
        <v>0.31</v>
      </c>
      <c r="I2296" s="29">
        <f>VLOOKUP($J2293,ASBVs!$A$2:$AP$1041,21,FALSE)</f>
        <v>0.41</v>
      </c>
      <c r="J2296" s="39">
        <f>VLOOKUP($J2293,ASBVs!$A$2:$AP$1041,31,FALSE)</f>
        <v>0.27</v>
      </c>
    </row>
    <row r="2297" spans="2:10" ht="12.6" customHeight="1" x14ac:dyDescent="0.3">
      <c r="B2297" s="29">
        <f>VLOOKUP($J2293,ASBVs!$A$2:$AP$1041,12,FALSE)</f>
        <v>69</v>
      </c>
      <c r="C2297" s="29">
        <f>VLOOKUP($J2293,ASBVs!$A$2:$AP$1041,14,FALSE)</f>
        <v>71</v>
      </c>
      <c r="D2297" s="29">
        <f>VLOOKUP($J2293,ASBVs!$A$2:$AP$1041,16,FALSE)</f>
        <v>61</v>
      </c>
      <c r="E2297" s="29">
        <f>VLOOKUP($J2293,ASBVs!$A$2:$AP$1041,18,FALSE)</f>
        <v>68</v>
      </c>
      <c r="F2297" s="29">
        <f>VLOOKUP($J2293,ASBVs!$A$2:$AP$1041,20,FALSE)</f>
        <v>67</v>
      </c>
      <c r="G2297" s="29">
        <f>VLOOKUP($J2293,ASBVs!$A$2:$AP$1041,42,FALSE)</f>
        <v>62</v>
      </c>
      <c r="H2297" s="29">
        <f>VLOOKUP($J2293,ASBVs!$A$2:$AP$1041,40,FALSE)</f>
        <v>51</v>
      </c>
      <c r="I2297" s="29">
        <f>VLOOKUP($J2293,ASBVs!$A$2:$AP$1041,22,FALSE)</f>
        <v>60</v>
      </c>
      <c r="J2297" s="29">
        <f>VLOOKUP($J2293,ASBVs!$A$2:$AP$1041,32,FALSE)</f>
        <v>60</v>
      </c>
    </row>
    <row r="2298" spans="2:10" ht="12.6" customHeight="1" x14ac:dyDescent="0.3">
      <c r="B2298" s="31" t="s">
        <v>1089</v>
      </c>
      <c r="C2298" s="27" t="s">
        <v>1090</v>
      </c>
      <c r="D2298" s="27" t="s">
        <v>1091</v>
      </c>
      <c r="E2298" s="27" t="s">
        <v>8</v>
      </c>
      <c r="F2298" s="27" t="s">
        <v>6</v>
      </c>
      <c r="G2298" s="27" t="s">
        <v>7</v>
      </c>
      <c r="H2298" s="27" t="s">
        <v>2638</v>
      </c>
      <c r="I2298" s="85" t="s">
        <v>2700</v>
      </c>
      <c r="J2298" s="86"/>
    </row>
    <row r="2299" spans="2:10" ht="12.6" customHeight="1" x14ac:dyDescent="0.3">
      <c r="B2299" s="30">
        <f>VLOOKUP($J2293,ASBVs!$A$2:$AP$1041,33,FALSE)</f>
        <v>0.06</v>
      </c>
      <c r="C2299" s="30">
        <f>VLOOKUP($J2293,ASBVs!$A$2:$AP$1041,35,FALSE)</f>
        <v>0.28999999999999998</v>
      </c>
      <c r="D2299" s="30">
        <f>VLOOKUP($J2293,ASBVs!$A$2:$AP$1041,37,FALSE)</f>
        <v>0.01</v>
      </c>
      <c r="E2299" s="32">
        <f>VLOOKUP($J2293,ASBVs!$A$2:$AP$1041,29,FALSE)</f>
        <v>4.2300000000000004</v>
      </c>
      <c r="F2299" s="32">
        <f>VLOOKUP($J2293,ASBVs!$A$2:$AP$1041,23,FALSE)</f>
        <v>-0.39</v>
      </c>
      <c r="G2299" s="32">
        <f>VLOOKUP($J2293,ASBVs!$A$2:$AP$1041,25,FALSE)</f>
        <v>3.2</v>
      </c>
      <c r="H2299" s="32">
        <f>VLOOKUP($J2293,ASBVs!$A$2:$AP$1041,27,FALSE)</f>
        <v>1.65</v>
      </c>
      <c r="I2299" s="86"/>
      <c r="J2299" s="86"/>
    </row>
    <row r="2300" spans="2:10" ht="12.6" customHeight="1" x14ac:dyDescent="0.3">
      <c r="B2300" s="33">
        <f>VLOOKUP($J2293,ASBVs!$A$2:$AP$1041,34,FALSE)</f>
        <v>45</v>
      </c>
      <c r="C2300" s="33">
        <f>VLOOKUP($J2293,ASBVs!$A$2:$AP$1041,36,FALSE)</f>
        <v>55</v>
      </c>
      <c r="D2300" s="33">
        <f>VLOOKUP($J2293,ASBVs!$A$2:$AP$1041,38,FALSE)</f>
        <v>39</v>
      </c>
      <c r="E2300" s="33">
        <f>VLOOKUP($J2293,ASBVs!$A$2:$AP$1041,30,FALSE)</f>
        <v>61</v>
      </c>
      <c r="F2300" s="33">
        <f>VLOOKUP($J2293,ASBVs!$A$2:$AP$1041,24,FALSE)</f>
        <v>54</v>
      </c>
      <c r="G2300" s="33">
        <f>VLOOKUP($J2293,ASBVs!$A$2:$AP$1041,26,FALSE)</f>
        <v>52</v>
      </c>
      <c r="H2300" s="33">
        <f>VLOOKUP($J2293,ASBVs!$A$2:$AP$1041,28,FALSE)</f>
        <v>55</v>
      </c>
      <c r="I2300" s="99">
        <f>VLOOKUP($J2293,ASBVs!$A$2:$AQ$1041,43,FALSE)</f>
        <v>7.96</v>
      </c>
      <c r="J2300" s="79"/>
    </row>
    <row r="2301" spans="2:10" ht="12.6" customHeight="1" x14ac:dyDescent="0.3">
      <c r="B2301" s="87" t="s">
        <v>2695</v>
      </c>
      <c r="C2301" s="88"/>
      <c r="D2301" s="89" t="s">
        <v>2699</v>
      </c>
      <c r="E2301" s="90"/>
      <c r="F2301" s="91" t="str">
        <f>VLOOKUP($J2293,ASBVs!$A$2:$F$1041,6,FALSE)</f>
        <v xml:space="preserve"> </v>
      </c>
      <c r="G2301" s="34" t="s">
        <v>2669</v>
      </c>
      <c r="H2301" s="35" t="str">
        <f>VLOOKUP($J2293,ASBVs!$A$2:$AU$1041,46,FALSE)</f>
        <v>2</v>
      </c>
      <c r="I2301" s="34" t="s">
        <v>2670</v>
      </c>
      <c r="J2301" s="35" t="str">
        <f>VLOOKUP($J2293,ASBVs!$A$2:$AU$1041,47,FALSE)</f>
        <v>3</v>
      </c>
    </row>
    <row r="2302" spans="2:10" ht="12.6" customHeight="1" x14ac:dyDescent="0.3">
      <c r="B2302" s="93">
        <f>VLOOKUP($J2293,ASBVs!$A$2:$AS$1041,45,FALSE)</f>
        <v>127.24</v>
      </c>
      <c r="C2302" s="94"/>
      <c r="D2302" s="93">
        <f>VLOOKUP($J2293,ASBVs!$A$2:$AS$1041,44,FALSE)</f>
        <v>167.19</v>
      </c>
      <c r="E2302" s="94"/>
      <c r="F2302" s="92"/>
      <c r="G2302" s="34" t="s">
        <v>2671</v>
      </c>
      <c r="H2302" s="35" t="str">
        <f>VLOOKUP($J2293,ASBVs!$A$2:$AW$1041,48,FALSE)</f>
        <v>3</v>
      </c>
      <c r="I2302" s="34" t="s">
        <v>2672</v>
      </c>
      <c r="J2302" s="35">
        <f>VLOOKUP($J2293,ASBVs!$A$2:$AW$1041,49,FALSE)</f>
        <v>3</v>
      </c>
    </row>
    <row r="2303" spans="2:10" ht="12.6" customHeight="1" x14ac:dyDescent="0.3">
      <c r="B2303" s="36" t="s">
        <v>2696</v>
      </c>
      <c r="C2303" s="95" t="str">
        <f>VLOOKUP($J2293,ASBVs!$A$2:$E$1041,5,FALSE)</f>
        <v xml:space="preserve">Individual </v>
      </c>
      <c r="D2303" s="96"/>
      <c r="E2303" s="97" t="s">
        <v>2697</v>
      </c>
      <c r="F2303" s="98"/>
      <c r="G2303" s="74"/>
      <c r="H2303" s="75"/>
      <c r="I2303" s="37" t="s">
        <v>2698</v>
      </c>
      <c r="J2303" s="38"/>
    </row>
    <row r="2305" spans="2:10" ht="12.6" customHeight="1" x14ac:dyDescent="0.3">
      <c r="B2305" s="76" t="s">
        <v>2692</v>
      </c>
      <c r="C2305" s="77"/>
      <c r="D2305" s="20" t="str">
        <f>VLOOKUP($J2305,ASBVs!$A$2:$B$1041,2,FALSE)</f>
        <v>225557</v>
      </c>
      <c r="E2305" s="21"/>
      <c r="F2305" s="22" t="str">
        <f>VLOOKUP($J2305,ASBVs!$A$2:$J$1041,10,FALSE)</f>
        <v>Twin</v>
      </c>
      <c r="G2305" s="78" t="str">
        <f>VLOOKUP($J2305,ASBVs!$A$2:$AX$1041,50,FALSE)</f>
        <v xml:space="preserve"> </v>
      </c>
      <c r="H2305" s="79"/>
      <c r="I2305" s="23" t="s">
        <v>2693</v>
      </c>
      <c r="J2305" s="24">
        <v>183</v>
      </c>
    </row>
    <row r="2306" spans="2:10" ht="12.6" customHeight="1" x14ac:dyDescent="0.3">
      <c r="B2306" s="25" t="s">
        <v>2694</v>
      </c>
      <c r="C2306" s="80" t="str">
        <f>VLOOKUP($J2305,ASBVs!$A$2:$H$1041,8,FALSE)</f>
        <v>207279</v>
      </c>
      <c r="D2306" s="80"/>
      <c r="E2306" s="81"/>
      <c r="F2306" s="26" t="s">
        <v>2639</v>
      </c>
      <c r="G2306" s="82">
        <f>VLOOKUP($J2305,ASBVs!$A$2:$I$1041,9,FALSE)</f>
        <v>44727</v>
      </c>
      <c r="H2306" s="83"/>
      <c r="I2306" s="83"/>
      <c r="J2306" s="84"/>
    </row>
    <row r="2307" spans="2:10" ht="12.6" customHeight="1" x14ac:dyDescent="0.3">
      <c r="B2307" s="27" t="s">
        <v>0</v>
      </c>
      <c r="C2307" s="28" t="s">
        <v>1</v>
      </c>
      <c r="D2307" s="28" t="s">
        <v>2</v>
      </c>
      <c r="E2307" s="28" t="s">
        <v>3</v>
      </c>
      <c r="F2307" s="27" t="s">
        <v>4</v>
      </c>
      <c r="G2307" s="28" t="s">
        <v>1093</v>
      </c>
      <c r="H2307" s="28" t="s">
        <v>1092</v>
      </c>
      <c r="I2307" s="28" t="s">
        <v>5</v>
      </c>
      <c r="J2307" s="28" t="s">
        <v>2652</v>
      </c>
    </row>
    <row r="2308" spans="2:10" ht="12.6" customHeight="1" x14ac:dyDescent="0.3">
      <c r="B2308" s="29">
        <f>VLOOKUP($J2305,ASBVs!$A$2:$AP$1041,11,FALSE)</f>
        <v>0.46</v>
      </c>
      <c r="C2308" s="29">
        <f>VLOOKUP($J2305,ASBVs!$A$2:$AP$1041,13,FALSE)</f>
        <v>8.83</v>
      </c>
      <c r="D2308" s="29">
        <f>VLOOKUP($J2305,ASBVs!$A$2:$AP$1041,15,FALSE)</f>
        <v>11.02</v>
      </c>
      <c r="E2308" s="29">
        <f>VLOOKUP($J2305,ASBVs!$A$2:$AP$1041,17,FALSE)</f>
        <v>0.71</v>
      </c>
      <c r="F2308" s="29">
        <f>VLOOKUP($J2305,ASBVs!$A$2:$AP$1041,19,FALSE)</f>
        <v>1.88</v>
      </c>
      <c r="G2308" s="39">
        <f>VLOOKUP($J2305,ASBVs!$A$2:$AP$1041,41,FALSE)</f>
        <v>0.51</v>
      </c>
      <c r="H2308" s="39">
        <f>VLOOKUP($J2305,ASBVs!$A$2:$AP$1041,39,FALSE)</f>
        <v>0.25</v>
      </c>
      <c r="I2308" s="29">
        <f>VLOOKUP($J2305,ASBVs!$A$2:$AP$1041,21,FALSE)</f>
        <v>-0.18</v>
      </c>
      <c r="J2308" s="39">
        <f>VLOOKUP($J2305,ASBVs!$A$2:$AP$1041,31,FALSE)</f>
        <v>0.35</v>
      </c>
    </row>
    <row r="2309" spans="2:10" ht="12.6" customHeight="1" x14ac:dyDescent="0.3">
      <c r="B2309" s="29">
        <f>VLOOKUP($J2305,ASBVs!$A$2:$AP$1041,12,FALSE)</f>
        <v>65</v>
      </c>
      <c r="C2309" s="29">
        <f>VLOOKUP($J2305,ASBVs!$A$2:$AP$1041,14,FALSE)</f>
        <v>70</v>
      </c>
      <c r="D2309" s="29">
        <f>VLOOKUP($J2305,ASBVs!$A$2:$AP$1041,16,FALSE)</f>
        <v>59</v>
      </c>
      <c r="E2309" s="29">
        <f>VLOOKUP($J2305,ASBVs!$A$2:$AP$1041,18,FALSE)</f>
        <v>65</v>
      </c>
      <c r="F2309" s="29">
        <f>VLOOKUP($J2305,ASBVs!$A$2:$AP$1041,20,FALSE)</f>
        <v>65</v>
      </c>
      <c r="G2309" s="29">
        <f>VLOOKUP($J2305,ASBVs!$A$2:$AP$1041,42,FALSE)</f>
        <v>56</v>
      </c>
      <c r="H2309" s="29">
        <f>VLOOKUP($J2305,ASBVs!$A$2:$AP$1041,40,FALSE)</f>
        <v>46</v>
      </c>
      <c r="I2309" s="29">
        <f>VLOOKUP($J2305,ASBVs!$A$2:$AP$1041,22,FALSE)</f>
        <v>55</v>
      </c>
      <c r="J2309" s="29">
        <f>VLOOKUP($J2305,ASBVs!$A$2:$AP$1041,32,FALSE)</f>
        <v>54</v>
      </c>
    </row>
    <row r="2310" spans="2:10" ht="12.6" customHeight="1" x14ac:dyDescent="0.3">
      <c r="B2310" s="31" t="s">
        <v>1089</v>
      </c>
      <c r="C2310" s="27" t="s">
        <v>1090</v>
      </c>
      <c r="D2310" s="27" t="s">
        <v>1091</v>
      </c>
      <c r="E2310" s="27" t="s">
        <v>8</v>
      </c>
      <c r="F2310" s="27" t="s">
        <v>6</v>
      </c>
      <c r="G2310" s="27" t="s">
        <v>7</v>
      </c>
      <c r="H2310" s="27" t="s">
        <v>2638</v>
      </c>
      <c r="I2310" s="85" t="s">
        <v>2700</v>
      </c>
      <c r="J2310" s="86"/>
    </row>
    <row r="2311" spans="2:10" ht="12.6" customHeight="1" x14ac:dyDescent="0.3">
      <c r="B2311" s="30">
        <f>VLOOKUP($J2305,ASBVs!$A$2:$AP$1041,33,FALSE)</f>
        <v>0.05</v>
      </c>
      <c r="C2311" s="30">
        <f>VLOOKUP($J2305,ASBVs!$A$2:$AP$1041,35,FALSE)</f>
        <v>0.22</v>
      </c>
      <c r="D2311" s="30">
        <f>VLOOKUP($J2305,ASBVs!$A$2:$AP$1041,37,FALSE)</f>
        <v>0.01</v>
      </c>
      <c r="E2311" s="32">
        <f>VLOOKUP($J2305,ASBVs!$A$2:$AP$1041,29,FALSE)</f>
        <v>4.3</v>
      </c>
      <c r="F2311" s="32">
        <f>VLOOKUP($J2305,ASBVs!$A$2:$AP$1041,23,FALSE)</f>
        <v>-0.26</v>
      </c>
      <c r="G2311" s="32">
        <f>VLOOKUP($J2305,ASBVs!$A$2:$AP$1041,25,FALSE)</f>
        <v>5.13</v>
      </c>
      <c r="H2311" s="32">
        <f>VLOOKUP($J2305,ASBVs!$A$2:$AP$1041,27,FALSE)</f>
        <v>1.72</v>
      </c>
      <c r="I2311" s="86"/>
      <c r="J2311" s="86"/>
    </row>
    <row r="2312" spans="2:10" ht="12.6" customHeight="1" x14ac:dyDescent="0.3">
      <c r="B2312" s="33">
        <f>VLOOKUP($J2305,ASBVs!$A$2:$AP$1041,34,FALSE)</f>
        <v>40</v>
      </c>
      <c r="C2312" s="33">
        <f>VLOOKUP($J2305,ASBVs!$A$2:$AP$1041,36,FALSE)</f>
        <v>50</v>
      </c>
      <c r="D2312" s="33">
        <f>VLOOKUP($J2305,ASBVs!$A$2:$AP$1041,38,FALSE)</f>
        <v>33</v>
      </c>
      <c r="E2312" s="33">
        <f>VLOOKUP($J2305,ASBVs!$A$2:$AP$1041,30,FALSE)</f>
        <v>60</v>
      </c>
      <c r="F2312" s="33">
        <f>VLOOKUP($J2305,ASBVs!$A$2:$AP$1041,24,FALSE)</f>
        <v>46</v>
      </c>
      <c r="G2312" s="33">
        <f>VLOOKUP($J2305,ASBVs!$A$2:$AP$1041,26,FALSE)</f>
        <v>46</v>
      </c>
      <c r="H2312" s="33">
        <f>VLOOKUP($J2305,ASBVs!$A$2:$AP$1041,28,FALSE)</f>
        <v>51</v>
      </c>
      <c r="I2312" s="99">
        <f>VLOOKUP($J2305,ASBVs!$A$2:$AQ$1041,43,FALSE)</f>
        <v>8.65</v>
      </c>
      <c r="J2312" s="79"/>
    </row>
    <row r="2313" spans="2:10" ht="12.6" customHeight="1" x14ac:dyDescent="0.3">
      <c r="B2313" s="87" t="s">
        <v>2695</v>
      </c>
      <c r="C2313" s="88"/>
      <c r="D2313" s="89" t="s">
        <v>2699</v>
      </c>
      <c r="E2313" s="90"/>
      <c r="F2313" s="91" t="str">
        <f>VLOOKUP($J2305,ASBVs!$A$2:$F$1041,6,FALSE)</f>
        <v xml:space="preserve"> </v>
      </c>
      <c r="G2313" s="34" t="s">
        <v>2669</v>
      </c>
      <c r="H2313" s="35" t="str">
        <f>VLOOKUP($J2305,ASBVs!$A$2:$AU$1041,46,FALSE)</f>
        <v>2</v>
      </c>
      <c r="I2313" s="34" t="s">
        <v>2670</v>
      </c>
      <c r="J2313" s="35" t="str">
        <f>VLOOKUP($J2305,ASBVs!$A$2:$AU$1041,47,FALSE)</f>
        <v>2</v>
      </c>
    </row>
    <row r="2314" spans="2:10" ht="12.6" customHeight="1" x14ac:dyDescent="0.3">
      <c r="B2314" s="93">
        <f>VLOOKUP($J2305,ASBVs!$A$2:$AS$1041,45,FALSE)</f>
        <v>127.09</v>
      </c>
      <c r="C2314" s="94"/>
      <c r="D2314" s="93">
        <f>VLOOKUP($J2305,ASBVs!$A$2:$AS$1041,44,FALSE)</f>
        <v>168.78</v>
      </c>
      <c r="E2314" s="94"/>
      <c r="F2314" s="92"/>
      <c r="G2314" s="34" t="s">
        <v>2671</v>
      </c>
      <c r="H2314" s="35" t="str">
        <f>VLOOKUP($J2305,ASBVs!$A$2:$AW$1041,48,FALSE)</f>
        <v>2</v>
      </c>
      <c r="I2314" s="34" t="s">
        <v>2672</v>
      </c>
      <c r="J2314" s="35">
        <f>VLOOKUP($J2305,ASBVs!$A$2:$AW$1041,49,FALSE)</f>
        <v>3</v>
      </c>
    </row>
    <row r="2315" spans="2:10" ht="12.6" customHeight="1" x14ac:dyDescent="0.3">
      <c r="B2315" s="36" t="s">
        <v>2696</v>
      </c>
      <c r="C2315" s="95" t="str">
        <f>VLOOKUP($J2305,ASBVs!$A$2:$E$1041,5,FALSE)</f>
        <v xml:space="preserve">Individual </v>
      </c>
      <c r="D2315" s="96"/>
      <c r="E2315" s="97" t="s">
        <v>2697</v>
      </c>
      <c r="F2315" s="98"/>
      <c r="G2315" s="74"/>
      <c r="H2315" s="75"/>
      <c r="I2315" s="37" t="s">
        <v>2698</v>
      </c>
      <c r="J2315" s="38"/>
    </row>
    <row r="2317" spans="2:10" ht="12.6" customHeight="1" x14ac:dyDescent="0.3">
      <c r="B2317" s="76" t="s">
        <v>2692</v>
      </c>
      <c r="C2317" s="77"/>
      <c r="D2317" s="20" t="str">
        <f>VLOOKUP($J2317,ASBVs!$A$2:$B$1041,2,FALSE)</f>
        <v>224819</v>
      </c>
      <c r="E2317" s="21"/>
      <c r="F2317" s="22" t="str">
        <f>VLOOKUP($J2317,ASBVs!$A$2:$J$1041,10,FALSE)</f>
        <v>Twin</v>
      </c>
      <c r="G2317" s="78" t="str">
        <f>VLOOKUP($J2317,ASBVs!$A$2:$AX$1041,50,FALSE)</f>
        <v xml:space="preserve"> </v>
      </c>
      <c r="H2317" s="79"/>
      <c r="I2317" s="23" t="s">
        <v>2693</v>
      </c>
      <c r="J2317" s="24">
        <v>184</v>
      </c>
    </row>
    <row r="2318" spans="2:10" ht="12.6" customHeight="1" x14ac:dyDescent="0.3">
      <c r="B2318" s="25" t="s">
        <v>2694</v>
      </c>
      <c r="C2318" s="80" t="str">
        <f>VLOOKUP($J2317,ASBVs!$A$2:$H$1041,8,FALSE)</f>
        <v>218959</v>
      </c>
      <c r="D2318" s="80"/>
      <c r="E2318" s="81"/>
      <c r="F2318" s="26" t="s">
        <v>2639</v>
      </c>
      <c r="G2318" s="82">
        <f>VLOOKUP($J2317,ASBVs!$A$2:$I$1041,9,FALSE)</f>
        <v>44711</v>
      </c>
      <c r="H2318" s="83"/>
      <c r="I2318" s="83"/>
      <c r="J2318" s="84"/>
    </row>
    <row r="2319" spans="2:10" ht="12.6" customHeight="1" x14ac:dyDescent="0.3">
      <c r="B2319" s="27" t="s">
        <v>0</v>
      </c>
      <c r="C2319" s="28" t="s">
        <v>1</v>
      </c>
      <c r="D2319" s="28" t="s">
        <v>2</v>
      </c>
      <c r="E2319" s="28" t="s">
        <v>3</v>
      </c>
      <c r="F2319" s="27" t="s">
        <v>4</v>
      </c>
      <c r="G2319" s="28" t="s">
        <v>1093</v>
      </c>
      <c r="H2319" s="28" t="s">
        <v>1092</v>
      </c>
      <c r="I2319" s="28" t="s">
        <v>5</v>
      </c>
      <c r="J2319" s="28" t="s">
        <v>2652</v>
      </c>
    </row>
    <row r="2320" spans="2:10" ht="12.6" customHeight="1" x14ac:dyDescent="0.3">
      <c r="B2320" s="29">
        <f>VLOOKUP($J2317,ASBVs!$A$2:$AP$1041,11,FALSE)</f>
        <v>0.49</v>
      </c>
      <c r="C2320" s="29">
        <f>VLOOKUP($J2317,ASBVs!$A$2:$AP$1041,13,FALSE)</f>
        <v>8.42</v>
      </c>
      <c r="D2320" s="29">
        <f>VLOOKUP($J2317,ASBVs!$A$2:$AP$1041,15,FALSE)</f>
        <v>10.74</v>
      </c>
      <c r="E2320" s="29">
        <f>VLOOKUP($J2317,ASBVs!$A$2:$AP$1041,17,FALSE)</f>
        <v>0.55000000000000004</v>
      </c>
      <c r="F2320" s="29">
        <f>VLOOKUP($J2317,ASBVs!$A$2:$AP$1041,19,FALSE)</f>
        <v>2.17</v>
      </c>
      <c r="G2320" s="39">
        <f>VLOOKUP($J2317,ASBVs!$A$2:$AP$1041,41,FALSE)</f>
        <v>0.49</v>
      </c>
      <c r="H2320" s="39">
        <f>VLOOKUP($J2317,ASBVs!$A$2:$AP$1041,39,FALSE)</f>
        <v>0.24</v>
      </c>
      <c r="I2320" s="29">
        <f>VLOOKUP($J2317,ASBVs!$A$2:$AP$1041,21,FALSE)</f>
        <v>-0.36</v>
      </c>
      <c r="J2320" s="39">
        <f>VLOOKUP($J2317,ASBVs!$A$2:$AP$1041,31,FALSE)</f>
        <v>0.31</v>
      </c>
    </row>
    <row r="2321" spans="2:10" ht="12.6" customHeight="1" x14ac:dyDescent="0.3">
      <c r="B2321" s="29">
        <f>VLOOKUP($J2317,ASBVs!$A$2:$AP$1041,12,FALSE)</f>
        <v>66</v>
      </c>
      <c r="C2321" s="29">
        <f>VLOOKUP($J2317,ASBVs!$A$2:$AP$1041,14,FALSE)</f>
        <v>70</v>
      </c>
      <c r="D2321" s="29">
        <f>VLOOKUP($J2317,ASBVs!$A$2:$AP$1041,16,FALSE)</f>
        <v>60</v>
      </c>
      <c r="E2321" s="29">
        <f>VLOOKUP($J2317,ASBVs!$A$2:$AP$1041,18,FALSE)</f>
        <v>64</v>
      </c>
      <c r="F2321" s="29">
        <f>VLOOKUP($J2317,ASBVs!$A$2:$AP$1041,20,FALSE)</f>
        <v>65</v>
      </c>
      <c r="G2321" s="29">
        <f>VLOOKUP($J2317,ASBVs!$A$2:$AP$1041,42,FALSE)</f>
        <v>52</v>
      </c>
      <c r="H2321" s="29">
        <f>VLOOKUP($J2317,ASBVs!$A$2:$AP$1041,40,FALSE)</f>
        <v>45</v>
      </c>
      <c r="I2321" s="29">
        <f>VLOOKUP($J2317,ASBVs!$A$2:$AP$1041,22,FALSE)</f>
        <v>57</v>
      </c>
      <c r="J2321" s="29">
        <f>VLOOKUP($J2317,ASBVs!$A$2:$AP$1041,32,FALSE)</f>
        <v>50</v>
      </c>
    </row>
    <row r="2322" spans="2:10" ht="12.6" customHeight="1" x14ac:dyDescent="0.3">
      <c r="B2322" s="31" t="s">
        <v>1089</v>
      </c>
      <c r="C2322" s="27" t="s">
        <v>1090</v>
      </c>
      <c r="D2322" s="27" t="s">
        <v>1091</v>
      </c>
      <c r="E2322" s="27" t="s">
        <v>8</v>
      </c>
      <c r="F2322" s="27" t="s">
        <v>6</v>
      </c>
      <c r="G2322" s="27" t="s">
        <v>7</v>
      </c>
      <c r="H2322" s="27" t="s">
        <v>2638</v>
      </c>
      <c r="I2322" s="85" t="s">
        <v>2700</v>
      </c>
      <c r="J2322" s="86"/>
    </row>
    <row r="2323" spans="2:10" ht="12.6" customHeight="1" x14ac:dyDescent="0.3">
      <c r="B2323" s="30">
        <f>VLOOKUP($J2317,ASBVs!$A$2:$AP$1041,33,FALSE)</f>
        <v>0.03</v>
      </c>
      <c r="C2323" s="30">
        <f>VLOOKUP($J2317,ASBVs!$A$2:$AP$1041,35,FALSE)</f>
        <v>0.23</v>
      </c>
      <c r="D2323" s="30">
        <f>VLOOKUP($J2317,ASBVs!$A$2:$AP$1041,37,FALSE)</f>
        <v>0.02</v>
      </c>
      <c r="E2323" s="32">
        <f>VLOOKUP($J2317,ASBVs!$A$2:$AP$1041,29,FALSE)</f>
        <v>4.8099999999999996</v>
      </c>
      <c r="F2323" s="32">
        <f>VLOOKUP($J2317,ASBVs!$A$2:$AP$1041,23,FALSE)</f>
        <v>-0.32</v>
      </c>
      <c r="G2323" s="32">
        <f>VLOOKUP($J2317,ASBVs!$A$2:$AP$1041,25,FALSE)</f>
        <v>4.24</v>
      </c>
      <c r="H2323" s="32">
        <f>VLOOKUP($J2317,ASBVs!$A$2:$AP$1041,27,FALSE)</f>
        <v>2.27</v>
      </c>
      <c r="I2323" s="86"/>
      <c r="J2323" s="86"/>
    </row>
    <row r="2324" spans="2:10" ht="12.6" customHeight="1" x14ac:dyDescent="0.3">
      <c r="B2324" s="33">
        <f>VLOOKUP($J2317,ASBVs!$A$2:$AP$1041,34,FALSE)</f>
        <v>39</v>
      </c>
      <c r="C2324" s="33">
        <f>VLOOKUP($J2317,ASBVs!$A$2:$AP$1041,36,FALSE)</f>
        <v>48</v>
      </c>
      <c r="D2324" s="33">
        <f>VLOOKUP($J2317,ASBVs!$A$2:$AP$1041,38,FALSE)</f>
        <v>33</v>
      </c>
      <c r="E2324" s="33">
        <f>VLOOKUP($J2317,ASBVs!$A$2:$AP$1041,30,FALSE)</f>
        <v>59</v>
      </c>
      <c r="F2324" s="33">
        <f>VLOOKUP($J2317,ASBVs!$A$2:$AP$1041,24,FALSE)</f>
        <v>47</v>
      </c>
      <c r="G2324" s="33">
        <f>VLOOKUP($J2317,ASBVs!$A$2:$AP$1041,26,FALSE)</f>
        <v>46</v>
      </c>
      <c r="H2324" s="33">
        <f>VLOOKUP($J2317,ASBVs!$A$2:$AP$1041,28,FALSE)</f>
        <v>50</v>
      </c>
      <c r="I2324" s="99">
        <f>VLOOKUP($J2317,ASBVs!$A$2:$AQ$1041,43,FALSE)</f>
        <v>8.06</v>
      </c>
      <c r="J2324" s="79"/>
    </row>
    <row r="2325" spans="2:10" ht="12.6" customHeight="1" x14ac:dyDescent="0.3">
      <c r="B2325" s="87" t="s">
        <v>2695</v>
      </c>
      <c r="C2325" s="88"/>
      <c r="D2325" s="89" t="s">
        <v>2699</v>
      </c>
      <c r="E2325" s="90"/>
      <c r="F2325" s="91" t="str">
        <f>VLOOKUP($J2317,ASBVs!$A$2:$F$1041,6,FALSE)</f>
        <v xml:space="preserve"> </v>
      </c>
      <c r="G2325" s="34" t="s">
        <v>2669</v>
      </c>
      <c r="H2325" s="35" t="str">
        <f>VLOOKUP($J2317,ASBVs!$A$2:$AU$1041,46,FALSE)</f>
        <v>1</v>
      </c>
      <c r="I2325" s="34" t="s">
        <v>2670</v>
      </c>
      <c r="J2325" s="35" t="str">
        <f>VLOOKUP($J2317,ASBVs!$A$2:$AU$1041,47,FALSE)</f>
        <v>1</v>
      </c>
    </row>
    <row r="2326" spans="2:10" ht="12.6" customHeight="1" x14ac:dyDescent="0.3">
      <c r="B2326" s="93">
        <f>VLOOKUP($J2317,ASBVs!$A$2:$AS$1041,45,FALSE)</f>
        <v>125.5</v>
      </c>
      <c r="C2326" s="94"/>
      <c r="D2326" s="93">
        <f>VLOOKUP($J2317,ASBVs!$A$2:$AS$1041,44,FALSE)</f>
        <v>166.55</v>
      </c>
      <c r="E2326" s="94"/>
      <c r="F2326" s="92"/>
      <c r="G2326" s="34" t="s">
        <v>2671</v>
      </c>
      <c r="H2326" s="35" t="str">
        <f>VLOOKUP($J2317,ASBVs!$A$2:$AW$1041,48,FALSE)</f>
        <v>2</v>
      </c>
      <c r="I2326" s="34" t="s">
        <v>2672</v>
      </c>
      <c r="J2326" s="35">
        <f>VLOOKUP($J2317,ASBVs!$A$2:$AW$1041,49,FALSE)</f>
        <v>3</v>
      </c>
    </row>
    <row r="2327" spans="2:10" ht="12.6" customHeight="1" x14ac:dyDescent="0.3">
      <c r="B2327" s="36" t="s">
        <v>2696</v>
      </c>
      <c r="C2327" s="95" t="str">
        <f>VLOOKUP($J2317,ASBVs!$A$2:$E$1041,5,FALSE)</f>
        <v xml:space="preserve">Individual </v>
      </c>
      <c r="D2327" s="96"/>
      <c r="E2327" s="97" t="s">
        <v>2697</v>
      </c>
      <c r="F2327" s="98"/>
      <c r="G2327" s="74"/>
      <c r="H2327" s="75"/>
      <c r="I2327" s="37" t="s">
        <v>2698</v>
      </c>
      <c r="J2327" s="38"/>
    </row>
    <row r="2329" spans="2:10" ht="12.6" customHeight="1" x14ac:dyDescent="0.3">
      <c r="B2329" s="76" t="s">
        <v>2692</v>
      </c>
      <c r="C2329" s="77"/>
      <c r="D2329" s="20" t="str">
        <f>VLOOKUP($J2329,ASBVs!$A$2:$B$1041,2,FALSE)</f>
        <v>224228</v>
      </c>
      <c r="E2329" s="21"/>
      <c r="F2329" s="22" t="str">
        <f>VLOOKUP($J2329,ASBVs!$A$2:$J$1041,10,FALSE)</f>
        <v>Twin</v>
      </c>
      <c r="G2329" s="78" t="str">
        <f>VLOOKUP($J2329,ASBVs!$A$2:$AX$1041,50,FALSE)</f>
        <v xml:space="preserve"> </v>
      </c>
      <c r="H2329" s="79"/>
      <c r="I2329" s="23" t="s">
        <v>2693</v>
      </c>
      <c r="J2329" s="24">
        <v>185</v>
      </c>
    </row>
    <row r="2330" spans="2:10" ht="12.6" customHeight="1" x14ac:dyDescent="0.3">
      <c r="B2330" s="25" t="s">
        <v>2694</v>
      </c>
      <c r="C2330" s="80" t="str">
        <f>VLOOKUP($J2329,ASBVs!$A$2:$H$1041,8,FALSE)</f>
        <v>218812</v>
      </c>
      <c r="D2330" s="80"/>
      <c r="E2330" s="81"/>
      <c r="F2330" s="26" t="s">
        <v>2639</v>
      </c>
      <c r="G2330" s="82">
        <f>VLOOKUP($J2329,ASBVs!$A$2:$I$1041,9,FALSE)</f>
        <v>44708</v>
      </c>
      <c r="H2330" s="83"/>
      <c r="I2330" s="83"/>
      <c r="J2330" s="84"/>
    </row>
    <row r="2331" spans="2:10" ht="12.6" customHeight="1" x14ac:dyDescent="0.3">
      <c r="B2331" s="27" t="s">
        <v>0</v>
      </c>
      <c r="C2331" s="28" t="s">
        <v>1</v>
      </c>
      <c r="D2331" s="28" t="s">
        <v>2</v>
      </c>
      <c r="E2331" s="28" t="s">
        <v>3</v>
      </c>
      <c r="F2331" s="27" t="s">
        <v>4</v>
      </c>
      <c r="G2331" s="28" t="s">
        <v>1093</v>
      </c>
      <c r="H2331" s="28" t="s">
        <v>1092</v>
      </c>
      <c r="I2331" s="28" t="s">
        <v>5</v>
      </c>
      <c r="J2331" s="28" t="s">
        <v>2652</v>
      </c>
    </row>
    <row r="2332" spans="2:10" ht="12.6" customHeight="1" x14ac:dyDescent="0.3">
      <c r="B2332" s="29">
        <f>VLOOKUP($J2329,ASBVs!$A$2:$AP$1041,11,FALSE)</f>
        <v>0.36</v>
      </c>
      <c r="C2332" s="29">
        <f>VLOOKUP($J2329,ASBVs!$A$2:$AP$1041,13,FALSE)</f>
        <v>8.25</v>
      </c>
      <c r="D2332" s="29">
        <f>VLOOKUP($J2329,ASBVs!$A$2:$AP$1041,15,FALSE)</f>
        <v>14.06</v>
      </c>
      <c r="E2332" s="29">
        <f>VLOOKUP($J2329,ASBVs!$A$2:$AP$1041,17,FALSE)</f>
        <v>0.34</v>
      </c>
      <c r="F2332" s="29">
        <f>VLOOKUP($J2329,ASBVs!$A$2:$AP$1041,19,FALSE)</f>
        <v>1.34</v>
      </c>
      <c r="G2332" s="39">
        <f>VLOOKUP($J2329,ASBVs!$A$2:$AP$1041,41,FALSE)</f>
        <v>0.5</v>
      </c>
      <c r="H2332" s="39">
        <f>VLOOKUP($J2329,ASBVs!$A$2:$AP$1041,39,FALSE)</f>
        <v>0.35</v>
      </c>
      <c r="I2332" s="29">
        <f>VLOOKUP($J2329,ASBVs!$A$2:$AP$1041,21,FALSE)</f>
        <v>0.15</v>
      </c>
      <c r="J2332" s="39">
        <f>VLOOKUP($J2329,ASBVs!$A$2:$AP$1041,31,FALSE)</f>
        <v>0.33</v>
      </c>
    </row>
    <row r="2333" spans="2:10" ht="12.6" customHeight="1" x14ac:dyDescent="0.3">
      <c r="B2333" s="29">
        <f>VLOOKUP($J2329,ASBVs!$A$2:$AP$1041,12,FALSE)</f>
        <v>64</v>
      </c>
      <c r="C2333" s="29">
        <f>VLOOKUP($J2329,ASBVs!$A$2:$AP$1041,14,FALSE)</f>
        <v>70</v>
      </c>
      <c r="D2333" s="29">
        <f>VLOOKUP($J2329,ASBVs!$A$2:$AP$1041,16,FALSE)</f>
        <v>59</v>
      </c>
      <c r="E2333" s="29">
        <f>VLOOKUP($J2329,ASBVs!$A$2:$AP$1041,18,FALSE)</f>
        <v>63</v>
      </c>
      <c r="F2333" s="29">
        <f>VLOOKUP($J2329,ASBVs!$A$2:$AP$1041,20,FALSE)</f>
        <v>64</v>
      </c>
      <c r="G2333" s="29">
        <f>VLOOKUP($J2329,ASBVs!$A$2:$AP$1041,42,FALSE)</f>
        <v>50</v>
      </c>
      <c r="H2333" s="29">
        <f>VLOOKUP($J2329,ASBVs!$A$2:$AP$1041,40,FALSE)</f>
        <v>43</v>
      </c>
      <c r="I2333" s="29">
        <f>VLOOKUP($J2329,ASBVs!$A$2:$AP$1041,22,FALSE)</f>
        <v>56</v>
      </c>
      <c r="J2333" s="29">
        <f>VLOOKUP($J2329,ASBVs!$A$2:$AP$1041,32,FALSE)</f>
        <v>48</v>
      </c>
    </row>
    <row r="2334" spans="2:10" ht="12.6" customHeight="1" x14ac:dyDescent="0.3">
      <c r="B2334" s="31" t="s">
        <v>1089</v>
      </c>
      <c r="C2334" s="27" t="s">
        <v>1090</v>
      </c>
      <c r="D2334" s="27" t="s">
        <v>1091</v>
      </c>
      <c r="E2334" s="27" t="s">
        <v>8</v>
      </c>
      <c r="F2334" s="27" t="s">
        <v>6</v>
      </c>
      <c r="G2334" s="27" t="s">
        <v>7</v>
      </c>
      <c r="H2334" s="27" t="s">
        <v>2638</v>
      </c>
      <c r="I2334" s="85" t="s">
        <v>2700</v>
      </c>
      <c r="J2334" s="86"/>
    </row>
    <row r="2335" spans="2:10" ht="12.6" customHeight="1" x14ac:dyDescent="0.3">
      <c r="B2335" s="30">
        <f>VLOOKUP($J2329,ASBVs!$A$2:$AP$1041,33,FALSE)</f>
        <v>7.0000000000000007E-2</v>
      </c>
      <c r="C2335" s="30">
        <f>VLOOKUP($J2329,ASBVs!$A$2:$AP$1041,35,FALSE)</f>
        <v>0.33</v>
      </c>
      <c r="D2335" s="30">
        <f>VLOOKUP($J2329,ASBVs!$A$2:$AP$1041,37,FALSE)</f>
        <v>1E-3</v>
      </c>
      <c r="E2335" s="32">
        <f>VLOOKUP($J2329,ASBVs!$A$2:$AP$1041,29,FALSE)</f>
        <v>3.91</v>
      </c>
      <c r="F2335" s="32">
        <f>VLOOKUP($J2329,ASBVs!$A$2:$AP$1041,23,FALSE)</f>
        <v>-0.45</v>
      </c>
      <c r="G2335" s="32">
        <f>VLOOKUP($J2329,ASBVs!$A$2:$AP$1041,25,FALSE)</f>
        <v>4.87</v>
      </c>
      <c r="H2335" s="32">
        <f>VLOOKUP($J2329,ASBVs!$A$2:$AP$1041,27,FALSE)</f>
        <v>1.67</v>
      </c>
      <c r="I2335" s="86"/>
      <c r="J2335" s="86"/>
    </row>
    <row r="2336" spans="2:10" ht="12.6" customHeight="1" x14ac:dyDescent="0.3">
      <c r="B2336" s="33">
        <f>VLOOKUP($J2329,ASBVs!$A$2:$AP$1041,34,FALSE)</f>
        <v>38</v>
      </c>
      <c r="C2336" s="33">
        <f>VLOOKUP($J2329,ASBVs!$A$2:$AP$1041,36,FALSE)</f>
        <v>46</v>
      </c>
      <c r="D2336" s="33">
        <f>VLOOKUP($J2329,ASBVs!$A$2:$AP$1041,38,FALSE)</f>
        <v>33</v>
      </c>
      <c r="E2336" s="33">
        <f>VLOOKUP($J2329,ASBVs!$A$2:$AP$1041,30,FALSE)</f>
        <v>59</v>
      </c>
      <c r="F2336" s="33">
        <f>VLOOKUP($J2329,ASBVs!$A$2:$AP$1041,24,FALSE)</f>
        <v>47</v>
      </c>
      <c r="G2336" s="33">
        <f>VLOOKUP($J2329,ASBVs!$A$2:$AP$1041,26,FALSE)</f>
        <v>46</v>
      </c>
      <c r="H2336" s="33">
        <f>VLOOKUP($J2329,ASBVs!$A$2:$AP$1041,28,FALSE)</f>
        <v>49</v>
      </c>
      <c r="I2336" s="99">
        <f>VLOOKUP($J2329,ASBVs!$A$2:$AQ$1041,43,FALSE)</f>
        <v>8.4</v>
      </c>
      <c r="J2336" s="79"/>
    </row>
    <row r="2337" spans="2:10" ht="12.6" customHeight="1" x14ac:dyDescent="0.3">
      <c r="B2337" s="87" t="s">
        <v>2695</v>
      </c>
      <c r="C2337" s="88"/>
      <c r="D2337" s="89" t="s">
        <v>2699</v>
      </c>
      <c r="E2337" s="90"/>
      <c r="F2337" s="91" t="str">
        <f>VLOOKUP($J2329,ASBVs!$A$2:$F$1041,6,FALSE)</f>
        <v xml:space="preserve"> </v>
      </c>
      <c r="G2337" s="34" t="s">
        <v>2669</v>
      </c>
      <c r="H2337" s="35" t="str">
        <f>VLOOKUP($J2329,ASBVs!$A$2:$AU$1041,46,FALSE)</f>
        <v>2</v>
      </c>
      <c r="I2337" s="34" t="s">
        <v>2670</v>
      </c>
      <c r="J2337" s="35" t="str">
        <f>VLOOKUP($J2329,ASBVs!$A$2:$AU$1041,47,FALSE)</f>
        <v>2</v>
      </c>
    </row>
    <row r="2338" spans="2:10" ht="12.6" customHeight="1" x14ac:dyDescent="0.3">
      <c r="B2338" s="93">
        <f>VLOOKUP($J2329,ASBVs!$A$2:$AS$1041,45,FALSE)</f>
        <v>125.5</v>
      </c>
      <c r="C2338" s="94"/>
      <c r="D2338" s="93">
        <f>VLOOKUP($J2329,ASBVs!$A$2:$AS$1041,44,FALSE)</f>
        <v>165.36</v>
      </c>
      <c r="E2338" s="94"/>
      <c r="F2338" s="92"/>
      <c r="G2338" s="34" t="s">
        <v>2671</v>
      </c>
      <c r="H2338" s="35" t="str">
        <f>VLOOKUP($J2329,ASBVs!$A$2:$AW$1041,48,FALSE)</f>
        <v>1</v>
      </c>
      <c r="I2338" s="34" t="s">
        <v>2672</v>
      </c>
      <c r="J2338" s="35">
        <f>VLOOKUP($J2329,ASBVs!$A$2:$AW$1041,49,FALSE)</f>
        <v>3</v>
      </c>
    </row>
    <row r="2339" spans="2:10" ht="12.6" customHeight="1" x14ac:dyDescent="0.3">
      <c r="B2339" s="36" t="s">
        <v>2696</v>
      </c>
      <c r="C2339" s="95" t="str">
        <f>VLOOKUP($J2329,ASBVs!$A$2:$E$1041,5,FALSE)</f>
        <v xml:space="preserve">Individual </v>
      </c>
      <c r="D2339" s="96"/>
      <c r="E2339" s="97" t="s">
        <v>2697</v>
      </c>
      <c r="F2339" s="98"/>
      <c r="G2339" s="74"/>
      <c r="H2339" s="75"/>
      <c r="I2339" s="37" t="s">
        <v>2698</v>
      </c>
      <c r="J2339" s="38"/>
    </row>
    <row r="2341" spans="2:10" ht="12.6" customHeight="1" x14ac:dyDescent="0.3">
      <c r="B2341" s="76" t="s">
        <v>2692</v>
      </c>
      <c r="C2341" s="77"/>
      <c r="D2341" s="20" t="str">
        <f>VLOOKUP($J2341,ASBVs!$A$2:$B$1041,2,FALSE)</f>
        <v>224085</v>
      </c>
      <c r="E2341" s="21"/>
      <c r="F2341" s="22" t="str">
        <f>VLOOKUP($J2341,ASBVs!$A$2:$J$1041,10,FALSE)</f>
        <v>Twin</v>
      </c>
      <c r="G2341" s="78" t="str">
        <f>VLOOKUP($J2341,ASBVs!$A$2:$AX$1041,50,FALSE)</f>
        <v>«««««</v>
      </c>
      <c r="H2341" s="79"/>
      <c r="I2341" s="23" t="s">
        <v>2693</v>
      </c>
      <c r="J2341" s="24">
        <v>186</v>
      </c>
    </row>
    <row r="2342" spans="2:10" ht="12.6" customHeight="1" x14ac:dyDescent="0.3">
      <c r="B2342" s="25" t="s">
        <v>2694</v>
      </c>
      <c r="C2342" s="80" t="str">
        <f>VLOOKUP($J2341,ASBVs!$A$2:$H$1041,8,FALSE)</f>
        <v>193431</v>
      </c>
      <c r="D2342" s="80"/>
      <c r="E2342" s="81"/>
      <c r="F2342" s="26" t="s">
        <v>2639</v>
      </c>
      <c r="G2342" s="82">
        <f>VLOOKUP($J2341,ASBVs!$A$2:$I$1041,9,FALSE)</f>
        <v>44706</v>
      </c>
      <c r="H2342" s="83"/>
      <c r="I2342" s="83"/>
      <c r="J2342" s="84"/>
    </row>
    <row r="2343" spans="2:10" ht="12.6" customHeight="1" x14ac:dyDescent="0.3">
      <c r="B2343" s="27" t="s">
        <v>0</v>
      </c>
      <c r="C2343" s="28" t="s">
        <v>1</v>
      </c>
      <c r="D2343" s="28" t="s">
        <v>2</v>
      </c>
      <c r="E2343" s="28" t="s">
        <v>3</v>
      </c>
      <c r="F2343" s="27" t="s">
        <v>4</v>
      </c>
      <c r="G2343" s="28" t="s">
        <v>1093</v>
      </c>
      <c r="H2343" s="28" t="s">
        <v>1092</v>
      </c>
      <c r="I2343" s="28" t="s">
        <v>5</v>
      </c>
      <c r="J2343" s="28" t="s">
        <v>2652</v>
      </c>
    </row>
    <row r="2344" spans="2:10" ht="12.6" customHeight="1" x14ac:dyDescent="0.3">
      <c r="B2344" s="29">
        <f>VLOOKUP($J2341,ASBVs!$A$2:$AP$1041,11,FALSE)</f>
        <v>0.43</v>
      </c>
      <c r="C2344" s="29">
        <f>VLOOKUP($J2341,ASBVs!$A$2:$AP$1041,13,FALSE)</f>
        <v>8.81</v>
      </c>
      <c r="D2344" s="29">
        <f>VLOOKUP($J2341,ASBVs!$A$2:$AP$1041,15,FALSE)</f>
        <v>13.19</v>
      </c>
      <c r="E2344" s="29">
        <f>VLOOKUP($J2341,ASBVs!$A$2:$AP$1041,17,FALSE)</f>
        <v>0.11</v>
      </c>
      <c r="F2344" s="29">
        <f>VLOOKUP($J2341,ASBVs!$A$2:$AP$1041,19,FALSE)</f>
        <v>1.95</v>
      </c>
      <c r="G2344" s="39">
        <f>VLOOKUP($J2341,ASBVs!$A$2:$AP$1041,41,FALSE)</f>
        <v>0.37</v>
      </c>
      <c r="H2344" s="39">
        <f>VLOOKUP($J2341,ASBVs!$A$2:$AP$1041,39,FALSE)</f>
        <v>0.2</v>
      </c>
      <c r="I2344" s="29">
        <f>VLOOKUP($J2341,ASBVs!$A$2:$AP$1041,21,FALSE)</f>
        <v>0.49</v>
      </c>
      <c r="J2344" s="39">
        <f>VLOOKUP($J2341,ASBVs!$A$2:$AP$1041,31,FALSE)</f>
        <v>0.23</v>
      </c>
    </row>
    <row r="2345" spans="2:10" ht="12.6" customHeight="1" x14ac:dyDescent="0.3">
      <c r="B2345" s="29">
        <f>VLOOKUP($J2341,ASBVs!$A$2:$AP$1041,12,FALSE)</f>
        <v>67</v>
      </c>
      <c r="C2345" s="29">
        <f>VLOOKUP($J2341,ASBVs!$A$2:$AP$1041,14,FALSE)</f>
        <v>70</v>
      </c>
      <c r="D2345" s="29">
        <f>VLOOKUP($J2341,ASBVs!$A$2:$AP$1041,16,FALSE)</f>
        <v>61</v>
      </c>
      <c r="E2345" s="29">
        <f>VLOOKUP($J2341,ASBVs!$A$2:$AP$1041,18,FALSE)</f>
        <v>67</v>
      </c>
      <c r="F2345" s="29">
        <f>VLOOKUP($J2341,ASBVs!$A$2:$AP$1041,20,FALSE)</f>
        <v>67</v>
      </c>
      <c r="G2345" s="29">
        <f>VLOOKUP($J2341,ASBVs!$A$2:$AP$1041,42,FALSE)</f>
        <v>59</v>
      </c>
      <c r="H2345" s="29">
        <f>VLOOKUP($J2341,ASBVs!$A$2:$AP$1041,40,FALSE)</f>
        <v>51</v>
      </c>
      <c r="I2345" s="29">
        <f>VLOOKUP($J2341,ASBVs!$A$2:$AP$1041,22,FALSE)</f>
        <v>61</v>
      </c>
      <c r="J2345" s="29">
        <f>VLOOKUP($J2341,ASBVs!$A$2:$AP$1041,32,FALSE)</f>
        <v>57</v>
      </c>
    </row>
    <row r="2346" spans="2:10" ht="12.6" customHeight="1" x14ac:dyDescent="0.3">
      <c r="B2346" s="31" t="s">
        <v>1089</v>
      </c>
      <c r="C2346" s="27" t="s">
        <v>1090</v>
      </c>
      <c r="D2346" s="27" t="s">
        <v>1091</v>
      </c>
      <c r="E2346" s="27" t="s">
        <v>8</v>
      </c>
      <c r="F2346" s="27" t="s">
        <v>6</v>
      </c>
      <c r="G2346" s="27" t="s">
        <v>7</v>
      </c>
      <c r="H2346" s="27" t="s">
        <v>2638</v>
      </c>
      <c r="I2346" s="85" t="s">
        <v>2700</v>
      </c>
      <c r="J2346" s="86"/>
    </row>
    <row r="2347" spans="2:10" ht="12.6" customHeight="1" x14ac:dyDescent="0.3">
      <c r="B2347" s="30">
        <f>VLOOKUP($J2341,ASBVs!$A$2:$AP$1041,33,FALSE)</f>
        <v>0.03</v>
      </c>
      <c r="C2347" s="30">
        <f>VLOOKUP($J2341,ASBVs!$A$2:$AP$1041,35,FALSE)</f>
        <v>0.17</v>
      </c>
      <c r="D2347" s="30">
        <f>VLOOKUP($J2341,ASBVs!$A$2:$AP$1041,37,FALSE)</f>
        <v>0.03</v>
      </c>
      <c r="E2347" s="32">
        <f>VLOOKUP($J2341,ASBVs!$A$2:$AP$1041,29,FALSE)</f>
        <v>4.6399999999999997</v>
      </c>
      <c r="F2347" s="32">
        <f>VLOOKUP($J2341,ASBVs!$A$2:$AP$1041,23,FALSE)</f>
        <v>-0.11</v>
      </c>
      <c r="G2347" s="32">
        <f>VLOOKUP($J2341,ASBVs!$A$2:$AP$1041,25,FALSE)</f>
        <v>4.0599999999999996</v>
      </c>
      <c r="H2347" s="32">
        <f>VLOOKUP($J2341,ASBVs!$A$2:$AP$1041,27,FALSE)</f>
        <v>1.87</v>
      </c>
      <c r="I2347" s="86"/>
      <c r="J2347" s="86"/>
    </row>
    <row r="2348" spans="2:10" ht="12.6" customHeight="1" x14ac:dyDescent="0.3">
      <c r="B2348" s="33">
        <f>VLOOKUP($J2341,ASBVs!$A$2:$AP$1041,34,FALSE)</f>
        <v>47</v>
      </c>
      <c r="C2348" s="33">
        <f>VLOOKUP($J2341,ASBVs!$A$2:$AP$1041,36,FALSE)</f>
        <v>54</v>
      </c>
      <c r="D2348" s="33">
        <f>VLOOKUP($J2341,ASBVs!$A$2:$AP$1041,38,FALSE)</f>
        <v>41</v>
      </c>
      <c r="E2348" s="33">
        <f>VLOOKUP($J2341,ASBVs!$A$2:$AP$1041,30,FALSE)</f>
        <v>61</v>
      </c>
      <c r="F2348" s="33">
        <f>VLOOKUP($J2341,ASBVs!$A$2:$AP$1041,24,FALSE)</f>
        <v>52</v>
      </c>
      <c r="G2348" s="33">
        <f>VLOOKUP($J2341,ASBVs!$A$2:$AP$1041,26,FALSE)</f>
        <v>51</v>
      </c>
      <c r="H2348" s="33">
        <f>VLOOKUP($J2341,ASBVs!$A$2:$AP$1041,28,FALSE)</f>
        <v>54</v>
      </c>
      <c r="I2348" s="99">
        <f>VLOOKUP($J2341,ASBVs!$A$2:$AQ$1041,43,FALSE)</f>
        <v>9.3000000000000007</v>
      </c>
      <c r="J2348" s="79"/>
    </row>
    <row r="2349" spans="2:10" ht="12.6" customHeight="1" x14ac:dyDescent="0.3">
      <c r="B2349" s="87" t="s">
        <v>2695</v>
      </c>
      <c r="C2349" s="88"/>
      <c r="D2349" s="89" t="s">
        <v>2699</v>
      </c>
      <c r="E2349" s="90"/>
      <c r="F2349" s="91" t="str">
        <f>VLOOKUP($J2341,ASBVs!$A$2:$F$1041,6,FALSE)</f>
        <v xml:space="preserve"> </v>
      </c>
      <c r="G2349" s="34" t="s">
        <v>2669</v>
      </c>
      <c r="H2349" s="35" t="str">
        <f>VLOOKUP($J2341,ASBVs!$A$2:$AU$1041,46,FALSE)</f>
        <v>3</v>
      </c>
      <c r="I2349" s="34" t="s">
        <v>2670</v>
      </c>
      <c r="J2349" s="35" t="str">
        <f>VLOOKUP($J2341,ASBVs!$A$2:$AU$1041,47,FALSE)</f>
        <v>2</v>
      </c>
    </row>
    <row r="2350" spans="2:10" ht="12.6" customHeight="1" x14ac:dyDescent="0.3">
      <c r="B2350" s="93">
        <f>VLOOKUP($J2341,ASBVs!$A$2:$AS$1041,45,FALSE)</f>
        <v>125.5</v>
      </c>
      <c r="C2350" s="94"/>
      <c r="D2350" s="93">
        <f>VLOOKUP($J2341,ASBVs!$A$2:$AS$1041,44,FALSE)</f>
        <v>159.61000000000001</v>
      </c>
      <c r="E2350" s="94"/>
      <c r="F2350" s="92"/>
      <c r="G2350" s="34" t="s">
        <v>2671</v>
      </c>
      <c r="H2350" s="35" t="str">
        <f>VLOOKUP($J2341,ASBVs!$A$2:$AW$1041,48,FALSE)</f>
        <v>3</v>
      </c>
      <c r="I2350" s="34" t="s">
        <v>2672</v>
      </c>
      <c r="J2350" s="35">
        <f>VLOOKUP($J2341,ASBVs!$A$2:$AW$1041,49,FALSE)</f>
        <v>3</v>
      </c>
    </row>
    <row r="2351" spans="2:10" ht="12.6" customHeight="1" x14ac:dyDescent="0.3">
      <c r="B2351" s="36" t="s">
        <v>2696</v>
      </c>
      <c r="C2351" s="95" t="str">
        <f>VLOOKUP($J2341,ASBVs!$A$2:$E$1041,5,FALSE)</f>
        <v xml:space="preserve">Individual </v>
      </c>
      <c r="D2351" s="96"/>
      <c r="E2351" s="97" t="s">
        <v>2697</v>
      </c>
      <c r="F2351" s="98"/>
      <c r="G2351" s="74"/>
      <c r="H2351" s="75"/>
      <c r="I2351" s="37" t="s">
        <v>2698</v>
      </c>
      <c r="J2351" s="38"/>
    </row>
    <row r="2353" spans="2:10" ht="12.6" customHeight="1" x14ac:dyDescent="0.3">
      <c r="B2353" s="76" t="s">
        <v>2692</v>
      </c>
      <c r="C2353" s="77"/>
      <c r="D2353" s="20" t="str">
        <f>VLOOKUP($J2353,ASBVs!$A$2:$B$1041,2,FALSE)</f>
        <v>226454</v>
      </c>
      <c r="E2353" s="21"/>
      <c r="F2353" s="22" t="str">
        <f>VLOOKUP($J2353,ASBVs!$A$2:$J$1041,10,FALSE)</f>
        <v>Twin</v>
      </c>
      <c r="G2353" s="78" t="str">
        <f>VLOOKUP($J2353,ASBVs!$A$2:$AX$1041,50,FALSE)</f>
        <v xml:space="preserve"> </v>
      </c>
      <c r="H2353" s="79"/>
      <c r="I2353" s="23" t="s">
        <v>2693</v>
      </c>
      <c r="J2353" s="24">
        <v>187</v>
      </c>
    </row>
    <row r="2354" spans="2:10" ht="12.6" customHeight="1" x14ac:dyDescent="0.3">
      <c r="B2354" s="25" t="s">
        <v>2694</v>
      </c>
      <c r="C2354" s="80" t="str">
        <f>VLOOKUP($J2353,ASBVs!$A$2:$H$1041,8,FALSE)</f>
        <v>205435</v>
      </c>
      <c r="D2354" s="80"/>
      <c r="E2354" s="81"/>
      <c r="F2354" s="26" t="s">
        <v>2639</v>
      </c>
      <c r="G2354" s="82">
        <f>VLOOKUP($J2353,ASBVs!$A$2:$I$1041,9,FALSE)</f>
        <v>44733</v>
      </c>
      <c r="H2354" s="83"/>
      <c r="I2354" s="83"/>
      <c r="J2354" s="84"/>
    </row>
    <row r="2355" spans="2:10" ht="12.6" customHeight="1" x14ac:dyDescent="0.3">
      <c r="B2355" s="27" t="s">
        <v>0</v>
      </c>
      <c r="C2355" s="28" t="s">
        <v>1</v>
      </c>
      <c r="D2355" s="28" t="s">
        <v>2</v>
      </c>
      <c r="E2355" s="28" t="s">
        <v>3</v>
      </c>
      <c r="F2355" s="27" t="s">
        <v>4</v>
      </c>
      <c r="G2355" s="28" t="s">
        <v>1093</v>
      </c>
      <c r="H2355" s="28" t="s">
        <v>1092</v>
      </c>
      <c r="I2355" s="28" t="s">
        <v>5</v>
      </c>
      <c r="J2355" s="28" t="s">
        <v>2652</v>
      </c>
    </row>
    <row r="2356" spans="2:10" ht="12.6" customHeight="1" x14ac:dyDescent="0.3">
      <c r="B2356" s="29">
        <f>VLOOKUP($J2353,ASBVs!$A$2:$AP$1041,11,FALSE)</f>
        <v>0.43</v>
      </c>
      <c r="C2356" s="29">
        <f>VLOOKUP($J2353,ASBVs!$A$2:$AP$1041,13,FALSE)</f>
        <v>9.86</v>
      </c>
      <c r="D2356" s="29">
        <f>VLOOKUP($J2353,ASBVs!$A$2:$AP$1041,15,FALSE)</f>
        <v>12.06</v>
      </c>
      <c r="E2356" s="29">
        <f>VLOOKUP($J2353,ASBVs!$A$2:$AP$1041,17,FALSE)</f>
        <v>-0.22</v>
      </c>
      <c r="F2356" s="29">
        <f>VLOOKUP($J2353,ASBVs!$A$2:$AP$1041,19,FALSE)</f>
        <v>1.64</v>
      </c>
      <c r="G2356" s="39">
        <f>VLOOKUP($J2353,ASBVs!$A$2:$AP$1041,41,FALSE)</f>
        <v>0.42</v>
      </c>
      <c r="H2356" s="39">
        <f>VLOOKUP($J2353,ASBVs!$A$2:$AP$1041,39,FALSE)</f>
        <v>0.32</v>
      </c>
      <c r="I2356" s="29">
        <f>VLOOKUP($J2353,ASBVs!$A$2:$AP$1041,21,FALSE)</f>
        <v>0.43</v>
      </c>
      <c r="J2356" s="39">
        <f>VLOOKUP($J2353,ASBVs!$A$2:$AP$1041,31,FALSE)</f>
        <v>0.24</v>
      </c>
    </row>
    <row r="2357" spans="2:10" ht="12.6" customHeight="1" x14ac:dyDescent="0.3">
      <c r="B2357" s="29">
        <f>VLOOKUP($J2353,ASBVs!$A$2:$AP$1041,12,FALSE)</f>
        <v>62</v>
      </c>
      <c r="C2357" s="29">
        <f>VLOOKUP($J2353,ASBVs!$A$2:$AP$1041,14,FALSE)</f>
        <v>65</v>
      </c>
      <c r="D2357" s="29">
        <f>VLOOKUP($J2353,ASBVs!$A$2:$AP$1041,16,FALSE)</f>
        <v>53</v>
      </c>
      <c r="E2357" s="29">
        <f>VLOOKUP($J2353,ASBVs!$A$2:$AP$1041,18,FALSE)</f>
        <v>60</v>
      </c>
      <c r="F2357" s="29">
        <f>VLOOKUP($J2353,ASBVs!$A$2:$AP$1041,20,FALSE)</f>
        <v>60</v>
      </c>
      <c r="G2357" s="29">
        <f>VLOOKUP($J2353,ASBVs!$A$2:$AP$1041,42,FALSE)</f>
        <v>52</v>
      </c>
      <c r="H2357" s="29">
        <f>VLOOKUP($J2353,ASBVs!$A$2:$AP$1041,40,FALSE)</f>
        <v>42</v>
      </c>
      <c r="I2357" s="29">
        <f>VLOOKUP($J2353,ASBVs!$A$2:$AP$1041,22,FALSE)</f>
        <v>52</v>
      </c>
      <c r="J2357" s="29">
        <f>VLOOKUP($J2353,ASBVs!$A$2:$AP$1041,32,FALSE)</f>
        <v>51</v>
      </c>
    </row>
    <row r="2358" spans="2:10" ht="12.6" customHeight="1" x14ac:dyDescent="0.3">
      <c r="B2358" s="31" t="s">
        <v>1089</v>
      </c>
      <c r="C2358" s="27" t="s">
        <v>1090</v>
      </c>
      <c r="D2358" s="27" t="s">
        <v>1091</v>
      </c>
      <c r="E2358" s="27" t="s">
        <v>8</v>
      </c>
      <c r="F2358" s="27" t="s">
        <v>6</v>
      </c>
      <c r="G2358" s="27" t="s">
        <v>7</v>
      </c>
      <c r="H2358" s="27" t="s">
        <v>2638</v>
      </c>
      <c r="I2358" s="85" t="s">
        <v>2700</v>
      </c>
      <c r="J2358" s="86"/>
    </row>
    <row r="2359" spans="2:10" ht="12.6" customHeight="1" x14ac:dyDescent="0.3">
      <c r="B2359" s="30">
        <f>VLOOKUP($J2353,ASBVs!$A$2:$AP$1041,33,FALSE)</f>
        <v>0.05</v>
      </c>
      <c r="C2359" s="30">
        <f>VLOOKUP($J2353,ASBVs!$A$2:$AP$1041,35,FALSE)</f>
        <v>0.3</v>
      </c>
      <c r="D2359" s="30">
        <f>VLOOKUP($J2353,ASBVs!$A$2:$AP$1041,37,FALSE)</f>
        <v>0.02</v>
      </c>
      <c r="E2359" s="32">
        <f>VLOOKUP($J2353,ASBVs!$A$2:$AP$1041,29,FALSE)</f>
        <v>5.16</v>
      </c>
      <c r="F2359" s="32">
        <f>VLOOKUP($J2353,ASBVs!$A$2:$AP$1041,23,FALSE)</f>
        <v>-0.17</v>
      </c>
      <c r="G2359" s="32">
        <f>VLOOKUP($J2353,ASBVs!$A$2:$AP$1041,25,FALSE)</f>
        <v>3.15</v>
      </c>
      <c r="H2359" s="32">
        <f>VLOOKUP($J2353,ASBVs!$A$2:$AP$1041,27,FALSE)</f>
        <v>2.11</v>
      </c>
      <c r="I2359" s="86"/>
      <c r="J2359" s="86"/>
    </row>
    <row r="2360" spans="2:10" ht="12.6" customHeight="1" x14ac:dyDescent="0.3">
      <c r="B2360" s="33">
        <f>VLOOKUP($J2353,ASBVs!$A$2:$AP$1041,34,FALSE)</f>
        <v>35</v>
      </c>
      <c r="C2360" s="33">
        <f>VLOOKUP($J2353,ASBVs!$A$2:$AP$1041,36,FALSE)</f>
        <v>46</v>
      </c>
      <c r="D2360" s="33">
        <f>VLOOKUP($J2353,ASBVs!$A$2:$AP$1041,38,FALSE)</f>
        <v>28</v>
      </c>
      <c r="E2360" s="33">
        <f>VLOOKUP($J2353,ASBVs!$A$2:$AP$1041,30,FALSE)</f>
        <v>53</v>
      </c>
      <c r="F2360" s="33">
        <f>VLOOKUP($J2353,ASBVs!$A$2:$AP$1041,24,FALSE)</f>
        <v>46</v>
      </c>
      <c r="G2360" s="33">
        <f>VLOOKUP($J2353,ASBVs!$A$2:$AP$1041,26,FALSE)</f>
        <v>44</v>
      </c>
      <c r="H2360" s="33">
        <f>VLOOKUP($J2353,ASBVs!$A$2:$AP$1041,28,FALSE)</f>
        <v>47</v>
      </c>
      <c r="I2360" s="99">
        <f>VLOOKUP($J2353,ASBVs!$A$2:$AQ$1041,43,FALSE)</f>
        <v>10.29</v>
      </c>
      <c r="J2360" s="79"/>
    </row>
    <row r="2361" spans="2:10" ht="12.6" customHeight="1" x14ac:dyDescent="0.3">
      <c r="B2361" s="87" t="s">
        <v>2695</v>
      </c>
      <c r="C2361" s="88"/>
      <c r="D2361" s="89" t="s">
        <v>2699</v>
      </c>
      <c r="E2361" s="90"/>
      <c r="F2361" s="91" t="str">
        <f>VLOOKUP($J2353,ASBVs!$A$2:$F$1041,6,FALSE)</f>
        <v xml:space="preserve"> </v>
      </c>
      <c r="G2361" s="34" t="s">
        <v>2669</v>
      </c>
      <c r="H2361" s="35" t="str">
        <f>VLOOKUP($J2353,ASBVs!$A$2:$AU$1041,46,FALSE)</f>
        <v>1</v>
      </c>
      <c r="I2361" s="34" t="s">
        <v>2670</v>
      </c>
      <c r="J2361" s="35" t="str">
        <f>VLOOKUP($J2353,ASBVs!$A$2:$AU$1041,47,FALSE)</f>
        <v>2</v>
      </c>
    </row>
    <row r="2362" spans="2:10" ht="12.6" customHeight="1" x14ac:dyDescent="0.3">
      <c r="B2362" s="93">
        <f>VLOOKUP($J2353,ASBVs!$A$2:$AS$1041,45,FALSE)</f>
        <v>133.6</v>
      </c>
      <c r="C2362" s="94"/>
      <c r="D2362" s="93">
        <f>VLOOKUP($J2353,ASBVs!$A$2:$AS$1041,44,FALSE)</f>
        <v>172.54</v>
      </c>
      <c r="E2362" s="94"/>
      <c r="F2362" s="92"/>
      <c r="G2362" s="34" t="s">
        <v>2671</v>
      </c>
      <c r="H2362" s="35" t="str">
        <f>VLOOKUP($J2353,ASBVs!$A$2:$AW$1041,48,FALSE)</f>
        <v>1</v>
      </c>
      <c r="I2362" s="34" t="s">
        <v>2672</v>
      </c>
      <c r="J2362" s="35">
        <f>VLOOKUP($J2353,ASBVs!$A$2:$AW$1041,49,FALSE)</f>
        <v>3</v>
      </c>
    </row>
    <row r="2363" spans="2:10" ht="12.6" customHeight="1" x14ac:dyDescent="0.3">
      <c r="B2363" s="36" t="s">
        <v>2696</v>
      </c>
      <c r="C2363" s="95" t="str">
        <f>VLOOKUP($J2353,ASBVs!$A$2:$E$1041,5,FALSE)</f>
        <v xml:space="preserve">Individual </v>
      </c>
      <c r="D2363" s="96"/>
      <c r="E2363" s="97" t="s">
        <v>2697</v>
      </c>
      <c r="F2363" s="98"/>
      <c r="G2363" s="74"/>
      <c r="H2363" s="75"/>
      <c r="I2363" s="37" t="s">
        <v>2698</v>
      </c>
      <c r="J2363" s="38"/>
    </row>
    <row r="2365" spans="2:10" ht="12.6" customHeight="1" x14ac:dyDescent="0.3">
      <c r="B2365" s="76" t="s">
        <v>2692</v>
      </c>
      <c r="C2365" s="77"/>
      <c r="D2365" s="20" t="str">
        <f>VLOOKUP($J2365,ASBVs!$A$2:$B$1041,2,FALSE)</f>
        <v>223727</v>
      </c>
      <c r="E2365" s="21"/>
      <c r="F2365" s="22" t="str">
        <f>VLOOKUP($J2365,ASBVs!$A$2:$J$1041,10,FALSE)</f>
        <v>Twin</v>
      </c>
      <c r="G2365" s="78" t="str">
        <f>VLOOKUP($J2365,ASBVs!$A$2:$AX$1041,50,FALSE)</f>
        <v xml:space="preserve"> </v>
      </c>
      <c r="H2365" s="79"/>
      <c r="I2365" s="23" t="s">
        <v>2693</v>
      </c>
      <c r="J2365" s="24">
        <v>188</v>
      </c>
    </row>
    <row r="2366" spans="2:10" ht="12.6" customHeight="1" x14ac:dyDescent="0.3">
      <c r="B2366" s="25" t="s">
        <v>2694</v>
      </c>
      <c r="C2366" s="80" t="str">
        <f>VLOOKUP($J2365,ASBVs!$A$2:$H$1041,8,FALSE)</f>
        <v>218861</v>
      </c>
      <c r="D2366" s="80"/>
      <c r="E2366" s="81"/>
      <c r="F2366" s="26" t="s">
        <v>2639</v>
      </c>
      <c r="G2366" s="82">
        <f>VLOOKUP($J2365,ASBVs!$A$2:$I$1041,9,FALSE)</f>
        <v>44701</v>
      </c>
      <c r="H2366" s="83"/>
      <c r="I2366" s="83"/>
      <c r="J2366" s="84"/>
    </row>
    <row r="2367" spans="2:10" ht="12.6" customHeight="1" x14ac:dyDescent="0.3">
      <c r="B2367" s="27" t="s">
        <v>0</v>
      </c>
      <c r="C2367" s="28" t="s">
        <v>1</v>
      </c>
      <c r="D2367" s="28" t="s">
        <v>2</v>
      </c>
      <c r="E2367" s="28" t="s">
        <v>3</v>
      </c>
      <c r="F2367" s="27" t="s">
        <v>4</v>
      </c>
      <c r="G2367" s="28" t="s">
        <v>1093</v>
      </c>
      <c r="H2367" s="28" t="s">
        <v>1092</v>
      </c>
      <c r="I2367" s="28" t="s">
        <v>5</v>
      </c>
      <c r="J2367" s="28" t="s">
        <v>2652</v>
      </c>
    </row>
    <row r="2368" spans="2:10" ht="12.6" customHeight="1" x14ac:dyDescent="0.3">
      <c r="B2368" s="29">
        <f>VLOOKUP($J2365,ASBVs!$A$2:$AP$1041,11,FALSE)</f>
        <v>0.52</v>
      </c>
      <c r="C2368" s="29">
        <f>VLOOKUP($J2365,ASBVs!$A$2:$AP$1041,13,FALSE)</f>
        <v>8.0500000000000007</v>
      </c>
      <c r="D2368" s="29">
        <f>VLOOKUP($J2365,ASBVs!$A$2:$AP$1041,15,FALSE)</f>
        <v>12.26</v>
      </c>
      <c r="E2368" s="29">
        <f>VLOOKUP($J2365,ASBVs!$A$2:$AP$1041,17,FALSE)</f>
        <v>0.28000000000000003</v>
      </c>
      <c r="F2368" s="29">
        <f>VLOOKUP($J2365,ASBVs!$A$2:$AP$1041,19,FALSE)</f>
        <v>2</v>
      </c>
      <c r="G2368" s="39">
        <f>VLOOKUP($J2365,ASBVs!$A$2:$AP$1041,41,FALSE)</f>
        <v>0.56000000000000005</v>
      </c>
      <c r="H2368" s="39">
        <f>VLOOKUP($J2365,ASBVs!$A$2:$AP$1041,39,FALSE)</f>
        <v>0.35</v>
      </c>
      <c r="I2368" s="29">
        <f>VLOOKUP($J2365,ASBVs!$A$2:$AP$1041,21,FALSE)</f>
        <v>-0.64</v>
      </c>
      <c r="J2368" s="39">
        <f>VLOOKUP($J2365,ASBVs!$A$2:$AP$1041,31,FALSE)</f>
        <v>0.38</v>
      </c>
    </row>
    <row r="2369" spans="2:10" ht="12.6" customHeight="1" x14ac:dyDescent="0.3">
      <c r="B2369" s="29">
        <f>VLOOKUP($J2365,ASBVs!$A$2:$AP$1041,12,FALSE)</f>
        <v>64</v>
      </c>
      <c r="C2369" s="29">
        <f>VLOOKUP($J2365,ASBVs!$A$2:$AP$1041,14,FALSE)</f>
        <v>69</v>
      </c>
      <c r="D2369" s="29">
        <f>VLOOKUP($J2365,ASBVs!$A$2:$AP$1041,16,FALSE)</f>
        <v>61</v>
      </c>
      <c r="E2369" s="29">
        <f>VLOOKUP($J2365,ASBVs!$A$2:$AP$1041,18,FALSE)</f>
        <v>63</v>
      </c>
      <c r="F2369" s="29">
        <f>VLOOKUP($J2365,ASBVs!$A$2:$AP$1041,20,FALSE)</f>
        <v>63</v>
      </c>
      <c r="G2369" s="29">
        <f>VLOOKUP($J2365,ASBVs!$A$2:$AP$1041,42,FALSE)</f>
        <v>53</v>
      </c>
      <c r="H2369" s="29">
        <f>VLOOKUP($J2365,ASBVs!$A$2:$AP$1041,40,FALSE)</f>
        <v>46</v>
      </c>
      <c r="I2369" s="29">
        <f>VLOOKUP($J2365,ASBVs!$A$2:$AP$1041,22,FALSE)</f>
        <v>58</v>
      </c>
      <c r="J2369" s="29">
        <f>VLOOKUP($J2365,ASBVs!$A$2:$AP$1041,32,FALSE)</f>
        <v>51</v>
      </c>
    </row>
    <row r="2370" spans="2:10" ht="12.6" customHeight="1" x14ac:dyDescent="0.3">
      <c r="B2370" s="31" t="s">
        <v>1089</v>
      </c>
      <c r="C2370" s="27" t="s">
        <v>1090</v>
      </c>
      <c r="D2370" s="27" t="s">
        <v>1091</v>
      </c>
      <c r="E2370" s="27" t="s">
        <v>8</v>
      </c>
      <c r="F2370" s="27" t="s">
        <v>6</v>
      </c>
      <c r="G2370" s="27" t="s">
        <v>7</v>
      </c>
      <c r="H2370" s="27" t="s">
        <v>2638</v>
      </c>
      <c r="I2370" s="85" t="s">
        <v>2700</v>
      </c>
      <c r="J2370" s="86"/>
    </row>
    <row r="2371" spans="2:10" ht="12.6" customHeight="1" x14ac:dyDescent="0.3">
      <c r="B2371" s="30">
        <f>VLOOKUP($J2365,ASBVs!$A$2:$AP$1041,33,FALSE)</f>
        <v>0.08</v>
      </c>
      <c r="C2371" s="30">
        <f>VLOOKUP($J2365,ASBVs!$A$2:$AP$1041,35,FALSE)</f>
        <v>0.31</v>
      </c>
      <c r="D2371" s="30">
        <f>VLOOKUP($J2365,ASBVs!$A$2:$AP$1041,37,FALSE)</f>
        <v>1E-3</v>
      </c>
      <c r="E2371" s="32">
        <f>VLOOKUP($J2365,ASBVs!$A$2:$AP$1041,29,FALSE)</f>
        <v>4.71</v>
      </c>
      <c r="F2371" s="32">
        <f>VLOOKUP($J2365,ASBVs!$A$2:$AP$1041,23,FALSE)</f>
        <v>-0.28999999999999998</v>
      </c>
      <c r="G2371" s="32">
        <f>VLOOKUP($J2365,ASBVs!$A$2:$AP$1041,25,FALSE)</f>
        <v>3.1</v>
      </c>
      <c r="H2371" s="32">
        <f>VLOOKUP($J2365,ASBVs!$A$2:$AP$1041,27,FALSE)</f>
        <v>1.95</v>
      </c>
      <c r="I2371" s="86"/>
      <c r="J2371" s="86"/>
    </row>
    <row r="2372" spans="2:10" ht="12.6" customHeight="1" x14ac:dyDescent="0.3">
      <c r="B2372" s="33">
        <f>VLOOKUP($J2365,ASBVs!$A$2:$AP$1041,34,FALSE)</f>
        <v>40</v>
      </c>
      <c r="C2372" s="33">
        <f>VLOOKUP($J2365,ASBVs!$A$2:$AP$1041,36,FALSE)</f>
        <v>50</v>
      </c>
      <c r="D2372" s="33">
        <f>VLOOKUP($J2365,ASBVs!$A$2:$AP$1041,38,FALSE)</f>
        <v>35</v>
      </c>
      <c r="E2372" s="33">
        <f>VLOOKUP($J2365,ASBVs!$A$2:$AP$1041,30,FALSE)</f>
        <v>58</v>
      </c>
      <c r="F2372" s="33">
        <f>VLOOKUP($J2365,ASBVs!$A$2:$AP$1041,24,FALSE)</f>
        <v>46</v>
      </c>
      <c r="G2372" s="33">
        <f>VLOOKUP($J2365,ASBVs!$A$2:$AP$1041,26,FALSE)</f>
        <v>46</v>
      </c>
      <c r="H2372" s="33">
        <f>VLOOKUP($J2365,ASBVs!$A$2:$AP$1041,28,FALSE)</f>
        <v>50</v>
      </c>
      <c r="I2372" s="99">
        <f>VLOOKUP($J2365,ASBVs!$A$2:$AQ$1041,43,FALSE)</f>
        <v>7.410000000000001</v>
      </c>
      <c r="J2372" s="79"/>
    </row>
    <row r="2373" spans="2:10" ht="12.6" customHeight="1" x14ac:dyDescent="0.3">
      <c r="B2373" s="87" t="s">
        <v>2695</v>
      </c>
      <c r="C2373" s="88"/>
      <c r="D2373" s="89" t="s">
        <v>2699</v>
      </c>
      <c r="E2373" s="90"/>
      <c r="F2373" s="91" t="str">
        <f>VLOOKUP($J2365,ASBVs!$A$2:$F$1041,6,FALSE)</f>
        <v xml:space="preserve"> </v>
      </c>
      <c r="G2373" s="34" t="s">
        <v>2669</v>
      </c>
      <c r="H2373" s="35" t="str">
        <f>VLOOKUP($J2365,ASBVs!$A$2:$AU$1041,46,FALSE)</f>
        <v>2</v>
      </c>
      <c r="I2373" s="34" t="s">
        <v>2670</v>
      </c>
      <c r="J2373" s="35" t="str">
        <f>VLOOKUP($J2365,ASBVs!$A$2:$AU$1041,47,FALSE)</f>
        <v>2</v>
      </c>
    </row>
    <row r="2374" spans="2:10" ht="12.6" customHeight="1" x14ac:dyDescent="0.3">
      <c r="B2374" s="93">
        <f>VLOOKUP($J2365,ASBVs!$A$2:$AS$1041,45,FALSE)</f>
        <v>127.98</v>
      </c>
      <c r="C2374" s="94"/>
      <c r="D2374" s="93">
        <f>VLOOKUP($J2365,ASBVs!$A$2:$AS$1041,44,FALSE)</f>
        <v>169.33</v>
      </c>
      <c r="E2374" s="94"/>
      <c r="F2374" s="92"/>
      <c r="G2374" s="34" t="s">
        <v>2671</v>
      </c>
      <c r="H2374" s="35" t="str">
        <f>VLOOKUP($J2365,ASBVs!$A$2:$AW$1041,48,FALSE)</f>
        <v>2</v>
      </c>
      <c r="I2374" s="34" t="s">
        <v>2672</v>
      </c>
      <c r="J2374" s="35">
        <f>VLOOKUP($J2365,ASBVs!$A$2:$AW$1041,49,FALSE)</f>
        <v>3</v>
      </c>
    </row>
    <row r="2375" spans="2:10" ht="12.6" customHeight="1" x14ac:dyDescent="0.3">
      <c r="B2375" s="36" t="s">
        <v>2696</v>
      </c>
      <c r="C2375" s="95" t="str">
        <f>VLOOKUP($J2365,ASBVs!$A$2:$E$1041,5,FALSE)</f>
        <v xml:space="preserve">Individual </v>
      </c>
      <c r="D2375" s="96"/>
      <c r="E2375" s="97" t="s">
        <v>2697</v>
      </c>
      <c r="F2375" s="98"/>
      <c r="G2375" s="74"/>
      <c r="H2375" s="75"/>
      <c r="I2375" s="37" t="s">
        <v>2698</v>
      </c>
      <c r="J2375" s="38"/>
    </row>
    <row r="2377" spans="2:10" ht="12.6" customHeight="1" x14ac:dyDescent="0.3">
      <c r="B2377" s="76" t="s">
        <v>2692</v>
      </c>
      <c r="C2377" s="77"/>
      <c r="D2377" s="20" t="str">
        <f>VLOOKUP($J2377,ASBVs!$A$2:$B$1041,2,FALSE)</f>
        <v>224399</v>
      </c>
      <c r="E2377" s="21"/>
      <c r="F2377" s="22" t="str">
        <f>VLOOKUP($J2377,ASBVs!$A$2:$J$1041,10,FALSE)</f>
        <v>Twin</v>
      </c>
      <c r="G2377" s="78" t="str">
        <f>VLOOKUP($J2377,ASBVs!$A$2:$AX$1041,50,FALSE)</f>
        <v xml:space="preserve"> </v>
      </c>
      <c r="H2377" s="79"/>
      <c r="I2377" s="23" t="s">
        <v>2693</v>
      </c>
      <c r="J2377" s="24">
        <v>189</v>
      </c>
    </row>
    <row r="2378" spans="2:10" ht="12.6" customHeight="1" x14ac:dyDescent="0.3">
      <c r="B2378" s="25" t="s">
        <v>2694</v>
      </c>
      <c r="C2378" s="80" t="str">
        <f>VLOOKUP($J2377,ASBVs!$A$2:$H$1041,8,FALSE)</f>
        <v>213926</v>
      </c>
      <c r="D2378" s="80"/>
      <c r="E2378" s="81"/>
      <c r="F2378" s="26" t="s">
        <v>2639</v>
      </c>
      <c r="G2378" s="82">
        <f>VLOOKUP($J2377,ASBVs!$A$2:$I$1041,9,FALSE)</f>
        <v>44709</v>
      </c>
      <c r="H2378" s="83"/>
      <c r="I2378" s="83"/>
      <c r="J2378" s="84"/>
    </row>
    <row r="2379" spans="2:10" ht="12.6" customHeight="1" x14ac:dyDescent="0.3">
      <c r="B2379" s="27" t="s">
        <v>0</v>
      </c>
      <c r="C2379" s="28" t="s">
        <v>1</v>
      </c>
      <c r="D2379" s="28" t="s">
        <v>2</v>
      </c>
      <c r="E2379" s="28" t="s">
        <v>3</v>
      </c>
      <c r="F2379" s="27" t="s">
        <v>4</v>
      </c>
      <c r="G2379" s="28" t="s">
        <v>1093</v>
      </c>
      <c r="H2379" s="28" t="s">
        <v>1092</v>
      </c>
      <c r="I2379" s="28" t="s">
        <v>5</v>
      </c>
      <c r="J2379" s="28" t="s">
        <v>2652</v>
      </c>
    </row>
    <row r="2380" spans="2:10" ht="12.6" customHeight="1" x14ac:dyDescent="0.3">
      <c r="B2380" s="29">
        <f>VLOOKUP($J2377,ASBVs!$A$2:$AP$1041,11,FALSE)</f>
        <v>0.3</v>
      </c>
      <c r="C2380" s="29">
        <f>VLOOKUP($J2377,ASBVs!$A$2:$AP$1041,13,FALSE)</f>
        <v>8.9499999999999993</v>
      </c>
      <c r="D2380" s="29">
        <f>VLOOKUP($J2377,ASBVs!$A$2:$AP$1041,15,FALSE)</f>
        <v>16.2</v>
      </c>
      <c r="E2380" s="29">
        <f>VLOOKUP($J2377,ASBVs!$A$2:$AP$1041,17,FALSE)</f>
        <v>-0.71</v>
      </c>
      <c r="F2380" s="29">
        <f>VLOOKUP($J2377,ASBVs!$A$2:$AP$1041,19,FALSE)</f>
        <v>1.6</v>
      </c>
      <c r="G2380" s="39">
        <f>VLOOKUP($J2377,ASBVs!$A$2:$AP$1041,41,FALSE)</f>
        <v>0.36</v>
      </c>
      <c r="H2380" s="39">
        <f>VLOOKUP($J2377,ASBVs!$A$2:$AP$1041,39,FALSE)</f>
        <v>0.27</v>
      </c>
      <c r="I2380" s="29">
        <f>VLOOKUP($J2377,ASBVs!$A$2:$AP$1041,21,FALSE)</f>
        <v>1.08</v>
      </c>
      <c r="J2380" s="39">
        <f>VLOOKUP($J2377,ASBVs!$A$2:$AP$1041,31,FALSE)</f>
        <v>0.23</v>
      </c>
    </row>
    <row r="2381" spans="2:10" ht="12.6" customHeight="1" x14ac:dyDescent="0.3">
      <c r="B2381" s="29">
        <f>VLOOKUP($J2377,ASBVs!$A$2:$AP$1041,12,FALSE)</f>
        <v>65</v>
      </c>
      <c r="C2381" s="29">
        <f>VLOOKUP($J2377,ASBVs!$A$2:$AP$1041,14,FALSE)</f>
        <v>69</v>
      </c>
      <c r="D2381" s="29">
        <f>VLOOKUP($J2377,ASBVs!$A$2:$AP$1041,16,FALSE)</f>
        <v>57</v>
      </c>
      <c r="E2381" s="29">
        <f>VLOOKUP($J2377,ASBVs!$A$2:$AP$1041,18,FALSE)</f>
        <v>63</v>
      </c>
      <c r="F2381" s="29">
        <f>VLOOKUP($J2377,ASBVs!$A$2:$AP$1041,20,FALSE)</f>
        <v>64</v>
      </c>
      <c r="G2381" s="29">
        <f>VLOOKUP($J2377,ASBVs!$A$2:$AP$1041,42,FALSE)</f>
        <v>49</v>
      </c>
      <c r="H2381" s="29">
        <f>VLOOKUP($J2377,ASBVs!$A$2:$AP$1041,40,FALSE)</f>
        <v>44</v>
      </c>
      <c r="I2381" s="29">
        <f>VLOOKUP($J2377,ASBVs!$A$2:$AP$1041,22,FALSE)</f>
        <v>54</v>
      </c>
      <c r="J2381" s="29">
        <f>VLOOKUP($J2377,ASBVs!$A$2:$AP$1041,32,FALSE)</f>
        <v>47</v>
      </c>
    </row>
    <row r="2382" spans="2:10" ht="12.6" customHeight="1" x14ac:dyDescent="0.3">
      <c r="B2382" s="31" t="s">
        <v>1089</v>
      </c>
      <c r="C2382" s="27" t="s">
        <v>1090</v>
      </c>
      <c r="D2382" s="27" t="s">
        <v>1091</v>
      </c>
      <c r="E2382" s="27" t="s">
        <v>8</v>
      </c>
      <c r="F2382" s="27" t="s">
        <v>6</v>
      </c>
      <c r="G2382" s="27" t="s">
        <v>7</v>
      </c>
      <c r="H2382" s="27" t="s">
        <v>2638</v>
      </c>
      <c r="I2382" s="85" t="s">
        <v>2700</v>
      </c>
      <c r="J2382" s="86"/>
    </row>
    <row r="2383" spans="2:10" ht="12.6" customHeight="1" x14ac:dyDescent="0.3">
      <c r="B2383" s="30">
        <f>VLOOKUP($J2377,ASBVs!$A$2:$AP$1041,33,FALSE)</f>
        <v>0.04</v>
      </c>
      <c r="C2383" s="30">
        <f>VLOOKUP($J2377,ASBVs!$A$2:$AP$1041,35,FALSE)</f>
        <v>0.24</v>
      </c>
      <c r="D2383" s="30">
        <f>VLOOKUP($J2377,ASBVs!$A$2:$AP$1041,37,FALSE)</f>
        <v>0.02</v>
      </c>
      <c r="E2383" s="32">
        <f>VLOOKUP($J2377,ASBVs!$A$2:$AP$1041,29,FALSE)</f>
        <v>5.37</v>
      </c>
      <c r="F2383" s="32">
        <f>VLOOKUP($J2377,ASBVs!$A$2:$AP$1041,23,FALSE)</f>
        <v>-0.21</v>
      </c>
      <c r="G2383" s="32">
        <f>VLOOKUP($J2377,ASBVs!$A$2:$AP$1041,25,FALSE)</f>
        <v>3.89</v>
      </c>
      <c r="H2383" s="32">
        <f>VLOOKUP($J2377,ASBVs!$A$2:$AP$1041,27,FALSE)</f>
        <v>2.11</v>
      </c>
      <c r="I2383" s="86"/>
      <c r="J2383" s="86"/>
    </row>
    <row r="2384" spans="2:10" ht="12.6" customHeight="1" x14ac:dyDescent="0.3">
      <c r="B2384" s="33">
        <f>VLOOKUP($J2377,ASBVs!$A$2:$AP$1041,34,FALSE)</f>
        <v>38</v>
      </c>
      <c r="C2384" s="33">
        <f>VLOOKUP($J2377,ASBVs!$A$2:$AP$1041,36,FALSE)</f>
        <v>47</v>
      </c>
      <c r="D2384" s="33">
        <f>VLOOKUP($J2377,ASBVs!$A$2:$AP$1041,38,FALSE)</f>
        <v>32</v>
      </c>
      <c r="E2384" s="33">
        <f>VLOOKUP($J2377,ASBVs!$A$2:$AP$1041,30,FALSE)</f>
        <v>59</v>
      </c>
      <c r="F2384" s="33">
        <f>VLOOKUP($J2377,ASBVs!$A$2:$AP$1041,24,FALSE)</f>
        <v>45</v>
      </c>
      <c r="G2384" s="33">
        <f>VLOOKUP($J2377,ASBVs!$A$2:$AP$1041,26,FALSE)</f>
        <v>44</v>
      </c>
      <c r="H2384" s="33">
        <f>VLOOKUP($J2377,ASBVs!$A$2:$AP$1041,28,FALSE)</f>
        <v>48</v>
      </c>
      <c r="I2384" s="99">
        <f>VLOOKUP($J2377,ASBVs!$A$2:$AQ$1041,43,FALSE)</f>
        <v>10.029999999999999</v>
      </c>
      <c r="J2384" s="79"/>
    </row>
    <row r="2385" spans="2:10" ht="12.6" customHeight="1" x14ac:dyDescent="0.3">
      <c r="B2385" s="87" t="s">
        <v>2695</v>
      </c>
      <c r="C2385" s="88"/>
      <c r="D2385" s="89" t="s">
        <v>2699</v>
      </c>
      <c r="E2385" s="90"/>
      <c r="F2385" s="91" t="str">
        <f>VLOOKUP($J2377,ASBVs!$A$2:$F$1041,6,FALSE)</f>
        <v xml:space="preserve"> </v>
      </c>
      <c r="G2385" s="34" t="s">
        <v>2669</v>
      </c>
      <c r="H2385" s="35" t="str">
        <f>VLOOKUP($J2377,ASBVs!$A$2:$AU$1041,46,FALSE)</f>
        <v>2</v>
      </c>
      <c r="I2385" s="34" t="s">
        <v>2670</v>
      </c>
      <c r="J2385" s="35" t="str">
        <f>VLOOKUP($J2377,ASBVs!$A$2:$AU$1041,47,FALSE)</f>
        <v>1</v>
      </c>
    </row>
    <row r="2386" spans="2:10" ht="12.6" customHeight="1" x14ac:dyDescent="0.3">
      <c r="B2386" s="93">
        <f>VLOOKUP($J2377,ASBVs!$A$2:$AS$1041,45,FALSE)</f>
        <v>127</v>
      </c>
      <c r="C2386" s="94"/>
      <c r="D2386" s="93">
        <f>VLOOKUP($J2377,ASBVs!$A$2:$AS$1041,44,FALSE)</f>
        <v>160.54</v>
      </c>
      <c r="E2386" s="94"/>
      <c r="F2386" s="92"/>
      <c r="G2386" s="34" t="s">
        <v>2671</v>
      </c>
      <c r="H2386" s="35" t="str">
        <f>VLOOKUP($J2377,ASBVs!$A$2:$AW$1041,48,FALSE)</f>
        <v>2</v>
      </c>
      <c r="I2386" s="34" t="s">
        <v>2672</v>
      </c>
      <c r="J2386" s="35">
        <f>VLOOKUP($J2377,ASBVs!$A$2:$AW$1041,49,FALSE)</f>
        <v>3</v>
      </c>
    </row>
    <row r="2387" spans="2:10" ht="12.6" customHeight="1" x14ac:dyDescent="0.3">
      <c r="B2387" s="36" t="s">
        <v>2696</v>
      </c>
      <c r="C2387" s="95" t="str">
        <f>VLOOKUP($J2377,ASBVs!$A$2:$E$1041,5,FALSE)</f>
        <v xml:space="preserve">Individual </v>
      </c>
      <c r="D2387" s="96"/>
      <c r="E2387" s="97" t="s">
        <v>2697</v>
      </c>
      <c r="F2387" s="98"/>
      <c r="G2387" s="74"/>
      <c r="H2387" s="75"/>
      <c r="I2387" s="37" t="s">
        <v>2698</v>
      </c>
      <c r="J2387" s="38"/>
    </row>
    <row r="2389" spans="2:10" ht="12.6" customHeight="1" x14ac:dyDescent="0.3">
      <c r="B2389" s="76" t="s">
        <v>2692</v>
      </c>
      <c r="C2389" s="77"/>
      <c r="D2389" s="20" t="str">
        <f>VLOOKUP($J2389,ASBVs!$A$2:$B$1041,2,FALSE)</f>
        <v>223583</v>
      </c>
      <c r="E2389" s="21"/>
      <c r="F2389" s="22" t="str">
        <f>VLOOKUP($J2389,ASBVs!$A$2:$J$1041,10,FALSE)</f>
        <v>Twin</v>
      </c>
      <c r="G2389" s="78" t="str">
        <f>VLOOKUP($J2389,ASBVs!$A$2:$AX$1041,50,FALSE)</f>
        <v>«««««</v>
      </c>
      <c r="H2389" s="79"/>
      <c r="I2389" s="23" t="s">
        <v>2693</v>
      </c>
      <c r="J2389" s="24">
        <v>190</v>
      </c>
    </row>
    <row r="2390" spans="2:10" ht="12.6" customHeight="1" x14ac:dyDescent="0.3">
      <c r="B2390" s="25" t="s">
        <v>2694</v>
      </c>
      <c r="C2390" s="80" t="str">
        <f>VLOOKUP($J2389,ASBVs!$A$2:$H$1041,8,FALSE)</f>
        <v>206570</v>
      </c>
      <c r="D2390" s="80"/>
      <c r="E2390" s="81"/>
      <c r="F2390" s="26" t="s">
        <v>2639</v>
      </c>
      <c r="G2390" s="82">
        <f>VLOOKUP($J2389,ASBVs!$A$2:$I$1041,9,FALSE)</f>
        <v>44700</v>
      </c>
      <c r="H2390" s="83"/>
      <c r="I2390" s="83"/>
      <c r="J2390" s="84"/>
    </row>
    <row r="2391" spans="2:10" ht="12.6" customHeight="1" x14ac:dyDescent="0.3">
      <c r="B2391" s="27" t="s">
        <v>0</v>
      </c>
      <c r="C2391" s="28" t="s">
        <v>1</v>
      </c>
      <c r="D2391" s="28" t="s">
        <v>2</v>
      </c>
      <c r="E2391" s="28" t="s">
        <v>3</v>
      </c>
      <c r="F2391" s="27" t="s">
        <v>4</v>
      </c>
      <c r="G2391" s="28" t="s">
        <v>1093</v>
      </c>
      <c r="H2391" s="28" t="s">
        <v>1092</v>
      </c>
      <c r="I2391" s="28" t="s">
        <v>5</v>
      </c>
      <c r="J2391" s="28" t="s">
        <v>2652</v>
      </c>
    </row>
    <row r="2392" spans="2:10" ht="12.6" customHeight="1" x14ac:dyDescent="0.3">
      <c r="B2392" s="29">
        <f>VLOOKUP($J2389,ASBVs!$A$2:$AP$1041,11,FALSE)</f>
        <v>0.34</v>
      </c>
      <c r="C2392" s="29">
        <f>VLOOKUP($J2389,ASBVs!$A$2:$AP$1041,13,FALSE)</f>
        <v>9.1199999999999992</v>
      </c>
      <c r="D2392" s="29">
        <f>VLOOKUP($J2389,ASBVs!$A$2:$AP$1041,15,FALSE)</f>
        <v>14.13</v>
      </c>
      <c r="E2392" s="29">
        <f>VLOOKUP($J2389,ASBVs!$A$2:$AP$1041,17,FALSE)</f>
        <v>-0.08</v>
      </c>
      <c r="F2392" s="29">
        <f>VLOOKUP($J2389,ASBVs!$A$2:$AP$1041,19,FALSE)</f>
        <v>1.25</v>
      </c>
      <c r="G2392" s="39">
        <f>VLOOKUP($J2389,ASBVs!$A$2:$AP$1041,41,FALSE)</f>
        <v>0.38</v>
      </c>
      <c r="H2392" s="39">
        <f>VLOOKUP($J2389,ASBVs!$A$2:$AP$1041,39,FALSE)</f>
        <v>0.24</v>
      </c>
      <c r="I2392" s="29">
        <f>VLOOKUP($J2389,ASBVs!$A$2:$AP$1041,21,FALSE)</f>
        <v>0.57999999999999996</v>
      </c>
      <c r="J2392" s="39">
        <f>VLOOKUP($J2389,ASBVs!$A$2:$AP$1041,31,FALSE)</f>
        <v>0.27</v>
      </c>
    </row>
    <row r="2393" spans="2:10" ht="12.6" customHeight="1" x14ac:dyDescent="0.3">
      <c r="B2393" s="29">
        <f>VLOOKUP($J2389,ASBVs!$A$2:$AP$1041,12,FALSE)</f>
        <v>62</v>
      </c>
      <c r="C2393" s="29">
        <f>VLOOKUP($J2389,ASBVs!$A$2:$AP$1041,14,FALSE)</f>
        <v>65</v>
      </c>
      <c r="D2393" s="29">
        <f>VLOOKUP($J2389,ASBVs!$A$2:$AP$1041,16,FALSE)</f>
        <v>53</v>
      </c>
      <c r="E2393" s="29">
        <f>VLOOKUP($J2389,ASBVs!$A$2:$AP$1041,18,FALSE)</f>
        <v>60</v>
      </c>
      <c r="F2393" s="29">
        <f>VLOOKUP($J2389,ASBVs!$A$2:$AP$1041,20,FALSE)</f>
        <v>60</v>
      </c>
      <c r="G2393" s="29">
        <f>VLOOKUP($J2389,ASBVs!$A$2:$AP$1041,42,FALSE)</f>
        <v>52</v>
      </c>
      <c r="H2393" s="29">
        <f>VLOOKUP($J2389,ASBVs!$A$2:$AP$1041,40,FALSE)</f>
        <v>42</v>
      </c>
      <c r="I2393" s="29">
        <f>VLOOKUP($J2389,ASBVs!$A$2:$AP$1041,22,FALSE)</f>
        <v>52</v>
      </c>
      <c r="J2393" s="29">
        <f>VLOOKUP($J2389,ASBVs!$A$2:$AP$1041,32,FALSE)</f>
        <v>51</v>
      </c>
    </row>
    <row r="2394" spans="2:10" ht="12.6" customHeight="1" x14ac:dyDescent="0.3">
      <c r="B2394" s="31" t="s">
        <v>1089</v>
      </c>
      <c r="C2394" s="27" t="s">
        <v>1090</v>
      </c>
      <c r="D2394" s="27" t="s">
        <v>1091</v>
      </c>
      <c r="E2394" s="27" t="s">
        <v>8</v>
      </c>
      <c r="F2394" s="27" t="s">
        <v>6</v>
      </c>
      <c r="G2394" s="27" t="s">
        <v>7</v>
      </c>
      <c r="H2394" s="27" t="s">
        <v>2638</v>
      </c>
      <c r="I2394" s="85" t="s">
        <v>2700</v>
      </c>
      <c r="J2394" s="86"/>
    </row>
    <row r="2395" spans="2:10" ht="12.6" customHeight="1" x14ac:dyDescent="0.3">
      <c r="B2395" s="30">
        <f>VLOOKUP($J2389,ASBVs!$A$2:$AP$1041,33,FALSE)</f>
        <v>0.05</v>
      </c>
      <c r="C2395" s="30">
        <f>VLOOKUP($J2389,ASBVs!$A$2:$AP$1041,35,FALSE)</f>
        <v>0.17</v>
      </c>
      <c r="D2395" s="30">
        <f>VLOOKUP($J2389,ASBVs!$A$2:$AP$1041,37,FALSE)</f>
        <v>0.03</v>
      </c>
      <c r="E2395" s="32">
        <f>VLOOKUP($J2389,ASBVs!$A$2:$AP$1041,29,FALSE)</f>
        <v>4.53</v>
      </c>
      <c r="F2395" s="32">
        <f>VLOOKUP($J2389,ASBVs!$A$2:$AP$1041,23,FALSE)</f>
        <v>-0.12</v>
      </c>
      <c r="G2395" s="32">
        <f>VLOOKUP($J2389,ASBVs!$A$2:$AP$1041,25,FALSE)</f>
        <v>3.03</v>
      </c>
      <c r="H2395" s="32">
        <f>VLOOKUP($J2389,ASBVs!$A$2:$AP$1041,27,FALSE)</f>
        <v>1.97</v>
      </c>
      <c r="I2395" s="86"/>
      <c r="J2395" s="86"/>
    </row>
    <row r="2396" spans="2:10" ht="12.6" customHeight="1" x14ac:dyDescent="0.3">
      <c r="B2396" s="33">
        <f>VLOOKUP($J2389,ASBVs!$A$2:$AP$1041,34,FALSE)</f>
        <v>36</v>
      </c>
      <c r="C2396" s="33">
        <f>VLOOKUP($J2389,ASBVs!$A$2:$AP$1041,36,FALSE)</f>
        <v>46</v>
      </c>
      <c r="D2396" s="33">
        <f>VLOOKUP($J2389,ASBVs!$A$2:$AP$1041,38,FALSE)</f>
        <v>30</v>
      </c>
      <c r="E2396" s="33">
        <f>VLOOKUP($J2389,ASBVs!$A$2:$AP$1041,30,FALSE)</f>
        <v>53</v>
      </c>
      <c r="F2396" s="33">
        <f>VLOOKUP($J2389,ASBVs!$A$2:$AP$1041,24,FALSE)</f>
        <v>44</v>
      </c>
      <c r="G2396" s="33">
        <f>VLOOKUP($J2389,ASBVs!$A$2:$AP$1041,26,FALSE)</f>
        <v>43</v>
      </c>
      <c r="H2396" s="33">
        <f>VLOOKUP($J2389,ASBVs!$A$2:$AP$1041,28,FALSE)</f>
        <v>47</v>
      </c>
      <c r="I2396" s="99">
        <f>VLOOKUP($J2389,ASBVs!$A$2:$AQ$1041,43,FALSE)</f>
        <v>9.6999999999999993</v>
      </c>
      <c r="J2396" s="79"/>
    </row>
    <row r="2397" spans="2:10" ht="12.6" customHeight="1" x14ac:dyDescent="0.3">
      <c r="B2397" s="87" t="s">
        <v>2695</v>
      </c>
      <c r="C2397" s="88"/>
      <c r="D2397" s="89" t="s">
        <v>2699</v>
      </c>
      <c r="E2397" s="90"/>
      <c r="F2397" s="91" t="str">
        <f>VLOOKUP($J2389,ASBVs!$A$2:$F$1041,6,FALSE)</f>
        <v xml:space="preserve"> </v>
      </c>
      <c r="G2397" s="34" t="s">
        <v>2669</v>
      </c>
      <c r="H2397" s="35" t="str">
        <f>VLOOKUP($J2389,ASBVs!$A$2:$AU$1041,46,FALSE)</f>
        <v>2</v>
      </c>
      <c r="I2397" s="34" t="s">
        <v>2670</v>
      </c>
      <c r="J2397" s="35" t="str">
        <f>VLOOKUP($J2389,ASBVs!$A$2:$AU$1041,47,FALSE)</f>
        <v>2</v>
      </c>
    </row>
    <row r="2398" spans="2:10" ht="12.6" customHeight="1" x14ac:dyDescent="0.3">
      <c r="B2398" s="93">
        <f>VLOOKUP($J2389,ASBVs!$A$2:$AS$1041,45,FALSE)</f>
        <v>126.77</v>
      </c>
      <c r="C2398" s="94"/>
      <c r="D2398" s="93">
        <f>VLOOKUP($J2389,ASBVs!$A$2:$AS$1041,44,FALSE)</f>
        <v>159.59</v>
      </c>
      <c r="E2398" s="94"/>
      <c r="F2398" s="92"/>
      <c r="G2398" s="34" t="s">
        <v>2671</v>
      </c>
      <c r="H2398" s="35" t="str">
        <f>VLOOKUP($J2389,ASBVs!$A$2:$AW$1041,48,FALSE)</f>
        <v>3</v>
      </c>
      <c r="I2398" s="34" t="s">
        <v>2672</v>
      </c>
      <c r="J2398" s="35">
        <f>VLOOKUP($J2389,ASBVs!$A$2:$AW$1041,49,FALSE)</f>
        <v>2</v>
      </c>
    </row>
    <row r="2399" spans="2:10" ht="12.6" customHeight="1" x14ac:dyDescent="0.3">
      <c r="B2399" s="36" t="s">
        <v>2696</v>
      </c>
      <c r="C2399" s="95" t="str">
        <f>VLOOKUP($J2389,ASBVs!$A$2:$E$1041,5,FALSE)</f>
        <v xml:space="preserve">Individual </v>
      </c>
      <c r="D2399" s="96"/>
      <c r="E2399" s="97" t="s">
        <v>2697</v>
      </c>
      <c r="F2399" s="98"/>
      <c r="G2399" s="74"/>
      <c r="H2399" s="75"/>
      <c r="I2399" s="37" t="s">
        <v>2698</v>
      </c>
      <c r="J2399" s="38"/>
    </row>
    <row r="2401" spans="2:10" ht="12.6" customHeight="1" x14ac:dyDescent="0.3">
      <c r="B2401" s="76" t="s">
        <v>2692</v>
      </c>
      <c r="C2401" s="77"/>
      <c r="D2401" s="20" t="str">
        <f>VLOOKUP($J2401,ASBVs!$A$2:$B$1041,2,FALSE)</f>
        <v>223669</v>
      </c>
      <c r="E2401" s="21"/>
      <c r="F2401" s="22" t="str">
        <f>VLOOKUP($J2401,ASBVs!$A$2:$J$1041,10,FALSE)</f>
        <v>Twin</v>
      </c>
      <c r="G2401" s="78" t="str">
        <f>VLOOKUP($J2401,ASBVs!$A$2:$AX$1041,50,FALSE)</f>
        <v xml:space="preserve"> </v>
      </c>
      <c r="H2401" s="79"/>
      <c r="I2401" s="23" t="s">
        <v>2693</v>
      </c>
      <c r="J2401" s="24">
        <v>191</v>
      </c>
    </row>
    <row r="2402" spans="2:10" ht="12.6" customHeight="1" x14ac:dyDescent="0.3">
      <c r="B2402" s="25" t="s">
        <v>2694</v>
      </c>
      <c r="C2402" s="80" t="str">
        <f>VLOOKUP($J2401,ASBVs!$A$2:$H$1041,8,FALSE)</f>
        <v>205728</v>
      </c>
      <c r="D2402" s="80"/>
      <c r="E2402" s="81"/>
      <c r="F2402" s="26" t="s">
        <v>2639</v>
      </c>
      <c r="G2402" s="82">
        <f>VLOOKUP($J2401,ASBVs!$A$2:$I$1041,9,FALSE)</f>
        <v>44702</v>
      </c>
      <c r="H2402" s="83"/>
      <c r="I2402" s="83"/>
      <c r="J2402" s="84"/>
    </row>
    <row r="2403" spans="2:10" ht="12.6" customHeight="1" x14ac:dyDescent="0.3">
      <c r="B2403" s="27" t="s">
        <v>0</v>
      </c>
      <c r="C2403" s="28" t="s">
        <v>1</v>
      </c>
      <c r="D2403" s="28" t="s">
        <v>2</v>
      </c>
      <c r="E2403" s="28" t="s">
        <v>3</v>
      </c>
      <c r="F2403" s="27" t="s">
        <v>4</v>
      </c>
      <c r="G2403" s="28" t="s">
        <v>1093</v>
      </c>
      <c r="H2403" s="28" t="s">
        <v>1092</v>
      </c>
      <c r="I2403" s="28" t="s">
        <v>5</v>
      </c>
      <c r="J2403" s="28" t="s">
        <v>2652</v>
      </c>
    </row>
    <row r="2404" spans="2:10" ht="12.6" customHeight="1" x14ac:dyDescent="0.3">
      <c r="B2404" s="29">
        <f>VLOOKUP($J2401,ASBVs!$A$2:$AP$1041,11,FALSE)</f>
        <v>0.28000000000000003</v>
      </c>
      <c r="C2404" s="29">
        <f>VLOOKUP($J2401,ASBVs!$A$2:$AP$1041,13,FALSE)</f>
        <v>7.86</v>
      </c>
      <c r="D2404" s="29">
        <f>VLOOKUP($J2401,ASBVs!$A$2:$AP$1041,15,FALSE)</f>
        <v>15.71</v>
      </c>
      <c r="E2404" s="29">
        <f>VLOOKUP($J2401,ASBVs!$A$2:$AP$1041,17,FALSE)</f>
        <v>0.64</v>
      </c>
      <c r="F2404" s="29">
        <f>VLOOKUP($J2401,ASBVs!$A$2:$AP$1041,19,FALSE)</f>
        <v>2.4700000000000002</v>
      </c>
      <c r="G2404" s="39">
        <f>VLOOKUP($J2401,ASBVs!$A$2:$AP$1041,41,FALSE)</f>
        <v>0.5</v>
      </c>
      <c r="H2404" s="39">
        <f>VLOOKUP($J2401,ASBVs!$A$2:$AP$1041,39,FALSE)</f>
        <v>0.36</v>
      </c>
      <c r="I2404" s="29">
        <f>VLOOKUP($J2401,ASBVs!$A$2:$AP$1041,21,FALSE)</f>
        <v>0.31</v>
      </c>
      <c r="J2404" s="39">
        <f>VLOOKUP($J2401,ASBVs!$A$2:$AP$1041,31,FALSE)</f>
        <v>0.28000000000000003</v>
      </c>
    </row>
    <row r="2405" spans="2:10" ht="12.6" customHeight="1" x14ac:dyDescent="0.3">
      <c r="B2405" s="29">
        <f>VLOOKUP($J2401,ASBVs!$A$2:$AP$1041,12,FALSE)</f>
        <v>66</v>
      </c>
      <c r="C2405" s="29">
        <f>VLOOKUP($J2401,ASBVs!$A$2:$AP$1041,14,FALSE)</f>
        <v>70</v>
      </c>
      <c r="D2405" s="29">
        <f>VLOOKUP($J2401,ASBVs!$A$2:$AP$1041,16,FALSE)</f>
        <v>58</v>
      </c>
      <c r="E2405" s="29">
        <f>VLOOKUP($J2401,ASBVs!$A$2:$AP$1041,18,FALSE)</f>
        <v>65</v>
      </c>
      <c r="F2405" s="29">
        <f>VLOOKUP($J2401,ASBVs!$A$2:$AP$1041,20,FALSE)</f>
        <v>65</v>
      </c>
      <c r="G2405" s="29">
        <f>VLOOKUP($J2401,ASBVs!$A$2:$AP$1041,42,FALSE)</f>
        <v>48</v>
      </c>
      <c r="H2405" s="29">
        <f>VLOOKUP($J2401,ASBVs!$A$2:$AP$1041,40,FALSE)</f>
        <v>42</v>
      </c>
      <c r="I2405" s="29">
        <f>VLOOKUP($J2401,ASBVs!$A$2:$AP$1041,22,FALSE)</f>
        <v>52</v>
      </c>
      <c r="J2405" s="29">
        <f>VLOOKUP($J2401,ASBVs!$A$2:$AP$1041,32,FALSE)</f>
        <v>46</v>
      </c>
    </row>
    <row r="2406" spans="2:10" ht="12.6" customHeight="1" x14ac:dyDescent="0.3">
      <c r="B2406" s="31" t="s">
        <v>1089</v>
      </c>
      <c r="C2406" s="27" t="s">
        <v>1090</v>
      </c>
      <c r="D2406" s="27" t="s">
        <v>1091</v>
      </c>
      <c r="E2406" s="27" t="s">
        <v>8</v>
      </c>
      <c r="F2406" s="27" t="s">
        <v>6</v>
      </c>
      <c r="G2406" s="27" t="s">
        <v>7</v>
      </c>
      <c r="H2406" s="27" t="s">
        <v>2638</v>
      </c>
      <c r="I2406" s="85" t="s">
        <v>2700</v>
      </c>
      <c r="J2406" s="86"/>
    </row>
    <row r="2407" spans="2:10" ht="12.6" customHeight="1" x14ac:dyDescent="0.3">
      <c r="B2407" s="30">
        <f>VLOOKUP($J2401,ASBVs!$A$2:$AP$1041,33,FALSE)</f>
        <v>0.06</v>
      </c>
      <c r="C2407" s="30">
        <f>VLOOKUP($J2401,ASBVs!$A$2:$AP$1041,35,FALSE)</f>
        <v>0.38</v>
      </c>
      <c r="D2407" s="30">
        <f>VLOOKUP($J2401,ASBVs!$A$2:$AP$1041,37,FALSE)</f>
        <v>1E-3</v>
      </c>
      <c r="E2407" s="32">
        <f>VLOOKUP($J2401,ASBVs!$A$2:$AP$1041,29,FALSE)</f>
        <v>3.71</v>
      </c>
      <c r="F2407" s="32">
        <f>VLOOKUP($J2401,ASBVs!$A$2:$AP$1041,23,FALSE)</f>
        <v>-0.32</v>
      </c>
      <c r="G2407" s="32">
        <f>VLOOKUP($J2401,ASBVs!$A$2:$AP$1041,25,FALSE)</f>
        <v>1.68</v>
      </c>
      <c r="H2407" s="32">
        <f>VLOOKUP($J2401,ASBVs!$A$2:$AP$1041,27,FALSE)</f>
        <v>2.37</v>
      </c>
      <c r="I2407" s="86"/>
      <c r="J2407" s="86"/>
    </row>
    <row r="2408" spans="2:10" ht="12.6" customHeight="1" x14ac:dyDescent="0.3">
      <c r="B2408" s="33">
        <f>VLOOKUP($J2401,ASBVs!$A$2:$AP$1041,34,FALSE)</f>
        <v>37</v>
      </c>
      <c r="C2408" s="33">
        <f>VLOOKUP($J2401,ASBVs!$A$2:$AP$1041,36,FALSE)</f>
        <v>45</v>
      </c>
      <c r="D2408" s="33">
        <f>VLOOKUP($J2401,ASBVs!$A$2:$AP$1041,38,FALSE)</f>
        <v>33</v>
      </c>
      <c r="E2408" s="33">
        <f>VLOOKUP($J2401,ASBVs!$A$2:$AP$1041,30,FALSE)</f>
        <v>59</v>
      </c>
      <c r="F2408" s="33">
        <f>VLOOKUP($J2401,ASBVs!$A$2:$AP$1041,24,FALSE)</f>
        <v>43</v>
      </c>
      <c r="G2408" s="33">
        <f>VLOOKUP($J2401,ASBVs!$A$2:$AP$1041,26,FALSE)</f>
        <v>43</v>
      </c>
      <c r="H2408" s="33">
        <f>VLOOKUP($J2401,ASBVs!$A$2:$AP$1041,28,FALSE)</f>
        <v>49</v>
      </c>
      <c r="I2408" s="99">
        <f>VLOOKUP($J2401,ASBVs!$A$2:$AQ$1041,43,FALSE)</f>
        <v>8.17</v>
      </c>
      <c r="J2408" s="79"/>
    </row>
    <row r="2409" spans="2:10" ht="12.6" customHeight="1" x14ac:dyDescent="0.3">
      <c r="B2409" s="87" t="s">
        <v>2695</v>
      </c>
      <c r="C2409" s="88"/>
      <c r="D2409" s="89" t="s">
        <v>2699</v>
      </c>
      <c r="E2409" s="90"/>
      <c r="F2409" s="91" t="str">
        <f>VLOOKUP($J2401,ASBVs!$A$2:$F$1041,6,FALSE)</f>
        <v xml:space="preserve"> </v>
      </c>
      <c r="G2409" s="34" t="s">
        <v>2669</v>
      </c>
      <c r="H2409" s="35" t="str">
        <f>VLOOKUP($J2401,ASBVs!$A$2:$AU$1041,46,FALSE)</f>
        <v>2</v>
      </c>
      <c r="I2409" s="34" t="s">
        <v>2670</v>
      </c>
      <c r="J2409" s="35" t="str">
        <f>VLOOKUP($J2401,ASBVs!$A$2:$AU$1041,47,FALSE)</f>
        <v>2</v>
      </c>
    </row>
    <row r="2410" spans="2:10" ht="12.6" customHeight="1" x14ac:dyDescent="0.3">
      <c r="B2410" s="93">
        <f>VLOOKUP($J2401,ASBVs!$A$2:$AS$1041,45,FALSE)</f>
        <v>125.75</v>
      </c>
      <c r="C2410" s="94"/>
      <c r="D2410" s="93">
        <f>VLOOKUP($J2401,ASBVs!$A$2:$AS$1041,44,FALSE)</f>
        <v>173.55</v>
      </c>
      <c r="E2410" s="94"/>
      <c r="F2410" s="92"/>
      <c r="G2410" s="34" t="s">
        <v>2671</v>
      </c>
      <c r="H2410" s="35" t="str">
        <f>VLOOKUP($J2401,ASBVs!$A$2:$AW$1041,48,FALSE)</f>
        <v>2</v>
      </c>
      <c r="I2410" s="34" t="s">
        <v>2672</v>
      </c>
      <c r="J2410" s="35">
        <f>VLOOKUP($J2401,ASBVs!$A$2:$AW$1041,49,FALSE)</f>
        <v>3</v>
      </c>
    </row>
    <row r="2411" spans="2:10" ht="12.6" customHeight="1" x14ac:dyDescent="0.3">
      <c r="B2411" s="36" t="s">
        <v>2696</v>
      </c>
      <c r="C2411" s="95" t="str">
        <f>VLOOKUP($J2401,ASBVs!$A$2:$E$1041,5,FALSE)</f>
        <v xml:space="preserve">Individual </v>
      </c>
      <c r="D2411" s="96"/>
      <c r="E2411" s="97" t="s">
        <v>2697</v>
      </c>
      <c r="F2411" s="98"/>
      <c r="G2411" s="74"/>
      <c r="H2411" s="75"/>
      <c r="I2411" s="37" t="s">
        <v>2698</v>
      </c>
      <c r="J2411" s="38"/>
    </row>
    <row r="2413" spans="2:10" ht="12.6" customHeight="1" x14ac:dyDescent="0.3">
      <c r="B2413" s="76" t="s">
        <v>2692</v>
      </c>
      <c r="C2413" s="77"/>
      <c r="D2413" s="20" t="str">
        <f>VLOOKUP($J2413,ASBVs!$A$2:$B$1041,2,FALSE)</f>
        <v>225898</v>
      </c>
      <c r="E2413" s="21"/>
      <c r="F2413" s="22" t="str">
        <f>VLOOKUP($J2413,ASBVs!$A$2:$J$1041,10,FALSE)</f>
        <v>Twin</v>
      </c>
      <c r="G2413" s="78" t="str">
        <f>VLOOKUP($J2413,ASBVs!$A$2:$AX$1041,50,FALSE)</f>
        <v>«««««</v>
      </c>
      <c r="H2413" s="79"/>
      <c r="I2413" s="23" t="s">
        <v>2693</v>
      </c>
      <c r="J2413" s="24">
        <v>192</v>
      </c>
    </row>
    <row r="2414" spans="2:10" ht="12.6" customHeight="1" x14ac:dyDescent="0.3">
      <c r="B2414" s="25" t="s">
        <v>2694</v>
      </c>
      <c r="C2414" s="80" t="str">
        <f>VLOOKUP($J2413,ASBVs!$A$2:$H$1041,8,FALSE)</f>
        <v>193431</v>
      </c>
      <c r="D2414" s="80"/>
      <c r="E2414" s="81"/>
      <c r="F2414" s="26" t="s">
        <v>2639</v>
      </c>
      <c r="G2414" s="82">
        <f>VLOOKUP($J2413,ASBVs!$A$2:$I$1041,9,FALSE)</f>
        <v>44732</v>
      </c>
      <c r="H2414" s="83"/>
      <c r="I2414" s="83"/>
      <c r="J2414" s="84"/>
    </row>
    <row r="2415" spans="2:10" ht="12.6" customHeight="1" x14ac:dyDescent="0.3">
      <c r="B2415" s="27" t="s">
        <v>0</v>
      </c>
      <c r="C2415" s="28" t="s">
        <v>1</v>
      </c>
      <c r="D2415" s="28" t="s">
        <v>2</v>
      </c>
      <c r="E2415" s="28" t="s">
        <v>3</v>
      </c>
      <c r="F2415" s="27" t="s">
        <v>4</v>
      </c>
      <c r="G2415" s="28" t="s">
        <v>1093</v>
      </c>
      <c r="H2415" s="28" t="s">
        <v>1092</v>
      </c>
      <c r="I2415" s="28" t="s">
        <v>5</v>
      </c>
      <c r="J2415" s="28" t="s">
        <v>2652</v>
      </c>
    </row>
    <row r="2416" spans="2:10" ht="12.6" customHeight="1" x14ac:dyDescent="0.3">
      <c r="B2416" s="29">
        <f>VLOOKUP($J2413,ASBVs!$A$2:$AP$1041,11,FALSE)</f>
        <v>0.6</v>
      </c>
      <c r="C2416" s="29">
        <f>VLOOKUP($J2413,ASBVs!$A$2:$AP$1041,13,FALSE)</f>
        <v>10.72</v>
      </c>
      <c r="D2416" s="29">
        <f>VLOOKUP($J2413,ASBVs!$A$2:$AP$1041,15,FALSE)</f>
        <v>16.39</v>
      </c>
      <c r="E2416" s="29">
        <f>VLOOKUP($J2413,ASBVs!$A$2:$AP$1041,17,FALSE)</f>
        <v>0.95</v>
      </c>
      <c r="F2416" s="29">
        <f>VLOOKUP($J2413,ASBVs!$A$2:$AP$1041,19,FALSE)</f>
        <v>2.89</v>
      </c>
      <c r="G2416" s="39">
        <f>VLOOKUP($J2413,ASBVs!$A$2:$AP$1041,41,FALSE)</f>
        <v>0.48</v>
      </c>
      <c r="H2416" s="39">
        <f>VLOOKUP($J2413,ASBVs!$A$2:$AP$1041,39,FALSE)</f>
        <v>0.23</v>
      </c>
      <c r="I2416" s="29">
        <f>VLOOKUP($J2413,ASBVs!$A$2:$AP$1041,21,FALSE)</f>
        <v>0.72</v>
      </c>
      <c r="J2416" s="39">
        <f>VLOOKUP($J2413,ASBVs!$A$2:$AP$1041,31,FALSE)</f>
        <v>0.32</v>
      </c>
    </row>
    <row r="2417" spans="2:10" ht="12.6" customHeight="1" x14ac:dyDescent="0.3">
      <c r="B2417" s="29">
        <f>VLOOKUP($J2413,ASBVs!$A$2:$AP$1041,12,FALSE)</f>
        <v>71</v>
      </c>
      <c r="C2417" s="29">
        <f>VLOOKUP($J2413,ASBVs!$A$2:$AP$1041,14,FALSE)</f>
        <v>73</v>
      </c>
      <c r="D2417" s="29">
        <f>VLOOKUP($J2413,ASBVs!$A$2:$AP$1041,16,FALSE)</f>
        <v>66</v>
      </c>
      <c r="E2417" s="29">
        <f>VLOOKUP($J2413,ASBVs!$A$2:$AP$1041,18,FALSE)</f>
        <v>70</v>
      </c>
      <c r="F2417" s="29">
        <f>VLOOKUP($J2413,ASBVs!$A$2:$AP$1041,20,FALSE)</f>
        <v>69</v>
      </c>
      <c r="G2417" s="29">
        <f>VLOOKUP($J2413,ASBVs!$A$2:$AP$1041,42,FALSE)</f>
        <v>63</v>
      </c>
      <c r="H2417" s="29">
        <f>VLOOKUP($J2413,ASBVs!$A$2:$AP$1041,40,FALSE)</f>
        <v>56</v>
      </c>
      <c r="I2417" s="29">
        <f>VLOOKUP($J2413,ASBVs!$A$2:$AP$1041,22,FALSE)</f>
        <v>65</v>
      </c>
      <c r="J2417" s="29">
        <f>VLOOKUP($J2413,ASBVs!$A$2:$AP$1041,32,FALSE)</f>
        <v>61</v>
      </c>
    </row>
    <row r="2418" spans="2:10" ht="12.6" customHeight="1" x14ac:dyDescent="0.3">
      <c r="B2418" s="31" t="s">
        <v>1089</v>
      </c>
      <c r="C2418" s="27" t="s">
        <v>1090</v>
      </c>
      <c r="D2418" s="27" t="s">
        <v>1091</v>
      </c>
      <c r="E2418" s="27" t="s">
        <v>8</v>
      </c>
      <c r="F2418" s="27" t="s">
        <v>6</v>
      </c>
      <c r="G2418" s="27" t="s">
        <v>7</v>
      </c>
      <c r="H2418" s="27" t="s">
        <v>2638</v>
      </c>
      <c r="I2418" s="85" t="s">
        <v>2700</v>
      </c>
      <c r="J2418" s="86"/>
    </row>
    <row r="2419" spans="2:10" ht="12.6" customHeight="1" x14ac:dyDescent="0.3">
      <c r="B2419" s="30">
        <f>VLOOKUP($J2413,ASBVs!$A$2:$AP$1041,33,FALSE)</f>
        <v>0.03</v>
      </c>
      <c r="C2419" s="30">
        <f>VLOOKUP($J2413,ASBVs!$A$2:$AP$1041,35,FALSE)</f>
        <v>0.23</v>
      </c>
      <c r="D2419" s="30">
        <f>VLOOKUP($J2413,ASBVs!$A$2:$AP$1041,37,FALSE)</f>
        <v>0.02</v>
      </c>
      <c r="E2419" s="32">
        <f>VLOOKUP($J2413,ASBVs!$A$2:$AP$1041,29,FALSE)</f>
        <v>4.6399999999999997</v>
      </c>
      <c r="F2419" s="32">
        <f>VLOOKUP($J2413,ASBVs!$A$2:$AP$1041,23,FALSE)</f>
        <v>7.0000000000000007E-2</v>
      </c>
      <c r="G2419" s="32">
        <f>VLOOKUP($J2413,ASBVs!$A$2:$AP$1041,25,FALSE)</f>
        <v>4.8099999999999996</v>
      </c>
      <c r="H2419" s="32">
        <f>VLOOKUP($J2413,ASBVs!$A$2:$AP$1041,27,FALSE)</f>
        <v>3</v>
      </c>
      <c r="I2419" s="86"/>
      <c r="J2419" s="86"/>
    </row>
    <row r="2420" spans="2:10" ht="12.6" customHeight="1" x14ac:dyDescent="0.3">
      <c r="B2420" s="33">
        <f>VLOOKUP($J2413,ASBVs!$A$2:$AP$1041,34,FALSE)</f>
        <v>50</v>
      </c>
      <c r="C2420" s="33">
        <f>VLOOKUP($J2413,ASBVs!$A$2:$AP$1041,36,FALSE)</f>
        <v>59</v>
      </c>
      <c r="D2420" s="33">
        <f>VLOOKUP($J2413,ASBVs!$A$2:$AP$1041,38,FALSE)</f>
        <v>44</v>
      </c>
      <c r="E2420" s="33">
        <f>VLOOKUP($J2413,ASBVs!$A$2:$AP$1041,30,FALSE)</f>
        <v>63</v>
      </c>
      <c r="F2420" s="33">
        <f>VLOOKUP($J2413,ASBVs!$A$2:$AP$1041,24,FALSE)</f>
        <v>57</v>
      </c>
      <c r="G2420" s="33">
        <f>VLOOKUP($J2413,ASBVs!$A$2:$AP$1041,26,FALSE)</f>
        <v>56</v>
      </c>
      <c r="H2420" s="33">
        <f>VLOOKUP($J2413,ASBVs!$A$2:$AP$1041,28,FALSE)</f>
        <v>58</v>
      </c>
      <c r="I2420" s="99">
        <f>VLOOKUP($J2413,ASBVs!$A$2:$AQ$1041,43,FALSE)</f>
        <v>11.440000000000001</v>
      </c>
      <c r="J2420" s="79"/>
    </row>
    <row r="2421" spans="2:10" ht="12.6" customHeight="1" x14ac:dyDescent="0.3">
      <c r="B2421" s="87" t="s">
        <v>2695</v>
      </c>
      <c r="C2421" s="88"/>
      <c r="D2421" s="89" t="s">
        <v>2699</v>
      </c>
      <c r="E2421" s="90"/>
      <c r="F2421" s="91" t="str">
        <f>VLOOKUP($J2413,ASBVs!$A$2:$F$1041,6,FALSE)</f>
        <v xml:space="preserve"> </v>
      </c>
      <c r="G2421" s="34" t="s">
        <v>2669</v>
      </c>
      <c r="H2421" s="35" t="str">
        <f>VLOOKUP($J2413,ASBVs!$A$2:$AU$1041,46,FALSE)</f>
        <v>3</v>
      </c>
      <c r="I2421" s="34" t="s">
        <v>2670</v>
      </c>
      <c r="J2421" s="35" t="str">
        <f>VLOOKUP($J2413,ASBVs!$A$2:$AU$1041,47,FALSE)</f>
        <v>2</v>
      </c>
    </row>
    <row r="2422" spans="2:10" ht="12.6" customHeight="1" x14ac:dyDescent="0.3">
      <c r="B2422" s="93">
        <f>VLOOKUP($J2413,ASBVs!$A$2:$AS$1041,45,FALSE)</f>
        <v>132.02000000000001</v>
      </c>
      <c r="C2422" s="94"/>
      <c r="D2422" s="93">
        <f>VLOOKUP($J2413,ASBVs!$A$2:$AS$1041,44,FALSE)</f>
        <v>175.26</v>
      </c>
      <c r="E2422" s="94"/>
      <c r="F2422" s="92"/>
      <c r="G2422" s="34" t="s">
        <v>2671</v>
      </c>
      <c r="H2422" s="35" t="str">
        <f>VLOOKUP($J2413,ASBVs!$A$2:$AW$1041,48,FALSE)</f>
        <v>2</v>
      </c>
      <c r="I2422" s="34" t="s">
        <v>2672</v>
      </c>
      <c r="J2422" s="35">
        <f>VLOOKUP($J2413,ASBVs!$A$2:$AW$1041,49,FALSE)</f>
        <v>4</v>
      </c>
    </row>
    <row r="2423" spans="2:10" ht="12.6" customHeight="1" x14ac:dyDescent="0.3">
      <c r="B2423" s="36" t="s">
        <v>2696</v>
      </c>
      <c r="C2423" s="95" t="str">
        <f>VLOOKUP($J2413,ASBVs!$A$2:$E$1041,5,FALSE)</f>
        <v xml:space="preserve">Individual </v>
      </c>
      <c r="D2423" s="96"/>
      <c r="E2423" s="97" t="s">
        <v>2697</v>
      </c>
      <c r="F2423" s="98"/>
      <c r="G2423" s="74"/>
      <c r="H2423" s="75"/>
      <c r="I2423" s="37" t="s">
        <v>2698</v>
      </c>
      <c r="J2423" s="38"/>
    </row>
    <row r="2425" spans="2:10" ht="12.6" customHeight="1" x14ac:dyDescent="0.3">
      <c r="B2425" s="76" t="s">
        <v>2692</v>
      </c>
      <c r="C2425" s="77"/>
      <c r="D2425" s="20" t="str">
        <f>VLOOKUP($J2425,ASBVs!$A$2:$B$1041,2,FALSE)</f>
        <v>223117</v>
      </c>
      <c r="E2425" s="21"/>
      <c r="F2425" s="22" t="str">
        <f>VLOOKUP($J2425,ASBVs!$A$2:$J$1041,10,FALSE)</f>
        <v>Twin</v>
      </c>
      <c r="G2425" s="78" t="str">
        <f>VLOOKUP($J2425,ASBVs!$A$2:$AX$1041,50,FALSE)</f>
        <v xml:space="preserve"> </v>
      </c>
      <c r="H2425" s="79"/>
      <c r="I2425" s="23" t="s">
        <v>2693</v>
      </c>
      <c r="J2425" s="24">
        <v>193</v>
      </c>
    </row>
    <row r="2426" spans="2:10" ht="12.6" customHeight="1" x14ac:dyDescent="0.3">
      <c r="B2426" s="25" t="s">
        <v>2694</v>
      </c>
      <c r="C2426" s="80" t="str">
        <f>VLOOKUP($J2425,ASBVs!$A$2:$H$1041,8,FALSE)</f>
        <v>184292</v>
      </c>
      <c r="D2426" s="80"/>
      <c r="E2426" s="81"/>
      <c r="F2426" s="26" t="s">
        <v>2639</v>
      </c>
      <c r="G2426" s="82">
        <f>VLOOKUP($J2425,ASBVs!$A$2:$I$1041,9,FALSE)</f>
        <v>44684</v>
      </c>
      <c r="H2426" s="83"/>
      <c r="I2426" s="83"/>
      <c r="J2426" s="84"/>
    </row>
    <row r="2427" spans="2:10" ht="12.6" customHeight="1" x14ac:dyDescent="0.3">
      <c r="B2427" s="27" t="s">
        <v>0</v>
      </c>
      <c r="C2427" s="28" t="s">
        <v>1</v>
      </c>
      <c r="D2427" s="28" t="s">
        <v>2</v>
      </c>
      <c r="E2427" s="28" t="s">
        <v>3</v>
      </c>
      <c r="F2427" s="27" t="s">
        <v>4</v>
      </c>
      <c r="G2427" s="28" t="s">
        <v>1093</v>
      </c>
      <c r="H2427" s="28" t="s">
        <v>1092</v>
      </c>
      <c r="I2427" s="28" t="s">
        <v>5</v>
      </c>
      <c r="J2427" s="28" t="s">
        <v>2652</v>
      </c>
    </row>
    <row r="2428" spans="2:10" ht="12.6" customHeight="1" x14ac:dyDescent="0.3">
      <c r="B2428" s="29">
        <f>VLOOKUP($J2425,ASBVs!$A$2:$AP$1041,11,FALSE)</f>
        <v>0.43</v>
      </c>
      <c r="C2428" s="29">
        <f>VLOOKUP($J2425,ASBVs!$A$2:$AP$1041,13,FALSE)</f>
        <v>8.98</v>
      </c>
      <c r="D2428" s="29">
        <f>VLOOKUP($J2425,ASBVs!$A$2:$AP$1041,15,FALSE)</f>
        <v>11.8</v>
      </c>
      <c r="E2428" s="29">
        <f>VLOOKUP($J2425,ASBVs!$A$2:$AP$1041,17,FALSE)</f>
        <v>0.96</v>
      </c>
      <c r="F2428" s="29">
        <f>VLOOKUP($J2425,ASBVs!$A$2:$AP$1041,19,FALSE)</f>
        <v>2.2799999999999998</v>
      </c>
      <c r="G2428" s="39">
        <f>VLOOKUP($J2425,ASBVs!$A$2:$AP$1041,41,FALSE)</f>
        <v>0.47</v>
      </c>
      <c r="H2428" s="39">
        <f>VLOOKUP($J2425,ASBVs!$A$2:$AP$1041,39,FALSE)</f>
        <v>0.31</v>
      </c>
      <c r="I2428" s="29">
        <f>VLOOKUP($J2425,ASBVs!$A$2:$AP$1041,21,FALSE)</f>
        <v>0.49</v>
      </c>
      <c r="J2428" s="39">
        <f>VLOOKUP($J2425,ASBVs!$A$2:$AP$1041,31,FALSE)</f>
        <v>0.28999999999999998</v>
      </c>
    </row>
    <row r="2429" spans="2:10" ht="12.6" customHeight="1" x14ac:dyDescent="0.3">
      <c r="B2429" s="29">
        <f>VLOOKUP($J2425,ASBVs!$A$2:$AP$1041,12,FALSE)</f>
        <v>67</v>
      </c>
      <c r="C2429" s="29">
        <f>VLOOKUP($J2425,ASBVs!$A$2:$AP$1041,14,FALSE)</f>
        <v>72</v>
      </c>
      <c r="D2429" s="29">
        <f>VLOOKUP($J2425,ASBVs!$A$2:$AP$1041,16,FALSE)</f>
        <v>66</v>
      </c>
      <c r="E2429" s="29">
        <f>VLOOKUP($J2425,ASBVs!$A$2:$AP$1041,18,FALSE)</f>
        <v>71</v>
      </c>
      <c r="F2429" s="29">
        <f>VLOOKUP($J2425,ASBVs!$A$2:$AP$1041,20,FALSE)</f>
        <v>69</v>
      </c>
      <c r="G2429" s="29">
        <f>VLOOKUP($J2425,ASBVs!$A$2:$AP$1041,42,FALSE)</f>
        <v>61</v>
      </c>
      <c r="H2429" s="29">
        <f>VLOOKUP($J2425,ASBVs!$A$2:$AP$1041,40,FALSE)</f>
        <v>53</v>
      </c>
      <c r="I2429" s="29">
        <f>VLOOKUP($J2425,ASBVs!$A$2:$AP$1041,22,FALSE)</f>
        <v>66</v>
      </c>
      <c r="J2429" s="29">
        <f>VLOOKUP($J2425,ASBVs!$A$2:$AP$1041,32,FALSE)</f>
        <v>59</v>
      </c>
    </row>
    <row r="2430" spans="2:10" ht="12.6" customHeight="1" x14ac:dyDescent="0.3">
      <c r="B2430" s="31" t="s">
        <v>1089</v>
      </c>
      <c r="C2430" s="27" t="s">
        <v>1090</v>
      </c>
      <c r="D2430" s="27" t="s">
        <v>1091</v>
      </c>
      <c r="E2430" s="27" t="s">
        <v>8</v>
      </c>
      <c r="F2430" s="27" t="s">
        <v>6</v>
      </c>
      <c r="G2430" s="27" t="s">
        <v>7</v>
      </c>
      <c r="H2430" s="27" t="s">
        <v>2638</v>
      </c>
      <c r="I2430" s="85" t="s">
        <v>2700</v>
      </c>
      <c r="J2430" s="86"/>
    </row>
    <row r="2431" spans="2:10" ht="12.6" customHeight="1" x14ac:dyDescent="0.3">
      <c r="B2431" s="30">
        <f>VLOOKUP($J2425,ASBVs!$A$2:$AP$1041,33,FALSE)</f>
        <v>0.05</v>
      </c>
      <c r="C2431" s="30">
        <f>VLOOKUP($J2425,ASBVs!$A$2:$AP$1041,35,FALSE)</f>
        <v>0.26</v>
      </c>
      <c r="D2431" s="30">
        <f>VLOOKUP($J2425,ASBVs!$A$2:$AP$1041,37,FALSE)</f>
        <v>0.03</v>
      </c>
      <c r="E2431" s="32">
        <f>VLOOKUP($J2425,ASBVs!$A$2:$AP$1041,29,FALSE)</f>
        <v>4.32</v>
      </c>
      <c r="F2431" s="32">
        <f>VLOOKUP($J2425,ASBVs!$A$2:$AP$1041,23,FALSE)</f>
        <v>-0.15</v>
      </c>
      <c r="G2431" s="32">
        <f>VLOOKUP($J2425,ASBVs!$A$2:$AP$1041,25,FALSE)</f>
        <v>2.4900000000000002</v>
      </c>
      <c r="H2431" s="32">
        <f>VLOOKUP($J2425,ASBVs!$A$2:$AP$1041,27,FALSE)</f>
        <v>2.16</v>
      </c>
      <c r="I2431" s="86"/>
      <c r="J2431" s="86"/>
    </row>
    <row r="2432" spans="2:10" ht="12.6" customHeight="1" x14ac:dyDescent="0.3">
      <c r="B2432" s="33">
        <f>VLOOKUP($J2425,ASBVs!$A$2:$AP$1041,34,FALSE)</f>
        <v>47</v>
      </c>
      <c r="C2432" s="33">
        <f>VLOOKUP($J2425,ASBVs!$A$2:$AP$1041,36,FALSE)</f>
        <v>56</v>
      </c>
      <c r="D2432" s="33">
        <f>VLOOKUP($J2425,ASBVs!$A$2:$AP$1041,38,FALSE)</f>
        <v>39</v>
      </c>
      <c r="E2432" s="33">
        <f>VLOOKUP($J2425,ASBVs!$A$2:$AP$1041,30,FALSE)</f>
        <v>63</v>
      </c>
      <c r="F2432" s="33">
        <f>VLOOKUP($J2425,ASBVs!$A$2:$AP$1041,24,FALSE)</f>
        <v>51</v>
      </c>
      <c r="G2432" s="33">
        <f>VLOOKUP($J2425,ASBVs!$A$2:$AP$1041,26,FALSE)</f>
        <v>51</v>
      </c>
      <c r="H2432" s="33">
        <f>VLOOKUP($J2425,ASBVs!$A$2:$AP$1041,28,FALSE)</f>
        <v>55</v>
      </c>
      <c r="I2432" s="99">
        <f>VLOOKUP($J2425,ASBVs!$A$2:$AQ$1041,43,FALSE)</f>
        <v>9.4700000000000006</v>
      </c>
      <c r="J2432" s="79"/>
    </row>
    <row r="2433" spans="2:10" ht="12.6" customHeight="1" x14ac:dyDescent="0.3">
      <c r="B2433" s="87" t="s">
        <v>2695</v>
      </c>
      <c r="C2433" s="88"/>
      <c r="D2433" s="89" t="s">
        <v>2699</v>
      </c>
      <c r="E2433" s="90"/>
      <c r="F2433" s="91" t="str">
        <f>VLOOKUP($J2425,ASBVs!$A$2:$F$1041,6,FALSE)</f>
        <v xml:space="preserve"> </v>
      </c>
      <c r="G2433" s="34" t="s">
        <v>2669</v>
      </c>
      <c r="H2433" s="35" t="str">
        <f>VLOOKUP($J2425,ASBVs!$A$2:$AU$1041,46,FALSE)</f>
        <v>2</v>
      </c>
      <c r="I2433" s="34" t="s">
        <v>2670</v>
      </c>
      <c r="J2433" s="35" t="str">
        <f>VLOOKUP($J2425,ASBVs!$A$2:$AU$1041,47,FALSE)</f>
        <v>3</v>
      </c>
    </row>
    <row r="2434" spans="2:10" ht="12.6" customHeight="1" x14ac:dyDescent="0.3">
      <c r="B2434" s="93">
        <f>VLOOKUP($J2425,ASBVs!$A$2:$AS$1041,45,FALSE)</f>
        <v>131.69</v>
      </c>
      <c r="C2434" s="94"/>
      <c r="D2434" s="93">
        <f>VLOOKUP($J2425,ASBVs!$A$2:$AS$1041,44,FALSE)</f>
        <v>175.41</v>
      </c>
      <c r="E2434" s="94"/>
      <c r="F2434" s="92"/>
      <c r="G2434" s="34" t="s">
        <v>2671</v>
      </c>
      <c r="H2434" s="35" t="str">
        <f>VLOOKUP($J2425,ASBVs!$A$2:$AW$1041,48,FALSE)</f>
        <v>2</v>
      </c>
      <c r="I2434" s="34" t="s">
        <v>2672</v>
      </c>
      <c r="J2434" s="35">
        <f>VLOOKUP($J2425,ASBVs!$A$2:$AW$1041,49,FALSE)</f>
        <v>4</v>
      </c>
    </row>
    <row r="2435" spans="2:10" ht="12.6" customHeight="1" x14ac:dyDescent="0.3">
      <c r="B2435" s="36" t="s">
        <v>2696</v>
      </c>
      <c r="C2435" s="95" t="str">
        <f>VLOOKUP($J2425,ASBVs!$A$2:$E$1041,5,FALSE)</f>
        <v xml:space="preserve">Individual </v>
      </c>
      <c r="D2435" s="96"/>
      <c r="E2435" s="97" t="s">
        <v>2697</v>
      </c>
      <c r="F2435" s="98"/>
      <c r="G2435" s="74"/>
      <c r="H2435" s="75"/>
      <c r="I2435" s="37" t="s">
        <v>2698</v>
      </c>
      <c r="J2435" s="38"/>
    </row>
    <row r="2437" spans="2:10" ht="12.6" customHeight="1" x14ac:dyDescent="0.3">
      <c r="B2437" s="76" t="s">
        <v>2692</v>
      </c>
      <c r="C2437" s="77"/>
      <c r="D2437" s="20" t="str">
        <f>VLOOKUP($J2437,ASBVs!$A$2:$B$1041,2,FALSE)</f>
        <v>225378</v>
      </c>
      <c r="E2437" s="21"/>
      <c r="F2437" s="22" t="str">
        <f>VLOOKUP($J2437,ASBVs!$A$2:$J$1041,10,FALSE)</f>
        <v>Twin</v>
      </c>
      <c r="G2437" s="78" t="str">
        <f>VLOOKUP($J2437,ASBVs!$A$2:$AX$1041,50,FALSE)</f>
        <v xml:space="preserve"> </v>
      </c>
      <c r="H2437" s="79"/>
      <c r="I2437" s="23" t="s">
        <v>2693</v>
      </c>
      <c r="J2437" s="24">
        <v>194</v>
      </c>
    </row>
    <row r="2438" spans="2:10" ht="12.6" customHeight="1" x14ac:dyDescent="0.3">
      <c r="B2438" s="25" t="s">
        <v>2694</v>
      </c>
      <c r="C2438" s="80" t="str">
        <f>VLOOKUP($J2437,ASBVs!$A$2:$H$1041,8,FALSE)</f>
        <v>202851</v>
      </c>
      <c r="D2438" s="80"/>
      <c r="E2438" s="81"/>
      <c r="F2438" s="26" t="s">
        <v>2639</v>
      </c>
      <c r="G2438" s="82">
        <f>VLOOKUP($J2437,ASBVs!$A$2:$I$1041,9,FALSE)</f>
        <v>44724</v>
      </c>
      <c r="H2438" s="83"/>
      <c r="I2438" s="83"/>
      <c r="J2438" s="84"/>
    </row>
    <row r="2439" spans="2:10" ht="12.6" customHeight="1" x14ac:dyDescent="0.3">
      <c r="B2439" s="27" t="s">
        <v>0</v>
      </c>
      <c r="C2439" s="28" t="s">
        <v>1</v>
      </c>
      <c r="D2439" s="28" t="s">
        <v>2</v>
      </c>
      <c r="E2439" s="28" t="s">
        <v>3</v>
      </c>
      <c r="F2439" s="27" t="s">
        <v>4</v>
      </c>
      <c r="G2439" s="28" t="s">
        <v>1093</v>
      </c>
      <c r="H2439" s="28" t="s">
        <v>1092</v>
      </c>
      <c r="I2439" s="28" t="s">
        <v>5</v>
      </c>
      <c r="J2439" s="28" t="s">
        <v>2652</v>
      </c>
    </row>
    <row r="2440" spans="2:10" ht="12.6" customHeight="1" x14ac:dyDescent="0.3">
      <c r="B2440" s="29">
        <f>VLOOKUP($J2437,ASBVs!$A$2:$AP$1041,11,FALSE)</f>
        <v>0.49</v>
      </c>
      <c r="C2440" s="29">
        <f>VLOOKUP($J2437,ASBVs!$A$2:$AP$1041,13,FALSE)</f>
        <v>10.09</v>
      </c>
      <c r="D2440" s="29">
        <f>VLOOKUP($J2437,ASBVs!$A$2:$AP$1041,15,FALSE)</f>
        <v>15.34</v>
      </c>
      <c r="E2440" s="29">
        <f>VLOOKUP($J2437,ASBVs!$A$2:$AP$1041,17,FALSE)</f>
        <v>0.42</v>
      </c>
      <c r="F2440" s="29">
        <f>VLOOKUP($J2437,ASBVs!$A$2:$AP$1041,19,FALSE)</f>
        <v>2.8</v>
      </c>
      <c r="G2440" s="39">
        <f>VLOOKUP($J2437,ASBVs!$A$2:$AP$1041,41,FALSE)</f>
        <v>0.47</v>
      </c>
      <c r="H2440" s="39">
        <f>VLOOKUP($J2437,ASBVs!$A$2:$AP$1041,39,FALSE)</f>
        <v>0.26</v>
      </c>
      <c r="I2440" s="29">
        <f>VLOOKUP($J2437,ASBVs!$A$2:$AP$1041,21,FALSE)</f>
        <v>1.93</v>
      </c>
      <c r="J2440" s="39">
        <f>VLOOKUP($J2437,ASBVs!$A$2:$AP$1041,31,FALSE)</f>
        <v>0.3</v>
      </c>
    </row>
    <row r="2441" spans="2:10" ht="12.6" customHeight="1" x14ac:dyDescent="0.3">
      <c r="B2441" s="29">
        <f>VLOOKUP($J2437,ASBVs!$A$2:$AP$1041,12,FALSE)</f>
        <v>66</v>
      </c>
      <c r="C2441" s="29">
        <f>VLOOKUP($J2437,ASBVs!$A$2:$AP$1041,14,FALSE)</f>
        <v>69</v>
      </c>
      <c r="D2441" s="29">
        <f>VLOOKUP($J2437,ASBVs!$A$2:$AP$1041,16,FALSE)</f>
        <v>61</v>
      </c>
      <c r="E2441" s="29">
        <f>VLOOKUP($J2437,ASBVs!$A$2:$AP$1041,18,FALSE)</f>
        <v>65</v>
      </c>
      <c r="F2441" s="29">
        <f>VLOOKUP($J2437,ASBVs!$A$2:$AP$1041,20,FALSE)</f>
        <v>65</v>
      </c>
      <c r="G2441" s="29">
        <f>VLOOKUP($J2437,ASBVs!$A$2:$AP$1041,42,FALSE)</f>
        <v>58</v>
      </c>
      <c r="H2441" s="29">
        <f>VLOOKUP($J2437,ASBVs!$A$2:$AP$1041,40,FALSE)</f>
        <v>50</v>
      </c>
      <c r="I2441" s="29">
        <f>VLOOKUP($J2437,ASBVs!$A$2:$AP$1041,22,FALSE)</f>
        <v>58</v>
      </c>
      <c r="J2441" s="29">
        <f>VLOOKUP($J2437,ASBVs!$A$2:$AP$1041,32,FALSE)</f>
        <v>56</v>
      </c>
    </row>
    <row r="2442" spans="2:10" ht="12.6" customHeight="1" x14ac:dyDescent="0.3">
      <c r="B2442" s="31" t="s">
        <v>1089</v>
      </c>
      <c r="C2442" s="27" t="s">
        <v>1090</v>
      </c>
      <c r="D2442" s="27" t="s">
        <v>1091</v>
      </c>
      <c r="E2442" s="27" t="s">
        <v>8</v>
      </c>
      <c r="F2442" s="27" t="s">
        <v>6</v>
      </c>
      <c r="G2442" s="27" t="s">
        <v>7</v>
      </c>
      <c r="H2442" s="27" t="s">
        <v>2638</v>
      </c>
      <c r="I2442" s="85" t="s">
        <v>2700</v>
      </c>
      <c r="J2442" s="86"/>
    </row>
    <row r="2443" spans="2:10" ht="12.6" customHeight="1" x14ac:dyDescent="0.3">
      <c r="B2443" s="30">
        <f>VLOOKUP($J2437,ASBVs!$A$2:$AP$1041,33,FALSE)</f>
        <v>0.05</v>
      </c>
      <c r="C2443" s="30">
        <f>VLOOKUP($J2437,ASBVs!$A$2:$AP$1041,35,FALSE)</f>
        <v>0.23</v>
      </c>
      <c r="D2443" s="30">
        <f>VLOOKUP($J2437,ASBVs!$A$2:$AP$1041,37,FALSE)</f>
        <v>0.01</v>
      </c>
      <c r="E2443" s="32">
        <f>VLOOKUP($J2437,ASBVs!$A$2:$AP$1041,29,FALSE)</f>
        <v>5.0999999999999996</v>
      </c>
      <c r="F2443" s="32">
        <f>VLOOKUP($J2437,ASBVs!$A$2:$AP$1041,23,FALSE)</f>
        <v>-0.59</v>
      </c>
      <c r="G2443" s="32">
        <f>VLOOKUP($J2437,ASBVs!$A$2:$AP$1041,25,FALSE)</f>
        <v>5.14</v>
      </c>
      <c r="H2443" s="32">
        <f>VLOOKUP($J2437,ASBVs!$A$2:$AP$1041,27,FALSE)</f>
        <v>2.4</v>
      </c>
      <c r="I2443" s="86"/>
      <c r="J2443" s="86"/>
    </row>
    <row r="2444" spans="2:10" ht="12.6" customHeight="1" x14ac:dyDescent="0.3">
      <c r="B2444" s="33">
        <f>VLOOKUP($J2437,ASBVs!$A$2:$AP$1041,34,FALSE)</f>
        <v>44</v>
      </c>
      <c r="C2444" s="33">
        <f>VLOOKUP($J2437,ASBVs!$A$2:$AP$1041,36,FALSE)</f>
        <v>53</v>
      </c>
      <c r="D2444" s="33">
        <f>VLOOKUP($J2437,ASBVs!$A$2:$AP$1041,38,FALSE)</f>
        <v>37</v>
      </c>
      <c r="E2444" s="33">
        <f>VLOOKUP($J2437,ASBVs!$A$2:$AP$1041,30,FALSE)</f>
        <v>59</v>
      </c>
      <c r="F2444" s="33">
        <f>VLOOKUP($J2437,ASBVs!$A$2:$AP$1041,24,FALSE)</f>
        <v>50</v>
      </c>
      <c r="G2444" s="33">
        <f>VLOOKUP($J2437,ASBVs!$A$2:$AP$1041,26,FALSE)</f>
        <v>49</v>
      </c>
      <c r="H2444" s="33">
        <f>VLOOKUP($J2437,ASBVs!$A$2:$AP$1041,28,FALSE)</f>
        <v>53</v>
      </c>
      <c r="I2444" s="99">
        <f>VLOOKUP($J2437,ASBVs!$A$2:$AQ$1041,43,FALSE)</f>
        <v>12.02</v>
      </c>
      <c r="J2444" s="79"/>
    </row>
    <row r="2445" spans="2:10" ht="12.6" customHeight="1" x14ac:dyDescent="0.3">
      <c r="B2445" s="87" t="s">
        <v>2695</v>
      </c>
      <c r="C2445" s="88"/>
      <c r="D2445" s="89" t="s">
        <v>2699</v>
      </c>
      <c r="E2445" s="90"/>
      <c r="F2445" s="91" t="str">
        <f>VLOOKUP($J2437,ASBVs!$A$2:$F$1041,6,FALSE)</f>
        <v xml:space="preserve"> </v>
      </c>
      <c r="G2445" s="34" t="s">
        <v>2669</v>
      </c>
      <c r="H2445" s="35" t="str">
        <f>VLOOKUP($J2437,ASBVs!$A$2:$AU$1041,46,FALSE)</f>
        <v>2</v>
      </c>
      <c r="I2445" s="34" t="s">
        <v>2670</v>
      </c>
      <c r="J2445" s="35" t="str">
        <f>VLOOKUP($J2437,ASBVs!$A$2:$AU$1041,47,FALSE)</f>
        <v>3</v>
      </c>
    </row>
    <row r="2446" spans="2:10" ht="12.6" customHeight="1" x14ac:dyDescent="0.3">
      <c r="B2446" s="93">
        <f>VLOOKUP($J2437,ASBVs!$A$2:$AS$1041,45,FALSE)</f>
        <v>129.08000000000001</v>
      </c>
      <c r="C2446" s="94"/>
      <c r="D2446" s="93">
        <f>VLOOKUP($J2437,ASBVs!$A$2:$AS$1041,44,FALSE)</f>
        <v>179.04</v>
      </c>
      <c r="E2446" s="94"/>
      <c r="F2446" s="92"/>
      <c r="G2446" s="34" t="s">
        <v>2671</v>
      </c>
      <c r="H2446" s="35" t="str">
        <f>VLOOKUP($J2437,ASBVs!$A$2:$AW$1041,48,FALSE)</f>
        <v>2</v>
      </c>
      <c r="I2446" s="34" t="s">
        <v>2672</v>
      </c>
      <c r="J2446" s="35">
        <f>VLOOKUP($J2437,ASBVs!$A$2:$AW$1041,49,FALSE)</f>
        <v>3</v>
      </c>
    </row>
    <row r="2447" spans="2:10" ht="12.6" customHeight="1" x14ac:dyDescent="0.3">
      <c r="B2447" s="36" t="s">
        <v>2696</v>
      </c>
      <c r="C2447" s="95" t="str">
        <f>VLOOKUP($J2437,ASBVs!$A$2:$E$1041,5,FALSE)</f>
        <v xml:space="preserve">Individual </v>
      </c>
      <c r="D2447" s="96"/>
      <c r="E2447" s="97" t="s">
        <v>2697</v>
      </c>
      <c r="F2447" s="98"/>
      <c r="G2447" s="74"/>
      <c r="H2447" s="75"/>
      <c r="I2447" s="37" t="s">
        <v>2698</v>
      </c>
      <c r="J2447" s="38"/>
    </row>
    <row r="2449" spans="2:10" ht="12.6" customHeight="1" x14ac:dyDescent="0.3">
      <c r="B2449" s="76" t="s">
        <v>2692</v>
      </c>
      <c r="C2449" s="77"/>
      <c r="D2449" s="20" t="str">
        <f>VLOOKUP($J2449,ASBVs!$A$2:$B$1041,2,FALSE)</f>
        <v>226204</v>
      </c>
      <c r="E2449" s="21"/>
      <c r="F2449" s="22" t="str">
        <f>VLOOKUP($J2449,ASBVs!$A$2:$J$1041,10,FALSE)</f>
        <v>Single</v>
      </c>
      <c r="G2449" s="78" t="str">
        <f>VLOOKUP($J2449,ASBVs!$A$2:$AX$1041,50,FALSE)</f>
        <v>«««««</v>
      </c>
      <c r="H2449" s="79"/>
      <c r="I2449" s="23" t="s">
        <v>2693</v>
      </c>
      <c r="J2449" s="24">
        <v>195</v>
      </c>
    </row>
    <row r="2450" spans="2:10" ht="12.6" customHeight="1" x14ac:dyDescent="0.3">
      <c r="B2450" s="25" t="s">
        <v>2694</v>
      </c>
      <c r="C2450" s="80" t="str">
        <f>VLOOKUP($J2449,ASBVs!$A$2:$H$1041,8,FALSE)</f>
        <v>193431</v>
      </c>
      <c r="D2450" s="80"/>
      <c r="E2450" s="81"/>
      <c r="F2450" s="26" t="s">
        <v>2639</v>
      </c>
      <c r="G2450" s="82">
        <f>VLOOKUP($J2449,ASBVs!$A$2:$I$1041,9,FALSE)</f>
        <v>44732</v>
      </c>
      <c r="H2450" s="83"/>
      <c r="I2450" s="83"/>
      <c r="J2450" s="84"/>
    </row>
    <row r="2451" spans="2:10" ht="12.6" customHeight="1" x14ac:dyDescent="0.3">
      <c r="B2451" s="27" t="s">
        <v>0</v>
      </c>
      <c r="C2451" s="28" t="s">
        <v>1</v>
      </c>
      <c r="D2451" s="28" t="s">
        <v>2</v>
      </c>
      <c r="E2451" s="28" t="s">
        <v>3</v>
      </c>
      <c r="F2451" s="27" t="s">
        <v>4</v>
      </c>
      <c r="G2451" s="28" t="s">
        <v>1093</v>
      </c>
      <c r="H2451" s="28" t="s">
        <v>1092</v>
      </c>
      <c r="I2451" s="28" t="s">
        <v>5</v>
      </c>
      <c r="J2451" s="28" t="s">
        <v>2652</v>
      </c>
    </row>
    <row r="2452" spans="2:10" ht="12.6" customHeight="1" x14ac:dyDescent="0.3">
      <c r="B2452" s="29">
        <f>VLOOKUP($J2449,ASBVs!$A$2:$AP$1041,11,FALSE)</f>
        <v>0.39</v>
      </c>
      <c r="C2452" s="29">
        <f>VLOOKUP($J2449,ASBVs!$A$2:$AP$1041,13,FALSE)</f>
        <v>9.7200000000000006</v>
      </c>
      <c r="D2452" s="29">
        <f>VLOOKUP($J2449,ASBVs!$A$2:$AP$1041,15,FALSE)</f>
        <v>16.47</v>
      </c>
      <c r="E2452" s="29">
        <f>VLOOKUP($J2449,ASBVs!$A$2:$AP$1041,17,FALSE)</f>
        <v>0.71</v>
      </c>
      <c r="F2452" s="29">
        <f>VLOOKUP($J2449,ASBVs!$A$2:$AP$1041,19,FALSE)</f>
        <v>2.72</v>
      </c>
      <c r="G2452" s="39">
        <f>VLOOKUP($J2449,ASBVs!$A$2:$AP$1041,41,FALSE)</f>
        <v>0.53</v>
      </c>
      <c r="H2452" s="39">
        <f>VLOOKUP($J2449,ASBVs!$A$2:$AP$1041,39,FALSE)</f>
        <v>0.21</v>
      </c>
      <c r="I2452" s="29">
        <f>VLOOKUP($J2449,ASBVs!$A$2:$AP$1041,21,FALSE)</f>
        <v>0.79</v>
      </c>
      <c r="J2452" s="39">
        <f>VLOOKUP($J2449,ASBVs!$A$2:$AP$1041,31,FALSE)</f>
        <v>0.32</v>
      </c>
    </row>
    <row r="2453" spans="2:10" ht="12.6" customHeight="1" x14ac:dyDescent="0.3">
      <c r="B2453" s="29">
        <f>VLOOKUP($J2449,ASBVs!$A$2:$AP$1041,12,FALSE)</f>
        <v>68</v>
      </c>
      <c r="C2453" s="29">
        <f>VLOOKUP($J2449,ASBVs!$A$2:$AP$1041,14,FALSE)</f>
        <v>70</v>
      </c>
      <c r="D2453" s="29">
        <f>VLOOKUP($J2449,ASBVs!$A$2:$AP$1041,16,FALSE)</f>
        <v>62</v>
      </c>
      <c r="E2453" s="29">
        <f>VLOOKUP($J2449,ASBVs!$A$2:$AP$1041,18,FALSE)</f>
        <v>67</v>
      </c>
      <c r="F2453" s="29">
        <f>VLOOKUP($J2449,ASBVs!$A$2:$AP$1041,20,FALSE)</f>
        <v>66</v>
      </c>
      <c r="G2453" s="29">
        <f>VLOOKUP($J2449,ASBVs!$A$2:$AP$1041,42,FALSE)</f>
        <v>59</v>
      </c>
      <c r="H2453" s="29">
        <f>VLOOKUP($J2449,ASBVs!$A$2:$AP$1041,40,FALSE)</f>
        <v>50</v>
      </c>
      <c r="I2453" s="29">
        <f>VLOOKUP($J2449,ASBVs!$A$2:$AP$1041,22,FALSE)</f>
        <v>61</v>
      </c>
      <c r="J2453" s="29">
        <f>VLOOKUP($J2449,ASBVs!$A$2:$AP$1041,32,FALSE)</f>
        <v>57</v>
      </c>
    </row>
    <row r="2454" spans="2:10" ht="12.6" customHeight="1" x14ac:dyDescent="0.3">
      <c r="B2454" s="31" t="s">
        <v>1089</v>
      </c>
      <c r="C2454" s="27" t="s">
        <v>1090</v>
      </c>
      <c r="D2454" s="27" t="s">
        <v>1091</v>
      </c>
      <c r="E2454" s="27" t="s">
        <v>8</v>
      </c>
      <c r="F2454" s="27" t="s">
        <v>6</v>
      </c>
      <c r="G2454" s="27" t="s">
        <v>7</v>
      </c>
      <c r="H2454" s="27" t="s">
        <v>2638</v>
      </c>
      <c r="I2454" s="85" t="s">
        <v>2700</v>
      </c>
      <c r="J2454" s="86"/>
    </row>
    <row r="2455" spans="2:10" ht="12.6" customHeight="1" x14ac:dyDescent="0.3">
      <c r="B2455" s="30">
        <f>VLOOKUP($J2449,ASBVs!$A$2:$AP$1041,33,FALSE)</f>
        <v>0.01</v>
      </c>
      <c r="C2455" s="30">
        <f>VLOOKUP($J2449,ASBVs!$A$2:$AP$1041,35,FALSE)</f>
        <v>0.22</v>
      </c>
      <c r="D2455" s="30">
        <f>VLOOKUP($J2449,ASBVs!$A$2:$AP$1041,37,FALSE)</f>
        <v>0.02</v>
      </c>
      <c r="E2455" s="32">
        <f>VLOOKUP($J2449,ASBVs!$A$2:$AP$1041,29,FALSE)</f>
        <v>4.38</v>
      </c>
      <c r="F2455" s="32">
        <f>VLOOKUP($J2449,ASBVs!$A$2:$AP$1041,23,FALSE)</f>
        <v>0.06</v>
      </c>
      <c r="G2455" s="32">
        <f>VLOOKUP($J2449,ASBVs!$A$2:$AP$1041,25,FALSE)</f>
        <v>2.66</v>
      </c>
      <c r="H2455" s="32">
        <f>VLOOKUP($J2449,ASBVs!$A$2:$AP$1041,27,FALSE)</f>
        <v>2.91</v>
      </c>
      <c r="I2455" s="86"/>
      <c r="J2455" s="86"/>
    </row>
    <row r="2456" spans="2:10" ht="12.6" customHeight="1" x14ac:dyDescent="0.3">
      <c r="B2456" s="33">
        <f>VLOOKUP($J2449,ASBVs!$A$2:$AP$1041,34,FALSE)</f>
        <v>44</v>
      </c>
      <c r="C2456" s="33">
        <f>VLOOKUP($J2449,ASBVs!$A$2:$AP$1041,36,FALSE)</f>
        <v>53</v>
      </c>
      <c r="D2456" s="33">
        <f>VLOOKUP($J2449,ASBVs!$A$2:$AP$1041,38,FALSE)</f>
        <v>37</v>
      </c>
      <c r="E2456" s="33">
        <f>VLOOKUP($J2449,ASBVs!$A$2:$AP$1041,30,FALSE)</f>
        <v>61</v>
      </c>
      <c r="F2456" s="33">
        <f>VLOOKUP($J2449,ASBVs!$A$2:$AP$1041,24,FALSE)</f>
        <v>51</v>
      </c>
      <c r="G2456" s="33">
        <f>VLOOKUP($J2449,ASBVs!$A$2:$AP$1041,26,FALSE)</f>
        <v>50</v>
      </c>
      <c r="H2456" s="33">
        <f>VLOOKUP($J2449,ASBVs!$A$2:$AP$1041,28,FALSE)</f>
        <v>54</v>
      </c>
      <c r="I2456" s="99">
        <f>VLOOKUP($J2449,ASBVs!$A$2:$AQ$1041,43,FALSE)</f>
        <v>10.510000000000002</v>
      </c>
      <c r="J2456" s="79"/>
    </row>
    <row r="2457" spans="2:10" ht="12.6" customHeight="1" x14ac:dyDescent="0.3">
      <c r="B2457" s="87" t="s">
        <v>2695</v>
      </c>
      <c r="C2457" s="88"/>
      <c r="D2457" s="89" t="s">
        <v>2699</v>
      </c>
      <c r="E2457" s="90"/>
      <c r="F2457" s="91" t="str">
        <f>VLOOKUP($J2449,ASBVs!$A$2:$F$1041,6,FALSE)</f>
        <v xml:space="preserve"> </v>
      </c>
      <c r="G2457" s="34" t="s">
        <v>2669</v>
      </c>
      <c r="H2457" s="35" t="str">
        <f>VLOOKUP($J2449,ASBVs!$A$2:$AU$1041,46,FALSE)</f>
        <v>2</v>
      </c>
      <c r="I2457" s="34" t="s">
        <v>2670</v>
      </c>
      <c r="J2457" s="35" t="str">
        <f>VLOOKUP($J2449,ASBVs!$A$2:$AU$1041,47,FALSE)</f>
        <v>1</v>
      </c>
    </row>
    <row r="2458" spans="2:10" ht="12.6" customHeight="1" x14ac:dyDescent="0.3">
      <c r="B2458" s="93">
        <f>VLOOKUP($J2449,ASBVs!$A$2:$AS$1041,45,FALSE)</f>
        <v>129.06</v>
      </c>
      <c r="C2458" s="94"/>
      <c r="D2458" s="93">
        <f>VLOOKUP($J2449,ASBVs!$A$2:$AS$1041,44,FALSE)</f>
        <v>170.81</v>
      </c>
      <c r="E2458" s="94"/>
      <c r="F2458" s="92"/>
      <c r="G2458" s="34" t="s">
        <v>2671</v>
      </c>
      <c r="H2458" s="35" t="str">
        <f>VLOOKUP($J2449,ASBVs!$A$2:$AW$1041,48,FALSE)</f>
        <v>2</v>
      </c>
      <c r="I2458" s="34" t="s">
        <v>2672</v>
      </c>
      <c r="J2458" s="35">
        <f>VLOOKUP($J2449,ASBVs!$A$2:$AW$1041,49,FALSE)</f>
        <v>3</v>
      </c>
    </row>
    <row r="2459" spans="2:10" ht="12.6" customHeight="1" x14ac:dyDescent="0.3">
      <c r="B2459" s="36" t="s">
        <v>2696</v>
      </c>
      <c r="C2459" s="95" t="str">
        <f>VLOOKUP($J2449,ASBVs!$A$2:$E$1041,5,FALSE)</f>
        <v xml:space="preserve">Individual </v>
      </c>
      <c r="D2459" s="96"/>
      <c r="E2459" s="97" t="s">
        <v>2697</v>
      </c>
      <c r="F2459" s="98"/>
      <c r="G2459" s="74"/>
      <c r="H2459" s="75"/>
      <c r="I2459" s="37" t="s">
        <v>2698</v>
      </c>
      <c r="J2459" s="38"/>
    </row>
    <row r="2461" spans="2:10" ht="12.6" customHeight="1" x14ac:dyDescent="0.3">
      <c r="B2461" s="76" t="s">
        <v>2692</v>
      </c>
      <c r="C2461" s="77"/>
      <c r="D2461" s="20" t="str">
        <f>VLOOKUP($J2461,ASBVs!$A$2:$B$1041,2,FALSE)</f>
        <v>224259</v>
      </c>
      <c r="E2461" s="21"/>
      <c r="F2461" s="22" t="str">
        <f>VLOOKUP($J2461,ASBVs!$A$2:$J$1041,10,FALSE)</f>
        <v>Twin</v>
      </c>
      <c r="G2461" s="78" t="str">
        <f>VLOOKUP($J2461,ASBVs!$A$2:$AX$1041,50,FALSE)</f>
        <v xml:space="preserve"> </v>
      </c>
      <c r="H2461" s="79"/>
      <c r="I2461" s="23" t="s">
        <v>2693</v>
      </c>
      <c r="J2461" s="24">
        <v>196</v>
      </c>
    </row>
    <row r="2462" spans="2:10" ht="12.6" customHeight="1" x14ac:dyDescent="0.3">
      <c r="B2462" s="25" t="s">
        <v>2694</v>
      </c>
      <c r="C2462" s="80" t="str">
        <f>VLOOKUP($J2461,ASBVs!$A$2:$H$1041,8,FALSE)</f>
        <v>215475</v>
      </c>
      <c r="D2462" s="80"/>
      <c r="E2462" s="81"/>
      <c r="F2462" s="26" t="s">
        <v>2639</v>
      </c>
      <c r="G2462" s="82">
        <f>VLOOKUP($J2461,ASBVs!$A$2:$I$1041,9,FALSE)</f>
        <v>44708</v>
      </c>
      <c r="H2462" s="83"/>
      <c r="I2462" s="83"/>
      <c r="J2462" s="84"/>
    </row>
    <row r="2463" spans="2:10" ht="12.6" customHeight="1" x14ac:dyDescent="0.3">
      <c r="B2463" s="27" t="s">
        <v>0</v>
      </c>
      <c r="C2463" s="28" t="s">
        <v>1</v>
      </c>
      <c r="D2463" s="28" t="s">
        <v>2</v>
      </c>
      <c r="E2463" s="28" t="s">
        <v>3</v>
      </c>
      <c r="F2463" s="27" t="s">
        <v>4</v>
      </c>
      <c r="G2463" s="28" t="s">
        <v>1093</v>
      </c>
      <c r="H2463" s="28" t="s">
        <v>1092</v>
      </c>
      <c r="I2463" s="28" t="s">
        <v>5</v>
      </c>
      <c r="J2463" s="28" t="s">
        <v>2652</v>
      </c>
    </row>
    <row r="2464" spans="2:10" ht="12.6" customHeight="1" x14ac:dyDescent="0.3">
      <c r="B2464" s="29">
        <f>VLOOKUP($J2461,ASBVs!$A$2:$AP$1041,11,FALSE)</f>
        <v>0.41</v>
      </c>
      <c r="C2464" s="29">
        <f>VLOOKUP($J2461,ASBVs!$A$2:$AP$1041,13,FALSE)</f>
        <v>8.5500000000000007</v>
      </c>
      <c r="D2464" s="29">
        <f>VLOOKUP($J2461,ASBVs!$A$2:$AP$1041,15,FALSE)</f>
        <v>12.62</v>
      </c>
      <c r="E2464" s="29">
        <f>VLOOKUP($J2461,ASBVs!$A$2:$AP$1041,17,FALSE)</f>
        <v>-0.33</v>
      </c>
      <c r="F2464" s="29">
        <f>VLOOKUP($J2461,ASBVs!$A$2:$AP$1041,19,FALSE)</f>
        <v>1.83</v>
      </c>
      <c r="G2464" s="39">
        <f>VLOOKUP($J2461,ASBVs!$A$2:$AP$1041,41,FALSE)</f>
        <v>0.49</v>
      </c>
      <c r="H2464" s="39">
        <f>VLOOKUP($J2461,ASBVs!$A$2:$AP$1041,39,FALSE)</f>
        <v>0.28000000000000003</v>
      </c>
      <c r="I2464" s="29">
        <f>VLOOKUP($J2461,ASBVs!$A$2:$AP$1041,21,FALSE)</f>
        <v>0.54</v>
      </c>
      <c r="J2464" s="39">
        <f>VLOOKUP($J2461,ASBVs!$A$2:$AP$1041,31,FALSE)</f>
        <v>0.28999999999999998</v>
      </c>
    </row>
    <row r="2465" spans="2:10" ht="12.6" customHeight="1" x14ac:dyDescent="0.3">
      <c r="B2465" s="29">
        <f>VLOOKUP($J2461,ASBVs!$A$2:$AP$1041,12,FALSE)</f>
        <v>65</v>
      </c>
      <c r="C2465" s="29">
        <f>VLOOKUP($J2461,ASBVs!$A$2:$AP$1041,14,FALSE)</f>
        <v>70</v>
      </c>
      <c r="D2465" s="29">
        <f>VLOOKUP($J2461,ASBVs!$A$2:$AP$1041,16,FALSE)</f>
        <v>62</v>
      </c>
      <c r="E2465" s="29">
        <f>VLOOKUP($J2461,ASBVs!$A$2:$AP$1041,18,FALSE)</f>
        <v>64</v>
      </c>
      <c r="F2465" s="29">
        <f>VLOOKUP($J2461,ASBVs!$A$2:$AP$1041,20,FALSE)</f>
        <v>64</v>
      </c>
      <c r="G2465" s="29">
        <f>VLOOKUP($J2461,ASBVs!$A$2:$AP$1041,42,FALSE)</f>
        <v>53</v>
      </c>
      <c r="H2465" s="29">
        <f>VLOOKUP($J2461,ASBVs!$A$2:$AP$1041,40,FALSE)</f>
        <v>47</v>
      </c>
      <c r="I2465" s="29">
        <f>VLOOKUP($J2461,ASBVs!$A$2:$AP$1041,22,FALSE)</f>
        <v>57</v>
      </c>
      <c r="J2465" s="29">
        <f>VLOOKUP($J2461,ASBVs!$A$2:$AP$1041,32,FALSE)</f>
        <v>51</v>
      </c>
    </row>
    <row r="2466" spans="2:10" ht="12.6" customHeight="1" x14ac:dyDescent="0.3">
      <c r="B2466" s="31" t="s">
        <v>1089</v>
      </c>
      <c r="C2466" s="27" t="s">
        <v>1090</v>
      </c>
      <c r="D2466" s="27" t="s">
        <v>1091</v>
      </c>
      <c r="E2466" s="27" t="s">
        <v>8</v>
      </c>
      <c r="F2466" s="27" t="s">
        <v>6</v>
      </c>
      <c r="G2466" s="27" t="s">
        <v>7</v>
      </c>
      <c r="H2466" s="27" t="s">
        <v>2638</v>
      </c>
      <c r="I2466" s="85" t="s">
        <v>2700</v>
      </c>
      <c r="J2466" s="86"/>
    </row>
    <row r="2467" spans="2:10" ht="12.6" customHeight="1" x14ac:dyDescent="0.3">
      <c r="B2467" s="30">
        <f>VLOOKUP($J2461,ASBVs!$A$2:$AP$1041,33,FALSE)</f>
        <v>0.03</v>
      </c>
      <c r="C2467" s="30">
        <f>VLOOKUP($J2461,ASBVs!$A$2:$AP$1041,35,FALSE)</f>
        <v>0.32</v>
      </c>
      <c r="D2467" s="30">
        <f>VLOOKUP($J2461,ASBVs!$A$2:$AP$1041,37,FALSE)</f>
        <v>1E-3</v>
      </c>
      <c r="E2467" s="32">
        <f>VLOOKUP($J2461,ASBVs!$A$2:$AP$1041,29,FALSE)</f>
        <v>4.76</v>
      </c>
      <c r="F2467" s="32">
        <f>VLOOKUP($J2461,ASBVs!$A$2:$AP$1041,23,FALSE)</f>
        <v>-0.26</v>
      </c>
      <c r="G2467" s="32">
        <f>VLOOKUP($J2461,ASBVs!$A$2:$AP$1041,25,FALSE)</f>
        <v>2.35</v>
      </c>
      <c r="H2467" s="32">
        <f>VLOOKUP($J2461,ASBVs!$A$2:$AP$1041,27,FALSE)</f>
        <v>1.68</v>
      </c>
      <c r="I2467" s="86"/>
      <c r="J2467" s="86"/>
    </row>
    <row r="2468" spans="2:10" ht="12.6" customHeight="1" x14ac:dyDescent="0.3">
      <c r="B2468" s="33">
        <f>VLOOKUP($J2461,ASBVs!$A$2:$AP$1041,34,FALSE)</f>
        <v>41</v>
      </c>
      <c r="C2468" s="33">
        <f>VLOOKUP($J2461,ASBVs!$A$2:$AP$1041,36,FALSE)</f>
        <v>50</v>
      </c>
      <c r="D2468" s="33">
        <f>VLOOKUP($J2461,ASBVs!$A$2:$AP$1041,38,FALSE)</f>
        <v>35</v>
      </c>
      <c r="E2468" s="33">
        <f>VLOOKUP($J2461,ASBVs!$A$2:$AP$1041,30,FALSE)</f>
        <v>59</v>
      </c>
      <c r="F2468" s="33">
        <f>VLOOKUP($J2461,ASBVs!$A$2:$AP$1041,24,FALSE)</f>
        <v>49</v>
      </c>
      <c r="G2468" s="33">
        <f>VLOOKUP($J2461,ASBVs!$A$2:$AP$1041,26,FALSE)</f>
        <v>49</v>
      </c>
      <c r="H2468" s="33">
        <f>VLOOKUP($J2461,ASBVs!$A$2:$AP$1041,28,FALSE)</f>
        <v>52</v>
      </c>
      <c r="I2468" s="99">
        <f>VLOOKUP($J2461,ASBVs!$A$2:$AQ$1041,43,FALSE)</f>
        <v>9.09</v>
      </c>
      <c r="J2468" s="79"/>
    </row>
    <row r="2469" spans="2:10" ht="12.6" customHeight="1" x14ac:dyDescent="0.3">
      <c r="B2469" s="87" t="s">
        <v>2695</v>
      </c>
      <c r="C2469" s="88"/>
      <c r="D2469" s="89" t="s">
        <v>2699</v>
      </c>
      <c r="E2469" s="90"/>
      <c r="F2469" s="91" t="str">
        <f>VLOOKUP($J2461,ASBVs!$A$2:$F$1041,6,FALSE)</f>
        <v xml:space="preserve"> </v>
      </c>
      <c r="G2469" s="34" t="s">
        <v>2669</v>
      </c>
      <c r="H2469" s="35" t="str">
        <f>VLOOKUP($J2461,ASBVs!$A$2:$AU$1041,46,FALSE)</f>
        <v>2</v>
      </c>
      <c r="I2469" s="34" t="s">
        <v>2670</v>
      </c>
      <c r="J2469" s="35" t="str">
        <f>VLOOKUP($J2461,ASBVs!$A$2:$AU$1041,47,FALSE)</f>
        <v>2</v>
      </c>
    </row>
    <row r="2470" spans="2:10" ht="12.6" customHeight="1" x14ac:dyDescent="0.3">
      <c r="B2470" s="93">
        <f>VLOOKUP($J2461,ASBVs!$A$2:$AS$1041,45,FALSE)</f>
        <v>128.26</v>
      </c>
      <c r="C2470" s="94"/>
      <c r="D2470" s="93">
        <f>VLOOKUP($J2461,ASBVs!$A$2:$AS$1041,44,FALSE)</f>
        <v>165.05</v>
      </c>
      <c r="E2470" s="94"/>
      <c r="F2470" s="92"/>
      <c r="G2470" s="34" t="s">
        <v>2671</v>
      </c>
      <c r="H2470" s="35" t="str">
        <f>VLOOKUP($J2461,ASBVs!$A$2:$AW$1041,48,FALSE)</f>
        <v>3</v>
      </c>
      <c r="I2470" s="34" t="s">
        <v>2672</v>
      </c>
      <c r="J2470" s="35">
        <f>VLOOKUP($J2461,ASBVs!$A$2:$AW$1041,49,FALSE)</f>
        <v>3</v>
      </c>
    </row>
    <row r="2471" spans="2:10" ht="12.6" customHeight="1" x14ac:dyDescent="0.3">
      <c r="B2471" s="36" t="s">
        <v>2696</v>
      </c>
      <c r="C2471" s="95" t="str">
        <f>VLOOKUP($J2461,ASBVs!$A$2:$E$1041,5,FALSE)</f>
        <v xml:space="preserve">Individual </v>
      </c>
      <c r="D2471" s="96"/>
      <c r="E2471" s="97" t="s">
        <v>2697</v>
      </c>
      <c r="F2471" s="98"/>
      <c r="G2471" s="74"/>
      <c r="H2471" s="75"/>
      <c r="I2471" s="37" t="s">
        <v>2698</v>
      </c>
      <c r="J2471" s="38"/>
    </row>
    <row r="2473" spans="2:10" ht="12.6" customHeight="1" x14ac:dyDescent="0.3">
      <c r="B2473" s="76" t="s">
        <v>2692</v>
      </c>
      <c r="C2473" s="77"/>
      <c r="D2473" s="20" t="str">
        <f>VLOOKUP($J2473,ASBVs!$A$2:$B$1041,2,FALSE)</f>
        <v>224153</v>
      </c>
      <c r="E2473" s="21"/>
      <c r="F2473" s="22" t="str">
        <f>VLOOKUP($J2473,ASBVs!$A$2:$J$1041,10,FALSE)</f>
        <v>Twin</v>
      </c>
      <c r="G2473" s="78" t="str">
        <f>VLOOKUP($J2473,ASBVs!$A$2:$AX$1041,50,FALSE)</f>
        <v xml:space="preserve"> </v>
      </c>
      <c r="H2473" s="79"/>
      <c r="I2473" s="23" t="s">
        <v>2693</v>
      </c>
      <c r="J2473" s="24">
        <v>197</v>
      </c>
    </row>
    <row r="2474" spans="2:10" ht="12.6" customHeight="1" x14ac:dyDescent="0.3">
      <c r="B2474" s="25" t="s">
        <v>2694</v>
      </c>
      <c r="C2474" s="80" t="str">
        <f>VLOOKUP($J2473,ASBVs!$A$2:$H$1041,8,FALSE)</f>
        <v>193431</v>
      </c>
      <c r="D2474" s="80"/>
      <c r="E2474" s="81"/>
      <c r="F2474" s="26" t="s">
        <v>2639</v>
      </c>
      <c r="G2474" s="82">
        <f>VLOOKUP($J2473,ASBVs!$A$2:$I$1041,9,FALSE)</f>
        <v>44708</v>
      </c>
      <c r="H2474" s="83"/>
      <c r="I2474" s="83"/>
      <c r="J2474" s="84"/>
    </row>
    <row r="2475" spans="2:10" ht="12.6" customHeight="1" x14ac:dyDescent="0.3">
      <c r="B2475" s="27" t="s">
        <v>0</v>
      </c>
      <c r="C2475" s="28" t="s">
        <v>1</v>
      </c>
      <c r="D2475" s="28" t="s">
        <v>2</v>
      </c>
      <c r="E2475" s="28" t="s">
        <v>3</v>
      </c>
      <c r="F2475" s="27" t="s">
        <v>4</v>
      </c>
      <c r="G2475" s="28" t="s">
        <v>1093</v>
      </c>
      <c r="H2475" s="28" t="s">
        <v>1092</v>
      </c>
      <c r="I2475" s="28" t="s">
        <v>5</v>
      </c>
      <c r="J2475" s="28" t="s">
        <v>2652</v>
      </c>
    </row>
    <row r="2476" spans="2:10" ht="12.6" customHeight="1" x14ac:dyDescent="0.3">
      <c r="B2476" s="29">
        <f>VLOOKUP($J2473,ASBVs!$A$2:$AP$1041,11,FALSE)</f>
        <v>0.66</v>
      </c>
      <c r="C2476" s="29">
        <f>VLOOKUP($J2473,ASBVs!$A$2:$AP$1041,13,FALSE)</f>
        <v>11.28</v>
      </c>
      <c r="D2476" s="29">
        <f>VLOOKUP($J2473,ASBVs!$A$2:$AP$1041,15,FALSE)</f>
        <v>15.14</v>
      </c>
      <c r="E2476" s="29">
        <f>VLOOKUP($J2473,ASBVs!$A$2:$AP$1041,17,FALSE)</f>
        <v>-0.46</v>
      </c>
      <c r="F2476" s="29">
        <f>VLOOKUP($J2473,ASBVs!$A$2:$AP$1041,19,FALSE)</f>
        <v>2.2599999999999998</v>
      </c>
      <c r="G2476" s="39">
        <f>VLOOKUP($J2473,ASBVs!$A$2:$AP$1041,41,FALSE)</f>
        <v>0.34</v>
      </c>
      <c r="H2476" s="39">
        <f>VLOOKUP($J2473,ASBVs!$A$2:$AP$1041,39,FALSE)</f>
        <v>0.17</v>
      </c>
      <c r="I2476" s="29">
        <f>VLOOKUP($J2473,ASBVs!$A$2:$AP$1041,21,FALSE)</f>
        <v>0.53</v>
      </c>
      <c r="J2476" s="39">
        <f>VLOOKUP($J2473,ASBVs!$A$2:$AP$1041,31,FALSE)</f>
        <v>0.23</v>
      </c>
    </row>
    <row r="2477" spans="2:10" ht="12.6" customHeight="1" x14ac:dyDescent="0.3">
      <c r="B2477" s="29">
        <f>VLOOKUP($J2473,ASBVs!$A$2:$AP$1041,12,FALSE)</f>
        <v>67</v>
      </c>
      <c r="C2477" s="29">
        <f>VLOOKUP($J2473,ASBVs!$A$2:$AP$1041,14,FALSE)</f>
        <v>71</v>
      </c>
      <c r="D2477" s="29">
        <f>VLOOKUP($J2473,ASBVs!$A$2:$AP$1041,16,FALSE)</f>
        <v>61</v>
      </c>
      <c r="E2477" s="29">
        <f>VLOOKUP($J2473,ASBVs!$A$2:$AP$1041,18,FALSE)</f>
        <v>67</v>
      </c>
      <c r="F2477" s="29">
        <f>VLOOKUP($J2473,ASBVs!$A$2:$AP$1041,20,FALSE)</f>
        <v>67</v>
      </c>
      <c r="G2477" s="29">
        <f>VLOOKUP($J2473,ASBVs!$A$2:$AP$1041,42,FALSE)</f>
        <v>57</v>
      </c>
      <c r="H2477" s="29">
        <f>VLOOKUP($J2473,ASBVs!$A$2:$AP$1041,40,FALSE)</f>
        <v>50</v>
      </c>
      <c r="I2477" s="29">
        <f>VLOOKUP($J2473,ASBVs!$A$2:$AP$1041,22,FALSE)</f>
        <v>61</v>
      </c>
      <c r="J2477" s="29">
        <f>VLOOKUP($J2473,ASBVs!$A$2:$AP$1041,32,FALSE)</f>
        <v>55</v>
      </c>
    </row>
    <row r="2478" spans="2:10" ht="12.6" customHeight="1" x14ac:dyDescent="0.3">
      <c r="B2478" s="31" t="s">
        <v>1089</v>
      </c>
      <c r="C2478" s="27" t="s">
        <v>1090</v>
      </c>
      <c r="D2478" s="27" t="s">
        <v>1091</v>
      </c>
      <c r="E2478" s="27" t="s">
        <v>8</v>
      </c>
      <c r="F2478" s="27" t="s">
        <v>6</v>
      </c>
      <c r="G2478" s="27" t="s">
        <v>7</v>
      </c>
      <c r="H2478" s="27" t="s">
        <v>2638</v>
      </c>
      <c r="I2478" s="85" t="s">
        <v>2700</v>
      </c>
      <c r="J2478" s="86"/>
    </row>
    <row r="2479" spans="2:10" ht="12.6" customHeight="1" x14ac:dyDescent="0.3">
      <c r="B2479" s="30">
        <f>VLOOKUP($J2473,ASBVs!$A$2:$AP$1041,33,FALSE)</f>
        <v>0.04</v>
      </c>
      <c r="C2479" s="30">
        <f>VLOOKUP($J2473,ASBVs!$A$2:$AP$1041,35,FALSE)</f>
        <v>0.15</v>
      </c>
      <c r="D2479" s="30">
        <f>VLOOKUP($J2473,ASBVs!$A$2:$AP$1041,37,FALSE)</f>
        <v>1E-3</v>
      </c>
      <c r="E2479" s="32">
        <f>VLOOKUP($J2473,ASBVs!$A$2:$AP$1041,29,FALSE)</f>
        <v>6.54</v>
      </c>
      <c r="F2479" s="32">
        <f>VLOOKUP($J2473,ASBVs!$A$2:$AP$1041,23,FALSE)</f>
        <v>-0.32</v>
      </c>
      <c r="G2479" s="32">
        <f>VLOOKUP($J2473,ASBVs!$A$2:$AP$1041,25,FALSE)</f>
        <v>6.83</v>
      </c>
      <c r="H2479" s="32">
        <f>VLOOKUP($J2473,ASBVs!$A$2:$AP$1041,27,FALSE)</f>
        <v>2.56</v>
      </c>
      <c r="I2479" s="86"/>
      <c r="J2479" s="86"/>
    </row>
    <row r="2480" spans="2:10" ht="12.6" customHeight="1" x14ac:dyDescent="0.3">
      <c r="B2480" s="33">
        <f>VLOOKUP($J2473,ASBVs!$A$2:$AP$1041,34,FALSE)</f>
        <v>45</v>
      </c>
      <c r="C2480" s="33">
        <f>VLOOKUP($J2473,ASBVs!$A$2:$AP$1041,36,FALSE)</f>
        <v>53</v>
      </c>
      <c r="D2480" s="33">
        <f>VLOOKUP($J2473,ASBVs!$A$2:$AP$1041,38,FALSE)</f>
        <v>38</v>
      </c>
      <c r="E2480" s="33">
        <f>VLOOKUP($J2473,ASBVs!$A$2:$AP$1041,30,FALSE)</f>
        <v>61</v>
      </c>
      <c r="F2480" s="33">
        <f>VLOOKUP($J2473,ASBVs!$A$2:$AP$1041,24,FALSE)</f>
        <v>50</v>
      </c>
      <c r="G2480" s="33">
        <f>VLOOKUP($J2473,ASBVs!$A$2:$AP$1041,26,FALSE)</f>
        <v>49</v>
      </c>
      <c r="H2480" s="33">
        <f>VLOOKUP($J2473,ASBVs!$A$2:$AP$1041,28,FALSE)</f>
        <v>53</v>
      </c>
      <c r="I2480" s="99">
        <f>VLOOKUP($J2473,ASBVs!$A$2:$AQ$1041,43,FALSE)</f>
        <v>11.809999999999999</v>
      </c>
      <c r="J2480" s="79"/>
    </row>
    <row r="2481" spans="2:10" ht="12.6" customHeight="1" x14ac:dyDescent="0.3">
      <c r="B2481" s="87" t="s">
        <v>2695</v>
      </c>
      <c r="C2481" s="88"/>
      <c r="D2481" s="89" t="s">
        <v>2699</v>
      </c>
      <c r="E2481" s="90"/>
      <c r="F2481" s="91" t="str">
        <f>VLOOKUP($J2473,ASBVs!$A$2:$F$1041,6,FALSE)</f>
        <v xml:space="preserve"> </v>
      </c>
      <c r="G2481" s="34" t="s">
        <v>2669</v>
      </c>
      <c r="H2481" s="35" t="str">
        <f>VLOOKUP($J2473,ASBVs!$A$2:$AU$1041,46,FALSE)</f>
        <v>2</v>
      </c>
      <c r="I2481" s="34" t="s">
        <v>2670</v>
      </c>
      <c r="J2481" s="35" t="str">
        <f>VLOOKUP($J2473,ASBVs!$A$2:$AU$1041,47,FALSE)</f>
        <v>1</v>
      </c>
    </row>
    <row r="2482" spans="2:10" ht="12.6" customHeight="1" x14ac:dyDescent="0.3">
      <c r="B2482" s="93">
        <f>VLOOKUP($J2473,ASBVs!$A$2:$AS$1041,45,FALSE)</f>
        <v>127.96</v>
      </c>
      <c r="C2482" s="94"/>
      <c r="D2482" s="93">
        <f>VLOOKUP($J2473,ASBVs!$A$2:$AS$1041,44,FALSE)</f>
        <v>166.72</v>
      </c>
      <c r="E2482" s="94"/>
      <c r="F2482" s="92"/>
      <c r="G2482" s="34" t="s">
        <v>2671</v>
      </c>
      <c r="H2482" s="35" t="str">
        <f>VLOOKUP($J2473,ASBVs!$A$2:$AW$1041,48,FALSE)</f>
        <v>2</v>
      </c>
      <c r="I2482" s="34" t="s">
        <v>2672</v>
      </c>
      <c r="J2482" s="35">
        <f>VLOOKUP($J2473,ASBVs!$A$2:$AW$1041,49,FALSE)</f>
        <v>3</v>
      </c>
    </row>
    <row r="2483" spans="2:10" ht="12.6" customHeight="1" x14ac:dyDescent="0.3">
      <c r="B2483" s="36" t="s">
        <v>2696</v>
      </c>
      <c r="C2483" s="95" t="str">
        <f>VLOOKUP($J2473,ASBVs!$A$2:$E$1041,5,FALSE)</f>
        <v xml:space="preserve">Individual </v>
      </c>
      <c r="D2483" s="96"/>
      <c r="E2483" s="97" t="s">
        <v>2697</v>
      </c>
      <c r="F2483" s="98"/>
      <c r="G2483" s="74"/>
      <c r="H2483" s="75"/>
      <c r="I2483" s="37" t="s">
        <v>2698</v>
      </c>
      <c r="J2483" s="38"/>
    </row>
    <row r="2485" spans="2:10" ht="12.6" customHeight="1" x14ac:dyDescent="0.3">
      <c r="B2485" s="76" t="s">
        <v>2692</v>
      </c>
      <c r="C2485" s="77"/>
      <c r="D2485" s="20" t="str">
        <f>VLOOKUP($J2485,ASBVs!$A$2:$B$1041,2,FALSE)</f>
        <v>225475</v>
      </c>
      <c r="E2485" s="21"/>
      <c r="F2485" s="22" t="str">
        <f>VLOOKUP($J2485,ASBVs!$A$2:$J$1041,10,FALSE)</f>
        <v>Single</v>
      </c>
      <c r="G2485" s="78" t="str">
        <f>VLOOKUP($J2485,ASBVs!$A$2:$AX$1041,50,FALSE)</f>
        <v xml:space="preserve"> </v>
      </c>
      <c r="H2485" s="79"/>
      <c r="I2485" s="23" t="s">
        <v>2693</v>
      </c>
      <c r="J2485" s="24">
        <v>198</v>
      </c>
    </row>
    <row r="2486" spans="2:10" ht="12.6" customHeight="1" x14ac:dyDescent="0.3">
      <c r="B2486" s="25" t="s">
        <v>2694</v>
      </c>
      <c r="C2486" s="80" t="str">
        <f>VLOOKUP($J2485,ASBVs!$A$2:$H$1041,8,FALSE)</f>
        <v>207279</v>
      </c>
      <c r="D2486" s="80"/>
      <c r="E2486" s="81"/>
      <c r="F2486" s="26" t="s">
        <v>2639</v>
      </c>
      <c r="G2486" s="82">
        <f>VLOOKUP($J2485,ASBVs!$A$2:$I$1041,9,FALSE)</f>
        <v>44725</v>
      </c>
      <c r="H2486" s="83"/>
      <c r="I2486" s="83"/>
      <c r="J2486" s="84"/>
    </row>
    <row r="2487" spans="2:10" ht="12.6" customHeight="1" x14ac:dyDescent="0.3">
      <c r="B2487" s="27" t="s">
        <v>0</v>
      </c>
      <c r="C2487" s="28" t="s">
        <v>1</v>
      </c>
      <c r="D2487" s="28" t="s">
        <v>2</v>
      </c>
      <c r="E2487" s="28" t="s">
        <v>3</v>
      </c>
      <c r="F2487" s="27" t="s">
        <v>4</v>
      </c>
      <c r="G2487" s="28" t="s">
        <v>1093</v>
      </c>
      <c r="H2487" s="28" t="s">
        <v>1092</v>
      </c>
      <c r="I2487" s="28" t="s">
        <v>5</v>
      </c>
      <c r="J2487" s="28" t="s">
        <v>2652</v>
      </c>
    </row>
    <row r="2488" spans="2:10" ht="12.6" customHeight="1" x14ac:dyDescent="0.3">
      <c r="B2488" s="29">
        <f>VLOOKUP($J2485,ASBVs!$A$2:$AP$1041,11,FALSE)</f>
        <v>0.49</v>
      </c>
      <c r="C2488" s="29">
        <f>VLOOKUP($J2485,ASBVs!$A$2:$AP$1041,13,FALSE)</f>
        <v>8.06</v>
      </c>
      <c r="D2488" s="29">
        <f>VLOOKUP($J2485,ASBVs!$A$2:$AP$1041,15,FALSE)</f>
        <v>9.7799999999999994</v>
      </c>
      <c r="E2488" s="29">
        <f>VLOOKUP($J2485,ASBVs!$A$2:$AP$1041,17,FALSE)</f>
        <v>0.05</v>
      </c>
      <c r="F2488" s="29">
        <f>VLOOKUP($J2485,ASBVs!$A$2:$AP$1041,19,FALSE)</f>
        <v>2.0699999999999998</v>
      </c>
      <c r="G2488" s="39">
        <f>VLOOKUP($J2485,ASBVs!$A$2:$AP$1041,41,FALSE)</f>
        <v>0.45</v>
      </c>
      <c r="H2488" s="39">
        <f>VLOOKUP($J2485,ASBVs!$A$2:$AP$1041,39,FALSE)</f>
        <v>0.28999999999999998</v>
      </c>
      <c r="I2488" s="29">
        <f>VLOOKUP($J2485,ASBVs!$A$2:$AP$1041,21,FALSE)</f>
        <v>-0.45</v>
      </c>
      <c r="J2488" s="39">
        <f>VLOOKUP($J2485,ASBVs!$A$2:$AP$1041,31,FALSE)</f>
        <v>0.3</v>
      </c>
    </row>
    <row r="2489" spans="2:10" ht="12.6" customHeight="1" x14ac:dyDescent="0.3">
      <c r="B2489" s="29">
        <f>VLOOKUP($J2485,ASBVs!$A$2:$AP$1041,12,FALSE)</f>
        <v>68</v>
      </c>
      <c r="C2489" s="29">
        <f>VLOOKUP($J2485,ASBVs!$A$2:$AP$1041,14,FALSE)</f>
        <v>71</v>
      </c>
      <c r="D2489" s="29">
        <f>VLOOKUP($J2485,ASBVs!$A$2:$AP$1041,16,FALSE)</f>
        <v>63</v>
      </c>
      <c r="E2489" s="29">
        <f>VLOOKUP($J2485,ASBVs!$A$2:$AP$1041,18,FALSE)</f>
        <v>67</v>
      </c>
      <c r="F2489" s="29">
        <f>VLOOKUP($J2485,ASBVs!$A$2:$AP$1041,20,FALSE)</f>
        <v>67</v>
      </c>
      <c r="G2489" s="29">
        <f>VLOOKUP($J2485,ASBVs!$A$2:$AP$1041,42,FALSE)</f>
        <v>58</v>
      </c>
      <c r="H2489" s="29">
        <f>VLOOKUP($J2485,ASBVs!$A$2:$AP$1041,40,FALSE)</f>
        <v>48</v>
      </c>
      <c r="I2489" s="29">
        <f>VLOOKUP($J2485,ASBVs!$A$2:$AP$1041,22,FALSE)</f>
        <v>60</v>
      </c>
      <c r="J2489" s="29">
        <f>VLOOKUP($J2485,ASBVs!$A$2:$AP$1041,32,FALSE)</f>
        <v>56</v>
      </c>
    </row>
    <row r="2490" spans="2:10" ht="12.6" customHeight="1" x14ac:dyDescent="0.3">
      <c r="B2490" s="31" t="s">
        <v>1089</v>
      </c>
      <c r="C2490" s="27" t="s">
        <v>1090</v>
      </c>
      <c r="D2490" s="27" t="s">
        <v>1091</v>
      </c>
      <c r="E2490" s="27" t="s">
        <v>8</v>
      </c>
      <c r="F2490" s="27" t="s">
        <v>6</v>
      </c>
      <c r="G2490" s="27" t="s">
        <v>7</v>
      </c>
      <c r="H2490" s="27" t="s">
        <v>2638</v>
      </c>
      <c r="I2490" s="85" t="s">
        <v>2700</v>
      </c>
      <c r="J2490" s="86"/>
    </row>
    <row r="2491" spans="2:10" ht="12.6" customHeight="1" x14ac:dyDescent="0.3">
      <c r="B2491" s="30">
        <f>VLOOKUP($J2485,ASBVs!$A$2:$AP$1041,33,FALSE)</f>
        <v>0.06</v>
      </c>
      <c r="C2491" s="30">
        <f>VLOOKUP($J2485,ASBVs!$A$2:$AP$1041,35,FALSE)</f>
        <v>0.21</v>
      </c>
      <c r="D2491" s="30">
        <f>VLOOKUP($J2485,ASBVs!$A$2:$AP$1041,37,FALSE)</f>
        <v>0.02</v>
      </c>
      <c r="E2491" s="32">
        <f>VLOOKUP($J2485,ASBVs!$A$2:$AP$1041,29,FALSE)</f>
        <v>4.97</v>
      </c>
      <c r="F2491" s="32">
        <f>VLOOKUP($J2485,ASBVs!$A$2:$AP$1041,23,FALSE)</f>
        <v>-0.28000000000000003</v>
      </c>
      <c r="G2491" s="32">
        <f>VLOOKUP($J2485,ASBVs!$A$2:$AP$1041,25,FALSE)</f>
        <v>2.86</v>
      </c>
      <c r="H2491" s="32">
        <f>VLOOKUP($J2485,ASBVs!$A$2:$AP$1041,27,FALSE)</f>
        <v>1.92</v>
      </c>
      <c r="I2491" s="86"/>
      <c r="J2491" s="86"/>
    </row>
    <row r="2492" spans="2:10" ht="12.6" customHeight="1" x14ac:dyDescent="0.3">
      <c r="B2492" s="33">
        <f>VLOOKUP($J2485,ASBVs!$A$2:$AP$1041,34,FALSE)</f>
        <v>41</v>
      </c>
      <c r="C2492" s="33">
        <f>VLOOKUP($J2485,ASBVs!$A$2:$AP$1041,36,FALSE)</f>
        <v>52</v>
      </c>
      <c r="D2492" s="33">
        <f>VLOOKUP($J2485,ASBVs!$A$2:$AP$1041,38,FALSE)</f>
        <v>34</v>
      </c>
      <c r="E2492" s="33">
        <f>VLOOKUP($J2485,ASBVs!$A$2:$AP$1041,30,FALSE)</f>
        <v>61</v>
      </c>
      <c r="F2492" s="33">
        <f>VLOOKUP($J2485,ASBVs!$A$2:$AP$1041,24,FALSE)</f>
        <v>49</v>
      </c>
      <c r="G2492" s="33">
        <f>VLOOKUP($J2485,ASBVs!$A$2:$AP$1041,26,FALSE)</f>
        <v>49</v>
      </c>
      <c r="H2492" s="33">
        <f>VLOOKUP($J2485,ASBVs!$A$2:$AP$1041,28,FALSE)</f>
        <v>53</v>
      </c>
      <c r="I2492" s="99">
        <f>VLOOKUP($J2485,ASBVs!$A$2:$AQ$1041,43,FALSE)</f>
        <v>7.61</v>
      </c>
      <c r="J2492" s="79"/>
    </row>
    <row r="2493" spans="2:10" ht="12.6" customHeight="1" x14ac:dyDescent="0.3">
      <c r="B2493" s="87" t="s">
        <v>2695</v>
      </c>
      <c r="C2493" s="88"/>
      <c r="D2493" s="89" t="s">
        <v>2699</v>
      </c>
      <c r="E2493" s="90"/>
      <c r="F2493" s="91" t="str">
        <f>VLOOKUP($J2485,ASBVs!$A$2:$F$1041,6,FALSE)</f>
        <v xml:space="preserve"> </v>
      </c>
      <c r="G2493" s="34" t="s">
        <v>2669</v>
      </c>
      <c r="H2493" s="35" t="str">
        <f>VLOOKUP($J2485,ASBVs!$A$2:$AU$1041,46,FALSE)</f>
        <v>3</v>
      </c>
      <c r="I2493" s="34" t="s">
        <v>2670</v>
      </c>
      <c r="J2493" s="35" t="str">
        <f>VLOOKUP($J2485,ASBVs!$A$2:$AU$1041,47,FALSE)</f>
        <v>2</v>
      </c>
    </row>
    <row r="2494" spans="2:10" ht="12.6" customHeight="1" x14ac:dyDescent="0.3">
      <c r="B2494" s="93">
        <f>VLOOKUP($J2485,ASBVs!$A$2:$AS$1041,45,FALSE)</f>
        <v>127.48</v>
      </c>
      <c r="C2494" s="94"/>
      <c r="D2494" s="93">
        <f>VLOOKUP($J2485,ASBVs!$A$2:$AS$1041,44,FALSE)</f>
        <v>170.18</v>
      </c>
      <c r="E2494" s="94"/>
      <c r="F2494" s="92"/>
      <c r="G2494" s="34" t="s">
        <v>2671</v>
      </c>
      <c r="H2494" s="35" t="str">
        <f>VLOOKUP($J2485,ASBVs!$A$2:$AW$1041,48,FALSE)</f>
        <v>2</v>
      </c>
      <c r="I2494" s="34" t="s">
        <v>2672</v>
      </c>
      <c r="J2494" s="35">
        <f>VLOOKUP($J2485,ASBVs!$A$2:$AW$1041,49,FALSE)</f>
        <v>3</v>
      </c>
    </row>
    <row r="2495" spans="2:10" ht="12.6" customHeight="1" x14ac:dyDescent="0.3">
      <c r="B2495" s="36" t="s">
        <v>2696</v>
      </c>
      <c r="C2495" s="95" t="str">
        <f>VLOOKUP($J2485,ASBVs!$A$2:$E$1041,5,FALSE)</f>
        <v xml:space="preserve">Individual </v>
      </c>
      <c r="D2495" s="96"/>
      <c r="E2495" s="97" t="s">
        <v>2697</v>
      </c>
      <c r="F2495" s="98"/>
      <c r="G2495" s="74"/>
      <c r="H2495" s="75"/>
      <c r="I2495" s="37" t="s">
        <v>2698</v>
      </c>
      <c r="J2495" s="38"/>
    </row>
    <row r="2497" spans="2:10" ht="12.6" customHeight="1" x14ac:dyDescent="0.3">
      <c r="B2497" s="76" t="s">
        <v>2692</v>
      </c>
      <c r="C2497" s="77"/>
      <c r="D2497" s="20" t="str">
        <f>VLOOKUP($J2497,ASBVs!$A$2:$B$1041,2,FALSE)</f>
        <v>224489</v>
      </c>
      <c r="E2497" s="21"/>
      <c r="F2497" s="22" t="str">
        <f>VLOOKUP($J2497,ASBVs!$A$2:$J$1041,10,FALSE)</f>
        <v>Twin</v>
      </c>
      <c r="G2497" s="78" t="str">
        <f>VLOOKUP($J2497,ASBVs!$A$2:$AX$1041,50,FALSE)</f>
        <v>«««««</v>
      </c>
      <c r="H2497" s="79"/>
      <c r="I2497" s="23" t="s">
        <v>2693</v>
      </c>
      <c r="J2497" s="24">
        <v>199</v>
      </c>
    </row>
    <row r="2498" spans="2:10" ht="12.6" customHeight="1" x14ac:dyDescent="0.3">
      <c r="B2498" s="25" t="s">
        <v>2694</v>
      </c>
      <c r="C2498" s="80" t="str">
        <f>VLOOKUP($J2497,ASBVs!$A$2:$H$1041,8,FALSE)</f>
        <v>218844</v>
      </c>
      <c r="D2498" s="80"/>
      <c r="E2498" s="81"/>
      <c r="F2498" s="26" t="s">
        <v>2639</v>
      </c>
      <c r="G2498" s="82">
        <f>VLOOKUP($J2497,ASBVs!$A$2:$I$1041,9,FALSE)</f>
        <v>44709</v>
      </c>
      <c r="H2498" s="83"/>
      <c r="I2498" s="83"/>
      <c r="J2498" s="84"/>
    </row>
    <row r="2499" spans="2:10" ht="12.6" customHeight="1" x14ac:dyDescent="0.3">
      <c r="B2499" s="27" t="s">
        <v>0</v>
      </c>
      <c r="C2499" s="28" t="s">
        <v>1</v>
      </c>
      <c r="D2499" s="28" t="s">
        <v>2</v>
      </c>
      <c r="E2499" s="28" t="s">
        <v>3</v>
      </c>
      <c r="F2499" s="27" t="s">
        <v>4</v>
      </c>
      <c r="G2499" s="28" t="s">
        <v>1093</v>
      </c>
      <c r="H2499" s="28" t="s">
        <v>1092</v>
      </c>
      <c r="I2499" s="28" t="s">
        <v>5</v>
      </c>
      <c r="J2499" s="28" t="s">
        <v>2652</v>
      </c>
    </row>
    <row r="2500" spans="2:10" ht="12.6" customHeight="1" x14ac:dyDescent="0.3">
      <c r="B2500" s="29">
        <f>VLOOKUP($J2497,ASBVs!$A$2:$AP$1041,11,FALSE)</f>
        <v>0.35</v>
      </c>
      <c r="C2500" s="29">
        <f>VLOOKUP($J2497,ASBVs!$A$2:$AP$1041,13,FALSE)</f>
        <v>7.65</v>
      </c>
      <c r="D2500" s="29">
        <f>VLOOKUP($J2497,ASBVs!$A$2:$AP$1041,15,FALSE)</f>
        <v>11.82</v>
      </c>
      <c r="E2500" s="29">
        <f>VLOOKUP($J2497,ASBVs!$A$2:$AP$1041,17,FALSE)</f>
        <v>0.43</v>
      </c>
      <c r="F2500" s="29">
        <f>VLOOKUP($J2497,ASBVs!$A$2:$AP$1041,19,FALSE)</f>
        <v>1.67</v>
      </c>
      <c r="G2500" s="39">
        <f>VLOOKUP($J2497,ASBVs!$A$2:$AP$1041,41,FALSE)</f>
        <v>0.5</v>
      </c>
      <c r="H2500" s="39">
        <f>VLOOKUP($J2497,ASBVs!$A$2:$AP$1041,39,FALSE)</f>
        <v>0.31</v>
      </c>
      <c r="I2500" s="29">
        <f>VLOOKUP($J2497,ASBVs!$A$2:$AP$1041,21,FALSE)</f>
        <v>-0.79</v>
      </c>
      <c r="J2500" s="39">
        <f>VLOOKUP($J2497,ASBVs!$A$2:$AP$1041,31,FALSE)</f>
        <v>0.31</v>
      </c>
    </row>
    <row r="2501" spans="2:10" ht="12.6" customHeight="1" x14ac:dyDescent="0.3">
      <c r="B2501" s="29">
        <f>VLOOKUP($J2497,ASBVs!$A$2:$AP$1041,12,FALSE)</f>
        <v>68</v>
      </c>
      <c r="C2501" s="29">
        <f>VLOOKUP($J2497,ASBVs!$A$2:$AP$1041,14,FALSE)</f>
        <v>71</v>
      </c>
      <c r="D2501" s="29">
        <f>VLOOKUP($J2497,ASBVs!$A$2:$AP$1041,16,FALSE)</f>
        <v>62</v>
      </c>
      <c r="E2501" s="29">
        <f>VLOOKUP($J2497,ASBVs!$A$2:$AP$1041,18,FALSE)</f>
        <v>66</v>
      </c>
      <c r="F2501" s="29">
        <f>VLOOKUP($J2497,ASBVs!$A$2:$AP$1041,20,FALSE)</f>
        <v>66</v>
      </c>
      <c r="G2501" s="29">
        <f>VLOOKUP($J2497,ASBVs!$A$2:$AP$1041,42,FALSE)</f>
        <v>57</v>
      </c>
      <c r="H2501" s="29">
        <f>VLOOKUP($J2497,ASBVs!$A$2:$AP$1041,40,FALSE)</f>
        <v>51</v>
      </c>
      <c r="I2501" s="29">
        <f>VLOOKUP($J2497,ASBVs!$A$2:$AP$1041,22,FALSE)</f>
        <v>59</v>
      </c>
      <c r="J2501" s="29">
        <f>VLOOKUP($J2497,ASBVs!$A$2:$AP$1041,32,FALSE)</f>
        <v>55</v>
      </c>
    </row>
    <row r="2502" spans="2:10" ht="12.6" customHeight="1" x14ac:dyDescent="0.3">
      <c r="B2502" s="31" t="s">
        <v>1089</v>
      </c>
      <c r="C2502" s="27" t="s">
        <v>1090</v>
      </c>
      <c r="D2502" s="27" t="s">
        <v>1091</v>
      </c>
      <c r="E2502" s="27" t="s">
        <v>8</v>
      </c>
      <c r="F2502" s="27" t="s">
        <v>6</v>
      </c>
      <c r="G2502" s="27" t="s">
        <v>7</v>
      </c>
      <c r="H2502" s="27" t="s">
        <v>2638</v>
      </c>
      <c r="I2502" s="85" t="s">
        <v>2700</v>
      </c>
      <c r="J2502" s="86"/>
    </row>
    <row r="2503" spans="2:10" ht="12.6" customHeight="1" x14ac:dyDescent="0.3">
      <c r="B2503" s="30">
        <f>VLOOKUP($J2497,ASBVs!$A$2:$AP$1041,33,FALSE)</f>
        <v>0.06</v>
      </c>
      <c r="C2503" s="30">
        <f>VLOOKUP($J2497,ASBVs!$A$2:$AP$1041,35,FALSE)</f>
        <v>0.31</v>
      </c>
      <c r="D2503" s="30">
        <f>VLOOKUP($J2497,ASBVs!$A$2:$AP$1041,37,FALSE)</f>
        <v>1E-3</v>
      </c>
      <c r="E2503" s="32">
        <f>VLOOKUP($J2497,ASBVs!$A$2:$AP$1041,29,FALSE)</f>
        <v>3.95</v>
      </c>
      <c r="F2503" s="32">
        <f>VLOOKUP($J2497,ASBVs!$A$2:$AP$1041,23,FALSE)</f>
        <v>-0.08</v>
      </c>
      <c r="G2503" s="32">
        <f>VLOOKUP($J2497,ASBVs!$A$2:$AP$1041,25,FALSE)</f>
        <v>0.67</v>
      </c>
      <c r="H2503" s="32">
        <f>VLOOKUP($J2497,ASBVs!$A$2:$AP$1041,27,FALSE)</f>
        <v>2.1</v>
      </c>
      <c r="I2503" s="86"/>
      <c r="J2503" s="86"/>
    </row>
    <row r="2504" spans="2:10" ht="12.6" customHeight="1" x14ac:dyDescent="0.3">
      <c r="B2504" s="33">
        <f>VLOOKUP($J2497,ASBVs!$A$2:$AP$1041,34,FALSE)</f>
        <v>46</v>
      </c>
      <c r="C2504" s="33">
        <f>VLOOKUP($J2497,ASBVs!$A$2:$AP$1041,36,FALSE)</f>
        <v>54</v>
      </c>
      <c r="D2504" s="33">
        <f>VLOOKUP($J2497,ASBVs!$A$2:$AP$1041,38,FALSE)</f>
        <v>41</v>
      </c>
      <c r="E2504" s="33">
        <f>VLOOKUP($J2497,ASBVs!$A$2:$AP$1041,30,FALSE)</f>
        <v>60</v>
      </c>
      <c r="F2504" s="33">
        <f>VLOOKUP($J2497,ASBVs!$A$2:$AP$1041,24,FALSE)</f>
        <v>54</v>
      </c>
      <c r="G2504" s="33">
        <f>VLOOKUP($J2497,ASBVs!$A$2:$AP$1041,26,FALSE)</f>
        <v>53</v>
      </c>
      <c r="H2504" s="33">
        <f>VLOOKUP($J2497,ASBVs!$A$2:$AP$1041,28,FALSE)</f>
        <v>56</v>
      </c>
      <c r="I2504" s="99">
        <f>VLOOKUP($J2497,ASBVs!$A$2:$AQ$1041,43,FALSE)</f>
        <v>6.86</v>
      </c>
      <c r="J2504" s="79"/>
    </row>
    <row r="2505" spans="2:10" ht="12.6" customHeight="1" x14ac:dyDescent="0.3">
      <c r="B2505" s="87" t="s">
        <v>2695</v>
      </c>
      <c r="C2505" s="88"/>
      <c r="D2505" s="89" t="s">
        <v>2699</v>
      </c>
      <c r="E2505" s="90"/>
      <c r="F2505" s="91" t="str">
        <f>VLOOKUP($J2497,ASBVs!$A$2:$F$1041,6,FALSE)</f>
        <v xml:space="preserve"> </v>
      </c>
      <c r="G2505" s="34" t="s">
        <v>2669</v>
      </c>
      <c r="H2505" s="35" t="str">
        <f>VLOOKUP($J2497,ASBVs!$A$2:$AU$1041,46,FALSE)</f>
        <v>3</v>
      </c>
      <c r="I2505" s="34" t="s">
        <v>2670</v>
      </c>
      <c r="J2505" s="35" t="str">
        <f>VLOOKUP($J2497,ASBVs!$A$2:$AU$1041,47,FALSE)</f>
        <v>3</v>
      </c>
    </row>
    <row r="2506" spans="2:10" ht="12.6" customHeight="1" x14ac:dyDescent="0.3">
      <c r="B2506" s="93">
        <f>VLOOKUP($J2497,ASBVs!$A$2:$AS$1041,45,FALSE)</f>
        <v>126.2</v>
      </c>
      <c r="C2506" s="94"/>
      <c r="D2506" s="93">
        <f>VLOOKUP($J2497,ASBVs!$A$2:$AS$1041,44,FALSE)</f>
        <v>167.09</v>
      </c>
      <c r="E2506" s="94"/>
      <c r="F2506" s="92"/>
      <c r="G2506" s="34" t="s">
        <v>2671</v>
      </c>
      <c r="H2506" s="35" t="str">
        <f>VLOOKUP($J2497,ASBVs!$A$2:$AW$1041,48,FALSE)</f>
        <v>2</v>
      </c>
      <c r="I2506" s="34" t="s">
        <v>2672</v>
      </c>
      <c r="J2506" s="35">
        <f>VLOOKUP($J2497,ASBVs!$A$2:$AW$1041,49,FALSE)</f>
        <v>3</v>
      </c>
    </row>
    <row r="2507" spans="2:10" ht="12.6" customHeight="1" x14ac:dyDescent="0.3">
      <c r="B2507" s="36" t="s">
        <v>2696</v>
      </c>
      <c r="C2507" s="95" t="str">
        <f>VLOOKUP($J2497,ASBVs!$A$2:$E$1041,5,FALSE)</f>
        <v xml:space="preserve">Individual </v>
      </c>
      <c r="D2507" s="96"/>
      <c r="E2507" s="97" t="s">
        <v>2697</v>
      </c>
      <c r="F2507" s="98"/>
      <c r="G2507" s="74"/>
      <c r="H2507" s="75"/>
      <c r="I2507" s="37" t="s">
        <v>2698</v>
      </c>
      <c r="J2507" s="38"/>
    </row>
    <row r="2509" spans="2:10" ht="12.6" customHeight="1" x14ac:dyDescent="0.3">
      <c r="B2509" s="76" t="s">
        <v>2692</v>
      </c>
      <c r="C2509" s="77"/>
      <c r="D2509" s="20" t="str">
        <f>VLOOKUP($J2509,ASBVs!$A$2:$B$1041,2,FALSE)</f>
        <v>225326</v>
      </c>
      <c r="E2509" s="21"/>
      <c r="F2509" s="22" t="str">
        <f>VLOOKUP($J2509,ASBVs!$A$2:$J$1041,10,FALSE)</f>
        <v>Twin</v>
      </c>
      <c r="G2509" s="78" t="str">
        <f>VLOOKUP($J2509,ASBVs!$A$2:$AX$1041,50,FALSE)</f>
        <v xml:space="preserve"> </v>
      </c>
      <c r="H2509" s="79"/>
      <c r="I2509" s="23" t="s">
        <v>2693</v>
      </c>
      <c r="J2509" s="24">
        <v>200</v>
      </c>
    </row>
    <row r="2510" spans="2:10" ht="12.6" customHeight="1" x14ac:dyDescent="0.3">
      <c r="B2510" s="25" t="s">
        <v>2694</v>
      </c>
      <c r="C2510" s="80" t="str">
        <f>VLOOKUP($J2509,ASBVs!$A$2:$H$1041,8,FALSE)</f>
        <v>218812</v>
      </c>
      <c r="D2510" s="80"/>
      <c r="E2510" s="81"/>
      <c r="F2510" s="26" t="s">
        <v>2639</v>
      </c>
      <c r="G2510" s="82">
        <f>VLOOKUP($J2509,ASBVs!$A$2:$I$1041,9,FALSE)</f>
        <v>44722</v>
      </c>
      <c r="H2510" s="83"/>
      <c r="I2510" s="83"/>
      <c r="J2510" s="84"/>
    </row>
    <row r="2511" spans="2:10" ht="12.6" customHeight="1" x14ac:dyDescent="0.3">
      <c r="B2511" s="27" t="s">
        <v>0</v>
      </c>
      <c r="C2511" s="28" t="s">
        <v>1</v>
      </c>
      <c r="D2511" s="28" t="s">
        <v>2</v>
      </c>
      <c r="E2511" s="28" t="s">
        <v>3</v>
      </c>
      <c r="F2511" s="27" t="s">
        <v>4</v>
      </c>
      <c r="G2511" s="28" t="s">
        <v>1093</v>
      </c>
      <c r="H2511" s="28" t="s">
        <v>1092</v>
      </c>
      <c r="I2511" s="28" t="s">
        <v>5</v>
      </c>
      <c r="J2511" s="28" t="s">
        <v>2652</v>
      </c>
    </row>
    <row r="2512" spans="2:10" ht="12.6" customHeight="1" x14ac:dyDescent="0.3">
      <c r="B2512" s="29">
        <f>VLOOKUP($J2509,ASBVs!$A$2:$AP$1041,11,FALSE)</f>
        <v>0.47</v>
      </c>
      <c r="C2512" s="29">
        <f>VLOOKUP($J2509,ASBVs!$A$2:$AP$1041,13,FALSE)</f>
        <v>8.91</v>
      </c>
      <c r="D2512" s="29">
        <f>VLOOKUP($J2509,ASBVs!$A$2:$AP$1041,15,FALSE)</f>
        <v>12.63</v>
      </c>
      <c r="E2512" s="29">
        <f>VLOOKUP($J2509,ASBVs!$A$2:$AP$1041,17,FALSE)</f>
        <v>0.47</v>
      </c>
      <c r="F2512" s="29">
        <f>VLOOKUP($J2509,ASBVs!$A$2:$AP$1041,19,FALSE)</f>
        <v>2.57</v>
      </c>
      <c r="G2512" s="39">
        <f>VLOOKUP($J2509,ASBVs!$A$2:$AP$1041,41,FALSE)</f>
        <v>0.47</v>
      </c>
      <c r="H2512" s="39">
        <f>VLOOKUP($J2509,ASBVs!$A$2:$AP$1041,39,FALSE)</f>
        <v>0.34</v>
      </c>
      <c r="I2512" s="29">
        <f>VLOOKUP($J2509,ASBVs!$A$2:$AP$1041,21,FALSE)</f>
        <v>-0.64</v>
      </c>
      <c r="J2512" s="39">
        <f>VLOOKUP($J2509,ASBVs!$A$2:$AP$1041,31,FALSE)</f>
        <v>0.28999999999999998</v>
      </c>
    </row>
    <row r="2513" spans="2:10" ht="12.6" customHeight="1" x14ac:dyDescent="0.3">
      <c r="B2513" s="29">
        <f>VLOOKUP($J2509,ASBVs!$A$2:$AP$1041,12,FALSE)</f>
        <v>67</v>
      </c>
      <c r="C2513" s="29">
        <f>VLOOKUP($J2509,ASBVs!$A$2:$AP$1041,14,FALSE)</f>
        <v>70</v>
      </c>
      <c r="D2513" s="29">
        <f>VLOOKUP($J2509,ASBVs!$A$2:$AP$1041,16,FALSE)</f>
        <v>62</v>
      </c>
      <c r="E2513" s="29">
        <f>VLOOKUP($J2509,ASBVs!$A$2:$AP$1041,18,FALSE)</f>
        <v>64</v>
      </c>
      <c r="F2513" s="29">
        <f>VLOOKUP($J2509,ASBVs!$A$2:$AP$1041,20,FALSE)</f>
        <v>64</v>
      </c>
      <c r="G2513" s="29">
        <f>VLOOKUP($J2509,ASBVs!$A$2:$AP$1041,42,FALSE)</f>
        <v>55</v>
      </c>
      <c r="H2513" s="29">
        <f>VLOOKUP($J2509,ASBVs!$A$2:$AP$1041,40,FALSE)</f>
        <v>48</v>
      </c>
      <c r="I2513" s="29">
        <f>VLOOKUP($J2509,ASBVs!$A$2:$AP$1041,22,FALSE)</f>
        <v>58</v>
      </c>
      <c r="J2513" s="29">
        <f>VLOOKUP($J2509,ASBVs!$A$2:$AP$1041,32,FALSE)</f>
        <v>53</v>
      </c>
    </row>
    <row r="2514" spans="2:10" ht="12.6" customHeight="1" x14ac:dyDescent="0.3">
      <c r="B2514" s="31" t="s">
        <v>1089</v>
      </c>
      <c r="C2514" s="27" t="s">
        <v>1090</v>
      </c>
      <c r="D2514" s="27" t="s">
        <v>1091</v>
      </c>
      <c r="E2514" s="27" t="s">
        <v>8</v>
      </c>
      <c r="F2514" s="27" t="s">
        <v>6</v>
      </c>
      <c r="G2514" s="27" t="s">
        <v>7</v>
      </c>
      <c r="H2514" s="27" t="s">
        <v>2638</v>
      </c>
      <c r="I2514" s="85" t="s">
        <v>2700</v>
      </c>
      <c r="J2514" s="86"/>
    </row>
    <row r="2515" spans="2:10" ht="12.6" customHeight="1" x14ac:dyDescent="0.3">
      <c r="B2515" s="30">
        <f>VLOOKUP($J2509,ASBVs!$A$2:$AP$1041,33,FALSE)</f>
        <v>0.06</v>
      </c>
      <c r="C2515" s="30">
        <f>VLOOKUP($J2509,ASBVs!$A$2:$AP$1041,35,FALSE)</f>
        <v>0.31</v>
      </c>
      <c r="D2515" s="30">
        <f>VLOOKUP($J2509,ASBVs!$A$2:$AP$1041,37,FALSE)</f>
        <v>0.01</v>
      </c>
      <c r="E2515" s="32">
        <f>VLOOKUP($J2509,ASBVs!$A$2:$AP$1041,29,FALSE)</f>
        <v>5.44</v>
      </c>
      <c r="F2515" s="32">
        <f>VLOOKUP($J2509,ASBVs!$A$2:$AP$1041,23,FALSE)</f>
        <v>-0.68</v>
      </c>
      <c r="G2515" s="32">
        <f>VLOOKUP($J2509,ASBVs!$A$2:$AP$1041,25,FALSE)</f>
        <v>3.72</v>
      </c>
      <c r="H2515" s="32">
        <f>VLOOKUP($J2509,ASBVs!$A$2:$AP$1041,27,FALSE)</f>
        <v>2.72</v>
      </c>
      <c r="I2515" s="86"/>
      <c r="J2515" s="86"/>
    </row>
    <row r="2516" spans="2:10" ht="12.6" customHeight="1" x14ac:dyDescent="0.3">
      <c r="B2516" s="33">
        <f>VLOOKUP($J2509,ASBVs!$A$2:$AP$1041,34,FALSE)</f>
        <v>43</v>
      </c>
      <c r="C2516" s="33">
        <f>VLOOKUP($J2509,ASBVs!$A$2:$AP$1041,36,FALSE)</f>
        <v>51</v>
      </c>
      <c r="D2516" s="33">
        <f>VLOOKUP($J2509,ASBVs!$A$2:$AP$1041,38,FALSE)</f>
        <v>37</v>
      </c>
      <c r="E2516" s="33">
        <f>VLOOKUP($J2509,ASBVs!$A$2:$AP$1041,30,FALSE)</f>
        <v>59</v>
      </c>
      <c r="F2516" s="33">
        <f>VLOOKUP($J2509,ASBVs!$A$2:$AP$1041,24,FALSE)</f>
        <v>48</v>
      </c>
      <c r="G2516" s="33">
        <f>VLOOKUP($J2509,ASBVs!$A$2:$AP$1041,26,FALSE)</f>
        <v>48</v>
      </c>
      <c r="H2516" s="33">
        <f>VLOOKUP($J2509,ASBVs!$A$2:$AP$1041,28,FALSE)</f>
        <v>52</v>
      </c>
      <c r="I2516" s="99">
        <f>VLOOKUP($J2509,ASBVs!$A$2:$AQ$1041,43,FALSE)</f>
        <v>8.27</v>
      </c>
      <c r="J2516" s="79"/>
    </row>
    <row r="2517" spans="2:10" ht="12.6" customHeight="1" x14ac:dyDescent="0.3">
      <c r="B2517" s="87" t="s">
        <v>2695</v>
      </c>
      <c r="C2517" s="88"/>
      <c r="D2517" s="89" t="s">
        <v>2699</v>
      </c>
      <c r="E2517" s="90"/>
      <c r="F2517" s="91" t="str">
        <f>VLOOKUP($J2509,ASBVs!$A$2:$F$1041,6,FALSE)</f>
        <v xml:space="preserve"> </v>
      </c>
      <c r="G2517" s="34" t="s">
        <v>2669</v>
      </c>
      <c r="H2517" s="35" t="str">
        <f>VLOOKUP($J2509,ASBVs!$A$2:$AU$1041,46,FALSE)</f>
        <v>3</v>
      </c>
      <c r="I2517" s="34" t="s">
        <v>2670</v>
      </c>
      <c r="J2517" s="35" t="str">
        <f>VLOOKUP($J2509,ASBVs!$A$2:$AU$1041,47,FALSE)</f>
        <v>1</v>
      </c>
    </row>
    <row r="2518" spans="2:10" ht="12.6" customHeight="1" x14ac:dyDescent="0.3">
      <c r="B2518" s="93">
        <f>VLOOKUP($J2509,ASBVs!$A$2:$AS$1041,45,FALSE)</f>
        <v>125.56</v>
      </c>
      <c r="C2518" s="94"/>
      <c r="D2518" s="93">
        <f>VLOOKUP($J2509,ASBVs!$A$2:$AS$1041,44,FALSE)</f>
        <v>176.38</v>
      </c>
      <c r="E2518" s="94"/>
      <c r="F2518" s="92"/>
      <c r="G2518" s="34" t="s">
        <v>2671</v>
      </c>
      <c r="H2518" s="35" t="str">
        <f>VLOOKUP($J2509,ASBVs!$A$2:$AW$1041,48,FALSE)</f>
        <v>3</v>
      </c>
      <c r="I2518" s="34" t="s">
        <v>2672</v>
      </c>
      <c r="J2518" s="35">
        <f>VLOOKUP($J2509,ASBVs!$A$2:$AW$1041,49,FALSE)</f>
        <v>2</v>
      </c>
    </row>
    <row r="2519" spans="2:10" ht="12.6" customHeight="1" x14ac:dyDescent="0.3">
      <c r="B2519" s="36" t="s">
        <v>2696</v>
      </c>
      <c r="C2519" s="95" t="str">
        <f>VLOOKUP($J2509,ASBVs!$A$2:$E$1041,5,FALSE)</f>
        <v xml:space="preserve">Individual </v>
      </c>
      <c r="D2519" s="96"/>
      <c r="E2519" s="97" t="s">
        <v>2697</v>
      </c>
      <c r="F2519" s="98"/>
      <c r="G2519" s="74"/>
      <c r="H2519" s="75"/>
      <c r="I2519" s="37" t="s">
        <v>2698</v>
      </c>
      <c r="J2519" s="38"/>
    </row>
    <row r="2521" spans="2:10" ht="12.6" customHeight="1" x14ac:dyDescent="0.3">
      <c r="B2521" s="76" t="s">
        <v>2692</v>
      </c>
      <c r="C2521" s="77"/>
      <c r="D2521" s="20" t="str">
        <f>VLOOKUP($J2521,ASBVs!$A$2:$B$1041,2,FALSE)</f>
        <v>223375</v>
      </c>
      <c r="E2521" s="21"/>
      <c r="F2521" s="22" t="str">
        <f>VLOOKUP($J2521,ASBVs!$A$2:$J$1041,10,FALSE)</f>
        <v>Twin</v>
      </c>
      <c r="G2521" s="78" t="str">
        <f>VLOOKUP($J2521,ASBVs!$A$2:$AX$1041,50,FALSE)</f>
        <v xml:space="preserve"> </v>
      </c>
      <c r="H2521" s="79"/>
      <c r="I2521" s="23" t="s">
        <v>2693</v>
      </c>
      <c r="J2521" s="24" t="s">
        <v>2126</v>
      </c>
    </row>
    <row r="2522" spans="2:10" ht="12.6" customHeight="1" x14ac:dyDescent="0.3">
      <c r="B2522" s="25" t="s">
        <v>2694</v>
      </c>
      <c r="C2522" s="80" t="str">
        <f>VLOOKUP($J2521,ASBVs!$A$2:$H$1041,8,FALSE)</f>
        <v>193431</v>
      </c>
      <c r="D2522" s="80"/>
      <c r="E2522" s="81"/>
      <c r="F2522" s="26" t="s">
        <v>2639</v>
      </c>
      <c r="G2522" s="82">
        <f>VLOOKUP($J2521,ASBVs!$A$2:$I$1041,9,FALSE)</f>
        <v>44694</v>
      </c>
      <c r="H2522" s="83"/>
      <c r="I2522" s="83"/>
      <c r="J2522" s="84"/>
    </row>
    <row r="2523" spans="2:10" ht="12.6" customHeight="1" x14ac:dyDescent="0.3">
      <c r="B2523" s="27" t="s">
        <v>0</v>
      </c>
      <c r="C2523" s="28" t="s">
        <v>1</v>
      </c>
      <c r="D2523" s="28" t="s">
        <v>2</v>
      </c>
      <c r="E2523" s="28" t="s">
        <v>3</v>
      </c>
      <c r="F2523" s="27" t="s">
        <v>4</v>
      </c>
      <c r="G2523" s="28" t="s">
        <v>1093</v>
      </c>
      <c r="H2523" s="28" t="s">
        <v>1092</v>
      </c>
      <c r="I2523" s="28" t="s">
        <v>5</v>
      </c>
      <c r="J2523" s="28" t="s">
        <v>2652</v>
      </c>
    </row>
    <row r="2524" spans="2:10" ht="12.6" customHeight="1" x14ac:dyDescent="0.3">
      <c r="B2524" s="29">
        <f>VLOOKUP($J2521,ASBVs!$A$2:$AP$1041,11,FALSE)</f>
        <v>0.62</v>
      </c>
      <c r="C2524" s="29">
        <f>VLOOKUP($J2521,ASBVs!$A$2:$AP$1041,13,FALSE)</f>
        <v>10.130000000000001</v>
      </c>
      <c r="D2524" s="29">
        <f>VLOOKUP($J2521,ASBVs!$A$2:$AP$1041,15,FALSE)</f>
        <v>15.48</v>
      </c>
      <c r="E2524" s="29">
        <f>VLOOKUP($J2521,ASBVs!$A$2:$AP$1041,17,FALSE)</f>
        <v>-0.05</v>
      </c>
      <c r="F2524" s="29">
        <f>VLOOKUP($J2521,ASBVs!$A$2:$AP$1041,19,FALSE)</f>
        <v>1.77</v>
      </c>
      <c r="G2524" s="39">
        <f>VLOOKUP($J2521,ASBVs!$A$2:$AP$1041,41,FALSE)</f>
        <v>0.39</v>
      </c>
      <c r="H2524" s="39">
        <f>VLOOKUP($J2521,ASBVs!$A$2:$AP$1041,39,FALSE)</f>
        <v>0.21</v>
      </c>
      <c r="I2524" s="29">
        <f>VLOOKUP($J2521,ASBVs!$A$2:$AP$1041,21,FALSE)</f>
        <v>1.31</v>
      </c>
      <c r="J2524" s="39">
        <f>VLOOKUP($J2521,ASBVs!$A$2:$AP$1041,31,FALSE)</f>
        <v>0.27</v>
      </c>
    </row>
    <row r="2525" spans="2:10" ht="12.6" customHeight="1" x14ac:dyDescent="0.3">
      <c r="B2525" s="29">
        <f>VLOOKUP($J2521,ASBVs!$A$2:$AP$1041,12,FALSE)</f>
        <v>66</v>
      </c>
      <c r="C2525" s="29">
        <f>VLOOKUP($J2521,ASBVs!$A$2:$AP$1041,14,FALSE)</f>
        <v>72</v>
      </c>
      <c r="D2525" s="29">
        <f>VLOOKUP($J2521,ASBVs!$A$2:$AP$1041,16,FALSE)</f>
        <v>62</v>
      </c>
      <c r="E2525" s="29">
        <f>VLOOKUP($J2521,ASBVs!$A$2:$AP$1041,18,FALSE)</f>
        <v>71</v>
      </c>
      <c r="F2525" s="29">
        <f>VLOOKUP($J2521,ASBVs!$A$2:$AP$1041,20,FALSE)</f>
        <v>69</v>
      </c>
      <c r="G2525" s="29">
        <f>VLOOKUP($J2521,ASBVs!$A$2:$AP$1041,42,FALSE)</f>
        <v>56</v>
      </c>
      <c r="H2525" s="29">
        <f>VLOOKUP($J2521,ASBVs!$A$2:$AP$1041,40,FALSE)</f>
        <v>49</v>
      </c>
      <c r="I2525" s="29">
        <f>VLOOKUP($J2521,ASBVs!$A$2:$AP$1041,22,FALSE)</f>
        <v>61</v>
      </c>
      <c r="J2525" s="29">
        <f>VLOOKUP($J2521,ASBVs!$A$2:$AP$1041,32,FALSE)</f>
        <v>54</v>
      </c>
    </row>
    <row r="2526" spans="2:10" ht="12.6" customHeight="1" x14ac:dyDescent="0.3">
      <c r="B2526" s="31" t="s">
        <v>1089</v>
      </c>
      <c r="C2526" s="27" t="s">
        <v>1090</v>
      </c>
      <c r="D2526" s="27" t="s">
        <v>1091</v>
      </c>
      <c r="E2526" s="27" t="s">
        <v>8</v>
      </c>
      <c r="F2526" s="27" t="s">
        <v>6</v>
      </c>
      <c r="G2526" s="27" t="s">
        <v>7</v>
      </c>
      <c r="H2526" s="27" t="s">
        <v>2638</v>
      </c>
      <c r="I2526" s="85" t="s">
        <v>2700</v>
      </c>
      <c r="J2526" s="86"/>
    </row>
    <row r="2527" spans="2:10" ht="12.6" customHeight="1" x14ac:dyDescent="0.3">
      <c r="B2527" s="30">
        <f>VLOOKUP($J2521,ASBVs!$A$2:$AP$1041,33,FALSE)</f>
        <v>0.05</v>
      </c>
      <c r="C2527" s="30">
        <f>VLOOKUP($J2521,ASBVs!$A$2:$AP$1041,35,FALSE)</f>
        <v>0.16</v>
      </c>
      <c r="D2527" s="30">
        <f>VLOOKUP($J2521,ASBVs!$A$2:$AP$1041,37,FALSE)</f>
        <v>0.02</v>
      </c>
      <c r="E2527" s="32">
        <f>VLOOKUP($J2521,ASBVs!$A$2:$AP$1041,29,FALSE)</f>
        <v>5.03</v>
      </c>
      <c r="F2527" s="32">
        <f>VLOOKUP($J2521,ASBVs!$A$2:$AP$1041,23,FALSE)</f>
        <v>-0.35</v>
      </c>
      <c r="G2527" s="32">
        <f>VLOOKUP($J2521,ASBVs!$A$2:$AP$1041,25,FALSE)</f>
        <v>5.9</v>
      </c>
      <c r="H2527" s="32">
        <f>VLOOKUP($J2521,ASBVs!$A$2:$AP$1041,27,FALSE)</f>
        <v>1.82</v>
      </c>
      <c r="I2527" s="86"/>
      <c r="J2527" s="86"/>
    </row>
    <row r="2528" spans="2:10" ht="12.6" customHeight="1" x14ac:dyDescent="0.3">
      <c r="B2528" s="33">
        <f>VLOOKUP($J2521,ASBVs!$A$2:$AP$1041,34,FALSE)</f>
        <v>44</v>
      </c>
      <c r="C2528" s="33">
        <f>VLOOKUP($J2521,ASBVs!$A$2:$AP$1041,36,FALSE)</f>
        <v>52</v>
      </c>
      <c r="D2528" s="33">
        <f>VLOOKUP($J2521,ASBVs!$A$2:$AP$1041,38,FALSE)</f>
        <v>39</v>
      </c>
      <c r="E2528" s="33">
        <f>VLOOKUP($J2521,ASBVs!$A$2:$AP$1041,30,FALSE)</f>
        <v>62</v>
      </c>
      <c r="F2528" s="33">
        <f>VLOOKUP($J2521,ASBVs!$A$2:$AP$1041,24,FALSE)</f>
        <v>49</v>
      </c>
      <c r="G2528" s="33">
        <f>VLOOKUP($J2521,ASBVs!$A$2:$AP$1041,26,FALSE)</f>
        <v>48</v>
      </c>
      <c r="H2528" s="33">
        <f>VLOOKUP($J2521,ASBVs!$A$2:$AP$1041,28,FALSE)</f>
        <v>55</v>
      </c>
      <c r="I2528" s="99">
        <f>VLOOKUP($J2521,ASBVs!$A$2:$AQ$1041,43,FALSE)</f>
        <v>11.440000000000001</v>
      </c>
      <c r="J2528" s="79"/>
    </row>
    <row r="2529" spans="2:10" ht="12.6" customHeight="1" x14ac:dyDescent="0.3">
      <c r="B2529" s="87" t="s">
        <v>2695</v>
      </c>
      <c r="C2529" s="88"/>
      <c r="D2529" s="89" t="s">
        <v>2699</v>
      </c>
      <c r="E2529" s="90"/>
      <c r="F2529" s="91" t="str">
        <f>VLOOKUP($J2521,ASBVs!$A$2:$F$1041,6,FALSE)</f>
        <v xml:space="preserve"> </v>
      </c>
      <c r="G2529" s="34" t="s">
        <v>2669</v>
      </c>
      <c r="H2529" s="35" t="str">
        <f>VLOOKUP($J2521,ASBVs!$A$2:$AU$1041,46,FALSE)</f>
        <v>2</v>
      </c>
      <c r="I2529" s="34" t="s">
        <v>2670</v>
      </c>
      <c r="J2529" s="35" t="str">
        <f>VLOOKUP($J2521,ASBVs!$A$2:$AU$1041,47,FALSE)</f>
        <v>2</v>
      </c>
    </row>
    <row r="2530" spans="2:10" ht="12.6" customHeight="1" x14ac:dyDescent="0.3">
      <c r="B2530" s="93">
        <f>VLOOKUP($J2521,ASBVs!$A$2:$AS$1041,45,FALSE)</f>
        <v>126.84</v>
      </c>
      <c r="C2530" s="94"/>
      <c r="D2530" s="93">
        <f>VLOOKUP($J2521,ASBVs!$A$2:$AS$1041,44,FALSE)</f>
        <v>163</v>
      </c>
      <c r="E2530" s="94"/>
      <c r="F2530" s="92"/>
      <c r="G2530" s="34" t="s">
        <v>2671</v>
      </c>
      <c r="H2530" s="35" t="str">
        <f>VLOOKUP($J2521,ASBVs!$A$2:$AW$1041,48,FALSE)</f>
        <v>3</v>
      </c>
      <c r="I2530" s="34" t="s">
        <v>2672</v>
      </c>
      <c r="J2530" s="35">
        <f>VLOOKUP($J2521,ASBVs!$A$2:$AW$1041,49,FALSE)</f>
        <v>3</v>
      </c>
    </row>
    <row r="2531" spans="2:10" ht="12.6" customHeight="1" x14ac:dyDescent="0.3">
      <c r="B2531" s="36" t="s">
        <v>2696</v>
      </c>
      <c r="C2531" s="95" t="str">
        <f>VLOOKUP($J2521,ASBVs!$A$2:$E$1041,5,FALSE)</f>
        <v>Pen of 2</v>
      </c>
      <c r="D2531" s="96"/>
      <c r="E2531" s="97" t="s">
        <v>2697</v>
      </c>
      <c r="F2531" s="98"/>
      <c r="G2531" s="74"/>
      <c r="H2531" s="75"/>
      <c r="I2531" s="37" t="s">
        <v>2698</v>
      </c>
      <c r="J2531" s="38"/>
    </row>
    <row r="2533" spans="2:10" ht="12.6" customHeight="1" x14ac:dyDescent="0.3">
      <c r="B2533" s="76" t="s">
        <v>2692</v>
      </c>
      <c r="C2533" s="77"/>
      <c r="D2533" s="20" t="str">
        <f>VLOOKUP($J2533,ASBVs!$A$2:$B$1041,2,FALSE)</f>
        <v>223374</v>
      </c>
      <c r="E2533" s="21"/>
      <c r="F2533" s="22" t="str">
        <f>VLOOKUP($J2533,ASBVs!$A$2:$J$1041,10,FALSE)</f>
        <v>Twin</v>
      </c>
      <c r="G2533" s="78" t="str">
        <f>VLOOKUP($J2533,ASBVs!$A$2:$AX$1041,50,FALSE)</f>
        <v xml:space="preserve"> </v>
      </c>
      <c r="H2533" s="79"/>
      <c r="I2533" s="23" t="s">
        <v>2693</v>
      </c>
      <c r="J2533" s="24" t="s">
        <v>2127</v>
      </c>
    </row>
    <row r="2534" spans="2:10" ht="12.6" customHeight="1" x14ac:dyDescent="0.3">
      <c r="B2534" s="25" t="s">
        <v>2694</v>
      </c>
      <c r="C2534" s="80" t="str">
        <f>VLOOKUP($J2533,ASBVs!$A$2:$H$1041,8,FALSE)</f>
        <v>193431</v>
      </c>
      <c r="D2534" s="80"/>
      <c r="E2534" s="81"/>
      <c r="F2534" s="26" t="s">
        <v>2639</v>
      </c>
      <c r="G2534" s="82">
        <f>VLOOKUP($J2533,ASBVs!$A$2:$I$1041,9,FALSE)</f>
        <v>44694</v>
      </c>
      <c r="H2534" s="83"/>
      <c r="I2534" s="83"/>
      <c r="J2534" s="84"/>
    </row>
    <row r="2535" spans="2:10" ht="12.6" customHeight="1" x14ac:dyDescent="0.3">
      <c r="B2535" s="27" t="s">
        <v>0</v>
      </c>
      <c r="C2535" s="28" t="s">
        <v>1</v>
      </c>
      <c r="D2535" s="28" t="s">
        <v>2</v>
      </c>
      <c r="E2535" s="28" t="s">
        <v>3</v>
      </c>
      <c r="F2535" s="27" t="s">
        <v>4</v>
      </c>
      <c r="G2535" s="28" t="s">
        <v>1093</v>
      </c>
      <c r="H2535" s="28" t="s">
        <v>1092</v>
      </c>
      <c r="I2535" s="28" t="s">
        <v>5</v>
      </c>
      <c r="J2535" s="28" t="s">
        <v>2652</v>
      </c>
    </row>
    <row r="2536" spans="2:10" ht="12.6" customHeight="1" x14ac:dyDescent="0.3">
      <c r="B2536" s="29">
        <f>VLOOKUP($J2533,ASBVs!$A$2:$AP$1041,11,FALSE)</f>
        <v>0.57999999999999996</v>
      </c>
      <c r="C2536" s="29">
        <f>VLOOKUP($J2533,ASBVs!$A$2:$AP$1041,13,FALSE)</f>
        <v>9.8699999999999992</v>
      </c>
      <c r="D2536" s="29">
        <f>VLOOKUP($J2533,ASBVs!$A$2:$AP$1041,15,FALSE)</f>
        <v>15.28</v>
      </c>
      <c r="E2536" s="29">
        <f>VLOOKUP($J2533,ASBVs!$A$2:$AP$1041,17,FALSE)</f>
        <v>0.23</v>
      </c>
      <c r="F2536" s="29">
        <f>VLOOKUP($J2533,ASBVs!$A$2:$AP$1041,19,FALSE)</f>
        <v>1.96</v>
      </c>
      <c r="G2536" s="39">
        <f>VLOOKUP($J2533,ASBVs!$A$2:$AP$1041,41,FALSE)</f>
        <v>0.39</v>
      </c>
      <c r="H2536" s="39">
        <f>VLOOKUP($J2533,ASBVs!$A$2:$AP$1041,39,FALSE)</f>
        <v>0.21</v>
      </c>
      <c r="I2536" s="29">
        <f>VLOOKUP($J2533,ASBVs!$A$2:$AP$1041,21,FALSE)</f>
        <v>1.32</v>
      </c>
      <c r="J2536" s="39">
        <f>VLOOKUP($J2533,ASBVs!$A$2:$AP$1041,31,FALSE)</f>
        <v>0.28000000000000003</v>
      </c>
    </row>
    <row r="2537" spans="2:10" ht="12.6" customHeight="1" x14ac:dyDescent="0.3">
      <c r="B2537" s="29">
        <f>VLOOKUP($J2533,ASBVs!$A$2:$AP$1041,12,FALSE)</f>
        <v>66</v>
      </c>
      <c r="C2537" s="29">
        <f>VLOOKUP($J2533,ASBVs!$A$2:$AP$1041,14,FALSE)</f>
        <v>72</v>
      </c>
      <c r="D2537" s="29">
        <f>VLOOKUP($J2533,ASBVs!$A$2:$AP$1041,16,FALSE)</f>
        <v>62</v>
      </c>
      <c r="E2537" s="29">
        <f>VLOOKUP($J2533,ASBVs!$A$2:$AP$1041,18,FALSE)</f>
        <v>71</v>
      </c>
      <c r="F2537" s="29">
        <f>VLOOKUP($J2533,ASBVs!$A$2:$AP$1041,20,FALSE)</f>
        <v>69</v>
      </c>
      <c r="G2537" s="29">
        <f>VLOOKUP($J2533,ASBVs!$A$2:$AP$1041,42,FALSE)</f>
        <v>56</v>
      </c>
      <c r="H2537" s="29">
        <f>VLOOKUP($J2533,ASBVs!$A$2:$AP$1041,40,FALSE)</f>
        <v>49</v>
      </c>
      <c r="I2537" s="29">
        <f>VLOOKUP($J2533,ASBVs!$A$2:$AP$1041,22,FALSE)</f>
        <v>61</v>
      </c>
      <c r="J2537" s="29">
        <f>VLOOKUP($J2533,ASBVs!$A$2:$AP$1041,32,FALSE)</f>
        <v>54</v>
      </c>
    </row>
    <row r="2538" spans="2:10" ht="12.6" customHeight="1" x14ac:dyDescent="0.3">
      <c r="B2538" s="31" t="s">
        <v>1089</v>
      </c>
      <c r="C2538" s="27" t="s">
        <v>1090</v>
      </c>
      <c r="D2538" s="27" t="s">
        <v>1091</v>
      </c>
      <c r="E2538" s="27" t="s">
        <v>8</v>
      </c>
      <c r="F2538" s="27" t="s">
        <v>6</v>
      </c>
      <c r="G2538" s="27" t="s">
        <v>7</v>
      </c>
      <c r="H2538" s="27" t="s">
        <v>2638</v>
      </c>
      <c r="I2538" s="85" t="s">
        <v>2700</v>
      </c>
      <c r="J2538" s="86"/>
    </row>
    <row r="2539" spans="2:10" ht="12.6" customHeight="1" x14ac:dyDescent="0.3">
      <c r="B2539" s="30">
        <f>VLOOKUP($J2533,ASBVs!$A$2:$AP$1041,33,FALSE)</f>
        <v>0.05</v>
      </c>
      <c r="C2539" s="30">
        <f>VLOOKUP($J2533,ASBVs!$A$2:$AP$1041,35,FALSE)</f>
        <v>0.16</v>
      </c>
      <c r="D2539" s="30">
        <f>VLOOKUP($J2533,ASBVs!$A$2:$AP$1041,37,FALSE)</f>
        <v>0.02</v>
      </c>
      <c r="E2539" s="32">
        <f>VLOOKUP($J2533,ASBVs!$A$2:$AP$1041,29,FALSE)</f>
        <v>4.8099999999999996</v>
      </c>
      <c r="F2539" s="32">
        <f>VLOOKUP($J2533,ASBVs!$A$2:$AP$1041,23,FALSE)</f>
        <v>-0.3</v>
      </c>
      <c r="G2539" s="32">
        <f>VLOOKUP($J2533,ASBVs!$A$2:$AP$1041,25,FALSE)</f>
        <v>5.5</v>
      </c>
      <c r="H2539" s="32">
        <f>VLOOKUP($J2533,ASBVs!$A$2:$AP$1041,27,FALSE)</f>
        <v>1.96</v>
      </c>
      <c r="I2539" s="86"/>
      <c r="J2539" s="86"/>
    </row>
    <row r="2540" spans="2:10" ht="12.6" customHeight="1" x14ac:dyDescent="0.3">
      <c r="B2540" s="33">
        <f>VLOOKUP($J2533,ASBVs!$A$2:$AP$1041,34,FALSE)</f>
        <v>44</v>
      </c>
      <c r="C2540" s="33">
        <f>VLOOKUP($J2533,ASBVs!$A$2:$AP$1041,36,FALSE)</f>
        <v>52</v>
      </c>
      <c r="D2540" s="33">
        <f>VLOOKUP($J2533,ASBVs!$A$2:$AP$1041,38,FALSE)</f>
        <v>39</v>
      </c>
      <c r="E2540" s="33">
        <f>VLOOKUP($J2533,ASBVs!$A$2:$AP$1041,30,FALSE)</f>
        <v>62</v>
      </c>
      <c r="F2540" s="33">
        <f>VLOOKUP($J2533,ASBVs!$A$2:$AP$1041,24,FALSE)</f>
        <v>49</v>
      </c>
      <c r="G2540" s="33">
        <f>VLOOKUP($J2533,ASBVs!$A$2:$AP$1041,26,FALSE)</f>
        <v>48</v>
      </c>
      <c r="H2540" s="33">
        <f>VLOOKUP($J2533,ASBVs!$A$2:$AP$1041,28,FALSE)</f>
        <v>55</v>
      </c>
      <c r="I2540" s="99">
        <f>VLOOKUP($J2533,ASBVs!$A$2:$AQ$1041,43,FALSE)</f>
        <v>11.19</v>
      </c>
      <c r="J2540" s="79"/>
    </row>
    <row r="2541" spans="2:10" ht="12.6" customHeight="1" x14ac:dyDescent="0.3">
      <c r="B2541" s="87" t="s">
        <v>2695</v>
      </c>
      <c r="C2541" s="88"/>
      <c r="D2541" s="89" t="s">
        <v>2699</v>
      </c>
      <c r="E2541" s="90"/>
      <c r="F2541" s="91" t="str">
        <f>VLOOKUP($J2533,ASBVs!$A$2:$F$1041,6,FALSE)</f>
        <v xml:space="preserve"> </v>
      </c>
      <c r="G2541" s="34" t="s">
        <v>2669</v>
      </c>
      <c r="H2541" s="35" t="str">
        <f>VLOOKUP($J2533,ASBVs!$A$2:$AU$1041,46,FALSE)</f>
        <v>2</v>
      </c>
      <c r="I2541" s="34" t="s">
        <v>2670</v>
      </c>
      <c r="J2541" s="35" t="str">
        <f>VLOOKUP($J2533,ASBVs!$A$2:$AU$1041,47,FALSE)</f>
        <v>2</v>
      </c>
    </row>
    <row r="2542" spans="2:10" ht="12.6" customHeight="1" x14ac:dyDescent="0.3">
      <c r="B2542" s="93">
        <f>VLOOKUP($J2533,ASBVs!$A$2:$AS$1041,45,FALSE)</f>
        <v>126.83</v>
      </c>
      <c r="C2542" s="94"/>
      <c r="D2542" s="93">
        <f>VLOOKUP($J2533,ASBVs!$A$2:$AS$1041,44,FALSE)</f>
        <v>163.95</v>
      </c>
      <c r="E2542" s="94"/>
      <c r="F2542" s="92"/>
      <c r="G2542" s="34" t="s">
        <v>2671</v>
      </c>
      <c r="H2542" s="35" t="str">
        <f>VLOOKUP($J2533,ASBVs!$A$2:$AW$1041,48,FALSE)</f>
        <v>3</v>
      </c>
      <c r="I2542" s="34" t="s">
        <v>2672</v>
      </c>
      <c r="J2542" s="35">
        <f>VLOOKUP($J2533,ASBVs!$A$2:$AW$1041,49,FALSE)</f>
        <v>3</v>
      </c>
    </row>
    <row r="2543" spans="2:10" ht="12.6" customHeight="1" x14ac:dyDescent="0.3">
      <c r="B2543" s="36" t="s">
        <v>2696</v>
      </c>
      <c r="C2543" s="95" t="str">
        <f>VLOOKUP($J2533,ASBVs!$A$2:$E$1041,5,FALSE)</f>
        <v>Pen of 2</v>
      </c>
      <c r="D2543" s="96"/>
      <c r="E2543" s="97" t="s">
        <v>2697</v>
      </c>
      <c r="F2543" s="98"/>
      <c r="G2543" s="74"/>
      <c r="H2543" s="75"/>
      <c r="I2543" s="37" t="s">
        <v>2698</v>
      </c>
      <c r="J2543" s="38"/>
    </row>
    <row r="2545" spans="2:10" ht="12.6" customHeight="1" x14ac:dyDescent="0.3">
      <c r="B2545" s="76" t="s">
        <v>2692</v>
      </c>
      <c r="C2545" s="77"/>
      <c r="D2545" s="20" t="str">
        <f>VLOOKUP($J2545,ASBVs!$A$2:$B$1041,2,FALSE)</f>
        <v>223048</v>
      </c>
      <c r="E2545" s="21"/>
      <c r="F2545" s="22" t="str">
        <f>VLOOKUP($J2545,ASBVs!$A$2:$J$1041,10,FALSE)</f>
        <v>Twin</v>
      </c>
      <c r="G2545" s="78" t="str">
        <f>VLOOKUP($J2545,ASBVs!$A$2:$AX$1041,50,FALSE)</f>
        <v xml:space="preserve"> </v>
      </c>
      <c r="H2545" s="79"/>
      <c r="I2545" s="23" t="s">
        <v>2693</v>
      </c>
      <c r="J2545" s="24" t="s">
        <v>2128</v>
      </c>
    </row>
    <row r="2546" spans="2:10" ht="12.6" customHeight="1" x14ac:dyDescent="0.3">
      <c r="B2546" s="25" t="s">
        <v>2694</v>
      </c>
      <c r="C2546" s="80" t="str">
        <f>VLOOKUP($J2545,ASBVs!$A$2:$H$1041,8,FALSE)</f>
        <v>196104</v>
      </c>
      <c r="D2546" s="80"/>
      <c r="E2546" s="81"/>
      <c r="F2546" s="26" t="s">
        <v>2639</v>
      </c>
      <c r="G2546" s="82">
        <f>VLOOKUP($J2545,ASBVs!$A$2:$I$1041,9,FALSE)</f>
        <v>44682</v>
      </c>
      <c r="H2546" s="83"/>
      <c r="I2546" s="83"/>
      <c r="J2546" s="84"/>
    </row>
    <row r="2547" spans="2:10" ht="12.6" customHeight="1" x14ac:dyDescent="0.3">
      <c r="B2547" s="27" t="s">
        <v>0</v>
      </c>
      <c r="C2547" s="28" t="s">
        <v>1</v>
      </c>
      <c r="D2547" s="28" t="s">
        <v>2</v>
      </c>
      <c r="E2547" s="28" t="s">
        <v>3</v>
      </c>
      <c r="F2547" s="27" t="s">
        <v>4</v>
      </c>
      <c r="G2547" s="28" t="s">
        <v>1093</v>
      </c>
      <c r="H2547" s="28" t="s">
        <v>1092</v>
      </c>
      <c r="I2547" s="28" t="s">
        <v>5</v>
      </c>
      <c r="J2547" s="28" t="s">
        <v>2652</v>
      </c>
    </row>
    <row r="2548" spans="2:10" ht="12.6" customHeight="1" x14ac:dyDescent="0.3">
      <c r="B2548" s="29">
        <f>VLOOKUP($J2545,ASBVs!$A$2:$AP$1041,11,FALSE)</f>
        <v>0.6</v>
      </c>
      <c r="C2548" s="29">
        <f>VLOOKUP($J2545,ASBVs!$A$2:$AP$1041,13,FALSE)</f>
        <v>10.02</v>
      </c>
      <c r="D2548" s="29">
        <f>VLOOKUP($J2545,ASBVs!$A$2:$AP$1041,15,FALSE)</f>
        <v>17.149999999999999</v>
      </c>
      <c r="E2548" s="29">
        <f>VLOOKUP($J2545,ASBVs!$A$2:$AP$1041,17,FALSE)</f>
        <v>-0.41</v>
      </c>
      <c r="F2548" s="29">
        <f>VLOOKUP($J2545,ASBVs!$A$2:$AP$1041,19,FALSE)</f>
        <v>1.41</v>
      </c>
      <c r="G2548" s="39">
        <f>VLOOKUP($J2545,ASBVs!$A$2:$AP$1041,41,FALSE)</f>
        <v>0.55000000000000004</v>
      </c>
      <c r="H2548" s="39">
        <f>VLOOKUP($J2545,ASBVs!$A$2:$AP$1041,39,FALSE)</f>
        <v>0.24</v>
      </c>
      <c r="I2548" s="29">
        <f>VLOOKUP($J2545,ASBVs!$A$2:$AP$1041,21,FALSE)</f>
        <v>-0.13</v>
      </c>
      <c r="J2548" s="39">
        <f>VLOOKUP($J2545,ASBVs!$A$2:$AP$1041,31,FALSE)</f>
        <v>0.35</v>
      </c>
    </row>
    <row r="2549" spans="2:10" ht="12.6" customHeight="1" x14ac:dyDescent="0.3">
      <c r="B2549" s="29">
        <f>VLOOKUP($J2545,ASBVs!$A$2:$AP$1041,12,FALSE)</f>
        <v>67</v>
      </c>
      <c r="C2549" s="29">
        <f>VLOOKUP($J2545,ASBVs!$A$2:$AP$1041,14,FALSE)</f>
        <v>72</v>
      </c>
      <c r="D2549" s="29">
        <f>VLOOKUP($J2545,ASBVs!$A$2:$AP$1041,16,FALSE)</f>
        <v>63</v>
      </c>
      <c r="E2549" s="29">
        <f>VLOOKUP($J2545,ASBVs!$A$2:$AP$1041,18,FALSE)</f>
        <v>72</v>
      </c>
      <c r="F2549" s="29">
        <f>VLOOKUP($J2545,ASBVs!$A$2:$AP$1041,20,FALSE)</f>
        <v>70</v>
      </c>
      <c r="G2549" s="29">
        <f>VLOOKUP($J2545,ASBVs!$A$2:$AP$1041,42,FALSE)</f>
        <v>61</v>
      </c>
      <c r="H2549" s="29">
        <f>VLOOKUP($J2545,ASBVs!$A$2:$AP$1041,40,FALSE)</f>
        <v>52</v>
      </c>
      <c r="I2549" s="29">
        <f>VLOOKUP($J2545,ASBVs!$A$2:$AP$1041,22,FALSE)</f>
        <v>62</v>
      </c>
      <c r="J2549" s="29">
        <f>VLOOKUP($J2545,ASBVs!$A$2:$AP$1041,32,FALSE)</f>
        <v>59</v>
      </c>
    </row>
    <row r="2550" spans="2:10" ht="12.6" customHeight="1" x14ac:dyDescent="0.3">
      <c r="B2550" s="31" t="s">
        <v>1089</v>
      </c>
      <c r="C2550" s="27" t="s">
        <v>1090</v>
      </c>
      <c r="D2550" s="27" t="s">
        <v>1091</v>
      </c>
      <c r="E2550" s="27" t="s">
        <v>8</v>
      </c>
      <c r="F2550" s="27" t="s">
        <v>6</v>
      </c>
      <c r="G2550" s="27" t="s">
        <v>7</v>
      </c>
      <c r="H2550" s="27" t="s">
        <v>2638</v>
      </c>
      <c r="I2550" s="85" t="s">
        <v>2700</v>
      </c>
      <c r="J2550" s="86"/>
    </row>
    <row r="2551" spans="2:10" ht="12.6" customHeight="1" x14ac:dyDescent="0.3">
      <c r="B2551" s="30">
        <f>VLOOKUP($J2545,ASBVs!$A$2:$AP$1041,33,FALSE)</f>
        <v>0.02</v>
      </c>
      <c r="C2551" s="30">
        <f>VLOOKUP($J2545,ASBVs!$A$2:$AP$1041,35,FALSE)</f>
        <v>0.23</v>
      </c>
      <c r="D2551" s="30">
        <f>VLOOKUP($J2545,ASBVs!$A$2:$AP$1041,37,FALSE)</f>
        <v>0.03</v>
      </c>
      <c r="E2551" s="32">
        <f>VLOOKUP($J2545,ASBVs!$A$2:$AP$1041,29,FALSE)</f>
        <v>5.14</v>
      </c>
      <c r="F2551" s="32">
        <f>VLOOKUP($J2545,ASBVs!$A$2:$AP$1041,23,FALSE)</f>
        <v>-0.25</v>
      </c>
      <c r="G2551" s="32">
        <f>VLOOKUP($J2545,ASBVs!$A$2:$AP$1041,25,FALSE)</f>
        <v>4.3</v>
      </c>
      <c r="H2551" s="32">
        <f>VLOOKUP($J2545,ASBVs!$A$2:$AP$1041,27,FALSE)</f>
        <v>1.9</v>
      </c>
      <c r="I2551" s="86"/>
      <c r="J2551" s="86"/>
    </row>
    <row r="2552" spans="2:10" ht="12.6" customHeight="1" x14ac:dyDescent="0.3">
      <c r="B2552" s="33">
        <f>VLOOKUP($J2545,ASBVs!$A$2:$AP$1041,34,FALSE)</f>
        <v>46</v>
      </c>
      <c r="C2552" s="33">
        <f>VLOOKUP($J2545,ASBVs!$A$2:$AP$1041,36,FALSE)</f>
        <v>55</v>
      </c>
      <c r="D2552" s="33">
        <f>VLOOKUP($J2545,ASBVs!$A$2:$AP$1041,38,FALSE)</f>
        <v>40</v>
      </c>
      <c r="E2552" s="33">
        <f>VLOOKUP($J2545,ASBVs!$A$2:$AP$1041,30,FALSE)</f>
        <v>63</v>
      </c>
      <c r="F2552" s="33">
        <f>VLOOKUP($J2545,ASBVs!$A$2:$AP$1041,24,FALSE)</f>
        <v>54</v>
      </c>
      <c r="G2552" s="33">
        <f>VLOOKUP($J2545,ASBVs!$A$2:$AP$1041,26,FALSE)</f>
        <v>53</v>
      </c>
      <c r="H2552" s="33">
        <f>VLOOKUP($J2545,ASBVs!$A$2:$AP$1041,28,FALSE)</f>
        <v>56</v>
      </c>
      <c r="I2552" s="99">
        <f>VLOOKUP($J2545,ASBVs!$A$2:$AQ$1041,43,FALSE)</f>
        <v>9.8899999999999988</v>
      </c>
      <c r="J2552" s="79"/>
    </row>
    <row r="2553" spans="2:10" ht="12.6" customHeight="1" x14ac:dyDescent="0.3">
      <c r="B2553" s="87" t="s">
        <v>2695</v>
      </c>
      <c r="C2553" s="88"/>
      <c r="D2553" s="89" t="s">
        <v>2699</v>
      </c>
      <c r="E2553" s="90"/>
      <c r="F2553" s="91" t="str">
        <f>VLOOKUP($J2545,ASBVs!$A$2:$F$1041,6,FALSE)</f>
        <v xml:space="preserve"> </v>
      </c>
      <c r="G2553" s="34" t="s">
        <v>2669</v>
      </c>
      <c r="H2553" s="35" t="str">
        <f>VLOOKUP($J2545,ASBVs!$A$2:$AU$1041,46,FALSE)</f>
        <v>2</v>
      </c>
      <c r="I2553" s="34" t="s">
        <v>2670</v>
      </c>
      <c r="J2553" s="35" t="str">
        <f>VLOOKUP($J2545,ASBVs!$A$2:$AU$1041,47,FALSE)</f>
        <v>1</v>
      </c>
    </row>
    <row r="2554" spans="2:10" ht="12.6" customHeight="1" x14ac:dyDescent="0.3">
      <c r="B2554" s="93">
        <f>VLOOKUP($J2545,ASBVs!$A$2:$AS$1041,45,FALSE)</f>
        <v>125.53</v>
      </c>
      <c r="C2554" s="94"/>
      <c r="D2554" s="93">
        <f>VLOOKUP($J2545,ASBVs!$A$2:$AS$1041,44,FALSE)</f>
        <v>165.23</v>
      </c>
      <c r="E2554" s="94"/>
      <c r="F2554" s="92"/>
      <c r="G2554" s="34" t="s">
        <v>2671</v>
      </c>
      <c r="H2554" s="35" t="str">
        <f>VLOOKUP($J2545,ASBVs!$A$2:$AW$1041,48,FALSE)</f>
        <v>2</v>
      </c>
      <c r="I2554" s="34" t="s">
        <v>2672</v>
      </c>
      <c r="J2554" s="35">
        <f>VLOOKUP($J2545,ASBVs!$A$2:$AW$1041,49,FALSE)</f>
        <v>3</v>
      </c>
    </row>
    <row r="2555" spans="2:10" ht="12.6" customHeight="1" x14ac:dyDescent="0.3">
      <c r="B2555" s="36" t="s">
        <v>2696</v>
      </c>
      <c r="C2555" s="95" t="str">
        <f>VLOOKUP($J2545,ASBVs!$A$2:$E$1041,5,FALSE)</f>
        <v>Pen of 2</v>
      </c>
      <c r="D2555" s="96"/>
      <c r="E2555" s="97" t="s">
        <v>2697</v>
      </c>
      <c r="F2555" s="98"/>
      <c r="G2555" s="74"/>
      <c r="H2555" s="75"/>
      <c r="I2555" s="37" t="s">
        <v>2698</v>
      </c>
      <c r="J2555" s="38"/>
    </row>
    <row r="2557" spans="2:10" ht="12.6" customHeight="1" x14ac:dyDescent="0.3">
      <c r="B2557" s="76" t="s">
        <v>2692</v>
      </c>
      <c r="C2557" s="77"/>
      <c r="D2557" s="20" t="str">
        <f>VLOOKUP($J2557,ASBVs!$A$2:$B$1041,2,FALSE)</f>
        <v>223047</v>
      </c>
      <c r="E2557" s="21"/>
      <c r="F2557" s="22" t="str">
        <f>VLOOKUP($J2557,ASBVs!$A$2:$J$1041,10,FALSE)</f>
        <v>Twin</v>
      </c>
      <c r="G2557" s="78" t="str">
        <f>VLOOKUP($J2557,ASBVs!$A$2:$AX$1041,50,FALSE)</f>
        <v xml:space="preserve"> </v>
      </c>
      <c r="H2557" s="79"/>
      <c r="I2557" s="23" t="s">
        <v>2693</v>
      </c>
      <c r="J2557" s="24" t="s">
        <v>2129</v>
      </c>
    </row>
    <row r="2558" spans="2:10" ht="12.6" customHeight="1" x14ac:dyDescent="0.3">
      <c r="B2558" s="25" t="s">
        <v>2694</v>
      </c>
      <c r="C2558" s="80" t="str">
        <f>VLOOKUP($J2557,ASBVs!$A$2:$H$1041,8,FALSE)</f>
        <v>196104</v>
      </c>
      <c r="D2558" s="80"/>
      <c r="E2558" s="81"/>
      <c r="F2558" s="26" t="s">
        <v>2639</v>
      </c>
      <c r="G2558" s="82">
        <f>VLOOKUP($J2557,ASBVs!$A$2:$I$1041,9,FALSE)</f>
        <v>44682</v>
      </c>
      <c r="H2558" s="83"/>
      <c r="I2558" s="83"/>
      <c r="J2558" s="84"/>
    </row>
    <row r="2559" spans="2:10" ht="12.6" customHeight="1" x14ac:dyDescent="0.3">
      <c r="B2559" s="27" t="s">
        <v>0</v>
      </c>
      <c r="C2559" s="28" t="s">
        <v>1</v>
      </c>
      <c r="D2559" s="28" t="s">
        <v>2</v>
      </c>
      <c r="E2559" s="28" t="s">
        <v>3</v>
      </c>
      <c r="F2559" s="27" t="s">
        <v>4</v>
      </c>
      <c r="G2559" s="28" t="s">
        <v>1093</v>
      </c>
      <c r="H2559" s="28" t="s">
        <v>1092</v>
      </c>
      <c r="I2559" s="28" t="s">
        <v>5</v>
      </c>
      <c r="J2559" s="28" t="s">
        <v>2652</v>
      </c>
    </row>
    <row r="2560" spans="2:10" ht="12.6" customHeight="1" x14ac:dyDescent="0.3">
      <c r="B2560" s="29">
        <f>VLOOKUP($J2557,ASBVs!$A$2:$AP$1041,11,FALSE)</f>
        <v>0.56000000000000005</v>
      </c>
      <c r="C2560" s="29">
        <f>VLOOKUP($J2557,ASBVs!$A$2:$AP$1041,13,FALSE)</f>
        <v>9.16</v>
      </c>
      <c r="D2560" s="29">
        <f>VLOOKUP($J2557,ASBVs!$A$2:$AP$1041,15,FALSE)</f>
        <v>15.61</v>
      </c>
      <c r="E2560" s="29">
        <f>VLOOKUP($J2557,ASBVs!$A$2:$AP$1041,17,FALSE)</f>
        <v>-0.04</v>
      </c>
      <c r="F2560" s="29">
        <f>VLOOKUP($J2557,ASBVs!$A$2:$AP$1041,19,FALSE)</f>
        <v>1.38</v>
      </c>
      <c r="G2560" s="39">
        <f>VLOOKUP($J2557,ASBVs!$A$2:$AP$1041,41,FALSE)</f>
        <v>0.54</v>
      </c>
      <c r="H2560" s="39">
        <f>VLOOKUP($J2557,ASBVs!$A$2:$AP$1041,39,FALSE)</f>
        <v>0.24</v>
      </c>
      <c r="I2560" s="29">
        <f>VLOOKUP($J2557,ASBVs!$A$2:$AP$1041,21,FALSE)</f>
        <v>-0.13</v>
      </c>
      <c r="J2560" s="39">
        <f>VLOOKUP($J2557,ASBVs!$A$2:$AP$1041,31,FALSE)</f>
        <v>0.35</v>
      </c>
    </row>
    <row r="2561" spans="2:10" ht="12.6" customHeight="1" x14ac:dyDescent="0.3">
      <c r="B2561" s="29">
        <f>VLOOKUP($J2557,ASBVs!$A$2:$AP$1041,12,FALSE)</f>
        <v>67</v>
      </c>
      <c r="C2561" s="29">
        <f>VLOOKUP($J2557,ASBVs!$A$2:$AP$1041,14,FALSE)</f>
        <v>72</v>
      </c>
      <c r="D2561" s="29">
        <f>VLOOKUP($J2557,ASBVs!$A$2:$AP$1041,16,FALSE)</f>
        <v>63</v>
      </c>
      <c r="E2561" s="29">
        <f>VLOOKUP($J2557,ASBVs!$A$2:$AP$1041,18,FALSE)</f>
        <v>72</v>
      </c>
      <c r="F2561" s="29">
        <f>VLOOKUP($J2557,ASBVs!$A$2:$AP$1041,20,FALSE)</f>
        <v>70</v>
      </c>
      <c r="G2561" s="29">
        <f>VLOOKUP($J2557,ASBVs!$A$2:$AP$1041,42,FALSE)</f>
        <v>61</v>
      </c>
      <c r="H2561" s="29">
        <f>VLOOKUP($J2557,ASBVs!$A$2:$AP$1041,40,FALSE)</f>
        <v>52</v>
      </c>
      <c r="I2561" s="29">
        <f>VLOOKUP($J2557,ASBVs!$A$2:$AP$1041,22,FALSE)</f>
        <v>62</v>
      </c>
      <c r="J2561" s="29">
        <f>VLOOKUP($J2557,ASBVs!$A$2:$AP$1041,32,FALSE)</f>
        <v>59</v>
      </c>
    </row>
    <row r="2562" spans="2:10" ht="12.6" customHeight="1" x14ac:dyDescent="0.3">
      <c r="B2562" s="31" t="s">
        <v>1089</v>
      </c>
      <c r="C2562" s="27" t="s">
        <v>1090</v>
      </c>
      <c r="D2562" s="27" t="s">
        <v>1091</v>
      </c>
      <c r="E2562" s="27" t="s">
        <v>8</v>
      </c>
      <c r="F2562" s="27" t="s">
        <v>6</v>
      </c>
      <c r="G2562" s="27" t="s">
        <v>7</v>
      </c>
      <c r="H2562" s="27" t="s">
        <v>2638</v>
      </c>
      <c r="I2562" s="85" t="s">
        <v>2700</v>
      </c>
      <c r="J2562" s="86"/>
    </row>
    <row r="2563" spans="2:10" ht="12.6" customHeight="1" x14ac:dyDescent="0.3">
      <c r="B2563" s="30">
        <f>VLOOKUP($J2557,ASBVs!$A$2:$AP$1041,33,FALSE)</f>
        <v>0.02</v>
      </c>
      <c r="C2563" s="30">
        <f>VLOOKUP($J2557,ASBVs!$A$2:$AP$1041,35,FALSE)</f>
        <v>0.23</v>
      </c>
      <c r="D2563" s="30">
        <f>VLOOKUP($J2557,ASBVs!$A$2:$AP$1041,37,FALSE)</f>
        <v>0.03</v>
      </c>
      <c r="E2563" s="32">
        <f>VLOOKUP($J2557,ASBVs!$A$2:$AP$1041,29,FALSE)</f>
        <v>4.43</v>
      </c>
      <c r="F2563" s="32">
        <f>VLOOKUP($J2557,ASBVs!$A$2:$AP$1041,23,FALSE)</f>
        <v>-0.13</v>
      </c>
      <c r="G2563" s="32">
        <f>VLOOKUP($J2557,ASBVs!$A$2:$AP$1041,25,FALSE)</f>
        <v>3.84</v>
      </c>
      <c r="H2563" s="32">
        <f>VLOOKUP($J2557,ASBVs!$A$2:$AP$1041,27,FALSE)</f>
        <v>1.7</v>
      </c>
      <c r="I2563" s="86"/>
      <c r="J2563" s="86"/>
    </row>
    <row r="2564" spans="2:10" ht="12.6" customHeight="1" x14ac:dyDescent="0.3">
      <c r="B2564" s="33">
        <f>VLOOKUP($J2557,ASBVs!$A$2:$AP$1041,34,FALSE)</f>
        <v>46</v>
      </c>
      <c r="C2564" s="33">
        <f>VLOOKUP($J2557,ASBVs!$A$2:$AP$1041,36,FALSE)</f>
        <v>55</v>
      </c>
      <c r="D2564" s="33">
        <f>VLOOKUP($J2557,ASBVs!$A$2:$AP$1041,38,FALSE)</f>
        <v>40</v>
      </c>
      <c r="E2564" s="33">
        <f>VLOOKUP($J2557,ASBVs!$A$2:$AP$1041,30,FALSE)</f>
        <v>63</v>
      </c>
      <c r="F2564" s="33">
        <f>VLOOKUP($J2557,ASBVs!$A$2:$AP$1041,24,FALSE)</f>
        <v>54</v>
      </c>
      <c r="G2564" s="33">
        <f>VLOOKUP($J2557,ASBVs!$A$2:$AP$1041,26,FALSE)</f>
        <v>53</v>
      </c>
      <c r="H2564" s="33">
        <f>VLOOKUP($J2557,ASBVs!$A$2:$AP$1041,28,FALSE)</f>
        <v>56</v>
      </c>
      <c r="I2564" s="99">
        <f>VLOOKUP($J2557,ASBVs!$A$2:$AQ$1041,43,FALSE)</f>
        <v>9.0299999999999994</v>
      </c>
      <c r="J2564" s="79"/>
    </row>
    <row r="2565" spans="2:10" ht="12.6" customHeight="1" x14ac:dyDescent="0.3">
      <c r="B2565" s="87" t="s">
        <v>2695</v>
      </c>
      <c r="C2565" s="88"/>
      <c r="D2565" s="89" t="s">
        <v>2699</v>
      </c>
      <c r="E2565" s="90"/>
      <c r="F2565" s="91" t="str">
        <f>VLOOKUP($J2557,ASBVs!$A$2:$F$1041,6,FALSE)</f>
        <v xml:space="preserve"> </v>
      </c>
      <c r="G2565" s="34" t="s">
        <v>2669</v>
      </c>
      <c r="H2565" s="35" t="str">
        <f>VLOOKUP($J2557,ASBVs!$A$2:$AU$1041,46,FALSE)</f>
        <v>2</v>
      </c>
      <c r="I2565" s="34" t="s">
        <v>2670</v>
      </c>
      <c r="J2565" s="35" t="str">
        <f>VLOOKUP($J2557,ASBVs!$A$2:$AU$1041,47,FALSE)</f>
        <v>1</v>
      </c>
    </row>
    <row r="2566" spans="2:10" ht="12.6" customHeight="1" x14ac:dyDescent="0.3">
      <c r="B2566" s="93">
        <f>VLOOKUP($J2557,ASBVs!$A$2:$AS$1041,45,FALSE)</f>
        <v>125.27</v>
      </c>
      <c r="C2566" s="94"/>
      <c r="D2566" s="93">
        <f>VLOOKUP($J2557,ASBVs!$A$2:$AS$1041,44,FALSE)</f>
        <v>161.80000000000001</v>
      </c>
      <c r="E2566" s="94"/>
      <c r="F2566" s="92"/>
      <c r="G2566" s="34" t="s">
        <v>2671</v>
      </c>
      <c r="H2566" s="35" t="str">
        <f>VLOOKUP($J2557,ASBVs!$A$2:$AW$1041,48,FALSE)</f>
        <v>1</v>
      </c>
      <c r="I2566" s="34" t="s">
        <v>2672</v>
      </c>
      <c r="J2566" s="35">
        <f>VLOOKUP($J2557,ASBVs!$A$2:$AW$1041,49,FALSE)</f>
        <v>3</v>
      </c>
    </row>
    <row r="2567" spans="2:10" ht="12.6" customHeight="1" x14ac:dyDescent="0.3">
      <c r="B2567" s="36" t="s">
        <v>2696</v>
      </c>
      <c r="C2567" s="95" t="str">
        <f>VLOOKUP($J2557,ASBVs!$A$2:$E$1041,5,FALSE)</f>
        <v>Pen of 2</v>
      </c>
      <c r="D2567" s="96"/>
      <c r="E2567" s="97" t="s">
        <v>2697</v>
      </c>
      <c r="F2567" s="98"/>
      <c r="G2567" s="74"/>
      <c r="H2567" s="75"/>
      <c r="I2567" s="37" t="s">
        <v>2698</v>
      </c>
      <c r="J2567" s="38"/>
    </row>
    <row r="2569" spans="2:10" ht="12.6" customHeight="1" x14ac:dyDescent="0.3">
      <c r="B2569" s="76" t="s">
        <v>2692</v>
      </c>
      <c r="C2569" s="77"/>
      <c r="D2569" s="20" t="str">
        <f>VLOOKUP($J2569,ASBVs!$A$2:$B$1041,2,FALSE)</f>
        <v>223219</v>
      </c>
      <c r="E2569" s="21"/>
      <c r="F2569" s="22" t="str">
        <f>VLOOKUP($J2569,ASBVs!$A$2:$J$1041,10,FALSE)</f>
        <v>Twin</v>
      </c>
      <c r="G2569" s="78" t="str">
        <f>VLOOKUP($J2569,ASBVs!$A$2:$AX$1041,50,FALSE)</f>
        <v xml:space="preserve"> </v>
      </c>
      <c r="H2569" s="79"/>
      <c r="I2569" s="23" t="s">
        <v>2693</v>
      </c>
      <c r="J2569" s="24" t="s">
        <v>2130</v>
      </c>
    </row>
    <row r="2570" spans="2:10" ht="12.6" customHeight="1" x14ac:dyDescent="0.3">
      <c r="B2570" s="25" t="s">
        <v>2694</v>
      </c>
      <c r="C2570" s="80" t="str">
        <f>VLOOKUP($J2569,ASBVs!$A$2:$H$1041,8,FALSE)</f>
        <v>193431</v>
      </c>
      <c r="D2570" s="80"/>
      <c r="E2570" s="81"/>
      <c r="F2570" s="26" t="s">
        <v>2639</v>
      </c>
      <c r="G2570" s="82">
        <f>VLOOKUP($J2569,ASBVs!$A$2:$I$1041,9,FALSE)</f>
        <v>44686</v>
      </c>
      <c r="H2570" s="83"/>
      <c r="I2570" s="83"/>
      <c r="J2570" s="84"/>
    </row>
    <row r="2571" spans="2:10" ht="12.6" customHeight="1" x14ac:dyDescent="0.3">
      <c r="B2571" s="27" t="s">
        <v>0</v>
      </c>
      <c r="C2571" s="28" t="s">
        <v>1</v>
      </c>
      <c r="D2571" s="28" t="s">
        <v>2</v>
      </c>
      <c r="E2571" s="28" t="s">
        <v>3</v>
      </c>
      <c r="F2571" s="27" t="s">
        <v>4</v>
      </c>
      <c r="G2571" s="28" t="s">
        <v>1093</v>
      </c>
      <c r="H2571" s="28" t="s">
        <v>1092</v>
      </c>
      <c r="I2571" s="28" t="s">
        <v>5</v>
      </c>
      <c r="J2571" s="28" t="s">
        <v>2652</v>
      </c>
    </row>
    <row r="2572" spans="2:10" ht="12.6" customHeight="1" x14ac:dyDescent="0.3">
      <c r="B2572" s="29">
        <f>VLOOKUP($J2569,ASBVs!$A$2:$AP$1041,11,FALSE)</f>
        <v>0.6</v>
      </c>
      <c r="C2572" s="29">
        <f>VLOOKUP($J2569,ASBVs!$A$2:$AP$1041,13,FALSE)</f>
        <v>9.61</v>
      </c>
      <c r="D2572" s="29">
        <f>VLOOKUP($J2569,ASBVs!$A$2:$AP$1041,15,FALSE)</f>
        <v>14.98</v>
      </c>
      <c r="E2572" s="29">
        <f>VLOOKUP($J2569,ASBVs!$A$2:$AP$1041,17,FALSE)</f>
        <v>0.32</v>
      </c>
      <c r="F2572" s="29">
        <f>VLOOKUP($J2569,ASBVs!$A$2:$AP$1041,19,FALSE)</f>
        <v>2.12</v>
      </c>
      <c r="G2572" s="39">
        <f>VLOOKUP($J2569,ASBVs!$A$2:$AP$1041,41,FALSE)</f>
        <v>0.45</v>
      </c>
      <c r="H2572" s="39">
        <f>VLOOKUP($J2569,ASBVs!$A$2:$AP$1041,39,FALSE)</f>
        <v>0.27</v>
      </c>
      <c r="I2572" s="29">
        <f>VLOOKUP($J2569,ASBVs!$A$2:$AP$1041,21,FALSE)</f>
        <v>0.54</v>
      </c>
      <c r="J2572" s="39">
        <f>VLOOKUP($J2569,ASBVs!$A$2:$AP$1041,31,FALSE)</f>
        <v>0.28999999999999998</v>
      </c>
    </row>
    <row r="2573" spans="2:10" ht="12.6" customHeight="1" x14ac:dyDescent="0.3">
      <c r="B2573" s="29">
        <f>VLOOKUP($J2569,ASBVs!$A$2:$AP$1041,12,FALSE)</f>
        <v>68</v>
      </c>
      <c r="C2573" s="29">
        <f>VLOOKUP($J2569,ASBVs!$A$2:$AP$1041,14,FALSE)</f>
        <v>72</v>
      </c>
      <c r="D2573" s="29">
        <f>VLOOKUP($J2569,ASBVs!$A$2:$AP$1041,16,FALSE)</f>
        <v>64</v>
      </c>
      <c r="E2573" s="29">
        <f>VLOOKUP($J2569,ASBVs!$A$2:$AP$1041,18,FALSE)</f>
        <v>70</v>
      </c>
      <c r="F2573" s="29">
        <f>VLOOKUP($J2569,ASBVs!$A$2:$AP$1041,20,FALSE)</f>
        <v>68</v>
      </c>
      <c r="G2573" s="29">
        <f>VLOOKUP($J2569,ASBVs!$A$2:$AP$1041,42,FALSE)</f>
        <v>59</v>
      </c>
      <c r="H2573" s="29">
        <f>VLOOKUP($J2569,ASBVs!$A$2:$AP$1041,40,FALSE)</f>
        <v>52</v>
      </c>
      <c r="I2573" s="29">
        <f>VLOOKUP($J2569,ASBVs!$A$2:$AP$1041,22,FALSE)</f>
        <v>64</v>
      </c>
      <c r="J2573" s="29">
        <f>VLOOKUP($J2569,ASBVs!$A$2:$AP$1041,32,FALSE)</f>
        <v>57</v>
      </c>
    </row>
    <row r="2574" spans="2:10" ht="12.6" customHeight="1" x14ac:dyDescent="0.3">
      <c r="B2574" s="31" t="s">
        <v>1089</v>
      </c>
      <c r="C2574" s="27" t="s">
        <v>1090</v>
      </c>
      <c r="D2574" s="27" t="s">
        <v>1091</v>
      </c>
      <c r="E2574" s="27" t="s">
        <v>8</v>
      </c>
      <c r="F2574" s="27" t="s">
        <v>6</v>
      </c>
      <c r="G2574" s="27" t="s">
        <v>7</v>
      </c>
      <c r="H2574" s="27" t="s">
        <v>2638</v>
      </c>
      <c r="I2574" s="85" t="s">
        <v>2700</v>
      </c>
      <c r="J2574" s="86"/>
    </row>
    <row r="2575" spans="2:10" ht="12.6" customHeight="1" x14ac:dyDescent="0.3">
      <c r="B2575" s="30">
        <f>VLOOKUP($J2569,ASBVs!$A$2:$AP$1041,33,FALSE)</f>
        <v>0.05</v>
      </c>
      <c r="C2575" s="30">
        <f>VLOOKUP($J2569,ASBVs!$A$2:$AP$1041,35,FALSE)</f>
        <v>0.25</v>
      </c>
      <c r="D2575" s="30">
        <f>VLOOKUP($J2569,ASBVs!$A$2:$AP$1041,37,FALSE)</f>
        <v>0.01</v>
      </c>
      <c r="E2575" s="32">
        <f>VLOOKUP($J2569,ASBVs!$A$2:$AP$1041,29,FALSE)</f>
        <v>4.74</v>
      </c>
      <c r="F2575" s="32">
        <f>VLOOKUP($J2569,ASBVs!$A$2:$AP$1041,23,FALSE)</f>
        <v>-0.2</v>
      </c>
      <c r="G2575" s="32">
        <f>VLOOKUP($J2569,ASBVs!$A$2:$AP$1041,25,FALSE)</f>
        <v>3.95</v>
      </c>
      <c r="H2575" s="32">
        <f>VLOOKUP($J2569,ASBVs!$A$2:$AP$1041,27,FALSE)</f>
        <v>2.4</v>
      </c>
      <c r="I2575" s="86"/>
      <c r="J2575" s="86"/>
    </row>
    <row r="2576" spans="2:10" ht="12.6" customHeight="1" x14ac:dyDescent="0.3">
      <c r="B2576" s="33">
        <f>VLOOKUP($J2569,ASBVs!$A$2:$AP$1041,34,FALSE)</f>
        <v>47</v>
      </c>
      <c r="C2576" s="33">
        <f>VLOOKUP($J2569,ASBVs!$A$2:$AP$1041,36,FALSE)</f>
        <v>55</v>
      </c>
      <c r="D2576" s="33">
        <f>VLOOKUP($J2569,ASBVs!$A$2:$AP$1041,38,FALSE)</f>
        <v>41</v>
      </c>
      <c r="E2576" s="33">
        <f>VLOOKUP($J2569,ASBVs!$A$2:$AP$1041,30,FALSE)</f>
        <v>62</v>
      </c>
      <c r="F2576" s="33">
        <f>VLOOKUP($J2569,ASBVs!$A$2:$AP$1041,24,FALSE)</f>
        <v>52</v>
      </c>
      <c r="G2576" s="33">
        <f>VLOOKUP($J2569,ASBVs!$A$2:$AP$1041,26,FALSE)</f>
        <v>51</v>
      </c>
      <c r="H2576" s="33">
        <f>VLOOKUP($J2569,ASBVs!$A$2:$AP$1041,28,FALSE)</f>
        <v>55</v>
      </c>
      <c r="I2576" s="99">
        <f>VLOOKUP($J2569,ASBVs!$A$2:$AQ$1041,43,FALSE)</f>
        <v>10.149999999999999</v>
      </c>
      <c r="J2576" s="79"/>
    </row>
    <row r="2577" spans="2:10" ht="12.6" customHeight="1" x14ac:dyDescent="0.3">
      <c r="B2577" s="87" t="s">
        <v>2695</v>
      </c>
      <c r="C2577" s="88"/>
      <c r="D2577" s="89" t="s">
        <v>2699</v>
      </c>
      <c r="E2577" s="90"/>
      <c r="F2577" s="91" t="str">
        <f>VLOOKUP($J2569,ASBVs!$A$2:$F$1041,6,FALSE)</f>
        <v xml:space="preserve"> </v>
      </c>
      <c r="G2577" s="34" t="s">
        <v>2669</v>
      </c>
      <c r="H2577" s="35" t="str">
        <f>VLOOKUP($J2569,ASBVs!$A$2:$AU$1041,46,FALSE)</f>
        <v>2</v>
      </c>
      <c r="I2577" s="34" t="s">
        <v>2670</v>
      </c>
      <c r="J2577" s="35" t="str">
        <f>VLOOKUP($J2569,ASBVs!$A$2:$AU$1041,47,FALSE)</f>
        <v>1</v>
      </c>
    </row>
    <row r="2578" spans="2:10" ht="12.6" customHeight="1" x14ac:dyDescent="0.3">
      <c r="B2578" s="93">
        <f>VLOOKUP($J2569,ASBVs!$A$2:$AS$1041,45,FALSE)</f>
        <v>128.69999999999999</v>
      </c>
      <c r="C2578" s="94"/>
      <c r="D2578" s="93">
        <f>VLOOKUP($J2569,ASBVs!$A$2:$AS$1041,44,FALSE)</f>
        <v>170.87</v>
      </c>
      <c r="E2578" s="94"/>
      <c r="F2578" s="92"/>
      <c r="G2578" s="34" t="s">
        <v>2671</v>
      </c>
      <c r="H2578" s="35" t="str">
        <f>VLOOKUP($J2569,ASBVs!$A$2:$AW$1041,48,FALSE)</f>
        <v>1</v>
      </c>
      <c r="I2578" s="34" t="s">
        <v>2672</v>
      </c>
      <c r="J2578" s="35">
        <f>VLOOKUP($J2569,ASBVs!$A$2:$AW$1041,49,FALSE)</f>
        <v>3</v>
      </c>
    </row>
    <row r="2579" spans="2:10" ht="12.6" customHeight="1" x14ac:dyDescent="0.3">
      <c r="B2579" s="36" t="s">
        <v>2696</v>
      </c>
      <c r="C2579" s="95" t="str">
        <f>VLOOKUP($J2569,ASBVs!$A$2:$E$1041,5,FALSE)</f>
        <v>Pen of 2</v>
      </c>
      <c r="D2579" s="96"/>
      <c r="E2579" s="97" t="s">
        <v>2697</v>
      </c>
      <c r="F2579" s="98"/>
      <c r="G2579" s="74"/>
      <c r="H2579" s="75"/>
      <c r="I2579" s="37" t="s">
        <v>2698</v>
      </c>
      <c r="J2579" s="38"/>
    </row>
    <row r="2581" spans="2:10" ht="12.6" customHeight="1" x14ac:dyDescent="0.3">
      <c r="B2581" s="76" t="s">
        <v>2692</v>
      </c>
      <c r="C2581" s="77"/>
      <c r="D2581" s="20" t="str">
        <f>VLOOKUP($J2581,ASBVs!$A$2:$B$1041,2,FALSE)</f>
        <v>223218</v>
      </c>
      <c r="E2581" s="21"/>
      <c r="F2581" s="22" t="str">
        <f>VLOOKUP($J2581,ASBVs!$A$2:$J$1041,10,FALSE)</f>
        <v>Twin</v>
      </c>
      <c r="G2581" s="78" t="str">
        <f>VLOOKUP($J2581,ASBVs!$A$2:$AX$1041,50,FALSE)</f>
        <v xml:space="preserve"> </v>
      </c>
      <c r="H2581" s="79"/>
      <c r="I2581" s="23" t="s">
        <v>2693</v>
      </c>
      <c r="J2581" s="24" t="s">
        <v>2131</v>
      </c>
    </row>
    <row r="2582" spans="2:10" ht="12.6" customHeight="1" x14ac:dyDescent="0.3">
      <c r="B2582" s="25" t="s">
        <v>2694</v>
      </c>
      <c r="C2582" s="80" t="str">
        <f>VLOOKUP($J2581,ASBVs!$A$2:$H$1041,8,FALSE)</f>
        <v>193431</v>
      </c>
      <c r="D2582" s="80"/>
      <c r="E2582" s="81"/>
      <c r="F2582" s="26" t="s">
        <v>2639</v>
      </c>
      <c r="G2582" s="82">
        <f>VLOOKUP($J2581,ASBVs!$A$2:$I$1041,9,FALSE)</f>
        <v>44686</v>
      </c>
      <c r="H2582" s="83"/>
      <c r="I2582" s="83"/>
      <c r="J2582" s="84"/>
    </row>
    <row r="2583" spans="2:10" ht="12.6" customHeight="1" x14ac:dyDescent="0.3">
      <c r="B2583" s="27" t="s">
        <v>0</v>
      </c>
      <c r="C2583" s="28" t="s">
        <v>1</v>
      </c>
      <c r="D2583" s="28" t="s">
        <v>2</v>
      </c>
      <c r="E2583" s="28" t="s">
        <v>3</v>
      </c>
      <c r="F2583" s="27" t="s">
        <v>4</v>
      </c>
      <c r="G2583" s="28" t="s">
        <v>1093</v>
      </c>
      <c r="H2583" s="28" t="s">
        <v>1092</v>
      </c>
      <c r="I2583" s="28" t="s">
        <v>5</v>
      </c>
      <c r="J2583" s="28" t="s">
        <v>2652</v>
      </c>
    </row>
    <row r="2584" spans="2:10" ht="12.6" customHeight="1" x14ac:dyDescent="0.3">
      <c r="B2584" s="29">
        <f>VLOOKUP($J2581,ASBVs!$A$2:$AP$1041,11,FALSE)</f>
        <v>0.3</v>
      </c>
      <c r="C2584" s="29">
        <f>VLOOKUP($J2581,ASBVs!$A$2:$AP$1041,13,FALSE)</f>
        <v>7.61</v>
      </c>
      <c r="D2584" s="29">
        <f>VLOOKUP($J2581,ASBVs!$A$2:$AP$1041,15,FALSE)</f>
        <v>13.05</v>
      </c>
      <c r="E2584" s="29">
        <f>VLOOKUP($J2581,ASBVs!$A$2:$AP$1041,17,FALSE)</f>
        <v>0.16</v>
      </c>
      <c r="F2584" s="29">
        <f>VLOOKUP($J2581,ASBVs!$A$2:$AP$1041,19,FALSE)</f>
        <v>2.12</v>
      </c>
      <c r="G2584" s="39">
        <f>VLOOKUP($J2581,ASBVs!$A$2:$AP$1041,41,FALSE)</f>
        <v>0.45</v>
      </c>
      <c r="H2584" s="39">
        <f>VLOOKUP($J2581,ASBVs!$A$2:$AP$1041,39,FALSE)</f>
        <v>0.25</v>
      </c>
      <c r="I2584" s="29">
        <f>VLOOKUP($J2581,ASBVs!$A$2:$AP$1041,21,FALSE)</f>
        <v>0.99</v>
      </c>
      <c r="J2584" s="39">
        <f>VLOOKUP($J2581,ASBVs!$A$2:$AP$1041,31,FALSE)</f>
        <v>0.31</v>
      </c>
    </row>
    <row r="2585" spans="2:10" ht="12.6" customHeight="1" x14ac:dyDescent="0.3">
      <c r="B2585" s="29">
        <f>VLOOKUP($J2581,ASBVs!$A$2:$AP$1041,12,FALSE)</f>
        <v>68</v>
      </c>
      <c r="C2585" s="29">
        <f>VLOOKUP($J2581,ASBVs!$A$2:$AP$1041,14,FALSE)</f>
        <v>72</v>
      </c>
      <c r="D2585" s="29">
        <f>VLOOKUP($J2581,ASBVs!$A$2:$AP$1041,16,FALSE)</f>
        <v>64</v>
      </c>
      <c r="E2585" s="29">
        <f>VLOOKUP($J2581,ASBVs!$A$2:$AP$1041,18,FALSE)</f>
        <v>70</v>
      </c>
      <c r="F2585" s="29">
        <f>VLOOKUP($J2581,ASBVs!$A$2:$AP$1041,20,FALSE)</f>
        <v>68</v>
      </c>
      <c r="G2585" s="29">
        <f>VLOOKUP($J2581,ASBVs!$A$2:$AP$1041,42,FALSE)</f>
        <v>59</v>
      </c>
      <c r="H2585" s="29">
        <f>VLOOKUP($J2581,ASBVs!$A$2:$AP$1041,40,FALSE)</f>
        <v>52</v>
      </c>
      <c r="I2585" s="29">
        <f>VLOOKUP($J2581,ASBVs!$A$2:$AP$1041,22,FALSE)</f>
        <v>64</v>
      </c>
      <c r="J2585" s="29">
        <f>VLOOKUP($J2581,ASBVs!$A$2:$AP$1041,32,FALSE)</f>
        <v>57</v>
      </c>
    </row>
    <row r="2586" spans="2:10" ht="12.6" customHeight="1" x14ac:dyDescent="0.3">
      <c r="B2586" s="31" t="s">
        <v>1089</v>
      </c>
      <c r="C2586" s="27" t="s">
        <v>1090</v>
      </c>
      <c r="D2586" s="27" t="s">
        <v>1091</v>
      </c>
      <c r="E2586" s="27" t="s">
        <v>8</v>
      </c>
      <c r="F2586" s="27" t="s">
        <v>6</v>
      </c>
      <c r="G2586" s="27" t="s">
        <v>7</v>
      </c>
      <c r="H2586" s="27" t="s">
        <v>2638</v>
      </c>
      <c r="I2586" s="85" t="s">
        <v>2700</v>
      </c>
      <c r="J2586" s="86"/>
    </row>
    <row r="2587" spans="2:10" ht="12.6" customHeight="1" x14ac:dyDescent="0.3">
      <c r="B2587" s="30">
        <f>VLOOKUP($J2581,ASBVs!$A$2:$AP$1041,33,FALSE)</f>
        <v>0.06</v>
      </c>
      <c r="C2587" s="30">
        <f>VLOOKUP($J2581,ASBVs!$A$2:$AP$1041,35,FALSE)</f>
        <v>0.17</v>
      </c>
      <c r="D2587" s="30">
        <f>VLOOKUP($J2581,ASBVs!$A$2:$AP$1041,37,FALSE)</f>
        <v>0.03</v>
      </c>
      <c r="E2587" s="32">
        <f>VLOOKUP($J2581,ASBVs!$A$2:$AP$1041,29,FALSE)</f>
        <v>4.29</v>
      </c>
      <c r="F2587" s="32">
        <f>VLOOKUP($J2581,ASBVs!$A$2:$AP$1041,23,FALSE)</f>
        <v>-0.21</v>
      </c>
      <c r="G2587" s="32">
        <f>VLOOKUP($J2581,ASBVs!$A$2:$AP$1041,25,FALSE)</f>
        <v>3.3</v>
      </c>
      <c r="H2587" s="32">
        <f>VLOOKUP($J2581,ASBVs!$A$2:$AP$1041,27,FALSE)</f>
        <v>2.0099999999999998</v>
      </c>
      <c r="I2587" s="86"/>
      <c r="J2587" s="86"/>
    </row>
    <row r="2588" spans="2:10" ht="12.6" customHeight="1" x14ac:dyDescent="0.3">
      <c r="B2588" s="33">
        <f>VLOOKUP($J2581,ASBVs!$A$2:$AP$1041,34,FALSE)</f>
        <v>47</v>
      </c>
      <c r="C2588" s="33">
        <f>VLOOKUP($J2581,ASBVs!$A$2:$AP$1041,36,FALSE)</f>
        <v>55</v>
      </c>
      <c r="D2588" s="33">
        <f>VLOOKUP($J2581,ASBVs!$A$2:$AP$1041,38,FALSE)</f>
        <v>41</v>
      </c>
      <c r="E2588" s="33">
        <f>VLOOKUP($J2581,ASBVs!$A$2:$AP$1041,30,FALSE)</f>
        <v>62</v>
      </c>
      <c r="F2588" s="33">
        <f>VLOOKUP($J2581,ASBVs!$A$2:$AP$1041,24,FALSE)</f>
        <v>51</v>
      </c>
      <c r="G2588" s="33">
        <f>VLOOKUP($J2581,ASBVs!$A$2:$AP$1041,26,FALSE)</f>
        <v>51</v>
      </c>
      <c r="H2588" s="33">
        <f>VLOOKUP($J2581,ASBVs!$A$2:$AP$1041,28,FALSE)</f>
        <v>55</v>
      </c>
      <c r="I2588" s="99">
        <f>VLOOKUP($J2581,ASBVs!$A$2:$AQ$1041,43,FALSE)</f>
        <v>8.6</v>
      </c>
      <c r="J2588" s="79"/>
    </row>
    <row r="2589" spans="2:10" ht="12.6" customHeight="1" x14ac:dyDescent="0.3">
      <c r="B2589" s="87" t="s">
        <v>2695</v>
      </c>
      <c r="C2589" s="88"/>
      <c r="D2589" s="89" t="s">
        <v>2699</v>
      </c>
      <c r="E2589" s="90"/>
      <c r="F2589" s="91" t="str">
        <f>VLOOKUP($J2581,ASBVs!$A$2:$F$1041,6,FALSE)</f>
        <v xml:space="preserve"> </v>
      </c>
      <c r="G2589" s="34" t="s">
        <v>2669</v>
      </c>
      <c r="H2589" s="35" t="str">
        <f>VLOOKUP($J2581,ASBVs!$A$2:$AU$1041,46,FALSE)</f>
        <v>1</v>
      </c>
      <c r="I2589" s="34" t="s">
        <v>2670</v>
      </c>
      <c r="J2589" s="35" t="str">
        <f>VLOOKUP($J2581,ASBVs!$A$2:$AU$1041,47,FALSE)</f>
        <v>1</v>
      </c>
    </row>
    <row r="2590" spans="2:10" ht="12.6" customHeight="1" x14ac:dyDescent="0.3">
      <c r="B2590" s="93">
        <f>VLOOKUP($J2581,ASBVs!$A$2:$AS$1041,45,FALSE)</f>
        <v>125.48</v>
      </c>
      <c r="C2590" s="94"/>
      <c r="D2590" s="93">
        <f>VLOOKUP($J2581,ASBVs!$A$2:$AS$1041,44,FALSE)</f>
        <v>161.37</v>
      </c>
      <c r="E2590" s="94"/>
      <c r="F2590" s="92"/>
      <c r="G2590" s="34" t="s">
        <v>2671</v>
      </c>
      <c r="H2590" s="35" t="str">
        <f>VLOOKUP($J2581,ASBVs!$A$2:$AW$1041,48,FALSE)</f>
        <v>2</v>
      </c>
      <c r="I2590" s="34" t="s">
        <v>2672</v>
      </c>
      <c r="J2590" s="35">
        <f>VLOOKUP($J2581,ASBVs!$A$2:$AW$1041,49,FALSE)</f>
        <v>3</v>
      </c>
    </row>
    <row r="2591" spans="2:10" ht="12.6" customHeight="1" x14ac:dyDescent="0.3">
      <c r="B2591" s="36" t="s">
        <v>2696</v>
      </c>
      <c r="C2591" s="95" t="str">
        <f>VLOOKUP($J2581,ASBVs!$A$2:$E$1041,5,FALSE)</f>
        <v>Pen of 2</v>
      </c>
      <c r="D2591" s="96"/>
      <c r="E2591" s="97" t="s">
        <v>2697</v>
      </c>
      <c r="F2591" s="98"/>
      <c r="G2591" s="74"/>
      <c r="H2591" s="75"/>
      <c r="I2591" s="37" t="s">
        <v>2698</v>
      </c>
      <c r="J2591" s="38"/>
    </row>
    <row r="2593" spans="2:10" ht="12.6" customHeight="1" x14ac:dyDescent="0.3">
      <c r="B2593" s="76" t="s">
        <v>2692</v>
      </c>
      <c r="C2593" s="77"/>
      <c r="D2593" s="20" t="str">
        <f>VLOOKUP($J2593,ASBVs!$A$2:$B$1041,2,FALSE)</f>
        <v>224344</v>
      </c>
      <c r="E2593" s="21"/>
      <c r="F2593" s="22" t="str">
        <f>VLOOKUP($J2593,ASBVs!$A$2:$J$1041,10,FALSE)</f>
        <v>Twin</v>
      </c>
      <c r="G2593" s="78" t="str">
        <f>VLOOKUP($J2593,ASBVs!$A$2:$AX$1041,50,FALSE)</f>
        <v xml:space="preserve"> </v>
      </c>
      <c r="H2593" s="79"/>
      <c r="I2593" s="23" t="s">
        <v>2693</v>
      </c>
      <c r="J2593" s="24" t="s">
        <v>2132</v>
      </c>
    </row>
    <row r="2594" spans="2:10" ht="12.6" customHeight="1" x14ac:dyDescent="0.3">
      <c r="B2594" s="25" t="s">
        <v>2694</v>
      </c>
      <c r="C2594" s="80" t="str">
        <f>VLOOKUP($J2593,ASBVs!$A$2:$H$1041,8,FALSE)</f>
        <v>215475</v>
      </c>
      <c r="D2594" s="80"/>
      <c r="E2594" s="81"/>
      <c r="F2594" s="26" t="s">
        <v>2639</v>
      </c>
      <c r="G2594" s="82">
        <f>VLOOKUP($J2593,ASBVs!$A$2:$I$1041,9,FALSE)</f>
        <v>44708</v>
      </c>
      <c r="H2594" s="83"/>
      <c r="I2594" s="83"/>
      <c r="J2594" s="84"/>
    </row>
    <row r="2595" spans="2:10" ht="12.6" customHeight="1" x14ac:dyDescent="0.3">
      <c r="B2595" s="27" t="s">
        <v>0</v>
      </c>
      <c r="C2595" s="28" t="s">
        <v>1</v>
      </c>
      <c r="D2595" s="28" t="s">
        <v>2</v>
      </c>
      <c r="E2595" s="28" t="s">
        <v>3</v>
      </c>
      <c r="F2595" s="27" t="s">
        <v>4</v>
      </c>
      <c r="G2595" s="28" t="s">
        <v>1093</v>
      </c>
      <c r="H2595" s="28" t="s">
        <v>1092</v>
      </c>
      <c r="I2595" s="28" t="s">
        <v>5</v>
      </c>
      <c r="J2595" s="28" t="s">
        <v>2652</v>
      </c>
    </row>
    <row r="2596" spans="2:10" ht="12.6" customHeight="1" x14ac:dyDescent="0.3">
      <c r="B2596" s="29">
        <f>VLOOKUP($J2593,ASBVs!$A$2:$AP$1041,11,FALSE)</f>
        <v>0.67</v>
      </c>
      <c r="C2596" s="29">
        <f>VLOOKUP($J2593,ASBVs!$A$2:$AP$1041,13,FALSE)</f>
        <v>11.18</v>
      </c>
      <c r="D2596" s="29">
        <f>VLOOKUP($J2593,ASBVs!$A$2:$AP$1041,15,FALSE)</f>
        <v>18.79</v>
      </c>
      <c r="E2596" s="29">
        <f>VLOOKUP($J2593,ASBVs!$A$2:$AP$1041,17,FALSE)</f>
        <v>-0.97</v>
      </c>
      <c r="F2596" s="29">
        <f>VLOOKUP($J2593,ASBVs!$A$2:$AP$1041,19,FALSE)</f>
        <v>1.75</v>
      </c>
      <c r="G2596" s="39">
        <f>VLOOKUP($J2593,ASBVs!$A$2:$AP$1041,41,FALSE)</f>
        <v>0.38</v>
      </c>
      <c r="H2596" s="39">
        <f>VLOOKUP($J2593,ASBVs!$A$2:$AP$1041,39,FALSE)</f>
        <v>0.25</v>
      </c>
      <c r="I2596" s="29">
        <f>VLOOKUP($J2593,ASBVs!$A$2:$AP$1041,21,FALSE)</f>
        <v>1.08</v>
      </c>
      <c r="J2596" s="39">
        <f>VLOOKUP($J2593,ASBVs!$A$2:$AP$1041,31,FALSE)</f>
        <v>0.25</v>
      </c>
    </row>
    <row r="2597" spans="2:10" ht="12.6" customHeight="1" x14ac:dyDescent="0.3">
      <c r="B2597" s="29">
        <f>VLOOKUP($J2593,ASBVs!$A$2:$AP$1041,12,FALSE)</f>
        <v>62</v>
      </c>
      <c r="C2597" s="29">
        <f>VLOOKUP($J2593,ASBVs!$A$2:$AP$1041,14,FALSE)</f>
        <v>69</v>
      </c>
      <c r="D2597" s="29">
        <f>VLOOKUP($J2593,ASBVs!$A$2:$AP$1041,16,FALSE)</f>
        <v>57</v>
      </c>
      <c r="E2597" s="29">
        <f>VLOOKUP($J2593,ASBVs!$A$2:$AP$1041,18,FALSE)</f>
        <v>62</v>
      </c>
      <c r="F2597" s="29">
        <f>VLOOKUP($J2593,ASBVs!$A$2:$AP$1041,20,FALSE)</f>
        <v>63</v>
      </c>
      <c r="G2597" s="29">
        <f>VLOOKUP($J2593,ASBVs!$A$2:$AP$1041,42,FALSE)</f>
        <v>48</v>
      </c>
      <c r="H2597" s="29">
        <f>VLOOKUP($J2593,ASBVs!$A$2:$AP$1041,40,FALSE)</f>
        <v>42</v>
      </c>
      <c r="I2597" s="29">
        <f>VLOOKUP($J2593,ASBVs!$A$2:$AP$1041,22,FALSE)</f>
        <v>53</v>
      </c>
      <c r="J2597" s="29">
        <f>VLOOKUP($J2593,ASBVs!$A$2:$AP$1041,32,FALSE)</f>
        <v>46</v>
      </c>
    </row>
    <row r="2598" spans="2:10" ht="12.6" customHeight="1" x14ac:dyDescent="0.3">
      <c r="B2598" s="31" t="s">
        <v>1089</v>
      </c>
      <c r="C2598" s="27" t="s">
        <v>1090</v>
      </c>
      <c r="D2598" s="27" t="s">
        <v>1091</v>
      </c>
      <c r="E2598" s="27" t="s">
        <v>8</v>
      </c>
      <c r="F2598" s="27" t="s">
        <v>6</v>
      </c>
      <c r="G2598" s="27" t="s">
        <v>7</v>
      </c>
      <c r="H2598" s="27" t="s">
        <v>2638</v>
      </c>
      <c r="I2598" s="85" t="s">
        <v>2700</v>
      </c>
      <c r="J2598" s="86"/>
    </row>
    <row r="2599" spans="2:10" ht="12.6" customHeight="1" x14ac:dyDescent="0.3">
      <c r="B2599" s="30">
        <f>VLOOKUP($J2593,ASBVs!$A$2:$AP$1041,33,FALSE)</f>
        <v>0.04</v>
      </c>
      <c r="C2599" s="30">
        <f>VLOOKUP($J2593,ASBVs!$A$2:$AP$1041,35,FALSE)</f>
        <v>0.26</v>
      </c>
      <c r="D2599" s="30">
        <f>VLOOKUP($J2593,ASBVs!$A$2:$AP$1041,37,FALSE)</f>
        <v>1E-3</v>
      </c>
      <c r="E2599" s="32">
        <f>VLOOKUP($J2593,ASBVs!$A$2:$AP$1041,29,FALSE)</f>
        <v>6.21</v>
      </c>
      <c r="F2599" s="32">
        <f>VLOOKUP($J2593,ASBVs!$A$2:$AP$1041,23,FALSE)</f>
        <v>-0.6</v>
      </c>
      <c r="G2599" s="32">
        <f>VLOOKUP($J2593,ASBVs!$A$2:$AP$1041,25,FALSE)</f>
        <v>4.34</v>
      </c>
      <c r="H2599" s="32">
        <f>VLOOKUP($J2593,ASBVs!$A$2:$AP$1041,27,FALSE)</f>
        <v>1.97</v>
      </c>
      <c r="I2599" s="86"/>
      <c r="J2599" s="86"/>
    </row>
    <row r="2600" spans="2:10" ht="12.6" customHeight="1" x14ac:dyDescent="0.3">
      <c r="B2600" s="33">
        <f>VLOOKUP($J2593,ASBVs!$A$2:$AP$1041,34,FALSE)</f>
        <v>36</v>
      </c>
      <c r="C2600" s="33">
        <f>VLOOKUP($J2593,ASBVs!$A$2:$AP$1041,36,FALSE)</f>
        <v>45</v>
      </c>
      <c r="D2600" s="33">
        <f>VLOOKUP($J2593,ASBVs!$A$2:$AP$1041,38,FALSE)</f>
        <v>31</v>
      </c>
      <c r="E2600" s="33">
        <f>VLOOKUP($J2593,ASBVs!$A$2:$AP$1041,30,FALSE)</f>
        <v>58</v>
      </c>
      <c r="F2600" s="33">
        <f>VLOOKUP($J2593,ASBVs!$A$2:$AP$1041,24,FALSE)</f>
        <v>43</v>
      </c>
      <c r="G2600" s="33">
        <f>VLOOKUP($J2593,ASBVs!$A$2:$AP$1041,26,FALSE)</f>
        <v>43</v>
      </c>
      <c r="H2600" s="33">
        <f>VLOOKUP($J2593,ASBVs!$A$2:$AP$1041,28,FALSE)</f>
        <v>47</v>
      </c>
      <c r="I2600" s="99">
        <f>VLOOKUP($J2593,ASBVs!$A$2:$AQ$1041,43,FALSE)</f>
        <v>12.26</v>
      </c>
      <c r="J2600" s="79"/>
    </row>
    <row r="2601" spans="2:10" ht="12.6" customHeight="1" x14ac:dyDescent="0.3">
      <c r="B2601" s="87" t="s">
        <v>2695</v>
      </c>
      <c r="C2601" s="88"/>
      <c r="D2601" s="89" t="s">
        <v>2699</v>
      </c>
      <c r="E2601" s="90"/>
      <c r="F2601" s="91" t="str">
        <f>VLOOKUP($J2593,ASBVs!$A$2:$F$1041,6,FALSE)</f>
        <v xml:space="preserve"> </v>
      </c>
      <c r="G2601" s="34" t="s">
        <v>2669</v>
      </c>
      <c r="H2601" s="35" t="str">
        <f>VLOOKUP($J2593,ASBVs!$A$2:$AU$1041,46,FALSE)</f>
        <v>1</v>
      </c>
      <c r="I2601" s="34" t="s">
        <v>2670</v>
      </c>
      <c r="J2601" s="35" t="str">
        <f>VLOOKUP($J2593,ASBVs!$A$2:$AU$1041,47,FALSE)</f>
        <v>1</v>
      </c>
    </row>
    <row r="2602" spans="2:10" ht="12.6" customHeight="1" x14ac:dyDescent="0.3">
      <c r="B2602" s="93">
        <f>VLOOKUP($J2593,ASBVs!$A$2:$AS$1041,45,FALSE)</f>
        <v>126.2</v>
      </c>
      <c r="C2602" s="94"/>
      <c r="D2602" s="93">
        <f>VLOOKUP($J2593,ASBVs!$A$2:$AS$1041,44,FALSE)</f>
        <v>167</v>
      </c>
      <c r="E2602" s="94"/>
      <c r="F2602" s="92"/>
      <c r="G2602" s="34" t="s">
        <v>2671</v>
      </c>
      <c r="H2602" s="35" t="str">
        <f>VLOOKUP($J2593,ASBVs!$A$2:$AW$1041,48,FALSE)</f>
        <v>2</v>
      </c>
      <c r="I2602" s="34" t="s">
        <v>2672</v>
      </c>
      <c r="J2602" s="35">
        <f>VLOOKUP($J2593,ASBVs!$A$2:$AW$1041,49,FALSE)</f>
        <v>4</v>
      </c>
    </row>
    <row r="2603" spans="2:10" ht="12.6" customHeight="1" x14ac:dyDescent="0.3">
      <c r="B2603" s="36" t="s">
        <v>2696</v>
      </c>
      <c r="C2603" s="95" t="str">
        <f>VLOOKUP($J2593,ASBVs!$A$2:$E$1041,5,FALSE)</f>
        <v>Pen of 2</v>
      </c>
      <c r="D2603" s="96"/>
      <c r="E2603" s="97" t="s">
        <v>2697</v>
      </c>
      <c r="F2603" s="98"/>
      <c r="G2603" s="74"/>
      <c r="H2603" s="75"/>
      <c r="I2603" s="37" t="s">
        <v>2698</v>
      </c>
      <c r="J2603" s="38"/>
    </row>
    <row r="2605" spans="2:10" ht="12.6" customHeight="1" x14ac:dyDescent="0.3">
      <c r="B2605" s="76" t="s">
        <v>2692</v>
      </c>
      <c r="C2605" s="77"/>
      <c r="D2605" s="20" t="str">
        <f>VLOOKUP($J2605,ASBVs!$A$2:$B$1041,2,FALSE)</f>
        <v>224343</v>
      </c>
      <c r="E2605" s="21"/>
      <c r="F2605" s="22" t="str">
        <f>VLOOKUP($J2605,ASBVs!$A$2:$J$1041,10,FALSE)</f>
        <v>Twin</v>
      </c>
      <c r="G2605" s="78" t="str">
        <f>VLOOKUP($J2605,ASBVs!$A$2:$AX$1041,50,FALSE)</f>
        <v xml:space="preserve"> </v>
      </c>
      <c r="H2605" s="79"/>
      <c r="I2605" s="23" t="s">
        <v>2693</v>
      </c>
      <c r="J2605" s="24" t="s">
        <v>2133</v>
      </c>
    </row>
    <row r="2606" spans="2:10" ht="12.6" customHeight="1" x14ac:dyDescent="0.3">
      <c r="B2606" s="25" t="s">
        <v>2694</v>
      </c>
      <c r="C2606" s="80" t="str">
        <f>VLOOKUP($J2605,ASBVs!$A$2:$H$1041,8,FALSE)</f>
        <v>215475</v>
      </c>
      <c r="D2606" s="80"/>
      <c r="E2606" s="81"/>
      <c r="F2606" s="26" t="s">
        <v>2639</v>
      </c>
      <c r="G2606" s="82">
        <f>VLOOKUP($J2605,ASBVs!$A$2:$I$1041,9,FALSE)</f>
        <v>44708</v>
      </c>
      <c r="H2606" s="83"/>
      <c r="I2606" s="83"/>
      <c r="J2606" s="84"/>
    </row>
    <row r="2607" spans="2:10" ht="12.6" customHeight="1" x14ac:dyDescent="0.3">
      <c r="B2607" s="27" t="s">
        <v>0</v>
      </c>
      <c r="C2607" s="28" t="s">
        <v>1</v>
      </c>
      <c r="D2607" s="28" t="s">
        <v>2</v>
      </c>
      <c r="E2607" s="28" t="s">
        <v>3</v>
      </c>
      <c r="F2607" s="27" t="s">
        <v>4</v>
      </c>
      <c r="G2607" s="28" t="s">
        <v>1093</v>
      </c>
      <c r="H2607" s="28" t="s">
        <v>1092</v>
      </c>
      <c r="I2607" s="28" t="s">
        <v>5</v>
      </c>
      <c r="J2607" s="28" t="s">
        <v>2652</v>
      </c>
    </row>
    <row r="2608" spans="2:10" ht="12.6" customHeight="1" x14ac:dyDescent="0.3">
      <c r="B2608" s="29">
        <f>VLOOKUP($J2605,ASBVs!$A$2:$AP$1041,11,FALSE)</f>
        <v>0.71</v>
      </c>
      <c r="C2608" s="29">
        <f>VLOOKUP($J2605,ASBVs!$A$2:$AP$1041,13,FALSE)</f>
        <v>11.15</v>
      </c>
      <c r="D2608" s="29">
        <f>VLOOKUP($J2605,ASBVs!$A$2:$AP$1041,15,FALSE)</f>
        <v>18.79</v>
      </c>
      <c r="E2608" s="29">
        <f>VLOOKUP($J2605,ASBVs!$A$2:$AP$1041,17,FALSE)</f>
        <v>-1.1299999999999999</v>
      </c>
      <c r="F2608" s="29">
        <f>VLOOKUP($J2605,ASBVs!$A$2:$AP$1041,19,FALSE)</f>
        <v>1.56</v>
      </c>
      <c r="G2608" s="39">
        <f>VLOOKUP($J2605,ASBVs!$A$2:$AP$1041,41,FALSE)</f>
        <v>0.38</v>
      </c>
      <c r="H2608" s="39">
        <f>VLOOKUP($J2605,ASBVs!$A$2:$AP$1041,39,FALSE)</f>
        <v>0.25</v>
      </c>
      <c r="I2608" s="29">
        <f>VLOOKUP($J2605,ASBVs!$A$2:$AP$1041,21,FALSE)</f>
        <v>1.08</v>
      </c>
      <c r="J2608" s="39">
        <f>VLOOKUP($J2605,ASBVs!$A$2:$AP$1041,31,FALSE)</f>
        <v>0.25</v>
      </c>
    </row>
    <row r="2609" spans="2:10" ht="12.6" customHeight="1" x14ac:dyDescent="0.3">
      <c r="B2609" s="29">
        <f>VLOOKUP($J2605,ASBVs!$A$2:$AP$1041,12,FALSE)</f>
        <v>62</v>
      </c>
      <c r="C2609" s="29">
        <f>VLOOKUP($J2605,ASBVs!$A$2:$AP$1041,14,FALSE)</f>
        <v>69</v>
      </c>
      <c r="D2609" s="29">
        <f>VLOOKUP($J2605,ASBVs!$A$2:$AP$1041,16,FALSE)</f>
        <v>57</v>
      </c>
      <c r="E2609" s="29">
        <f>VLOOKUP($J2605,ASBVs!$A$2:$AP$1041,18,FALSE)</f>
        <v>62</v>
      </c>
      <c r="F2609" s="29">
        <f>VLOOKUP($J2605,ASBVs!$A$2:$AP$1041,20,FALSE)</f>
        <v>63</v>
      </c>
      <c r="G2609" s="29">
        <f>VLOOKUP($J2605,ASBVs!$A$2:$AP$1041,42,FALSE)</f>
        <v>48</v>
      </c>
      <c r="H2609" s="29">
        <f>VLOOKUP($J2605,ASBVs!$A$2:$AP$1041,40,FALSE)</f>
        <v>42</v>
      </c>
      <c r="I2609" s="29">
        <f>VLOOKUP($J2605,ASBVs!$A$2:$AP$1041,22,FALSE)</f>
        <v>53</v>
      </c>
      <c r="J2609" s="29">
        <f>VLOOKUP($J2605,ASBVs!$A$2:$AP$1041,32,FALSE)</f>
        <v>46</v>
      </c>
    </row>
    <row r="2610" spans="2:10" ht="12.6" customHeight="1" x14ac:dyDescent="0.3">
      <c r="B2610" s="31" t="s">
        <v>1089</v>
      </c>
      <c r="C2610" s="27" t="s">
        <v>1090</v>
      </c>
      <c r="D2610" s="27" t="s">
        <v>1091</v>
      </c>
      <c r="E2610" s="27" t="s">
        <v>8</v>
      </c>
      <c r="F2610" s="27" t="s">
        <v>6</v>
      </c>
      <c r="G2610" s="27" t="s">
        <v>7</v>
      </c>
      <c r="H2610" s="27" t="s">
        <v>2638</v>
      </c>
      <c r="I2610" s="85" t="s">
        <v>2700</v>
      </c>
      <c r="J2610" s="86"/>
    </row>
    <row r="2611" spans="2:10" ht="12.6" customHeight="1" x14ac:dyDescent="0.3">
      <c r="B2611" s="30">
        <f>VLOOKUP($J2605,ASBVs!$A$2:$AP$1041,33,FALSE)</f>
        <v>0.04</v>
      </c>
      <c r="C2611" s="30">
        <f>VLOOKUP($J2605,ASBVs!$A$2:$AP$1041,35,FALSE)</f>
        <v>0.26</v>
      </c>
      <c r="D2611" s="30">
        <f>VLOOKUP($J2605,ASBVs!$A$2:$AP$1041,37,FALSE)</f>
        <v>1E-3</v>
      </c>
      <c r="E2611" s="32">
        <f>VLOOKUP($J2605,ASBVs!$A$2:$AP$1041,29,FALSE)</f>
        <v>6.25</v>
      </c>
      <c r="F2611" s="32">
        <f>VLOOKUP($J2605,ASBVs!$A$2:$AP$1041,23,FALSE)</f>
        <v>-0.61</v>
      </c>
      <c r="G2611" s="32">
        <f>VLOOKUP($J2605,ASBVs!$A$2:$AP$1041,25,FALSE)</f>
        <v>4.37</v>
      </c>
      <c r="H2611" s="32">
        <f>VLOOKUP($J2605,ASBVs!$A$2:$AP$1041,27,FALSE)</f>
        <v>1.85</v>
      </c>
      <c r="I2611" s="86"/>
      <c r="J2611" s="86"/>
    </row>
    <row r="2612" spans="2:10" ht="12.6" customHeight="1" x14ac:dyDescent="0.3">
      <c r="B2612" s="33">
        <f>VLOOKUP($J2605,ASBVs!$A$2:$AP$1041,34,FALSE)</f>
        <v>36</v>
      </c>
      <c r="C2612" s="33">
        <f>VLOOKUP($J2605,ASBVs!$A$2:$AP$1041,36,FALSE)</f>
        <v>45</v>
      </c>
      <c r="D2612" s="33">
        <f>VLOOKUP($J2605,ASBVs!$A$2:$AP$1041,38,FALSE)</f>
        <v>31</v>
      </c>
      <c r="E2612" s="33">
        <f>VLOOKUP($J2605,ASBVs!$A$2:$AP$1041,30,FALSE)</f>
        <v>58</v>
      </c>
      <c r="F2612" s="33">
        <f>VLOOKUP($J2605,ASBVs!$A$2:$AP$1041,24,FALSE)</f>
        <v>43</v>
      </c>
      <c r="G2612" s="33">
        <f>VLOOKUP($J2605,ASBVs!$A$2:$AP$1041,26,FALSE)</f>
        <v>43</v>
      </c>
      <c r="H2612" s="33">
        <f>VLOOKUP($J2605,ASBVs!$A$2:$AP$1041,28,FALSE)</f>
        <v>47</v>
      </c>
      <c r="I2612" s="99">
        <f>VLOOKUP($J2605,ASBVs!$A$2:$AQ$1041,43,FALSE)</f>
        <v>12.23</v>
      </c>
      <c r="J2612" s="79"/>
    </row>
    <row r="2613" spans="2:10" ht="12.6" customHeight="1" x14ac:dyDescent="0.3">
      <c r="B2613" s="87" t="s">
        <v>2695</v>
      </c>
      <c r="C2613" s="88"/>
      <c r="D2613" s="89" t="s">
        <v>2699</v>
      </c>
      <c r="E2613" s="90"/>
      <c r="F2613" s="91" t="str">
        <f>VLOOKUP($J2605,ASBVs!$A$2:$F$1041,6,FALSE)</f>
        <v xml:space="preserve"> </v>
      </c>
      <c r="G2613" s="34" t="s">
        <v>2669</v>
      </c>
      <c r="H2613" s="35" t="str">
        <f>VLOOKUP($J2605,ASBVs!$A$2:$AU$1041,46,FALSE)</f>
        <v>2</v>
      </c>
      <c r="I2613" s="34" t="s">
        <v>2670</v>
      </c>
      <c r="J2613" s="35" t="str">
        <f>VLOOKUP($J2605,ASBVs!$A$2:$AU$1041,47,FALSE)</f>
        <v>2</v>
      </c>
    </row>
    <row r="2614" spans="2:10" ht="12.6" customHeight="1" x14ac:dyDescent="0.3">
      <c r="B2614" s="93">
        <f>VLOOKUP($J2605,ASBVs!$A$2:$AS$1041,45,FALSE)</f>
        <v>125.98</v>
      </c>
      <c r="C2614" s="94"/>
      <c r="D2614" s="93">
        <f>VLOOKUP($J2605,ASBVs!$A$2:$AS$1041,44,FALSE)</f>
        <v>165.73</v>
      </c>
      <c r="E2614" s="94"/>
      <c r="F2614" s="92"/>
      <c r="G2614" s="34" t="s">
        <v>2671</v>
      </c>
      <c r="H2614" s="35" t="str">
        <f>VLOOKUP($J2605,ASBVs!$A$2:$AW$1041,48,FALSE)</f>
        <v>2</v>
      </c>
      <c r="I2614" s="34" t="s">
        <v>2672</v>
      </c>
      <c r="J2614" s="35">
        <f>VLOOKUP($J2605,ASBVs!$A$2:$AW$1041,49,FALSE)</f>
        <v>3</v>
      </c>
    </row>
    <row r="2615" spans="2:10" ht="12.6" customHeight="1" x14ac:dyDescent="0.3">
      <c r="B2615" s="36" t="s">
        <v>2696</v>
      </c>
      <c r="C2615" s="95" t="str">
        <f>VLOOKUP($J2605,ASBVs!$A$2:$E$1041,5,FALSE)</f>
        <v>Pen of 2</v>
      </c>
      <c r="D2615" s="96"/>
      <c r="E2615" s="97" t="s">
        <v>2697</v>
      </c>
      <c r="F2615" s="98"/>
      <c r="G2615" s="74"/>
      <c r="H2615" s="75"/>
      <c r="I2615" s="37" t="s">
        <v>2698</v>
      </c>
      <c r="J2615" s="38"/>
    </row>
    <row r="2617" spans="2:10" ht="12.6" customHeight="1" x14ac:dyDescent="0.3">
      <c r="B2617" s="76" t="s">
        <v>2692</v>
      </c>
      <c r="C2617" s="77"/>
      <c r="D2617" s="20" t="str">
        <f>VLOOKUP($J2617,ASBVs!$A$2:$B$1041,2,FALSE)</f>
        <v>224455</v>
      </c>
      <c r="E2617" s="21"/>
      <c r="F2617" s="22" t="str">
        <f>VLOOKUP($J2617,ASBVs!$A$2:$J$1041,10,FALSE)</f>
        <v>Twin</v>
      </c>
      <c r="G2617" s="78" t="str">
        <f>VLOOKUP($J2617,ASBVs!$A$2:$AX$1041,50,FALSE)</f>
        <v xml:space="preserve"> </v>
      </c>
      <c r="H2617" s="79"/>
      <c r="I2617" s="23" t="s">
        <v>2693</v>
      </c>
      <c r="J2617" s="24" t="s">
        <v>2134</v>
      </c>
    </row>
    <row r="2618" spans="2:10" ht="12.6" customHeight="1" x14ac:dyDescent="0.3">
      <c r="B2618" s="25" t="s">
        <v>2694</v>
      </c>
      <c r="C2618" s="80" t="str">
        <f>VLOOKUP($J2617,ASBVs!$A$2:$H$1041,8,FALSE)</f>
        <v>218959</v>
      </c>
      <c r="D2618" s="80"/>
      <c r="E2618" s="81"/>
      <c r="F2618" s="26" t="s">
        <v>2639</v>
      </c>
      <c r="G2618" s="82">
        <f>VLOOKUP($J2617,ASBVs!$A$2:$I$1041,9,FALSE)</f>
        <v>44708</v>
      </c>
      <c r="H2618" s="83"/>
      <c r="I2618" s="83"/>
      <c r="J2618" s="84"/>
    </row>
    <row r="2619" spans="2:10" ht="12.6" customHeight="1" x14ac:dyDescent="0.3">
      <c r="B2619" s="27" t="s">
        <v>0</v>
      </c>
      <c r="C2619" s="28" t="s">
        <v>1</v>
      </c>
      <c r="D2619" s="28" t="s">
        <v>2</v>
      </c>
      <c r="E2619" s="28" t="s">
        <v>3</v>
      </c>
      <c r="F2619" s="27" t="s">
        <v>4</v>
      </c>
      <c r="G2619" s="28" t="s">
        <v>1093</v>
      </c>
      <c r="H2619" s="28" t="s">
        <v>1092</v>
      </c>
      <c r="I2619" s="28" t="s">
        <v>5</v>
      </c>
      <c r="J2619" s="28" t="s">
        <v>2652</v>
      </c>
    </row>
    <row r="2620" spans="2:10" ht="12.6" customHeight="1" x14ac:dyDescent="0.3">
      <c r="B2620" s="29">
        <f>VLOOKUP($J2617,ASBVs!$A$2:$AP$1041,11,FALSE)</f>
        <v>0.6</v>
      </c>
      <c r="C2620" s="29">
        <f>VLOOKUP($J2617,ASBVs!$A$2:$AP$1041,13,FALSE)</f>
        <v>10.79</v>
      </c>
      <c r="D2620" s="29">
        <f>VLOOKUP($J2617,ASBVs!$A$2:$AP$1041,15,FALSE)</f>
        <v>18.29</v>
      </c>
      <c r="E2620" s="29">
        <f>VLOOKUP($J2617,ASBVs!$A$2:$AP$1041,17,FALSE)</f>
        <v>-0.35</v>
      </c>
      <c r="F2620" s="29">
        <f>VLOOKUP($J2617,ASBVs!$A$2:$AP$1041,19,FALSE)</f>
        <v>1.6</v>
      </c>
      <c r="G2620" s="39">
        <f>VLOOKUP($J2617,ASBVs!$A$2:$AP$1041,41,FALSE)</f>
        <v>0.45</v>
      </c>
      <c r="H2620" s="39">
        <f>VLOOKUP($J2617,ASBVs!$A$2:$AP$1041,39,FALSE)</f>
        <v>0.28999999999999998</v>
      </c>
      <c r="I2620" s="29">
        <f>VLOOKUP($J2617,ASBVs!$A$2:$AP$1041,21,FALSE)</f>
        <v>-0.24</v>
      </c>
      <c r="J2620" s="39">
        <f>VLOOKUP($J2617,ASBVs!$A$2:$AP$1041,31,FALSE)</f>
        <v>0.28999999999999998</v>
      </c>
    </row>
    <row r="2621" spans="2:10" ht="12.6" customHeight="1" x14ac:dyDescent="0.3">
      <c r="B2621" s="29">
        <f>VLOOKUP($J2617,ASBVs!$A$2:$AP$1041,12,FALSE)</f>
        <v>64</v>
      </c>
      <c r="C2621" s="29">
        <f>VLOOKUP($J2617,ASBVs!$A$2:$AP$1041,14,FALSE)</f>
        <v>70</v>
      </c>
      <c r="D2621" s="29">
        <f>VLOOKUP($J2617,ASBVs!$A$2:$AP$1041,16,FALSE)</f>
        <v>59</v>
      </c>
      <c r="E2621" s="29">
        <f>VLOOKUP($J2617,ASBVs!$A$2:$AP$1041,18,FALSE)</f>
        <v>64</v>
      </c>
      <c r="F2621" s="29">
        <f>VLOOKUP($J2617,ASBVs!$A$2:$AP$1041,20,FALSE)</f>
        <v>65</v>
      </c>
      <c r="G2621" s="29">
        <f>VLOOKUP($J2617,ASBVs!$A$2:$AP$1041,42,FALSE)</f>
        <v>51</v>
      </c>
      <c r="H2621" s="29">
        <f>VLOOKUP($J2617,ASBVs!$A$2:$AP$1041,40,FALSE)</f>
        <v>44</v>
      </c>
      <c r="I2621" s="29">
        <f>VLOOKUP($J2617,ASBVs!$A$2:$AP$1041,22,FALSE)</f>
        <v>55</v>
      </c>
      <c r="J2621" s="29">
        <f>VLOOKUP($J2617,ASBVs!$A$2:$AP$1041,32,FALSE)</f>
        <v>49</v>
      </c>
    </row>
    <row r="2622" spans="2:10" ht="12.6" customHeight="1" x14ac:dyDescent="0.3">
      <c r="B2622" s="31" t="s">
        <v>1089</v>
      </c>
      <c r="C2622" s="27" t="s">
        <v>1090</v>
      </c>
      <c r="D2622" s="27" t="s">
        <v>1091</v>
      </c>
      <c r="E2622" s="27" t="s">
        <v>8</v>
      </c>
      <c r="F2622" s="27" t="s">
        <v>6</v>
      </c>
      <c r="G2622" s="27" t="s">
        <v>7</v>
      </c>
      <c r="H2622" s="27" t="s">
        <v>2638</v>
      </c>
      <c r="I2622" s="85" t="s">
        <v>2700</v>
      </c>
      <c r="J2622" s="86"/>
    </row>
    <row r="2623" spans="2:10" ht="12.6" customHeight="1" x14ac:dyDescent="0.3">
      <c r="B2623" s="30">
        <f>VLOOKUP($J2617,ASBVs!$A$2:$AP$1041,33,FALSE)</f>
        <v>0.04</v>
      </c>
      <c r="C2623" s="30">
        <f>VLOOKUP($J2617,ASBVs!$A$2:$AP$1041,35,FALSE)</f>
        <v>0.25</v>
      </c>
      <c r="D2623" s="30">
        <f>VLOOKUP($J2617,ASBVs!$A$2:$AP$1041,37,FALSE)</f>
        <v>0.03</v>
      </c>
      <c r="E2623" s="32">
        <f>VLOOKUP($J2617,ASBVs!$A$2:$AP$1041,29,FALSE)</f>
        <v>5.47</v>
      </c>
      <c r="F2623" s="32">
        <f>VLOOKUP($J2617,ASBVs!$A$2:$AP$1041,23,FALSE)</f>
        <v>-0.42</v>
      </c>
      <c r="G2623" s="32">
        <f>VLOOKUP($J2617,ASBVs!$A$2:$AP$1041,25,FALSE)</f>
        <v>5.2</v>
      </c>
      <c r="H2623" s="32">
        <f>VLOOKUP($J2617,ASBVs!$A$2:$AP$1041,27,FALSE)</f>
        <v>2.1800000000000002</v>
      </c>
      <c r="I2623" s="86"/>
      <c r="J2623" s="86"/>
    </row>
    <row r="2624" spans="2:10" ht="12.6" customHeight="1" x14ac:dyDescent="0.3">
      <c r="B2624" s="33">
        <f>VLOOKUP($J2617,ASBVs!$A$2:$AP$1041,34,FALSE)</f>
        <v>39</v>
      </c>
      <c r="C2624" s="33">
        <f>VLOOKUP($J2617,ASBVs!$A$2:$AP$1041,36,FALSE)</f>
        <v>47</v>
      </c>
      <c r="D2624" s="33">
        <f>VLOOKUP($J2617,ASBVs!$A$2:$AP$1041,38,FALSE)</f>
        <v>33</v>
      </c>
      <c r="E2624" s="33">
        <f>VLOOKUP($J2617,ASBVs!$A$2:$AP$1041,30,FALSE)</f>
        <v>59</v>
      </c>
      <c r="F2624" s="33">
        <f>VLOOKUP($J2617,ASBVs!$A$2:$AP$1041,24,FALSE)</f>
        <v>45</v>
      </c>
      <c r="G2624" s="33">
        <f>VLOOKUP($J2617,ASBVs!$A$2:$AP$1041,26,FALSE)</f>
        <v>44</v>
      </c>
      <c r="H2624" s="33">
        <f>VLOOKUP($J2617,ASBVs!$A$2:$AP$1041,28,FALSE)</f>
        <v>49</v>
      </c>
      <c r="I2624" s="99">
        <f>VLOOKUP($J2617,ASBVs!$A$2:$AQ$1041,43,FALSE)</f>
        <v>10.549999999999999</v>
      </c>
      <c r="J2624" s="79"/>
    </row>
    <row r="2625" spans="2:10" ht="12.6" customHeight="1" x14ac:dyDescent="0.3">
      <c r="B2625" s="87" t="s">
        <v>2695</v>
      </c>
      <c r="C2625" s="88"/>
      <c r="D2625" s="89" t="s">
        <v>2699</v>
      </c>
      <c r="E2625" s="90"/>
      <c r="F2625" s="91" t="str">
        <f>VLOOKUP($J2617,ASBVs!$A$2:$F$1041,6,FALSE)</f>
        <v xml:space="preserve"> </v>
      </c>
      <c r="G2625" s="34" t="s">
        <v>2669</v>
      </c>
      <c r="H2625" s="35" t="str">
        <f>VLOOKUP($J2617,ASBVs!$A$2:$AU$1041,46,FALSE)</f>
        <v>2</v>
      </c>
      <c r="I2625" s="34" t="s">
        <v>2670</v>
      </c>
      <c r="J2625" s="35" t="str">
        <f>VLOOKUP($J2617,ASBVs!$A$2:$AU$1041,47,FALSE)</f>
        <v>2</v>
      </c>
    </row>
    <row r="2626" spans="2:10" ht="12.6" customHeight="1" x14ac:dyDescent="0.3">
      <c r="B2626" s="93">
        <f>VLOOKUP($J2617,ASBVs!$A$2:$AS$1041,45,FALSE)</f>
        <v>126.01</v>
      </c>
      <c r="C2626" s="94"/>
      <c r="D2626" s="93">
        <f>VLOOKUP($J2617,ASBVs!$A$2:$AS$1041,44,FALSE)</f>
        <v>164.36</v>
      </c>
      <c r="E2626" s="94"/>
      <c r="F2626" s="92"/>
      <c r="G2626" s="34" t="s">
        <v>2671</v>
      </c>
      <c r="H2626" s="35" t="str">
        <f>VLOOKUP($J2617,ASBVs!$A$2:$AW$1041,48,FALSE)</f>
        <v>2</v>
      </c>
      <c r="I2626" s="34" t="s">
        <v>2672</v>
      </c>
      <c r="J2626" s="35">
        <f>VLOOKUP($J2617,ASBVs!$A$2:$AW$1041,49,FALSE)</f>
        <v>4</v>
      </c>
    </row>
    <row r="2627" spans="2:10" ht="12.6" customHeight="1" x14ac:dyDescent="0.3">
      <c r="B2627" s="36" t="s">
        <v>2696</v>
      </c>
      <c r="C2627" s="95" t="str">
        <f>VLOOKUP($J2617,ASBVs!$A$2:$E$1041,5,FALSE)</f>
        <v>Pen of 2</v>
      </c>
      <c r="D2627" s="96"/>
      <c r="E2627" s="97" t="s">
        <v>2697</v>
      </c>
      <c r="F2627" s="98"/>
      <c r="G2627" s="74"/>
      <c r="H2627" s="75"/>
      <c r="I2627" s="37" t="s">
        <v>2698</v>
      </c>
      <c r="J2627" s="38"/>
    </row>
    <row r="2629" spans="2:10" ht="12.6" customHeight="1" x14ac:dyDescent="0.3">
      <c r="B2629" s="76" t="s">
        <v>2692</v>
      </c>
      <c r="C2629" s="77"/>
      <c r="D2629" s="20" t="str">
        <f>VLOOKUP($J2629,ASBVs!$A$2:$B$1041,2,FALSE)</f>
        <v>224456</v>
      </c>
      <c r="E2629" s="21"/>
      <c r="F2629" s="22" t="str">
        <f>VLOOKUP($J2629,ASBVs!$A$2:$J$1041,10,FALSE)</f>
        <v>Twin</v>
      </c>
      <c r="G2629" s="78" t="str">
        <f>VLOOKUP($J2629,ASBVs!$A$2:$AX$1041,50,FALSE)</f>
        <v xml:space="preserve"> </v>
      </c>
      <c r="H2629" s="79"/>
      <c r="I2629" s="23" t="s">
        <v>2693</v>
      </c>
      <c r="J2629" s="24" t="s">
        <v>2135</v>
      </c>
    </row>
    <row r="2630" spans="2:10" ht="12.6" customHeight="1" x14ac:dyDescent="0.3">
      <c r="B2630" s="25" t="s">
        <v>2694</v>
      </c>
      <c r="C2630" s="80" t="str">
        <f>VLOOKUP($J2629,ASBVs!$A$2:$H$1041,8,FALSE)</f>
        <v>218959</v>
      </c>
      <c r="D2630" s="80"/>
      <c r="E2630" s="81"/>
      <c r="F2630" s="26" t="s">
        <v>2639</v>
      </c>
      <c r="G2630" s="82">
        <f>VLOOKUP($J2629,ASBVs!$A$2:$I$1041,9,FALSE)</f>
        <v>44708</v>
      </c>
      <c r="H2630" s="83"/>
      <c r="I2630" s="83"/>
      <c r="J2630" s="84"/>
    </row>
    <row r="2631" spans="2:10" ht="12.6" customHeight="1" x14ac:dyDescent="0.3">
      <c r="B2631" s="27" t="s">
        <v>0</v>
      </c>
      <c r="C2631" s="28" t="s">
        <v>1</v>
      </c>
      <c r="D2631" s="28" t="s">
        <v>2</v>
      </c>
      <c r="E2631" s="28" t="s">
        <v>3</v>
      </c>
      <c r="F2631" s="27" t="s">
        <v>4</v>
      </c>
      <c r="G2631" s="28" t="s">
        <v>1093</v>
      </c>
      <c r="H2631" s="28" t="s">
        <v>1092</v>
      </c>
      <c r="I2631" s="28" t="s">
        <v>5</v>
      </c>
      <c r="J2631" s="28" t="s">
        <v>2652</v>
      </c>
    </row>
    <row r="2632" spans="2:10" ht="12.6" customHeight="1" x14ac:dyDescent="0.3">
      <c r="B2632" s="29">
        <f>VLOOKUP($J2629,ASBVs!$A$2:$AP$1041,11,FALSE)</f>
        <v>0.53</v>
      </c>
      <c r="C2632" s="29">
        <f>VLOOKUP($J2629,ASBVs!$A$2:$AP$1041,13,FALSE)</f>
        <v>9.98</v>
      </c>
      <c r="D2632" s="29">
        <f>VLOOKUP($J2629,ASBVs!$A$2:$AP$1041,15,FALSE)</f>
        <v>17.21</v>
      </c>
      <c r="E2632" s="29">
        <f>VLOOKUP($J2629,ASBVs!$A$2:$AP$1041,17,FALSE)</f>
        <v>-0.12</v>
      </c>
      <c r="F2632" s="29">
        <f>VLOOKUP($J2629,ASBVs!$A$2:$AP$1041,19,FALSE)</f>
        <v>1.67</v>
      </c>
      <c r="G2632" s="39">
        <f>VLOOKUP($J2629,ASBVs!$A$2:$AP$1041,41,FALSE)</f>
        <v>0.45</v>
      </c>
      <c r="H2632" s="39">
        <f>VLOOKUP($J2629,ASBVs!$A$2:$AP$1041,39,FALSE)</f>
        <v>0.28999999999999998</v>
      </c>
      <c r="I2632" s="29">
        <f>VLOOKUP($J2629,ASBVs!$A$2:$AP$1041,21,FALSE)</f>
        <v>-0.24</v>
      </c>
      <c r="J2632" s="39">
        <f>VLOOKUP($J2629,ASBVs!$A$2:$AP$1041,31,FALSE)</f>
        <v>0.28999999999999998</v>
      </c>
    </row>
    <row r="2633" spans="2:10" ht="12.6" customHeight="1" x14ac:dyDescent="0.3">
      <c r="B2633" s="29">
        <f>VLOOKUP($J2629,ASBVs!$A$2:$AP$1041,12,FALSE)</f>
        <v>64</v>
      </c>
      <c r="C2633" s="29">
        <f>VLOOKUP($J2629,ASBVs!$A$2:$AP$1041,14,FALSE)</f>
        <v>70</v>
      </c>
      <c r="D2633" s="29">
        <f>VLOOKUP($J2629,ASBVs!$A$2:$AP$1041,16,FALSE)</f>
        <v>59</v>
      </c>
      <c r="E2633" s="29">
        <f>VLOOKUP($J2629,ASBVs!$A$2:$AP$1041,18,FALSE)</f>
        <v>64</v>
      </c>
      <c r="F2633" s="29">
        <f>VLOOKUP($J2629,ASBVs!$A$2:$AP$1041,20,FALSE)</f>
        <v>65</v>
      </c>
      <c r="G2633" s="29">
        <f>VLOOKUP($J2629,ASBVs!$A$2:$AP$1041,42,FALSE)</f>
        <v>51</v>
      </c>
      <c r="H2633" s="29">
        <f>VLOOKUP($J2629,ASBVs!$A$2:$AP$1041,40,FALSE)</f>
        <v>44</v>
      </c>
      <c r="I2633" s="29">
        <f>VLOOKUP($J2629,ASBVs!$A$2:$AP$1041,22,FALSE)</f>
        <v>55</v>
      </c>
      <c r="J2633" s="29">
        <f>VLOOKUP($J2629,ASBVs!$A$2:$AP$1041,32,FALSE)</f>
        <v>49</v>
      </c>
    </row>
    <row r="2634" spans="2:10" ht="12.6" customHeight="1" x14ac:dyDescent="0.3">
      <c r="B2634" s="31" t="s">
        <v>1089</v>
      </c>
      <c r="C2634" s="27" t="s">
        <v>1090</v>
      </c>
      <c r="D2634" s="27" t="s">
        <v>1091</v>
      </c>
      <c r="E2634" s="27" t="s">
        <v>8</v>
      </c>
      <c r="F2634" s="27" t="s">
        <v>6</v>
      </c>
      <c r="G2634" s="27" t="s">
        <v>7</v>
      </c>
      <c r="H2634" s="27" t="s">
        <v>2638</v>
      </c>
      <c r="I2634" s="85" t="s">
        <v>2700</v>
      </c>
      <c r="J2634" s="86"/>
    </row>
    <row r="2635" spans="2:10" ht="12.6" customHeight="1" x14ac:dyDescent="0.3">
      <c r="B2635" s="30">
        <f>VLOOKUP($J2629,ASBVs!$A$2:$AP$1041,33,FALSE)</f>
        <v>0.04</v>
      </c>
      <c r="C2635" s="30">
        <f>VLOOKUP($J2629,ASBVs!$A$2:$AP$1041,35,FALSE)</f>
        <v>0.25</v>
      </c>
      <c r="D2635" s="30">
        <f>VLOOKUP($J2629,ASBVs!$A$2:$AP$1041,37,FALSE)</f>
        <v>0.03</v>
      </c>
      <c r="E2635" s="32">
        <f>VLOOKUP($J2629,ASBVs!$A$2:$AP$1041,29,FALSE)</f>
        <v>5</v>
      </c>
      <c r="F2635" s="32">
        <f>VLOOKUP($J2629,ASBVs!$A$2:$AP$1041,23,FALSE)</f>
        <v>-0.34</v>
      </c>
      <c r="G2635" s="32">
        <f>VLOOKUP($J2629,ASBVs!$A$2:$AP$1041,25,FALSE)</f>
        <v>4.54</v>
      </c>
      <c r="H2635" s="32">
        <f>VLOOKUP($J2629,ASBVs!$A$2:$AP$1041,27,FALSE)</f>
        <v>2.16</v>
      </c>
      <c r="I2635" s="86"/>
      <c r="J2635" s="86"/>
    </row>
    <row r="2636" spans="2:10" ht="12.6" customHeight="1" x14ac:dyDescent="0.3">
      <c r="B2636" s="33">
        <f>VLOOKUP($J2629,ASBVs!$A$2:$AP$1041,34,FALSE)</f>
        <v>39</v>
      </c>
      <c r="C2636" s="33">
        <f>VLOOKUP($J2629,ASBVs!$A$2:$AP$1041,36,FALSE)</f>
        <v>47</v>
      </c>
      <c r="D2636" s="33">
        <f>VLOOKUP($J2629,ASBVs!$A$2:$AP$1041,38,FALSE)</f>
        <v>33</v>
      </c>
      <c r="E2636" s="33">
        <f>VLOOKUP($J2629,ASBVs!$A$2:$AP$1041,30,FALSE)</f>
        <v>59</v>
      </c>
      <c r="F2636" s="33">
        <f>VLOOKUP($J2629,ASBVs!$A$2:$AP$1041,24,FALSE)</f>
        <v>45</v>
      </c>
      <c r="G2636" s="33">
        <f>VLOOKUP($J2629,ASBVs!$A$2:$AP$1041,26,FALSE)</f>
        <v>44</v>
      </c>
      <c r="H2636" s="33">
        <f>VLOOKUP($J2629,ASBVs!$A$2:$AP$1041,28,FALSE)</f>
        <v>49</v>
      </c>
      <c r="I2636" s="99">
        <f>VLOOKUP($J2629,ASBVs!$A$2:$AQ$1041,43,FALSE)</f>
        <v>9.74</v>
      </c>
      <c r="J2636" s="79"/>
    </row>
    <row r="2637" spans="2:10" ht="12.6" customHeight="1" x14ac:dyDescent="0.3">
      <c r="B2637" s="87" t="s">
        <v>2695</v>
      </c>
      <c r="C2637" s="88"/>
      <c r="D2637" s="89" t="s">
        <v>2699</v>
      </c>
      <c r="E2637" s="90"/>
      <c r="F2637" s="91" t="str">
        <f>VLOOKUP($J2629,ASBVs!$A$2:$F$1041,6,FALSE)</f>
        <v xml:space="preserve"> </v>
      </c>
      <c r="G2637" s="34" t="s">
        <v>2669</v>
      </c>
      <c r="H2637" s="35" t="str">
        <f>VLOOKUP($J2629,ASBVs!$A$2:$AU$1041,46,FALSE)</f>
        <v>2</v>
      </c>
      <c r="I2637" s="34" t="s">
        <v>2670</v>
      </c>
      <c r="J2637" s="35" t="str">
        <f>VLOOKUP($J2629,ASBVs!$A$2:$AU$1041,47,FALSE)</f>
        <v>1</v>
      </c>
    </row>
    <row r="2638" spans="2:10" ht="12.6" customHeight="1" x14ac:dyDescent="0.3">
      <c r="B2638" s="93">
        <f>VLOOKUP($J2629,ASBVs!$A$2:$AS$1041,45,FALSE)</f>
        <v>125.46</v>
      </c>
      <c r="C2638" s="94"/>
      <c r="D2638" s="93">
        <f>VLOOKUP($J2629,ASBVs!$A$2:$AS$1041,44,FALSE)</f>
        <v>162.72999999999999</v>
      </c>
      <c r="E2638" s="94"/>
      <c r="F2638" s="92"/>
      <c r="G2638" s="34" t="s">
        <v>2671</v>
      </c>
      <c r="H2638" s="35" t="str">
        <f>VLOOKUP($J2629,ASBVs!$A$2:$AW$1041,48,FALSE)</f>
        <v>2</v>
      </c>
      <c r="I2638" s="34" t="s">
        <v>2672</v>
      </c>
      <c r="J2638" s="35">
        <f>VLOOKUP($J2629,ASBVs!$A$2:$AW$1041,49,FALSE)</f>
        <v>2</v>
      </c>
    </row>
    <row r="2639" spans="2:10" ht="12.6" customHeight="1" x14ac:dyDescent="0.3">
      <c r="B2639" s="36" t="s">
        <v>2696</v>
      </c>
      <c r="C2639" s="95" t="str">
        <f>VLOOKUP($J2629,ASBVs!$A$2:$E$1041,5,FALSE)</f>
        <v>Pen of 2</v>
      </c>
      <c r="D2639" s="96"/>
      <c r="E2639" s="97" t="s">
        <v>2697</v>
      </c>
      <c r="F2639" s="98"/>
      <c r="G2639" s="74"/>
      <c r="H2639" s="75"/>
      <c r="I2639" s="37" t="s">
        <v>2698</v>
      </c>
      <c r="J2639" s="38"/>
    </row>
    <row r="2641" spans="2:10" ht="12.6" customHeight="1" x14ac:dyDescent="0.3">
      <c r="B2641" s="76" t="s">
        <v>2692</v>
      </c>
      <c r="C2641" s="77"/>
      <c r="D2641" s="20" t="str">
        <f>VLOOKUP($J2641,ASBVs!$A$2:$B$1041,2,FALSE)</f>
        <v>224743</v>
      </c>
      <c r="E2641" s="21"/>
      <c r="F2641" s="22" t="str">
        <f>VLOOKUP($J2641,ASBVs!$A$2:$J$1041,10,FALSE)</f>
        <v>Twin</v>
      </c>
      <c r="G2641" s="78" t="str">
        <f>VLOOKUP($J2641,ASBVs!$A$2:$AX$1041,50,FALSE)</f>
        <v xml:space="preserve"> </v>
      </c>
      <c r="H2641" s="79"/>
      <c r="I2641" s="23" t="s">
        <v>2693</v>
      </c>
      <c r="J2641" s="24" t="s">
        <v>2136</v>
      </c>
    </row>
    <row r="2642" spans="2:10" ht="12.6" customHeight="1" x14ac:dyDescent="0.3">
      <c r="B2642" s="25" t="s">
        <v>2694</v>
      </c>
      <c r="C2642" s="80" t="str">
        <f>VLOOKUP($J2641,ASBVs!$A$2:$H$1041,8,FALSE)</f>
        <v>215475</v>
      </c>
      <c r="D2642" s="80"/>
      <c r="E2642" s="81"/>
      <c r="F2642" s="26" t="s">
        <v>2639</v>
      </c>
      <c r="G2642" s="82">
        <f>VLOOKUP($J2641,ASBVs!$A$2:$I$1041,9,FALSE)</f>
        <v>44711</v>
      </c>
      <c r="H2642" s="83"/>
      <c r="I2642" s="83"/>
      <c r="J2642" s="84"/>
    </row>
    <row r="2643" spans="2:10" ht="12.6" customHeight="1" x14ac:dyDescent="0.3">
      <c r="B2643" s="27" t="s">
        <v>0</v>
      </c>
      <c r="C2643" s="28" t="s">
        <v>1</v>
      </c>
      <c r="D2643" s="28" t="s">
        <v>2</v>
      </c>
      <c r="E2643" s="28" t="s">
        <v>3</v>
      </c>
      <c r="F2643" s="27" t="s">
        <v>4</v>
      </c>
      <c r="G2643" s="28" t="s">
        <v>1093</v>
      </c>
      <c r="H2643" s="28" t="s">
        <v>1092</v>
      </c>
      <c r="I2643" s="28" t="s">
        <v>5</v>
      </c>
      <c r="J2643" s="28" t="s">
        <v>2652</v>
      </c>
    </row>
    <row r="2644" spans="2:10" ht="12.6" customHeight="1" x14ac:dyDescent="0.3">
      <c r="B2644" s="29">
        <f>VLOOKUP($J2641,ASBVs!$A$2:$AP$1041,11,FALSE)</f>
        <v>0.74</v>
      </c>
      <c r="C2644" s="29">
        <f>VLOOKUP($J2641,ASBVs!$A$2:$AP$1041,13,FALSE)</f>
        <v>12.19</v>
      </c>
      <c r="D2644" s="29">
        <f>VLOOKUP($J2641,ASBVs!$A$2:$AP$1041,15,FALSE)</f>
        <v>16.25</v>
      </c>
      <c r="E2644" s="29">
        <f>VLOOKUP($J2641,ASBVs!$A$2:$AP$1041,17,FALSE)</f>
        <v>-1.3</v>
      </c>
      <c r="F2644" s="29">
        <f>VLOOKUP($J2641,ASBVs!$A$2:$AP$1041,19,FALSE)</f>
        <v>0.95</v>
      </c>
      <c r="G2644" s="39">
        <f>VLOOKUP($J2641,ASBVs!$A$2:$AP$1041,41,FALSE)</f>
        <v>0.45</v>
      </c>
      <c r="H2644" s="39">
        <f>VLOOKUP($J2641,ASBVs!$A$2:$AP$1041,39,FALSE)</f>
        <v>0.24</v>
      </c>
      <c r="I2644" s="29">
        <f>VLOOKUP($J2641,ASBVs!$A$2:$AP$1041,21,FALSE)</f>
        <v>-0.02</v>
      </c>
      <c r="J2644" s="39">
        <f>VLOOKUP($J2641,ASBVs!$A$2:$AP$1041,31,FALSE)</f>
        <v>0.26</v>
      </c>
    </row>
    <row r="2645" spans="2:10" ht="12.6" customHeight="1" x14ac:dyDescent="0.3">
      <c r="B2645" s="29">
        <f>VLOOKUP($J2641,ASBVs!$A$2:$AP$1041,12,FALSE)</f>
        <v>62</v>
      </c>
      <c r="C2645" s="29">
        <f>VLOOKUP($J2641,ASBVs!$A$2:$AP$1041,14,FALSE)</f>
        <v>69</v>
      </c>
      <c r="D2645" s="29">
        <f>VLOOKUP($J2641,ASBVs!$A$2:$AP$1041,16,FALSE)</f>
        <v>57</v>
      </c>
      <c r="E2645" s="29">
        <f>VLOOKUP($J2641,ASBVs!$A$2:$AP$1041,18,FALSE)</f>
        <v>62</v>
      </c>
      <c r="F2645" s="29">
        <f>VLOOKUP($J2641,ASBVs!$A$2:$AP$1041,20,FALSE)</f>
        <v>63</v>
      </c>
      <c r="G2645" s="29">
        <f>VLOOKUP($J2641,ASBVs!$A$2:$AP$1041,42,FALSE)</f>
        <v>48</v>
      </c>
      <c r="H2645" s="29">
        <f>VLOOKUP($J2641,ASBVs!$A$2:$AP$1041,40,FALSE)</f>
        <v>42</v>
      </c>
      <c r="I2645" s="29">
        <f>VLOOKUP($J2641,ASBVs!$A$2:$AP$1041,22,FALSE)</f>
        <v>52</v>
      </c>
      <c r="J2645" s="29">
        <f>VLOOKUP($J2641,ASBVs!$A$2:$AP$1041,32,FALSE)</f>
        <v>46</v>
      </c>
    </row>
    <row r="2646" spans="2:10" ht="12.6" customHeight="1" x14ac:dyDescent="0.3">
      <c r="B2646" s="31" t="s">
        <v>1089</v>
      </c>
      <c r="C2646" s="27" t="s">
        <v>1090</v>
      </c>
      <c r="D2646" s="27" t="s">
        <v>1091</v>
      </c>
      <c r="E2646" s="27" t="s">
        <v>8</v>
      </c>
      <c r="F2646" s="27" t="s">
        <v>6</v>
      </c>
      <c r="G2646" s="27" t="s">
        <v>7</v>
      </c>
      <c r="H2646" s="27" t="s">
        <v>2638</v>
      </c>
      <c r="I2646" s="85" t="s">
        <v>2700</v>
      </c>
      <c r="J2646" s="86"/>
    </row>
    <row r="2647" spans="2:10" ht="12.6" customHeight="1" x14ac:dyDescent="0.3">
      <c r="B2647" s="30">
        <f>VLOOKUP($J2641,ASBVs!$A$2:$AP$1041,33,FALSE)</f>
        <v>0.02</v>
      </c>
      <c r="C2647" s="30">
        <f>VLOOKUP($J2641,ASBVs!$A$2:$AP$1041,35,FALSE)</f>
        <v>0.27</v>
      </c>
      <c r="D2647" s="30">
        <f>VLOOKUP($J2641,ASBVs!$A$2:$AP$1041,37,FALSE)</f>
        <v>0.01</v>
      </c>
      <c r="E2647" s="32">
        <f>VLOOKUP($J2641,ASBVs!$A$2:$AP$1041,29,FALSE)</f>
        <v>6.52</v>
      </c>
      <c r="F2647" s="32">
        <f>VLOOKUP($J2641,ASBVs!$A$2:$AP$1041,23,FALSE)</f>
        <v>-0.4</v>
      </c>
      <c r="G2647" s="32">
        <f>VLOOKUP($J2641,ASBVs!$A$2:$AP$1041,25,FALSE)</f>
        <v>6.79</v>
      </c>
      <c r="H2647" s="32">
        <f>VLOOKUP($J2641,ASBVs!$A$2:$AP$1041,27,FALSE)</f>
        <v>1.4</v>
      </c>
      <c r="I2647" s="86"/>
      <c r="J2647" s="86"/>
    </row>
    <row r="2648" spans="2:10" ht="12.6" customHeight="1" x14ac:dyDescent="0.3">
      <c r="B2648" s="33">
        <f>VLOOKUP($J2641,ASBVs!$A$2:$AP$1041,34,FALSE)</f>
        <v>37</v>
      </c>
      <c r="C2648" s="33">
        <f>VLOOKUP($J2641,ASBVs!$A$2:$AP$1041,36,FALSE)</f>
        <v>45</v>
      </c>
      <c r="D2648" s="33">
        <f>VLOOKUP($J2641,ASBVs!$A$2:$AP$1041,38,FALSE)</f>
        <v>31</v>
      </c>
      <c r="E2648" s="33">
        <f>VLOOKUP($J2641,ASBVs!$A$2:$AP$1041,30,FALSE)</f>
        <v>58</v>
      </c>
      <c r="F2648" s="33">
        <f>VLOOKUP($J2641,ASBVs!$A$2:$AP$1041,24,FALSE)</f>
        <v>43</v>
      </c>
      <c r="G2648" s="33">
        <f>VLOOKUP($J2641,ASBVs!$A$2:$AP$1041,26,FALSE)</f>
        <v>43</v>
      </c>
      <c r="H2648" s="33">
        <f>VLOOKUP($J2641,ASBVs!$A$2:$AP$1041,28,FALSE)</f>
        <v>47</v>
      </c>
      <c r="I2648" s="99">
        <f>VLOOKUP($J2641,ASBVs!$A$2:$AQ$1041,43,FALSE)</f>
        <v>12.17</v>
      </c>
      <c r="J2648" s="79"/>
    </row>
    <row r="2649" spans="2:10" ht="12.6" customHeight="1" x14ac:dyDescent="0.3">
      <c r="B2649" s="87" t="s">
        <v>2695</v>
      </c>
      <c r="C2649" s="88"/>
      <c r="D2649" s="89" t="s">
        <v>2699</v>
      </c>
      <c r="E2649" s="90"/>
      <c r="F2649" s="91" t="str">
        <f>VLOOKUP($J2641,ASBVs!$A$2:$F$1041,6,FALSE)</f>
        <v xml:space="preserve"> </v>
      </c>
      <c r="G2649" s="34" t="s">
        <v>2669</v>
      </c>
      <c r="H2649" s="35" t="str">
        <f>VLOOKUP($J2641,ASBVs!$A$2:$AU$1041,46,FALSE)</f>
        <v>2</v>
      </c>
      <c r="I2649" s="34" t="s">
        <v>2670</v>
      </c>
      <c r="J2649" s="35" t="str">
        <f>VLOOKUP($J2641,ASBVs!$A$2:$AU$1041,47,FALSE)</f>
        <v>2</v>
      </c>
    </row>
    <row r="2650" spans="2:10" ht="12.6" customHeight="1" x14ac:dyDescent="0.3">
      <c r="B2650" s="93">
        <f>VLOOKUP($J2641,ASBVs!$A$2:$AS$1041,45,FALSE)</f>
        <v>130.11000000000001</v>
      </c>
      <c r="C2650" s="94"/>
      <c r="D2650" s="93">
        <f>VLOOKUP($J2641,ASBVs!$A$2:$AS$1041,44,FALSE)</f>
        <v>162.28</v>
      </c>
      <c r="E2650" s="94"/>
      <c r="F2650" s="92"/>
      <c r="G2650" s="34" t="s">
        <v>2671</v>
      </c>
      <c r="H2650" s="35" t="str">
        <f>VLOOKUP($J2641,ASBVs!$A$2:$AW$1041,48,FALSE)</f>
        <v>2</v>
      </c>
      <c r="I2650" s="34" t="s">
        <v>2672</v>
      </c>
      <c r="J2650" s="35">
        <f>VLOOKUP($J2641,ASBVs!$A$2:$AW$1041,49,FALSE)</f>
        <v>3</v>
      </c>
    </row>
    <row r="2651" spans="2:10" ht="12.6" customHeight="1" x14ac:dyDescent="0.3">
      <c r="B2651" s="36" t="s">
        <v>2696</v>
      </c>
      <c r="C2651" s="95" t="str">
        <f>VLOOKUP($J2641,ASBVs!$A$2:$E$1041,5,FALSE)</f>
        <v>Pen of 2</v>
      </c>
      <c r="D2651" s="96"/>
      <c r="E2651" s="97" t="s">
        <v>2697</v>
      </c>
      <c r="F2651" s="98"/>
      <c r="G2651" s="74"/>
      <c r="H2651" s="75"/>
      <c r="I2651" s="37" t="s">
        <v>2698</v>
      </c>
      <c r="J2651" s="38"/>
    </row>
    <row r="2653" spans="2:10" ht="12.6" customHeight="1" x14ac:dyDescent="0.3">
      <c r="B2653" s="76" t="s">
        <v>2692</v>
      </c>
      <c r="C2653" s="77"/>
      <c r="D2653" s="20" t="str">
        <f>VLOOKUP($J2653,ASBVs!$A$2:$B$1041,2,FALSE)</f>
        <v>224742</v>
      </c>
      <c r="E2653" s="21"/>
      <c r="F2653" s="22" t="str">
        <f>VLOOKUP($J2653,ASBVs!$A$2:$J$1041,10,FALSE)</f>
        <v>Twin</v>
      </c>
      <c r="G2653" s="78" t="str">
        <f>VLOOKUP($J2653,ASBVs!$A$2:$AX$1041,50,FALSE)</f>
        <v xml:space="preserve"> </v>
      </c>
      <c r="H2653" s="79"/>
      <c r="I2653" s="23" t="s">
        <v>2693</v>
      </c>
      <c r="J2653" s="24" t="s">
        <v>2137</v>
      </c>
    </row>
    <row r="2654" spans="2:10" ht="12.6" customHeight="1" x14ac:dyDescent="0.3">
      <c r="B2654" s="25" t="s">
        <v>2694</v>
      </c>
      <c r="C2654" s="80" t="str">
        <f>VLOOKUP($J2653,ASBVs!$A$2:$H$1041,8,FALSE)</f>
        <v>215475</v>
      </c>
      <c r="D2654" s="80"/>
      <c r="E2654" s="81"/>
      <c r="F2654" s="26" t="s">
        <v>2639</v>
      </c>
      <c r="G2654" s="82">
        <f>VLOOKUP($J2653,ASBVs!$A$2:$I$1041,9,FALSE)</f>
        <v>44711</v>
      </c>
      <c r="H2654" s="83"/>
      <c r="I2654" s="83"/>
      <c r="J2654" s="84"/>
    </row>
    <row r="2655" spans="2:10" ht="12.6" customHeight="1" x14ac:dyDescent="0.3">
      <c r="B2655" s="27" t="s">
        <v>0</v>
      </c>
      <c r="C2655" s="28" t="s">
        <v>1</v>
      </c>
      <c r="D2655" s="28" t="s">
        <v>2</v>
      </c>
      <c r="E2655" s="28" t="s">
        <v>3</v>
      </c>
      <c r="F2655" s="27" t="s">
        <v>4</v>
      </c>
      <c r="G2655" s="28" t="s">
        <v>1093</v>
      </c>
      <c r="H2655" s="28" t="s">
        <v>1092</v>
      </c>
      <c r="I2655" s="28" t="s">
        <v>5</v>
      </c>
      <c r="J2655" s="28" t="s">
        <v>2652</v>
      </c>
    </row>
    <row r="2656" spans="2:10" ht="12.6" customHeight="1" x14ac:dyDescent="0.3">
      <c r="B2656" s="29">
        <f>VLOOKUP($J2653,ASBVs!$A$2:$AP$1041,11,FALSE)</f>
        <v>0.81</v>
      </c>
      <c r="C2656" s="29">
        <f>VLOOKUP($J2653,ASBVs!$A$2:$AP$1041,13,FALSE)</f>
        <v>12.3</v>
      </c>
      <c r="D2656" s="29">
        <f>VLOOKUP($J2653,ASBVs!$A$2:$AP$1041,15,FALSE)</f>
        <v>16.41</v>
      </c>
      <c r="E2656" s="29">
        <f>VLOOKUP($J2653,ASBVs!$A$2:$AP$1041,17,FALSE)</f>
        <v>-1.35</v>
      </c>
      <c r="F2656" s="29">
        <f>VLOOKUP($J2653,ASBVs!$A$2:$AP$1041,19,FALSE)</f>
        <v>0.8</v>
      </c>
      <c r="G2656" s="39">
        <f>VLOOKUP($J2653,ASBVs!$A$2:$AP$1041,41,FALSE)</f>
        <v>0.45</v>
      </c>
      <c r="H2656" s="39">
        <f>VLOOKUP($J2653,ASBVs!$A$2:$AP$1041,39,FALSE)</f>
        <v>0.24</v>
      </c>
      <c r="I2656" s="29">
        <f>VLOOKUP($J2653,ASBVs!$A$2:$AP$1041,21,FALSE)</f>
        <v>-0.03</v>
      </c>
      <c r="J2656" s="39">
        <f>VLOOKUP($J2653,ASBVs!$A$2:$AP$1041,31,FALSE)</f>
        <v>0.26</v>
      </c>
    </row>
    <row r="2657" spans="2:10" ht="12.6" customHeight="1" x14ac:dyDescent="0.3">
      <c r="B2657" s="29">
        <f>VLOOKUP($J2653,ASBVs!$A$2:$AP$1041,12,FALSE)</f>
        <v>62</v>
      </c>
      <c r="C2657" s="29">
        <f>VLOOKUP($J2653,ASBVs!$A$2:$AP$1041,14,FALSE)</f>
        <v>69</v>
      </c>
      <c r="D2657" s="29">
        <f>VLOOKUP($J2653,ASBVs!$A$2:$AP$1041,16,FALSE)</f>
        <v>57</v>
      </c>
      <c r="E2657" s="29">
        <f>VLOOKUP($J2653,ASBVs!$A$2:$AP$1041,18,FALSE)</f>
        <v>62</v>
      </c>
      <c r="F2657" s="29">
        <f>VLOOKUP($J2653,ASBVs!$A$2:$AP$1041,20,FALSE)</f>
        <v>63</v>
      </c>
      <c r="G2657" s="29">
        <f>VLOOKUP($J2653,ASBVs!$A$2:$AP$1041,42,FALSE)</f>
        <v>48</v>
      </c>
      <c r="H2657" s="29">
        <f>VLOOKUP($J2653,ASBVs!$A$2:$AP$1041,40,FALSE)</f>
        <v>42</v>
      </c>
      <c r="I2657" s="29">
        <f>VLOOKUP($J2653,ASBVs!$A$2:$AP$1041,22,FALSE)</f>
        <v>52</v>
      </c>
      <c r="J2657" s="29">
        <f>VLOOKUP($J2653,ASBVs!$A$2:$AP$1041,32,FALSE)</f>
        <v>46</v>
      </c>
    </row>
    <row r="2658" spans="2:10" ht="12.6" customHeight="1" x14ac:dyDescent="0.3">
      <c r="B2658" s="31" t="s">
        <v>1089</v>
      </c>
      <c r="C2658" s="27" t="s">
        <v>1090</v>
      </c>
      <c r="D2658" s="27" t="s">
        <v>1091</v>
      </c>
      <c r="E2658" s="27" t="s">
        <v>8</v>
      </c>
      <c r="F2658" s="27" t="s">
        <v>6</v>
      </c>
      <c r="G2658" s="27" t="s">
        <v>7</v>
      </c>
      <c r="H2658" s="27" t="s">
        <v>2638</v>
      </c>
      <c r="I2658" s="85" t="s">
        <v>2700</v>
      </c>
      <c r="J2658" s="86"/>
    </row>
    <row r="2659" spans="2:10" ht="12.6" customHeight="1" x14ac:dyDescent="0.3">
      <c r="B2659" s="30">
        <f>VLOOKUP($J2653,ASBVs!$A$2:$AP$1041,33,FALSE)</f>
        <v>0.02</v>
      </c>
      <c r="C2659" s="30">
        <f>VLOOKUP($J2653,ASBVs!$A$2:$AP$1041,35,FALSE)</f>
        <v>0.27</v>
      </c>
      <c r="D2659" s="30">
        <f>VLOOKUP($J2653,ASBVs!$A$2:$AP$1041,37,FALSE)</f>
        <v>0.01</v>
      </c>
      <c r="E2659" s="32">
        <f>VLOOKUP($J2653,ASBVs!$A$2:$AP$1041,29,FALSE)</f>
        <v>6.49</v>
      </c>
      <c r="F2659" s="32">
        <f>VLOOKUP($J2653,ASBVs!$A$2:$AP$1041,23,FALSE)</f>
        <v>-0.4</v>
      </c>
      <c r="G2659" s="32">
        <f>VLOOKUP($J2653,ASBVs!$A$2:$AP$1041,25,FALSE)</f>
        <v>6.75</v>
      </c>
      <c r="H2659" s="32">
        <f>VLOOKUP($J2653,ASBVs!$A$2:$AP$1041,27,FALSE)</f>
        <v>1.33</v>
      </c>
      <c r="I2659" s="86"/>
      <c r="J2659" s="86"/>
    </row>
    <row r="2660" spans="2:10" ht="12.6" customHeight="1" x14ac:dyDescent="0.3">
      <c r="B2660" s="33">
        <f>VLOOKUP($J2653,ASBVs!$A$2:$AP$1041,34,FALSE)</f>
        <v>37</v>
      </c>
      <c r="C2660" s="33">
        <f>VLOOKUP($J2653,ASBVs!$A$2:$AP$1041,36,FALSE)</f>
        <v>45</v>
      </c>
      <c r="D2660" s="33">
        <f>VLOOKUP($J2653,ASBVs!$A$2:$AP$1041,38,FALSE)</f>
        <v>31</v>
      </c>
      <c r="E2660" s="33">
        <f>VLOOKUP($J2653,ASBVs!$A$2:$AP$1041,30,FALSE)</f>
        <v>58</v>
      </c>
      <c r="F2660" s="33">
        <f>VLOOKUP($J2653,ASBVs!$A$2:$AP$1041,24,FALSE)</f>
        <v>43</v>
      </c>
      <c r="G2660" s="33">
        <f>VLOOKUP($J2653,ASBVs!$A$2:$AP$1041,26,FALSE)</f>
        <v>43</v>
      </c>
      <c r="H2660" s="33">
        <f>VLOOKUP($J2653,ASBVs!$A$2:$AP$1041,28,FALSE)</f>
        <v>47</v>
      </c>
      <c r="I2660" s="99">
        <f>VLOOKUP($J2653,ASBVs!$A$2:$AQ$1041,43,FALSE)</f>
        <v>12.270000000000001</v>
      </c>
      <c r="J2660" s="79"/>
    </row>
    <row r="2661" spans="2:10" ht="12.6" customHeight="1" x14ac:dyDescent="0.3">
      <c r="B2661" s="87" t="s">
        <v>2695</v>
      </c>
      <c r="C2661" s="88"/>
      <c r="D2661" s="89" t="s">
        <v>2699</v>
      </c>
      <c r="E2661" s="90"/>
      <c r="F2661" s="91" t="str">
        <f>VLOOKUP($J2653,ASBVs!$A$2:$F$1041,6,FALSE)</f>
        <v xml:space="preserve"> </v>
      </c>
      <c r="G2661" s="34" t="s">
        <v>2669</v>
      </c>
      <c r="H2661" s="35" t="str">
        <f>VLOOKUP($J2653,ASBVs!$A$2:$AU$1041,46,FALSE)</f>
        <v>3</v>
      </c>
      <c r="I2661" s="34" t="s">
        <v>2670</v>
      </c>
      <c r="J2661" s="35" t="str">
        <f>VLOOKUP($J2653,ASBVs!$A$2:$AU$1041,47,FALSE)</f>
        <v>1</v>
      </c>
    </row>
    <row r="2662" spans="2:10" ht="12.6" customHeight="1" x14ac:dyDescent="0.3">
      <c r="B2662" s="93">
        <f>VLOOKUP($J2653,ASBVs!$A$2:$AS$1041,45,FALSE)</f>
        <v>130.1</v>
      </c>
      <c r="C2662" s="94"/>
      <c r="D2662" s="93">
        <f>VLOOKUP($J2653,ASBVs!$A$2:$AS$1041,44,FALSE)</f>
        <v>161.72</v>
      </c>
      <c r="E2662" s="94"/>
      <c r="F2662" s="92"/>
      <c r="G2662" s="34" t="s">
        <v>2671</v>
      </c>
      <c r="H2662" s="35" t="str">
        <f>VLOOKUP($J2653,ASBVs!$A$2:$AW$1041,48,FALSE)</f>
        <v>2</v>
      </c>
      <c r="I2662" s="34" t="s">
        <v>2672</v>
      </c>
      <c r="J2662" s="35">
        <f>VLOOKUP($J2653,ASBVs!$A$2:$AW$1041,49,FALSE)</f>
        <v>3</v>
      </c>
    </row>
    <row r="2663" spans="2:10" ht="12.6" customHeight="1" x14ac:dyDescent="0.3">
      <c r="B2663" s="36" t="s">
        <v>2696</v>
      </c>
      <c r="C2663" s="95" t="str">
        <f>VLOOKUP($J2653,ASBVs!$A$2:$E$1041,5,FALSE)</f>
        <v>Pen of 2</v>
      </c>
      <c r="D2663" s="96"/>
      <c r="E2663" s="97" t="s">
        <v>2697</v>
      </c>
      <c r="F2663" s="98"/>
      <c r="G2663" s="74"/>
      <c r="H2663" s="75"/>
      <c r="I2663" s="37" t="s">
        <v>2698</v>
      </c>
      <c r="J2663" s="38"/>
    </row>
    <row r="2665" spans="2:10" ht="12.6" customHeight="1" x14ac:dyDescent="0.3">
      <c r="B2665" s="76" t="s">
        <v>2692</v>
      </c>
      <c r="C2665" s="77"/>
      <c r="D2665" s="20" t="str">
        <f>VLOOKUP($J2665,ASBVs!$A$2:$B$1041,2,FALSE)</f>
        <v>224137</v>
      </c>
      <c r="E2665" s="21"/>
      <c r="F2665" s="22" t="str">
        <f>VLOOKUP($J2665,ASBVs!$A$2:$J$1041,10,FALSE)</f>
        <v>Twin</v>
      </c>
      <c r="G2665" s="78" t="str">
        <f>VLOOKUP($J2665,ASBVs!$A$2:$AX$1041,50,FALSE)</f>
        <v>«««««</v>
      </c>
      <c r="H2665" s="79"/>
      <c r="I2665" s="23" t="s">
        <v>2693</v>
      </c>
      <c r="J2665" s="24" t="s">
        <v>2138</v>
      </c>
    </row>
    <row r="2666" spans="2:10" ht="12.6" customHeight="1" x14ac:dyDescent="0.3">
      <c r="B2666" s="25" t="s">
        <v>2694</v>
      </c>
      <c r="C2666" s="80" t="str">
        <f>VLOOKUP($J2665,ASBVs!$A$2:$H$1041,8,FALSE)</f>
        <v>218844</v>
      </c>
      <c r="D2666" s="80"/>
      <c r="E2666" s="81"/>
      <c r="F2666" s="26" t="s">
        <v>2639</v>
      </c>
      <c r="G2666" s="82">
        <f>VLOOKUP($J2665,ASBVs!$A$2:$I$1041,9,FALSE)</f>
        <v>44708</v>
      </c>
      <c r="H2666" s="83"/>
      <c r="I2666" s="83"/>
      <c r="J2666" s="84"/>
    </row>
    <row r="2667" spans="2:10" ht="12.6" customHeight="1" x14ac:dyDescent="0.3">
      <c r="B2667" s="27" t="s">
        <v>0</v>
      </c>
      <c r="C2667" s="28" t="s">
        <v>1</v>
      </c>
      <c r="D2667" s="28" t="s">
        <v>2</v>
      </c>
      <c r="E2667" s="28" t="s">
        <v>3</v>
      </c>
      <c r="F2667" s="27" t="s">
        <v>4</v>
      </c>
      <c r="G2667" s="28" t="s">
        <v>1093</v>
      </c>
      <c r="H2667" s="28" t="s">
        <v>1092</v>
      </c>
      <c r="I2667" s="28" t="s">
        <v>5</v>
      </c>
      <c r="J2667" s="28" t="s">
        <v>2652</v>
      </c>
    </row>
    <row r="2668" spans="2:10" ht="12.6" customHeight="1" x14ac:dyDescent="0.3">
      <c r="B2668" s="29">
        <f>VLOOKUP($J2665,ASBVs!$A$2:$AP$1041,11,FALSE)</f>
        <v>0.2</v>
      </c>
      <c r="C2668" s="29">
        <f>VLOOKUP($J2665,ASBVs!$A$2:$AP$1041,13,FALSE)</f>
        <v>6.1</v>
      </c>
      <c r="D2668" s="29">
        <f>VLOOKUP($J2665,ASBVs!$A$2:$AP$1041,15,FALSE)</f>
        <v>9.32</v>
      </c>
      <c r="E2668" s="29">
        <f>VLOOKUP($J2665,ASBVs!$A$2:$AP$1041,17,FALSE)</f>
        <v>1.1200000000000001</v>
      </c>
      <c r="F2668" s="29">
        <f>VLOOKUP($J2665,ASBVs!$A$2:$AP$1041,19,FALSE)</f>
        <v>2.23</v>
      </c>
      <c r="G2668" s="39">
        <f>VLOOKUP($J2665,ASBVs!$A$2:$AP$1041,41,FALSE)</f>
        <v>0.49</v>
      </c>
      <c r="H2668" s="39">
        <f>VLOOKUP($J2665,ASBVs!$A$2:$AP$1041,39,FALSE)</f>
        <v>0.33</v>
      </c>
      <c r="I2668" s="29">
        <f>VLOOKUP($J2665,ASBVs!$A$2:$AP$1041,21,FALSE)</f>
        <v>-0.78</v>
      </c>
      <c r="J2668" s="39">
        <f>VLOOKUP($J2665,ASBVs!$A$2:$AP$1041,31,FALSE)</f>
        <v>0.32</v>
      </c>
    </row>
    <row r="2669" spans="2:10" ht="12.6" customHeight="1" x14ac:dyDescent="0.3">
      <c r="B2669" s="29">
        <f>VLOOKUP($J2665,ASBVs!$A$2:$AP$1041,12,FALSE)</f>
        <v>67</v>
      </c>
      <c r="C2669" s="29">
        <f>VLOOKUP($J2665,ASBVs!$A$2:$AP$1041,14,FALSE)</f>
        <v>70</v>
      </c>
      <c r="D2669" s="29">
        <f>VLOOKUP($J2665,ASBVs!$A$2:$AP$1041,16,FALSE)</f>
        <v>60</v>
      </c>
      <c r="E2669" s="29">
        <f>VLOOKUP($J2665,ASBVs!$A$2:$AP$1041,18,FALSE)</f>
        <v>64</v>
      </c>
      <c r="F2669" s="29">
        <f>VLOOKUP($J2665,ASBVs!$A$2:$AP$1041,20,FALSE)</f>
        <v>64</v>
      </c>
      <c r="G2669" s="29">
        <f>VLOOKUP($J2665,ASBVs!$A$2:$AP$1041,42,FALSE)</f>
        <v>54</v>
      </c>
      <c r="H2669" s="29">
        <f>VLOOKUP($J2665,ASBVs!$A$2:$AP$1041,40,FALSE)</f>
        <v>48</v>
      </c>
      <c r="I2669" s="29">
        <f>VLOOKUP($J2665,ASBVs!$A$2:$AP$1041,22,FALSE)</f>
        <v>57</v>
      </c>
      <c r="J2669" s="29">
        <f>VLOOKUP($J2665,ASBVs!$A$2:$AP$1041,32,FALSE)</f>
        <v>52</v>
      </c>
    </row>
    <row r="2670" spans="2:10" ht="12.6" customHeight="1" x14ac:dyDescent="0.3">
      <c r="B2670" s="31" t="s">
        <v>1089</v>
      </c>
      <c r="C2670" s="27" t="s">
        <v>1090</v>
      </c>
      <c r="D2670" s="27" t="s">
        <v>1091</v>
      </c>
      <c r="E2670" s="27" t="s">
        <v>8</v>
      </c>
      <c r="F2670" s="27" t="s">
        <v>6</v>
      </c>
      <c r="G2670" s="27" t="s">
        <v>7</v>
      </c>
      <c r="H2670" s="27" t="s">
        <v>2638</v>
      </c>
      <c r="I2670" s="85" t="s">
        <v>2700</v>
      </c>
      <c r="J2670" s="86"/>
    </row>
    <row r="2671" spans="2:10" ht="12.6" customHeight="1" x14ac:dyDescent="0.3">
      <c r="B2671" s="30">
        <f>VLOOKUP($J2665,ASBVs!$A$2:$AP$1041,33,FALSE)</f>
        <v>7.0000000000000007E-2</v>
      </c>
      <c r="C2671" s="30">
        <f>VLOOKUP($J2665,ASBVs!$A$2:$AP$1041,35,FALSE)</f>
        <v>0.32</v>
      </c>
      <c r="D2671" s="30">
        <f>VLOOKUP($J2665,ASBVs!$A$2:$AP$1041,37,FALSE)</f>
        <v>-0.01</v>
      </c>
      <c r="E2671" s="32">
        <f>VLOOKUP($J2665,ASBVs!$A$2:$AP$1041,29,FALSE)</f>
        <v>2.96</v>
      </c>
      <c r="F2671" s="32">
        <f>VLOOKUP($J2665,ASBVs!$A$2:$AP$1041,23,FALSE)</f>
        <v>0.06</v>
      </c>
      <c r="G2671" s="32">
        <f>VLOOKUP($J2665,ASBVs!$A$2:$AP$1041,25,FALSE)</f>
        <v>1.6</v>
      </c>
      <c r="H2671" s="32">
        <f>VLOOKUP($J2665,ASBVs!$A$2:$AP$1041,27,FALSE)</f>
        <v>2.1</v>
      </c>
      <c r="I2671" s="86"/>
      <c r="J2671" s="86"/>
    </row>
    <row r="2672" spans="2:10" ht="12.6" customHeight="1" x14ac:dyDescent="0.3">
      <c r="B2672" s="33">
        <f>VLOOKUP($J2665,ASBVs!$A$2:$AP$1041,34,FALSE)</f>
        <v>43</v>
      </c>
      <c r="C2672" s="33">
        <f>VLOOKUP($J2665,ASBVs!$A$2:$AP$1041,36,FALSE)</f>
        <v>51</v>
      </c>
      <c r="D2672" s="33">
        <f>VLOOKUP($J2665,ASBVs!$A$2:$AP$1041,38,FALSE)</f>
        <v>36</v>
      </c>
      <c r="E2672" s="33">
        <f>VLOOKUP($J2665,ASBVs!$A$2:$AP$1041,30,FALSE)</f>
        <v>59</v>
      </c>
      <c r="F2672" s="33">
        <f>VLOOKUP($J2665,ASBVs!$A$2:$AP$1041,24,FALSE)</f>
        <v>49</v>
      </c>
      <c r="G2672" s="33">
        <f>VLOOKUP($J2665,ASBVs!$A$2:$AP$1041,26,FALSE)</f>
        <v>48</v>
      </c>
      <c r="H2672" s="33">
        <f>VLOOKUP($J2665,ASBVs!$A$2:$AP$1041,28,FALSE)</f>
        <v>52</v>
      </c>
      <c r="I2672" s="99">
        <f>VLOOKUP($J2665,ASBVs!$A$2:$AQ$1041,43,FALSE)</f>
        <v>5.3199999999999994</v>
      </c>
      <c r="J2672" s="79"/>
    </row>
    <row r="2673" spans="2:10" ht="12.6" customHeight="1" x14ac:dyDescent="0.3">
      <c r="B2673" s="87" t="s">
        <v>2695</v>
      </c>
      <c r="C2673" s="88"/>
      <c r="D2673" s="89" t="s">
        <v>2699</v>
      </c>
      <c r="E2673" s="90"/>
      <c r="F2673" s="91" t="str">
        <f>VLOOKUP($J2665,ASBVs!$A$2:$F$1041,6,FALSE)</f>
        <v xml:space="preserve"> </v>
      </c>
      <c r="G2673" s="34" t="s">
        <v>2669</v>
      </c>
      <c r="H2673" s="35" t="str">
        <f>VLOOKUP($J2665,ASBVs!$A$2:$AU$1041,46,FALSE)</f>
        <v>2</v>
      </c>
      <c r="I2673" s="34" t="s">
        <v>2670</v>
      </c>
      <c r="J2673" s="35" t="str">
        <f>VLOOKUP($J2665,ASBVs!$A$2:$AU$1041,47,FALSE)</f>
        <v>1</v>
      </c>
    </row>
    <row r="2674" spans="2:10" ht="12.6" customHeight="1" x14ac:dyDescent="0.3">
      <c r="B2674" s="93">
        <f>VLOOKUP($J2665,ASBVs!$A$2:$AS$1041,45,FALSE)</f>
        <v>126.22</v>
      </c>
      <c r="C2674" s="94"/>
      <c r="D2674" s="93">
        <f>VLOOKUP($J2665,ASBVs!$A$2:$AS$1041,44,FALSE)</f>
        <v>163.30000000000001</v>
      </c>
      <c r="E2674" s="94"/>
      <c r="F2674" s="92"/>
      <c r="G2674" s="34" t="s">
        <v>2671</v>
      </c>
      <c r="H2674" s="35" t="str">
        <f>VLOOKUP($J2665,ASBVs!$A$2:$AW$1041,48,FALSE)</f>
        <v>2</v>
      </c>
      <c r="I2674" s="34" t="s">
        <v>2672</v>
      </c>
      <c r="J2674" s="35">
        <f>VLOOKUP($J2665,ASBVs!$A$2:$AW$1041,49,FALSE)</f>
        <v>4</v>
      </c>
    </row>
    <row r="2675" spans="2:10" ht="12.6" customHeight="1" x14ac:dyDescent="0.3">
      <c r="B2675" s="36" t="s">
        <v>2696</v>
      </c>
      <c r="C2675" s="95" t="str">
        <f>VLOOKUP($J2665,ASBVs!$A$2:$E$1041,5,FALSE)</f>
        <v>Pen of 2</v>
      </c>
      <c r="D2675" s="96"/>
      <c r="E2675" s="97" t="s">
        <v>2697</v>
      </c>
      <c r="F2675" s="98"/>
      <c r="G2675" s="74"/>
      <c r="H2675" s="75"/>
      <c r="I2675" s="37" t="s">
        <v>2698</v>
      </c>
      <c r="J2675" s="38"/>
    </row>
    <row r="2677" spans="2:10" ht="12.6" customHeight="1" x14ac:dyDescent="0.3">
      <c r="B2677" s="76" t="s">
        <v>2692</v>
      </c>
      <c r="C2677" s="77"/>
      <c r="D2677" s="20" t="str">
        <f>VLOOKUP($J2677,ASBVs!$A$2:$B$1041,2,FALSE)</f>
        <v>224136</v>
      </c>
      <c r="E2677" s="21"/>
      <c r="F2677" s="22" t="str">
        <f>VLOOKUP($J2677,ASBVs!$A$2:$J$1041,10,FALSE)</f>
        <v>Twin</v>
      </c>
      <c r="G2677" s="78" t="str">
        <f>VLOOKUP($J2677,ASBVs!$A$2:$AX$1041,50,FALSE)</f>
        <v>«««««</v>
      </c>
      <c r="H2677" s="79"/>
      <c r="I2677" s="23" t="s">
        <v>2693</v>
      </c>
      <c r="J2677" s="24" t="s">
        <v>2139</v>
      </c>
    </row>
    <row r="2678" spans="2:10" ht="12.6" customHeight="1" x14ac:dyDescent="0.3">
      <c r="B2678" s="25" t="s">
        <v>2694</v>
      </c>
      <c r="C2678" s="80" t="str">
        <f>VLOOKUP($J2677,ASBVs!$A$2:$H$1041,8,FALSE)</f>
        <v>218844</v>
      </c>
      <c r="D2678" s="80"/>
      <c r="E2678" s="81"/>
      <c r="F2678" s="26" t="s">
        <v>2639</v>
      </c>
      <c r="G2678" s="82">
        <f>VLOOKUP($J2677,ASBVs!$A$2:$I$1041,9,FALSE)</f>
        <v>44708</v>
      </c>
      <c r="H2678" s="83"/>
      <c r="I2678" s="83"/>
      <c r="J2678" s="84"/>
    </row>
    <row r="2679" spans="2:10" ht="12.6" customHeight="1" x14ac:dyDescent="0.3">
      <c r="B2679" s="27" t="s">
        <v>0</v>
      </c>
      <c r="C2679" s="28" t="s">
        <v>1</v>
      </c>
      <c r="D2679" s="28" t="s">
        <v>2</v>
      </c>
      <c r="E2679" s="28" t="s">
        <v>3</v>
      </c>
      <c r="F2679" s="27" t="s">
        <v>4</v>
      </c>
      <c r="G2679" s="28" t="s">
        <v>1093</v>
      </c>
      <c r="H2679" s="28" t="s">
        <v>1092</v>
      </c>
      <c r="I2679" s="28" t="s">
        <v>5</v>
      </c>
      <c r="J2679" s="28" t="s">
        <v>2652</v>
      </c>
    </row>
    <row r="2680" spans="2:10" ht="12.6" customHeight="1" x14ac:dyDescent="0.3">
      <c r="B2680" s="29">
        <f>VLOOKUP($J2677,ASBVs!$A$2:$AP$1041,11,FALSE)</f>
        <v>0.27</v>
      </c>
      <c r="C2680" s="29">
        <f>VLOOKUP($J2677,ASBVs!$A$2:$AP$1041,13,FALSE)</f>
        <v>6.86</v>
      </c>
      <c r="D2680" s="29">
        <f>VLOOKUP($J2677,ASBVs!$A$2:$AP$1041,15,FALSE)</f>
        <v>10.91</v>
      </c>
      <c r="E2680" s="29">
        <f>VLOOKUP($J2677,ASBVs!$A$2:$AP$1041,17,FALSE)</f>
        <v>0.91</v>
      </c>
      <c r="F2680" s="29">
        <f>VLOOKUP($J2677,ASBVs!$A$2:$AP$1041,19,FALSE)</f>
        <v>2.29</v>
      </c>
      <c r="G2680" s="39">
        <f>VLOOKUP($J2677,ASBVs!$A$2:$AP$1041,41,FALSE)</f>
        <v>0.48</v>
      </c>
      <c r="H2680" s="39">
        <f>VLOOKUP($J2677,ASBVs!$A$2:$AP$1041,39,FALSE)</f>
        <v>0.28000000000000003</v>
      </c>
      <c r="I2680" s="29">
        <f>VLOOKUP($J2677,ASBVs!$A$2:$AP$1041,21,FALSE)</f>
        <v>0.11</v>
      </c>
      <c r="J2680" s="39">
        <f>VLOOKUP($J2677,ASBVs!$A$2:$AP$1041,31,FALSE)</f>
        <v>0.32</v>
      </c>
    </row>
    <row r="2681" spans="2:10" ht="12.6" customHeight="1" x14ac:dyDescent="0.3">
      <c r="B2681" s="29">
        <f>VLOOKUP($J2677,ASBVs!$A$2:$AP$1041,12,FALSE)</f>
        <v>66</v>
      </c>
      <c r="C2681" s="29">
        <f>VLOOKUP($J2677,ASBVs!$A$2:$AP$1041,14,FALSE)</f>
        <v>69</v>
      </c>
      <c r="D2681" s="29">
        <f>VLOOKUP($J2677,ASBVs!$A$2:$AP$1041,16,FALSE)</f>
        <v>59</v>
      </c>
      <c r="E2681" s="29">
        <f>VLOOKUP($J2677,ASBVs!$A$2:$AP$1041,18,FALSE)</f>
        <v>63</v>
      </c>
      <c r="F2681" s="29">
        <f>VLOOKUP($J2677,ASBVs!$A$2:$AP$1041,20,FALSE)</f>
        <v>64</v>
      </c>
      <c r="G2681" s="29">
        <f>VLOOKUP($J2677,ASBVs!$A$2:$AP$1041,42,FALSE)</f>
        <v>53</v>
      </c>
      <c r="H2681" s="29">
        <f>VLOOKUP($J2677,ASBVs!$A$2:$AP$1041,40,FALSE)</f>
        <v>47</v>
      </c>
      <c r="I2681" s="29">
        <f>VLOOKUP($J2677,ASBVs!$A$2:$AP$1041,22,FALSE)</f>
        <v>57</v>
      </c>
      <c r="J2681" s="29">
        <f>VLOOKUP($J2677,ASBVs!$A$2:$AP$1041,32,FALSE)</f>
        <v>51</v>
      </c>
    </row>
    <row r="2682" spans="2:10" ht="12.6" customHeight="1" x14ac:dyDescent="0.3">
      <c r="B2682" s="31" t="s">
        <v>1089</v>
      </c>
      <c r="C2682" s="27" t="s">
        <v>1090</v>
      </c>
      <c r="D2682" s="27" t="s">
        <v>1091</v>
      </c>
      <c r="E2682" s="27" t="s">
        <v>8</v>
      </c>
      <c r="F2682" s="27" t="s">
        <v>6</v>
      </c>
      <c r="G2682" s="27" t="s">
        <v>7</v>
      </c>
      <c r="H2682" s="27" t="s">
        <v>2638</v>
      </c>
      <c r="I2682" s="85" t="s">
        <v>2700</v>
      </c>
      <c r="J2682" s="86"/>
    </row>
    <row r="2683" spans="2:10" ht="12.6" customHeight="1" x14ac:dyDescent="0.3">
      <c r="B2683" s="30">
        <f>VLOOKUP($J2677,ASBVs!$A$2:$AP$1041,33,FALSE)</f>
        <v>7.0000000000000007E-2</v>
      </c>
      <c r="C2683" s="30">
        <f>VLOOKUP($J2677,ASBVs!$A$2:$AP$1041,35,FALSE)</f>
        <v>0.27</v>
      </c>
      <c r="D2683" s="30">
        <f>VLOOKUP($J2677,ASBVs!$A$2:$AP$1041,37,FALSE)</f>
        <v>1E-3</v>
      </c>
      <c r="E2683" s="32">
        <f>VLOOKUP($J2677,ASBVs!$A$2:$AP$1041,29,FALSE)</f>
        <v>3.43</v>
      </c>
      <c r="F2683" s="32">
        <f>VLOOKUP($J2677,ASBVs!$A$2:$AP$1041,23,FALSE)</f>
        <v>-7.0000000000000007E-2</v>
      </c>
      <c r="G2683" s="32">
        <f>VLOOKUP($J2677,ASBVs!$A$2:$AP$1041,25,FALSE)</f>
        <v>2.0099999999999998</v>
      </c>
      <c r="H2683" s="32">
        <f>VLOOKUP($J2677,ASBVs!$A$2:$AP$1041,27,FALSE)</f>
        <v>2.4300000000000002</v>
      </c>
      <c r="I2683" s="86"/>
      <c r="J2683" s="86"/>
    </row>
    <row r="2684" spans="2:10" ht="12.6" customHeight="1" x14ac:dyDescent="0.3">
      <c r="B2684" s="33">
        <f>VLOOKUP($J2677,ASBVs!$A$2:$AP$1041,34,FALSE)</f>
        <v>42</v>
      </c>
      <c r="C2684" s="33">
        <f>VLOOKUP($J2677,ASBVs!$A$2:$AP$1041,36,FALSE)</f>
        <v>50</v>
      </c>
      <c r="D2684" s="33">
        <f>VLOOKUP($J2677,ASBVs!$A$2:$AP$1041,38,FALSE)</f>
        <v>36</v>
      </c>
      <c r="E2684" s="33">
        <f>VLOOKUP($J2677,ASBVs!$A$2:$AP$1041,30,FALSE)</f>
        <v>59</v>
      </c>
      <c r="F2684" s="33">
        <f>VLOOKUP($J2677,ASBVs!$A$2:$AP$1041,24,FALSE)</f>
        <v>48</v>
      </c>
      <c r="G2684" s="33">
        <f>VLOOKUP($J2677,ASBVs!$A$2:$AP$1041,26,FALSE)</f>
        <v>48</v>
      </c>
      <c r="H2684" s="33">
        <f>VLOOKUP($J2677,ASBVs!$A$2:$AP$1041,28,FALSE)</f>
        <v>51</v>
      </c>
      <c r="I2684" s="99">
        <f>VLOOKUP($J2677,ASBVs!$A$2:$AQ$1041,43,FALSE)</f>
        <v>6.9700000000000006</v>
      </c>
      <c r="J2684" s="79"/>
    </row>
    <row r="2685" spans="2:10" ht="12.6" customHeight="1" x14ac:dyDescent="0.3">
      <c r="B2685" s="87" t="s">
        <v>2695</v>
      </c>
      <c r="C2685" s="88"/>
      <c r="D2685" s="89" t="s">
        <v>2699</v>
      </c>
      <c r="E2685" s="90"/>
      <c r="F2685" s="91" t="str">
        <f>VLOOKUP($J2677,ASBVs!$A$2:$F$1041,6,FALSE)</f>
        <v xml:space="preserve"> </v>
      </c>
      <c r="G2685" s="34" t="s">
        <v>2669</v>
      </c>
      <c r="H2685" s="35" t="str">
        <f>VLOOKUP($J2677,ASBVs!$A$2:$AU$1041,46,FALSE)</f>
        <v>2</v>
      </c>
      <c r="I2685" s="34" t="s">
        <v>2670</v>
      </c>
      <c r="J2685" s="35" t="str">
        <f>VLOOKUP($J2677,ASBVs!$A$2:$AU$1041,47,FALSE)</f>
        <v>3</v>
      </c>
    </row>
    <row r="2686" spans="2:10" ht="12.6" customHeight="1" x14ac:dyDescent="0.3">
      <c r="B2686" s="93">
        <f>VLOOKUP($J2677,ASBVs!$A$2:$AS$1041,45,FALSE)</f>
        <v>125.68</v>
      </c>
      <c r="C2686" s="94"/>
      <c r="D2686" s="93">
        <f>VLOOKUP($J2677,ASBVs!$A$2:$AS$1041,44,FALSE)</f>
        <v>164.13</v>
      </c>
      <c r="E2686" s="94"/>
      <c r="F2686" s="92"/>
      <c r="G2686" s="34" t="s">
        <v>2671</v>
      </c>
      <c r="H2686" s="35" t="str">
        <f>VLOOKUP($J2677,ASBVs!$A$2:$AW$1041,48,FALSE)</f>
        <v>1</v>
      </c>
      <c r="I2686" s="34" t="s">
        <v>2672</v>
      </c>
      <c r="J2686" s="35">
        <f>VLOOKUP($J2677,ASBVs!$A$2:$AW$1041,49,FALSE)</f>
        <v>3</v>
      </c>
    </row>
    <row r="2687" spans="2:10" ht="12.6" customHeight="1" x14ac:dyDescent="0.3">
      <c r="B2687" s="36" t="s">
        <v>2696</v>
      </c>
      <c r="C2687" s="95" t="str">
        <f>VLOOKUP($J2677,ASBVs!$A$2:$E$1041,5,FALSE)</f>
        <v>Pen of 2</v>
      </c>
      <c r="D2687" s="96"/>
      <c r="E2687" s="97" t="s">
        <v>2697</v>
      </c>
      <c r="F2687" s="98"/>
      <c r="G2687" s="74"/>
      <c r="H2687" s="75"/>
      <c r="I2687" s="37" t="s">
        <v>2698</v>
      </c>
      <c r="J2687" s="38"/>
    </row>
    <row r="2689" spans="2:10" ht="12.6" customHeight="1" x14ac:dyDescent="0.3">
      <c r="B2689" s="76" t="s">
        <v>2692</v>
      </c>
      <c r="C2689" s="77"/>
      <c r="D2689" s="20" t="str">
        <f>VLOOKUP($J2689,ASBVs!$A$2:$B$1041,2,FALSE)</f>
        <v>224199</v>
      </c>
      <c r="E2689" s="21"/>
      <c r="F2689" s="22" t="str">
        <f>VLOOKUP($J2689,ASBVs!$A$2:$J$1041,10,FALSE)</f>
        <v>Twin</v>
      </c>
      <c r="G2689" s="78" t="str">
        <f>VLOOKUP($J2689,ASBVs!$A$2:$AX$1041,50,FALSE)</f>
        <v xml:space="preserve"> </v>
      </c>
      <c r="H2689" s="79"/>
      <c r="I2689" s="23" t="s">
        <v>2693</v>
      </c>
      <c r="J2689" s="24" t="s">
        <v>2140</v>
      </c>
    </row>
    <row r="2690" spans="2:10" ht="12.6" customHeight="1" x14ac:dyDescent="0.3">
      <c r="B2690" s="25" t="s">
        <v>2694</v>
      </c>
      <c r="C2690" s="80" t="str">
        <f>VLOOKUP($J2689,ASBVs!$A$2:$H$1041,8,FALSE)</f>
        <v>213926</v>
      </c>
      <c r="D2690" s="80"/>
      <c r="E2690" s="81"/>
      <c r="F2690" s="26" t="s">
        <v>2639</v>
      </c>
      <c r="G2690" s="82">
        <f>VLOOKUP($J2689,ASBVs!$A$2:$I$1041,9,FALSE)</f>
        <v>44708</v>
      </c>
      <c r="H2690" s="83"/>
      <c r="I2690" s="83"/>
      <c r="J2690" s="84"/>
    </row>
    <row r="2691" spans="2:10" ht="12.6" customHeight="1" x14ac:dyDescent="0.3">
      <c r="B2691" s="27" t="s">
        <v>0</v>
      </c>
      <c r="C2691" s="28" t="s">
        <v>1</v>
      </c>
      <c r="D2691" s="28" t="s">
        <v>2</v>
      </c>
      <c r="E2691" s="28" t="s">
        <v>3</v>
      </c>
      <c r="F2691" s="27" t="s">
        <v>4</v>
      </c>
      <c r="G2691" s="28" t="s">
        <v>1093</v>
      </c>
      <c r="H2691" s="28" t="s">
        <v>1092</v>
      </c>
      <c r="I2691" s="28" t="s">
        <v>5</v>
      </c>
      <c r="J2691" s="28" t="s">
        <v>2652</v>
      </c>
    </row>
    <row r="2692" spans="2:10" ht="12.6" customHeight="1" x14ac:dyDescent="0.3">
      <c r="B2692" s="29">
        <f>VLOOKUP($J2689,ASBVs!$A$2:$AP$1041,11,FALSE)</f>
        <v>0.28999999999999998</v>
      </c>
      <c r="C2692" s="29">
        <f>VLOOKUP($J2689,ASBVs!$A$2:$AP$1041,13,FALSE)</f>
        <v>9.27</v>
      </c>
      <c r="D2692" s="29">
        <f>VLOOKUP($J2689,ASBVs!$A$2:$AP$1041,15,FALSE)</f>
        <v>14.12</v>
      </c>
      <c r="E2692" s="29">
        <f>VLOOKUP($J2689,ASBVs!$A$2:$AP$1041,17,FALSE)</f>
        <v>-0.08</v>
      </c>
      <c r="F2692" s="29">
        <f>VLOOKUP($J2689,ASBVs!$A$2:$AP$1041,19,FALSE)</f>
        <v>2.74</v>
      </c>
      <c r="G2692" s="39">
        <f>VLOOKUP($J2689,ASBVs!$A$2:$AP$1041,41,FALSE)</f>
        <v>0.54</v>
      </c>
      <c r="H2692" s="39">
        <f>VLOOKUP($J2689,ASBVs!$A$2:$AP$1041,39,FALSE)</f>
        <v>0.34</v>
      </c>
      <c r="I2692" s="29">
        <f>VLOOKUP($J2689,ASBVs!$A$2:$AP$1041,21,FALSE)</f>
        <v>-0.64</v>
      </c>
      <c r="J2692" s="39">
        <f>VLOOKUP($J2689,ASBVs!$A$2:$AP$1041,31,FALSE)</f>
        <v>0.32</v>
      </c>
    </row>
    <row r="2693" spans="2:10" ht="12.6" customHeight="1" x14ac:dyDescent="0.3">
      <c r="B2693" s="29">
        <f>VLOOKUP($J2689,ASBVs!$A$2:$AP$1041,12,FALSE)</f>
        <v>67</v>
      </c>
      <c r="C2693" s="29">
        <f>VLOOKUP($J2689,ASBVs!$A$2:$AP$1041,14,FALSE)</f>
        <v>70</v>
      </c>
      <c r="D2693" s="29">
        <f>VLOOKUP($J2689,ASBVs!$A$2:$AP$1041,16,FALSE)</f>
        <v>60</v>
      </c>
      <c r="E2693" s="29">
        <f>VLOOKUP($J2689,ASBVs!$A$2:$AP$1041,18,FALSE)</f>
        <v>63</v>
      </c>
      <c r="F2693" s="29">
        <f>VLOOKUP($J2689,ASBVs!$A$2:$AP$1041,20,FALSE)</f>
        <v>64</v>
      </c>
      <c r="G2693" s="29">
        <f>VLOOKUP($J2689,ASBVs!$A$2:$AP$1041,42,FALSE)</f>
        <v>53</v>
      </c>
      <c r="H2693" s="29">
        <f>VLOOKUP($J2689,ASBVs!$A$2:$AP$1041,40,FALSE)</f>
        <v>47</v>
      </c>
      <c r="I2693" s="29">
        <f>VLOOKUP($J2689,ASBVs!$A$2:$AP$1041,22,FALSE)</f>
        <v>56</v>
      </c>
      <c r="J2693" s="29">
        <f>VLOOKUP($J2689,ASBVs!$A$2:$AP$1041,32,FALSE)</f>
        <v>51</v>
      </c>
    </row>
    <row r="2694" spans="2:10" ht="12.6" customHeight="1" x14ac:dyDescent="0.3">
      <c r="B2694" s="31" t="s">
        <v>1089</v>
      </c>
      <c r="C2694" s="27" t="s">
        <v>1090</v>
      </c>
      <c r="D2694" s="27" t="s">
        <v>1091</v>
      </c>
      <c r="E2694" s="27" t="s">
        <v>8</v>
      </c>
      <c r="F2694" s="27" t="s">
        <v>6</v>
      </c>
      <c r="G2694" s="27" t="s">
        <v>7</v>
      </c>
      <c r="H2694" s="27" t="s">
        <v>2638</v>
      </c>
      <c r="I2694" s="85" t="s">
        <v>2700</v>
      </c>
      <c r="J2694" s="86"/>
    </row>
    <row r="2695" spans="2:10" ht="12.6" customHeight="1" x14ac:dyDescent="0.3">
      <c r="B2695" s="30">
        <f>VLOOKUP($J2689,ASBVs!$A$2:$AP$1041,33,FALSE)</f>
        <v>0.05</v>
      </c>
      <c r="C2695" s="30">
        <f>VLOOKUP($J2689,ASBVs!$A$2:$AP$1041,35,FALSE)</f>
        <v>0.3</v>
      </c>
      <c r="D2695" s="30">
        <f>VLOOKUP($J2689,ASBVs!$A$2:$AP$1041,37,FALSE)</f>
        <v>0.02</v>
      </c>
      <c r="E2695" s="32">
        <f>VLOOKUP($J2689,ASBVs!$A$2:$AP$1041,29,FALSE)</f>
        <v>5.54</v>
      </c>
      <c r="F2695" s="32">
        <f>VLOOKUP($J2689,ASBVs!$A$2:$AP$1041,23,FALSE)</f>
        <v>-0.51</v>
      </c>
      <c r="G2695" s="32">
        <f>VLOOKUP($J2689,ASBVs!$A$2:$AP$1041,25,FALSE)</f>
        <v>4.3099999999999996</v>
      </c>
      <c r="H2695" s="32">
        <f>VLOOKUP($J2689,ASBVs!$A$2:$AP$1041,27,FALSE)</f>
        <v>2.59</v>
      </c>
      <c r="I2695" s="86"/>
      <c r="J2695" s="86"/>
    </row>
    <row r="2696" spans="2:10" ht="12.6" customHeight="1" x14ac:dyDescent="0.3">
      <c r="B2696" s="33">
        <f>VLOOKUP($J2689,ASBVs!$A$2:$AP$1041,34,FALSE)</f>
        <v>41</v>
      </c>
      <c r="C2696" s="33">
        <f>VLOOKUP($J2689,ASBVs!$A$2:$AP$1041,36,FALSE)</f>
        <v>50</v>
      </c>
      <c r="D2696" s="33">
        <f>VLOOKUP($J2689,ASBVs!$A$2:$AP$1041,38,FALSE)</f>
        <v>36</v>
      </c>
      <c r="E2696" s="33">
        <f>VLOOKUP($J2689,ASBVs!$A$2:$AP$1041,30,FALSE)</f>
        <v>59</v>
      </c>
      <c r="F2696" s="33">
        <f>VLOOKUP($J2689,ASBVs!$A$2:$AP$1041,24,FALSE)</f>
        <v>49</v>
      </c>
      <c r="G2696" s="33">
        <f>VLOOKUP($J2689,ASBVs!$A$2:$AP$1041,26,FALSE)</f>
        <v>48</v>
      </c>
      <c r="H2696" s="33">
        <f>VLOOKUP($J2689,ASBVs!$A$2:$AP$1041,28,FALSE)</f>
        <v>52</v>
      </c>
      <c r="I2696" s="99">
        <f>VLOOKUP($J2689,ASBVs!$A$2:$AQ$1041,43,FALSE)</f>
        <v>8.629999999999999</v>
      </c>
      <c r="J2696" s="79"/>
    </row>
    <row r="2697" spans="2:10" ht="12.6" customHeight="1" x14ac:dyDescent="0.3">
      <c r="B2697" s="87" t="s">
        <v>2695</v>
      </c>
      <c r="C2697" s="88"/>
      <c r="D2697" s="89" t="s">
        <v>2699</v>
      </c>
      <c r="E2697" s="90"/>
      <c r="F2697" s="91" t="str">
        <f>VLOOKUP($J2689,ASBVs!$A$2:$F$1041,6,FALSE)</f>
        <v xml:space="preserve"> </v>
      </c>
      <c r="G2697" s="34" t="s">
        <v>2669</v>
      </c>
      <c r="H2697" s="35" t="str">
        <f>VLOOKUP($J2689,ASBVs!$A$2:$AU$1041,46,FALSE)</f>
        <v>2</v>
      </c>
      <c r="I2697" s="34" t="s">
        <v>2670</v>
      </c>
      <c r="J2697" s="35" t="str">
        <f>VLOOKUP($J2689,ASBVs!$A$2:$AU$1041,47,FALSE)</f>
        <v>2</v>
      </c>
    </row>
    <row r="2698" spans="2:10" ht="12.6" customHeight="1" x14ac:dyDescent="0.3">
      <c r="B2698" s="93">
        <f>VLOOKUP($J2689,ASBVs!$A$2:$AS$1041,45,FALSE)</f>
        <v>127.61</v>
      </c>
      <c r="C2698" s="94"/>
      <c r="D2698" s="93">
        <f>VLOOKUP($J2689,ASBVs!$A$2:$AS$1041,44,FALSE)</f>
        <v>177.29</v>
      </c>
      <c r="E2698" s="94"/>
      <c r="F2698" s="92"/>
      <c r="G2698" s="34" t="s">
        <v>2671</v>
      </c>
      <c r="H2698" s="35" t="str">
        <f>VLOOKUP($J2689,ASBVs!$A$2:$AW$1041,48,FALSE)</f>
        <v>2</v>
      </c>
      <c r="I2698" s="34" t="s">
        <v>2672</v>
      </c>
      <c r="J2698" s="35">
        <f>VLOOKUP($J2689,ASBVs!$A$2:$AW$1041,49,FALSE)</f>
        <v>3</v>
      </c>
    </row>
    <row r="2699" spans="2:10" ht="12.6" customHeight="1" x14ac:dyDescent="0.3">
      <c r="B2699" s="36" t="s">
        <v>2696</v>
      </c>
      <c r="C2699" s="95" t="str">
        <f>VLOOKUP($J2689,ASBVs!$A$2:$E$1041,5,FALSE)</f>
        <v>Pen of 2</v>
      </c>
      <c r="D2699" s="96"/>
      <c r="E2699" s="97" t="s">
        <v>2697</v>
      </c>
      <c r="F2699" s="98"/>
      <c r="G2699" s="74"/>
      <c r="H2699" s="75"/>
      <c r="I2699" s="37" t="s">
        <v>2698</v>
      </c>
      <c r="J2699" s="38"/>
    </row>
    <row r="2701" spans="2:10" ht="12.6" customHeight="1" x14ac:dyDescent="0.3">
      <c r="B2701" s="76" t="s">
        <v>2692</v>
      </c>
      <c r="C2701" s="77"/>
      <c r="D2701" s="20" t="str">
        <f>VLOOKUP($J2701,ASBVs!$A$2:$B$1041,2,FALSE)</f>
        <v>224200</v>
      </c>
      <c r="E2701" s="21"/>
      <c r="F2701" s="22" t="str">
        <f>VLOOKUP($J2701,ASBVs!$A$2:$J$1041,10,FALSE)</f>
        <v>Twin</v>
      </c>
      <c r="G2701" s="78" t="str">
        <f>VLOOKUP($J2701,ASBVs!$A$2:$AX$1041,50,FALSE)</f>
        <v xml:space="preserve"> </v>
      </c>
      <c r="H2701" s="79"/>
      <c r="I2701" s="23" t="s">
        <v>2693</v>
      </c>
      <c r="J2701" s="24" t="s">
        <v>2141</v>
      </c>
    </row>
    <row r="2702" spans="2:10" ht="12.6" customHeight="1" x14ac:dyDescent="0.3">
      <c r="B2702" s="25" t="s">
        <v>2694</v>
      </c>
      <c r="C2702" s="80" t="str">
        <f>VLOOKUP($J2701,ASBVs!$A$2:$H$1041,8,FALSE)</f>
        <v>213926</v>
      </c>
      <c r="D2702" s="80"/>
      <c r="E2702" s="81"/>
      <c r="F2702" s="26" t="s">
        <v>2639</v>
      </c>
      <c r="G2702" s="82">
        <f>VLOOKUP($J2701,ASBVs!$A$2:$I$1041,9,FALSE)</f>
        <v>44708</v>
      </c>
      <c r="H2702" s="83"/>
      <c r="I2702" s="83"/>
      <c r="J2702" s="84"/>
    </row>
    <row r="2703" spans="2:10" ht="12.6" customHeight="1" x14ac:dyDescent="0.3">
      <c r="B2703" s="27" t="s">
        <v>0</v>
      </c>
      <c r="C2703" s="28" t="s">
        <v>1</v>
      </c>
      <c r="D2703" s="28" t="s">
        <v>2</v>
      </c>
      <c r="E2703" s="28" t="s">
        <v>3</v>
      </c>
      <c r="F2703" s="27" t="s">
        <v>4</v>
      </c>
      <c r="G2703" s="28" t="s">
        <v>1093</v>
      </c>
      <c r="H2703" s="28" t="s">
        <v>1092</v>
      </c>
      <c r="I2703" s="28" t="s">
        <v>5</v>
      </c>
      <c r="J2703" s="28" t="s">
        <v>2652</v>
      </c>
    </row>
    <row r="2704" spans="2:10" ht="12.6" customHeight="1" x14ac:dyDescent="0.3">
      <c r="B2704" s="29">
        <f>VLOOKUP($J2701,ASBVs!$A$2:$AP$1041,11,FALSE)</f>
        <v>0.16</v>
      </c>
      <c r="C2704" s="29">
        <f>VLOOKUP($J2701,ASBVs!$A$2:$AP$1041,13,FALSE)</f>
        <v>7.76</v>
      </c>
      <c r="D2704" s="29">
        <f>VLOOKUP($J2701,ASBVs!$A$2:$AP$1041,15,FALSE)</f>
        <v>13.19</v>
      </c>
      <c r="E2704" s="29">
        <f>VLOOKUP($J2701,ASBVs!$A$2:$AP$1041,17,FALSE)</f>
        <v>0.64</v>
      </c>
      <c r="F2704" s="29">
        <f>VLOOKUP($J2701,ASBVs!$A$2:$AP$1041,19,FALSE)</f>
        <v>2.5</v>
      </c>
      <c r="G2704" s="39">
        <f>VLOOKUP($J2701,ASBVs!$A$2:$AP$1041,41,FALSE)</f>
        <v>0.46</v>
      </c>
      <c r="H2704" s="39">
        <f>VLOOKUP($J2701,ASBVs!$A$2:$AP$1041,39,FALSE)</f>
        <v>0.33</v>
      </c>
      <c r="I2704" s="29">
        <f>VLOOKUP($J2701,ASBVs!$A$2:$AP$1041,21,FALSE)</f>
        <v>0.01</v>
      </c>
      <c r="J2704" s="39">
        <f>VLOOKUP($J2701,ASBVs!$A$2:$AP$1041,31,FALSE)</f>
        <v>0.27</v>
      </c>
    </row>
    <row r="2705" spans="2:10" ht="12.6" customHeight="1" x14ac:dyDescent="0.3">
      <c r="B2705" s="29">
        <f>VLOOKUP($J2701,ASBVs!$A$2:$AP$1041,12,FALSE)</f>
        <v>68</v>
      </c>
      <c r="C2705" s="29">
        <f>VLOOKUP($J2701,ASBVs!$A$2:$AP$1041,14,FALSE)</f>
        <v>70</v>
      </c>
      <c r="D2705" s="29">
        <f>VLOOKUP($J2701,ASBVs!$A$2:$AP$1041,16,FALSE)</f>
        <v>60</v>
      </c>
      <c r="E2705" s="29">
        <f>VLOOKUP($J2701,ASBVs!$A$2:$AP$1041,18,FALSE)</f>
        <v>63</v>
      </c>
      <c r="F2705" s="29">
        <f>VLOOKUP($J2701,ASBVs!$A$2:$AP$1041,20,FALSE)</f>
        <v>64</v>
      </c>
      <c r="G2705" s="29">
        <f>VLOOKUP($J2701,ASBVs!$A$2:$AP$1041,42,FALSE)</f>
        <v>53</v>
      </c>
      <c r="H2705" s="29">
        <f>VLOOKUP($J2701,ASBVs!$A$2:$AP$1041,40,FALSE)</f>
        <v>47</v>
      </c>
      <c r="I2705" s="29">
        <f>VLOOKUP($J2701,ASBVs!$A$2:$AP$1041,22,FALSE)</f>
        <v>56</v>
      </c>
      <c r="J2705" s="29">
        <f>VLOOKUP($J2701,ASBVs!$A$2:$AP$1041,32,FALSE)</f>
        <v>51</v>
      </c>
    </row>
    <row r="2706" spans="2:10" ht="12.6" customHeight="1" x14ac:dyDescent="0.3">
      <c r="B2706" s="31" t="s">
        <v>1089</v>
      </c>
      <c r="C2706" s="27" t="s">
        <v>1090</v>
      </c>
      <c r="D2706" s="27" t="s">
        <v>1091</v>
      </c>
      <c r="E2706" s="27" t="s">
        <v>8</v>
      </c>
      <c r="F2706" s="27" t="s">
        <v>6</v>
      </c>
      <c r="G2706" s="27" t="s">
        <v>7</v>
      </c>
      <c r="H2706" s="27" t="s">
        <v>2638</v>
      </c>
      <c r="I2706" s="85" t="s">
        <v>2700</v>
      </c>
      <c r="J2706" s="86"/>
    </row>
    <row r="2707" spans="2:10" ht="12.6" customHeight="1" x14ac:dyDescent="0.3">
      <c r="B2707" s="30">
        <f>VLOOKUP($J2701,ASBVs!$A$2:$AP$1041,33,FALSE)</f>
        <v>0.05</v>
      </c>
      <c r="C2707" s="30">
        <f>VLOOKUP($J2701,ASBVs!$A$2:$AP$1041,35,FALSE)</f>
        <v>0.32</v>
      </c>
      <c r="D2707" s="30">
        <f>VLOOKUP($J2701,ASBVs!$A$2:$AP$1041,37,FALSE)</f>
        <v>0.01</v>
      </c>
      <c r="E2707" s="32">
        <f>VLOOKUP($J2701,ASBVs!$A$2:$AP$1041,29,FALSE)</f>
        <v>4.13</v>
      </c>
      <c r="F2707" s="32">
        <f>VLOOKUP($J2701,ASBVs!$A$2:$AP$1041,23,FALSE)</f>
        <v>-0.25</v>
      </c>
      <c r="G2707" s="32">
        <f>VLOOKUP($J2701,ASBVs!$A$2:$AP$1041,25,FALSE)</f>
        <v>2.58</v>
      </c>
      <c r="H2707" s="32">
        <f>VLOOKUP($J2701,ASBVs!$A$2:$AP$1041,27,FALSE)</f>
        <v>2.5</v>
      </c>
      <c r="I2707" s="86"/>
      <c r="J2707" s="86"/>
    </row>
    <row r="2708" spans="2:10" ht="12.6" customHeight="1" x14ac:dyDescent="0.3">
      <c r="B2708" s="33">
        <f>VLOOKUP($J2701,ASBVs!$A$2:$AP$1041,34,FALSE)</f>
        <v>41</v>
      </c>
      <c r="C2708" s="33">
        <f>VLOOKUP($J2701,ASBVs!$A$2:$AP$1041,36,FALSE)</f>
        <v>50</v>
      </c>
      <c r="D2708" s="33">
        <f>VLOOKUP($J2701,ASBVs!$A$2:$AP$1041,38,FALSE)</f>
        <v>36</v>
      </c>
      <c r="E2708" s="33">
        <f>VLOOKUP($J2701,ASBVs!$A$2:$AP$1041,30,FALSE)</f>
        <v>59</v>
      </c>
      <c r="F2708" s="33">
        <f>VLOOKUP($J2701,ASBVs!$A$2:$AP$1041,24,FALSE)</f>
        <v>49</v>
      </c>
      <c r="G2708" s="33">
        <f>VLOOKUP($J2701,ASBVs!$A$2:$AP$1041,26,FALSE)</f>
        <v>48</v>
      </c>
      <c r="H2708" s="33">
        <f>VLOOKUP($J2701,ASBVs!$A$2:$AP$1041,28,FALSE)</f>
        <v>52</v>
      </c>
      <c r="I2708" s="99">
        <f>VLOOKUP($J2701,ASBVs!$A$2:$AQ$1041,43,FALSE)</f>
        <v>7.77</v>
      </c>
      <c r="J2708" s="79"/>
    </row>
    <row r="2709" spans="2:10" ht="12.6" customHeight="1" x14ac:dyDescent="0.3">
      <c r="B2709" s="87" t="s">
        <v>2695</v>
      </c>
      <c r="C2709" s="88"/>
      <c r="D2709" s="89" t="s">
        <v>2699</v>
      </c>
      <c r="E2709" s="90"/>
      <c r="F2709" s="91" t="str">
        <f>VLOOKUP($J2701,ASBVs!$A$2:$F$1041,6,FALSE)</f>
        <v xml:space="preserve"> </v>
      </c>
      <c r="G2709" s="34" t="s">
        <v>2669</v>
      </c>
      <c r="H2709" s="35" t="str">
        <f>VLOOKUP($J2701,ASBVs!$A$2:$AU$1041,46,FALSE)</f>
        <v>2</v>
      </c>
      <c r="I2709" s="34" t="s">
        <v>2670</v>
      </c>
      <c r="J2709" s="35" t="str">
        <f>VLOOKUP($J2701,ASBVs!$A$2:$AU$1041,47,FALSE)</f>
        <v>3</v>
      </c>
    </row>
    <row r="2710" spans="2:10" ht="12.6" customHeight="1" x14ac:dyDescent="0.3">
      <c r="B2710" s="93">
        <f>VLOOKUP($J2701,ASBVs!$A$2:$AS$1041,45,FALSE)</f>
        <v>126.48</v>
      </c>
      <c r="C2710" s="94"/>
      <c r="D2710" s="93">
        <f>VLOOKUP($J2701,ASBVs!$A$2:$AS$1041,44,FALSE)</f>
        <v>169.88</v>
      </c>
      <c r="E2710" s="94"/>
      <c r="F2710" s="92"/>
      <c r="G2710" s="34" t="s">
        <v>2671</v>
      </c>
      <c r="H2710" s="35" t="str">
        <f>VLOOKUP($J2701,ASBVs!$A$2:$AW$1041,48,FALSE)</f>
        <v>2</v>
      </c>
      <c r="I2710" s="34" t="s">
        <v>2672</v>
      </c>
      <c r="J2710" s="35">
        <f>VLOOKUP($J2701,ASBVs!$A$2:$AW$1041,49,FALSE)</f>
        <v>3</v>
      </c>
    </row>
    <row r="2711" spans="2:10" ht="12.6" customHeight="1" x14ac:dyDescent="0.3">
      <c r="B2711" s="36" t="s">
        <v>2696</v>
      </c>
      <c r="C2711" s="95" t="str">
        <f>VLOOKUP($J2701,ASBVs!$A$2:$E$1041,5,FALSE)</f>
        <v>Pen of 2</v>
      </c>
      <c r="D2711" s="96"/>
      <c r="E2711" s="97" t="s">
        <v>2697</v>
      </c>
      <c r="F2711" s="98"/>
      <c r="G2711" s="74"/>
      <c r="H2711" s="75"/>
      <c r="I2711" s="37" t="s">
        <v>2698</v>
      </c>
      <c r="J2711" s="38"/>
    </row>
    <row r="2713" spans="2:10" ht="12.6" customHeight="1" x14ac:dyDescent="0.3">
      <c r="B2713" s="76" t="s">
        <v>2692</v>
      </c>
      <c r="C2713" s="77"/>
      <c r="D2713" s="20" t="str">
        <f>VLOOKUP($J2713,ASBVs!$A$2:$B$1041,2,FALSE)</f>
        <v>224412</v>
      </c>
      <c r="E2713" s="21"/>
      <c r="F2713" s="22" t="str">
        <f>VLOOKUP($J2713,ASBVs!$A$2:$J$1041,10,FALSE)</f>
        <v>Twin</v>
      </c>
      <c r="G2713" s="78" t="str">
        <f>VLOOKUP($J2713,ASBVs!$A$2:$AX$1041,50,FALSE)</f>
        <v xml:space="preserve"> </v>
      </c>
      <c r="H2713" s="79"/>
      <c r="I2713" s="23" t="s">
        <v>2693</v>
      </c>
      <c r="J2713" s="24" t="s">
        <v>2142</v>
      </c>
    </row>
    <row r="2714" spans="2:10" ht="12.6" customHeight="1" x14ac:dyDescent="0.3">
      <c r="B2714" s="25" t="s">
        <v>2694</v>
      </c>
      <c r="C2714" s="80" t="str">
        <f>VLOOKUP($J2713,ASBVs!$A$2:$H$1041,8,FALSE)</f>
        <v>218844</v>
      </c>
      <c r="D2714" s="80"/>
      <c r="E2714" s="81"/>
      <c r="F2714" s="26" t="s">
        <v>2639</v>
      </c>
      <c r="G2714" s="82">
        <f>VLOOKUP($J2713,ASBVs!$A$2:$I$1041,9,FALSE)</f>
        <v>44708</v>
      </c>
      <c r="H2714" s="83"/>
      <c r="I2714" s="83"/>
      <c r="J2714" s="84"/>
    </row>
    <row r="2715" spans="2:10" ht="12.6" customHeight="1" x14ac:dyDescent="0.3">
      <c r="B2715" s="27" t="s">
        <v>0</v>
      </c>
      <c r="C2715" s="28" t="s">
        <v>1</v>
      </c>
      <c r="D2715" s="28" t="s">
        <v>2</v>
      </c>
      <c r="E2715" s="28" t="s">
        <v>3</v>
      </c>
      <c r="F2715" s="27" t="s">
        <v>4</v>
      </c>
      <c r="G2715" s="28" t="s">
        <v>1093</v>
      </c>
      <c r="H2715" s="28" t="s">
        <v>1092</v>
      </c>
      <c r="I2715" s="28" t="s">
        <v>5</v>
      </c>
      <c r="J2715" s="28" t="s">
        <v>2652</v>
      </c>
    </row>
    <row r="2716" spans="2:10" ht="12.6" customHeight="1" x14ac:dyDescent="0.3">
      <c r="B2716" s="29">
        <f>VLOOKUP($J2713,ASBVs!$A$2:$AP$1041,11,FALSE)</f>
        <v>0.47</v>
      </c>
      <c r="C2716" s="29">
        <f>VLOOKUP($J2713,ASBVs!$A$2:$AP$1041,13,FALSE)</f>
        <v>8.76</v>
      </c>
      <c r="D2716" s="29">
        <f>VLOOKUP($J2713,ASBVs!$A$2:$AP$1041,15,FALSE)</f>
        <v>11.17</v>
      </c>
      <c r="E2716" s="29">
        <f>VLOOKUP($J2713,ASBVs!$A$2:$AP$1041,17,FALSE)</f>
        <v>-0.18</v>
      </c>
      <c r="F2716" s="29">
        <f>VLOOKUP($J2713,ASBVs!$A$2:$AP$1041,19,FALSE)</f>
        <v>2</v>
      </c>
      <c r="G2716" s="39">
        <f>VLOOKUP($J2713,ASBVs!$A$2:$AP$1041,41,FALSE)</f>
        <v>0.48</v>
      </c>
      <c r="H2716" s="39">
        <f>VLOOKUP($J2713,ASBVs!$A$2:$AP$1041,39,FALSE)</f>
        <v>0.32</v>
      </c>
      <c r="I2716" s="29">
        <f>VLOOKUP($J2713,ASBVs!$A$2:$AP$1041,21,FALSE)</f>
        <v>0.49</v>
      </c>
      <c r="J2716" s="39">
        <f>VLOOKUP($J2713,ASBVs!$A$2:$AP$1041,31,FALSE)</f>
        <v>0.32</v>
      </c>
    </row>
    <row r="2717" spans="2:10" ht="12.6" customHeight="1" x14ac:dyDescent="0.3">
      <c r="B2717" s="29">
        <f>VLOOKUP($J2713,ASBVs!$A$2:$AP$1041,12,FALSE)</f>
        <v>67</v>
      </c>
      <c r="C2717" s="29">
        <f>VLOOKUP($J2713,ASBVs!$A$2:$AP$1041,14,FALSE)</f>
        <v>70</v>
      </c>
      <c r="D2717" s="29">
        <f>VLOOKUP($J2713,ASBVs!$A$2:$AP$1041,16,FALSE)</f>
        <v>62</v>
      </c>
      <c r="E2717" s="29">
        <f>VLOOKUP($J2713,ASBVs!$A$2:$AP$1041,18,FALSE)</f>
        <v>64</v>
      </c>
      <c r="F2717" s="29">
        <f>VLOOKUP($J2713,ASBVs!$A$2:$AP$1041,20,FALSE)</f>
        <v>65</v>
      </c>
      <c r="G2717" s="29">
        <f>VLOOKUP($J2713,ASBVs!$A$2:$AP$1041,42,FALSE)</f>
        <v>54</v>
      </c>
      <c r="H2717" s="29">
        <f>VLOOKUP($J2713,ASBVs!$A$2:$AP$1041,40,FALSE)</f>
        <v>48</v>
      </c>
      <c r="I2717" s="29">
        <f>VLOOKUP($J2713,ASBVs!$A$2:$AP$1041,22,FALSE)</f>
        <v>58</v>
      </c>
      <c r="J2717" s="29">
        <f>VLOOKUP($J2713,ASBVs!$A$2:$AP$1041,32,FALSE)</f>
        <v>52</v>
      </c>
    </row>
    <row r="2718" spans="2:10" ht="12.6" customHeight="1" x14ac:dyDescent="0.3">
      <c r="B2718" s="31" t="s">
        <v>1089</v>
      </c>
      <c r="C2718" s="27" t="s">
        <v>1090</v>
      </c>
      <c r="D2718" s="27" t="s">
        <v>1091</v>
      </c>
      <c r="E2718" s="27" t="s">
        <v>8</v>
      </c>
      <c r="F2718" s="27" t="s">
        <v>6</v>
      </c>
      <c r="G2718" s="27" t="s">
        <v>7</v>
      </c>
      <c r="H2718" s="27" t="s">
        <v>2638</v>
      </c>
      <c r="I2718" s="85" t="s">
        <v>2700</v>
      </c>
      <c r="J2718" s="86"/>
    </row>
    <row r="2719" spans="2:10" ht="12.6" customHeight="1" x14ac:dyDescent="0.3">
      <c r="B2719" s="30">
        <f>VLOOKUP($J2713,ASBVs!$A$2:$AP$1041,33,FALSE)</f>
        <v>7.0000000000000007E-2</v>
      </c>
      <c r="C2719" s="30">
        <f>VLOOKUP($J2713,ASBVs!$A$2:$AP$1041,35,FALSE)</f>
        <v>0.32</v>
      </c>
      <c r="D2719" s="30">
        <f>VLOOKUP($J2713,ASBVs!$A$2:$AP$1041,37,FALSE)</f>
        <v>-0.01</v>
      </c>
      <c r="E2719" s="32">
        <f>VLOOKUP($J2713,ASBVs!$A$2:$AP$1041,29,FALSE)</f>
        <v>5.08</v>
      </c>
      <c r="F2719" s="32">
        <f>VLOOKUP($J2713,ASBVs!$A$2:$AP$1041,23,FALSE)</f>
        <v>-0.43</v>
      </c>
      <c r="G2719" s="32">
        <f>VLOOKUP($J2713,ASBVs!$A$2:$AP$1041,25,FALSE)</f>
        <v>4.47</v>
      </c>
      <c r="H2719" s="32">
        <f>VLOOKUP($J2713,ASBVs!$A$2:$AP$1041,27,FALSE)</f>
        <v>1.99</v>
      </c>
      <c r="I2719" s="86"/>
      <c r="J2719" s="86"/>
    </row>
    <row r="2720" spans="2:10" ht="12.6" customHeight="1" x14ac:dyDescent="0.3">
      <c r="B2720" s="33">
        <f>VLOOKUP($J2713,ASBVs!$A$2:$AP$1041,34,FALSE)</f>
        <v>43</v>
      </c>
      <c r="C2720" s="33">
        <f>VLOOKUP($J2713,ASBVs!$A$2:$AP$1041,36,FALSE)</f>
        <v>51</v>
      </c>
      <c r="D2720" s="33">
        <f>VLOOKUP($J2713,ASBVs!$A$2:$AP$1041,38,FALSE)</f>
        <v>37</v>
      </c>
      <c r="E2720" s="33">
        <f>VLOOKUP($J2713,ASBVs!$A$2:$AP$1041,30,FALSE)</f>
        <v>60</v>
      </c>
      <c r="F2720" s="33">
        <f>VLOOKUP($J2713,ASBVs!$A$2:$AP$1041,24,FALSE)</f>
        <v>49</v>
      </c>
      <c r="G2720" s="33">
        <f>VLOOKUP($J2713,ASBVs!$A$2:$AP$1041,26,FALSE)</f>
        <v>49</v>
      </c>
      <c r="H2720" s="33">
        <f>VLOOKUP($J2713,ASBVs!$A$2:$AP$1041,28,FALSE)</f>
        <v>52</v>
      </c>
      <c r="I2720" s="99">
        <f>VLOOKUP($J2713,ASBVs!$A$2:$AQ$1041,43,FALSE)</f>
        <v>9.25</v>
      </c>
      <c r="J2720" s="79"/>
    </row>
    <row r="2721" spans="2:10" ht="12.6" customHeight="1" x14ac:dyDescent="0.3">
      <c r="B2721" s="87" t="s">
        <v>2695</v>
      </c>
      <c r="C2721" s="88"/>
      <c r="D2721" s="89" t="s">
        <v>2699</v>
      </c>
      <c r="E2721" s="90"/>
      <c r="F2721" s="91" t="str">
        <f>VLOOKUP($J2713,ASBVs!$A$2:$F$1041,6,FALSE)</f>
        <v xml:space="preserve"> </v>
      </c>
      <c r="G2721" s="34" t="s">
        <v>2669</v>
      </c>
      <c r="H2721" s="35" t="str">
        <f>VLOOKUP($J2713,ASBVs!$A$2:$AU$1041,46,FALSE)</f>
        <v>2</v>
      </c>
      <c r="I2721" s="34" t="s">
        <v>2670</v>
      </c>
      <c r="J2721" s="35" t="str">
        <f>VLOOKUP($J2713,ASBVs!$A$2:$AU$1041,47,FALSE)</f>
        <v>1</v>
      </c>
    </row>
    <row r="2722" spans="2:10" ht="12.6" customHeight="1" x14ac:dyDescent="0.3">
      <c r="B2722" s="93">
        <f>VLOOKUP($J2713,ASBVs!$A$2:$AS$1041,45,FALSE)</f>
        <v>130.01</v>
      </c>
      <c r="C2722" s="94"/>
      <c r="D2722" s="93">
        <f>VLOOKUP($J2713,ASBVs!$A$2:$AS$1041,44,FALSE)</f>
        <v>174.58</v>
      </c>
      <c r="E2722" s="94"/>
      <c r="F2722" s="92"/>
      <c r="G2722" s="34" t="s">
        <v>2671</v>
      </c>
      <c r="H2722" s="35" t="str">
        <f>VLOOKUP($J2713,ASBVs!$A$2:$AW$1041,48,FALSE)</f>
        <v>1</v>
      </c>
      <c r="I2722" s="34" t="s">
        <v>2672</v>
      </c>
      <c r="J2722" s="35">
        <f>VLOOKUP($J2713,ASBVs!$A$2:$AW$1041,49,FALSE)</f>
        <v>3</v>
      </c>
    </row>
    <row r="2723" spans="2:10" ht="12.6" customHeight="1" x14ac:dyDescent="0.3">
      <c r="B2723" s="36" t="s">
        <v>2696</v>
      </c>
      <c r="C2723" s="95" t="str">
        <f>VLOOKUP($J2713,ASBVs!$A$2:$E$1041,5,FALSE)</f>
        <v>Pen of 2</v>
      </c>
      <c r="D2723" s="96"/>
      <c r="E2723" s="97" t="s">
        <v>2697</v>
      </c>
      <c r="F2723" s="98"/>
      <c r="G2723" s="74"/>
      <c r="H2723" s="75"/>
      <c r="I2723" s="37" t="s">
        <v>2698</v>
      </c>
      <c r="J2723" s="38"/>
    </row>
    <row r="2725" spans="2:10" ht="12.6" customHeight="1" x14ac:dyDescent="0.3">
      <c r="B2725" s="76" t="s">
        <v>2692</v>
      </c>
      <c r="C2725" s="77"/>
      <c r="D2725" s="20" t="str">
        <f>VLOOKUP($J2725,ASBVs!$A$2:$B$1041,2,FALSE)</f>
        <v>224413</v>
      </c>
      <c r="E2725" s="21"/>
      <c r="F2725" s="22" t="str">
        <f>VLOOKUP($J2725,ASBVs!$A$2:$J$1041,10,FALSE)</f>
        <v>Twin</v>
      </c>
      <c r="G2725" s="78" t="str">
        <f>VLOOKUP($J2725,ASBVs!$A$2:$AX$1041,50,FALSE)</f>
        <v xml:space="preserve"> </v>
      </c>
      <c r="H2725" s="79"/>
      <c r="I2725" s="23" t="s">
        <v>2693</v>
      </c>
      <c r="J2725" s="24" t="s">
        <v>2143</v>
      </c>
    </row>
    <row r="2726" spans="2:10" ht="12.6" customHeight="1" x14ac:dyDescent="0.3">
      <c r="B2726" s="25" t="s">
        <v>2694</v>
      </c>
      <c r="C2726" s="80" t="str">
        <f>VLOOKUP($J2725,ASBVs!$A$2:$H$1041,8,FALSE)</f>
        <v>218844</v>
      </c>
      <c r="D2726" s="80"/>
      <c r="E2726" s="81"/>
      <c r="F2726" s="26" t="s">
        <v>2639</v>
      </c>
      <c r="G2726" s="82">
        <f>VLOOKUP($J2725,ASBVs!$A$2:$I$1041,9,FALSE)</f>
        <v>44708</v>
      </c>
      <c r="H2726" s="83"/>
      <c r="I2726" s="83"/>
      <c r="J2726" s="84"/>
    </row>
    <row r="2727" spans="2:10" ht="12.6" customHeight="1" x14ac:dyDescent="0.3">
      <c r="B2727" s="27" t="s">
        <v>0</v>
      </c>
      <c r="C2727" s="28" t="s">
        <v>1</v>
      </c>
      <c r="D2727" s="28" t="s">
        <v>2</v>
      </c>
      <c r="E2727" s="28" t="s">
        <v>3</v>
      </c>
      <c r="F2727" s="27" t="s">
        <v>4</v>
      </c>
      <c r="G2727" s="28" t="s">
        <v>1093</v>
      </c>
      <c r="H2727" s="28" t="s">
        <v>1092</v>
      </c>
      <c r="I2727" s="28" t="s">
        <v>5</v>
      </c>
      <c r="J2727" s="28" t="s">
        <v>2652</v>
      </c>
    </row>
    <row r="2728" spans="2:10" ht="12.6" customHeight="1" x14ac:dyDescent="0.3">
      <c r="B2728" s="29">
        <f>VLOOKUP($J2725,ASBVs!$A$2:$AP$1041,11,FALSE)</f>
        <v>0.44</v>
      </c>
      <c r="C2728" s="29">
        <f>VLOOKUP($J2725,ASBVs!$A$2:$AP$1041,13,FALSE)</f>
        <v>9.42</v>
      </c>
      <c r="D2728" s="29">
        <f>VLOOKUP($J2725,ASBVs!$A$2:$AP$1041,15,FALSE)</f>
        <v>13.78</v>
      </c>
      <c r="E2728" s="29">
        <f>VLOOKUP($J2725,ASBVs!$A$2:$AP$1041,17,FALSE)</f>
        <v>0.22</v>
      </c>
      <c r="F2728" s="29">
        <f>VLOOKUP($J2725,ASBVs!$A$2:$AP$1041,19,FALSE)</f>
        <v>2.29</v>
      </c>
      <c r="G2728" s="39">
        <f>VLOOKUP($J2725,ASBVs!$A$2:$AP$1041,41,FALSE)</f>
        <v>0.5</v>
      </c>
      <c r="H2728" s="39">
        <f>VLOOKUP($J2725,ASBVs!$A$2:$AP$1041,39,FALSE)</f>
        <v>0.28000000000000003</v>
      </c>
      <c r="I2728" s="29">
        <f>VLOOKUP($J2725,ASBVs!$A$2:$AP$1041,21,FALSE)</f>
        <v>0.74</v>
      </c>
      <c r="J2728" s="39">
        <f>VLOOKUP($J2725,ASBVs!$A$2:$AP$1041,31,FALSE)</f>
        <v>0.34</v>
      </c>
    </row>
    <row r="2729" spans="2:10" ht="12.6" customHeight="1" x14ac:dyDescent="0.3">
      <c r="B2729" s="29">
        <f>VLOOKUP($J2725,ASBVs!$A$2:$AP$1041,12,FALSE)</f>
        <v>67</v>
      </c>
      <c r="C2729" s="29">
        <f>VLOOKUP($J2725,ASBVs!$A$2:$AP$1041,14,FALSE)</f>
        <v>70</v>
      </c>
      <c r="D2729" s="29">
        <f>VLOOKUP($J2725,ASBVs!$A$2:$AP$1041,16,FALSE)</f>
        <v>62</v>
      </c>
      <c r="E2729" s="29">
        <f>VLOOKUP($J2725,ASBVs!$A$2:$AP$1041,18,FALSE)</f>
        <v>64</v>
      </c>
      <c r="F2729" s="29">
        <f>VLOOKUP($J2725,ASBVs!$A$2:$AP$1041,20,FALSE)</f>
        <v>65</v>
      </c>
      <c r="G2729" s="29">
        <f>VLOOKUP($J2725,ASBVs!$A$2:$AP$1041,42,FALSE)</f>
        <v>54</v>
      </c>
      <c r="H2729" s="29">
        <f>VLOOKUP($J2725,ASBVs!$A$2:$AP$1041,40,FALSE)</f>
        <v>48</v>
      </c>
      <c r="I2729" s="29">
        <f>VLOOKUP($J2725,ASBVs!$A$2:$AP$1041,22,FALSE)</f>
        <v>58</v>
      </c>
      <c r="J2729" s="29">
        <f>VLOOKUP($J2725,ASBVs!$A$2:$AP$1041,32,FALSE)</f>
        <v>52</v>
      </c>
    </row>
    <row r="2730" spans="2:10" ht="12.6" customHeight="1" x14ac:dyDescent="0.3">
      <c r="B2730" s="31" t="s">
        <v>1089</v>
      </c>
      <c r="C2730" s="27" t="s">
        <v>1090</v>
      </c>
      <c r="D2730" s="27" t="s">
        <v>1091</v>
      </c>
      <c r="E2730" s="27" t="s">
        <v>8</v>
      </c>
      <c r="F2730" s="27" t="s">
        <v>6</v>
      </c>
      <c r="G2730" s="27" t="s">
        <v>7</v>
      </c>
      <c r="H2730" s="27" t="s">
        <v>2638</v>
      </c>
      <c r="I2730" s="85" t="s">
        <v>2700</v>
      </c>
      <c r="J2730" s="86"/>
    </row>
    <row r="2731" spans="2:10" ht="12.6" customHeight="1" x14ac:dyDescent="0.3">
      <c r="B2731" s="30">
        <f>VLOOKUP($J2725,ASBVs!$A$2:$AP$1041,33,FALSE)</f>
        <v>0.06</v>
      </c>
      <c r="C2731" s="30">
        <f>VLOOKUP($J2725,ASBVs!$A$2:$AP$1041,35,FALSE)</f>
        <v>0.26</v>
      </c>
      <c r="D2731" s="30">
        <f>VLOOKUP($J2725,ASBVs!$A$2:$AP$1041,37,FALSE)</f>
        <v>1E-3</v>
      </c>
      <c r="E2731" s="32">
        <f>VLOOKUP($J2725,ASBVs!$A$2:$AP$1041,29,FALSE)</f>
        <v>5.28</v>
      </c>
      <c r="F2731" s="32">
        <f>VLOOKUP($J2725,ASBVs!$A$2:$AP$1041,23,FALSE)</f>
        <v>-0.38</v>
      </c>
      <c r="G2731" s="32">
        <f>VLOOKUP($J2725,ASBVs!$A$2:$AP$1041,25,FALSE)</f>
        <v>4.43</v>
      </c>
      <c r="H2731" s="32">
        <f>VLOOKUP($J2725,ASBVs!$A$2:$AP$1041,27,FALSE)</f>
        <v>2.7</v>
      </c>
      <c r="I2731" s="86"/>
      <c r="J2731" s="86"/>
    </row>
    <row r="2732" spans="2:10" ht="12.6" customHeight="1" x14ac:dyDescent="0.3">
      <c r="B2732" s="33">
        <f>VLOOKUP($J2725,ASBVs!$A$2:$AP$1041,34,FALSE)</f>
        <v>43</v>
      </c>
      <c r="C2732" s="33">
        <f>VLOOKUP($J2725,ASBVs!$A$2:$AP$1041,36,FALSE)</f>
        <v>51</v>
      </c>
      <c r="D2732" s="33">
        <f>VLOOKUP($J2725,ASBVs!$A$2:$AP$1041,38,FALSE)</f>
        <v>37</v>
      </c>
      <c r="E2732" s="33">
        <f>VLOOKUP($J2725,ASBVs!$A$2:$AP$1041,30,FALSE)</f>
        <v>60</v>
      </c>
      <c r="F2732" s="33">
        <f>VLOOKUP($J2725,ASBVs!$A$2:$AP$1041,24,FALSE)</f>
        <v>50</v>
      </c>
      <c r="G2732" s="33">
        <f>VLOOKUP($J2725,ASBVs!$A$2:$AP$1041,26,FALSE)</f>
        <v>49</v>
      </c>
      <c r="H2732" s="33">
        <f>VLOOKUP($J2725,ASBVs!$A$2:$AP$1041,28,FALSE)</f>
        <v>52</v>
      </c>
      <c r="I2732" s="99">
        <f>VLOOKUP($J2725,ASBVs!$A$2:$AQ$1041,43,FALSE)</f>
        <v>10.16</v>
      </c>
      <c r="J2732" s="79"/>
    </row>
    <row r="2733" spans="2:10" ht="12.6" customHeight="1" x14ac:dyDescent="0.3">
      <c r="B2733" s="87" t="s">
        <v>2695</v>
      </c>
      <c r="C2733" s="88"/>
      <c r="D2733" s="89" t="s">
        <v>2699</v>
      </c>
      <c r="E2733" s="90"/>
      <c r="F2733" s="91" t="str">
        <f>VLOOKUP($J2725,ASBVs!$A$2:$F$1041,6,FALSE)</f>
        <v xml:space="preserve"> </v>
      </c>
      <c r="G2733" s="34" t="s">
        <v>2669</v>
      </c>
      <c r="H2733" s="35" t="str">
        <f>VLOOKUP($J2725,ASBVs!$A$2:$AU$1041,46,FALSE)</f>
        <v>2</v>
      </c>
      <c r="I2733" s="34" t="s">
        <v>2670</v>
      </c>
      <c r="J2733" s="35" t="str">
        <f>VLOOKUP($J2725,ASBVs!$A$2:$AU$1041,47,FALSE)</f>
        <v>2</v>
      </c>
    </row>
    <row r="2734" spans="2:10" ht="12.6" customHeight="1" x14ac:dyDescent="0.3">
      <c r="B2734" s="93">
        <f>VLOOKUP($J2725,ASBVs!$A$2:$AS$1041,45,FALSE)</f>
        <v>129.32</v>
      </c>
      <c r="C2734" s="94"/>
      <c r="D2734" s="93">
        <f>VLOOKUP($J2725,ASBVs!$A$2:$AS$1041,44,FALSE)</f>
        <v>175.96</v>
      </c>
      <c r="E2734" s="94"/>
      <c r="F2734" s="92"/>
      <c r="G2734" s="34" t="s">
        <v>2671</v>
      </c>
      <c r="H2734" s="35" t="str">
        <f>VLOOKUP($J2725,ASBVs!$A$2:$AW$1041,48,FALSE)</f>
        <v>2</v>
      </c>
      <c r="I2734" s="34" t="s">
        <v>2672</v>
      </c>
      <c r="J2734" s="35">
        <f>VLOOKUP($J2725,ASBVs!$A$2:$AW$1041,49,FALSE)</f>
        <v>2</v>
      </c>
    </row>
    <row r="2735" spans="2:10" ht="12.6" customHeight="1" x14ac:dyDescent="0.3">
      <c r="B2735" s="36" t="s">
        <v>2696</v>
      </c>
      <c r="C2735" s="95" t="str">
        <f>VLOOKUP($J2725,ASBVs!$A$2:$E$1041,5,FALSE)</f>
        <v>Pen of 2</v>
      </c>
      <c r="D2735" s="96"/>
      <c r="E2735" s="97" t="s">
        <v>2697</v>
      </c>
      <c r="F2735" s="98"/>
      <c r="G2735" s="74"/>
      <c r="H2735" s="75"/>
      <c r="I2735" s="37" t="s">
        <v>2698</v>
      </c>
      <c r="J2735" s="38"/>
    </row>
    <row r="2737" spans="2:10" ht="12.6" customHeight="1" x14ac:dyDescent="0.3">
      <c r="B2737" s="76" t="s">
        <v>2692</v>
      </c>
      <c r="C2737" s="77"/>
      <c r="D2737" s="20" t="str">
        <f>VLOOKUP($J2737,ASBVs!$A$2:$B$1041,2,FALSE)</f>
        <v>223105</v>
      </c>
      <c r="E2737" s="21"/>
      <c r="F2737" s="22" t="str">
        <f>VLOOKUP($J2737,ASBVs!$A$2:$J$1041,10,FALSE)</f>
        <v>Twin</v>
      </c>
      <c r="G2737" s="78" t="str">
        <f>VLOOKUP($J2737,ASBVs!$A$2:$AX$1041,50,FALSE)</f>
        <v>«««««</v>
      </c>
      <c r="H2737" s="79"/>
      <c r="I2737" s="23" t="s">
        <v>2693</v>
      </c>
      <c r="J2737" s="24" t="s">
        <v>2144</v>
      </c>
    </row>
    <row r="2738" spans="2:10" ht="12.6" customHeight="1" x14ac:dyDescent="0.3">
      <c r="B2738" s="25" t="s">
        <v>2694</v>
      </c>
      <c r="C2738" s="80" t="str">
        <f>VLOOKUP($J2737,ASBVs!$A$2:$H$1041,8,FALSE)</f>
        <v>196104</v>
      </c>
      <c r="D2738" s="80"/>
      <c r="E2738" s="81"/>
      <c r="F2738" s="26" t="s">
        <v>2639</v>
      </c>
      <c r="G2738" s="82">
        <f>VLOOKUP($J2737,ASBVs!$A$2:$I$1041,9,FALSE)</f>
        <v>44684</v>
      </c>
      <c r="H2738" s="83"/>
      <c r="I2738" s="83"/>
      <c r="J2738" s="84"/>
    </row>
    <row r="2739" spans="2:10" ht="12.6" customHeight="1" x14ac:dyDescent="0.3">
      <c r="B2739" s="27" t="s">
        <v>0</v>
      </c>
      <c r="C2739" s="28" t="s">
        <v>1</v>
      </c>
      <c r="D2739" s="28" t="s">
        <v>2</v>
      </c>
      <c r="E2739" s="28" t="s">
        <v>3</v>
      </c>
      <c r="F2739" s="27" t="s">
        <v>4</v>
      </c>
      <c r="G2739" s="28" t="s">
        <v>1093</v>
      </c>
      <c r="H2739" s="28" t="s">
        <v>1092</v>
      </c>
      <c r="I2739" s="28" t="s">
        <v>5</v>
      </c>
      <c r="J2739" s="28" t="s">
        <v>2652</v>
      </c>
    </row>
    <row r="2740" spans="2:10" ht="12.6" customHeight="1" x14ac:dyDescent="0.3">
      <c r="B2740" s="29">
        <f>VLOOKUP($J2737,ASBVs!$A$2:$AP$1041,11,FALSE)</f>
        <v>0.55000000000000004</v>
      </c>
      <c r="C2740" s="29">
        <f>VLOOKUP($J2737,ASBVs!$A$2:$AP$1041,13,FALSE)</f>
        <v>8.77</v>
      </c>
      <c r="D2740" s="29">
        <f>VLOOKUP($J2737,ASBVs!$A$2:$AP$1041,15,FALSE)</f>
        <v>14.15</v>
      </c>
      <c r="E2740" s="29">
        <f>VLOOKUP($J2737,ASBVs!$A$2:$AP$1041,17,FALSE)</f>
        <v>0.32</v>
      </c>
      <c r="F2740" s="29">
        <f>VLOOKUP($J2737,ASBVs!$A$2:$AP$1041,19,FALSE)</f>
        <v>1.32</v>
      </c>
      <c r="G2740" s="39">
        <f>VLOOKUP($J2737,ASBVs!$A$2:$AP$1041,41,FALSE)</f>
        <v>0.44</v>
      </c>
      <c r="H2740" s="39">
        <f>VLOOKUP($J2737,ASBVs!$A$2:$AP$1041,39,FALSE)</f>
        <v>0.17</v>
      </c>
      <c r="I2740" s="29">
        <f>VLOOKUP($J2737,ASBVs!$A$2:$AP$1041,21,FALSE)</f>
        <v>0.36</v>
      </c>
      <c r="J2740" s="39">
        <f>VLOOKUP($J2737,ASBVs!$A$2:$AP$1041,31,FALSE)</f>
        <v>0.28999999999999998</v>
      </c>
    </row>
    <row r="2741" spans="2:10" ht="12.6" customHeight="1" x14ac:dyDescent="0.3">
      <c r="B2741" s="29">
        <f>VLOOKUP($J2737,ASBVs!$A$2:$AP$1041,12,FALSE)</f>
        <v>67</v>
      </c>
      <c r="C2741" s="29">
        <f>VLOOKUP($J2737,ASBVs!$A$2:$AP$1041,14,FALSE)</f>
        <v>72</v>
      </c>
      <c r="D2741" s="29">
        <f>VLOOKUP($J2737,ASBVs!$A$2:$AP$1041,16,FALSE)</f>
        <v>63</v>
      </c>
      <c r="E2741" s="29">
        <f>VLOOKUP($J2737,ASBVs!$A$2:$AP$1041,18,FALSE)</f>
        <v>71</v>
      </c>
      <c r="F2741" s="29">
        <f>VLOOKUP($J2737,ASBVs!$A$2:$AP$1041,20,FALSE)</f>
        <v>69</v>
      </c>
      <c r="G2741" s="29">
        <f>VLOOKUP($J2737,ASBVs!$A$2:$AP$1041,42,FALSE)</f>
        <v>61</v>
      </c>
      <c r="H2741" s="29">
        <f>VLOOKUP($J2737,ASBVs!$A$2:$AP$1041,40,FALSE)</f>
        <v>52</v>
      </c>
      <c r="I2741" s="29">
        <f>VLOOKUP($J2737,ASBVs!$A$2:$AP$1041,22,FALSE)</f>
        <v>63</v>
      </c>
      <c r="J2741" s="29">
        <f>VLOOKUP($J2737,ASBVs!$A$2:$AP$1041,32,FALSE)</f>
        <v>59</v>
      </c>
    </row>
    <row r="2742" spans="2:10" ht="12.6" customHeight="1" x14ac:dyDescent="0.3">
      <c r="B2742" s="31" t="s">
        <v>1089</v>
      </c>
      <c r="C2742" s="27" t="s">
        <v>1090</v>
      </c>
      <c r="D2742" s="27" t="s">
        <v>1091</v>
      </c>
      <c r="E2742" s="27" t="s">
        <v>8</v>
      </c>
      <c r="F2742" s="27" t="s">
        <v>6</v>
      </c>
      <c r="G2742" s="27" t="s">
        <v>7</v>
      </c>
      <c r="H2742" s="27" t="s">
        <v>2638</v>
      </c>
      <c r="I2742" s="85" t="s">
        <v>2700</v>
      </c>
      <c r="J2742" s="86"/>
    </row>
    <row r="2743" spans="2:10" ht="12.6" customHeight="1" x14ac:dyDescent="0.3">
      <c r="B2743" s="30">
        <f>VLOOKUP($J2737,ASBVs!$A$2:$AP$1041,33,FALSE)</f>
        <v>0.01</v>
      </c>
      <c r="C2743" s="30">
        <f>VLOOKUP($J2737,ASBVs!$A$2:$AP$1041,35,FALSE)</f>
        <v>0.17</v>
      </c>
      <c r="D2743" s="30">
        <f>VLOOKUP($J2737,ASBVs!$A$2:$AP$1041,37,FALSE)</f>
        <v>0.02</v>
      </c>
      <c r="E2743" s="32">
        <f>VLOOKUP($J2737,ASBVs!$A$2:$AP$1041,29,FALSE)</f>
        <v>3.96</v>
      </c>
      <c r="F2743" s="32">
        <f>VLOOKUP($J2737,ASBVs!$A$2:$AP$1041,23,FALSE)</f>
        <v>0.21</v>
      </c>
      <c r="G2743" s="32">
        <f>VLOOKUP($J2737,ASBVs!$A$2:$AP$1041,25,FALSE)</f>
        <v>3.61</v>
      </c>
      <c r="H2743" s="32">
        <f>VLOOKUP($J2737,ASBVs!$A$2:$AP$1041,27,FALSE)</f>
        <v>1.9</v>
      </c>
      <c r="I2743" s="86"/>
      <c r="J2743" s="86"/>
    </row>
    <row r="2744" spans="2:10" ht="12.6" customHeight="1" x14ac:dyDescent="0.3">
      <c r="B2744" s="33">
        <f>VLOOKUP($J2737,ASBVs!$A$2:$AP$1041,34,FALSE)</f>
        <v>46</v>
      </c>
      <c r="C2744" s="33">
        <f>VLOOKUP($J2737,ASBVs!$A$2:$AP$1041,36,FALSE)</f>
        <v>55</v>
      </c>
      <c r="D2744" s="33">
        <f>VLOOKUP($J2737,ASBVs!$A$2:$AP$1041,38,FALSE)</f>
        <v>40</v>
      </c>
      <c r="E2744" s="33">
        <f>VLOOKUP($J2737,ASBVs!$A$2:$AP$1041,30,FALSE)</f>
        <v>63</v>
      </c>
      <c r="F2744" s="33">
        <f>VLOOKUP($J2737,ASBVs!$A$2:$AP$1041,24,FALSE)</f>
        <v>52</v>
      </c>
      <c r="G2744" s="33">
        <f>VLOOKUP($J2737,ASBVs!$A$2:$AP$1041,26,FALSE)</f>
        <v>51</v>
      </c>
      <c r="H2744" s="33">
        <f>VLOOKUP($J2737,ASBVs!$A$2:$AP$1041,28,FALSE)</f>
        <v>56</v>
      </c>
      <c r="I2744" s="99">
        <f>VLOOKUP($J2737,ASBVs!$A$2:$AQ$1041,43,FALSE)</f>
        <v>9.129999999999999</v>
      </c>
      <c r="J2744" s="79"/>
    </row>
    <row r="2745" spans="2:10" ht="12.6" customHeight="1" x14ac:dyDescent="0.3">
      <c r="B2745" s="87" t="s">
        <v>2695</v>
      </c>
      <c r="C2745" s="88"/>
      <c r="D2745" s="89" t="s">
        <v>2699</v>
      </c>
      <c r="E2745" s="90"/>
      <c r="F2745" s="91" t="str">
        <f>VLOOKUP($J2737,ASBVs!$A$2:$F$1041,6,FALSE)</f>
        <v xml:space="preserve"> </v>
      </c>
      <c r="G2745" s="34" t="s">
        <v>2669</v>
      </c>
      <c r="H2745" s="35" t="str">
        <f>VLOOKUP($J2737,ASBVs!$A$2:$AU$1041,46,FALSE)</f>
        <v>2</v>
      </c>
      <c r="I2745" s="34" t="s">
        <v>2670</v>
      </c>
      <c r="J2745" s="35" t="str">
        <f>VLOOKUP($J2737,ASBVs!$A$2:$AU$1041,47,FALSE)</f>
        <v>2</v>
      </c>
    </row>
    <row r="2746" spans="2:10" ht="12.6" customHeight="1" x14ac:dyDescent="0.3">
      <c r="B2746" s="93">
        <f>VLOOKUP($J2737,ASBVs!$A$2:$AS$1041,45,FALSE)</f>
        <v>125.92</v>
      </c>
      <c r="C2746" s="94"/>
      <c r="D2746" s="93">
        <f>VLOOKUP($J2737,ASBVs!$A$2:$AS$1041,44,FALSE)</f>
        <v>155.47999999999999</v>
      </c>
      <c r="E2746" s="94"/>
      <c r="F2746" s="92"/>
      <c r="G2746" s="34" t="s">
        <v>2671</v>
      </c>
      <c r="H2746" s="35" t="str">
        <f>VLOOKUP($J2737,ASBVs!$A$2:$AW$1041,48,FALSE)</f>
        <v>3</v>
      </c>
      <c r="I2746" s="34" t="s">
        <v>2672</v>
      </c>
      <c r="J2746" s="35">
        <f>VLOOKUP($J2737,ASBVs!$A$2:$AW$1041,49,FALSE)</f>
        <v>3</v>
      </c>
    </row>
    <row r="2747" spans="2:10" ht="12.6" customHeight="1" x14ac:dyDescent="0.3">
      <c r="B2747" s="36" t="s">
        <v>2696</v>
      </c>
      <c r="C2747" s="95" t="str">
        <f>VLOOKUP($J2737,ASBVs!$A$2:$E$1041,5,FALSE)</f>
        <v>Pen of 2</v>
      </c>
      <c r="D2747" s="96"/>
      <c r="E2747" s="97" t="s">
        <v>2697</v>
      </c>
      <c r="F2747" s="98"/>
      <c r="G2747" s="74"/>
      <c r="H2747" s="75"/>
      <c r="I2747" s="37" t="s">
        <v>2698</v>
      </c>
      <c r="J2747" s="38"/>
    </row>
    <row r="2749" spans="2:10" ht="12.6" customHeight="1" x14ac:dyDescent="0.3">
      <c r="B2749" s="76" t="s">
        <v>2692</v>
      </c>
      <c r="C2749" s="77"/>
      <c r="D2749" s="20" t="str">
        <f>VLOOKUP($J2749,ASBVs!$A$2:$B$1041,2,FALSE)</f>
        <v>223104</v>
      </c>
      <c r="E2749" s="21"/>
      <c r="F2749" s="22" t="str">
        <f>VLOOKUP($J2749,ASBVs!$A$2:$J$1041,10,FALSE)</f>
        <v>Twin</v>
      </c>
      <c r="G2749" s="78" t="str">
        <f>VLOOKUP($J2749,ASBVs!$A$2:$AX$1041,50,FALSE)</f>
        <v>«««««</v>
      </c>
      <c r="H2749" s="79"/>
      <c r="I2749" s="23" t="s">
        <v>2693</v>
      </c>
      <c r="J2749" s="24" t="s">
        <v>2145</v>
      </c>
    </row>
    <row r="2750" spans="2:10" ht="12.6" customHeight="1" x14ac:dyDescent="0.3">
      <c r="B2750" s="25" t="s">
        <v>2694</v>
      </c>
      <c r="C2750" s="80" t="str">
        <f>VLOOKUP($J2749,ASBVs!$A$2:$H$1041,8,FALSE)</f>
        <v>196104</v>
      </c>
      <c r="D2750" s="80"/>
      <c r="E2750" s="81"/>
      <c r="F2750" s="26" t="s">
        <v>2639</v>
      </c>
      <c r="G2750" s="82">
        <f>VLOOKUP($J2749,ASBVs!$A$2:$I$1041,9,FALSE)</f>
        <v>44684</v>
      </c>
      <c r="H2750" s="83"/>
      <c r="I2750" s="83"/>
      <c r="J2750" s="84"/>
    </row>
    <row r="2751" spans="2:10" ht="12.6" customHeight="1" x14ac:dyDescent="0.3">
      <c r="B2751" s="27" t="s">
        <v>0</v>
      </c>
      <c r="C2751" s="28" t="s">
        <v>1</v>
      </c>
      <c r="D2751" s="28" t="s">
        <v>2</v>
      </c>
      <c r="E2751" s="28" t="s">
        <v>3</v>
      </c>
      <c r="F2751" s="27" t="s">
        <v>4</v>
      </c>
      <c r="G2751" s="28" t="s">
        <v>1093</v>
      </c>
      <c r="H2751" s="28" t="s">
        <v>1092</v>
      </c>
      <c r="I2751" s="28" t="s">
        <v>5</v>
      </c>
      <c r="J2751" s="28" t="s">
        <v>2652</v>
      </c>
    </row>
    <row r="2752" spans="2:10" ht="12.6" customHeight="1" x14ac:dyDescent="0.3">
      <c r="B2752" s="29">
        <f>VLOOKUP($J2749,ASBVs!$A$2:$AP$1041,11,FALSE)</f>
        <v>0.51</v>
      </c>
      <c r="C2752" s="29">
        <f>VLOOKUP($J2749,ASBVs!$A$2:$AP$1041,13,FALSE)</f>
        <v>7.87</v>
      </c>
      <c r="D2752" s="29">
        <f>VLOOKUP($J2749,ASBVs!$A$2:$AP$1041,15,FALSE)</f>
        <v>12.77</v>
      </c>
      <c r="E2752" s="29">
        <f>VLOOKUP($J2749,ASBVs!$A$2:$AP$1041,17,FALSE)</f>
        <v>0.56999999999999995</v>
      </c>
      <c r="F2752" s="29">
        <f>VLOOKUP($J2749,ASBVs!$A$2:$AP$1041,19,FALSE)</f>
        <v>1.34</v>
      </c>
      <c r="G2752" s="39">
        <f>VLOOKUP($J2749,ASBVs!$A$2:$AP$1041,41,FALSE)</f>
        <v>0.43</v>
      </c>
      <c r="H2752" s="39">
        <f>VLOOKUP($J2749,ASBVs!$A$2:$AP$1041,39,FALSE)</f>
        <v>0.18</v>
      </c>
      <c r="I2752" s="29">
        <f>VLOOKUP($J2749,ASBVs!$A$2:$AP$1041,21,FALSE)</f>
        <v>0.35</v>
      </c>
      <c r="J2752" s="39">
        <f>VLOOKUP($J2749,ASBVs!$A$2:$AP$1041,31,FALSE)</f>
        <v>0.28999999999999998</v>
      </c>
    </row>
    <row r="2753" spans="2:10" ht="12.6" customHeight="1" x14ac:dyDescent="0.3">
      <c r="B2753" s="29">
        <f>VLOOKUP($J2749,ASBVs!$A$2:$AP$1041,12,FALSE)</f>
        <v>67</v>
      </c>
      <c r="C2753" s="29">
        <f>VLOOKUP($J2749,ASBVs!$A$2:$AP$1041,14,FALSE)</f>
        <v>72</v>
      </c>
      <c r="D2753" s="29">
        <f>VLOOKUP($J2749,ASBVs!$A$2:$AP$1041,16,FALSE)</f>
        <v>63</v>
      </c>
      <c r="E2753" s="29">
        <f>VLOOKUP($J2749,ASBVs!$A$2:$AP$1041,18,FALSE)</f>
        <v>71</v>
      </c>
      <c r="F2753" s="29">
        <f>VLOOKUP($J2749,ASBVs!$A$2:$AP$1041,20,FALSE)</f>
        <v>69</v>
      </c>
      <c r="G2753" s="29">
        <f>VLOOKUP($J2749,ASBVs!$A$2:$AP$1041,42,FALSE)</f>
        <v>61</v>
      </c>
      <c r="H2753" s="29">
        <f>VLOOKUP($J2749,ASBVs!$A$2:$AP$1041,40,FALSE)</f>
        <v>52</v>
      </c>
      <c r="I2753" s="29">
        <f>VLOOKUP($J2749,ASBVs!$A$2:$AP$1041,22,FALSE)</f>
        <v>63</v>
      </c>
      <c r="J2753" s="29">
        <f>VLOOKUP($J2749,ASBVs!$A$2:$AP$1041,32,FALSE)</f>
        <v>59</v>
      </c>
    </row>
    <row r="2754" spans="2:10" ht="12.6" customHeight="1" x14ac:dyDescent="0.3">
      <c r="B2754" s="31" t="s">
        <v>1089</v>
      </c>
      <c r="C2754" s="27" t="s">
        <v>1090</v>
      </c>
      <c r="D2754" s="27" t="s">
        <v>1091</v>
      </c>
      <c r="E2754" s="27" t="s">
        <v>8</v>
      </c>
      <c r="F2754" s="27" t="s">
        <v>6</v>
      </c>
      <c r="G2754" s="27" t="s">
        <v>7</v>
      </c>
      <c r="H2754" s="27" t="s">
        <v>2638</v>
      </c>
      <c r="I2754" s="85" t="s">
        <v>2700</v>
      </c>
      <c r="J2754" s="86"/>
    </row>
    <row r="2755" spans="2:10" ht="12.6" customHeight="1" x14ac:dyDescent="0.3">
      <c r="B2755" s="30">
        <f>VLOOKUP($J2749,ASBVs!$A$2:$AP$1041,33,FALSE)</f>
        <v>0.01</v>
      </c>
      <c r="C2755" s="30">
        <f>VLOOKUP($J2749,ASBVs!$A$2:$AP$1041,35,FALSE)</f>
        <v>0.17</v>
      </c>
      <c r="D2755" s="30">
        <f>VLOOKUP($J2749,ASBVs!$A$2:$AP$1041,37,FALSE)</f>
        <v>0.02</v>
      </c>
      <c r="E2755" s="32">
        <f>VLOOKUP($J2749,ASBVs!$A$2:$AP$1041,29,FALSE)</f>
        <v>3.43</v>
      </c>
      <c r="F2755" s="32">
        <f>VLOOKUP($J2749,ASBVs!$A$2:$AP$1041,23,FALSE)</f>
        <v>0.3</v>
      </c>
      <c r="G2755" s="32">
        <f>VLOOKUP($J2749,ASBVs!$A$2:$AP$1041,25,FALSE)</f>
        <v>3</v>
      </c>
      <c r="H2755" s="32">
        <f>VLOOKUP($J2749,ASBVs!$A$2:$AP$1041,27,FALSE)</f>
        <v>1.79</v>
      </c>
      <c r="I2755" s="86"/>
      <c r="J2755" s="86"/>
    </row>
    <row r="2756" spans="2:10" ht="12.6" customHeight="1" x14ac:dyDescent="0.3">
      <c r="B2756" s="33">
        <f>VLOOKUP($J2749,ASBVs!$A$2:$AP$1041,34,FALSE)</f>
        <v>46</v>
      </c>
      <c r="C2756" s="33">
        <f>VLOOKUP($J2749,ASBVs!$A$2:$AP$1041,36,FALSE)</f>
        <v>55</v>
      </c>
      <c r="D2756" s="33">
        <f>VLOOKUP($J2749,ASBVs!$A$2:$AP$1041,38,FALSE)</f>
        <v>40</v>
      </c>
      <c r="E2756" s="33">
        <f>VLOOKUP($J2749,ASBVs!$A$2:$AP$1041,30,FALSE)</f>
        <v>63</v>
      </c>
      <c r="F2756" s="33">
        <f>VLOOKUP($J2749,ASBVs!$A$2:$AP$1041,24,FALSE)</f>
        <v>52</v>
      </c>
      <c r="G2756" s="33">
        <f>VLOOKUP($J2749,ASBVs!$A$2:$AP$1041,26,FALSE)</f>
        <v>51</v>
      </c>
      <c r="H2756" s="33">
        <f>VLOOKUP($J2749,ASBVs!$A$2:$AP$1041,28,FALSE)</f>
        <v>56</v>
      </c>
      <c r="I2756" s="99">
        <f>VLOOKUP($J2749,ASBVs!$A$2:$AQ$1041,43,FALSE)</f>
        <v>8.2200000000000006</v>
      </c>
      <c r="J2756" s="79"/>
    </row>
    <row r="2757" spans="2:10" ht="12.6" customHeight="1" x14ac:dyDescent="0.3">
      <c r="B2757" s="87" t="s">
        <v>2695</v>
      </c>
      <c r="C2757" s="88"/>
      <c r="D2757" s="89" t="s">
        <v>2699</v>
      </c>
      <c r="E2757" s="90"/>
      <c r="F2757" s="91" t="str">
        <f>VLOOKUP($J2749,ASBVs!$A$2:$F$1041,6,FALSE)</f>
        <v xml:space="preserve"> </v>
      </c>
      <c r="G2757" s="34" t="s">
        <v>2669</v>
      </c>
      <c r="H2757" s="35" t="str">
        <f>VLOOKUP($J2749,ASBVs!$A$2:$AU$1041,46,FALSE)</f>
        <v>2</v>
      </c>
      <c r="I2757" s="34" t="s">
        <v>2670</v>
      </c>
      <c r="J2757" s="35" t="str">
        <f>VLOOKUP($J2749,ASBVs!$A$2:$AU$1041,47,FALSE)</f>
        <v>2</v>
      </c>
    </row>
    <row r="2758" spans="2:10" ht="12.6" customHeight="1" x14ac:dyDescent="0.3">
      <c r="B2758" s="93">
        <f>VLOOKUP($J2749,ASBVs!$A$2:$AS$1041,45,FALSE)</f>
        <v>125.72</v>
      </c>
      <c r="C2758" s="94"/>
      <c r="D2758" s="93">
        <f>VLOOKUP($J2749,ASBVs!$A$2:$AS$1041,44,FALSE)</f>
        <v>152.96</v>
      </c>
      <c r="E2758" s="94"/>
      <c r="F2758" s="92"/>
      <c r="G2758" s="34" t="s">
        <v>2671</v>
      </c>
      <c r="H2758" s="35" t="str">
        <f>VLOOKUP($J2749,ASBVs!$A$2:$AW$1041,48,FALSE)</f>
        <v>2</v>
      </c>
      <c r="I2758" s="34" t="s">
        <v>2672</v>
      </c>
      <c r="J2758" s="35">
        <f>VLOOKUP($J2749,ASBVs!$A$2:$AW$1041,49,FALSE)</f>
        <v>3</v>
      </c>
    </row>
    <row r="2759" spans="2:10" ht="12.6" customHeight="1" x14ac:dyDescent="0.3">
      <c r="B2759" s="36" t="s">
        <v>2696</v>
      </c>
      <c r="C2759" s="95" t="str">
        <f>VLOOKUP($J2749,ASBVs!$A$2:$E$1041,5,FALSE)</f>
        <v>Pen of 2</v>
      </c>
      <c r="D2759" s="96"/>
      <c r="E2759" s="97" t="s">
        <v>2697</v>
      </c>
      <c r="F2759" s="98"/>
      <c r="G2759" s="74"/>
      <c r="H2759" s="75"/>
      <c r="I2759" s="37" t="s">
        <v>2698</v>
      </c>
      <c r="J2759" s="38"/>
    </row>
    <row r="2761" spans="2:10" ht="12.6" customHeight="1" x14ac:dyDescent="0.3">
      <c r="B2761" s="76" t="s">
        <v>2692</v>
      </c>
      <c r="C2761" s="77"/>
      <c r="D2761" s="20" t="str">
        <f>VLOOKUP($J2761,ASBVs!$A$2:$B$1041,2,FALSE)</f>
        <v>223012</v>
      </c>
      <c r="E2761" s="21"/>
      <c r="F2761" s="22" t="str">
        <f>VLOOKUP($J2761,ASBVs!$A$2:$J$1041,10,FALSE)</f>
        <v>Twin</v>
      </c>
      <c r="G2761" s="78" t="str">
        <f>VLOOKUP($J2761,ASBVs!$A$2:$AX$1041,50,FALSE)</f>
        <v>«««««</v>
      </c>
      <c r="H2761" s="79"/>
      <c r="I2761" s="23" t="s">
        <v>2693</v>
      </c>
      <c r="J2761" s="24" t="s">
        <v>2146</v>
      </c>
    </row>
    <row r="2762" spans="2:10" ht="12.6" customHeight="1" x14ac:dyDescent="0.3">
      <c r="B2762" s="25" t="s">
        <v>2694</v>
      </c>
      <c r="C2762" s="80" t="str">
        <f>VLOOKUP($J2761,ASBVs!$A$2:$H$1041,8,FALSE)</f>
        <v>193431</v>
      </c>
      <c r="D2762" s="80"/>
      <c r="E2762" s="81"/>
      <c r="F2762" s="26" t="s">
        <v>2639</v>
      </c>
      <c r="G2762" s="82">
        <f>VLOOKUP($J2761,ASBVs!$A$2:$I$1041,9,FALSE)</f>
        <v>44679</v>
      </c>
      <c r="H2762" s="83"/>
      <c r="I2762" s="83"/>
      <c r="J2762" s="84"/>
    </row>
    <row r="2763" spans="2:10" ht="12.6" customHeight="1" x14ac:dyDescent="0.3">
      <c r="B2763" s="27" t="s">
        <v>0</v>
      </c>
      <c r="C2763" s="28" t="s">
        <v>1</v>
      </c>
      <c r="D2763" s="28" t="s">
        <v>2</v>
      </c>
      <c r="E2763" s="28" t="s">
        <v>3</v>
      </c>
      <c r="F2763" s="27" t="s">
        <v>4</v>
      </c>
      <c r="G2763" s="28" t="s">
        <v>1093</v>
      </c>
      <c r="H2763" s="28" t="s">
        <v>1092</v>
      </c>
      <c r="I2763" s="28" t="s">
        <v>5</v>
      </c>
      <c r="J2763" s="28" t="s">
        <v>2652</v>
      </c>
    </row>
    <row r="2764" spans="2:10" ht="12.6" customHeight="1" x14ac:dyDescent="0.3">
      <c r="B2764" s="29">
        <f>VLOOKUP($J2761,ASBVs!$A$2:$AP$1041,11,FALSE)</f>
        <v>0.53</v>
      </c>
      <c r="C2764" s="29">
        <f>VLOOKUP($J2761,ASBVs!$A$2:$AP$1041,13,FALSE)</f>
        <v>9.8000000000000007</v>
      </c>
      <c r="D2764" s="29">
        <f>VLOOKUP($J2761,ASBVs!$A$2:$AP$1041,15,FALSE)</f>
        <v>15.17</v>
      </c>
      <c r="E2764" s="29">
        <f>VLOOKUP($J2761,ASBVs!$A$2:$AP$1041,17,FALSE)</f>
        <v>0.51</v>
      </c>
      <c r="F2764" s="29">
        <f>VLOOKUP($J2761,ASBVs!$A$2:$AP$1041,19,FALSE)</f>
        <v>2.31</v>
      </c>
      <c r="G2764" s="39">
        <f>VLOOKUP($J2761,ASBVs!$A$2:$AP$1041,41,FALSE)</f>
        <v>0.35</v>
      </c>
      <c r="H2764" s="39">
        <f>VLOOKUP($J2761,ASBVs!$A$2:$AP$1041,39,FALSE)</f>
        <v>0.21</v>
      </c>
      <c r="I2764" s="29">
        <f>VLOOKUP($J2761,ASBVs!$A$2:$AP$1041,21,FALSE)</f>
        <v>0.31</v>
      </c>
      <c r="J2764" s="39">
        <f>VLOOKUP($J2761,ASBVs!$A$2:$AP$1041,31,FALSE)</f>
        <v>0.26</v>
      </c>
    </row>
    <row r="2765" spans="2:10" ht="12.6" customHeight="1" x14ac:dyDescent="0.3">
      <c r="B2765" s="29">
        <f>VLOOKUP($J2761,ASBVs!$A$2:$AP$1041,12,FALSE)</f>
        <v>66</v>
      </c>
      <c r="C2765" s="29">
        <f>VLOOKUP($J2761,ASBVs!$A$2:$AP$1041,14,FALSE)</f>
        <v>71</v>
      </c>
      <c r="D2765" s="29">
        <f>VLOOKUP($J2761,ASBVs!$A$2:$AP$1041,16,FALSE)</f>
        <v>62</v>
      </c>
      <c r="E2765" s="29">
        <f>VLOOKUP($J2761,ASBVs!$A$2:$AP$1041,18,FALSE)</f>
        <v>70</v>
      </c>
      <c r="F2765" s="29">
        <f>VLOOKUP($J2761,ASBVs!$A$2:$AP$1041,20,FALSE)</f>
        <v>68</v>
      </c>
      <c r="G2765" s="29">
        <f>VLOOKUP($J2761,ASBVs!$A$2:$AP$1041,42,FALSE)</f>
        <v>55</v>
      </c>
      <c r="H2765" s="29">
        <f>VLOOKUP($J2761,ASBVs!$A$2:$AP$1041,40,FALSE)</f>
        <v>48</v>
      </c>
      <c r="I2765" s="29">
        <f>VLOOKUP($J2761,ASBVs!$A$2:$AP$1041,22,FALSE)</f>
        <v>61</v>
      </c>
      <c r="J2765" s="29">
        <f>VLOOKUP($J2761,ASBVs!$A$2:$AP$1041,32,FALSE)</f>
        <v>53</v>
      </c>
    </row>
    <row r="2766" spans="2:10" ht="12.6" customHeight="1" x14ac:dyDescent="0.3">
      <c r="B2766" s="31" t="s">
        <v>1089</v>
      </c>
      <c r="C2766" s="27" t="s">
        <v>1090</v>
      </c>
      <c r="D2766" s="27" t="s">
        <v>1091</v>
      </c>
      <c r="E2766" s="27" t="s">
        <v>8</v>
      </c>
      <c r="F2766" s="27" t="s">
        <v>6</v>
      </c>
      <c r="G2766" s="27" t="s">
        <v>7</v>
      </c>
      <c r="H2766" s="27" t="s">
        <v>2638</v>
      </c>
      <c r="I2766" s="85" t="s">
        <v>2700</v>
      </c>
      <c r="J2766" s="86"/>
    </row>
    <row r="2767" spans="2:10" ht="12.6" customHeight="1" x14ac:dyDescent="0.3">
      <c r="B2767" s="30">
        <f>VLOOKUP($J2761,ASBVs!$A$2:$AP$1041,33,FALSE)</f>
        <v>0.05</v>
      </c>
      <c r="C2767" s="30">
        <f>VLOOKUP($J2761,ASBVs!$A$2:$AP$1041,35,FALSE)</f>
        <v>0.12</v>
      </c>
      <c r="D2767" s="30">
        <f>VLOOKUP($J2761,ASBVs!$A$2:$AP$1041,37,FALSE)</f>
        <v>0.02</v>
      </c>
      <c r="E2767" s="32">
        <f>VLOOKUP($J2761,ASBVs!$A$2:$AP$1041,29,FALSE)</f>
        <v>4.62</v>
      </c>
      <c r="F2767" s="32">
        <f>VLOOKUP($J2761,ASBVs!$A$2:$AP$1041,23,FALSE)</f>
        <v>0.06</v>
      </c>
      <c r="G2767" s="32">
        <f>VLOOKUP($J2761,ASBVs!$A$2:$AP$1041,25,FALSE)</f>
        <v>3.78</v>
      </c>
      <c r="H2767" s="32">
        <f>VLOOKUP($J2761,ASBVs!$A$2:$AP$1041,27,FALSE)</f>
        <v>2.48</v>
      </c>
      <c r="I2767" s="86"/>
      <c r="J2767" s="86"/>
    </row>
    <row r="2768" spans="2:10" ht="12.6" customHeight="1" x14ac:dyDescent="0.3">
      <c r="B2768" s="33">
        <f>VLOOKUP($J2761,ASBVs!$A$2:$AP$1041,34,FALSE)</f>
        <v>43</v>
      </c>
      <c r="C2768" s="33">
        <f>VLOOKUP($J2761,ASBVs!$A$2:$AP$1041,36,FALSE)</f>
        <v>51</v>
      </c>
      <c r="D2768" s="33">
        <f>VLOOKUP($J2761,ASBVs!$A$2:$AP$1041,38,FALSE)</f>
        <v>37</v>
      </c>
      <c r="E2768" s="33">
        <f>VLOOKUP($J2761,ASBVs!$A$2:$AP$1041,30,FALSE)</f>
        <v>62</v>
      </c>
      <c r="F2768" s="33">
        <f>VLOOKUP($J2761,ASBVs!$A$2:$AP$1041,24,FALSE)</f>
        <v>47</v>
      </c>
      <c r="G2768" s="33">
        <f>VLOOKUP($J2761,ASBVs!$A$2:$AP$1041,26,FALSE)</f>
        <v>47</v>
      </c>
      <c r="H2768" s="33">
        <f>VLOOKUP($J2761,ASBVs!$A$2:$AP$1041,28,FALSE)</f>
        <v>54</v>
      </c>
      <c r="I2768" s="99">
        <f>VLOOKUP($J2761,ASBVs!$A$2:$AQ$1041,43,FALSE)</f>
        <v>10.110000000000001</v>
      </c>
      <c r="J2768" s="79"/>
    </row>
    <row r="2769" spans="2:10" ht="12.6" customHeight="1" x14ac:dyDescent="0.3">
      <c r="B2769" s="87" t="s">
        <v>2695</v>
      </c>
      <c r="C2769" s="88"/>
      <c r="D2769" s="89" t="s">
        <v>2699</v>
      </c>
      <c r="E2769" s="90"/>
      <c r="F2769" s="91" t="str">
        <f>VLOOKUP($J2761,ASBVs!$A$2:$F$1041,6,FALSE)</f>
        <v xml:space="preserve"> </v>
      </c>
      <c r="G2769" s="34" t="s">
        <v>2669</v>
      </c>
      <c r="H2769" s="35" t="str">
        <f>VLOOKUP($J2761,ASBVs!$A$2:$AU$1041,46,FALSE)</f>
        <v>2</v>
      </c>
      <c r="I2769" s="34" t="s">
        <v>2670</v>
      </c>
      <c r="J2769" s="35" t="str">
        <f>VLOOKUP($J2761,ASBVs!$A$2:$AU$1041,47,FALSE)</f>
        <v>2</v>
      </c>
    </row>
    <row r="2770" spans="2:10" ht="12.6" customHeight="1" x14ac:dyDescent="0.3">
      <c r="B2770" s="93">
        <f>VLOOKUP($J2761,ASBVs!$A$2:$AS$1041,45,FALSE)</f>
        <v>127.8</v>
      </c>
      <c r="C2770" s="94"/>
      <c r="D2770" s="93">
        <f>VLOOKUP($J2761,ASBVs!$A$2:$AS$1041,44,FALSE)</f>
        <v>163.11000000000001</v>
      </c>
      <c r="E2770" s="94"/>
      <c r="F2770" s="92"/>
      <c r="G2770" s="34" t="s">
        <v>2671</v>
      </c>
      <c r="H2770" s="35" t="str">
        <f>VLOOKUP($J2761,ASBVs!$A$2:$AW$1041,48,FALSE)</f>
        <v>2</v>
      </c>
      <c r="I2770" s="34" t="s">
        <v>2672</v>
      </c>
      <c r="J2770" s="35">
        <f>VLOOKUP($J2761,ASBVs!$A$2:$AW$1041,49,FALSE)</f>
        <v>2</v>
      </c>
    </row>
    <row r="2771" spans="2:10" ht="12.6" customHeight="1" x14ac:dyDescent="0.3">
      <c r="B2771" s="36" t="s">
        <v>2696</v>
      </c>
      <c r="C2771" s="95" t="str">
        <f>VLOOKUP($J2761,ASBVs!$A$2:$E$1041,5,FALSE)</f>
        <v>Pen of 2</v>
      </c>
      <c r="D2771" s="96"/>
      <c r="E2771" s="97" t="s">
        <v>2697</v>
      </c>
      <c r="F2771" s="98"/>
      <c r="G2771" s="74"/>
      <c r="H2771" s="75"/>
      <c r="I2771" s="37" t="s">
        <v>2698</v>
      </c>
      <c r="J2771" s="38"/>
    </row>
    <row r="2773" spans="2:10" ht="12.6" customHeight="1" x14ac:dyDescent="0.3">
      <c r="B2773" s="76" t="s">
        <v>2692</v>
      </c>
      <c r="C2773" s="77"/>
      <c r="D2773" s="20" t="str">
        <f>VLOOKUP($J2773,ASBVs!$A$2:$B$1041,2,FALSE)</f>
        <v>223011</v>
      </c>
      <c r="E2773" s="21"/>
      <c r="F2773" s="22" t="str">
        <f>VLOOKUP($J2773,ASBVs!$A$2:$J$1041,10,FALSE)</f>
        <v>Twin</v>
      </c>
      <c r="G2773" s="78" t="str">
        <f>VLOOKUP($J2773,ASBVs!$A$2:$AX$1041,50,FALSE)</f>
        <v>«««««</v>
      </c>
      <c r="H2773" s="79"/>
      <c r="I2773" s="23" t="s">
        <v>2693</v>
      </c>
      <c r="J2773" s="24" t="s">
        <v>2147</v>
      </c>
    </row>
    <row r="2774" spans="2:10" ht="12.6" customHeight="1" x14ac:dyDescent="0.3">
      <c r="B2774" s="25" t="s">
        <v>2694</v>
      </c>
      <c r="C2774" s="80" t="str">
        <f>VLOOKUP($J2773,ASBVs!$A$2:$H$1041,8,FALSE)</f>
        <v>193431</v>
      </c>
      <c r="D2774" s="80"/>
      <c r="E2774" s="81"/>
      <c r="F2774" s="26" t="s">
        <v>2639</v>
      </c>
      <c r="G2774" s="82">
        <f>VLOOKUP($J2773,ASBVs!$A$2:$I$1041,9,FALSE)</f>
        <v>44679</v>
      </c>
      <c r="H2774" s="83"/>
      <c r="I2774" s="83"/>
      <c r="J2774" s="84"/>
    </row>
    <row r="2775" spans="2:10" ht="12.6" customHeight="1" x14ac:dyDescent="0.3">
      <c r="B2775" s="27" t="s">
        <v>0</v>
      </c>
      <c r="C2775" s="28" t="s">
        <v>1</v>
      </c>
      <c r="D2775" s="28" t="s">
        <v>2</v>
      </c>
      <c r="E2775" s="28" t="s">
        <v>3</v>
      </c>
      <c r="F2775" s="27" t="s">
        <v>4</v>
      </c>
      <c r="G2775" s="28" t="s">
        <v>1093</v>
      </c>
      <c r="H2775" s="28" t="s">
        <v>1092</v>
      </c>
      <c r="I2775" s="28" t="s">
        <v>5</v>
      </c>
      <c r="J2775" s="28" t="s">
        <v>2652</v>
      </c>
    </row>
    <row r="2776" spans="2:10" ht="12.6" customHeight="1" x14ac:dyDescent="0.3">
      <c r="B2776" s="29">
        <f>VLOOKUP($J2773,ASBVs!$A$2:$AP$1041,11,FALSE)</f>
        <v>0.46</v>
      </c>
      <c r="C2776" s="29">
        <f>VLOOKUP($J2773,ASBVs!$A$2:$AP$1041,13,FALSE)</f>
        <v>8.93</v>
      </c>
      <c r="D2776" s="29">
        <f>VLOOKUP($J2773,ASBVs!$A$2:$AP$1041,15,FALSE)</f>
        <v>14.01</v>
      </c>
      <c r="E2776" s="29">
        <f>VLOOKUP($J2773,ASBVs!$A$2:$AP$1041,17,FALSE)</f>
        <v>0.49</v>
      </c>
      <c r="F2776" s="29">
        <f>VLOOKUP($J2773,ASBVs!$A$2:$AP$1041,19,FALSE)</f>
        <v>2.1800000000000002</v>
      </c>
      <c r="G2776" s="39">
        <f>VLOOKUP($J2773,ASBVs!$A$2:$AP$1041,41,FALSE)</f>
        <v>0.34</v>
      </c>
      <c r="H2776" s="39">
        <f>VLOOKUP($J2773,ASBVs!$A$2:$AP$1041,39,FALSE)</f>
        <v>0.21</v>
      </c>
      <c r="I2776" s="29">
        <f>VLOOKUP($J2773,ASBVs!$A$2:$AP$1041,21,FALSE)</f>
        <v>0.31</v>
      </c>
      <c r="J2776" s="39">
        <f>VLOOKUP($J2773,ASBVs!$A$2:$AP$1041,31,FALSE)</f>
        <v>0.25</v>
      </c>
    </row>
    <row r="2777" spans="2:10" ht="12.6" customHeight="1" x14ac:dyDescent="0.3">
      <c r="B2777" s="29">
        <f>VLOOKUP($J2773,ASBVs!$A$2:$AP$1041,12,FALSE)</f>
        <v>66</v>
      </c>
      <c r="C2777" s="29">
        <f>VLOOKUP($J2773,ASBVs!$A$2:$AP$1041,14,FALSE)</f>
        <v>71</v>
      </c>
      <c r="D2777" s="29">
        <f>VLOOKUP($J2773,ASBVs!$A$2:$AP$1041,16,FALSE)</f>
        <v>62</v>
      </c>
      <c r="E2777" s="29">
        <f>VLOOKUP($J2773,ASBVs!$A$2:$AP$1041,18,FALSE)</f>
        <v>70</v>
      </c>
      <c r="F2777" s="29">
        <f>VLOOKUP($J2773,ASBVs!$A$2:$AP$1041,20,FALSE)</f>
        <v>68</v>
      </c>
      <c r="G2777" s="29">
        <f>VLOOKUP($J2773,ASBVs!$A$2:$AP$1041,42,FALSE)</f>
        <v>55</v>
      </c>
      <c r="H2777" s="29">
        <f>VLOOKUP($J2773,ASBVs!$A$2:$AP$1041,40,FALSE)</f>
        <v>48</v>
      </c>
      <c r="I2777" s="29">
        <f>VLOOKUP($J2773,ASBVs!$A$2:$AP$1041,22,FALSE)</f>
        <v>61</v>
      </c>
      <c r="J2777" s="29">
        <f>VLOOKUP($J2773,ASBVs!$A$2:$AP$1041,32,FALSE)</f>
        <v>53</v>
      </c>
    </row>
    <row r="2778" spans="2:10" ht="12.6" customHeight="1" x14ac:dyDescent="0.3">
      <c r="B2778" s="31" t="s">
        <v>1089</v>
      </c>
      <c r="C2778" s="27" t="s">
        <v>1090</v>
      </c>
      <c r="D2778" s="27" t="s">
        <v>1091</v>
      </c>
      <c r="E2778" s="27" t="s">
        <v>8</v>
      </c>
      <c r="F2778" s="27" t="s">
        <v>6</v>
      </c>
      <c r="G2778" s="27" t="s">
        <v>7</v>
      </c>
      <c r="H2778" s="27" t="s">
        <v>2638</v>
      </c>
      <c r="I2778" s="85" t="s">
        <v>2700</v>
      </c>
      <c r="J2778" s="86"/>
    </row>
    <row r="2779" spans="2:10" ht="12.6" customHeight="1" x14ac:dyDescent="0.3">
      <c r="B2779" s="30">
        <f>VLOOKUP($J2773,ASBVs!$A$2:$AP$1041,33,FALSE)</f>
        <v>0.05</v>
      </c>
      <c r="C2779" s="30">
        <f>VLOOKUP($J2773,ASBVs!$A$2:$AP$1041,35,FALSE)</f>
        <v>0.13</v>
      </c>
      <c r="D2779" s="30">
        <f>VLOOKUP($J2773,ASBVs!$A$2:$AP$1041,37,FALSE)</f>
        <v>0.02</v>
      </c>
      <c r="E2779" s="32">
        <f>VLOOKUP($J2773,ASBVs!$A$2:$AP$1041,29,FALSE)</f>
        <v>4.3</v>
      </c>
      <c r="F2779" s="32">
        <f>VLOOKUP($J2773,ASBVs!$A$2:$AP$1041,23,FALSE)</f>
        <v>0.11</v>
      </c>
      <c r="G2779" s="32">
        <f>VLOOKUP($J2773,ASBVs!$A$2:$AP$1041,25,FALSE)</f>
        <v>3.35</v>
      </c>
      <c r="H2779" s="32">
        <f>VLOOKUP($J2773,ASBVs!$A$2:$AP$1041,27,FALSE)</f>
        <v>2.3199999999999998</v>
      </c>
      <c r="I2779" s="86"/>
      <c r="J2779" s="86"/>
    </row>
    <row r="2780" spans="2:10" ht="12.6" customHeight="1" x14ac:dyDescent="0.3">
      <c r="B2780" s="33">
        <f>VLOOKUP($J2773,ASBVs!$A$2:$AP$1041,34,FALSE)</f>
        <v>43</v>
      </c>
      <c r="C2780" s="33">
        <f>VLOOKUP($J2773,ASBVs!$A$2:$AP$1041,36,FALSE)</f>
        <v>51</v>
      </c>
      <c r="D2780" s="33">
        <f>VLOOKUP($J2773,ASBVs!$A$2:$AP$1041,38,FALSE)</f>
        <v>37</v>
      </c>
      <c r="E2780" s="33">
        <f>VLOOKUP($J2773,ASBVs!$A$2:$AP$1041,30,FALSE)</f>
        <v>62</v>
      </c>
      <c r="F2780" s="33">
        <f>VLOOKUP($J2773,ASBVs!$A$2:$AP$1041,24,FALSE)</f>
        <v>47</v>
      </c>
      <c r="G2780" s="33">
        <f>VLOOKUP($J2773,ASBVs!$A$2:$AP$1041,26,FALSE)</f>
        <v>47</v>
      </c>
      <c r="H2780" s="33">
        <f>VLOOKUP($J2773,ASBVs!$A$2:$AP$1041,28,FALSE)</f>
        <v>54</v>
      </c>
      <c r="I2780" s="99">
        <f>VLOOKUP($J2773,ASBVs!$A$2:$AQ$1041,43,FALSE)</f>
        <v>9.24</v>
      </c>
      <c r="J2780" s="79"/>
    </row>
    <row r="2781" spans="2:10" ht="12.6" customHeight="1" x14ac:dyDescent="0.3">
      <c r="B2781" s="87" t="s">
        <v>2695</v>
      </c>
      <c r="C2781" s="88"/>
      <c r="D2781" s="89" t="s">
        <v>2699</v>
      </c>
      <c r="E2781" s="90"/>
      <c r="F2781" s="91" t="str">
        <f>VLOOKUP($J2773,ASBVs!$A$2:$F$1041,6,FALSE)</f>
        <v xml:space="preserve"> </v>
      </c>
      <c r="G2781" s="34" t="s">
        <v>2669</v>
      </c>
      <c r="H2781" s="35" t="str">
        <f>VLOOKUP($J2773,ASBVs!$A$2:$AU$1041,46,FALSE)</f>
        <v>2</v>
      </c>
      <c r="I2781" s="34" t="s">
        <v>2670</v>
      </c>
      <c r="J2781" s="35" t="str">
        <f>VLOOKUP($J2773,ASBVs!$A$2:$AU$1041,47,FALSE)</f>
        <v>2</v>
      </c>
    </row>
    <row r="2782" spans="2:10" ht="12.6" customHeight="1" x14ac:dyDescent="0.3">
      <c r="B2782" s="93">
        <f>VLOOKUP($J2773,ASBVs!$A$2:$AS$1041,45,FALSE)</f>
        <v>126.85</v>
      </c>
      <c r="C2782" s="94"/>
      <c r="D2782" s="93">
        <f>VLOOKUP($J2773,ASBVs!$A$2:$AS$1041,44,FALSE)</f>
        <v>159.74</v>
      </c>
      <c r="E2782" s="94"/>
      <c r="F2782" s="92"/>
      <c r="G2782" s="34" t="s">
        <v>2671</v>
      </c>
      <c r="H2782" s="35" t="str">
        <f>VLOOKUP($J2773,ASBVs!$A$2:$AW$1041,48,FALSE)</f>
        <v>2</v>
      </c>
      <c r="I2782" s="34" t="s">
        <v>2672</v>
      </c>
      <c r="J2782" s="35">
        <f>VLOOKUP($J2773,ASBVs!$A$2:$AW$1041,49,FALSE)</f>
        <v>2</v>
      </c>
    </row>
    <row r="2783" spans="2:10" ht="12.6" customHeight="1" x14ac:dyDescent="0.3">
      <c r="B2783" s="36" t="s">
        <v>2696</v>
      </c>
      <c r="C2783" s="95" t="str">
        <f>VLOOKUP($J2773,ASBVs!$A$2:$E$1041,5,FALSE)</f>
        <v>Pen of 2</v>
      </c>
      <c r="D2783" s="96"/>
      <c r="E2783" s="97" t="s">
        <v>2697</v>
      </c>
      <c r="F2783" s="98"/>
      <c r="G2783" s="74"/>
      <c r="H2783" s="75"/>
      <c r="I2783" s="37" t="s">
        <v>2698</v>
      </c>
      <c r="J2783" s="38"/>
    </row>
    <row r="2785" spans="2:10" ht="12.6" customHeight="1" x14ac:dyDescent="0.3">
      <c r="B2785" s="76" t="s">
        <v>2692</v>
      </c>
      <c r="C2785" s="77"/>
      <c r="D2785" s="20" t="str">
        <f>VLOOKUP($J2785,ASBVs!$A$2:$B$1041,2,FALSE)</f>
        <v>223180</v>
      </c>
      <c r="E2785" s="21"/>
      <c r="F2785" s="22" t="str">
        <f>VLOOKUP($J2785,ASBVs!$A$2:$J$1041,10,FALSE)</f>
        <v>Twin</v>
      </c>
      <c r="G2785" s="78" t="str">
        <f>VLOOKUP($J2785,ASBVs!$A$2:$AX$1041,50,FALSE)</f>
        <v>«««««</v>
      </c>
      <c r="H2785" s="79"/>
      <c r="I2785" s="23" t="s">
        <v>2693</v>
      </c>
      <c r="J2785" s="24" t="s">
        <v>2148</v>
      </c>
    </row>
    <row r="2786" spans="2:10" ht="12.6" customHeight="1" x14ac:dyDescent="0.3">
      <c r="B2786" s="25" t="s">
        <v>2694</v>
      </c>
      <c r="C2786" s="80" t="str">
        <f>VLOOKUP($J2785,ASBVs!$A$2:$H$1041,8,FALSE)</f>
        <v>193431</v>
      </c>
      <c r="D2786" s="80"/>
      <c r="E2786" s="81"/>
      <c r="F2786" s="26" t="s">
        <v>2639</v>
      </c>
      <c r="G2786" s="82">
        <f>VLOOKUP($J2785,ASBVs!$A$2:$I$1041,9,FALSE)</f>
        <v>44685</v>
      </c>
      <c r="H2786" s="83"/>
      <c r="I2786" s="83"/>
      <c r="J2786" s="84"/>
    </row>
    <row r="2787" spans="2:10" ht="12.6" customHeight="1" x14ac:dyDescent="0.3">
      <c r="B2787" s="27" t="s">
        <v>0</v>
      </c>
      <c r="C2787" s="28" t="s">
        <v>1</v>
      </c>
      <c r="D2787" s="28" t="s">
        <v>2</v>
      </c>
      <c r="E2787" s="28" t="s">
        <v>3</v>
      </c>
      <c r="F2787" s="27" t="s">
        <v>4</v>
      </c>
      <c r="G2787" s="28" t="s">
        <v>1093</v>
      </c>
      <c r="H2787" s="28" t="s">
        <v>1092</v>
      </c>
      <c r="I2787" s="28" t="s">
        <v>5</v>
      </c>
      <c r="J2787" s="28" t="s">
        <v>2652</v>
      </c>
    </row>
    <row r="2788" spans="2:10" ht="12.6" customHeight="1" x14ac:dyDescent="0.3">
      <c r="B2788" s="29">
        <f>VLOOKUP($J2785,ASBVs!$A$2:$AP$1041,11,FALSE)</f>
        <v>0.3</v>
      </c>
      <c r="C2788" s="29">
        <f>VLOOKUP($J2785,ASBVs!$A$2:$AP$1041,13,FALSE)</f>
        <v>8.08</v>
      </c>
      <c r="D2788" s="29">
        <f>VLOOKUP($J2785,ASBVs!$A$2:$AP$1041,15,FALSE)</f>
        <v>10.65</v>
      </c>
      <c r="E2788" s="29">
        <f>VLOOKUP($J2785,ASBVs!$A$2:$AP$1041,17,FALSE)</f>
        <v>0.48</v>
      </c>
      <c r="F2788" s="29">
        <f>VLOOKUP($J2785,ASBVs!$A$2:$AP$1041,19,FALSE)</f>
        <v>2.2799999999999998</v>
      </c>
      <c r="G2788" s="39">
        <f>VLOOKUP($J2785,ASBVs!$A$2:$AP$1041,41,FALSE)</f>
        <v>0.37</v>
      </c>
      <c r="H2788" s="39">
        <f>VLOOKUP($J2785,ASBVs!$A$2:$AP$1041,39,FALSE)</f>
        <v>0.25</v>
      </c>
      <c r="I2788" s="29">
        <f>VLOOKUP($J2785,ASBVs!$A$2:$AP$1041,21,FALSE)</f>
        <v>0.12</v>
      </c>
      <c r="J2788" s="39">
        <f>VLOOKUP($J2785,ASBVs!$A$2:$AP$1041,31,FALSE)</f>
        <v>0.27</v>
      </c>
    </row>
    <row r="2789" spans="2:10" ht="12.6" customHeight="1" x14ac:dyDescent="0.3">
      <c r="B2789" s="29">
        <f>VLOOKUP($J2785,ASBVs!$A$2:$AP$1041,12,FALSE)</f>
        <v>66</v>
      </c>
      <c r="C2789" s="29">
        <f>VLOOKUP($J2785,ASBVs!$A$2:$AP$1041,14,FALSE)</f>
        <v>72</v>
      </c>
      <c r="D2789" s="29">
        <f>VLOOKUP($J2785,ASBVs!$A$2:$AP$1041,16,FALSE)</f>
        <v>62</v>
      </c>
      <c r="E2789" s="29">
        <f>VLOOKUP($J2785,ASBVs!$A$2:$AP$1041,18,FALSE)</f>
        <v>71</v>
      </c>
      <c r="F2789" s="29">
        <f>VLOOKUP($J2785,ASBVs!$A$2:$AP$1041,20,FALSE)</f>
        <v>69</v>
      </c>
      <c r="G2789" s="29">
        <f>VLOOKUP($J2785,ASBVs!$A$2:$AP$1041,42,FALSE)</f>
        <v>55</v>
      </c>
      <c r="H2789" s="29">
        <f>VLOOKUP($J2785,ASBVs!$A$2:$AP$1041,40,FALSE)</f>
        <v>48</v>
      </c>
      <c r="I2789" s="29">
        <f>VLOOKUP($J2785,ASBVs!$A$2:$AP$1041,22,FALSE)</f>
        <v>62</v>
      </c>
      <c r="J2789" s="29">
        <f>VLOOKUP($J2785,ASBVs!$A$2:$AP$1041,32,FALSE)</f>
        <v>53</v>
      </c>
    </row>
    <row r="2790" spans="2:10" ht="12.6" customHeight="1" x14ac:dyDescent="0.3">
      <c r="B2790" s="31" t="s">
        <v>1089</v>
      </c>
      <c r="C2790" s="27" t="s">
        <v>1090</v>
      </c>
      <c r="D2790" s="27" t="s">
        <v>1091</v>
      </c>
      <c r="E2790" s="27" t="s">
        <v>8</v>
      </c>
      <c r="F2790" s="27" t="s">
        <v>6</v>
      </c>
      <c r="G2790" s="27" t="s">
        <v>7</v>
      </c>
      <c r="H2790" s="27" t="s">
        <v>2638</v>
      </c>
      <c r="I2790" s="85" t="s">
        <v>2700</v>
      </c>
      <c r="J2790" s="86"/>
    </row>
    <row r="2791" spans="2:10" ht="12.6" customHeight="1" x14ac:dyDescent="0.3">
      <c r="B2791" s="30">
        <f>VLOOKUP($J2785,ASBVs!$A$2:$AP$1041,33,FALSE)</f>
        <v>0.06</v>
      </c>
      <c r="C2791" s="30">
        <f>VLOOKUP($J2785,ASBVs!$A$2:$AP$1041,35,FALSE)</f>
        <v>0.18</v>
      </c>
      <c r="D2791" s="30">
        <f>VLOOKUP($J2785,ASBVs!$A$2:$AP$1041,37,FALSE)</f>
        <v>0.02</v>
      </c>
      <c r="E2791" s="32">
        <f>VLOOKUP($J2785,ASBVs!$A$2:$AP$1041,29,FALSE)</f>
        <v>4.1500000000000004</v>
      </c>
      <c r="F2791" s="32">
        <f>VLOOKUP($J2785,ASBVs!$A$2:$AP$1041,23,FALSE)</f>
        <v>-0.09</v>
      </c>
      <c r="G2791" s="32">
        <f>VLOOKUP($J2785,ASBVs!$A$2:$AP$1041,25,FALSE)</f>
        <v>3.89</v>
      </c>
      <c r="H2791" s="32">
        <f>VLOOKUP($J2785,ASBVs!$A$2:$AP$1041,27,FALSE)</f>
        <v>2.04</v>
      </c>
      <c r="I2791" s="86"/>
      <c r="J2791" s="86"/>
    </row>
    <row r="2792" spans="2:10" ht="12.6" customHeight="1" x14ac:dyDescent="0.3">
      <c r="B2792" s="33">
        <f>VLOOKUP($J2785,ASBVs!$A$2:$AP$1041,34,FALSE)</f>
        <v>44</v>
      </c>
      <c r="C2792" s="33">
        <f>VLOOKUP($J2785,ASBVs!$A$2:$AP$1041,36,FALSE)</f>
        <v>51</v>
      </c>
      <c r="D2792" s="33">
        <f>VLOOKUP($J2785,ASBVs!$A$2:$AP$1041,38,FALSE)</f>
        <v>38</v>
      </c>
      <c r="E2792" s="33">
        <f>VLOOKUP($J2785,ASBVs!$A$2:$AP$1041,30,FALSE)</f>
        <v>62</v>
      </c>
      <c r="F2792" s="33">
        <f>VLOOKUP($J2785,ASBVs!$A$2:$AP$1041,24,FALSE)</f>
        <v>48</v>
      </c>
      <c r="G2792" s="33">
        <f>VLOOKUP($J2785,ASBVs!$A$2:$AP$1041,26,FALSE)</f>
        <v>48</v>
      </c>
      <c r="H2792" s="33">
        <f>VLOOKUP($J2785,ASBVs!$A$2:$AP$1041,28,FALSE)</f>
        <v>54</v>
      </c>
      <c r="I2792" s="99">
        <f>VLOOKUP($J2785,ASBVs!$A$2:$AQ$1041,43,FALSE)</f>
        <v>8.1999999999999993</v>
      </c>
      <c r="J2792" s="79"/>
    </row>
    <row r="2793" spans="2:10" ht="12.6" customHeight="1" x14ac:dyDescent="0.3">
      <c r="B2793" s="87" t="s">
        <v>2695</v>
      </c>
      <c r="C2793" s="88"/>
      <c r="D2793" s="89" t="s">
        <v>2699</v>
      </c>
      <c r="E2793" s="90"/>
      <c r="F2793" s="91" t="str">
        <f>VLOOKUP($J2785,ASBVs!$A$2:$F$1041,6,FALSE)</f>
        <v xml:space="preserve"> </v>
      </c>
      <c r="G2793" s="34" t="s">
        <v>2669</v>
      </c>
      <c r="H2793" s="35" t="str">
        <f>VLOOKUP($J2785,ASBVs!$A$2:$AU$1041,46,FALSE)</f>
        <v>2</v>
      </c>
      <c r="I2793" s="34" t="s">
        <v>2670</v>
      </c>
      <c r="J2793" s="35" t="str">
        <f>VLOOKUP($J2785,ASBVs!$A$2:$AU$1041,47,FALSE)</f>
        <v>1</v>
      </c>
    </row>
    <row r="2794" spans="2:10" ht="12.6" customHeight="1" x14ac:dyDescent="0.3">
      <c r="B2794" s="93">
        <f>VLOOKUP($J2785,ASBVs!$A$2:$AS$1041,45,FALSE)</f>
        <v>127.01</v>
      </c>
      <c r="C2794" s="94"/>
      <c r="D2794" s="93">
        <f>VLOOKUP($J2785,ASBVs!$A$2:$AS$1041,44,FALSE)</f>
        <v>162.02000000000001</v>
      </c>
      <c r="E2794" s="94"/>
      <c r="F2794" s="92"/>
      <c r="G2794" s="34" t="s">
        <v>2671</v>
      </c>
      <c r="H2794" s="35" t="str">
        <f>VLOOKUP($J2785,ASBVs!$A$2:$AW$1041,48,FALSE)</f>
        <v>2</v>
      </c>
      <c r="I2794" s="34" t="s">
        <v>2672</v>
      </c>
      <c r="J2794" s="35">
        <f>VLOOKUP($J2785,ASBVs!$A$2:$AW$1041,49,FALSE)</f>
        <v>3</v>
      </c>
    </row>
    <row r="2795" spans="2:10" ht="12.6" customHeight="1" x14ac:dyDescent="0.3">
      <c r="B2795" s="36" t="s">
        <v>2696</v>
      </c>
      <c r="C2795" s="95" t="str">
        <f>VLOOKUP($J2785,ASBVs!$A$2:$E$1041,5,FALSE)</f>
        <v>Pen of 2</v>
      </c>
      <c r="D2795" s="96"/>
      <c r="E2795" s="97" t="s">
        <v>2697</v>
      </c>
      <c r="F2795" s="98"/>
      <c r="G2795" s="74"/>
      <c r="H2795" s="75"/>
      <c r="I2795" s="37" t="s">
        <v>2698</v>
      </c>
      <c r="J2795" s="38"/>
    </row>
    <row r="2797" spans="2:10" ht="12.6" customHeight="1" x14ac:dyDescent="0.3">
      <c r="B2797" s="76" t="s">
        <v>2692</v>
      </c>
      <c r="C2797" s="77"/>
      <c r="D2797" s="20" t="str">
        <f>VLOOKUP($J2797,ASBVs!$A$2:$B$1041,2,FALSE)</f>
        <v>223181</v>
      </c>
      <c r="E2797" s="21"/>
      <c r="F2797" s="22" t="str">
        <f>VLOOKUP($J2797,ASBVs!$A$2:$J$1041,10,FALSE)</f>
        <v>Twin</v>
      </c>
      <c r="G2797" s="78" t="str">
        <f>VLOOKUP($J2797,ASBVs!$A$2:$AX$1041,50,FALSE)</f>
        <v>«««««</v>
      </c>
      <c r="H2797" s="79"/>
      <c r="I2797" s="23" t="s">
        <v>2693</v>
      </c>
      <c r="J2797" s="24" t="s">
        <v>2149</v>
      </c>
    </row>
    <row r="2798" spans="2:10" ht="12.6" customHeight="1" x14ac:dyDescent="0.3">
      <c r="B2798" s="25" t="s">
        <v>2694</v>
      </c>
      <c r="C2798" s="80" t="str">
        <f>VLOOKUP($J2797,ASBVs!$A$2:$H$1041,8,FALSE)</f>
        <v>193431</v>
      </c>
      <c r="D2798" s="80"/>
      <c r="E2798" s="81"/>
      <c r="F2798" s="26" t="s">
        <v>2639</v>
      </c>
      <c r="G2798" s="82">
        <f>VLOOKUP($J2797,ASBVs!$A$2:$I$1041,9,FALSE)</f>
        <v>44685</v>
      </c>
      <c r="H2798" s="83"/>
      <c r="I2798" s="83"/>
      <c r="J2798" s="84"/>
    </row>
    <row r="2799" spans="2:10" ht="12.6" customHeight="1" x14ac:dyDescent="0.3">
      <c r="B2799" s="27" t="s">
        <v>0</v>
      </c>
      <c r="C2799" s="28" t="s">
        <v>1</v>
      </c>
      <c r="D2799" s="28" t="s">
        <v>2</v>
      </c>
      <c r="E2799" s="28" t="s">
        <v>3</v>
      </c>
      <c r="F2799" s="27" t="s">
        <v>4</v>
      </c>
      <c r="G2799" s="28" t="s">
        <v>1093</v>
      </c>
      <c r="H2799" s="28" t="s">
        <v>1092</v>
      </c>
      <c r="I2799" s="28" t="s">
        <v>5</v>
      </c>
      <c r="J2799" s="28" t="s">
        <v>2652</v>
      </c>
    </row>
    <row r="2800" spans="2:10" ht="12.6" customHeight="1" x14ac:dyDescent="0.3">
      <c r="B2800" s="29">
        <f>VLOOKUP($J2797,ASBVs!$A$2:$AP$1041,11,FALSE)</f>
        <v>0.28999999999999998</v>
      </c>
      <c r="C2800" s="29">
        <f>VLOOKUP($J2797,ASBVs!$A$2:$AP$1041,13,FALSE)</f>
        <v>7.82</v>
      </c>
      <c r="D2800" s="29">
        <f>VLOOKUP($J2797,ASBVs!$A$2:$AP$1041,15,FALSE)</f>
        <v>10.25</v>
      </c>
      <c r="E2800" s="29">
        <f>VLOOKUP($J2797,ASBVs!$A$2:$AP$1041,17,FALSE)</f>
        <v>0.56000000000000005</v>
      </c>
      <c r="F2800" s="29">
        <f>VLOOKUP($J2797,ASBVs!$A$2:$AP$1041,19,FALSE)</f>
        <v>2.4</v>
      </c>
      <c r="G2800" s="39">
        <f>VLOOKUP($J2797,ASBVs!$A$2:$AP$1041,41,FALSE)</f>
        <v>0.37</v>
      </c>
      <c r="H2800" s="39">
        <f>VLOOKUP($J2797,ASBVs!$A$2:$AP$1041,39,FALSE)</f>
        <v>0.25</v>
      </c>
      <c r="I2800" s="29">
        <f>VLOOKUP($J2797,ASBVs!$A$2:$AP$1041,21,FALSE)</f>
        <v>0.12</v>
      </c>
      <c r="J2800" s="39">
        <f>VLOOKUP($J2797,ASBVs!$A$2:$AP$1041,31,FALSE)</f>
        <v>0.27</v>
      </c>
    </row>
    <row r="2801" spans="2:10" ht="12.6" customHeight="1" x14ac:dyDescent="0.3">
      <c r="B2801" s="29">
        <f>VLOOKUP($J2797,ASBVs!$A$2:$AP$1041,12,FALSE)</f>
        <v>66</v>
      </c>
      <c r="C2801" s="29">
        <f>VLOOKUP($J2797,ASBVs!$A$2:$AP$1041,14,FALSE)</f>
        <v>72</v>
      </c>
      <c r="D2801" s="29">
        <f>VLOOKUP($J2797,ASBVs!$A$2:$AP$1041,16,FALSE)</f>
        <v>62</v>
      </c>
      <c r="E2801" s="29">
        <f>VLOOKUP($J2797,ASBVs!$A$2:$AP$1041,18,FALSE)</f>
        <v>71</v>
      </c>
      <c r="F2801" s="29">
        <f>VLOOKUP($J2797,ASBVs!$A$2:$AP$1041,20,FALSE)</f>
        <v>69</v>
      </c>
      <c r="G2801" s="29">
        <f>VLOOKUP($J2797,ASBVs!$A$2:$AP$1041,42,FALSE)</f>
        <v>55</v>
      </c>
      <c r="H2801" s="29">
        <f>VLOOKUP($J2797,ASBVs!$A$2:$AP$1041,40,FALSE)</f>
        <v>48</v>
      </c>
      <c r="I2801" s="29">
        <f>VLOOKUP($J2797,ASBVs!$A$2:$AP$1041,22,FALSE)</f>
        <v>62</v>
      </c>
      <c r="J2801" s="29">
        <f>VLOOKUP($J2797,ASBVs!$A$2:$AP$1041,32,FALSE)</f>
        <v>53</v>
      </c>
    </row>
    <row r="2802" spans="2:10" ht="12.6" customHeight="1" x14ac:dyDescent="0.3">
      <c r="B2802" s="31" t="s">
        <v>1089</v>
      </c>
      <c r="C2802" s="27" t="s">
        <v>1090</v>
      </c>
      <c r="D2802" s="27" t="s">
        <v>1091</v>
      </c>
      <c r="E2802" s="27" t="s">
        <v>8</v>
      </c>
      <c r="F2802" s="27" t="s">
        <v>6</v>
      </c>
      <c r="G2802" s="27" t="s">
        <v>7</v>
      </c>
      <c r="H2802" s="27" t="s">
        <v>2638</v>
      </c>
      <c r="I2802" s="85" t="s">
        <v>2700</v>
      </c>
      <c r="J2802" s="86"/>
    </row>
    <row r="2803" spans="2:10" ht="12.6" customHeight="1" x14ac:dyDescent="0.3">
      <c r="B2803" s="30">
        <f>VLOOKUP($J2797,ASBVs!$A$2:$AP$1041,33,FALSE)</f>
        <v>0.06</v>
      </c>
      <c r="C2803" s="30">
        <f>VLOOKUP($J2797,ASBVs!$A$2:$AP$1041,35,FALSE)</f>
        <v>0.18</v>
      </c>
      <c r="D2803" s="30">
        <f>VLOOKUP($J2797,ASBVs!$A$2:$AP$1041,37,FALSE)</f>
        <v>0.02</v>
      </c>
      <c r="E2803" s="32">
        <f>VLOOKUP($J2797,ASBVs!$A$2:$AP$1041,29,FALSE)</f>
        <v>4.07</v>
      </c>
      <c r="F2803" s="32">
        <f>VLOOKUP($J2797,ASBVs!$A$2:$AP$1041,23,FALSE)</f>
        <v>-0.08</v>
      </c>
      <c r="G2803" s="32">
        <f>VLOOKUP($J2797,ASBVs!$A$2:$AP$1041,25,FALSE)</f>
        <v>3.65</v>
      </c>
      <c r="H2803" s="32">
        <f>VLOOKUP($J2797,ASBVs!$A$2:$AP$1041,27,FALSE)</f>
        <v>2.09</v>
      </c>
      <c r="I2803" s="86"/>
      <c r="J2803" s="86"/>
    </row>
    <row r="2804" spans="2:10" ht="12.6" customHeight="1" x14ac:dyDescent="0.3">
      <c r="B2804" s="33">
        <f>VLOOKUP($J2797,ASBVs!$A$2:$AP$1041,34,FALSE)</f>
        <v>44</v>
      </c>
      <c r="C2804" s="33">
        <f>VLOOKUP($J2797,ASBVs!$A$2:$AP$1041,36,FALSE)</f>
        <v>51</v>
      </c>
      <c r="D2804" s="33">
        <f>VLOOKUP($J2797,ASBVs!$A$2:$AP$1041,38,FALSE)</f>
        <v>38</v>
      </c>
      <c r="E2804" s="33">
        <f>VLOOKUP($J2797,ASBVs!$A$2:$AP$1041,30,FALSE)</f>
        <v>62</v>
      </c>
      <c r="F2804" s="33">
        <f>VLOOKUP($J2797,ASBVs!$A$2:$AP$1041,24,FALSE)</f>
        <v>48</v>
      </c>
      <c r="G2804" s="33">
        <f>VLOOKUP($J2797,ASBVs!$A$2:$AP$1041,26,FALSE)</f>
        <v>48</v>
      </c>
      <c r="H2804" s="33">
        <f>VLOOKUP($J2797,ASBVs!$A$2:$AP$1041,28,FALSE)</f>
        <v>54</v>
      </c>
      <c r="I2804" s="99">
        <f>VLOOKUP($J2797,ASBVs!$A$2:$AQ$1041,43,FALSE)</f>
        <v>7.94</v>
      </c>
      <c r="J2804" s="79"/>
    </row>
    <row r="2805" spans="2:10" ht="12.6" customHeight="1" x14ac:dyDescent="0.3">
      <c r="B2805" s="87" t="s">
        <v>2695</v>
      </c>
      <c r="C2805" s="88"/>
      <c r="D2805" s="89" t="s">
        <v>2699</v>
      </c>
      <c r="E2805" s="90"/>
      <c r="F2805" s="91" t="str">
        <f>VLOOKUP($J2797,ASBVs!$A$2:$F$1041,6,FALSE)</f>
        <v xml:space="preserve"> </v>
      </c>
      <c r="G2805" s="34" t="s">
        <v>2669</v>
      </c>
      <c r="H2805" s="35" t="str">
        <f>VLOOKUP($J2797,ASBVs!$A$2:$AU$1041,46,FALSE)</f>
        <v>2</v>
      </c>
      <c r="I2805" s="34" t="s">
        <v>2670</v>
      </c>
      <c r="J2805" s="35" t="str">
        <f>VLOOKUP($J2797,ASBVs!$A$2:$AU$1041,47,FALSE)</f>
        <v>1</v>
      </c>
    </row>
    <row r="2806" spans="2:10" ht="12.6" customHeight="1" x14ac:dyDescent="0.3">
      <c r="B2806" s="93">
        <f>VLOOKUP($J2797,ASBVs!$A$2:$AS$1041,45,FALSE)</f>
        <v>126.84</v>
      </c>
      <c r="C2806" s="94"/>
      <c r="D2806" s="93">
        <f>VLOOKUP($J2797,ASBVs!$A$2:$AS$1041,44,FALSE)</f>
        <v>162.13999999999999</v>
      </c>
      <c r="E2806" s="94"/>
      <c r="F2806" s="92"/>
      <c r="G2806" s="34" t="s">
        <v>2671</v>
      </c>
      <c r="H2806" s="35" t="str">
        <f>VLOOKUP($J2797,ASBVs!$A$2:$AW$1041,48,FALSE)</f>
        <v>1</v>
      </c>
      <c r="I2806" s="34" t="s">
        <v>2672</v>
      </c>
      <c r="J2806" s="35">
        <f>VLOOKUP($J2797,ASBVs!$A$2:$AW$1041,49,FALSE)</f>
        <v>3</v>
      </c>
    </row>
    <row r="2807" spans="2:10" ht="12.6" customHeight="1" x14ac:dyDescent="0.3">
      <c r="B2807" s="36" t="s">
        <v>2696</v>
      </c>
      <c r="C2807" s="95" t="str">
        <f>VLOOKUP($J2797,ASBVs!$A$2:$E$1041,5,FALSE)</f>
        <v>Pen of 2</v>
      </c>
      <c r="D2807" s="96"/>
      <c r="E2807" s="97" t="s">
        <v>2697</v>
      </c>
      <c r="F2807" s="98"/>
      <c r="G2807" s="74"/>
      <c r="H2807" s="75"/>
      <c r="I2807" s="37" t="s">
        <v>2698</v>
      </c>
      <c r="J2807" s="38"/>
    </row>
    <row r="2809" spans="2:10" ht="12.6" customHeight="1" x14ac:dyDescent="0.3">
      <c r="B2809" s="76" t="s">
        <v>2692</v>
      </c>
      <c r="C2809" s="77"/>
      <c r="D2809" s="20" t="str">
        <f>VLOOKUP($J2809,ASBVs!$A$2:$B$1041,2,FALSE)</f>
        <v>224948</v>
      </c>
      <c r="E2809" s="21"/>
      <c r="F2809" s="22" t="str">
        <f>VLOOKUP($J2809,ASBVs!$A$2:$J$1041,10,FALSE)</f>
        <v>Triplet</v>
      </c>
      <c r="G2809" s="78" t="str">
        <f>VLOOKUP($J2809,ASBVs!$A$2:$AX$1041,50,FALSE)</f>
        <v xml:space="preserve"> </v>
      </c>
      <c r="H2809" s="79"/>
      <c r="I2809" s="23" t="s">
        <v>2693</v>
      </c>
      <c r="J2809" s="24" t="s">
        <v>2150</v>
      </c>
    </row>
    <row r="2810" spans="2:10" ht="12.6" customHeight="1" x14ac:dyDescent="0.3">
      <c r="B2810" s="25" t="s">
        <v>2694</v>
      </c>
      <c r="C2810" s="80" t="str">
        <f>VLOOKUP($J2809,ASBVs!$A$2:$H$1041,8,FALSE)</f>
        <v>213926</v>
      </c>
      <c r="D2810" s="80"/>
      <c r="E2810" s="81"/>
      <c r="F2810" s="26" t="s">
        <v>2639</v>
      </c>
      <c r="G2810" s="82">
        <f>VLOOKUP($J2809,ASBVs!$A$2:$I$1041,9,FALSE)</f>
        <v>44713</v>
      </c>
      <c r="H2810" s="83"/>
      <c r="I2810" s="83"/>
      <c r="J2810" s="84"/>
    </row>
    <row r="2811" spans="2:10" ht="12.6" customHeight="1" x14ac:dyDescent="0.3">
      <c r="B2811" s="27" t="s">
        <v>0</v>
      </c>
      <c r="C2811" s="28" t="s">
        <v>1</v>
      </c>
      <c r="D2811" s="28" t="s">
        <v>2</v>
      </c>
      <c r="E2811" s="28" t="s">
        <v>3</v>
      </c>
      <c r="F2811" s="27" t="s">
        <v>4</v>
      </c>
      <c r="G2811" s="28" t="s">
        <v>1093</v>
      </c>
      <c r="H2811" s="28" t="s">
        <v>1092</v>
      </c>
      <c r="I2811" s="28" t="s">
        <v>5</v>
      </c>
      <c r="J2811" s="28" t="s">
        <v>2652</v>
      </c>
    </row>
    <row r="2812" spans="2:10" ht="12.6" customHeight="1" x14ac:dyDescent="0.3">
      <c r="B2812" s="29">
        <f>VLOOKUP($J2809,ASBVs!$A$2:$AP$1041,11,FALSE)</f>
        <v>0.6</v>
      </c>
      <c r="C2812" s="29">
        <f>VLOOKUP($J2809,ASBVs!$A$2:$AP$1041,13,FALSE)</f>
        <v>10.42</v>
      </c>
      <c r="D2812" s="29">
        <f>VLOOKUP($J2809,ASBVs!$A$2:$AP$1041,15,FALSE)</f>
        <v>17.600000000000001</v>
      </c>
      <c r="E2812" s="29">
        <f>VLOOKUP($J2809,ASBVs!$A$2:$AP$1041,17,FALSE)</f>
        <v>-0.63</v>
      </c>
      <c r="F2812" s="29">
        <f>VLOOKUP($J2809,ASBVs!$A$2:$AP$1041,19,FALSE)</f>
        <v>1.17</v>
      </c>
      <c r="G2812" s="39">
        <f>VLOOKUP($J2809,ASBVs!$A$2:$AP$1041,41,FALSE)</f>
        <v>0.45</v>
      </c>
      <c r="H2812" s="39">
        <f>VLOOKUP($J2809,ASBVs!$A$2:$AP$1041,39,FALSE)</f>
        <v>0.34</v>
      </c>
      <c r="I2812" s="29">
        <f>VLOOKUP($J2809,ASBVs!$A$2:$AP$1041,21,FALSE)</f>
        <v>1.06</v>
      </c>
      <c r="J2812" s="39">
        <f>VLOOKUP($J2809,ASBVs!$A$2:$AP$1041,31,FALSE)</f>
        <v>0.25</v>
      </c>
    </row>
    <row r="2813" spans="2:10" ht="12.6" customHeight="1" x14ac:dyDescent="0.3">
      <c r="B2813" s="29">
        <f>VLOOKUP($J2809,ASBVs!$A$2:$AP$1041,12,FALSE)</f>
        <v>67</v>
      </c>
      <c r="C2813" s="29">
        <f>VLOOKUP($J2809,ASBVs!$A$2:$AP$1041,14,FALSE)</f>
        <v>71</v>
      </c>
      <c r="D2813" s="29">
        <f>VLOOKUP($J2809,ASBVs!$A$2:$AP$1041,16,FALSE)</f>
        <v>61</v>
      </c>
      <c r="E2813" s="29">
        <f>VLOOKUP($J2809,ASBVs!$A$2:$AP$1041,18,FALSE)</f>
        <v>63</v>
      </c>
      <c r="F2813" s="29">
        <f>VLOOKUP($J2809,ASBVs!$A$2:$AP$1041,20,FALSE)</f>
        <v>65</v>
      </c>
      <c r="G2813" s="29">
        <f>VLOOKUP($J2809,ASBVs!$A$2:$AP$1041,42,FALSE)</f>
        <v>53</v>
      </c>
      <c r="H2813" s="29">
        <f>VLOOKUP($J2809,ASBVs!$A$2:$AP$1041,40,FALSE)</f>
        <v>47</v>
      </c>
      <c r="I2813" s="29">
        <f>VLOOKUP($J2809,ASBVs!$A$2:$AP$1041,22,FALSE)</f>
        <v>58</v>
      </c>
      <c r="J2813" s="29">
        <f>VLOOKUP($J2809,ASBVs!$A$2:$AP$1041,32,FALSE)</f>
        <v>51</v>
      </c>
    </row>
    <row r="2814" spans="2:10" ht="12.6" customHeight="1" x14ac:dyDescent="0.3">
      <c r="B2814" s="31" t="s">
        <v>1089</v>
      </c>
      <c r="C2814" s="27" t="s">
        <v>1090</v>
      </c>
      <c r="D2814" s="27" t="s">
        <v>1091</v>
      </c>
      <c r="E2814" s="27" t="s">
        <v>8</v>
      </c>
      <c r="F2814" s="27" t="s">
        <v>6</v>
      </c>
      <c r="G2814" s="27" t="s">
        <v>7</v>
      </c>
      <c r="H2814" s="27" t="s">
        <v>2638</v>
      </c>
      <c r="I2814" s="85" t="s">
        <v>2700</v>
      </c>
      <c r="J2814" s="86"/>
    </row>
    <row r="2815" spans="2:10" ht="12.6" customHeight="1" x14ac:dyDescent="0.3">
      <c r="B2815" s="30">
        <f>VLOOKUP($J2809,ASBVs!$A$2:$AP$1041,33,FALSE)</f>
        <v>0.05</v>
      </c>
      <c r="C2815" s="30">
        <f>VLOOKUP($J2809,ASBVs!$A$2:$AP$1041,35,FALSE)</f>
        <v>0.34</v>
      </c>
      <c r="D2815" s="30">
        <f>VLOOKUP($J2809,ASBVs!$A$2:$AP$1041,37,FALSE)</f>
        <v>0.01</v>
      </c>
      <c r="E2815" s="32">
        <f>VLOOKUP($J2809,ASBVs!$A$2:$AP$1041,29,FALSE)</f>
        <v>5.47</v>
      </c>
      <c r="F2815" s="32">
        <f>VLOOKUP($J2809,ASBVs!$A$2:$AP$1041,23,FALSE)</f>
        <v>-0.41</v>
      </c>
      <c r="G2815" s="32">
        <f>VLOOKUP($J2809,ASBVs!$A$2:$AP$1041,25,FALSE)</f>
        <v>5.87</v>
      </c>
      <c r="H2815" s="32">
        <f>VLOOKUP($J2809,ASBVs!$A$2:$AP$1041,27,FALSE)</f>
        <v>1.92</v>
      </c>
      <c r="I2815" s="86"/>
      <c r="J2815" s="86"/>
    </row>
    <row r="2816" spans="2:10" ht="12.6" customHeight="1" x14ac:dyDescent="0.3">
      <c r="B2816" s="33">
        <f>VLOOKUP($J2809,ASBVs!$A$2:$AP$1041,34,FALSE)</f>
        <v>41</v>
      </c>
      <c r="C2816" s="33">
        <f>VLOOKUP($J2809,ASBVs!$A$2:$AP$1041,36,FALSE)</f>
        <v>50</v>
      </c>
      <c r="D2816" s="33">
        <f>VLOOKUP($J2809,ASBVs!$A$2:$AP$1041,38,FALSE)</f>
        <v>34</v>
      </c>
      <c r="E2816" s="33">
        <f>VLOOKUP($J2809,ASBVs!$A$2:$AP$1041,30,FALSE)</f>
        <v>59</v>
      </c>
      <c r="F2816" s="33">
        <f>VLOOKUP($J2809,ASBVs!$A$2:$AP$1041,24,FALSE)</f>
        <v>47</v>
      </c>
      <c r="G2816" s="33">
        <f>VLOOKUP($J2809,ASBVs!$A$2:$AP$1041,26,FALSE)</f>
        <v>46</v>
      </c>
      <c r="H2816" s="33">
        <f>VLOOKUP($J2809,ASBVs!$A$2:$AP$1041,28,FALSE)</f>
        <v>50</v>
      </c>
      <c r="I2816" s="99">
        <f>VLOOKUP($J2809,ASBVs!$A$2:$AQ$1041,43,FALSE)</f>
        <v>11.48</v>
      </c>
      <c r="J2816" s="79"/>
    </row>
    <row r="2817" spans="2:10" ht="12.6" customHeight="1" x14ac:dyDescent="0.3">
      <c r="B2817" s="87" t="s">
        <v>2695</v>
      </c>
      <c r="C2817" s="88"/>
      <c r="D2817" s="89" t="s">
        <v>2699</v>
      </c>
      <c r="E2817" s="90"/>
      <c r="F2817" s="91" t="str">
        <f>VLOOKUP($J2809,ASBVs!$A$2:$F$1041,6,FALSE)</f>
        <v xml:space="preserve"> </v>
      </c>
      <c r="G2817" s="34" t="s">
        <v>2669</v>
      </c>
      <c r="H2817" s="35" t="str">
        <f>VLOOKUP($J2809,ASBVs!$A$2:$AU$1041,46,FALSE)</f>
        <v>2</v>
      </c>
      <c r="I2817" s="34" t="s">
        <v>2670</v>
      </c>
      <c r="J2817" s="35" t="str">
        <f>VLOOKUP($J2809,ASBVs!$A$2:$AU$1041,47,FALSE)</f>
        <v>2</v>
      </c>
    </row>
    <row r="2818" spans="2:10" ht="12.6" customHeight="1" x14ac:dyDescent="0.3">
      <c r="B2818" s="93">
        <f>VLOOKUP($J2809,ASBVs!$A$2:$AS$1041,45,FALSE)</f>
        <v>130.51</v>
      </c>
      <c r="C2818" s="94"/>
      <c r="D2818" s="93">
        <f>VLOOKUP($J2809,ASBVs!$A$2:$AS$1041,44,FALSE)</f>
        <v>168.17</v>
      </c>
      <c r="E2818" s="94"/>
      <c r="F2818" s="92"/>
      <c r="G2818" s="34" t="s">
        <v>2671</v>
      </c>
      <c r="H2818" s="35" t="str">
        <f>VLOOKUP($J2809,ASBVs!$A$2:$AW$1041,48,FALSE)</f>
        <v>3</v>
      </c>
      <c r="I2818" s="34" t="s">
        <v>2672</v>
      </c>
      <c r="J2818" s="35">
        <f>VLOOKUP($J2809,ASBVs!$A$2:$AW$1041,49,FALSE)</f>
        <v>2</v>
      </c>
    </row>
    <row r="2819" spans="2:10" ht="12.6" customHeight="1" x14ac:dyDescent="0.3">
      <c r="B2819" s="36" t="s">
        <v>2696</v>
      </c>
      <c r="C2819" s="95" t="str">
        <f>VLOOKUP($J2809,ASBVs!$A$2:$E$1041,5,FALSE)</f>
        <v>Pen of 2</v>
      </c>
      <c r="D2819" s="96"/>
      <c r="E2819" s="97" t="s">
        <v>2697</v>
      </c>
      <c r="F2819" s="98"/>
      <c r="G2819" s="74"/>
      <c r="H2819" s="75"/>
      <c r="I2819" s="37" t="s">
        <v>2698</v>
      </c>
      <c r="J2819" s="38"/>
    </row>
    <row r="2821" spans="2:10" ht="12.6" customHeight="1" x14ac:dyDescent="0.3">
      <c r="B2821" s="76" t="s">
        <v>2692</v>
      </c>
      <c r="C2821" s="77"/>
      <c r="D2821" s="20" t="str">
        <f>VLOOKUP($J2821,ASBVs!$A$2:$B$1041,2,FALSE)</f>
        <v>224949</v>
      </c>
      <c r="E2821" s="21"/>
      <c r="F2821" s="22" t="str">
        <f>VLOOKUP($J2821,ASBVs!$A$2:$J$1041,10,FALSE)</f>
        <v>Triplet</v>
      </c>
      <c r="G2821" s="78" t="str">
        <f>VLOOKUP($J2821,ASBVs!$A$2:$AX$1041,50,FALSE)</f>
        <v xml:space="preserve"> </v>
      </c>
      <c r="H2821" s="79"/>
      <c r="I2821" s="23" t="s">
        <v>2693</v>
      </c>
      <c r="J2821" s="24" t="s">
        <v>2151</v>
      </c>
    </row>
    <row r="2822" spans="2:10" ht="12.6" customHeight="1" x14ac:dyDescent="0.3">
      <c r="B2822" s="25" t="s">
        <v>2694</v>
      </c>
      <c r="C2822" s="80" t="str">
        <f>VLOOKUP($J2821,ASBVs!$A$2:$H$1041,8,FALSE)</f>
        <v>213926</v>
      </c>
      <c r="D2822" s="80"/>
      <c r="E2822" s="81"/>
      <c r="F2822" s="26" t="s">
        <v>2639</v>
      </c>
      <c r="G2822" s="82">
        <f>VLOOKUP($J2821,ASBVs!$A$2:$I$1041,9,FALSE)</f>
        <v>44713</v>
      </c>
      <c r="H2822" s="83"/>
      <c r="I2822" s="83"/>
      <c r="J2822" s="84"/>
    </row>
    <row r="2823" spans="2:10" ht="12.6" customHeight="1" x14ac:dyDescent="0.3">
      <c r="B2823" s="27" t="s">
        <v>0</v>
      </c>
      <c r="C2823" s="28" t="s">
        <v>1</v>
      </c>
      <c r="D2823" s="28" t="s">
        <v>2</v>
      </c>
      <c r="E2823" s="28" t="s">
        <v>3</v>
      </c>
      <c r="F2823" s="27" t="s">
        <v>4</v>
      </c>
      <c r="G2823" s="28" t="s">
        <v>1093</v>
      </c>
      <c r="H2823" s="28" t="s">
        <v>1092</v>
      </c>
      <c r="I2823" s="28" t="s">
        <v>5</v>
      </c>
      <c r="J2823" s="28" t="s">
        <v>2652</v>
      </c>
    </row>
    <row r="2824" spans="2:10" ht="12.6" customHeight="1" x14ac:dyDescent="0.3">
      <c r="B2824" s="29">
        <f>VLOOKUP($J2821,ASBVs!$A$2:$AP$1041,11,FALSE)</f>
        <v>0.53</v>
      </c>
      <c r="C2824" s="29">
        <f>VLOOKUP($J2821,ASBVs!$A$2:$AP$1041,13,FALSE)</f>
        <v>9.23</v>
      </c>
      <c r="D2824" s="29">
        <f>VLOOKUP($J2821,ASBVs!$A$2:$AP$1041,15,FALSE)</f>
        <v>14.85</v>
      </c>
      <c r="E2824" s="29">
        <f>VLOOKUP($J2821,ASBVs!$A$2:$AP$1041,17,FALSE)</f>
        <v>-0.35</v>
      </c>
      <c r="F2824" s="29">
        <f>VLOOKUP($J2821,ASBVs!$A$2:$AP$1041,19,FALSE)</f>
        <v>1.84</v>
      </c>
      <c r="G2824" s="39">
        <f>VLOOKUP($J2821,ASBVs!$A$2:$AP$1041,41,FALSE)</f>
        <v>0.44</v>
      </c>
      <c r="H2824" s="39">
        <f>VLOOKUP($J2821,ASBVs!$A$2:$AP$1041,39,FALSE)</f>
        <v>0.31</v>
      </c>
      <c r="I2824" s="29">
        <f>VLOOKUP($J2821,ASBVs!$A$2:$AP$1041,21,FALSE)</f>
        <v>1.2</v>
      </c>
      <c r="J2824" s="39">
        <f>VLOOKUP($J2821,ASBVs!$A$2:$AP$1041,31,FALSE)</f>
        <v>0.27</v>
      </c>
    </row>
    <row r="2825" spans="2:10" ht="12.6" customHeight="1" x14ac:dyDescent="0.3">
      <c r="B2825" s="29">
        <f>VLOOKUP($J2821,ASBVs!$A$2:$AP$1041,12,FALSE)</f>
        <v>65</v>
      </c>
      <c r="C2825" s="29">
        <f>VLOOKUP($J2821,ASBVs!$A$2:$AP$1041,14,FALSE)</f>
        <v>69</v>
      </c>
      <c r="D2825" s="29">
        <f>VLOOKUP($J2821,ASBVs!$A$2:$AP$1041,16,FALSE)</f>
        <v>57</v>
      </c>
      <c r="E2825" s="29">
        <f>VLOOKUP($J2821,ASBVs!$A$2:$AP$1041,18,FALSE)</f>
        <v>62</v>
      </c>
      <c r="F2825" s="29">
        <f>VLOOKUP($J2821,ASBVs!$A$2:$AP$1041,20,FALSE)</f>
        <v>63</v>
      </c>
      <c r="G2825" s="29">
        <f>VLOOKUP($J2821,ASBVs!$A$2:$AP$1041,42,FALSE)</f>
        <v>47</v>
      </c>
      <c r="H2825" s="29">
        <f>VLOOKUP($J2821,ASBVs!$A$2:$AP$1041,40,FALSE)</f>
        <v>42</v>
      </c>
      <c r="I2825" s="29">
        <f>VLOOKUP($J2821,ASBVs!$A$2:$AP$1041,22,FALSE)</f>
        <v>53</v>
      </c>
      <c r="J2825" s="29">
        <f>VLOOKUP($J2821,ASBVs!$A$2:$AP$1041,32,FALSE)</f>
        <v>46</v>
      </c>
    </row>
    <row r="2826" spans="2:10" ht="12.6" customHeight="1" x14ac:dyDescent="0.3">
      <c r="B2826" s="31" t="s">
        <v>1089</v>
      </c>
      <c r="C2826" s="27" t="s">
        <v>1090</v>
      </c>
      <c r="D2826" s="27" t="s">
        <v>1091</v>
      </c>
      <c r="E2826" s="27" t="s">
        <v>8</v>
      </c>
      <c r="F2826" s="27" t="s">
        <v>6</v>
      </c>
      <c r="G2826" s="27" t="s">
        <v>7</v>
      </c>
      <c r="H2826" s="27" t="s">
        <v>2638</v>
      </c>
      <c r="I2826" s="85" t="s">
        <v>2700</v>
      </c>
      <c r="J2826" s="86"/>
    </row>
    <row r="2827" spans="2:10" ht="12.6" customHeight="1" x14ac:dyDescent="0.3">
      <c r="B2827" s="30">
        <f>VLOOKUP($J2821,ASBVs!$A$2:$AP$1041,33,FALSE)</f>
        <v>0.05</v>
      </c>
      <c r="C2827" s="30">
        <f>VLOOKUP($J2821,ASBVs!$A$2:$AP$1041,35,FALSE)</f>
        <v>0.28000000000000003</v>
      </c>
      <c r="D2827" s="30">
        <f>VLOOKUP($J2821,ASBVs!$A$2:$AP$1041,37,FALSE)</f>
        <v>0.02</v>
      </c>
      <c r="E2827" s="32">
        <f>VLOOKUP($J2821,ASBVs!$A$2:$AP$1041,29,FALSE)</f>
        <v>5.28</v>
      </c>
      <c r="F2827" s="32">
        <f>VLOOKUP($J2821,ASBVs!$A$2:$AP$1041,23,FALSE)</f>
        <v>-0.39</v>
      </c>
      <c r="G2827" s="32">
        <f>VLOOKUP($J2821,ASBVs!$A$2:$AP$1041,25,FALSE)</f>
        <v>5.03</v>
      </c>
      <c r="H2827" s="32">
        <f>VLOOKUP($J2821,ASBVs!$A$2:$AP$1041,27,FALSE)</f>
        <v>2.15</v>
      </c>
      <c r="I2827" s="86"/>
      <c r="J2827" s="86"/>
    </row>
    <row r="2828" spans="2:10" ht="12.6" customHeight="1" x14ac:dyDescent="0.3">
      <c r="B2828" s="33">
        <f>VLOOKUP($J2821,ASBVs!$A$2:$AP$1041,34,FALSE)</f>
        <v>37</v>
      </c>
      <c r="C2828" s="33">
        <f>VLOOKUP($J2821,ASBVs!$A$2:$AP$1041,36,FALSE)</f>
        <v>45</v>
      </c>
      <c r="D2828" s="33">
        <f>VLOOKUP($J2821,ASBVs!$A$2:$AP$1041,38,FALSE)</f>
        <v>31</v>
      </c>
      <c r="E2828" s="33">
        <f>VLOOKUP($J2821,ASBVs!$A$2:$AP$1041,30,FALSE)</f>
        <v>58</v>
      </c>
      <c r="F2828" s="33">
        <f>VLOOKUP($J2821,ASBVs!$A$2:$AP$1041,24,FALSE)</f>
        <v>43</v>
      </c>
      <c r="G2828" s="33">
        <f>VLOOKUP($J2821,ASBVs!$A$2:$AP$1041,26,FALSE)</f>
        <v>43</v>
      </c>
      <c r="H2828" s="33">
        <f>VLOOKUP($J2821,ASBVs!$A$2:$AP$1041,28,FALSE)</f>
        <v>47</v>
      </c>
      <c r="I2828" s="99">
        <f>VLOOKUP($J2821,ASBVs!$A$2:$AQ$1041,43,FALSE)</f>
        <v>10.43</v>
      </c>
      <c r="J2828" s="79"/>
    </row>
    <row r="2829" spans="2:10" ht="12.6" customHeight="1" x14ac:dyDescent="0.3">
      <c r="B2829" s="87" t="s">
        <v>2695</v>
      </c>
      <c r="C2829" s="88"/>
      <c r="D2829" s="89" t="s">
        <v>2699</v>
      </c>
      <c r="E2829" s="90"/>
      <c r="F2829" s="91" t="str">
        <f>VLOOKUP($J2821,ASBVs!$A$2:$F$1041,6,FALSE)</f>
        <v xml:space="preserve"> </v>
      </c>
      <c r="G2829" s="34" t="s">
        <v>2669</v>
      </c>
      <c r="H2829" s="35" t="str">
        <f>VLOOKUP($J2821,ASBVs!$A$2:$AU$1041,46,FALSE)</f>
        <v>2</v>
      </c>
      <c r="I2829" s="34" t="s">
        <v>2670</v>
      </c>
      <c r="J2829" s="35" t="str">
        <f>VLOOKUP($J2821,ASBVs!$A$2:$AU$1041,47,FALSE)</f>
        <v>2</v>
      </c>
    </row>
    <row r="2830" spans="2:10" ht="12.6" customHeight="1" x14ac:dyDescent="0.3">
      <c r="B2830" s="93">
        <f>VLOOKUP($J2821,ASBVs!$A$2:$AS$1041,45,FALSE)</f>
        <v>129.44999999999999</v>
      </c>
      <c r="C2830" s="94"/>
      <c r="D2830" s="93">
        <f>VLOOKUP($J2821,ASBVs!$A$2:$AS$1041,44,FALSE)</f>
        <v>168.14</v>
      </c>
      <c r="E2830" s="94"/>
      <c r="F2830" s="92"/>
      <c r="G2830" s="34" t="s">
        <v>2671</v>
      </c>
      <c r="H2830" s="35" t="str">
        <f>VLOOKUP($J2821,ASBVs!$A$2:$AW$1041,48,FALSE)</f>
        <v>3</v>
      </c>
      <c r="I2830" s="34" t="s">
        <v>2672</v>
      </c>
      <c r="J2830" s="35">
        <f>VLOOKUP($J2821,ASBVs!$A$2:$AW$1041,49,FALSE)</f>
        <v>3</v>
      </c>
    </row>
    <row r="2831" spans="2:10" ht="12.6" customHeight="1" x14ac:dyDescent="0.3">
      <c r="B2831" s="36" t="s">
        <v>2696</v>
      </c>
      <c r="C2831" s="95" t="str">
        <f>VLOOKUP($J2821,ASBVs!$A$2:$E$1041,5,FALSE)</f>
        <v>Pen of 2</v>
      </c>
      <c r="D2831" s="96"/>
      <c r="E2831" s="97" t="s">
        <v>2697</v>
      </c>
      <c r="F2831" s="98"/>
      <c r="G2831" s="74"/>
      <c r="H2831" s="75"/>
      <c r="I2831" s="37" t="s">
        <v>2698</v>
      </c>
      <c r="J2831" s="38"/>
    </row>
    <row r="2833" spans="2:10" ht="12.6" customHeight="1" x14ac:dyDescent="0.3">
      <c r="B2833" s="76" t="s">
        <v>2692</v>
      </c>
      <c r="C2833" s="77"/>
      <c r="D2833" s="20" t="str">
        <f>VLOOKUP($J2833,ASBVs!$A$2:$B$1041,2,FALSE)</f>
        <v>225361</v>
      </c>
      <c r="E2833" s="21"/>
      <c r="F2833" s="22" t="str">
        <f>VLOOKUP($J2833,ASBVs!$A$2:$J$1041,10,FALSE)</f>
        <v>Twin</v>
      </c>
      <c r="G2833" s="78" t="str">
        <f>VLOOKUP($J2833,ASBVs!$A$2:$AX$1041,50,FALSE)</f>
        <v xml:space="preserve"> </v>
      </c>
      <c r="H2833" s="79"/>
      <c r="I2833" s="23" t="s">
        <v>2693</v>
      </c>
      <c r="J2833" s="24" t="s">
        <v>2152</v>
      </c>
    </row>
    <row r="2834" spans="2:10" ht="12.6" customHeight="1" x14ac:dyDescent="0.3">
      <c r="B2834" s="25" t="s">
        <v>2694</v>
      </c>
      <c r="C2834" s="80" t="str">
        <f>VLOOKUP($J2833,ASBVs!$A$2:$H$1041,8,FALSE)</f>
        <v>207279</v>
      </c>
      <c r="D2834" s="80"/>
      <c r="E2834" s="81"/>
      <c r="F2834" s="26" t="s">
        <v>2639</v>
      </c>
      <c r="G2834" s="82">
        <f>VLOOKUP($J2833,ASBVs!$A$2:$I$1041,9,FALSE)</f>
        <v>44724</v>
      </c>
      <c r="H2834" s="83"/>
      <c r="I2834" s="83"/>
      <c r="J2834" s="84"/>
    </row>
    <row r="2835" spans="2:10" ht="12.6" customHeight="1" x14ac:dyDescent="0.3">
      <c r="B2835" s="27" t="s">
        <v>0</v>
      </c>
      <c r="C2835" s="28" t="s">
        <v>1</v>
      </c>
      <c r="D2835" s="28" t="s">
        <v>2</v>
      </c>
      <c r="E2835" s="28" t="s">
        <v>3</v>
      </c>
      <c r="F2835" s="27" t="s">
        <v>4</v>
      </c>
      <c r="G2835" s="28" t="s">
        <v>1093</v>
      </c>
      <c r="H2835" s="28" t="s">
        <v>1092</v>
      </c>
      <c r="I2835" s="28" t="s">
        <v>5</v>
      </c>
      <c r="J2835" s="28" t="s">
        <v>2652</v>
      </c>
    </row>
    <row r="2836" spans="2:10" ht="12.6" customHeight="1" x14ac:dyDescent="0.3">
      <c r="B2836" s="29">
        <f>VLOOKUP($J2833,ASBVs!$A$2:$AP$1041,11,FALSE)</f>
        <v>0.53</v>
      </c>
      <c r="C2836" s="29">
        <f>VLOOKUP($J2833,ASBVs!$A$2:$AP$1041,13,FALSE)</f>
        <v>9.51</v>
      </c>
      <c r="D2836" s="29">
        <f>VLOOKUP($J2833,ASBVs!$A$2:$AP$1041,15,FALSE)</f>
        <v>12.08</v>
      </c>
      <c r="E2836" s="29">
        <f>VLOOKUP($J2833,ASBVs!$A$2:$AP$1041,17,FALSE)</f>
        <v>-0.2</v>
      </c>
      <c r="F2836" s="29">
        <f>VLOOKUP($J2833,ASBVs!$A$2:$AP$1041,19,FALSE)</f>
        <v>0.85</v>
      </c>
      <c r="G2836" s="39">
        <f>VLOOKUP($J2833,ASBVs!$A$2:$AP$1041,41,FALSE)</f>
        <v>0.54</v>
      </c>
      <c r="H2836" s="39">
        <f>VLOOKUP($J2833,ASBVs!$A$2:$AP$1041,39,FALSE)</f>
        <v>0.3</v>
      </c>
      <c r="I2836" s="29">
        <f>VLOOKUP($J2833,ASBVs!$A$2:$AP$1041,21,FALSE)</f>
        <v>0.03</v>
      </c>
      <c r="J2836" s="39">
        <f>VLOOKUP($J2833,ASBVs!$A$2:$AP$1041,31,FALSE)</f>
        <v>0.35</v>
      </c>
    </row>
    <row r="2837" spans="2:10" ht="12.6" customHeight="1" x14ac:dyDescent="0.3">
      <c r="B2837" s="29">
        <f>VLOOKUP($J2833,ASBVs!$A$2:$AP$1041,12,FALSE)</f>
        <v>67</v>
      </c>
      <c r="C2837" s="29">
        <f>VLOOKUP($J2833,ASBVs!$A$2:$AP$1041,14,FALSE)</f>
        <v>70</v>
      </c>
      <c r="D2837" s="29">
        <f>VLOOKUP($J2833,ASBVs!$A$2:$AP$1041,16,FALSE)</f>
        <v>61</v>
      </c>
      <c r="E2837" s="29">
        <f>VLOOKUP($J2833,ASBVs!$A$2:$AP$1041,18,FALSE)</f>
        <v>65</v>
      </c>
      <c r="F2837" s="29">
        <f>VLOOKUP($J2833,ASBVs!$A$2:$AP$1041,20,FALSE)</f>
        <v>65</v>
      </c>
      <c r="G2837" s="29">
        <f>VLOOKUP($J2833,ASBVs!$A$2:$AP$1041,42,FALSE)</f>
        <v>57</v>
      </c>
      <c r="H2837" s="29">
        <f>VLOOKUP($J2833,ASBVs!$A$2:$AP$1041,40,FALSE)</f>
        <v>48</v>
      </c>
      <c r="I2837" s="29">
        <f>VLOOKUP($J2833,ASBVs!$A$2:$AP$1041,22,FALSE)</f>
        <v>58</v>
      </c>
      <c r="J2837" s="29">
        <f>VLOOKUP($J2833,ASBVs!$A$2:$AP$1041,32,FALSE)</f>
        <v>55</v>
      </c>
    </row>
    <row r="2838" spans="2:10" ht="12.6" customHeight="1" x14ac:dyDescent="0.3">
      <c r="B2838" s="31" t="s">
        <v>1089</v>
      </c>
      <c r="C2838" s="27" t="s">
        <v>1090</v>
      </c>
      <c r="D2838" s="27" t="s">
        <v>1091</v>
      </c>
      <c r="E2838" s="27" t="s">
        <v>8</v>
      </c>
      <c r="F2838" s="27" t="s">
        <v>6</v>
      </c>
      <c r="G2838" s="27" t="s">
        <v>7</v>
      </c>
      <c r="H2838" s="27" t="s">
        <v>2638</v>
      </c>
      <c r="I2838" s="85" t="s">
        <v>2700</v>
      </c>
      <c r="J2838" s="86"/>
    </row>
    <row r="2839" spans="2:10" ht="12.6" customHeight="1" x14ac:dyDescent="0.3">
      <c r="B2839" s="30">
        <f>VLOOKUP($J2833,ASBVs!$A$2:$AP$1041,33,FALSE)</f>
        <v>0.05</v>
      </c>
      <c r="C2839" s="30">
        <f>VLOOKUP($J2833,ASBVs!$A$2:$AP$1041,35,FALSE)</f>
        <v>0.27</v>
      </c>
      <c r="D2839" s="30">
        <f>VLOOKUP($J2833,ASBVs!$A$2:$AP$1041,37,FALSE)</f>
        <v>0.02</v>
      </c>
      <c r="E2839" s="32">
        <f>VLOOKUP($J2833,ASBVs!$A$2:$AP$1041,29,FALSE)</f>
        <v>4.9400000000000004</v>
      </c>
      <c r="F2839" s="32">
        <f>VLOOKUP($J2833,ASBVs!$A$2:$AP$1041,23,FALSE)</f>
        <v>-0.33</v>
      </c>
      <c r="G2839" s="32">
        <f>VLOOKUP($J2833,ASBVs!$A$2:$AP$1041,25,FALSE)</f>
        <v>4.1100000000000003</v>
      </c>
      <c r="H2839" s="32">
        <f>VLOOKUP($J2833,ASBVs!$A$2:$AP$1041,27,FALSE)</f>
        <v>1.42</v>
      </c>
      <c r="I2839" s="86"/>
      <c r="J2839" s="86"/>
    </row>
    <row r="2840" spans="2:10" ht="12.6" customHeight="1" x14ac:dyDescent="0.3">
      <c r="B2840" s="33">
        <f>VLOOKUP($J2833,ASBVs!$A$2:$AP$1041,34,FALSE)</f>
        <v>42</v>
      </c>
      <c r="C2840" s="33">
        <f>VLOOKUP($J2833,ASBVs!$A$2:$AP$1041,36,FALSE)</f>
        <v>52</v>
      </c>
      <c r="D2840" s="33">
        <f>VLOOKUP($J2833,ASBVs!$A$2:$AP$1041,38,FALSE)</f>
        <v>35</v>
      </c>
      <c r="E2840" s="33">
        <f>VLOOKUP($J2833,ASBVs!$A$2:$AP$1041,30,FALSE)</f>
        <v>59</v>
      </c>
      <c r="F2840" s="33">
        <f>VLOOKUP($J2833,ASBVs!$A$2:$AP$1041,24,FALSE)</f>
        <v>49</v>
      </c>
      <c r="G2840" s="33">
        <f>VLOOKUP($J2833,ASBVs!$A$2:$AP$1041,26,FALSE)</f>
        <v>48</v>
      </c>
      <c r="H2840" s="33">
        <f>VLOOKUP($J2833,ASBVs!$A$2:$AP$1041,28,FALSE)</f>
        <v>52</v>
      </c>
      <c r="I2840" s="99">
        <f>VLOOKUP($J2833,ASBVs!$A$2:$AQ$1041,43,FALSE)</f>
        <v>9.5399999999999991</v>
      </c>
      <c r="J2840" s="79"/>
    </row>
    <row r="2841" spans="2:10" ht="12.6" customHeight="1" x14ac:dyDescent="0.3">
      <c r="B2841" s="87" t="s">
        <v>2695</v>
      </c>
      <c r="C2841" s="88"/>
      <c r="D2841" s="89" t="s">
        <v>2699</v>
      </c>
      <c r="E2841" s="90"/>
      <c r="F2841" s="91" t="str">
        <f>VLOOKUP($J2833,ASBVs!$A$2:$F$1041,6,FALSE)</f>
        <v xml:space="preserve"> </v>
      </c>
      <c r="G2841" s="34" t="s">
        <v>2669</v>
      </c>
      <c r="H2841" s="35" t="str">
        <f>VLOOKUP($J2833,ASBVs!$A$2:$AU$1041,46,FALSE)</f>
        <v>2</v>
      </c>
      <c r="I2841" s="34" t="s">
        <v>2670</v>
      </c>
      <c r="J2841" s="35" t="str">
        <f>VLOOKUP($J2833,ASBVs!$A$2:$AU$1041,47,FALSE)</f>
        <v>2</v>
      </c>
    </row>
    <row r="2842" spans="2:10" ht="12.6" customHeight="1" x14ac:dyDescent="0.3">
      <c r="B2842" s="93">
        <f>VLOOKUP($J2833,ASBVs!$A$2:$AS$1041,45,FALSE)</f>
        <v>129.88</v>
      </c>
      <c r="C2842" s="94"/>
      <c r="D2842" s="93">
        <f>VLOOKUP($J2833,ASBVs!$A$2:$AS$1041,44,FALSE)</f>
        <v>167.44</v>
      </c>
      <c r="E2842" s="94"/>
      <c r="F2842" s="92"/>
      <c r="G2842" s="34" t="s">
        <v>2671</v>
      </c>
      <c r="H2842" s="35" t="str">
        <f>VLOOKUP($J2833,ASBVs!$A$2:$AW$1041,48,FALSE)</f>
        <v>2</v>
      </c>
      <c r="I2842" s="34" t="s">
        <v>2672</v>
      </c>
      <c r="J2842" s="35">
        <f>VLOOKUP($J2833,ASBVs!$A$2:$AW$1041,49,FALSE)</f>
        <v>2</v>
      </c>
    </row>
    <row r="2843" spans="2:10" ht="12.6" customHeight="1" x14ac:dyDescent="0.3">
      <c r="B2843" s="36" t="s">
        <v>2696</v>
      </c>
      <c r="C2843" s="95" t="str">
        <f>VLOOKUP($J2833,ASBVs!$A$2:$E$1041,5,FALSE)</f>
        <v>Pen of 2</v>
      </c>
      <c r="D2843" s="96"/>
      <c r="E2843" s="97" t="s">
        <v>2697</v>
      </c>
      <c r="F2843" s="98"/>
      <c r="G2843" s="74"/>
      <c r="H2843" s="75"/>
      <c r="I2843" s="37" t="s">
        <v>2698</v>
      </c>
      <c r="J2843" s="38"/>
    </row>
    <row r="2845" spans="2:10" ht="12.6" customHeight="1" x14ac:dyDescent="0.3">
      <c r="B2845" s="76" t="s">
        <v>2692</v>
      </c>
      <c r="C2845" s="77"/>
      <c r="D2845" s="20" t="str">
        <f>VLOOKUP($J2845,ASBVs!$A$2:$B$1041,2,FALSE)</f>
        <v>225360</v>
      </c>
      <c r="E2845" s="21"/>
      <c r="F2845" s="22" t="str">
        <f>VLOOKUP($J2845,ASBVs!$A$2:$J$1041,10,FALSE)</f>
        <v>Twin</v>
      </c>
      <c r="G2845" s="78" t="str">
        <f>VLOOKUP($J2845,ASBVs!$A$2:$AX$1041,50,FALSE)</f>
        <v xml:space="preserve"> </v>
      </c>
      <c r="H2845" s="79"/>
      <c r="I2845" s="23" t="s">
        <v>2693</v>
      </c>
      <c r="J2845" s="24" t="s">
        <v>2153</v>
      </c>
    </row>
    <row r="2846" spans="2:10" ht="12.6" customHeight="1" x14ac:dyDescent="0.3">
      <c r="B2846" s="25" t="s">
        <v>2694</v>
      </c>
      <c r="C2846" s="80" t="str">
        <f>VLOOKUP($J2845,ASBVs!$A$2:$H$1041,8,FALSE)</f>
        <v>207279</v>
      </c>
      <c r="D2846" s="80"/>
      <c r="E2846" s="81"/>
      <c r="F2846" s="26" t="s">
        <v>2639</v>
      </c>
      <c r="G2846" s="82">
        <f>VLOOKUP($J2845,ASBVs!$A$2:$I$1041,9,FALSE)</f>
        <v>44724</v>
      </c>
      <c r="H2846" s="83"/>
      <c r="I2846" s="83"/>
      <c r="J2846" s="84"/>
    </row>
    <row r="2847" spans="2:10" ht="12.6" customHeight="1" x14ac:dyDescent="0.3">
      <c r="B2847" s="27" t="s">
        <v>0</v>
      </c>
      <c r="C2847" s="28" t="s">
        <v>1</v>
      </c>
      <c r="D2847" s="28" t="s">
        <v>2</v>
      </c>
      <c r="E2847" s="28" t="s">
        <v>3</v>
      </c>
      <c r="F2847" s="27" t="s">
        <v>4</v>
      </c>
      <c r="G2847" s="28" t="s">
        <v>1093</v>
      </c>
      <c r="H2847" s="28" t="s">
        <v>1092</v>
      </c>
      <c r="I2847" s="28" t="s">
        <v>5</v>
      </c>
      <c r="J2847" s="28" t="s">
        <v>2652</v>
      </c>
    </row>
    <row r="2848" spans="2:10" ht="12.6" customHeight="1" x14ac:dyDescent="0.3">
      <c r="B2848" s="29">
        <f>VLOOKUP($J2845,ASBVs!$A$2:$AP$1041,11,FALSE)</f>
        <v>0.47</v>
      </c>
      <c r="C2848" s="29">
        <f>VLOOKUP($J2845,ASBVs!$A$2:$AP$1041,13,FALSE)</f>
        <v>9.44</v>
      </c>
      <c r="D2848" s="29">
        <f>VLOOKUP($J2845,ASBVs!$A$2:$AP$1041,15,FALSE)</f>
        <v>13.32</v>
      </c>
      <c r="E2848" s="29">
        <f>VLOOKUP($J2845,ASBVs!$A$2:$AP$1041,17,FALSE)</f>
        <v>-0.22</v>
      </c>
      <c r="F2848" s="29">
        <f>VLOOKUP($J2845,ASBVs!$A$2:$AP$1041,19,FALSE)</f>
        <v>1.49</v>
      </c>
      <c r="G2848" s="39">
        <f>VLOOKUP($J2845,ASBVs!$A$2:$AP$1041,41,FALSE)</f>
        <v>0.41</v>
      </c>
      <c r="H2848" s="39">
        <f>VLOOKUP($J2845,ASBVs!$A$2:$AP$1041,39,FALSE)</f>
        <v>0.23</v>
      </c>
      <c r="I2848" s="29">
        <f>VLOOKUP($J2845,ASBVs!$A$2:$AP$1041,21,FALSE)</f>
        <v>-0.51</v>
      </c>
      <c r="J2848" s="39">
        <f>VLOOKUP($J2845,ASBVs!$A$2:$AP$1041,31,FALSE)</f>
        <v>0.28999999999999998</v>
      </c>
    </row>
    <row r="2849" spans="2:10" ht="12.6" customHeight="1" x14ac:dyDescent="0.3">
      <c r="B2849" s="29">
        <f>VLOOKUP($J2845,ASBVs!$A$2:$AP$1041,12,FALSE)</f>
        <v>67</v>
      </c>
      <c r="C2849" s="29">
        <f>VLOOKUP($J2845,ASBVs!$A$2:$AP$1041,14,FALSE)</f>
        <v>70</v>
      </c>
      <c r="D2849" s="29">
        <f>VLOOKUP($J2845,ASBVs!$A$2:$AP$1041,16,FALSE)</f>
        <v>61</v>
      </c>
      <c r="E2849" s="29">
        <f>VLOOKUP($J2845,ASBVs!$A$2:$AP$1041,18,FALSE)</f>
        <v>66</v>
      </c>
      <c r="F2849" s="29">
        <f>VLOOKUP($J2845,ASBVs!$A$2:$AP$1041,20,FALSE)</f>
        <v>65</v>
      </c>
      <c r="G2849" s="29">
        <f>VLOOKUP($J2845,ASBVs!$A$2:$AP$1041,42,FALSE)</f>
        <v>58</v>
      </c>
      <c r="H2849" s="29">
        <f>VLOOKUP($J2845,ASBVs!$A$2:$AP$1041,40,FALSE)</f>
        <v>49</v>
      </c>
      <c r="I2849" s="29">
        <f>VLOOKUP($J2845,ASBVs!$A$2:$AP$1041,22,FALSE)</f>
        <v>58</v>
      </c>
      <c r="J2849" s="29">
        <f>VLOOKUP($J2845,ASBVs!$A$2:$AP$1041,32,FALSE)</f>
        <v>56</v>
      </c>
    </row>
    <row r="2850" spans="2:10" ht="12.6" customHeight="1" x14ac:dyDescent="0.3">
      <c r="B2850" s="31" t="s">
        <v>1089</v>
      </c>
      <c r="C2850" s="27" t="s">
        <v>1090</v>
      </c>
      <c r="D2850" s="27" t="s">
        <v>1091</v>
      </c>
      <c r="E2850" s="27" t="s">
        <v>8</v>
      </c>
      <c r="F2850" s="27" t="s">
        <v>6</v>
      </c>
      <c r="G2850" s="27" t="s">
        <v>7</v>
      </c>
      <c r="H2850" s="27" t="s">
        <v>2638</v>
      </c>
      <c r="I2850" s="85" t="s">
        <v>2700</v>
      </c>
      <c r="J2850" s="86"/>
    </row>
    <row r="2851" spans="2:10" ht="12.6" customHeight="1" x14ac:dyDescent="0.3">
      <c r="B2851" s="30">
        <f>VLOOKUP($J2845,ASBVs!$A$2:$AP$1041,33,FALSE)</f>
        <v>0.05</v>
      </c>
      <c r="C2851" s="30">
        <f>VLOOKUP($J2845,ASBVs!$A$2:$AP$1041,35,FALSE)</f>
        <v>0.18</v>
      </c>
      <c r="D2851" s="30">
        <f>VLOOKUP($J2845,ASBVs!$A$2:$AP$1041,37,FALSE)</f>
        <v>0.02</v>
      </c>
      <c r="E2851" s="32">
        <f>VLOOKUP($J2845,ASBVs!$A$2:$AP$1041,29,FALSE)</f>
        <v>5.21</v>
      </c>
      <c r="F2851" s="32">
        <f>VLOOKUP($J2845,ASBVs!$A$2:$AP$1041,23,FALSE)</f>
        <v>-0.3</v>
      </c>
      <c r="G2851" s="32">
        <f>VLOOKUP($J2845,ASBVs!$A$2:$AP$1041,25,FALSE)</f>
        <v>4.09</v>
      </c>
      <c r="H2851" s="32">
        <f>VLOOKUP($J2845,ASBVs!$A$2:$AP$1041,27,FALSE)</f>
        <v>1.63</v>
      </c>
      <c r="I2851" s="86"/>
      <c r="J2851" s="86"/>
    </row>
    <row r="2852" spans="2:10" ht="12.6" customHeight="1" x14ac:dyDescent="0.3">
      <c r="B2852" s="33">
        <f>VLOOKUP($J2845,ASBVs!$A$2:$AP$1041,34,FALSE)</f>
        <v>43</v>
      </c>
      <c r="C2852" s="33">
        <f>VLOOKUP($J2845,ASBVs!$A$2:$AP$1041,36,FALSE)</f>
        <v>53</v>
      </c>
      <c r="D2852" s="33">
        <f>VLOOKUP($J2845,ASBVs!$A$2:$AP$1041,38,FALSE)</f>
        <v>36</v>
      </c>
      <c r="E2852" s="33">
        <f>VLOOKUP($J2845,ASBVs!$A$2:$AP$1041,30,FALSE)</f>
        <v>59</v>
      </c>
      <c r="F2852" s="33">
        <f>VLOOKUP($J2845,ASBVs!$A$2:$AP$1041,24,FALSE)</f>
        <v>50</v>
      </c>
      <c r="G2852" s="33">
        <f>VLOOKUP($J2845,ASBVs!$A$2:$AP$1041,26,FALSE)</f>
        <v>49</v>
      </c>
      <c r="H2852" s="33">
        <f>VLOOKUP($J2845,ASBVs!$A$2:$AP$1041,28,FALSE)</f>
        <v>53</v>
      </c>
      <c r="I2852" s="99">
        <f>VLOOKUP($J2845,ASBVs!$A$2:$AQ$1041,43,FALSE)</f>
        <v>8.93</v>
      </c>
      <c r="J2852" s="79"/>
    </row>
    <row r="2853" spans="2:10" ht="12.6" customHeight="1" x14ac:dyDescent="0.3">
      <c r="B2853" s="87" t="s">
        <v>2695</v>
      </c>
      <c r="C2853" s="88"/>
      <c r="D2853" s="89" t="s">
        <v>2699</v>
      </c>
      <c r="E2853" s="90"/>
      <c r="F2853" s="91" t="str">
        <f>VLOOKUP($J2845,ASBVs!$A$2:$F$1041,6,FALSE)</f>
        <v xml:space="preserve"> </v>
      </c>
      <c r="G2853" s="34" t="s">
        <v>2669</v>
      </c>
      <c r="H2853" s="35" t="str">
        <f>VLOOKUP($J2845,ASBVs!$A$2:$AU$1041,46,FALSE)</f>
        <v>2</v>
      </c>
      <c r="I2853" s="34" t="s">
        <v>2670</v>
      </c>
      <c r="J2853" s="35" t="str">
        <f>VLOOKUP($J2845,ASBVs!$A$2:$AU$1041,47,FALSE)</f>
        <v>1</v>
      </c>
    </row>
    <row r="2854" spans="2:10" ht="12.6" customHeight="1" x14ac:dyDescent="0.3">
      <c r="B2854" s="93">
        <f>VLOOKUP($J2845,ASBVs!$A$2:$AS$1041,45,FALSE)</f>
        <v>124.56</v>
      </c>
      <c r="C2854" s="94"/>
      <c r="D2854" s="93">
        <f>VLOOKUP($J2845,ASBVs!$A$2:$AS$1041,44,FALSE)</f>
        <v>162.76</v>
      </c>
      <c r="E2854" s="94"/>
      <c r="F2854" s="92"/>
      <c r="G2854" s="34" t="s">
        <v>2671</v>
      </c>
      <c r="H2854" s="35" t="str">
        <f>VLOOKUP($J2845,ASBVs!$A$2:$AW$1041,48,FALSE)</f>
        <v>1</v>
      </c>
      <c r="I2854" s="34" t="s">
        <v>2672</v>
      </c>
      <c r="J2854" s="35">
        <f>VLOOKUP($J2845,ASBVs!$A$2:$AW$1041,49,FALSE)</f>
        <v>3</v>
      </c>
    </row>
    <row r="2855" spans="2:10" ht="12.6" customHeight="1" x14ac:dyDescent="0.3">
      <c r="B2855" s="36" t="s">
        <v>2696</v>
      </c>
      <c r="C2855" s="95" t="str">
        <f>VLOOKUP($J2845,ASBVs!$A$2:$E$1041,5,FALSE)</f>
        <v>Pen of 2</v>
      </c>
      <c r="D2855" s="96"/>
      <c r="E2855" s="97" t="s">
        <v>2697</v>
      </c>
      <c r="F2855" s="98"/>
      <c r="G2855" s="74"/>
      <c r="H2855" s="75"/>
      <c r="I2855" s="37" t="s">
        <v>2698</v>
      </c>
      <c r="J2855" s="38"/>
    </row>
    <row r="2857" spans="2:10" ht="12.6" customHeight="1" x14ac:dyDescent="0.3">
      <c r="B2857" s="76" t="s">
        <v>2692</v>
      </c>
      <c r="C2857" s="77"/>
      <c r="D2857" s="20" t="str">
        <f>VLOOKUP($J2857,ASBVs!$A$2:$B$1041,2,FALSE)</f>
        <v>224761</v>
      </c>
      <c r="E2857" s="21"/>
      <c r="F2857" s="22" t="str">
        <f>VLOOKUP($J2857,ASBVs!$A$2:$J$1041,10,FALSE)</f>
        <v>Twin</v>
      </c>
      <c r="G2857" s="78" t="str">
        <f>VLOOKUP($J2857,ASBVs!$A$2:$AX$1041,50,FALSE)</f>
        <v xml:space="preserve"> </v>
      </c>
      <c r="H2857" s="79"/>
      <c r="I2857" s="23" t="s">
        <v>2693</v>
      </c>
      <c r="J2857" s="24" t="s">
        <v>2154</v>
      </c>
    </row>
    <row r="2858" spans="2:10" ht="12.6" customHeight="1" x14ac:dyDescent="0.3">
      <c r="B2858" s="25" t="s">
        <v>2694</v>
      </c>
      <c r="C2858" s="80" t="str">
        <f>VLOOKUP($J2857,ASBVs!$A$2:$H$1041,8,FALSE)</f>
        <v>218844</v>
      </c>
      <c r="D2858" s="80"/>
      <c r="E2858" s="81"/>
      <c r="F2858" s="26" t="s">
        <v>2639</v>
      </c>
      <c r="G2858" s="82">
        <f>VLOOKUP($J2857,ASBVs!$A$2:$I$1041,9,FALSE)</f>
        <v>44711</v>
      </c>
      <c r="H2858" s="83"/>
      <c r="I2858" s="83"/>
      <c r="J2858" s="84"/>
    </row>
    <row r="2859" spans="2:10" ht="12.6" customHeight="1" x14ac:dyDescent="0.3">
      <c r="B2859" s="27" t="s">
        <v>0</v>
      </c>
      <c r="C2859" s="28" t="s">
        <v>1</v>
      </c>
      <c r="D2859" s="28" t="s">
        <v>2</v>
      </c>
      <c r="E2859" s="28" t="s">
        <v>3</v>
      </c>
      <c r="F2859" s="27" t="s">
        <v>4</v>
      </c>
      <c r="G2859" s="28" t="s">
        <v>1093</v>
      </c>
      <c r="H2859" s="28" t="s">
        <v>1092</v>
      </c>
      <c r="I2859" s="28" t="s">
        <v>5</v>
      </c>
      <c r="J2859" s="28" t="s">
        <v>2652</v>
      </c>
    </row>
    <row r="2860" spans="2:10" ht="12.6" customHeight="1" x14ac:dyDescent="0.3">
      <c r="B2860" s="29">
        <f>VLOOKUP($J2857,ASBVs!$A$2:$AP$1041,11,FALSE)</f>
        <v>0.47</v>
      </c>
      <c r="C2860" s="29">
        <f>VLOOKUP($J2857,ASBVs!$A$2:$AP$1041,13,FALSE)</f>
        <v>8</v>
      </c>
      <c r="D2860" s="29">
        <f>VLOOKUP($J2857,ASBVs!$A$2:$AP$1041,15,FALSE)</f>
        <v>12.63</v>
      </c>
      <c r="E2860" s="29">
        <f>VLOOKUP($J2857,ASBVs!$A$2:$AP$1041,17,FALSE)</f>
        <v>0.72</v>
      </c>
      <c r="F2860" s="29">
        <f>VLOOKUP($J2857,ASBVs!$A$2:$AP$1041,19,FALSE)</f>
        <v>2.36</v>
      </c>
      <c r="G2860" s="39">
        <f>VLOOKUP($J2857,ASBVs!$A$2:$AP$1041,41,FALSE)</f>
        <v>0.47</v>
      </c>
      <c r="H2860" s="39">
        <f>VLOOKUP($J2857,ASBVs!$A$2:$AP$1041,39,FALSE)</f>
        <v>0.32</v>
      </c>
      <c r="I2860" s="29">
        <f>VLOOKUP($J2857,ASBVs!$A$2:$AP$1041,21,FALSE)</f>
        <v>1.1000000000000001</v>
      </c>
      <c r="J2860" s="39">
        <f>VLOOKUP($J2857,ASBVs!$A$2:$AP$1041,31,FALSE)</f>
        <v>0.28999999999999998</v>
      </c>
    </row>
    <row r="2861" spans="2:10" ht="12.6" customHeight="1" x14ac:dyDescent="0.3">
      <c r="B2861" s="29">
        <f>VLOOKUP($J2857,ASBVs!$A$2:$AP$1041,12,FALSE)</f>
        <v>66</v>
      </c>
      <c r="C2861" s="29">
        <f>VLOOKUP($J2857,ASBVs!$A$2:$AP$1041,14,FALSE)</f>
        <v>70</v>
      </c>
      <c r="D2861" s="29">
        <f>VLOOKUP($J2857,ASBVs!$A$2:$AP$1041,16,FALSE)</f>
        <v>57</v>
      </c>
      <c r="E2861" s="29">
        <f>VLOOKUP($J2857,ASBVs!$A$2:$AP$1041,18,FALSE)</f>
        <v>63</v>
      </c>
      <c r="F2861" s="29">
        <f>VLOOKUP($J2857,ASBVs!$A$2:$AP$1041,20,FALSE)</f>
        <v>65</v>
      </c>
      <c r="G2861" s="29">
        <f>VLOOKUP($J2857,ASBVs!$A$2:$AP$1041,42,FALSE)</f>
        <v>50</v>
      </c>
      <c r="H2861" s="29">
        <f>VLOOKUP($J2857,ASBVs!$A$2:$AP$1041,40,FALSE)</f>
        <v>45</v>
      </c>
      <c r="I2861" s="29">
        <f>VLOOKUP($J2857,ASBVs!$A$2:$AP$1041,22,FALSE)</f>
        <v>55</v>
      </c>
      <c r="J2861" s="29">
        <f>VLOOKUP($J2857,ASBVs!$A$2:$AP$1041,32,FALSE)</f>
        <v>48</v>
      </c>
    </row>
    <row r="2862" spans="2:10" ht="12.6" customHeight="1" x14ac:dyDescent="0.3">
      <c r="B2862" s="31" t="s">
        <v>1089</v>
      </c>
      <c r="C2862" s="27" t="s">
        <v>1090</v>
      </c>
      <c r="D2862" s="27" t="s">
        <v>1091</v>
      </c>
      <c r="E2862" s="27" t="s">
        <v>8</v>
      </c>
      <c r="F2862" s="27" t="s">
        <v>6</v>
      </c>
      <c r="G2862" s="27" t="s">
        <v>7</v>
      </c>
      <c r="H2862" s="27" t="s">
        <v>2638</v>
      </c>
      <c r="I2862" s="85" t="s">
        <v>2700</v>
      </c>
      <c r="J2862" s="86"/>
    </row>
    <row r="2863" spans="2:10" ht="12.6" customHeight="1" x14ac:dyDescent="0.3">
      <c r="B2863" s="30">
        <f>VLOOKUP($J2857,ASBVs!$A$2:$AP$1041,33,FALSE)</f>
        <v>0.05</v>
      </c>
      <c r="C2863" s="30">
        <f>VLOOKUP($J2857,ASBVs!$A$2:$AP$1041,35,FALSE)</f>
        <v>0.34</v>
      </c>
      <c r="D2863" s="30">
        <f>VLOOKUP($J2857,ASBVs!$A$2:$AP$1041,37,FALSE)</f>
        <v>1E-3</v>
      </c>
      <c r="E2863" s="32">
        <f>VLOOKUP($J2857,ASBVs!$A$2:$AP$1041,29,FALSE)</f>
        <v>3.66</v>
      </c>
      <c r="F2863" s="32">
        <f>VLOOKUP($J2857,ASBVs!$A$2:$AP$1041,23,FALSE)</f>
        <v>-0.35</v>
      </c>
      <c r="G2863" s="32">
        <f>VLOOKUP($J2857,ASBVs!$A$2:$AP$1041,25,FALSE)</f>
        <v>2.77</v>
      </c>
      <c r="H2863" s="32">
        <f>VLOOKUP($J2857,ASBVs!$A$2:$AP$1041,27,FALSE)</f>
        <v>2.2400000000000002</v>
      </c>
      <c r="I2863" s="86"/>
      <c r="J2863" s="86"/>
    </row>
    <row r="2864" spans="2:10" ht="12.6" customHeight="1" x14ac:dyDescent="0.3">
      <c r="B2864" s="33">
        <f>VLOOKUP($J2857,ASBVs!$A$2:$AP$1041,34,FALSE)</f>
        <v>40</v>
      </c>
      <c r="C2864" s="33">
        <f>VLOOKUP($J2857,ASBVs!$A$2:$AP$1041,36,FALSE)</f>
        <v>48</v>
      </c>
      <c r="D2864" s="33">
        <f>VLOOKUP($J2857,ASBVs!$A$2:$AP$1041,38,FALSE)</f>
        <v>34</v>
      </c>
      <c r="E2864" s="33">
        <f>VLOOKUP($J2857,ASBVs!$A$2:$AP$1041,30,FALSE)</f>
        <v>60</v>
      </c>
      <c r="F2864" s="33">
        <f>VLOOKUP($J2857,ASBVs!$A$2:$AP$1041,24,FALSE)</f>
        <v>49</v>
      </c>
      <c r="G2864" s="33">
        <f>VLOOKUP($J2857,ASBVs!$A$2:$AP$1041,26,FALSE)</f>
        <v>48</v>
      </c>
      <c r="H2864" s="33">
        <f>VLOOKUP($J2857,ASBVs!$A$2:$AP$1041,28,FALSE)</f>
        <v>50</v>
      </c>
      <c r="I2864" s="99">
        <f>VLOOKUP($J2857,ASBVs!$A$2:$AQ$1041,43,FALSE)</f>
        <v>9.1</v>
      </c>
      <c r="J2864" s="79"/>
    </row>
    <row r="2865" spans="2:10" ht="12.6" customHeight="1" x14ac:dyDescent="0.3">
      <c r="B2865" s="87" t="s">
        <v>2695</v>
      </c>
      <c r="C2865" s="88"/>
      <c r="D2865" s="89" t="s">
        <v>2699</v>
      </c>
      <c r="E2865" s="90"/>
      <c r="F2865" s="91" t="str">
        <f>VLOOKUP($J2857,ASBVs!$A$2:$F$1041,6,FALSE)</f>
        <v xml:space="preserve"> </v>
      </c>
      <c r="G2865" s="34" t="s">
        <v>2669</v>
      </c>
      <c r="H2865" s="35" t="str">
        <f>VLOOKUP($J2857,ASBVs!$A$2:$AU$1041,46,FALSE)</f>
        <v>2</v>
      </c>
      <c r="I2865" s="34" t="s">
        <v>2670</v>
      </c>
      <c r="J2865" s="35" t="str">
        <f>VLOOKUP($J2857,ASBVs!$A$2:$AU$1041,47,FALSE)</f>
        <v>2</v>
      </c>
    </row>
    <row r="2866" spans="2:10" ht="12.6" customHeight="1" x14ac:dyDescent="0.3">
      <c r="B2866" s="93">
        <f>VLOOKUP($J2857,ASBVs!$A$2:$AS$1041,45,FALSE)</f>
        <v>127.99</v>
      </c>
      <c r="C2866" s="94"/>
      <c r="D2866" s="93">
        <f>VLOOKUP($J2857,ASBVs!$A$2:$AS$1041,44,FALSE)</f>
        <v>173.79</v>
      </c>
      <c r="E2866" s="94"/>
      <c r="F2866" s="92"/>
      <c r="G2866" s="34" t="s">
        <v>2671</v>
      </c>
      <c r="H2866" s="35" t="str">
        <f>VLOOKUP($J2857,ASBVs!$A$2:$AW$1041,48,FALSE)</f>
        <v>2</v>
      </c>
      <c r="I2866" s="34" t="s">
        <v>2672</v>
      </c>
      <c r="J2866" s="35">
        <f>VLOOKUP($J2857,ASBVs!$A$2:$AW$1041,49,FALSE)</f>
        <v>3</v>
      </c>
    </row>
    <row r="2867" spans="2:10" ht="12.6" customHeight="1" x14ac:dyDescent="0.3">
      <c r="B2867" s="36" t="s">
        <v>2696</v>
      </c>
      <c r="C2867" s="95" t="str">
        <f>VLOOKUP($J2857,ASBVs!$A$2:$E$1041,5,FALSE)</f>
        <v>Pen of 2</v>
      </c>
      <c r="D2867" s="96"/>
      <c r="E2867" s="97" t="s">
        <v>2697</v>
      </c>
      <c r="F2867" s="98"/>
      <c r="G2867" s="74"/>
      <c r="H2867" s="75"/>
      <c r="I2867" s="37" t="s">
        <v>2698</v>
      </c>
      <c r="J2867" s="38"/>
    </row>
    <row r="2869" spans="2:10" ht="12.6" customHeight="1" x14ac:dyDescent="0.3">
      <c r="B2869" s="76" t="s">
        <v>2692</v>
      </c>
      <c r="C2869" s="77"/>
      <c r="D2869" s="20" t="str">
        <f>VLOOKUP($J2869,ASBVs!$A$2:$B$1041,2,FALSE)</f>
        <v>224760</v>
      </c>
      <c r="E2869" s="21"/>
      <c r="F2869" s="22" t="str">
        <f>VLOOKUP($J2869,ASBVs!$A$2:$J$1041,10,FALSE)</f>
        <v>Twin</v>
      </c>
      <c r="G2869" s="78" t="str">
        <f>VLOOKUP($J2869,ASBVs!$A$2:$AX$1041,50,FALSE)</f>
        <v xml:space="preserve"> </v>
      </c>
      <c r="H2869" s="79"/>
      <c r="I2869" s="23" t="s">
        <v>2693</v>
      </c>
      <c r="J2869" s="24" t="s">
        <v>2155</v>
      </c>
    </row>
    <row r="2870" spans="2:10" ht="12.6" customHeight="1" x14ac:dyDescent="0.3">
      <c r="B2870" s="25" t="s">
        <v>2694</v>
      </c>
      <c r="C2870" s="80" t="str">
        <f>VLOOKUP($J2869,ASBVs!$A$2:$H$1041,8,FALSE)</f>
        <v>218844</v>
      </c>
      <c r="D2870" s="80"/>
      <c r="E2870" s="81"/>
      <c r="F2870" s="26" t="s">
        <v>2639</v>
      </c>
      <c r="G2870" s="82">
        <f>VLOOKUP($J2869,ASBVs!$A$2:$I$1041,9,FALSE)</f>
        <v>44711</v>
      </c>
      <c r="H2870" s="83"/>
      <c r="I2870" s="83"/>
      <c r="J2870" s="84"/>
    </row>
    <row r="2871" spans="2:10" ht="12.6" customHeight="1" x14ac:dyDescent="0.3">
      <c r="B2871" s="27" t="s">
        <v>0</v>
      </c>
      <c r="C2871" s="28" t="s">
        <v>1</v>
      </c>
      <c r="D2871" s="28" t="s">
        <v>2</v>
      </c>
      <c r="E2871" s="28" t="s">
        <v>3</v>
      </c>
      <c r="F2871" s="27" t="s">
        <v>4</v>
      </c>
      <c r="G2871" s="28" t="s">
        <v>1093</v>
      </c>
      <c r="H2871" s="28" t="s">
        <v>1092</v>
      </c>
      <c r="I2871" s="28" t="s">
        <v>5</v>
      </c>
      <c r="J2871" s="28" t="s">
        <v>2652</v>
      </c>
    </row>
    <row r="2872" spans="2:10" ht="12.6" customHeight="1" x14ac:dyDescent="0.3">
      <c r="B2872" s="29">
        <f>VLOOKUP($J2869,ASBVs!$A$2:$AP$1041,11,FALSE)</f>
        <v>0.48</v>
      </c>
      <c r="C2872" s="29">
        <f>VLOOKUP($J2869,ASBVs!$A$2:$AP$1041,13,FALSE)</f>
        <v>7.1</v>
      </c>
      <c r="D2872" s="29">
        <f>VLOOKUP($J2869,ASBVs!$A$2:$AP$1041,15,FALSE)</f>
        <v>11.36</v>
      </c>
      <c r="E2872" s="29">
        <f>VLOOKUP($J2869,ASBVs!$A$2:$AP$1041,17,FALSE)</f>
        <v>0.52</v>
      </c>
      <c r="F2872" s="29">
        <f>VLOOKUP($J2869,ASBVs!$A$2:$AP$1041,19,FALSE)</f>
        <v>2.3199999999999998</v>
      </c>
      <c r="G2872" s="39">
        <f>VLOOKUP($J2869,ASBVs!$A$2:$AP$1041,41,FALSE)</f>
        <v>0.47</v>
      </c>
      <c r="H2872" s="39">
        <f>VLOOKUP($J2869,ASBVs!$A$2:$AP$1041,39,FALSE)</f>
        <v>0.32</v>
      </c>
      <c r="I2872" s="29">
        <f>VLOOKUP($J2869,ASBVs!$A$2:$AP$1041,21,FALSE)</f>
        <v>1.0900000000000001</v>
      </c>
      <c r="J2872" s="39">
        <f>VLOOKUP($J2869,ASBVs!$A$2:$AP$1041,31,FALSE)</f>
        <v>0.28999999999999998</v>
      </c>
    </row>
    <row r="2873" spans="2:10" ht="12.6" customHeight="1" x14ac:dyDescent="0.3">
      <c r="B2873" s="29">
        <f>VLOOKUP($J2869,ASBVs!$A$2:$AP$1041,12,FALSE)</f>
        <v>66</v>
      </c>
      <c r="C2873" s="29">
        <f>VLOOKUP($J2869,ASBVs!$A$2:$AP$1041,14,FALSE)</f>
        <v>70</v>
      </c>
      <c r="D2873" s="29">
        <f>VLOOKUP($J2869,ASBVs!$A$2:$AP$1041,16,FALSE)</f>
        <v>57</v>
      </c>
      <c r="E2873" s="29">
        <f>VLOOKUP($J2869,ASBVs!$A$2:$AP$1041,18,FALSE)</f>
        <v>63</v>
      </c>
      <c r="F2873" s="29">
        <f>VLOOKUP($J2869,ASBVs!$A$2:$AP$1041,20,FALSE)</f>
        <v>65</v>
      </c>
      <c r="G2873" s="29">
        <f>VLOOKUP($J2869,ASBVs!$A$2:$AP$1041,42,FALSE)</f>
        <v>50</v>
      </c>
      <c r="H2873" s="29">
        <f>VLOOKUP($J2869,ASBVs!$A$2:$AP$1041,40,FALSE)</f>
        <v>45</v>
      </c>
      <c r="I2873" s="29">
        <f>VLOOKUP($J2869,ASBVs!$A$2:$AP$1041,22,FALSE)</f>
        <v>55</v>
      </c>
      <c r="J2873" s="29">
        <f>VLOOKUP($J2869,ASBVs!$A$2:$AP$1041,32,FALSE)</f>
        <v>48</v>
      </c>
    </row>
    <row r="2874" spans="2:10" ht="12.6" customHeight="1" x14ac:dyDescent="0.3">
      <c r="B2874" s="31" t="s">
        <v>1089</v>
      </c>
      <c r="C2874" s="27" t="s">
        <v>1090</v>
      </c>
      <c r="D2874" s="27" t="s">
        <v>1091</v>
      </c>
      <c r="E2874" s="27" t="s">
        <v>8</v>
      </c>
      <c r="F2874" s="27" t="s">
        <v>6</v>
      </c>
      <c r="G2874" s="27" t="s">
        <v>7</v>
      </c>
      <c r="H2874" s="27" t="s">
        <v>2638</v>
      </c>
      <c r="I2874" s="85" t="s">
        <v>2700</v>
      </c>
      <c r="J2874" s="86"/>
    </row>
    <row r="2875" spans="2:10" ht="12.6" customHeight="1" x14ac:dyDescent="0.3">
      <c r="B2875" s="30">
        <f>VLOOKUP($J2869,ASBVs!$A$2:$AP$1041,33,FALSE)</f>
        <v>0.05</v>
      </c>
      <c r="C2875" s="30">
        <f>VLOOKUP($J2869,ASBVs!$A$2:$AP$1041,35,FALSE)</f>
        <v>0.34</v>
      </c>
      <c r="D2875" s="30">
        <f>VLOOKUP($J2869,ASBVs!$A$2:$AP$1041,37,FALSE)</f>
        <v>1E-3</v>
      </c>
      <c r="E2875" s="32">
        <f>VLOOKUP($J2869,ASBVs!$A$2:$AP$1041,29,FALSE)</f>
        <v>3.67</v>
      </c>
      <c r="F2875" s="32">
        <f>VLOOKUP($J2869,ASBVs!$A$2:$AP$1041,23,FALSE)</f>
        <v>-0.38</v>
      </c>
      <c r="G2875" s="32">
        <f>VLOOKUP($J2869,ASBVs!$A$2:$AP$1041,25,FALSE)</f>
        <v>2.2999999999999998</v>
      </c>
      <c r="H2875" s="32">
        <f>VLOOKUP($J2869,ASBVs!$A$2:$AP$1041,27,FALSE)</f>
        <v>2.13</v>
      </c>
      <c r="I2875" s="86"/>
      <c r="J2875" s="86"/>
    </row>
    <row r="2876" spans="2:10" ht="12.6" customHeight="1" x14ac:dyDescent="0.3">
      <c r="B2876" s="33">
        <f>VLOOKUP($J2869,ASBVs!$A$2:$AP$1041,34,FALSE)</f>
        <v>40</v>
      </c>
      <c r="C2876" s="33">
        <f>VLOOKUP($J2869,ASBVs!$A$2:$AP$1041,36,FALSE)</f>
        <v>48</v>
      </c>
      <c r="D2876" s="33">
        <f>VLOOKUP($J2869,ASBVs!$A$2:$AP$1041,38,FALSE)</f>
        <v>34</v>
      </c>
      <c r="E2876" s="33">
        <f>VLOOKUP($J2869,ASBVs!$A$2:$AP$1041,30,FALSE)</f>
        <v>60</v>
      </c>
      <c r="F2876" s="33">
        <f>VLOOKUP($J2869,ASBVs!$A$2:$AP$1041,24,FALSE)</f>
        <v>49</v>
      </c>
      <c r="G2876" s="33">
        <f>VLOOKUP($J2869,ASBVs!$A$2:$AP$1041,26,FALSE)</f>
        <v>48</v>
      </c>
      <c r="H2876" s="33">
        <f>VLOOKUP($J2869,ASBVs!$A$2:$AP$1041,28,FALSE)</f>
        <v>50</v>
      </c>
      <c r="I2876" s="99">
        <f>VLOOKUP($J2869,ASBVs!$A$2:$AQ$1041,43,FALSE)</f>
        <v>8.19</v>
      </c>
      <c r="J2876" s="79"/>
    </row>
    <row r="2877" spans="2:10" ht="12.6" customHeight="1" x14ac:dyDescent="0.3">
      <c r="B2877" s="87" t="s">
        <v>2695</v>
      </c>
      <c r="C2877" s="88"/>
      <c r="D2877" s="89" t="s">
        <v>2699</v>
      </c>
      <c r="E2877" s="90"/>
      <c r="F2877" s="91" t="str">
        <f>VLOOKUP($J2869,ASBVs!$A$2:$F$1041,6,FALSE)</f>
        <v xml:space="preserve"> </v>
      </c>
      <c r="G2877" s="34" t="s">
        <v>2669</v>
      </c>
      <c r="H2877" s="35" t="str">
        <f>VLOOKUP($J2869,ASBVs!$A$2:$AU$1041,46,FALSE)</f>
        <v>2</v>
      </c>
      <c r="I2877" s="34" t="s">
        <v>2670</v>
      </c>
      <c r="J2877" s="35" t="str">
        <f>VLOOKUP($J2869,ASBVs!$A$2:$AU$1041,47,FALSE)</f>
        <v>2</v>
      </c>
    </row>
    <row r="2878" spans="2:10" ht="12.6" customHeight="1" x14ac:dyDescent="0.3">
      <c r="B2878" s="93">
        <f>VLOOKUP($J2869,ASBVs!$A$2:$AS$1041,45,FALSE)</f>
        <v>126.7</v>
      </c>
      <c r="C2878" s="94"/>
      <c r="D2878" s="93">
        <f>VLOOKUP($J2869,ASBVs!$A$2:$AS$1041,44,FALSE)</f>
        <v>171.42</v>
      </c>
      <c r="E2878" s="94"/>
      <c r="F2878" s="92"/>
      <c r="G2878" s="34" t="s">
        <v>2671</v>
      </c>
      <c r="H2878" s="35" t="str">
        <f>VLOOKUP($J2869,ASBVs!$A$2:$AW$1041,48,FALSE)</f>
        <v>2</v>
      </c>
      <c r="I2878" s="34" t="s">
        <v>2672</v>
      </c>
      <c r="J2878" s="35">
        <f>VLOOKUP($J2869,ASBVs!$A$2:$AW$1041,49,FALSE)</f>
        <v>3</v>
      </c>
    </row>
    <row r="2879" spans="2:10" ht="12.6" customHeight="1" x14ac:dyDescent="0.3">
      <c r="B2879" s="36" t="s">
        <v>2696</v>
      </c>
      <c r="C2879" s="95" t="str">
        <f>VLOOKUP($J2869,ASBVs!$A$2:$E$1041,5,FALSE)</f>
        <v>Pen of 2</v>
      </c>
      <c r="D2879" s="96"/>
      <c r="E2879" s="97" t="s">
        <v>2697</v>
      </c>
      <c r="F2879" s="98"/>
      <c r="G2879" s="74"/>
      <c r="H2879" s="75"/>
      <c r="I2879" s="37" t="s">
        <v>2698</v>
      </c>
      <c r="J2879" s="38"/>
    </row>
    <row r="2881" spans="2:10" ht="12.6" customHeight="1" x14ac:dyDescent="0.3">
      <c r="B2881" s="76" t="s">
        <v>2692</v>
      </c>
      <c r="C2881" s="77"/>
      <c r="D2881" s="20" t="str">
        <f>VLOOKUP($J2881,ASBVs!$A$2:$B$1041,2,FALSE)</f>
        <v>224793</v>
      </c>
      <c r="E2881" s="21"/>
      <c r="F2881" s="22" t="str">
        <f>VLOOKUP($J2881,ASBVs!$A$2:$J$1041,10,FALSE)</f>
        <v>Twin</v>
      </c>
      <c r="G2881" s="78" t="str">
        <f>VLOOKUP($J2881,ASBVs!$A$2:$AX$1041,50,FALSE)</f>
        <v xml:space="preserve"> </v>
      </c>
      <c r="H2881" s="79"/>
      <c r="I2881" s="23" t="s">
        <v>2693</v>
      </c>
      <c r="J2881" s="24" t="s">
        <v>2156</v>
      </c>
    </row>
    <row r="2882" spans="2:10" ht="12.6" customHeight="1" x14ac:dyDescent="0.3">
      <c r="B2882" s="25" t="s">
        <v>2694</v>
      </c>
      <c r="C2882" s="80" t="str">
        <f>VLOOKUP($J2881,ASBVs!$A$2:$H$1041,8,FALSE)</f>
        <v>218812</v>
      </c>
      <c r="D2882" s="80"/>
      <c r="E2882" s="81"/>
      <c r="F2882" s="26" t="s">
        <v>2639</v>
      </c>
      <c r="G2882" s="82">
        <f>VLOOKUP($J2881,ASBVs!$A$2:$I$1041,9,FALSE)</f>
        <v>44712</v>
      </c>
      <c r="H2882" s="83"/>
      <c r="I2882" s="83"/>
      <c r="J2882" s="84"/>
    </row>
    <row r="2883" spans="2:10" ht="12.6" customHeight="1" x14ac:dyDescent="0.3">
      <c r="B2883" s="27" t="s">
        <v>0</v>
      </c>
      <c r="C2883" s="28" t="s">
        <v>1</v>
      </c>
      <c r="D2883" s="28" t="s">
        <v>2</v>
      </c>
      <c r="E2883" s="28" t="s">
        <v>3</v>
      </c>
      <c r="F2883" s="27" t="s">
        <v>4</v>
      </c>
      <c r="G2883" s="28" t="s">
        <v>1093</v>
      </c>
      <c r="H2883" s="28" t="s">
        <v>1092</v>
      </c>
      <c r="I2883" s="28" t="s">
        <v>5</v>
      </c>
      <c r="J2883" s="28" t="s">
        <v>2652</v>
      </c>
    </row>
    <row r="2884" spans="2:10" ht="12.6" customHeight="1" x14ac:dyDescent="0.3">
      <c r="B2884" s="29">
        <f>VLOOKUP($J2881,ASBVs!$A$2:$AP$1041,11,FALSE)</f>
        <v>0.71</v>
      </c>
      <c r="C2884" s="29">
        <f>VLOOKUP($J2881,ASBVs!$A$2:$AP$1041,13,FALSE)</f>
        <v>10.11</v>
      </c>
      <c r="D2884" s="29">
        <f>VLOOKUP($J2881,ASBVs!$A$2:$AP$1041,15,FALSE)</f>
        <v>15.49</v>
      </c>
      <c r="E2884" s="29">
        <f>VLOOKUP($J2881,ASBVs!$A$2:$AP$1041,17,FALSE)</f>
        <v>0.16</v>
      </c>
      <c r="F2884" s="29">
        <f>VLOOKUP($J2881,ASBVs!$A$2:$AP$1041,19,FALSE)</f>
        <v>2.06</v>
      </c>
      <c r="G2884" s="39">
        <f>VLOOKUP($J2881,ASBVs!$A$2:$AP$1041,41,FALSE)</f>
        <v>0.45</v>
      </c>
      <c r="H2884" s="39">
        <f>VLOOKUP($J2881,ASBVs!$A$2:$AP$1041,39,FALSE)</f>
        <v>0.31</v>
      </c>
      <c r="I2884" s="29">
        <f>VLOOKUP($J2881,ASBVs!$A$2:$AP$1041,21,FALSE)</f>
        <v>-0.03</v>
      </c>
      <c r="J2884" s="39">
        <f>VLOOKUP($J2881,ASBVs!$A$2:$AP$1041,31,FALSE)</f>
        <v>0.28999999999999998</v>
      </c>
    </row>
    <row r="2885" spans="2:10" ht="12.6" customHeight="1" x14ac:dyDescent="0.3">
      <c r="B2885" s="29">
        <f>VLOOKUP($J2881,ASBVs!$A$2:$AP$1041,12,FALSE)</f>
        <v>64</v>
      </c>
      <c r="C2885" s="29">
        <f>VLOOKUP($J2881,ASBVs!$A$2:$AP$1041,14,FALSE)</f>
        <v>69</v>
      </c>
      <c r="D2885" s="29">
        <f>VLOOKUP($J2881,ASBVs!$A$2:$AP$1041,16,FALSE)</f>
        <v>58</v>
      </c>
      <c r="E2885" s="29">
        <f>VLOOKUP($J2881,ASBVs!$A$2:$AP$1041,18,FALSE)</f>
        <v>63</v>
      </c>
      <c r="F2885" s="29">
        <f>VLOOKUP($J2881,ASBVs!$A$2:$AP$1041,20,FALSE)</f>
        <v>64</v>
      </c>
      <c r="G2885" s="29">
        <f>VLOOKUP($J2881,ASBVs!$A$2:$AP$1041,42,FALSE)</f>
        <v>50</v>
      </c>
      <c r="H2885" s="29">
        <f>VLOOKUP($J2881,ASBVs!$A$2:$AP$1041,40,FALSE)</f>
        <v>43</v>
      </c>
      <c r="I2885" s="29">
        <f>VLOOKUP($J2881,ASBVs!$A$2:$AP$1041,22,FALSE)</f>
        <v>56</v>
      </c>
      <c r="J2885" s="29">
        <f>VLOOKUP($J2881,ASBVs!$A$2:$AP$1041,32,FALSE)</f>
        <v>49</v>
      </c>
    </row>
    <row r="2886" spans="2:10" ht="12.6" customHeight="1" x14ac:dyDescent="0.3">
      <c r="B2886" s="31" t="s">
        <v>1089</v>
      </c>
      <c r="C2886" s="27" t="s">
        <v>1090</v>
      </c>
      <c r="D2886" s="27" t="s">
        <v>1091</v>
      </c>
      <c r="E2886" s="27" t="s">
        <v>8</v>
      </c>
      <c r="F2886" s="27" t="s">
        <v>6</v>
      </c>
      <c r="G2886" s="27" t="s">
        <v>7</v>
      </c>
      <c r="H2886" s="27" t="s">
        <v>2638</v>
      </c>
      <c r="I2886" s="85" t="s">
        <v>2700</v>
      </c>
      <c r="J2886" s="86"/>
    </row>
    <row r="2887" spans="2:10" ht="12.6" customHeight="1" x14ac:dyDescent="0.3">
      <c r="B2887" s="30">
        <f>VLOOKUP($J2881,ASBVs!$A$2:$AP$1041,33,FALSE)</f>
        <v>0.04</v>
      </c>
      <c r="C2887" s="30">
        <f>VLOOKUP($J2881,ASBVs!$A$2:$AP$1041,35,FALSE)</f>
        <v>0.31</v>
      </c>
      <c r="D2887" s="30">
        <f>VLOOKUP($J2881,ASBVs!$A$2:$AP$1041,37,FALSE)</f>
        <v>0.01</v>
      </c>
      <c r="E2887" s="32">
        <f>VLOOKUP($J2881,ASBVs!$A$2:$AP$1041,29,FALSE)</f>
        <v>5.55</v>
      </c>
      <c r="F2887" s="32">
        <f>VLOOKUP($J2881,ASBVs!$A$2:$AP$1041,23,FALSE)</f>
        <v>-0.41</v>
      </c>
      <c r="G2887" s="32">
        <f>VLOOKUP($J2881,ASBVs!$A$2:$AP$1041,25,FALSE)</f>
        <v>4.45</v>
      </c>
      <c r="H2887" s="32">
        <f>VLOOKUP($J2881,ASBVs!$A$2:$AP$1041,27,FALSE)</f>
        <v>2.2999999999999998</v>
      </c>
      <c r="I2887" s="86"/>
      <c r="J2887" s="86"/>
    </row>
    <row r="2888" spans="2:10" ht="12.6" customHeight="1" x14ac:dyDescent="0.3">
      <c r="B2888" s="33">
        <f>VLOOKUP($J2881,ASBVs!$A$2:$AP$1041,34,FALSE)</f>
        <v>38</v>
      </c>
      <c r="C2888" s="33">
        <f>VLOOKUP($J2881,ASBVs!$A$2:$AP$1041,36,FALSE)</f>
        <v>46</v>
      </c>
      <c r="D2888" s="33">
        <f>VLOOKUP($J2881,ASBVs!$A$2:$AP$1041,38,FALSE)</f>
        <v>31</v>
      </c>
      <c r="E2888" s="33">
        <f>VLOOKUP($J2881,ASBVs!$A$2:$AP$1041,30,FALSE)</f>
        <v>59</v>
      </c>
      <c r="F2888" s="33">
        <f>VLOOKUP($J2881,ASBVs!$A$2:$AP$1041,24,FALSE)</f>
        <v>47</v>
      </c>
      <c r="G2888" s="33">
        <f>VLOOKUP($J2881,ASBVs!$A$2:$AP$1041,26,FALSE)</f>
        <v>47</v>
      </c>
      <c r="H2888" s="33">
        <f>VLOOKUP($J2881,ASBVs!$A$2:$AP$1041,28,FALSE)</f>
        <v>50</v>
      </c>
      <c r="I2888" s="99">
        <f>VLOOKUP($J2881,ASBVs!$A$2:$AQ$1041,43,FALSE)</f>
        <v>10.08</v>
      </c>
      <c r="J2888" s="79"/>
    </row>
    <row r="2889" spans="2:10" ht="12.6" customHeight="1" x14ac:dyDescent="0.3">
      <c r="B2889" s="87" t="s">
        <v>2695</v>
      </c>
      <c r="C2889" s="88"/>
      <c r="D2889" s="89" t="s">
        <v>2699</v>
      </c>
      <c r="E2889" s="90"/>
      <c r="F2889" s="91" t="str">
        <f>VLOOKUP($J2881,ASBVs!$A$2:$F$1041,6,FALSE)</f>
        <v xml:space="preserve"> </v>
      </c>
      <c r="G2889" s="34" t="s">
        <v>2669</v>
      </c>
      <c r="H2889" s="35" t="str">
        <f>VLOOKUP($J2881,ASBVs!$A$2:$AU$1041,46,FALSE)</f>
        <v>3</v>
      </c>
      <c r="I2889" s="34" t="s">
        <v>2670</v>
      </c>
      <c r="J2889" s="35" t="str">
        <f>VLOOKUP($J2881,ASBVs!$A$2:$AU$1041,47,FALSE)</f>
        <v>2</v>
      </c>
    </row>
    <row r="2890" spans="2:10" ht="12.6" customHeight="1" x14ac:dyDescent="0.3">
      <c r="B2890" s="93">
        <f>VLOOKUP($J2881,ASBVs!$A$2:$AS$1041,45,FALSE)</f>
        <v>128.43</v>
      </c>
      <c r="C2890" s="94"/>
      <c r="D2890" s="93">
        <f>VLOOKUP($J2881,ASBVs!$A$2:$AS$1041,44,FALSE)</f>
        <v>172.5</v>
      </c>
      <c r="E2890" s="94"/>
      <c r="F2890" s="92"/>
      <c r="G2890" s="34" t="s">
        <v>2671</v>
      </c>
      <c r="H2890" s="35" t="str">
        <f>VLOOKUP($J2881,ASBVs!$A$2:$AW$1041,48,FALSE)</f>
        <v>2</v>
      </c>
      <c r="I2890" s="34" t="s">
        <v>2672</v>
      </c>
      <c r="J2890" s="35">
        <f>VLOOKUP($J2881,ASBVs!$A$2:$AW$1041,49,FALSE)</f>
        <v>3</v>
      </c>
    </row>
    <row r="2891" spans="2:10" ht="12.6" customHeight="1" x14ac:dyDescent="0.3">
      <c r="B2891" s="36" t="s">
        <v>2696</v>
      </c>
      <c r="C2891" s="95" t="str">
        <f>VLOOKUP($J2881,ASBVs!$A$2:$E$1041,5,FALSE)</f>
        <v>Pen of 2</v>
      </c>
      <c r="D2891" s="96"/>
      <c r="E2891" s="97" t="s">
        <v>2697</v>
      </c>
      <c r="F2891" s="98"/>
      <c r="G2891" s="74"/>
      <c r="H2891" s="75"/>
      <c r="I2891" s="37" t="s">
        <v>2698</v>
      </c>
      <c r="J2891" s="38"/>
    </row>
    <row r="2893" spans="2:10" ht="12.6" customHeight="1" x14ac:dyDescent="0.3">
      <c r="B2893" s="76" t="s">
        <v>2692</v>
      </c>
      <c r="C2893" s="77"/>
      <c r="D2893" s="20" t="str">
        <f>VLOOKUP($J2893,ASBVs!$A$2:$B$1041,2,FALSE)</f>
        <v>224794</v>
      </c>
      <c r="E2893" s="21"/>
      <c r="F2893" s="22" t="str">
        <f>VLOOKUP($J2893,ASBVs!$A$2:$J$1041,10,FALSE)</f>
        <v>Twin</v>
      </c>
      <c r="G2893" s="78" t="str">
        <f>VLOOKUP($J2893,ASBVs!$A$2:$AX$1041,50,FALSE)</f>
        <v xml:space="preserve"> </v>
      </c>
      <c r="H2893" s="79"/>
      <c r="I2893" s="23" t="s">
        <v>2693</v>
      </c>
      <c r="J2893" s="24" t="s">
        <v>2157</v>
      </c>
    </row>
    <row r="2894" spans="2:10" ht="12.6" customHeight="1" x14ac:dyDescent="0.3">
      <c r="B2894" s="25" t="s">
        <v>2694</v>
      </c>
      <c r="C2894" s="80" t="str">
        <f>VLOOKUP($J2893,ASBVs!$A$2:$H$1041,8,FALSE)</f>
        <v>218812</v>
      </c>
      <c r="D2894" s="80"/>
      <c r="E2894" s="81"/>
      <c r="F2894" s="26" t="s">
        <v>2639</v>
      </c>
      <c r="G2894" s="82">
        <f>VLOOKUP($J2893,ASBVs!$A$2:$I$1041,9,FALSE)</f>
        <v>44712</v>
      </c>
      <c r="H2894" s="83"/>
      <c r="I2894" s="83"/>
      <c r="J2894" s="84"/>
    </row>
    <row r="2895" spans="2:10" ht="12.6" customHeight="1" x14ac:dyDescent="0.3">
      <c r="B2895" s="27" t="s">
        <v>0</v>
      </c>
      <c r="C2895" s="28" t="s">
        <v>1</v>
      </c>
      <c r="D2895" s="28" t="s">
        <v>2</v>
      </c>
      <c r="E2895" s="28" t="s">
        <v>3</v>
      </c>
      <c r="F2895" s="27" t="s">
        <v>4</v>
      </c>
      <c r="G2895" s="28" t="s">
        <v>1093</v>
      </c>
      <c r="H2895" s="28" t="s">
        <v>1092</v>
      </c>
      <c r="I2895" s="28" t="s">
        <v>5</v>
      </c>
      <c r="J2895" s="28" t="s">
        <v>2652</v>
      </c>
    </row>
    <row r="2896" spans="2:10" ht="12.6" customHeight="1" x14ac:dyDescent="0.3">
      <c r="B2896" s="29">
        <f>VLOOKUP($J2893,ASBVs!$A$2:$AP$1041,11,FALSE)</f>
        <v>0.62</v>
      </c>
      <c r="C2896" s="29">
        <f>VLOOKUP($J2893,ASBVs!$A$2:$AP$1041,13,FALSE)</f>
        <v>9.6</v>
      </c>
      <c r="D2896" s="29">
        <f>VLOOKUP($J2893,ASBVs!$A$2:$AP$1041,15,FALSE)</f>
        <v>14.82</v>
      </c>
      <c r="E2896" s="29">
        <f>VLOOKUP($J2893,ASBVs!$A$2:$AP$1041,17,FALSE)</f>
        <v>0.23</v>
      </c>
      <c r="F2896" s="29">
        <f>VLOOKUP($J2893,ASBVs!$A$2:$AP$1041,19,FALSE)</f>
        <v>2.13</v>
      </c>
      <c r="G2896" s="39">
        <f>VLOOKUP($J2893,ASBVs!$A$2:$AP$1041,41,FALSE)</f>
        <v>0.45</v>
      </c>
      <c r="H2896" s="39">
        <f>VLOOKUP($J2893,ASBVs!$A$2:$AP$1041,39,FALSE)</f>
        <v>0.31</v>
      </c>
      <c r="I2896" s="29">
        <f>VLOOKUP($J2893,ASBVs!$A$2:$AP$1041,21,FALSE)</f>
        <v>-0.02</v>
      </c>
      <c r="J2896" s="39">
        <f>VLOOKUP($J2893,ASBVs!$A$2:$AP$1041,31,FALSE)</f>
        <v>0.28999999999999998</v>
      </c>
    </row>
    <row r="2897" spans="2:10" ht="12.6" customHeight="1" x14ac:dyDescent="0.3">
      <c r="B2897" s="29">
        <f>VLOOKUP($J2893,ASBVs!$A$2:$AP$1041,12,FALSE)</f>
        <v>64</v>
      </c>
      <c r="C2897" s="29">
        <f>VLOOKUP($J2893,ASBVs!$A$2:$AP$1041,14,FALSE)</f>
        <v>69</v>
      </c>
      <c r="D2897" s="29">
        <f>VLOOKUP($J2893,ASBVs!$A$2:$AP$1041,16,FALSE)</f>
        <v>58</v>
      </c>
      <c r="E2897" s="29">
        <f>VLOOKUP($J2893,ASBVs!$A$2:$AP$1041,18,FALSE)</f>
        <v>63</v>
      </c>
      <c r="F2897" s="29">
        <f>VLOOKUP($J2893,ASBVs!$A$2:$AP$1041,20,FALSE)</f>
        <v>64</v>
      </c>
      <c r="G2897" s="29">
        <f>VLOOKUP($J2893,ASBVs!$A$2:$AP$1041,42,FALSE)</f>
        <v>50</v>
      </c>
      <c r="H2897" s="29">
        <f>VLOOKUP($J2893,ASBVs!$A$2:$AP$1041,40,FALSE)</f>
        <v>43</v>
      </c>
      <c r="I2897" s="29">
        <f>VLOOKUP($J2893,ASBVs!$A$2:$AP$1041,22,FALSE)</f>
        <v>56</v>
      </c>
      <c r="J2897" s="29">
        <f>VLOOKUP($J2893,ASBVs!$A$2:$AP$1041,32,FALSE)</f>
        <v>49</v>
      </c>
    </row>
    <row r="2898" spans="2:10" ht="12.6" customHeight="1" x14ac:dyDescent="0.3">
      <c r="B2898" s="31" t="s">
        <v>1089</v>
      </c>
      <c r="C2898" s="27" t="s">
        <v>1090</v>
      </c>
      <c r="D2898" s="27" t="s">
        <v>1091</v>
      </c>
      <c r="E2898" s="27" t="s">
        <v>8</v>
      </c>
      <c r="F2898" s="27" t="s">
        <v>6</v>
      </c>
      <c r="G2898" s="27" t="s">
        <v>7</v>
      </c>
      <c r="H2898" s="27" t="s">
        <v>2638</v>
      </c>
      <c r="I2898" s="85" t="s">
        <v>2700</v>
      </c>
      <c r="J2898" s="86"/>
    </row>
    <row r="2899" spans="2:10" ht="12.6" customHeight="1" x14ac:dyDescent="0.3">
      <c r="B2899" s="30">
        <f>VLOOKUP($J2893,ASBVs!$A$2:$AP$1041,33,FALSE)</f>
        <v>0.04</v>
      </c>
      <c r="C2899" s="30">
        <f>VLOOKUP($J2893,ASBVs!$A$2:$AP$1041,35,FALSE)</f>
        <v>0.31</v>
      </c>
      <c r="D2899" s="30">
        <f>VLOOKUP($J2893,ASBVs!$A$2:$AP$1041,37,FALSE)</f>
        <v>0.01</v>
      </c>
      <c r="E2899" s="32">
        <f>VLOOKUP($J2893,ASBVs!$A$2:$AP$1041,29,FALSE)</f>
        <v>5.39</v>
      </c>
      <c r="F2899" s="32">
        <f>VLOOKUP($J2893,ASBVs!$A$2:$AP$1041,23,FALSE)</f>
        <v>-0.38</v>
      </c>
      <c r="G2899" s="32">
        <f>VLOOKUP($J2893,ASBVs!$A$2:$AP$1041,25,FALSE)</f>
        <v>4.2</v>
      </c>
      <c r="H2899" s="32">
        <f>VLOOKUP($J2893,ASBVs!$A$2:$AP$1041,27,FALSE)</f>
        <v>2.2999999999999998</v>
      </c>
      <c r="I2899" s="86"/>
      <c r="J2899" s="86"/>
    </row>
    <row r="2900" spans="2:10" ht="12.6" customHeight="1" x14ac:dyDescent="0.3">
      <c r="B2900" s="33">
        <f>VLOOKUP($J2893,ASBVs!$A$2:$AP$1041,34,FALSE)</f>
        <v>38</v>
      </c>
      <c r="C2900" s="33">
        <f>VLOOKUP($J2893,ASBVs!$A$2:$AP$1041,36,FALSE)</f>
        <v>46</v>
      </c>
      <c r="D2900" s="33">
        <f>VLOOKUP($J2893,ASBVs!$A$2:$AP$1041,38,FALSE)</f>
        <v>31</v>
      </c>
      <c r="E2900" s="33">
        <f>VLOOKUP($J2893,ASBVs!$A$2:$AP$1041,30,FALSE)</f>
        <v>59</v>
      </c>
      <c r="F2900" s="33">
        <f>VLOOKUP($J2893,ASBVs!$A$2:$AP$1041,24,FALSE)</f>
        <v>47</v>
      </c>
      <c r="G2900" s="33">
        <f>VLOOKUP($J2893,ASBVs!$A$2:$AP$1041,26,FALSE)</f>
        <v>47</v>
      </c>
      <c r="H2900" s="33">
        <f>VLOOKUP($J2893,ASBVs!$A$2:$AP$1041,28,FALSE)</f>
        <v>50</v>
      </c>
      <c r="I2900" s="99">
        <f>VLOOKUP($J2893,ASBVs!$A$2:$AQ$1041,43,FALSE)</f>
        <v>9.58</v>
      </c>
      <c r="J2900" s="79"/>
    </row>
    <row r="2901" spans="2:10" ht="12.6" customHeight="1" x14ac:dyDescent="0.3">
      <c r="B2901" s="87" t="s">
        <v>2695</v>
      </c>
      <c r="C2901" s="88"/>
      <c r="D2901" s="89" t="s">
        <v>2699</v>
      </c>
      <c r="E2901" s="90"/>
      <c r="F2901" s="91" t="str">
        <f>VLOOKUP($J2893,ASBVs!$A$2:$F$1041,6,FALSE)</f>
        <v xml:space="preserve"> </v>
      </c>
      <c r="G2901" s="34" t="s">
        <v>2669</v>
      </c>
      <c r="H2901" s="35" t="str">
        <f>VLOOKUP($J2893,ASBVs!$A$2:$AU$1041,46,FALSE)</f>
        <v>1</v>
      </c>
      <c r="I2901" s="34" t="s">
        <v>2670</v>
      </c>
      <c r="J2901" s="35" t="str">
        <f>VLOOKUP($J2893,ASBVs!$A$2:$AU$1041,47,FALSE)</f>
        <v>2</v>
      </c>
    </row>
    <row r="2902" spans="2:10" ht="12.6" customHeight="1" x14ac:dyDescent="0.3">
      <c r="B2902" s="93">
        <f>VLOOKUP($J2893,ASBVs!$A$2:$AS$1041,45,FALSE)</f>
        <v>128.04</v>
      </c>
      <c r="C2902" s="94"/>
      <c r="D2902" s="93">
        <f>VLOOKUP($J2893,ASBVs!$A$2:$AS$1041,44,FALSE)</f>
        <v>171.54</v>
      </c>
      <c r="E2902" s="94"/>
      <c r="F2902" s="92"/>
      <c r="G2902" s="34" t="s">
        <v>2671</v>
      </c>
      <c r="H2902" s="35" t="str">
        <f>VLOOKUP($J2893,ASBVs!$A$2:$AW$1041,48,FALSE)</f>
        <v>3</v>
      </c>
      <c r="I2902" s="34" t="s">
        <v>2672</v>
      </c>
      <c r="J2902" s="35">
        <f>VLOOKUP($J2893,ASBVs!$A$2:$AW$1041,49,FALSE)</f>
        <v>3</v>
      </c>
    </row>
    <row r="2903" spans="2:10" ht="12.6" customHeight="1" x14ac:dyDescent="0.3">
      <c r="B2903" s="36" t="s">
        <v>2696</v>
      </c>
      <c r="C2903" s="95" t="str">
        <f>VLOOKUP($J2893,ASBVs!$A$2:$E$1041,5,FALSE)</f>
        <v>Pen of 2</v>
      </c>
      <c r="D2903" s="96"/>
      <c r="E2903" s="97" t="s">
        <v>2697</v>
      </c>
      <c r="F2903" s="98"/>
      <c r="G2903" s="74"/>
      <c r="H2903" s="75"/>
      <c r="I2903" s="37" t="s">
        <v>2698</v>
      </c>
      <c r="J2903" s="38"/>
    </row>
    <row r="2905" spans="2:10" ht="12.6" customHeight="1" x14ac:dyDescent="0.3">
      <c r="B2905" s="76" t="s">
        <v>2692</v>
      </c>
      <c r="C2905" s="77"/>
      <c r="D2905" s="20" t="str">
        <f>VLOOKUP($J2905,ASBVs!$A$2:$B$1041,2,FALSE)</f>
        <v>224788</v>
      </c>
      <c r="E2905" s="21"/>
      <c r="F2905" s="22" t="str">
        <f>VLOOKUP($J2905,ASBVs!$A$2:$J$1041,10,FALSE)</f>
        <v>Twin</v>
      </c>
      <c r="G2905" s="78" t="str">
        <f>VLOOKUP($J2905,ASBVs!$A$2:$AX$1041,50,FALSE)</f>
        <v>«««««</v>
      </c>
      <c r="H2905" s="79"/>
      <c r="I2905" s="23" t="s">
        <v>2693</v>
      </c>
      <c r="J2905" s="24" t="s">
        <v>2158</v>
      </c>
    </row>
    <row r="2906" spans="2:10" ht="12.6" customHeight="1" x14ac:dyDescent="0.3">
      <c r="B2906" s="25" t="s">
        <v>2694</v>
      </c>
      <c r="C2906" s="80" t="str">
        <f>VLOOKUP($J2905,ASBVs!$A$2:$H$1041,8,FALSE)</f>
        <v>213926</v>
      </c>
      <c r="D2906" s="80"/>
      <c r="E2906" s="81"/>
      <c r="F2906" s="26" t="s">
        <v>2639</v>
      </c>
      <c r="G2906" s="82">
        <f>VLOOKUP($J2905,ASBVs!$A$2:$I$1041,9,FALSE)</f>
        <v>44711</v>
      </c>
      <c r="H2906" s="83"/>
      <c r="I2906" s="83"/>
      <c r="J2906" s="84"/>
    </row>
    <row r="2907" spans="2:10" ht="12.6" customHeight="1" x14ac:dyDescent="0.3">
      <c r="B2907" s="27" t="s">
        <v>0</v>
      </c>
      <c r="C2907" s="28" t="s">
        <v>1</v>
      </c>
      <c r="D2907" s="28" t="s">
        <v>2</v>
      </c>
      <c r="E2907" s="28" t="s">
        <v>3</v>
      </c>
      <c r="F2907" s="27" t="s">
        <v>4</v>
      </c>
      <c r="G2907" s="28" t="s">
        <v>1093</v>
      </c>
      <c r="H2907" s="28" t="s">
        <v>1092</v>
      </c>
      <c r="I2907" s="28" t="s">
        <v>5</v>
      </c>
      <c r="J2907" s="28" t="s">
        <v>2652</v>
      </c>
    </row>
    <row r="2908" spans="2:10" ht="12.6" customHeight="1" x14ac:dyDescent="0.3">
      <c r="B2908" s="29">
        <f>VLOOKUP($J2905,ASBVs!$A$2:$AP$1041,11,FALSE)</f>
        <v>0.5</v>
      </c>
      <c r="C2908" s="29">
        <f>VLOOKUP($J2905,ASBVs!$A$2:$AP$1041,13,FALSE)</f>
        <v>8.69</v>
      </c>
      <c r="D2908" s="29">
        <f>VLOOKUP($J2905,ASBVs!$A$2:$AP$1041,15,FALSE)</f>
        <v>13.67</v>
      </c>
      <c r="E2908" s="29">
        <f>VLOOKUP($J2905,ASBVs!$A$2:$AP$1041,17,FALSE)</f>
        <v>-0.17</v>
      </c>
      <c r="F2908" s="29">
        <f>VLOOKUP($J2905,ASBVs!$A$2:$AP$1041,19,FALSE)</f>
        <v>1.49</v>
      </c>
      <c r="G2908" s="39">
        <f>VLOOKUP($J2905,ASBVs!$A$2:$AP$1041,41,FALSE)</f>
        <v>0.33</v>
      </c>
      <c r="H2908" s="39">
        <f>VLOOKUP($J2905,ASBVs!$A$2:$AP$1041,39,FALSE)</f>
        <v>0.26</v>
      </c>
      <c r="I2908" s="29">
        <f>VLOOKUP($J2905,ASBVs!$A$2:$AP$1041,21,FALSE)</f>
        <v>2.54</v>
      </c>
      <c r="J2908" s="39">
        <f>VLOOKUP($J2905,ASBVs!$A$2:$AP$1041,31,FALSE)</f>
        <v>0.22</v>
      </c>
    </row>
    <row r="2909" spans="2:10" ht="12.6" customHeight="1" x14ac:dyDescent="0.3">
      <c r="B2909" s="29">
        <f>VLOOKUP($J2905,ASBVs!$A$2:$AP$1041,12,FALSE)</f>
        <v>68</v>
      </c>
      <c r="C2909" s="29">
        <f>VLOOKUP($J2905,ASBVs!$A$2:$AP$1041,14,FALSE)</f>
        <v>71</v>
      </c>
      <c r="D2909" s="29">
        <f>VLOOKUP($J2905,ASBVs!$A$2:$AP$1041,16,FALSE)</f>
        <v>62</v>
      </c>
      <c r="E2909" s="29">
        <f>VLOOKUP($J2905,ASBVs!$A$2:$AP$1041,18,FALSE)</f>
        <v>65</v>
      </c>
      <c r="F2909" s="29">
        <f>VLOOKUP($J2905,ASBVs!$A$2:$AP$1041,20,FALSE)</f>
        <v>66</v>
      </c>
      <c r="G2909" s="29">
        <f>VLOOKUP($J2905,ASBVs!$A$2:$AP$1041,42,FALSE)</f>
        <v>53</v>
      </c>
      <c r="H2909" s="29">
        <f>VLOOKUP($J2905,ASBVs!$A$2:$AP$1041,40,FALSE)</f>
        <v>46</v>
      </c>
      <c r="I2909" s="29">
        <f>VLOOKUP($J2905,ASBVs!$A$2:$AP$1041,22,FALSE)</f>
        <v>59</v>
      </c>
      <c r="J2909" s="29">
        <f>VLOOKUP($J2905,ASBVs!$A$2:$AP$1041,32,FALSE)</f>
        <v>51</v>
      </c>
    </row>
    <row r="2910" spans="2:10" ht="12.6" customHeight="1" x14ac:dyDescent="0.3">
      <c r="B2910" s="31" t="s">
        <v>1089</v>
      </c>
      <c r="C2910" s="27" t="s">
        <v>1090</v>
      </c>
      <c r="D2910" s="27" t="s">
        <v>1091</v>
      </c>
      <c r="E2910" s="27" t="s">
        <v>8</v>
      </c>
      <c r="F2910" s="27" t="s">
        <v>6</v>
      </c>
      <c r="G2910" s="27" t="s">
        <v>7</v>
      </c>
      <c r="H2910" s="27" t="s">
        <v>2638</v>
      </c>
      <c r="I2910" s="85" t="s">
        <v>2700</v>
      </c>
      <c r="J2910" s="86"/>
    </row>
    <row r="2911" spans="2:10" ht="12.6" customHeight="1" x14ac:dyDescent="0.3">
      <c r="B2911" s="30">
        <f>VLOOKUP($J2905,ASBVs!$A$2:$AP$1041,33,FALSE)</f>
        <v>0.03</v>
      </c>
      <c r="C2911" s="30">
        <f>VLOOKUP($J2905,ASBVs!$A$2:$AP$1041,35,FALSE)</f>
        <v>0.22</v>
      </c>
      <c r="D2911" s="30">
        <f>VLOOKUP($J2905,ASBVs!$A$2:$AP$1041,37,FALSE)</f>
        <v>0.03</v>
      </c>
      <c r="E2911" s="32">
        <f>VLOOKUP($J2905,ASBVs!$A$2:$AP$1041,29,FALSE)</f>
        <v>4.57</v>
      </c>
      <c r="F2911" s="32">
        <f>VLOOKUP($J2905,ASBVs!$A$2:$AP$1041,23,FALSE)</f>
        <v>-0.05</v>
      </c>
      <c r="G2911" s="32">
        <f>VLOOKUP($J2905,ASBVs!$A$2:$AP$1041,25,FALSE)</f>
        <v>3.94</v>
      </c>
      <c r="H2911" s="32">
        <f>VLOOKUP($J2905,ASBVs!$A$2:$AP$1041,27,FALSE)</f>
        <v>1.9</v>
      </c>
      <c r="I2911" s="86"/>
      <c r="J2911" s="86"/>
    </row>
    <row r="2912" spans="2:10" ht="12.6" customHeight="1" x14ac:dyDescent="0.3">
      <c r="B2912" s="33">
        <f>VLOOKUP($J2905,ASBVs!$A$2:$AP$1041,34,FALSE)</f>
        <v>40</v>
      </c>
      <c r="C2912" s="33">
        <f>VLOOKUP($J2905,ASBVs!$A$2:$AP$1041,36,FALSE)</f>
        <v>50</v>
      </c>
      <c r="D2912" s="33">
        <f>VLOOKUP($J2905,ASBVs!$A$2:$AP$1041,38,FALSE)</f>
        <v>33</v>
      </c>
      <c r="E2912" s="33">
        <f>VLOOKUP($J2905,ASBVs!$A$2:$AP$1041,30,FALSE)</f>
        <v>60</v>
      </c>
      <c r="F2912" s="33">
        <f>VLOOKUP($J2905,ASBVs!$A$2:$AP$1041,24,FALSE)</f>
        <v>47</v>
      </c>
      <c r="G2912" s="33">
        <f>VLOOKUP($J2905,ASBVs!$A$2:$AP$1041,26,FALSE)</f>
        <v>47</v>
      </c>
      <c r="H2912" s="33">
        <f>VLOOKUP($J2905,ASBVs!$A$2:$AP$1041,28,FALSE)</f>
        <v>51</v>
      </c>
      <c r="I2912" s="99">
        <f>VLOOKUP($J2905,ASBVs!$A$2:$AQ$1041,43,FALSE)</f>
        <v>11.23</v>
      </c>
      <c r="J2912" s="79"/>
    </row>
    <row r="2913" spans="2:10" ht="12.6" customHeight="1" x14ac:dyDescent="0.3">
      <c r="B2913" s="87" t="s">
        <v>2695</v>
      </c>
      <c r="C2913" s="88"/>
      <c r="D2913" s="89" t="s">
        <v>2699</v>
      </c>
      <c r="E2913" s="90"/>
      <c r="F2913" s="91" t="str">
        <f>VLOOKUP($J2905,ASBVs!$A$2:$F$1041,6,FALSE)</f>
        <v xml:space="preserve"> </v>
      </c>
      <c r="G2913" s="34" t="s">
        <v>2669</v>
      </c>
      <c r="H2913" s="35" t="str">
        <f>VLOOKUP($J2905,ASBVs!$A$2:$AU$1041,46,FALSE)</f>
        <v>2</v>
      </c>
      <c r="I2913" s="34" t="s">
        <v>2670</v>
      </c>
      <c r="J2913" s="35" t="str">
        <f>VLOOKUP($J2905,ASBVs!$A$2:$AU$1041,47,FALSE)</f>
        <v>2</v>
      </c>
    </row>
    <row r="2914" spans="2:10" ht="12.6" customHeight="1" x14ac:dyDescent="0.3">
      <c r="B2914" s="93">
        <f>VLOOKUP($J2905,ASBVs!$A$2:$AS$1041,45,FALSE)</f>
        <v>131.76</v>
      </c>
      <c r="C2914" s="94"/>
      <c r="D2914" s="93">
        <f>VLOOKUP($J2905,ASBVs!$A$2:$AS$1041,44,FALSE)</f>
        <v>161.83000000000001</v>
      </c>
      <c r="E2914" s="94"/>
      <c r="F2914" s="92"/>
      <c r="G2914" s="34" t="s">
        <v>2671</v>
      </c>
      <c r="H2914" s="35" t="str">
        <f>VLOOKUP($J2905,ASBVs!$A$2:$AW$1041,48,FALSE)</f>
        <v>2</v>
      </c>
      <c r="I2914" s="34" t="s">
        <v>2672</v>
      </c>
      <c r="J2914" s="35">
        <f>VLOOKUP($J2905,ASBVs!$A$2:$AW$1041,49,FALSE)</f>
        <v>3</v>
      </c>
    </row>
    <row r="2915" spans="2:10" ht="12.6" customHeight="1" x14ac:dyDescent="0.3">
      <c r="B2915" s="36" t="s">
        <v>2696</v>
      </c>
      <c r="C2915" s="95" t="str">
        <f>VLOOKUP($J2905,ASBVs!$A$2:$E$1041,5,FALSE)</f>
        <v>Pen of 2</v>
      </c>
      <c r="D2915" s="96"/>
      <c r="E2915" s="97" t="s">
        <v>2697</v>
      </c>
      <c r="F2915" s="98"/>
      <c r="G2915" s="74"/>
      <c r="H2915" s="75"/>
      <c r="I2915" s="37" t="s">
        <v>2698</v>
      </c>
      <c r="J2915" s="38"/>
    </row>
    <row r="2917" spans="2:10" ht="12.6" customHeight="1" x14ac:dyDescent="0.3">
      <c r="B2917" s="76" t="s">
        <v>2692</v>
      </c>
      <c r="C2917" s="77"/>
      <c r="D2917" s="20" t="str">
        <f>VLOOKUP($J2917,ASBVs!$A$2:$B$1041,2,FALSE)</f>
        <v>224789</v>
      </c>
      <c r="E2917" s="21"/>
      <c r="F2917" s="22" t="str">
        <f>VLOOKUP($J2917,ASBVs!$A$2:$J$1041,10,FALSE)</f>
        <v>Twin</v>
      </c>
      <c r="G2917" s="78" t="str">
        <f>VLOOKUP($J2917,ASBVs!$A$2:$AX$1041,50,FALSE)</f>
        <v>«««««</v>
      </c>
      <c r="H2917" s="79"/>
      <c r="I2917" s="23" t="s">
        <v>2693</v>
      </c>
      <c r="J2917" s="24" t="s">
        <v>2159</v>
      </c>
    </row>
    <row r="2918" spans="2:10" ht="12.6" customHeight="1" x14ac:dyDescent="0.3">
      <c r="B2918" s="25" t="s">
        <v>2694</v>
      </c>
      <c r="C2918" s="80" t="str">
        <f>VLOOKUP($J2917,ASBVs!$A$2:$H$1041,8,FALSE)</f>
        <v>213926</v>
      </c>
      <c r="D2918" s="80"/>
      <c r="E2918" s="81"/>
      <c r="F2918" s="26" t="s">
        <v>2639</v>
      </c>
      <c r="G2918" s="82">
        <f>VLOOKUP($J2917,ASBVs!$A$2:$I$1041,9,FALSE)</f>
        <v>44711</v>
      </c>
      <c r="H2918" s="83"/>
      <c r="I2918" s="83"/>
      <c r="J2918" s="84"/>
    </row>
    <row r="2919" spans="2:10" ht="12.6" customHeight="1" x14ac:dyDescent="0.3">
      <c r="B2919" s="27" t="s">
        <v>0</v>
      </c>
      <c r="C2919" s="28" t="s">
        <v>1</v>
      </c>
      <c r="D2919" s="28" t="s">
        <v>2</v>
      </c>
      <c r="E2919" s="28" t="s">
        <v>3</v>
      </c>
      <c r="F2919" s="27" t="s">
        <v>4</v>
      </c>
      <c r="G2919" s="28" t="s">
        <v>1093</v>
      </c>
      <c r="H2919" s="28" t="s">
        <v>1092</v>
      </c>
      <c r="I2919" s="28" t="s">
        <v>5</v>
      </c>
      <c r="J2919" s="28" t="s">
        <v>2652</v>
      </c>
    </row>
    <row r="2920" spans="2:10" ht="12.6" customHeight="1" x14ac:dyDescent="0.3">
      <c r="B2920" s="29">
        <f>VLOOKUP($J2917,ASBVs!$A$2:$AP$1041,11,FALSE)</f>
        <v>0.4</v>
      </c>
      <c r="C2920" s="29">
        <f>VLOOKUP($J2917,ASBVs!$A$2:$AP$1041,13,FALSE)</f>
        <v>8.1199999999999992</v>
      </c>
      <c r="D2920" s="29">
        <f>VLOOKUP($J2917,ASBVs!$A$2:$AP$1041,15,FALSE)</f>
        <v>13.38</v>
      </c>
      <c r="E2920" s="29">
        <f>VLOOKUP($J2917,ASBVs!$A$2:$AP$1041,17,FALSE)</f>
        <v>0.13</v>
      </c>
      <c r="F2920" s="29">
        <f>VLOOKUP($J2917,ASBVs!$A$2:$AP$1041,19,FALSE)</f>
        <v>1.7</v>
      </c>
      <c r="G2920" s="39">
        <f>VLOOKUP($J2917,ASBVs!$A$2:$AP$1041,41,FALSE)</f>
        <v>0.39</v>
      </c>
      <c r="H2920" s="39">
        <f>VLOOKUP($J2917,ASBVs!$A$2:$AP$1041,39,FALSE)</f>
        <v>0.28999999999999998</v>
      </c>
      <c r="I2920" s="29">
        <f>VLOOKUP($J2917,ASBVs!$A$2:$AP$1041,21,FALSE)</f>
        <v>2.11</v>
      </c>
      <c r="J2920" s="39">
        <f>VLOOKUP($J2917,ASBVs!$A$2:$AP$1041,31,FALSE)</f>
        <v>0.25</v>
      </c>
    </row>
    <row r="2921" spans="2:10" ht="12.6" customHeight="1" x14ac:dyDescent="0.3">
      <c r="B2921" s="29">
        <f>VLOOKUP($J2917,ASBVs!$A$2:$AP$1041,12,FALSE)</f>
        <v>66</v>
      </c>
      <c r="C2921" s="29">
        <f>VLOOKUP($J2917,ASBVs!$A$2:$AP$1041,14,FALSE)</f>
        <v>71</v>
      </c>
      <c r="D2921" s="29">
        <f>VLOOKUP($J2917,ASBVs!$A$2:$AP$1041,16,FALSE)</f>
        <v>58</v>
      </c>
      <c r="E2921" s="29">
        <f>VLOOKUP($J2917,ASBVs!$A$2:$AP$1041,18,FALSE)</f>
        <v>64</v>
      </c>
      <c r="F2921" s="29">
        <f>VLOOKUP($J2917,ASBVs!$A$2:$AP$1041,20,FALSE)</f>
        <v>65</v>
      </c>
      <c r="G2921" s="29">
        <f>VLOOKUP($J2917,ASBVs!$A$2:$AP$1041,42,FALSE)</f>
        <v>50</v>
      </c>
      <c r="H2921" s="29">
        <f>VLOOKUP($J2917,ASBVs!$A$2:$AP$1041,40,FALSE)</f>
        <v>43</v>
      </c>
      <c r="I2921" s="29">
        <f>VLOOKUP($J2917,ASBVs!$A$2:$AP$1041,22,FALSE)</f>
        <v>56</v>
      </c>
      <c r="J2921" s="29">
        <f>VLOOKUP($J2917,ASBVs!$A$2:$AP$1041,32,FALSE)</f>
        <v>48</v>
      </c>
    </row>
    <row r="2922" spans="2:10" ht="12.6" customHeight="1" x14ac:dyDescent="0.3">
      <c r="B2922" s="31" t="s">
        <v>1089</v>
      </c>
      <c r="C2922" s="27" t="s">
        <v>1090</v>
      </c>
      <c r="D2922" s="27" t="s">
        <v>1091</v>
      </c>
      <c r="E2922" s="27" t="s">
        <v>8</v>
      </c>
      <c r="F2922" s="27" t="s">
        <v>6</v>
      </c>
      <c r="G2922" s="27" t="s">
        <v>7</v>
      </c>
      <c r="H2922" s="27" t="s">
        <v>2638</v>
      </c>
      <c r="I2922" s="85" t="s">
        <v>2700</v>
      </c>
      <c r="J2922" s="86"/>
    </row>
    <row r="2923" spans="2:10" ht="12.6" customHeight="1" x14ac:dyDescent="0.3">
      <c r="B2923" s="30">
        <f>VLOOKUP($J2917,ASBVs!$A$2:$AP$1041,33,FALSE)</f>
        <v>0.04</v>
      </c>
      <c r="C2923" s="30">
        <f>VLOOKUP($J2917,ASBVs!$A$2:$AP$1041,35,FALSE)</f>
        <v>0.27</v>
      </c>
      <c r="D2923" s="30">
        <f>VLOOKUP($J2917,ASBVs!$A$2:$AP$1041,37,FALSE)</f>
        <v>0.02</v>
      </c>
      <c r="E2923" s="32">
        <f>VLOOKUP($J2917,ASBVs!$A$2:$AP$1041,29,FALSE)</f>
        <v>4.22</v>
      </c>
      <c r="F2923" s="32">
        <f>VLOOKUP($J2917,ASBVs!$A$2:$AP$1041,23,FALSE)</f>
        <v>-0.04</v>
      </c>
      <c r="G2923" s="32">
        <f>VLOOKUP($J2917,ASBVs!$A$2:$AP$1041,25,FALSE)</f>
        <v>3.62</v>
      </c>
      <c r="H2923" s="32">
        <f>VLOOKUP($J2917,ASBVs!$A$2:$AP$1041,27,FALSE)</f>
        <v>2.09</v>
      </c>
      <c r="I2923" s="86"/>
      <c r="J2923" s="86"/>
    </row>
    <row r="2924" spans="2:10" ht="12.6" customHeight="1" x14ac:dyDescent="0.3">
      <c r="B2924" s="33">
        <f>VLOOKUP($J2917,ASBVs!$A$2:$AP$1041,34,FALSE)</f>
        <v>38</v>
      </c>
      <c r="C2924" s="33">
        <f>VLOOKUP($J2917,ASBVs!$A$2:$AP$1041,36,FALSE)</f>
        <v>46</v>
      </c>
      <c r="D2924" s="33">
        <f>VLOOKUP($J2917,ASBVs!$A$2:$AP$1041,38,FALSE)</f>
        <v>32</v>
      </c>
      <c r="E2924" s="33">
        <f>VLOOKUP($J2917,ASBVs!$A$2:$AP$1041,30,FALSE)</f>
        <v>60</v>
      </c>
      <c r="F2924" s="33">
        <f>VLOOKUP($J2917,ASBVs!$A$2:$AP$1041,24,FALSE)</f>
        <v>45</v>
      </c>
      <c r="G2924" s="33">
        <f>VLOOKUP($J2917,ASBVs!$A$2:$AP$1041,26,FALSE)</f>
        <v>44</v>
      </c>
      <c r="H2924" s="33">
        <f>VLOOKUP($J2917,ASBVs!$A$2:$AP$1041,28,FALSE)</f>
        <v>48</v>
      </c>
      <c r="I2924" s="99">
        <f>VLOOKUP($J2917,ASBVs!$A$2:$AQ$1041,43,FALSE)</f>
        <v>10.229999999999999</v>
      </c>
      <c r="J2924" s="79"/>
    </row>
    <row r="2925" spans="2:10" ht="12.6" customHeight="1" x14ac:dyDescent="0.3">
      <c r="B2925" s="87" t="s">
        <v>2695</v>
      </c>
      <c r="C2925" s="88"/>
      <c r="D2925" s="89" t="s">
        <v>2699</v>
      </c>
      <c r="E2925" s="90"/>
      <c r="F2925" s="91" t="str">
        <f>VLOOKUP($J2917,ASBVs!$A$2:$F$1041,6,FALSE)</f>
        <v xml:space="preserve"> </v>
      </c>
      <c r="G2925" s="34" t="s">
        <v>2669</v>
      </c>
      <c r="H2925" s="35" t="str">
        <f>VLOOKUP($J2917,ASBVs!$A$2:$AU$1041,46,FALSE)</f>
        <v>3</v>
      </c>
      <c r="I2925" s="34" t="s">
        <v>2670</v>
      </c>
      <c r="J2925" s="35" t="str">
        <f>VLOOKUP($J2917,ASBVs!$A$2:$AU$1041,47,FALSE)</f>
        <v>2</v>
      </c>
    </row>
    <row r="2926" spans="2:10" ht="12.6" customHeight="1" x14ac:dyDescent="0.3">
      <c r="B2926" s="93">
        <f>VLOOKUP($J2917,ASBVs!$A$2:$AS$1041,45,FALSE)</f>
        <v>131.35</v>
      </c>
      <c r="C2926" s="94"/>
      <c r="D2926" s="93">
        <f>VLOOKUP($J2917,ASBVs!$A$2:$AS$1041,44,FALSE)</f>
        <v>165.07</v>
      </c>
      <c r="E2926" s="94"/>
      <c r="F2926" s="92"/>
      <c r="G2926" s="34" t="s">
        <v>2671</v>
      </c>
      <c r="H2926" s="35" t="str">
        <f>VLOOKUP($J2917,ASBVs!$A$2:$AW$1041,48,FALSE)</f>
        <v>3</v>
      </c>
      <c r="I2926" s="34" t="s">
        <v>2672</v>
      </c>
      <c r="J2926" s="35">
        <f>VLOOKUP($J2917,ASBVs!$A$2:$AW$1041,49,FALSE)</f>
        <v>3</v>
      </c>
    </row>
    <row r="2927" spans="2:10" ht="12.6" customHeight="1" x14ac:dyDescent="0.3">
      <c r="B2927" s="36" t="s">
        <v>2696</v>
      </c>
      <c r="C2927" s="95" t="str">
        <f>VLOOKUP($J2917,ASBVs!$A$2:$E$1041,5,FALSE)</f>
        <v>Pen of 2</v>
      </c>
      <c r="D2927" s="96"/>
      <c r="E2927" s="97" t="s">
        <v>2697</v>
      </c>
      <c r="F2927" s="98"/>
      <c r="G2927" s="74"/>
      <c r="H2927" s="75"/>
      <c r="I2927" s="37" t="s">
        <v>2698</v>
      </c>
      <c r="J2927" s="38"/>
    </row>
    <row r="2929" spans="2:10" ht="12.6" customHeight="1" x14ac:dyDescent="0.3">
      <c r="B2929" s="76" t="s">
        <v>2692</v>
      </c>
      <c r="C2929" s="77"/>
      <c r="D2929" s="20" t="str">
        <f>VLOOKUP($J2929,ASBVs!$A$2:$B$1041,2,FALSE)</f>
        <v>224750</v>
      </c>
      <c r="E2929" s="21"/>
      <c r="F2929" s="22" t="str">
        <f>VLOOKUP($J2929,ASBVs!$A$2:$J$1041,10,FALSE)</f>
        <v>Twin</v>
      </c>
      <c r="G2929" s="78" t="str">
        <f>VLOOKUP($J2929,ASBVs!$A$2:$AX$1041,50,FALSE)</f>
        <v xml:space="preserve"> </v>
      </c>
      <c r="H2929" s="79"/>
      <c r="I2929" s="23" t="s">
        <v>2693</v>
      </c>
      <c r="J2929" s="24" t="s">
        <v>2160</v>
      </c>
    </row>
    <row r="2930" spans="2:10" ht="12.6" customHeight="1" x14ac:dyDescent="0.3">
      <c r="B2930" s="25" t="s">
        <v>2694</v>
      </c>
      <c r="C2930" s="80" t="str">
        <f>VLOOKUP($J2929,ASBVs!$A$2:$H$1041,8,FALSE)</f>
        <v>214627</v>
      </c>
      <c r="D2930" s="80"/>
      <c r="E2930" s="81"/>
      <c r="F2930" s="26" t="s">
        <v>2639</v>
      </c>
      <c r="G2930" s="82">
        <f>VLOOKUP($J2929,ASBVs!$A$2:$I$1041,9,FALSE)</f>
        <v>44711</v>
      </c>
      <c r="H2930" s="83"/>
      <c r="I2930" s="83"/>
      <c r="J2930" s="84"/>
    </row>
    <row r="2931" spans="2:10" ht="12.6" customHeight="1" x14ac:dyDescent="0.3">
      <c r="B2931" s="27" t="s">
        <v>0</v>
      </c>
      <c r="C2931" s="28" t="s">
        <v>1</v>
      </c>
      <c r="D2931" s="28" t="s">
        <v>2</v>
      </c>
      <c r="E2931" s="28" t="s">
        <v>3</v>
      </c>
      <c r="F2931" s="27" t="s">
        <v>4</v>
      </c>
      <c r="G2931" s="28" t="s">
        <v>1093</v>
      </c>
      <c r="H2931" s="28" t="s">
        <v>1092</v>
      </c>
      <c r="I2931" s="28" t="s">
        <v>5</v>
      </c>
      <c r="J2931" s="28" t="s">
        <v>2652</v>
      </c>
    </row>
    <row r="2932" spans="2:10" ht="12.6" customHeight="1" x14ac:dyDescent="0.3">
      <c r="B2932" s="29">
        <f>VLOOKUP($J2929,ASBVs!$A$2:$AP$1041,11,FALSE)</f>
        <v>0.23</v>
      </c>
      <c r="C2932" s="29">
        <f>VLOOKUP($J2929,ASBVs!$A$2:$AP$1041,13,FALSE)</f>
        <v>7.92</v>
      </c>
      <c r="D2932" s="29">
        <f>VLOOKUP($J2929,ASBVs!$A$2:$AP$1041,15,FALSE)</f>
        <v>11.43</v>
      </c>
      <c r="E2932" s="29">
        <f>VLOOKUP($J2929,ASBVs!$A$2:$AP$1041,17,FALSE)</f>
        <v>0.04</v>
      </c>
      <c r="F2932" s="29">
        <f>VLOOKUP($J2929,ASBVs!$A$2:$AP$1041,19,FALSE)</f>
        <v>2.36</v>
      </c>
      <c r="G2932" s="39">
        <f>VLOOKUP($J2929,ASBVs!$A$2:$AP$1041,41,FALSE)</f>
        <v>0.44</v>
      </c>
      <c r="H2932" s="39">
        <f>VLOOKUP($J2929,ASBVs!$A$2:$AP$1041,39,FALSE)</f>
        <v>0.32</v>
      </c>
      <c r="I2932" s="29">
        <f>VLOOKUP($J2929,ASBVs!$A$2:$AP$1041,21,FALSE)</f>
        <v>0.21</v>
      </c>
      <c r="J2932" s="39">
        <f>VLOOKUP($J2929,ASBVs!$A$2:$AP$1041,31,FALSE)</f>
        <v>0.28000000000000003</v>
      </c>
    </row>
    <row r="2933" spans="2:10" ht="12.6" customHeight="1" x14ac:dyDescent="0.3">
      <c r="B2933" s="29">
        <f>VLOOKUP($J2929,ASBVs!$A$2:$AP$1041,12,FALSE)</f>
        <v>65</v>
      </c>
      <c r="C2933" s="29">
        <f>VLOOKUP($J2929,ASBVs!$A$2:$AP$1041,14,FALSE)</f>
        <v>70</v>
      </c>
      <c r="D2933" s="29">
        <f>VLOOKUP($J2929,ASBVs!$A$2:$AP$1041,16,FALSE)</f>
        <v>58</v>
      </c>
      <c r="E2933" s="29">
        <f>VLOOKUP($J2929,ASBVs!$A$2:$AP$1041,18,FALSE)</f>
        <v>64</v>
      </c>
      <c r="F2933" s="29">
        <f>VLOOKUP($J2929,ASBVs!$A$2:$AP$1041,20,FALSE)</f>
        <v>65</v>
      </c>
      <c r="G2933" s="29">
        <f>VLOOKUP($J2929,ASBVs!$A$2:$AP$1041,42,FALSE)</f>
        <v>50</v>
      </c>
      <c r="H2933" s="29">
        <f>VLOOKUP($J2929,ASBVs!$A$2:$AP$1041,40,FALSE)</f>
        <v>44</v>
      </c>
      <c r="I2933" s="29">
        <f>VLOOKUP($J2929,ASBVs!$A$2:$AP$1041,22,FALSE)</f>
        <v>52</v>
      </c>
      <c r="J2933" s="29">
        <f>VLOOKUP($J2929,ASBVs!$A$2:$AP$1041,32,FALSE)</f>
        <v>48</v>
      </c>
    </row>
    <row r="2934" spans="2:10" ht="12.6" customHeight="1" x14ac:dyDescent="0.3">
      <c r="B2934" s="31" t="s">
        <v>1089</v>
      </c>
      <c r="C2934" s="27" t="s">
        <v>1090</v>
      </c>
      <c r="D2934" s="27" t="s">
        <v>1091</v>
      </c>
      <c r="E2934" s="27" t="s">
        <v>8</v>
      </c>
      <c r="F2934" s="27" t="s">
        <v>6</v>
      </c>
      <c r="G2934" s="27" t="s">
        <v>7</v>
      </c>
      <c r="H2934" s="27" t="s">
        <v>2638</v>
      </c>
      <c r="I2934" s="85" t="s">
        <v>2700</v>
      </c>
      <c r="J2934" s="86"/>
    </row>
    <row r="2935" spans="2:10" ht="12.6" customHeight="1" x14ac:dyDescent="0.3">
      <c r="B2935" s="30">
        <f>VLOOKUP($J2929,ASBVs!$A$2:$AP$1041,33,FALSE)</f>
        <v>0.05</v>
      </c>
      <c r="C2935" s="30">
        <f>VLOOKUP($J2929,ASBVs!$A$2:$AP$1041,35,FALSE)</f>
        <v>0.3</v>
      </c>
      <c r="D2935" s="30">
        <f>VLOOKUP($J2929,ASBVs!$A$2:$AP$1041,37,FALSE)</f>
        <v>0.01</v>
      </c>
      <c r="E2935" s="32">
        <f>VLOOKUP($J2929,ASBVs!$A$2:$AP$1041,29,FALSE)</f>
        <v>4.54</v>
      </c>
      <c r="F2935" s="32">
        <f>VLOOKUP($J2929,ASBVs!$A$2:$AP$1041,23,FALSE)</f>
        <v>-0.45</v>
      </c>
      <c r="G2935" s="32">
        <f>VLOOKUP($J2929,ASBVs!$A$2:$AP$1041,25,FALSE)</f>
        <v>3.91</v>
      </c>
      <c r="H2935" s="32">
        <f>VLOOKUP($J2929,ASBVs!$A$2:$AP$1041,27,FALSE)</f>
        <v>2.11</v>
      </c>
      <c r="I2935" s="86"/>
      <c r="J2935" s="86"/>
    </row>
    <row r="2936" spans="2:10" ht="12.6" customHeight="1" x14ac:dyDescent="0.3">
      <c r="B2936" s="33">
        <f>VLOOKUP($J2929,ASBVs!$A$2:$AP$1041,34,FALSE)</f>
        <v>40</v>
      </c>
      <c r="C2936" s="33">
        <f>VLOOKUP($J2929,ASBVs!$A$2:$AP$1041,36,FALSE)</f>
        <v>47</v>
      </c>
      <c r="D2936" s="33">
        <f>VLOOKUP($J2929,ASBVs!$A$2:$AP$1041,38,FALSE)</f>
        <v>35</v>
      </c>
      <c r="E2936" s="33">
        <f>VLOOKUP($J2929,ASBVs!$A$2:$AP$1041,30,FALSE)</f>
        <v>60</v>
      </c>
      <c r="F2936" s="33">
        <f>VLOOKUP($J2929,ASBVs!$A$2:$AP$1041,24,FALSE)</f>
        <v>46</v>
      </c>
      <c r="G2936" s="33">
        <f>VLOOKUP($J2929,ASBVs!$A$2:$AP$1041,26,FALSE)</f>
        <v>45</v>
      </c>
      <c r="H2936" s="33">
        <f>VLOOKUP($J2929,ASBVs!$A$2:$AP$1041,28,FALSE)</f>
        <v>49</v>
      </c>
      <c r="I2936" s="99">
        <f>VLOOKUP($J2929,ASBVs!$A$2:$AQ$1041,43,FALSE)</f>
        <v>8.1300000000000008</v>
      </c>
      <c r="J2936" s="79"/>
    </row>
    <row r="2937" spans="2:10" ht="12.6" customHeight="1" x14ac:dyDescent="0.3">
      <c r="B2937" s="87" t="s">
        <v>2695</v>
      </c>
      <c r="C2937" s="88"/>
      <c r="D2937" s="89" t="s">
        <v>2699</v>
      </c>
      <c r="E2937" s="90"/>
      <c r="F2937" s="91" t="str">
        <f>VLOOKUP($J2929,ASBVs!$A$2:$F$1041,6,FALSE)</f>
        <v xml:space="preserve"> </v>
      </c>
      <c r="G2937" s="34" t="s">
        <v>2669</v>
      </c>
      <c r="H2937" s="35" t="str">
        <f>VLOOKUP($J2929,ASBVs!$A$2:$AU$1041,46,FALSE)</f>
        <v>3</v>
      </c>
      <c r="I2937" s="34" t="s">
        <v>2670</v>
      </c>
      <c r="J2937" s="35" t="str">
        <f>VLOOKUP($J2929,ASBVs!$A$2:$AU$1041,47,FALSE)</f>
        <v>2</v>
      </c>
    </row>
    <row r="2938" spans="2:10" ht="12.6" customHeight="1" x14ac:dyDescent="0.3">
      <c r="B2938" s="93">
        <f>VLOOKUP($J2929,ASBVs!$A$2:$AS$1041,45,FALSE)</f>
        <v>126.45</v>
      </c>
      <c r="C2938" s="94"/>
      <c r="D2938" s="93">
        <f>VLOOKUP($J2929,ASBVs!$A$2:$AS$1041,44,FALSE)</f>
        <v>170.58</v>
      </c>
      <c r="E2938" s="94"/>
      <c r="F2938" s="92"/>
      <c r="G2938" s="34" t="s">
        <v>2671</v>
      </c>
      <c r="H2938" s="35" t="str">
        <f>VLOOKUP($J2929,ASBVs!$A$2:$AW$1041,48,FALSE)</f>
        <v>2</v>
      </c>
      <c r="I2938" s="34" t="s">
        <v>2672</v>
      </c>
      <c r="J2938" s="35">
        <f>VLOOKUP($J2929,ASBVs!$A$2:$AW$1041,49,FALSE)</f>
        <v>3</v>
      </c>
    </row>
    <row r="2939" spans="2:10" ht="12.6" customHeight="1" x14ac:dyDescent="0.3">
      <c r="B2939" s="36" t="s">
        <v>2696</v>
      </c>
      <c r="C2939" s="95" t="str">
        <f>VLOOKUP($J2929,ASBVs!$A$2:$E$1041,5,FALSE)</f>
        <v>Pen of 2</v>
      </c>
      <c r="D2939" s="96"/>
      <c r="E2939" s="97" t="s">
        <v>2697</v>
      </c>
      <c r="F2939" s="98"/>
      <c r="G2939" s="74"/>
      <c r="H2939" s="75"/>
      <c r="I2939" s="37" t="s">
        <v>2698</v>
      </c>
      <c r="J2939" s="38"/>
    </row>
    <row r="2941" spans="2:10" ht="12.6" customHeight="1" x14ac:dyDescent="0.3">
      <c r="B2941" s="76" t="s">
        <v>2692</v>
      </c>
      <c r="C2941" s="77"/>
      <c r="D2941" s="20" t="str">
        <f>VLOOKUP($J2941,ASBVs!$A$2:$B$1041,2,FALSE)</f>
        <v>224751</v>
      </c>
      <c r="E2941" s="21"/>
      <c r="F2941" s="22" t="str">
        <f>VLOOKUP($J2941,ASBVs!$A$2:$J$1041,10,FALSE)</f>
        <v>Twin</v>
      </c>
      <c r="G2941" s="78" t="str">
        <f>VLOOKUP($J2941,ASBVs!$A$2:$AX$1041,50,FALSE)</f>
        <v xml:space="preserve"> </v>
      </c>
      <c r="H2941" s="79"/>
      <c r="I2941" s="23" t="s">
        <v>2693</v>
      </c>
      <c r="J2941" s="24" t="s">
        <v>2161</v>
      </c>
    </row>
    <row r="2942" spans="2:10" ht="12.6" customHeight="1" x14ac:dyDescent="0.3">
      <c r="B2942" s="25" t="s">
        <v>2694</v>
      </c>
      <c r="C2942" s="80" t="str">
        <f>VLOOKUP($J2941,ASBVs!$A$2:$H$1041,8,FALSE)</f>
        <v>214627</v>
      </c>
      <c r="D2942" s="80"/>
      <c r="E2942" s="81"/>
      <c r="F2942" s="26" t="s">
        <v>2639</v>
      </c>
      <c r="G2942" s="82">
        <f>VLOOKUP($J2941,ASBVs!$A$2:$I$1041,9,FALSE)</f>
        <v>44711</v>
      </c>
      <c r="H2942" s="83"/>
      <c r="I2942" s="83"/>
      <c r="J2942" s="84"/>
    </row>
    <row r="2943" spans="2:10" ht="12.6" customHeight="1" x14ac:dyDescent="0.3">
      <c r="B2943" s="27" t="s">
        <v>0</v>
      </c>
      <c r="C2943" s="28" t="s">
        <v>1</v>
      </c>
      <c r="D2943" s="28" t="s">
        <v>2</v>
      </c>
      <c r="E2943" s="28" t="s">
        <v>3</v>
      </c>
      <c r="F2943" s="27" t="s">
        <v>4</v>
      </c>
      <c r="G2943" s="28" t="s">
        <v>1093</v>
      </c>
      <c r="H2943" s="28" t="s">
        <v>1092</v>
      </c>
      <c r="I2943" s="28" t="s">
        <v>5</v>
      </c>
      <c r="J2943" s="28" t="s">
        <v>2652</v>
      </c>
    </row>
    <row r="2944" spans="2:10" ht="12.6" customHeight="1" x14ac:dyDescent="0.3">
      <c r="B2944" s="29">
        <f>VLOOKUP($J2941,ASBVs!$A$2:$AP$1041,11,FALSE)</f>
        <v>0.25</v>
      </c>
      <c r="C2944" s="29">
        <f>VLOOKUP($J2941,ASBVs!$A$2:$AP$1041,13,FALSE)</f>
        <v>7.27</v>
      </c>
      <c r="D2944" s="29">
        <f>VLOOKUP($J2941,ASBVs!$A$2:$AP$1041,15,FALSE)</f>
        <v>10.24</v>
      </c>
      <c r="E2944" s="29">
        <f>VLOOKUP($J2941,ASBVs!$A$2:$AP$1041,17,FALSE)</f>
        <v>0.05</v>
      </c>
      <c r="F2944" s="29">
        <f>VLOOKUP($J2941,ASBVs!$A$2:$AP$1041,19,FALSE)</f>
        <v>2.44</v>
      </c>
      <c r="G2944" s="39">
        <f>VLOOKUP($J2941,ASBVs!$A$2:$AP$1041,41,FALSE)</f>
        <v>0.46</v>
      </c>
      <c r="H2944" s="39">
        <f>VLOOKUP($J2941,ASBVs!$A$2:$AP$1041,39,FALSE)</f>
        <v>0.35</v>
      </c>
      <c r="I2944" s="29">
        <f>VLOOKUP($J2941,ASBVs!$A$2:$AP$1041,21,FALSE)</f>
        <v>-0.14000000000000001</v>
      </c>
      <c r="J2944" s="39">
        <f>VLOOKUP($J2941,ASBVs!$A$2:$AP$1041,31,FALSE)</f>
        <v>0.28000000000000003</v>
      </c>
    </row>
    <row r="2945" spans="2:10" ht="12.6" customHeight="1" x14ac:dyDescent="0.3">
      <c r="B2945" s="29">
        <f>VLOOKUP($J2941,ASBVs!$A$2:$AP$1041,12,FALSE)</f>
        <v>68</v>
      </c>
      <c r="C2945" s="29">
        <f>VLOOKUP($J2941,ASBVs!$A$2:$AP$1041,14,FALSE)</f>
        <v>71</v>
      </c>
      <c r="D2945" s="29">
        <f>VLOOKUP($J2941,ASBVs!$A$2:$AP$1041,16,FALSE)</f>
        <v>63</v>
      </c>
      <c r="E2945" s="29">
        <f>VLOOKUP($J2941,ASBVs!$A$2:$AP$1041,18,FALSE)</f>
        <v>65</v>
      </c>
      <c r="F2945" s="29">
        <f>VLOOKUP($J2941,ASBVs!$A$2:$AP$1041,20,FALSE)</f>
        <v>66</v>
      </c>
      <c r="G2945" s="29">
        <f>VLOOKUP($J2941,ASBVs!$A$2:$AP$1041,42,FALSE)</f>
        <v>55</v>
      </c>
      <c r="H2945" s="29">
        <f>VLOOKUP($J2941,ASBVs!$A$2:$AP$1041,40,FALSE)</f>
        <v>49</v>
      </c>
      <c r="I2945" s="29">
        <f>VLOOKUP($J2941,ASBVs!$A$2:$AP$1041,22,FALSE)</f>
        <v>58</v>
      </c>
      <c r="J2945" s="29">
        <f>VLOOKUP($J2941,ASBVs!$A$2:$AP$1041,32,FALSE)</f>
        <v>53</v>
      </c>
    </row>
    <row r="2946" spans="2:10" ht="12.6" customHeight="1" x14ac:dyDescent="0.3">
      <c r="B2946" s="31" t="s">
        <v>1089</v>
      </c>
      <c r="C2946" s="27" t="s">
        <v>1090</v>
      </c>
      <c r="D2946" s="27" t="s">
        <v>1091</v>
      </c>
      <c r="E2946" s="27" t="s">
        <v>8</v>
      </c>
      <c r="F2946" s="27" t="s">
        <v>6</v>
      </c>
      <c r="G2946" s="27" t="s">
        <v>7</v>
      </c>
      <c r="H2946" s="27" t="s">
        <v>2638</v>
      </c>
      <c r="I2946" s="85" t="s">
        <v>2700</v>
      </c>
      <c r="J2946" s="86"/>
    </row>
    <row r="2947" spans="2:10" ht="12.6" customHeight="1" x14ac:dyDescent="0.3">
      <c r="B2947" s="30">
        <f>VLOOKUP($J2941,ASBVs!$A$2:$AP$1041,33,FALSE)</f>
        <v>0.06</v>
      </c>
      <c r="C2947" s="30">
        <f>VLOOKUP($J2941,ASBVs!$A$2:$AP$1041,35,FALSE)</f>
        <v>0.34</v>
      </c>
      <c r="D2947" s="30">
        <f>VLOOKUP($J2941,ASBVs!$A$2:$AP$1041,37,FALSE)</f>
        <v>0.01</v>
      </c>
      <c r="E2947" s="32">
        <f>VLOOKUP($J2941,ASBVs!$A$2:$AP$1041,29,FALSE)</f>
        <v>4.5599999999999996</v>
      </c>
      <c r="F2947" s="32">
        <f>VLOOKUP($J2941,ASBVs!$A$2:$AP$1041,23,FALSE)</f>
        <v>-0.48</v>
      </c>
      <c r="G2947" s="32">
        <f>VLOOKUP($J2941,ASBVs!$A$2:$AP$1041,25,FALSE)</f>
        <v>3.46</v>
      </c>
      <c r="H2947" s="32">
        <f>VLOOKUP($J2941,ASBVs!$A$2:$AP$1041,27,FALSE)</f>
        <v>2.21</v>
      </c>
      <c r="I2947" s="86"/>
      <c r="J2947" s="86"/>
    </row>
    <row r="2948" spans="2:10" ht="12.6" customHeight="1" x14ac:dyDescent="0.3">
      <c r="B2948" s="33">
        <f>VLOOKUP($J2941,ASBVs!$A$2:$AP$1041,34,FALSE)</f>
        <v>45</v>
      </c>
      <c r="C2948" s="33">
        <f>VLOOKUP($J2941,ASBVs!$A$2:$AP$1041,36,FALSE)</f>
        <v>52</v>
      </c>
      <c r="D2948" s="33">
        <f>VLOOKUP($J2941,ASBVs!$A$2:$AP$1041,38,FALSE)</f>
        <v>39</v>
      </c>
      <c r="E2948" s="33">
        <f>VLOOKUP($J2941,ASBVs!$A$2:$AP$1041,30,FALSE)</f>
        <v>60</v>
      </c>
      <c r="F2948" s="33">
        <f>VLOOKUP($J2941,ASBVs!$A$2:$AP$1041,24,FALSE)</f>
        <v>50</v>
      </c>
      <c r="G2948" s="33">
        <f>VLOOKUP($J2941,ASBVs!$A$2:$AP$1041,26,FALSE)</f>
        <v>50</v>
      </c>
      <c r="H2948" s="33">
        <f>VLOOKUP($J2941,ASBVs!$A$2:$AP$1041,28,FALSE)</f>
        <v>53</v>
      </c>
      <c r="I2948" s="99">
        <f>VLOOKUP($J2941,ASBVs!$A$2:$AQ$1041,43,FALSE)</f>
        <v>7.13</v>
      </c>
      <c r="J2948" s="79"/>
    </row>
    <row r="2949" spans="2:10" ht="12.6" customHeight="1" x14ac:dyDescent="0.3">
      <c r="B2949" s="87" t="s">
        <v>2695</v>
      </c>
      <c r="C2949" s="88"/>
      <c r="D2949" s="89" t="s">
        <v>2699</v>
      </c>
      <c r="E2949" s="90"/>
      <c r="F2949" s="91" t="str">
        <f>VLOOKUP($J2941,ASBVs!$A$2:$F$1041,6,FALSE)</f>
        <v xml:space="preserve"> </v>
      </c>
      <c r="G2949" s="34" t="s">
        <v>2669</v>
      </c>
      <c r="H2949" s="35" t="str">
        <f>VLOOKUP($J2941,ASBVs!$A$2:$AU$1041,46,FALSE)</f>
        <v>2</v>
      </c>
      <c r="I2949" s="34" t="s">
        <v>2670</v>
      </c>
      <c r="J2949" s="35" t="str">
        <f>VLOOKUP($J2941,ASBVs!$A$2:$AU$1041,47,FALSE)</f>
        <v>2</v>
      </c>
    </row>
    <row r="2950" spans="2:10" ht="12.6" customHeight="1" x14ac:dyDescent="0.3">
      <c r="B2950" s="93">
        <f>VLOOKUP($J2941,ASBVs!$A$2:$AS$1041,45,FALSE)</f>
        <v>126.34</v>
      </c>
      <c r="C2950" s="94"/>
      <c r="D2950" s="93">
        <f>VLOOKUP($J2941,ASBVs!$A$2:$AS$1041,44,FALSE)</f>
        <v>171.36</v>
      </c>
      <c r="E2950" s="94"/>
      <c r="F2950" s="92"/>
      <c r="G2950" s="34" t="s">
        <v>2671</v>
      </c>
      <c r="H2950" s="35" t="str">
        <f>VLOOKUP($J2941,ASBVs!$A$2:$AW$1041,48,FALSE)</f>
        <v>2</v>
      </c>
      <c r="I2950" s="34" t="s">
        <v>2672</v>
      </c>
      <c r="J2950" s="35">
        <f>VLOOKUP($J2941,ASBVs!$A$2:$AW$1041,49,FALSE)</f>
        <v>3</v>
      </c>
    </row>
    <row r="2951" spans="2:10" ht="12.6" customHeight="1" x14ac:dyDescent="0.3">
      <c r="B2951" s="36" t="s">
        <v>2696</v>
      </c>
      <c r="C2951" s="95" t="str">
        <f>VLOOKUP($J2941,ASBVs!$A$2:$E$1041,5,FALSE)</f>
        <v>Pen of 2</v>
      </c>
      <c r="D2951" s="96"/>
      <c r="E2951" s="97" t="s">
        <v>2697</v>
      </c>
      <c r="F2951" s="98"/>
      <c r="G2951" s="74"/>
      <c r="H2951" s="75"/>
      <c r="I2951" s="37" t="s">
        <v>2698</v>
      </c>
      <c r="J2951" s="38"/>
    </row>
    <row r="2953" spans="2:10" ht="12.6" customHeight="1" x14ac:dyDescent="0.3">
      <c r="B2953" s="76" t="s">
        <v>2692</v>
      </c>
      <c r="C2953" s="77"/>
      <c r="D2953" s="20" t="str">
        <f>VLOOKUP($J2953,ASBVs!$A$2:$B$1041,2,FALSE)</f>
        <v>223327</v>
      </c>
      <c r="E2953" s="21"/>
      <c r="F2953" s="22" t="str">
        <f>VLOOKUP($J2953,ASBVs!$A$2:$J$1041,10,FALSE)</f>
        <v>Twin</v>
      </c>
      <c r="G2953" s="78" t="str">
        <f>VLOOKUP($J2953,ASBVs!$A$2:$AX$1041,50,FALSE)</f>
        <v xml:space="preserve"> </v>
      </c>
      <c r="H2953" s="79"/>
      <c r="I2953" s="23" t="s">
        <v>2693</v>
      </c>
      <c r="J2953" s="24" t="s">
        <v>2162</v>
      </c>
    </row>
    <row r="2954" spans="2:10" ht="12.6" customHeight="1" x14ac:dyDescent="0.3">
      <c r="B2954" s="25" t="s">
        <v>2694</v>
      </c>
      <c r="C2954" s="80" t="str">
        <f>VLOOKUP($J2953,ASBVs!$A$2:$H$1041,8,FALSE)</f>
        <v>206625</v>
      </c>
      <c r="D2954" s="80"/>
      <c r="E2954" s="81"/>
      <c r="F2954" s="26" t="s">
        <v>2639</v>
      </c>
      <c r="G2954" s="82">
        <f>VLOOKUP($J2953,ASBVs!$A$2:$I$1041,9,FALSE)</f>
        <v>44691</v>
      </c>
      <c r="H2954" s="83"/>
      <c r="I2954" s="83"/>
      <c r="J2954" s="84"/>
    </row>
    <row r="2955" spans="2:10" ht="12.6" customHeight="1" x14ac:dyDescent="0.3">
      <c r="B2955" s="27" t="s">
        <v>0</v>
      </c>
      <c r="C2955" s="28" t="s">
        <v>1</v>
      </c>
      <c r="D2955" s="28" t="s">
        <v>2</v>
      </c>
      <c r="E2955" s="28" t="s">
        <v>3</v>
      </c>
      <c r="F2955" s="27" t="s">
        <v>4</v>
      </c>
      <c r="G2955" s="28" t="s">
        <v>1093</v>
      </c>
      <c r="H2955" s="28" t="s">
        <v>1092</v>
      </c>
      <c r="I2955" s="28" t="s">
        <v>5</v>
      </c>
      <c r="J2955" s="28" t="s">
        <v>2652</v>
      </c>
    </row>
    <row r="2956" spans="2:10" ht="12.6" customHeight="1" x14ac:dyDescent="0.3">
      <c r="B2956" s="29">
        <f>VLOOKUP($J2953,ASBVs!$A$2:$AP$1041,11,FALSE)</f>
        <v>0.53</v>
      </c>
      <c r="C2956" s="29">
        <f>VLOOKUP($J2953,ASBVs!$A$2:$AP$1041,13,FALSE)</f>
        <v>11.49</v>
      </c>
      <c r="D2956" s="29">
        <f>VLOOKUP($J2953,ASBVs!$A$2:$AP$1041,15,FALSE)</f>
        <v>16.559999999999999</v>
      </c>
      <c r="E2956" s="29">
        <f>VLOOKUP($J2953,ASBVs!$A$2:$AP$1041,17,FALSE)</f>
        <v>0.14000000000000001</v>
      </c>
      <c r="F2956" s="29">
        <f>VLOOKUP($J2953,ASBVs!$A$2:$AP$1041,19,FALSE)</f>
        <v>1.42</v>
      </c>
      <c r="G2956" s="39">
        <f>VLOOKUP($J2953,ASBVs!$A$2:$AP$1041,41,FALSE)</f>
        <v>0.39</v>
      </c>
      <c r="H2956" s="39">
        <f>VLOOKUP($J2953,ASBVs!$A$2:$AP$1041,39,FALSE)</f>
        <v>0.21</v>
      </c>
      <c r="I2956" s="29">
        <f>VLOOKUP($J2953,ASBVs!$A$2:$AP$1041,21,FALSE)</f>
        <v>0.36</v>
      </c>
      <c r="J2956" s="39">
        <f>VLOOKUP($J2953,ASBVs!$A$2:$AP$1041,31,FALSE)</f>
        <v>0.27</v>
      </c>
    </row>
    <row r="2957" spans="2:10" ht="12.6" customHeight="1" x14ac:dyDescent="0.3">
      <c r="B2957" s="29">
        <f>VLOOKUP($J2953,ASBVs!$A$2:$AP$1041,12,FALSE)</f>
        <v>67</v>
      </c>
      <c r="C2957" s="29">
        <f>VLOOKUP($J2953,ASBVs!$A$2:$AP$1041,14,FALSE)</f>
        <v>72</v>
      </c>
      <c r="D2957" s="29">
        <f>VLOOKUP($J2953,ASBVs!$A$2:$AP$1041,16,FALSE)</f>
        <v>61</v>
      </c>
      <c r="E2957" s="29">
        <f>VLOOKUP($J2953,ASBVs!$A$2:$AP$1041,18,FALSE)</f>
        <v>71</v>
      </c>
      <c r="F2957" s="29">
        <f>VLOOKUP($J2953,ASBVs!$A$2:$AP$1041,20,FALSE)</f>
        <v>69</v>
      </c>
      <c r="G2957" s="29">
        <f>VLOOKUP($J2953,ASBVs!$A$2:$AP$1041,42,FALSE)</f>
        <v>57</v>
      </c>
      <c r="H2957" s="29">
        <f>VLOOKUP($J2953,ASBVs!$A$2:$AP$1041,40,FALSE)</f>
        <v>49</v>
      </c>
      <c r="I2957" s="29">
        <f>VLOOKUP($J2953,ASBVs!$A$2:$AP$1041,22,FALSE)</f>
        <v>59</v>
      </c>
      <c r="J2957" s="29">
        <f>VLOOKUP($J2953,ASBVs!$A$2:$AP$1041,32,FALSE)</f>
        <v>55</v>
      </c>
    </row>
    <row r="2958" spans="2:10" ht="12.6" customHeight="1" x14ac:dyDescent="0.3">
      <c r="B2958" s="31" t="s">
        <v>1089</v>
      </c>
      <c r="C2958" s="27" t="s">
        <v>1090</v>
      </c>
      <c r="D2958" s="27" t="s">
        <v>1091</v>
      </c>
      <c r="E2958" s="27" t="s">
        <v>8</v>
      </c>
      <c r="F2958" s="27" t="s">
        <v>6</v>
      </c>
      <c r="G2958" s="27" t="s">
        <v>7</v>
      </c>
      <c r="H2958" s="27" t="s">
        <v>2638</v>
      </c>
      <c r="I2958" s="85" t="s">
        <v>2700</v>
      </c>
      <c r="J2958" s="86"/>
    </row>
    <row r="2959" spans="2:10" ht="12.6" customHeight="1" x14ac:dyDescent="0.3">
      <c r="B2959" s="30">
        <f>VLOOKUP($J2953,ASBVs!$A$2:$AP$1041,33,FALSE)</f>
        <v>0.04</v>
      </c>
      <c r="C2959" s="30">
        <f>VLOOKUP($J2953,ASBVs!$A$2:$AP$1041,35,FALSE)</f>
        <v>0.15</v>
      </c>
      <c r="D2959" s="30">
        <f>VLOOKUP($J2953,ASBVs!$A$2:$AP$1041,37,FALSE)</f>
        <v>0.02</v>
      </c>
      <c r="E2959" s="32">
        <f>VLOOKUP($J2953,ASBVs!$A$2:$AP$1041,29,FALSE)</f>
        <v>5.61</v>
      </c>
      <c r="F2959" s="32">
        <f>VLOOKUP($J2953,ASBVs!$A$2:$AP$1041,23,FALSE)</f>
        <v>-0.51</v>
      </c>
      <c r="G2959" s="32">
        <f>VLOOKUP($J2953,ASBVs!$A$2:$AP$1041,25,FALSE)</f>
        <v>6.3</v>
      </c>
      <c r="H2959" s="32">
        <f>VLOOKUP($J2953,ASBVs!$A$2:$AP$1041,27,FALSE)</f>
        <v>1.66</v>
      </c>
      <c r="I2959" s="86"/>
      <c r="J2959" s="86"/>
    </row>
    <row r="2960" spans="2:10" ht="12.6" customHeight="1" x14ac:dyDescent="0.3">
      <c r="B2960" s="33">
        <f>VLOOKUP($J2953,ASBVs!$A$2:$AP$1041,34,FALSE)</f>
        <v>44</v>
      </c>
      <c r="C2960" s="33">
        <f>VLOOKUP($J2953,ASBVs!$A$2:$AP$1041,36,FALSE)</f>
        <v>52</v>
      </c>
      <c r="D2960" s="33">
        <f>VLOOKUP($J2953,ASBVs!$A$2:$AP$1041,38,FALSE)</f>
        <v>37</v>
      </c>
      <c r="E2960" s="33">
        <f>VLOOKUP($J2953,ASBVs!$A$2:$AP$1041,30,FALSE)</f>
        <v>62</v>
      </c>
      <c r="F2960" s="33">
        <f>VLOOKUP($J2953,ASBVs!$A$2:$AP$1041,24,FALSE)</f>
        <v>50</v>
      </c>
      <c r="G2960" s="33">
        <f>VLOOKUP($J2953,ASBVs!$A$2:$AP$1041,26,FALSE)</f>
        <v>50</v>
      </c>
      <c r="H2960" s="33">
        <f>VLOOKUP($J2953,ASBVs!$A$2:$AP$1041,28,FALSE)</f>
        <v>55</v>
      </c>
      <c r="I2960" s="99">
        <f>VLOOKUP($J2953,ASBVs!$A$2:$AQ$1041,43,FALSE)</f>
        <v>11.85</v>
      </c>
      <c r="J2960" s="79"/>
    </row>
    <row r="2961" spans="2:10" ht="12.6" customHeight="1" x14ac:dyDescent="0.3">
      <c r="B2961" s="87" t="s">
        <v>2695</v>
      </c>
      <c r="C2961" s="88"/>
      <c r="D2961" s="89" t="s">
        <v>2699</v>
      </c>
      <c r="E2961" s="90"/>
      <c r="F2961" s="91" t="str">
        <f>VLOOKUP($J2953,ASBVs!$A$2:$F$1041,6,FALSE)</f>
        <v xml:space="preserve"> </v>
      </c>
      <c r="G2961" s="34" t="s">
        <v>2669</v>
      </c>
      <c r="H2961" s="35" t="str">
        <f>VLOOKUP($J2953,ASBVs!$A$2:$AU$1041,46,FALSE)</f>
        <v>2</v>
      </c>
      <c r="I2961" s="34" t="s">
        <v>2670</v>
      </c>
      <c r="J2961" s="35" t="str">
        <f>VLOOKUP($J2953,ASBVs!$A$2:$AU$1041,47,FALSE)</f>
        <v>1</v>
      </c>
    </row>
    <row r="2962" spans="2:10" ht="12.6" customHeight="1" x14ac:dyDescent="0.3">
      <c r="B2962" s="93">
        <f>VLOOKUP($J2953,ASBVs!$A$2:$AS$1041,45,FALSE)</f>
        <v>125.69</v>
      </c>
      <c r="C2962" s="94"/>
      <c r="D2962" s="93">
        <f>VLOOKUP($J2953,ASBVs!$A$2:$AS$1041,44,FALSE)</f>
        <v>162.83000000000001</v>
      </c>
      <c r="E2962" s="94"/>
      <c r="F2962" s="92"/>
      <c r="G2962" s="34" t="s">
        <v>2671</v>
      </c>
      <c r="H2962" s="35" t="str">
        <f>VLOOKUP($J2953,ASBVs!$A$2:$AW$1041,48,FALSE)</f>
        <v>2</v>
      </c>
      <c r="I2962" s="34" t="s">
        <v>2672</v>
      </c>
      <c r="J2962" s="35">
        <f>VLOOKUP($J2953,ASBVs!$A$2:$AW$1041,49,FALSE)</f>
        <v>3</v>
      </c>
    </row>
    <row r="2963" spans="2:10" ht="12.6" customHeight="1" x14ac:dyDescent="0.3">
      <c r="B2963" s="36" t="s">
        <v>2696</v>
      </c>
      <c r="C2963" s="95" t="str">
        <f>VLOOKUP($J2953,ASBVs!$A$2:$E$1041,5,FALSE)</f>
        <v>Pen of 2</v>
      </c>
      <c r="D2963" s="96"/>
      <c r="E2963" s="97" t="s">
        <v>2697</v>
      </c>
      <c r="F2963" s="98"/>
      <c r="G2963" s="74"/>
      <c r="H2963" s="75"/>
      <c r="I2963" s="37" t="s">
        <v>2698</v>
      </c>
      <c r="J2963" s="38"/>
    </row>
    <row r="2965" spans="2:10" ht="12.6" customHeight="1" x14ac:dyDescent="0.3">
      <c r="B2965" s="76" t="s">
        <v>2692</v>
      </c>
      <c r="C2965" s="77"/>
      <c r="D2965" s="20" t="str">
        <f>VLOOKUP($J2965,ASBVs!$A$2:$B$1041,2,FALSE)</f>
        <v>223326</v>
      </c>
      <c r="E2965" s="21"/>
      <c r="F2965" s="22" t="str">
        <f>VLOOKUP($J2965,ASBVs!$A$2:$J$1041,10,FALSE)</f>
        <v>Twin</v>
      </c>
      <c r="G2965" s="78" t="str">
        <f>VLOOKUP($J2965,ASBVs!$A$2:$AX$1041,50,FALSE)</f>
        <v xml:space="preserve"> </v>
      </c>
      <c r="H2965" s="79"/>
      <c r="I2965" s="23" t="s">
        <v>2693</v>
      </c>
      <c r="J2965" s="24" t="s">
        <v>2163</v>
      </c>
    </row>
    <row r="2966" spans="2:10" ht="12.6" customHeight="1" x14ac:dyDescent="0.3">
      <c r="B2966" s="25" t="s">
        <v>2694</v>
      </c>
      <c r="C2966" s="80" t="str">
        <f>VLOOKUP($J2965,ASBVs!$A$2:$H$1041,8,FALSE)</f>
        <v>206625</v>
      </c>
      <c r="D2966" s="80"/>
      <c r="E2966" s="81"/>
      <c r="F2966" s="26" t="s">
        <v>2639</v>
      </c>
      <c r="G2966" s="82">
        <f>VLOOKUP($J2965,ASBVs!$A$2:$I$1041,9,FALSE)</f>
        <v>44691</v>
      </c>
      <c r="H2966" s="83"/>
      <c r="I2966" s="83"/>
      <c r="J2966" s="84"/>
    </row>
    <row r="2967" spans="2:10" ht="12.6" customHeight="1" x14ac:dyDescent="0.3">
      <c r="B2967" s="27" t="s">
        <v>0</v>
      </c>
      <c r="C2967" s="28" t="s">
        <v>1</v>
      </c>
      <c r="D2967" s="28" t="s">
        <v>2</v>
      </c>
      <c r="E2967" s="28" t="s">
        <v>3</v>
      </c>
      <c r="F2967" s="27" t="s">
        <v>4</v>
      </c>
      <c r="G2967" s="28" t="s">
        <v>1093</v>
      </c>
      <c r="H2967" s="28" t="s">
        <v>1092</v>
      </c>
      <c r="I2967" s="28" t="s">
        <v>5</v>
      </c>
      <c r="J2967" s="28" t="s">
        <v>2652</v>
      </c>
    </row>
    <row r="2968" spans="2:10" ht="12.6" customHeight="1" x14ac:dyDescent="0.3">
      <c r="B2968" s="29">
        <f>VLOOKUP($J2965,ASBVs!$A$2:$AP$1041,11,FALSE)</f>
        <v>0.54</v>
      </c>
      <c r="C2968" s="29">
        <f>VLOOKUP($J2965,ASBVs!$A$2:$AP$1041,13,FALSE)</f>
        <v>11.53</v>
      </c>
      <c r="D2968" s="29">
        <f>VLOOKUP($J2965,ASBVs!$A$2:$AP$1041,15,FALSE)</f>
        <v>16.7</v>
      </c>
      <c r="E2968" s="29">
        <f>VLOOKUP($J2965,ASBVs!$A$2:$AP$1041,17,FALSE)</f>
        <v>0.2</v>
      </c>
      <c r="F2968" s="29">
        <f>VLOOKUP($J2965,ASBVs!$A$2:$AP$1041,19,FALSE)</f>
        <v>1.34</v>
      </c>
      <c r="G2968" s="39">
        <f>VLOOKUP($J2965,ASBVs!$A$2:$AP$1041,41,FALSE)</f>
        <v>0.38</v>
      </c>
      <c r="H2968" s="39">
        <f>VLOOKUP($J2965,ASBVs!$A$2:$AP$1041,39,FALSE)</f>
        <v>0.21</v>
      </c>
      <c r="I2968" s="29">
        <f>VLOOKUP($J2965,ASBVs!$A$2:$AP$1041,21,FALSE)</f>
        <v>0.36</v>
      </c>
      <c r="J2968" s="39">
        <f>VLOOKUP($J2965,ASBVs!$A$2:$AP$1041,31,FALSE)</f>
        <v>0.27</v>
      </c>
    </row>
    <row r="2969" spans="2:10" ht="12.6" customHeight="1" x14ac:dyDescent="0.3">
      <c r="B2969" s="29">
        <f>VLOOKUP($J2965,ASBVs!$A$2:$AP$1041,12,FALSE)</f>
        <v>67</v>
      </c>
      <c r="C2969" s="29">
        <f>VLOOKUP($J2965,ASBVs!$A$2:$AP$1041,14,FALSE)</f>
        <v>72</v>
      </c>
      <c r="D2969" s="29">
        <f>VLOOKUP($J2965,ASBVs!$A$2:$AP$1041,16,FALSE)</f>
        <v>60</v>
      </c>
      <c r="E2969" s="29">
        <f>VLOOKUP($J2965,ASBVs!$A$2:$AP$1041,18,FALSE)</f>
        <v>69</v>
      </c>
      <c r="F2969" s="29">
        <f>VLOOKUP($J2965,ASBVs!$A$2:$AP$1041,20,FALSE)</f>
        <v>67</v>
      </c>
      <c r="G2969" s="29">
        <f>VLOOKUP($J2965,ASBVs!$A$2:$AP$1041,42,FALSE)</f>
        <v>57</v>
      </c>
      <c r="H2969" s="29">
        <f>VLOOKUP($J2965,ASBVs!$A$2:$AP$1041,40,FALSE)</f>
        <v>49</v>
      </c>
      <c r="I2969" s="29">
        <f>VLOOKUP($J2965,ASBVs!$A$2:$AP$1041,22,FALSE)</f>
        <v>59</v>
      </c>
      <c r="J2969" s="29">
        <f>VLOOKUP($J2965,ASBVs!$A$2:$AP$1041,32,FALSE)</f>
        <v>55</v>
      </c>
    </row>
    <row r="2970" spans="2:10" ht="12.6" customHeight="1" x14ac:dyDescent="0.3">
      <c r="B2970" s="31" t="s">
        <v>1089</v>
      </c>
      <c r="C2970" s="27" t="s">
        <v>1090</v>
      </c>
      <c r="D2970" s="27" t="s">
        <v>1091</v>
      </c>
      <c r="E2970" s="27" t="s">
        <v>8</v>
      </c>
      <c r="F2970" s="27" t="s">
        <v>6</v>
      </c>
      <c r="G2970" s="27" t="s">
        <v>7</v>
      </c>
      <c r="H2970" s="27" t="s">
        <v>2638</v>
      </c>
      <c r="I2970" s="85" t="s">
        <v>2700</v>
      </c>
      <c r="J2970" s="86"/>
    </row>
    <row r="2971" spans="2:10" ht="12.6" customHeight="1" x14ac:dyDescent="0.3">
      <c r="B2971" s="30">
        <f>VLOOKUP($J2965,ASBVs!$A$2:$AP$1041,33,FALSE)</f>
        <v>0.04</v>
      </c>
      <c r="C2971" s="30">
        <f>VLOOKUP($J2965,ASBVs!$A$2:$AP$1041,35,FALSE)</f>
        <v>0.15</v>
      </c>
      <c r="D2971" s="30">
        <f>VLOOKUP($J2965,ASBVs!$A$2:$AP$1041,37,FALSE)</f>
        <v>0.02</v>
      </c>
      <c r="E2971" s="32">
        <f>VLOOKUP($J2965,ASBVs!$A$2:$AP$1041,29,FALSE)</f>
        <v>5.51</v>
      </c>
      <c r="F2971" s="32">
        <f>VLOOKUP($J2965,ASBVs!$A$2:$AP$1041,23,FALSE)</f>
        <v>-0.49</v>
      </c>
      <c r="G2971" s="32">
        <f>VLOOKUP($J2965,ASBVs!$A$2:$AP$1041,25,FALSE)</f>
        <v>6.3</v>
      </c>
      <c r="H2971" s="32">
        <f>VLOOKUP($J2965,ASBVs!$A$2:$AP$1041,27,FALSE)</f>
        <v>1.63</v>
      </c>
      <c r="I2971" s="86"/>
      <c r="J2971" s="86"/>
    </row>
    <row r="2972" spans="2:10" ht="12.6" customHeight="1" x14ac:dyDescent="0.3">
      <c r="B2972" s="33">
        <f>VLOOKUP($J2965,ASBVs!$A$2:$AP$1041,34,FALSE)</f>
        <v>44</v>
      </c>
      <c r="C2972" s="33">
        <f>VLOOKUP($J2965,ASBVs!$A$2:$AP$1041,36,FALSE)</f>
        <v>52</v>
      </c>
      <c r="D2972" s="33">
        <f>VLOOKUP($J2965,ASBVs!$A$2:$AP$1041,38,FALSE)</f>
        <v>37</v>
      </c>
      <c r="E2972" s="33">
        <f>VLOOKUP($J2965,ASBVs!$A$2:$AP$1041,30,FALSE)</f>
        <v>61</v>
      </c>
      <c r="F2972" s="33">
        <f>VLOOKUP($J2965,ASBVs!$A$2:$AP$1041,24,FALSE)</f>
        <v>50</v>
      </c>
      <c r="G2972" s="33">
        <f>VLOOKUP($J2965,ASBVs!$A$2:$AP$1041,26,FALSE)</f>
        <v>50</v>
      </c>
      <c r="H2972" s="33">
        <f>VLOOKUP($J2965,ASBVs!$A$2:$AP$1041,28,FALSE)</f>
        <v>54</v>
      </c>
      <c r="I2972" s="99">
        <f>VLOOKUP($J2965,ASBVs!$A$2:$AQ$1041,43,FALSE)</f>
        <v>11.889999999999999</v>
      </c>
      <c r="J2972" s="79"/>
    </row>
    <row r="2973" spans="2:10" ht="12.6" customHeight="1" x14ac:dyDescent="0.3">
      <c r="B2973" s="87" t="s">
        <v>2695</v>
      </c>
      <c r="C2973" s="88"/>
      <c r="D2973" s="89" t="s">
        <v>2699</v>
      </c>
      <c r="E2973" s="90"/>
      <c r="F2973" s="91" t="str">
        <f>VLOOKUP($J2965,ASBVs!$A$2:$F$1041,6,FALSE)</f>
        <v xml:space="preserve"> </v>
      </c>
      <c r="G2973" s="34" t="s">
        <v>2669</v>
      </c>
      <c r="H2973" s="35" t="str">
        <f>VLOOKUP($J2965,ASBVs!$A$2:$AU$1041,46,FALSE)</f>
        <v>2</v>
      </c>
      <c r="I2973" s="34" t="s">
        <v>2670</v>
      </c>
      <c r="J2973" s="35" t="str">
        <f>VLOOKUP($J2965,ASBVs!$A$2:$AU$1041,47,FALSE)</f>
        <v>2</v>
      </c>
    </row>
    <row r="2974" spans="2:10" ht="12.6" customHeight="1" x14ac:dyDescent="0.3">
      <c r="B2974" s="93">
        <f>VLOOKUP($J2965,ASBVs!$A$2:$AS$1041,45,FALSE)</f>
        <v>125.64</v>
      </c>
      <c r="C2974" s="94"/>
      <c r="D2974" s="93">
        <f>VLOOKUP($J2965,ASBVs!$A$2:$AS$1041,44,FALSE)</f>
        <v>162.4</v>
      </c>
      <c r="E2974" s="94"/>
      <c r="F2974" s="92"/>
      <c r="G2974" s="34" t="s">
        <v>2671</v>
      </c>
      <c r="H2974" s="35" t="str">
        <f>VLOOKUP($J2965,ASBVs!$A$2:$AW$1041,48,FALSE)</f>
        <v>2</v>
      </c>
      <c r="I2974" s="34" t="s">
        <v>2672</v>
      </c>
      <c r="J2974" s="35">
        <f>VLOOKUP($J2965,ASBVs!$A$2:$AW$1041,49,FALSE)</f>
        <v>3</v>
      </c>
    </row>
    <row r="2975" spans="2:10" ht="12.6" customHeight="1" x14ac:dyDescent="0.3">
      <c r="B2975" s="36" t="s">
        <v>2696</v>
      </c>
      <c r="C2975" s="95" t="str">
        <f>VLOOKUP($J2965,ASBVs!$A$2:$E$1041,5,FALSE)</f>
        <v>Pen of 2</v>
      </c>
      <c r="D2975" s="96"/>
      <c r="E2975" s="97" t="s">
        <v>2697</v>
      </c>
      <c r="F2975" s="98"/>
      <c r="G2975" s="74"/>
      <c r="H2975" s="75"/>
      <c r="I2975" s="37" t="s">
        <v>2698</v>
      </c>
      <c r="J2975" s="38"/>
    </row>
    <row r="2977" spans="2:10" ht="12.6" customHeight="1" x14ac:dyDescent="0.3">
      <c r="B2977" s="76" t="s">
        <v>2692</v>
      </c>
      <c r="C2977" s="77"/>
      <c r="D2977" s="20" t="str">
        <f>VLOOKUP($J2977,ASBVs!$A$2:$B$1041,2,FALSE)</f>
        <v>223352</v>
      </c>
      <c r="E2977" s="21"/>
      <c r="F2977" s="22" t="str">
        <f>VLOOKUP($J2977,ASBVs!$A$2:$J$1041,10,FALSE)</f>
        <v>Twin</v>
      </c>
      <c r="G2977" s="78" t="str">
        <f>VLOOKUP($J2977,ASBVs!$A$2:$AX$1041,50,FALSE)</f>
        <v xml:space="preserve"> </v>
      </c>
      <c r="H2977" s="79"/>
      <c r="I2977" s="23" t="s">
        <v>2693</v>
      </c>
      <c r="J2977" s="24" t="s">
        <v>2164</v>
      </c>
    </row>
    <row r="2978" spans="2:10" ht="12.6" customHeight="1" x14ac:dyDescent="0.3">
      <c r="B2978" s="25" t="s">
        <v>2694</v>
      </c>
      <c r="C2978" s="80" t="str">
        <f>VLOOKUP($J2977,ASBVs!$A$2:$H$1041,8,FALSE)</f>
        <v>184292</v>
      </c>
      <c r="D2978" s="80"/>
      <c r="E2978" s="81"/>
      <c r="F2978" s="26" t="s">
        <v>2639</v>
      </c>
      <c r="G2978" s="82">
        <f>VLOOKUP($J2977,ASBVs!$A$2:$I$1041,9,FALSE)</f>
        <v>44693</v>
      </c>
      <c r="H2978" s="83"/>
      <c r="I2978" s="83"/>
      <c r="J2978" s="84"/>
    </row>
    <row r="2979" spans="2:10" ht="12.6" customHeight="1" x14ac:dyDescent="0.3">
      <c r="B2979" s="27" t="s">
        <v>0</v>
      </c>
      <c r="C2979" s="28" t="s">
        <v>1</v>
      </c>
      <c r="D2979" s="28" t="s">
        <v>2</v>
      </c>
      <c r="E2979" s="28" t="s">
        <v>3</v>
      </c>
      <c r="F2979" s="27" t="s">
        <v>4</v>
      </c>
      <c r="G2979" s="28" t="s">
        <v>1093</v>
      </c>
      <c r="H2979" s="28" t="s">
        <v>1092</v>
      </c>
      <c r="I2979" s="28" t="s">
        <v>5</v>
      </c>
      <c r="J2979" s="28" t="s">
        <v>2652</v>
      </c>
    </row>
    <row r="2980" spans="2:10" ht="12.6" customHeight="1" x14ac:dyDescent="0.3">
      <c r="B2980" s="29">
        <f>VLOOKUP($J2977,ASBVs!$A$2:$AP$1041,11,FALSE)</f>
        <v>0.6</v>
      </c>
      <c r="C2980" s="29">
        <f>VLOOKUP($J2977,ASBVs!$A$2:$AP$1041,13,FALSE)</f>
        <v>9.73</v>
      </c>
      <c r="D2980" s="29">
        <f>VLOOKUP($J2977,ASBVs!$A$2:$AP$1041,15,FALSE)</f>
        <v>15.21</v>
      </c>
      <c r="E2980" s="29">
        <f>VLOOKUP($J2977,ASBVs!$A$2:$AP$1041,17,FALSE)</f>
        <v>0.36</v>
      </c>
      <c r="F2980" s="29">
        <f>VLOOKUP($J2977,ASBVs!$A$2:$AP$1041,19,FALSE)</f>
        <v>1.88</v>
      </c>
      <c r="G2980" s="39">
        <f>VLOOKUP($J2977,ASBVs!$A$2:$AP$1041,41,FALSE)</f>
        <v>0.47</v>
      </c>
      <c r="H2980" s="39">
        <f>VLOOKUP($J2977,ASBVs!$A$2:$AP$1041,39,FALSE)</f>
        <v>0.31</v>
      </c>
      <c r="I2980" s="29">
        <f>VLOOKUP($J2977,ASBVs!$A$2:$AP$1041,21,FALSE)</f>
        <v>0.45</v>
      </c>
      <c r="J2980" s="39">
        <f>VLOOKUP($J2977,ASBVs!$A$2:$AP$1041,31,FALSE)</f>
        <v>0.3</v>
      </c>
    </row>
    <row r="2981" spans="2:10" ht="12.6" customHeight="1" x14ac:dyDescent="0.3">
      <c r="B2981" s="29">
        <f>VLOOKUP($J2977,ASBVs!$A$2:$AP$1041,12,FALSE)</f>
        <v>68</v>
      </c>
      <c r="C2981" s="29">
        <f>VLOOKUP($J2977,ASBVs!$A$2:$AP$1041,14,FALSE)</f>
        <v>73</v>
      </c>
      <c r="D2981" s="29">
        <f>VLOOKUP($J2977,ASBVs!$A$2:$AP$1041,16,FALSE)</f>
        <v>68</v>
      </c>
      <c r="E2981" s="29">
        <f>VLOOKUP($J2977,ASBVs!$A$2:$AP$1041,18,FALSE)</f>
        <v>72</v>
      </c>
      <c r="F2981" s="29">
        <f>VLOOKUP($J2977,ASBVs!$A$2:$AP$1041,20,FALSE)</f>
        <v>70</v>
      </c>
      <c r="G2981" s="29">
        <f>VLOOKUP($J2977,ASBVs!$A$2:$AP$1041,42,FALSE)</f>
        <v>62</v>
      </c>
      <c r="H2981" s="29">
        <f>VLOOKUP($J2977,ASBVs!$A$2:$AP$1041,40,FALSE)</f>
        <v>54</v>
      </c>
      <c r="I2981" s="29">
        <f>VLOOKUP($J2977,ASBVs!$A$2:$AP$1041,22,FALSE)</f>
        <v>67</v>
      </c>
      <c r="J2981" s="29">
        <f>VLOOKUP($J2977,ASBVs!$A$2:$AP$1041,32,FALSE)</f>
        <v>60</v>
      </c>
    </row>
    <row r="2982" spans="2:10" ht="12.6" customHeight="1" x14ac:dyDescent="0.3">
      <c r="B2982" s="31" t="s">
        <v>1089</v>
      </c>
      <c r="C2982" s="27" t="s">
        <v>1090</v>
      </c>
      <c r="D2982" s="27" t="s">
        <v>1091</v>
      </c>
      <c r="E2982" s="27" t="s">
        <v>8</v>
      </c>
      <c r="F2982" s="27" t="s">
        <v>6</v>
      </c>
      <c r="G2982" s="27" t="s">
        <v>7</v>
      </c>
      <c r="H2982" s="27" t="s">
        <v>2638</v>
      </c>
      <c r="I2982" s="85" t="s">
        <v>2700</v>
      </c>
      <c r="J2982" s="86"/>
    </row>
    <row r="2983" spans="2:10" ht="12.6" customHeight="1" x14ac:dyDescent="0.3">
      <c r="B2983" s="30">
        <f>VLOOKUP($J2977,ASBVs!$A$2:$AP$1041,33,FALSE)</f>
        <v>0.04</v>
      </c>
      <c r="C2983" s="30">
        <f>VLOOKUP($J2977,ASBVs!$A$2:$AP$1041,35,FALSE)</f>
        <v>0.34</v>
      </c>
      <c r="D2983" s="30">
        <f>VLOOKUP($J2977,ASBVs!$A$2:$AP$1041,37,FALSE)</f>
        <v>1E-3</v>
      </c>
      <c r="E2983" s="32">
        <f>VLOOKUP($J2977,ASBVs!$A$2:$AP$1041,29,FALSE)</f>
        <v>4.74</v>
      </c>
      <c r="F2983" s="32">
        <f>VLOOKUP($J2977,ASBVs!$A$2:$AP$1041,23,FALSE)</f>
        <v>-0.19</v>
      </c>
      <c r="G2983" s="32">
        <f>VLOOKUP($J2977,ASBVs!$A$2:$AP$1041,25,FALSE)</f>
        <v>5.23</v>
      </c>
      <c r="H2983" s="32">
        <f>VLOOKUP($J2977,ASBVs!$A$2:$AP$1041,27,FALSE)</f>
        <v>1.84</v>
      </c>
      <c r="I2983" s="86"/>
      <c r="J2983" s="86"/>
    </row>
    <row r="2984" spans="2:10" ht="12.6" customHeight="1" x14ac:dyDescent="0.3">
      <c r="B2984" s="33">
        <f>VLOOKUP($J2977,ASBVs!$A$2:$AP$1041,34,FALSE)</f>
        <v>48</v>
      </c>
      <c r="C2984" s="33">
        <f>VLOOKUP($J2977,ASBVs!$A$2:$AP$1041,36,FALSE)</f>
        <v>58</v>
      </c>
      <c r="D2984" s="33">
        <f>VLOOKUP($J2977,ASBVs!$A$2:$AP$1041,38,FALSE)</f>
        <v>41</v>
      </c>
      <c r="E2984" s="33">
        <f>VLOOKUP($J2977,ASBVs!$A$2:$AP$1041,30,FALSE)</f>
        <v>64</v>
      </c>
      <c r="F2984" s="33">
        <f>VLOOKUP($J2977,ASBVs!$A$2:$AP$1041,24,FALSE)</f>
        <v>53</v>
      </c>
      <c r="G2984" s="33">
        <f>VLOOKUP($J2977,ASBVs!$A$2:$AP$1041,26,FALSE)</f>
        <v>52</v>
      </c>
      <c r="H2984" s="33">
        <f>VLOOKUP($J2977,ASBVs!$A$2:$AP$1041,28,FALSE)</f>
        <v>56</v>
      </c>
      <c r="I2984" s="99">
        <f>VLOOKUP($J2977,ASBVs!$A$2:$AQ$1041,43,FALSE)</f>
        <v>10.18</v>
      </c>
      <c r="J2984" s="79"/>
    </row>
    <row r="2985" spans="2:10" ht="12.6" customHeight="1" x14ac:dyDescent="0.3">
      <c r="B2985" s="87" t="s">
        <v>2695</v>
      </c>
      <c r="C2985" s="88"/>
      <c r="D2985" s="89" t="s">
        <v>2699</v>
      </c>
      <c r="E2985" s="90"/>
      <c r="F2985" s="91" t="str">
        <f>VLOOKUP($J2977,ASBVs!$A$2:$F$1041,6,FALSE)</f>
        <v xml:space="preserve"> </v>
      </c>
      <c r="G2985" s="34" t="s">
        <v>2669</v>
      </c>
      <c r="H2985" s="35" t="str">
        <f>VLOOKUP($J2977,ASBVs!$A$2:$AU$1041,46,FALSE)</f>
        <v>2</v>
      </c>
      <c r="I2985" s="34" t="s">
        <v>2670</v>
      </c>
      <c r="J2985" s="35" t="str">
        <f>VLOOKUP($J2977,ASBVs!$A$2:$AU$1041,47,FALSE)</f>
        <v>3</v>
      </c>
    </row>
    <row r="2986" spans="2:10" ht="12.6" customHeight="1" x14ac:dyDescent="0.3">
      <c r="B2986" s="93">
        <f>VLOOKUP($J2977,ASBVs!$A$2:$AS$1041,45,FALSE)</f>
        <v>130.34</v>
      </c>
      <c r="C2986" s="94"/>
      <c r="D2986" s="93">
        <f>VLOOKUP($J2977,ASBVs!$A$2:$AS$1041,44,FALSE)</f>
        <v>167.25</v>
      </c>
      <c r="E2986" s="94"/>
      <c r="F2986" s="92"/>
      <c r="G2986" s="34" t="s">
        <v>2671</v>
      </c>
      <c r="H2986" s="35" t="str">
        <f>VLOOKUP($J2977,ASBVs!$A$2:$AW$1041,48,FALSE)</f>
        <v>3</v>
      </c>
      <c r="I2986" s="34" t="s">
        <v>2672</v>
      </c>
      <c r="J2986" s="35">
        <f>VLOOKUP($J2977,ASBVs!$A$2:$AW$1041,49,FALSE)</f>
        <v>3</v>
      </c>
    </row>
    <row r="2987" spans="2:10" ht="12.6" customHeight="1" x14ac:dyDescent="0.3">
      <c r="B2987" s="36" t="s">
        <v>2696</v>
      </c>
      <c r="C2987" s="95" t="str">
        <f>VLOOKUP($J2977,ASBVs!$A$2:$E$1041,5,FALSE)</f>
        <v>Pen of 2</v>
      </c>
      <c r="D2987" s="96"/>
      <c r="E2987" s="97" t="s">
        <v>2697</v>
      </c>
      <c r="F2987" s="98"/>
      <c r="G2987" s="74"/>
      <c r="H2987" s="75"/>
      <c r="I2987" s="37" t="s">
        <v>2698</v>
      </c>
      <c r="J2987" s="38"/>
    </row>
    <row r="2989" spans="2:10" ht="12.6" customHeight="1" x14ac:dyDescent="0.3">
      <c r="B2989" s="76" t="s">
        <v>2692</v>
      </c>
      <c r="C2989" s="77"/>
      <c r="D2989" s="20" t="str">
        <f>VLOOKUP($J2989,ASBVs!$A$2:$B$1041,2,FALSE)</f>
        <v>223353</v>
      </c>
      <c r="E2989" s="21"/>
      <c r="F2989" s="22" t="str">
        <f>VLOOKUP($J2989,ASBVs!$A$2:$J$1041,10,FALSE)</f>
        <v>Twin</v>
      </c>
      <c r="G2989" s="78" t="str">
        <f>VLOOKUP($J2989,ASBVs!$A$2:$AX$1041,50,FALSE)</f>
        <v xml:space="preserve"> </v>
      </c>
      <c r="H2989" s="79"/>
      <c r="I2989" s="23" t="s">
        <v>2693</v>
      </c>
      <c r="J2989" s="24" t="s">
        <v>2165</v>
      </c>
    </row>
    <row r="2990" spans="2:10" ht="12.6" customHeight="1" x14ac:dyDescent="0.3">
      <c r="B2990" s="25" t="s">
        <v>2694</v>
      </c>
      <c r="C2990" s="80" t="str">
        <f>VLOOKUP($J2989,ASBVs!$A$2:$H$1041,8,FALSE)</f>
        <v>184292</v>
      </c>
      <c r="D2990" s="80"/>
      <c r="E2990" s="81"/>
      <c r="F2990" s="26" t="s">
        <v>2639</v>
      </c>
      <c r="G2990" s="82">
        <f>VLOOKUP($J2989,ASBVs!$A$2:$I$1041,9,FALSE)</f>
        <v>44693</v>
      </c>
      <c r="H2990" s="83"/>
      <c r="I2990" s="83"/>
      <c r="J2990" s="84"/>
    </row>
    <row r="2991" spans="2:10" ht="12.6" customHeight="1" x14ac:dyDescent="0.3">
      <c r="B2991" s="27" t="s">
        <v>0</v>
      </c>
      <c r="C2991" s="28" t="s">
        <v>1</v>
      </c>
      <c r="D2991" s="28" t="s">
        <v>2</v>
      </c>
      <c r="E2991" s="28" t="s">
        <v>3</v>
      </c>
      <c r="F2991" s="27" t="s">
        <v>4</v>
      </c>
      <c r="G2991" s="28" t="s">
        <v>1093</v>
      </c>
      <c r="H2991" s="28" t="s">
        <v>1092</v>
      </c>
      <c r="I2991" s="28" t="s">
        <v>5</v>
      </c>
      <c r="J2991" s="28" t="s">
        <v>2652</v>
      </c>
    </row>
    <row r="2992" spans="2:10" ht="12.6" customHeight="1" x14ac:dyDescent="0.3">
      <c r="B2992" s="29">
        <f>VLOOKUP($J2989,ASBVs!$A$2:$AP$1041,11,FALSE)</f>
        <v>0.51</v>
      </c>
      <c r="C2992" s="29">
        <f>VLOOKUP($J2989,ASBVs!$A$2:$AP$1041,13,FALSE)</f>
        <v>8.3000000000000007</v>
      </c>
      <c r="D2992" s="29">
        <f>VLOOKUP($J2989,ASBVs!$A$2:$AP$1041,15,FALSE)</f>
        <v>13.34</v>
      </c>
      <c r="E2992" s="29">
        <f>VLOOKUP($J2989,ASBVs!$A$2:$AP$1041,17,FALSE)</f>
        <v>0.46</v>
      </c>
      <c r="F2992" s="29">
        <f>VLOOKUP($J2989,ASBVs!$A$2:$AP$1041,19,FALSE)</f>
        <v>2.37</v>
      </c>
      <c r="G2992" s="39">
        <f>VLOOKUP($J2989,ASBVs!$A$2:$AP$1041,41,FALSE)</f>
        <v>0.41</v>
      </c>
      <c r="H2992" s="39">
        <f>VLOOKUP($J2989,ASBVs!$A$2:$AP$1041,39,FALSE)</f>
        <v>0.27</v>
      </c>
      <c r="I2992" s="29">
        <f>VLOOKUP($J2989,ASBVs!$A$2:$AP$1041,21,FALSE)</f>
        <v>0.62</v>
      </c>
      <c r="J2992" s="39">
        <f>VLOOKUP($J2989,ASBVs!$A$2:$AP$1041,31,FALSE)</f>
        <v>0.28000000000000003</v>
      </c>
    </row>
    <row r="2993" spans="2:10" ht="12.6" customHeight="1" x14ac:dyDescent="0.3">
      <c r="B2993" s="29">
        <f>VLOOKUP($J2989,ASBVs!$A$2:$AP$1041,12,FALSE)</f>
        <v>67</v>
      </c>
      <c r="C2993" s="29">
        <f>VLOOKUP($J2989,ASBVs!$A$2:$AP$1041,14,FALSE)</f>
        <v>72</v>
      </c>
      <c r="D2993" s="29">
        <f>VLOOKUP($J2989,ASBVs!$A$2:$AP$1041,16,FALSE)</f>
        <v>65</v>
      </c>
      <c r="E2993" s="29">
        <f>VLOOKUP($J2989,ASBVs!$A$2:$AP$1041,18,FALSE)</f>
        <v>71</v>
      </c>
      <c r="F2993" s="29">
        <f>VLOOKUP($J2989,ASBVs!$A$2:$AP$1041,20,FALSE)</f>
        <v>69</v>
      </c>
      <c r="G2993" s="29">
        <f>VLOOKUP($J2989,ASBVs!$A$2:$AP$1041,42,FALSE)</f>
        <v>59</v>
      </c>
      <c r="H2993" s="29">
        <f>VLOOKUP($J2989,ASBVs!$A$2:$AP$1041,40,FALSE)</f>
        <v>51</v>
      </c>
      <c r="I2993" s="29">
        <f>VLOOKUP($J2989,ASBVs!$A$2:$AP$1041,22,FALSE)</f>
        <v>64</v>
      </c>
      <c r="J2993" s="29">
        <f>VLOOKUP($J2989,ASBVs!$A$2:$AP$1041,32,FALSE)</f>
        <v>57</v>
      </c>
    </row>
    <row r="2994" spans="2:10" ht="12.6" customHeight="1" x14ac:dyDescent="0.3">
      <c r="B2994" s="31" t="s">
        <v>1089</v>
      </c>
      <c r="C2994" s="27" t="s">
        <v>1090</v>
      </c>
      <c r="D2994" s="27" t="s">
        <v>1091</v>
      </c>
      <c r="E2994" s="27" t="s">
        <v>8</v>
      </c>
      <c r="F2994" s="27" t="s">
        <v>6</v>
      </c>
      <c r="G2994" s="27" t="s">
        <v>7</v>
      </c>
      <c r="H2994" s="27" t="s">
        <v>2638</v>
      </c>
      <c r="I2994" s="85" t="s">
        <v>2700</v>
      </c>
      <c r="J2994" s="86"/>
    </row>
    <row r="2995" spans="2:10" ht="12.6" customHeight="1" x14ac:dyDescent="0.3">
      <c r="B2995" s="30">
        <f>VLOOKUP($J2989,ASBVs!$A$2:$AP$1041,33,FALSE)</f>
        <v>0.04</v>
      </c>
      <c r="C2995" s="30">
        <f>VLOOKUP($J2989,ASBVs!$A$2:$AP$1041,35,FALSE)</f>
        <v>0.26</v>
      </c>
      <c r="D2995" s="30">
        <f>VLOOKUP($J2989,ASBVs!$A$2:$AP$1041,37,FALSE)</f>
        <v>0.01</v>
      </c>
      <c r="E2995" s="32">
        <f>VLOOKUP($J2989,ASBVs!$A$2:$AP$1041,29,FALSE)</f>
        <v>4.3899999999999997</v>
      </c>
      <c r="F2995" s="32">
        <f>VLOOKUP($J2989,ASBVs!$A$2:$AP$1041,23,FALSE)</f>
        <v>-0.2</v>
      </c>
      <c r="G2995" s="32">
        <f>VLOOKUP($J2989,ASBVs!$A$2:$AP$1041,25,FALSE)</f>
        <v>3.54</v>
      </c>
      <c r="H2995" s="32">
        <f>VLOOKUP($J2989,ASBVs!$A$2:$AP$1041,27,FALSE)</f>
        <v>2.1</v>
      </c>
      <c r="I2995" s="86"/>
      <c r="J2995" s="86"/>
    </row>
    <row r="2996" spans="2:10" ht="12.6" customHeight="1" x14ac:dyDescent="0.3">
      <c r="B2996" s="33">
        <f>VLOOKUP($J2989,ASBVs!$A$2:$AP$1041,34,FALSE)</f>
        <v>46</v>
      </c>
      <c r="C2996" s="33">
        <f>VLOOKUP($J2989,ASBVs!$A$2:$AP$1041,36,FALSE)</f>
        <v>54</v>
      </c>
      <c r="D2996" s="33">
        <f>VLOOKUP($J2989,ASBVs!$A$2:$AP$1041,38,FALSE)</f>
        <v>38</v>
      </c>
      <c r="E2996" s="33">
        <f>VLOOKUP($J2989,ASBVs!$A$2:$AP$1041,30,FALSE)</f>
        <v>63</v>
      </c>
      <c r="F2996" s="33">
        <f>VLOOKUP($J2989,ASBVs!$A$2:$AP$1041,24,FALSE)</f>
        <v>49</v>
      </c>
      <c r="G2996" s="33">
        <f>VLOOKUP($J2989,ASBVs!$A$2:$AP$1041,26,FALSE)</f>
        <v>49</v>
      </c>
      <c r="H2996" s="33">
        <f>VLOOKUP($J2989,ASBVs!$A$2:$AP$1041,28,FALSE)</f>
        <v>56</v>
      </c>
      <c r="I2996" s="99">
        <f>VLOOKUP($J2989,ASBVs!$A$2:$AQ$1041,43,FALSE)</f>
        <v>8.92</v>
      </c>
      <c r="J2996" s="79"/>
    </row>
    <row r="2997" spans="2:10" ht="12.6" customHeight="1" x14ac:dyDescent="0.3">
      <c r="B2997" s="87" t="s">
        <v>2695</v>
      </c>
      <c r="C2997" s="88"/>
      <c r="D2997" s="89" t="s">
        <v>2699</v>
      </c>
      <c r="E2997" s="90"/>
      <c r="F2997" s="91" t="str">
        <f>VLOOKUP($J2989,ASBVs!$A$2:$F$1041,6,FALSE)</f>
        <v xml:space="preserve"> </v>
      </c>
      <c r="G2997" s="34" t="s">
        <v>2669</v>
      </c>
      <c r="H2997" s="35" t="str">
        <f>VLOOKUP($J2989,ASBVs!$A$2:$AU$1041,46,FALSE)</f>
        <v>2</v>
      </c>
      <c r="I2997" s="34" t="s">
        <v>2670</v>
      </c>
      <c r="J2997" s="35" t="str">
        <f>VLOOKUP($J2989,ASBVs!$A$2:$AU$1041,47,FALSE)</f>
        <v>2</v>
      </c>
    </row>
    <row r="2998" spans="2:10" ht="12.6" customHeight="1" x14ac:dyDescent="0.3">
      <c r="B2998" s="93">
        <f>VLOOKUP($J2989,ASBVs!$A$2:$AS$1041,45,FALSE)</f>
        <v>126.76</v>
      </c>
      <c r="C2998" s="94"/>
      <c r="D2998" s="93">
        <f>VLOOKUP($J2989,ASBVs!$A$2:$AS$1041,44,FALSE)</f>
        <v>165.74</v>
      </c>
      <c r="E2998" s="94"/>
      <c r="F2998" s="92"/>
      <c r="G2998" s="34" t="s">
        <v>2671</v>
      </c>
      <c r="H2998" s="35" t="str">
        <f>VLOOKUP($J2989,ASBVs!$A$2:$AW$1041,48,FALSE)</f>
        <v>2</v>
      </c>
      <c r="I2998" s="34" t="s">
        <v>2672</v>
      </c>
      <c r="J2998" s="35">
        <f>VLOOKUP($J2989,ASBVs!$A$2:$AW$1041,49,FALSE)</f>
        <v>4</v>
      </c>
    </row>
    <row r="2999" spans="2:10" ht="12.6" customHeight="1" x14ac:dyDescent="0.3">
      <c r="B2999" s="36" t="s">
        <v>2696</v>
      </c>
      <c r="C2999" s="95" t="str">
        <f>VLOOKUP($J2989,ASBVs!$A$2:$E$1041,5,FALSE)</f>
        <v>Pen of 2</v>
      </c>
      <c r="D2999" s="96"/>
      <c r="E2999" s="97" t="s">
        <v>2697</v>
      </c>
      <c r="F2999" s="98"/>
      <c r="G2999" s="74"/>
      <c r="H2999" s="75"/>
      <c r="I2999" s="37" t="s">
        <v>2698</v>
      </c>
      <c r="J2999" s="38"/>
    </row>
    <row r="3001" spans="2:10" ht="12.6" customHeight="1" x14ac:dyDescent="0.3">
      <c r="B3001" s="76" t="s">
        <v>2692</v>
      </c>
      <c r="C3001" s="77"/>
      <c r="D3001" s="20" t="str">
        <f>VLOOKUP($J3001,ASBVs!$A$2:$B$1041,2,FALSE)</f>
        <v>224710</v>
      </c>
      <c r="E3001" s="21"/>
      <c r="F3001" s="22" t="str">
        <f>VLOOKUP($J3001,ASBVs!$A$2:$J$1041,10,FALSE)</f>
        <v>Twin</v>
      </c>
      <c r="G3001" s="78" t="str">
        <f>VLOOKUP($J3001,ASBVs!$A$2:$AX$1041,50,FALSE)</f>
        <v>«««««</v>
      </c>
      <c r="H3001" s="79"/>
      <c r="I3001" s="23" t="s">
        <v>2693</v>
      </c>
      <c r="J3001" s="24" t="s">
        <v>2166</v>
      </c>
    </row>
    <row r="3002" spans="2:10" ht="12.6" customHeight="1" x14ac:dyDescent="0.3">
      <c r="B3002" s="25" t="s">
        <v>2694</v>
      </c>
      <c r="C3002" s="80" t="str">
        <f>VLOOKUP($J3001,ASBVs!$A$2:$H$1041,8,FALSE)</f>
        <v>218812</v>
      </c>
      <c r="D3002" s="80"/>
      <c r="E3002" s="81"/>
      <c r="F3002" s="26" t="s">
        <v>2639</v>
      </c>
      <c r="G3002" s="82">
        <f>VLOOKUP($J3001,ASBVs!$A$2:$I$1041,9,FALSE)</f>
        <v>44710</v>
      </c>
      <c r="H3002" s="83"/>
      <c r="I3002" s="83"/>
      <c r="J3002" s="84"/>
    </row>
    <row r="3003" spans="2:10" ht="12.6" customHeight="1" x14ac:dyDescent="0.3">
      <c r="B3003" s="27" t="s">
        <v>0</v>
      </c>
      <c r="C3003" s="28" t="s">
        <v>1</v>
      </c>
      <c r="D3003" s="28" t="s">
        <v>2</v>
      </c>
      <c r="E3003" s="28" t="s">
        <v>3</v>
      </c>
      <c r="F3003" s="27" t="s">
        <v>4</v>
      </c>
      <c r="G3003" s="28" t="s">
        <v>1093</v>
      </c>
      <c r="H3003" s="28" t="s">
        <v>1092</v>
      </c>
      <c r="I3003" s="28" t="s">
        <v>5</v>
      </c>
      <c r="J3003" s="28" t="s">
        <v>2652</v>
      </c>
    </row>
    <row r="3004" spans="2:10" ht="12.6" customHeight="1" x14ac:dyDescent="0.3">
      <c r="B3004" s="29">
        <f>VLOOKUP($J3001,ASBVs!$A$2:$AP$1041,11,FALSE)</f>
        <v>0.56999999999999995</v>
      </c>
      <c r="C3004" s="29">
        <f>VLOOKUP($J3001,ASBVs!$A$2:$AP$1041,13,FALSE)</f>
        <v>7.34</v>
      </c>
      <c r="D3004" s="29">
        <f>VLOOKUP($J3001,ASBVs!$A$2:$AP$1041,15,FALSE)</f>
        <v>11.44</v>
      </c>
      <c r="E3004" s="29">
        <f>VLOOKUP($J3001,ASBVs!$A$2:$AP$1041,17,FALSE)</f>
        <v>0.32</v>
      </c>
      <c r="F3004" s="29">
        <f>VLOOKUP($J3001,ASBVs!$A$2:$AP$1041,19,FALSE)</f>
        <v>1.79</v>
      </c>
      <c r="G3004" s="39">
        <f>VLOOKUP($J3001,ASBVs!$A$2:$AP$1041,41,FALSE)</f>
        <v>0.43</v>
      </c>
      <c r="H3004" s="39">
        <f>VLOOKUP($J3001,ASBVs!$A$2:$AP$1041,39,FALSE)</f>
        <v>0.32</v>
      </c>
      <c r="I3004" s="29">
        <f>VLOOKUP($J3001,ASBVs!$A$2:$AP$1041,21,FALSE)</f>
        <v>0.04</v>
      </c>
      <c r="J3004" s="39">
        <f>VLOOKUP($J3001,ASBVs!$A$2:$AP$1041,31,FALSE)</f>
        <v>0.27</v>
      </c>
    </row>
    <row r="3005" spans="2:10" ht="12.6" customHeight="1" x14ac:dyDescent="0.3">
      <c r="B3005" s="29">
        <f>VLOOKUP($J3001,ASBVs!$A$2:$AP$1041,12,FALSE)</f>
        <v>68</v>
      </c>
      <c r="C3005" s="29">
        <f>VLOOKUP($J3001,ASBVs!$A$2:$AP$1041,14,FALSE)</f>
        <v>72</v>
      </c>
      <c r="D3005" s="29">
        <f>VLOOKUP($J3001,ASBVs!$A$2:$AP$1041,16,FALSE)</f>
        <v>62</v>
      </c>
      <c r="E3005" s="29">
        <f>VLOOKUP($J3001,ASBVs!$A$2:$AP$1041,18,FALSE)</f>
        <v>66</v>
      </c>
      <c r="F3005" s="29">
        <f>VLOOKUP($J3001,ASBVs!$A$2:$AP$1041,20,FALSE)</f>
        <v>66</v>
      </c>
      <c r="G3005" s="29">
        <f>VLOOKUP($J3001,ASBVs!$A$2:$AP$1041,42,FALSE)</f>
        <v>55</v>
      </c>
      <c r="H3005" s="29">
        <f>VLOOKUP($J3001,ASBVs!$A$2:$AP$1041,40,FALSE)</f>
        <v>48</v>
      </c>
      <c r="I3005" s="29">
        <f>VLOOKUP($J3001,ASBVs!$A$2:$AP$1041,22,FALSE)</f>
        <v>60</v>
      </c>
      <c r="J3005" s="29">
        <f>VLOOKUP($J3001,ASBVs!$A$2:$AP$1041,32,FALSE)</f>
        <v>53</v>
      </c>
    </row>
    <row r="3006" spans="2:10" ht="12.6" customHeight="1" x14ac:dyDescent="0.3">
      <c r="B3006" s="31" t="s">
        <v>1089</v>
      </c>
      <c r="C3006" s="27" t="s">
        <v>1090</v>
      </c>
      <c r="D3006" s="27" t="s">
        <v>1091</v>
      </c>
      <c r="E3006" s="27" t="s">
        <v>8</v>
      </c>
      <c r="F3006" s="27" t="s">
        <v>6</v>
      </c>
      <c r="G3006" s="27" t="s">
        <v>7</v>
      </c>
      <c r="H3006" s="27" t="s">
        <v>2638</v>
      </c>
      <c r="I3006" s="85" t="s">
        <v>2700</v>
      </c>
      <c r="J3006" s="86"/>
    </row>
    <row r="3007" spans="2:10" ht="12.6" customHeight="1" x14ac:dyDescent="0.3">
      <c r="B3007" s="30">
        <f>VLOOKUP($J3001,ASBVs!$A$2:$AP$1041,33,FALSE)</f>
        <v>0.05</v>
      </c>
      <c r="C3007" s="30">
        <f>VLOOKUP($J3001,ASBVs!$A$2:$AP$1041,35,FALSE)</f>
        <v>0.35</v>
      </c>
      <c r="D3007" s="30">
        <f>VLOOKUP($J3001,ASBVs!$A$2:$AP$1041,37,FALSE)</f>
        <v>1E-3</v>
      </c>
      <c r="E3007" s="32">
        <f>VLOOKUP($J3001,ASBVs!$A$2:$AP$1041,29,FALSE)</f>
        <v>4</v>
      </c>
      <c r="F3007" s="32">
        <f>VLOOKUP($J3001,ASBVs!$A$2:$AP$1041,23,FALSE)</f>
        <v>-0.12</v>
      </c>
      <c r="G3007" s="32">
        <f>VLOOKUP($J3001,ASBVs!$A$2:$AP$1041,25,FALSE)</f>
        <v>3.71</v>
      </c>
      <c r="H3007" s="32">
        <f>VLOOKUP($J3001,ASBVs!$A$2:$AP$1041,27,FALSE)</f>
        <v>1.88</v>
      </c>
      <c r="I3007" s="86"/>
      <c r="J3007" s="86"/>
    </row>
    <row r="3008" spans="2:10" ht="12.6" customHeight="1" x14ac:dyDescent="0.3">
      <c r="B3008" s="33">
        <f>VLOOKUP($J3001,ASBVs!$A$2:$AP$1041,34,FALSE)</f>
        <v>42</v>
      </c>
      <c r="C3008" s="33">
        <f>VLOOKUP($J3001,ASBVs!$A$2:$AP$1041,36,FALSE)</f>
        <v>51</v>
      </c>
      <c r="D3008" s="33">
        <f>VLOOKUP($J3001,ASBVs!$A$2:$AP$1041,38,FALSE)</f>
        <v>35</v>
      </c>
      <c r="E3008" s="33">
        <f>VLOOKUP($J3001,ASBVs!$A$2:$AP$1041,30,FALSE)</f>
        <v>61</v>
      </c>
      <c r="F3008" s="33">
        <f>VLOOKUP($J3001,ASBVs!$A$2:$AP$1041,24,FALSE)</f>
        <v>49</v>
      </c>
      <c r="G3008" s="33">
        <f>VLOOKUP($J3001,ASBVs!$A$2:$AP$1041,26,FALSE)</f>
        <v>49</v>
      </c>
      <c r="H3008" s="33">
        <f>VLOOKUP($J3001,ASBVs!$A$2:$AP$1041,28,FALSE)</f>
        <v>53</v>
      </c>
      <c r="I3008" s="99">
        <f>VLOOKUP($J3001,ASBVs!$A$2:$AQ$1041,43,FALSE)</f>
        <v>7.38</v>
      </c>
      <c r="J3008" s="79"/>
    </row>
    <row r="3009" spans="2:10" ht="12.6" customHeight="1" x14ac:dyDescent="0.3">
      <c r="B3009" s="87" t="s">
        <v>2695</v>
      </c>
      <c r="C3009" s="88"/>
      <c r="D3009" s="89" t="s">
        <v>2699</v>
      </c>
      <c r="E3009" s="90"/>
      <c r="F3009" s="91" t="str">
        <f>VLOOKUP($J3001,ASBVs!$A$2:$F$1041,6,FALSE)</f>
        <v xml:space="preserve"> </v>
      </c>
      <c r="G3009" s="34" t="s">
        <v>2669</v>
      </c>
      <c r="H3009" s="35" t="str">
        <f>VLOOKUP($J3001,ASBVs!$A$2:$AU$1041,46,FALSE)</f>
        <v>2</v>
      </c>
      <c r="I3009" s="34" t="s">
        <v>2670</v>
      </c>
      <c r="J3009" s="35" t="str">
        <f>VLOOKUP($J3001,ASBVs!$A$2:$AU$1041,47,FALSE)</f>
        <v>3</v>
      </c>
    </row>
    <row r="3010" spans="2:10" ht="12.6" customHeight="1" x14ac:dyDescent="0.3">
      <c r="B3010" s="93">
        <f>VLOOKUP($J3001,ASBVs!$A$2:$AS$1041,45,FALSE)</f>
        <v>127.19</v>
      </c>
      <c r="C3010" s="94"/>
      <c r="D3010" s="93">
        <f>VLOOKUP($J3001,ASBVs!$A$2:$AS$1041,44,FALSE)</f>
        <v>163.08000000000001</v>
      </c>
      <c r="E3010" s="94"/>
      <c r="F3010" s="92"/>
      <c r="G3010" s="34" t="s">
        <v>2671</v>
      </c>
      <c r="H3010" s="35" t="str">
        <f>VLOOKUP($J3001,ASBVs!$A$2:$AW$1041,48,FALSE)</f>
        <v>1</v>
      </c>
      <c r="I3010" s="34" t="s">
        <v>2672</v>
      </c>
      <c r="J3010" s="35">
        <f>VLOOKUP($J3001,ASBVs!$A$2:$AW$1041,49,FALSE)</f>
        <v>3</v>
      </c>
    </row>
    <row r="3011" spans="2:10" ht="12.6" customHeight="1" x14ac:dyDescent="0.3">
      <c r="B3011" s="36" t="s">
        <v>2696</v>
      </c>
      <c r="C3011" s="95" t="str">
        <f>VLOOKUP($J3001,ASBVs!$A$2:$E$1041,5,FALSE)</f>
        <v>Pen of 2</v>
      </c>
      <c r="D3011" s="96"/>
      <c r="E3011" s="97" t="s">
        <v>2697</v>
      </c>
      <c r="F3011" s="98"/>
      <c r="G3011" s="74"/>
      <c r="H3011" s="75"/>
      <c r="I3011" s="37" t="s">
        <v>2698</v>
      </c>
      <c r="J3011" s="38"/>
    </row>
    <row r="3013" spans="2:10" ht="12.6" customHeight="1" x14ac:dyDescent="0.3">
      <c r="B3013" s="76" t="s">
        <v>2692</v>
      </c>
      <c r="C3013" s="77"/>
      <c r="D3013" s="20" t="str">
        <f>VLOOKUP($J3013,ASBVs!$A$2:$B$1041,2,FALSE)</f>
        <v>224709</v>
      </c>
      <c r="E3013" s="21"/>
      <c r="F3013" s="22" t="str">
        <f>VLOOKUP($J3013,ASBVs!$A$2:$J$1041,10,FALSE)</f>
        <v>Twin</v>
      </c>
      <c r="G3013" s="78" t="str">
        <f>VLOOKUP($J3013,ASBVs!$A$2:$AX$1041,50,FALSE)</f>
        <v xml:space="preserve"> </v>
      </c>
      <c r="H3013" s="79"/>
      <c r="I3013" s="23" t="s">
        <v>2693</v>
      </c>
      <c r="J3013" s="24" t="s">
        <v>2167</v>
      </c>
    </row>
    <row r="3014" spans="2:10" ht="12.6" customHeight="1" x14ac:dyDescent="0.3">
      <c r="B3014" s="25" t="s">
        <v>2694</v>
      </c>
      <c r="C3014" s="80" t="str">
        <f>VLOOKUP($J3013,ASBVs!$A$2:$H$1041,8,FALSE)</f>
        <v>218812</v>
      </c>
      <c r="D3014" s="80"/>
      <c r="E3014" s="81"/>
      <c r="F3014" s="26" t="s">
        <v>2639</v>
      </c>
      <c r="G3014" s="82">
        <f>VLOOKUP($J3013,ASBVs!$A$2:$I$1041,9,FALSE)</f>
        <v>44710</v>
      </c>
      <c r="H3014" s="83"/>
      <c r="I3014" s="83"/>
      <c r="J3014" s="84"/>
    </row>
    <row r="3015" spans="2:10" ht="12.6" customHeight="1" x14ac:dyDescent="0.3">
      <c r="B3015" s="27" t="s">
        <v>0</v>
      </c>
      <c r="C3015" s="28" t="s">
        <v>1</v>
      </c>
      <c r="D3015" s="28" t="s">
        <v>2</v>
      </c>
      <c r="E3015" s="28" t="s">
        <v>3</v>
      </c>
      <c r="F3015" s="27" t="s">
        <v>4</v>
      </c>
      <c r="G3015" s="28" t="s">
        <v>1093</v>
      </c>
      <c r="H3015" s="28" t="s">
        <v>1092</v>
      </c>
      <c r="I3015" s="28" t="s">
        <v>5</v>
      </c>
      <c r="J3015" s="28" t="s">
        <v>2652</v>
      </c>
    </row>
    <row r="3016" spans="2:10" ht="12.6" customHeight="1" x14ac:dyDescent="0.3">
      <c r="B3016" s="29">
        <f>VLOOKUP($J3013,ASBVs!$A$2:$AP$1041,11,FALSE)</f>
        <v>0.57999999999999996</v>
      </c>
      <c r="C3016" s="29">
        <f>VLOOKUP($J3013,ASBVs!$A$2:$AP$1041,13,FALSE)</f>
        <v>7.79</v>
      </c>
      <c r="D3016" s="29">
        <f>VLOOKUP($J3013,ASBVs!$A$2:$AP$1041,15,FALSE)</f>
        <v>11.19</v>
      </c>
      <c r="E3016" s="29">
        <f>VLOOKUP($J3013,ASBVs!$A$2:$AP$1041,17,FALSE)</f>
        <v>0.46</v>
      </c>
      <c r="F3016" s="29">
        <f>VLOOKUP($J3013,ASBVs!$A$2:$AP$1041,19,FALSE)</f>
        <v>2.38</v>
      </c>
      <c r="G3016" s="39">
        <f>VLOOKUP($J3013,ASBVs!$A$2:$AP$1041,41,FALSE)</f>
        <v>0.41</v>
      </c>
      <c r="H3016" s="39">
        <f>VLOOKUP($J3013,ASBVs!$A$2:$AP$1041,39,FALSE)</f>
        <v>0.3</v>
      </c>
      <c r="I3016" s="29">
        <f>VLOOKUP($J3013,ASBVs!$A$2:$AP$1041,21,FALSE)</f>
        <v>-0.62</v>
      </c>
      <c r="J3016" s="39">
        <f>VLOOKUP($J3013,ASBVs!$A$2:$AP$1041,31,FALSE)</f>
        <v>0.26</v>
      </c>
    </row>
    <row r="3017" spans="2:10" ht="12.6" customHeight="1" x14ac:dyDescent="0.3">
      <c r="B3017" s="29">
        <f>VLOOKUP($J3013,ASBVs!$A$2:$AP$1041,12,FALSE)</f>
        <v>67</v>
      </c>
      <c r="C3017" s="29">
        <f>VLOOKUP($J3013,ASBVs!$A$2:$AP$1041,14,FALSE)</f>
        <v>71</v>
      </c>
      <c r="D3017" s="29">
        <f>VLOOKUP($J3013,ASBVs!$A$2:$AP$1041,16,FALSE)</f>
        <v>62</v>
      </c>
      <c r="E3017" s="29">
        <f>VLOOKUP($J3013,ASBVs!$A$2:$AP$1041,18,FALSE)</f>
        <v>65</v>
      </c>
      <c r="F3017" s="29">
        <f>VLOOKUP($J3013,ASBVs!$A$2:$AP$1041,20,FALSE)</f>
        <v>65</v>
      </c>
      <c r="G3017" s="29">
        <f>VLOOKUP($J3013,ASBVs!$A$2:$AP$1041,42,FALSE)</f>
        <v>55</v>
      </c>
      <c r="H3017" s="29">
        <f>VLOOKUP($J3013,ASBVs!$A$2:$AP$1041,40,FALSE)</f>
        <v>48</v>
      </c>
      <c r="I3017" s="29">
        <f>VLOOKUP($J3013,ASBVs!$A$2:$AP$1041,22,FALSE)</f>
        <v>59</v>
      </c>
      <c r="J3017" s="29">
        <f>VLOOKUP($J3013,ASBVs!$A$2:$AP$1041,32,FALSE)</f>
        <v>53</v>
      </c>
    </row>
    <row r="3018" spans="2:10" ht="12.6" customHeight="1" x14ac:dyDescent="0.3">
      <c r="B3018" s="31" t="s">
        <v>1089</v>
      </c>
      <c r="C3018" s="27" t="s">
        <v>1090</v>
      </c>
      <c r="D3018" s="27" t="s">
        <v>1091</v>
      </c>
      <c r="E3018" s="27" t="s">
        <v>8</v>
      </c>
      <c r="F3018" s="27" t="s">
        <v>6</v>
      </c>
      <c r="G3018" s="27" t="s">
        <v>7</v>
      </c>
      <c r="H3018" s="27" t="s">
        <v>2638</v>
      </c>
      <c r="I3018" s="85" t="s">
        <v>2700</v>
      </c>
      <c r="J3018" s="86"/>
    </row>
    <row r="3019" spans="2:10" ht="12.6" customHeight="1" x14ac:dyDescent="0.3">
      <c r="B3019" s="30">
        <f>VLOOKUP($J3013,ASBVs!$A$2:$AP$1041,33,FALSE)</f>
        <v>0.05</v>
      </c>
      <c r="C3019" s="30">
        <f>VLOOKUP($J3013,ASBVs!$A$2:$AP$1041,35,FALSE)</f>
        <v>0.3</v>
      </c>
      <c r="D3019" s="30">
        <f>VLOOKUP($J3013,ASBVs!$A$2:$AP$1041,37,FALSE)</f>
        <v>1E-3</v>
      </c>
      <c r="E3019" s="32">
        <f>VLOOKUP($J3013,ASBVs!$A$2:$AP$1041,29,FALSE)</f>
        <v>4.87</v>
      </c>
      <c r="F3019" s="32">
        <f>VLOOKUP($J3013,ASBVs!$A$2:$AP$1041,23,FALSE)</f>
        <v>-0.36</v>
      </c>
      <c r="G3019" s="32">
        <f>VLOOKUP($J3013,ASBVs!$A$2:$AP$1041,25,FALSE)</f>
        <v>5.0999999999999996</v>
      </c>
      <c r="H3019" s="32">
        <f>VLOOKUP($J3013,ASBVs!$A$2:$AP$1041,27,FALSE)</f>
        <v>2.2000000000000002</v>
      </c>
      <c r="I3019" s="86"/>
      <c r="J3019" s="86"/>
    </row>
    <row r="3020" spans="2:10" ht="12.6" customHeight="1" x14ac:dyDescent="0.3">
      <c r="B3020" s="33">
        <f>VLOOKUP($J3013,ASBVs!$A$2:$AP$1041,34,FALSE)</f>
        <v>42</v>
      </c>
      <c r="C3020" s="33">
        <f>VLOOKUP($J3013,ASBVs!$A$2:$AP$1041,36,FALSE)</f>
        <v>52</v>
      </c>
      <c r="D3020" s="33">
        <f>VLOOKUP($J3013,ASBVs!$A$2:$AP$1041,38,FALSE)</f>
        <v>35</v>
      </c>
      <c r="E3020" s="33">
        <f>VLOOKUP($J3013,ASBVs!$A$2:$AP$1041,30,FALSE)</f>
        <v>60</v>
      </c>
      <c r="F3020" s="33">
        <f>VLOOKUP($J3013,ASBVs!$A$2:$AP$1041,24,FALSE)</f>
        <v>49</v>
      </c>
      <c r="G3020" s="33">
        <f>VLOOKUP($J3013,ASBVs!$A$2:$AP$1041,26,FALSE)</f>
        <v>49</v>
      </c>
      <c r="H3020" s="33">
        <f>VLOOKUP($J3013,ASBVs!$A$2:$AP$1041,28,FALSE)</f>
        <v>52</v>
      </c>
      <c r="I3020" s="99">
        <f>VLOOKUP($J3013,ASBVs!$A$2:$AQ$1041,43,FALSE)</f>
        <v>7.17</v>
      </c>
      <c r="J3020" s="79"/>
    </row>
    <row r="3021" spans="2:10" ht="12.6" customHeight="1" x14ac:dyDescent="0.3">
      <c r="B3021" s="87" t="s">
        <v>2695</v>
      </c>
      <c r="C3021" s="88"/>
      <c r="D3021" s="89" t="s">
        <v>2699</v>
      </c>
      <c r="E3021" s="90"/>
      <c r="F3021" s="91" t="str">
        <f>VLOOKUP($J3013,ASBVs!$A$2:$F$1041,6,FALSE)</f>
        <v xml:space="preserve"> </v>
      </c>
      <c r="G3021" s="34" t="s">
        <v>2669</v>
      </c>
      <c r="H3021" s="35" t="str">
        <f>VLOOKUP($J3013,ASBVs!$A$2:$AU$1041,46,FALSE)</f>
        <v>2</v>
      </c>
      <c r="I3021" s="34" t="s">
        <v>2670</v>
      </c>
      <c r="J3021" s="35" t="str">
        <f>VLOOKUP($J3013,ASBVs!$A$2:$AU$1041,47,FALSE)</f>
        <v>2</v>
      </c>
    </row>
    <row r="3022" spans="2:10" ht="12.6" customHeight="1" x14ac:dyDescent="0.3">
      <c r="B3022" s="93">
        <f>VLOOKUP($J3013,ASBVs!$A$2:$AS$1041,45,FALSE)</f>
        <v>124.72</v>
      </c>
      <c r="C3022" s="94"/>
      <c r="D3022" s="93">
        <f>VLOOKUP($J3013,ASBVs!$A$2:$AS$1041,44,FALSE)</f>
        <v>164.79</v>
      </c>
      <c r="E3022" s="94"/>
      <c r="F3022" s="92"/>
      <c r="G3022" s="34" t="s">
        <v>2671</v>
      </c>
      <c r="H3022" s="35" t="str">
        <f>VLOOKUP($J3013,ASBVs!$A$2:$AW$1041,48,FALSE)</f>
        <v>2</v>
      </c>
      <c r="I3022" s="34" t="s">
        <v>2672</v>
      </c>
      <c r="J3022" s="35">
        <f>VLOOKUP($J3013,ASBVs!$A$2:$AW$1041,49,FALSE)</f>
        <v>3</v>
      </c>
    </row>
    <row r="3023" spans="2:10" ht="12.6" customHeight="1" x14ac:dyDescent="0.3">
      <c r="B3023" s="36" t="s">
        <v>2696</v>
      </c>
      <c r="C3023" s="95" t="str">
        <f>VLOOKUP($J3013,ASBVs!$A$2:$E$1041,5,FALSE)</f>
        <v>Pen of 2</v>
      </c>
      <c r="D3023" s="96"/>
      <c r="E3023" s="97" t="s">
        <v>2697</v>
      </c>
      <c r="F3023" s="98"/>
      <c r="G3023" s="74"/>
      <c r="H3023" s="75"/>
      <c r="I3023" s="37" t="s">
        <v>2698</v>
      </c>
      <c r="J3023" s="38"/>
    </row>
    <row r="3025" spans="2:10" ht="12.6" customHeight="1" x14ac:dyDescent="0.3">
      <c r="B3025" s="76" t="s">
        <v>2692</v>
      </c>
      <c r="C3025" s="77"/>
      <c r="D3025" s="20" t="str">
        <f>VLOOKUP($J3025,ASBVs!$A$2:$B$1041,2,FALSE)</f>
        <v>224717</v>
      </c>
      <c r="E3025" s="21"/>
      <c r="F3025" s="22" t="str">
        <f>VLOOKUP($J3025,ASBVs!$A$2:$J$1041,10,FALSE)</f>
        <v>Twin</v>
      </c>
      <c r="G3025" s="78" t="str">
        <f>VLOOKUP($J3025,ASBVs!$A$2:$AX$1041,50,FALSE)</f>
        <v xml:space="preserve"> </v>
      </c>
      <c r="H3025" s="79"/>
      <c r="I3025" s="23" t="s">
        <v>2693</v>
      </c>
      <c r="J3025" s="24" t="s">
        <v>2168</v>
      </c>
    </row>
    <row r="3026" spans="2:10" ht="12.6" customHeight="1" x14ac:dyDescent="0.3">
      <c r="B3026" s="25" t="s">
        <v>2694</v>
      </c>
      <c r="C3026" s="80" t="str">
        <f>VLOOKUP($J3025,ASBVs!$A$2:$H$1041,8,FALSE)</f>
        <v>205728</v>
      </c>
      <c r="D3026" s="80"/>
      <c r="E3026" s="81"/>
      <c r="F3026" s="26" t="s">
        <v>2639</v>
      </c>
      <c r="G3026" s="82">
        <f>VLOOKUP($J3025,ASBVs!$A$2:$I$1041,9,FALSE)</f>
        <v>44710</v>
      </c>
      <c r="H3026" s="83"/>
      <c r="I3026" s="83"/>
      <c r="J3026" s="84"/>
    </row>
    <row r="3027" spans="2:10" ht="12.6" customHeight="1" x14ac:dyDescent="0.3">
      <c r="B3027" s="27" t="s">
        <v>0</v>
      </c>
      <c r="C3027" s="28" t="s">
        <v>1</v>
      </c>
      <c r="D3027" s="28" t="s">
        <v>2</v>
      </c>
      <c r="E3027" s="28" t="s">
        <v>3</v>
      </c>
      <c r="F3027" s="27" t="s">
        <v>4</v>
      </c>
      <c r="G3027" s="28" t="s">
        <v>1093</v>
      </c>
      <c r="H3027" s="28" t="s">
        <v>1092</v>
      </c>
      <c r="I3027" s="28" t="s">
        <v>5</v>
      </c>
      <c r="J3027" s="28" t="s">
        <v>2652</v>
      </c>
    </row>
    <row r="3028" spans="2:10" ht="12.6" customHeight="1" x14ac:dyDescent="0.3">
      <c r="B3028" s="29">
        <f>VLOOKUP($J3025,ASBVs!$A$2:$AP$1041,11,FALSE)</f>
        <v>0.63</v>
      </c>
      <c r="C3028" s="29">
        <f>VLOOKUP($J3025,ASBVs!$A$2:$AP$1041,13,FALSE)</f>
        <v>9.83</v>
      </c>
      <c r="D3028" s="29">
        <f>VLOOKUP($J3025,ASBVs!$A$2:$AP$1041,15,FALSE)</f>
        <v>19.04</v>
      </c>
      <c r="E3028" s="29">
        <f>VLOOKUP($J3025,ASBVs!$A$2:$AP$1041,17,FALSE)</f>
        <v>-0.55000000000000004</v>
      </c>
      <c r="F3028" s="29">
        <f>VLOOKUP($J3025,ASBVs!$A$2:$AP$1041,19,FALSE)</f>
        <v>1.78</v>
      </c>
      <c r="G3028" s="39">
        <f>VLOOKUP($J3025,ASBVs!$A$2:$AP$1041,41,FALSE)</f>
        <v>0.47</v>
      </c>
      <c r="H3028" s="39">
        <f>VLOOKUP($J3025,ASBVs!$A$2:$AP$1041,39,FALSE)</f>
        <v>0.28000000000000003</v>
      </c>
      <c r="I3028" s="29">
        <f>VLOOKUP($J3025,ASBVs!$A$2:$AP$1041,21,FALSE)</f>
        <v>1.2</v>
      </c>
      <c r="J3028" s="39">
        <f>VLOOKUP($J3025,ASBVs!$A$2:$AP$1041,31,FALSE)</f>
        <v>0.27</v>
      </c>
    </row>
    <row r="3029" spans="2:10" ht="12.6" customHeight="1" x14ac:dyDescent="0.3">
      <c r="B3029" s="29">
        <f>VLOOKUP($J3025,ASBVs!$A$2:$AP$1041,12,FALSE)</f>
        <v>66</v>
      </c>
      <c r="C3029" s="29">
        <f>VLOOKUP($J3025,ASBVs!$A$2:$AP$1041,14,FALSE)</f>
        <v>70</v>
      </c>
      <c r="D3029" s="29">
        <f>VLOOKUP($J3025,ASBVs!$A$2:$AP$1041,16,FALSE)</f>
        <v>60</v>
      </c>
      <c r="E3029" s="29">
        <f>VLOOKUP($J3025,ASBVs!$A$2:$AP$1041,18,FALSE)</f>
        <v>66</v>
      </c>
      <c r="F3029" s="29">
        <f>VLOOKUP($J3025,ASBVs!$A$2:$AP$1041,20,FALSE)</f>
        <v>66</v>
      </c>
      <c r="G3029" s="29">
        <f>VLOOKUP($J3025,ASBVs!$A$2:$AP$1041,42,FALSE)</f>
        <v>52</v>
      </c>
      <c r="H3029" s="29">
        <f>VLOOKUP($J3025,ASBVs!$A$2:$AP$1041,40,FALSE)</f>
        <v>44</v>
      </c>
      <c r="I3029" s="29">
        <f>VLOOKUP($J3025,ASBVs!$A$2:$AP$1041,22,FALSE)</f>
        <v>55</v>
      </c>
      <c r="J3029" s="29">
        <f>VLOOKUP($J3025,ASBVs!$A$2:$AP$1041,32,FALSE)</f>
        <v>50</v>
      </c>
    </row>
    <row r="3030" spans="2:10" ht="12.6" customHeight="1" x14ac:dyDescent="0.3">
      <c r="B3030" s="31" t="s">
        <v>1089</v>
      </c>
      <c r="C3030" s="27" t="s">
        <v>1090</v>
      </c>
      <c r="D3030" s="27" t="s">
        <v>1091</v>
      </c>
      <c r="E3030" s="27" t="s">
        <v>8</v>
      </c>
      <c r="F3030" s="27" t="s">
        <v>6</v>
      </c>
      <c r="G3030" s="27" t="s">
        <v>7</v>
      </c>
      <c r="H3030" s="27" t="s">
        <v>2638</v>
      </c>
      <c r="I3030" s="85" t="s">
        <v>2700</v>
      </c>
      <c r="J3030" s="86"/>
    </row>
    <row r="3031" spans="2:10" ht="12.6" customHeight="1" x14ac:dyDescent="0.3">
      <c r="B3031" s="30">
        <f>VLOOKUP($J3025,ASBVs!$A$2:$AP$1041,33,FALSE)</f>
        <v>0.04</v>
      </c>
      <c r="C3031" s="30">
        <f>VLOOKUP($J3025,ASBVs!$A$2:$AP$1041,35,FALSE)</f>
        <v>0.31</v>
      </c>
      <c r="D3031" s="30">
        <f>VLOOKUP($J3025,ASBVs!$A$2:$AP$1041,37,FALSE)</f>
        <v>1E-3</v>
      </c>
      <c r="E3031" s="32">
        <f>VLOOKUP($J3025,ASBVs!$A$2:$AP$1041,29,FALSE)</f>
        <v>5.69</v>
      </c>
      <c r="F3031" s="32">
        <f>VLOOKUP($J3025,ASBVs!$A$2:$AP$1041,23,FALSE)</f>
        <v>-0.59</v>
      </c>
      <c r="G3031" s="32">
        <f>VLOOKUP($J3025,ASBVs!$A$2:$AP$1041,25,FALSE)</f>
        <v>3.89</v>
      </c>
      <c r="H3031" s="32">
        <f>VLOOKUP($J3025,ASBVs!$A$2:$AP$1041,27,FALSE)</f>
        <v>2.27</v>
      </c>
      <c r="I3031" s="86"/>
      <c r="J3031" s="86"/>
    </row>
    <row r="3032" spans="2:10" ht="12.6" customHeight="1" x14ac:dyDescent="0.3">
      <c r="B3032" s="33">
        <f>VLOOKUP($J3025,ASBVs!$A$2:$AP$1041,34,FALSE)</f>
        <v>38</v>
      </c>
      <c r="C3032" s="33">
        <f>VLOOKUP($J3025,ASBVs!$A$2:$AP$1041,36,FALSE)</f>
        <v>47</v>
      </c>
      <c r="D3032" s="33">
        <f>VLOOKUP($J3025,ASBVs!$A$2:$AP$1041,38,FALSE)</f>
        <v>32</v>
      </c>
      <c r="E3032" s="33">
        <f>VLOOKUP($J3025,ASBVs!$A$2:$AP$1041,30,FALSE)</f>
        <v>60</v>
      </c>
      <c r="F3032" s="33">
        <f>VLOOKUP($J3025,ASBVs!$A$2:$AP$1041,24,FALSE)</f>
        <v>46</v>
      </c>
      <c r="G3032" s="33">
        <f>VLOOKUP($J3025,ASBVs!$A$2:$AP$1041,26,FALSE)</f>
        <v>46</v>
      </c>
      <c r="H3032" s="33">
        <f>VLOOKUP($J3025,ASBVs!$A$2:$AP$1041,28,FALSE)</f>
        <v>51</v>
      </c>
      <c r="I3032" s="99">
        <f>VLOOKUP($J3025,ASBVs!$A$2:$AQ$1041,43,FALSE)</f>
        <v>11.03</v>
      </c>
      <c r="J3032" s="79"/>
    </row>
    <row r="3033" spans="2:10" ht="12.6" customHeight="1" x14ac:dyDescent="0.3">
      <c r="B3033" s="87" t="s">
        <v>2695</v>
      </c>
      <c r="C3033" s="88"/>
      <c r="D3033" s="89" t="s">
        <v>2699</v>
      </c>
      <c r="E3033" s="90"/>
      <c r="F3033" s="91" t="str">
        <f>VLOOKUP($J3025,ASBVs!$A$2:$F$1041,6,FALSE)</f>
        <v xml:space="preserve"> </v>
      </c>
      <c r="G3033" s="34" t="s">
        <v>2669</v>
      </c>
      <c r="H3033" s="35" t="str">
        <f>VLOOKUP($J3025,ASBVs!$A$2:$AU$1041,46,FALSE)</f>
        <v>2</v>
      </c>
      <c r="I3033" s="34" t="s">
        <v>2670</v>
      </c>
      <c r="J3033" s="35" t="str">
        <f>VLOOKUP($J3025,ASBVs!$A$2:$AU$1041,47,FALSE)</f>
        <v>2</v>
      </c>
    </row>
    <row r="3034" spans="2:10" ht="12.6" customHeight="1" x14ac:dyDescent="0.3">
      <c r="B3034" s="93">
        <f>VLOOKUP($J3025,ASBVs!$A$2:$AS$1041,45,FALSE)</f>
        <v>124.83</v>
      </c>
      <c r="C3034" s="94"/>
      <c r="D3034" s="93">
        <f>VLOOKUP($J3025,ASBVs!$A$2:$AS$1041,44,FALSE)</f>
        <v>169.6</v>
      </c>
      <c r="E3034" s="94"/>
      <c r="F3034" s="92"/>
      <c r="G3034" s="34" t="s">
        <v>2671</v>
      </c>
      <c r="H3034" s="35" t="str">
        <f>VLOOKUP($J3025,ASBVs!$A$2:$AW$1041,48,FALSE)</f>
        <v>2</v>
      </c>
      <c r="I3034" s="34" t="s">
        <v>2672</v>
      </c>
      <c r="J3034" s="35">
        <f>VLOOKUP($J3025,ASBVs!$A$2:$AW$1041,49,FALSE)</f>
        <v>3</v>
      </c>
    </row>
    <row r="3035" spans="2:10" ht="12.6" customHeight="1" x14ac:dyDescent="0.3">
      <c r="B3035" s="36" t="s">
        <v>2696</v>
      </c>
      <c r="C3035" s="95" t="str">
        <f>VLOOKUP($J3025,ASBVs!$A$2:$E$1041,5,FALSE)</f>
        <v>Pen of 2</v>
      </c>
      <c r="D3035" s="96"/>
      <c r="E3035" s="97" t="s">
        <v>2697</v>
      </c>
      <c r="F3035" s="98"/>
      <c r="G3035" s="74"/>
      <c r="H3035" s="75"/>
      <c r="I3035" s="37" t="s">
        <v>2698</v>
      </c>
      <c r="J3035" s="38"/>
    </row>
    <row r="3037" spans="2:10" ht="12.6" customHeight="1" x14ac:dyDescent="0.3">
      <c r="B3037" s="76" t="s">
        <v>2692</v>
      </c>
      <c r="C3037" s="77"/>
      <c r="D3037" s="20" t="str">
        <f>VLOOKUP($J3037,ASBVs!$A$2:$B$1041,2,FALSE)</f>
        <v>224718</v>
      </c>
      <c r="E3037" s="21"/>
      <c r="F3037" s="22" t="str">
        <f>VLOOKUP($J3037,ASBVs!$A$2:$J$1041,10,FALSE)</f>
        <v>Twin</v>
      </c>
      <c r="G3037" s="78" t="str">
        <f>VLOOKUP($J3037,ASBVs!$A$2:$AX$1041,50,FALSE)</f>
        <v xml:space="preserve"> </v>
      </c>
      <c r="H3037" s="79"/>
      <c r="I3037" s="23" t="s">
        <v>2693</v>
      </c>
      <c r="J3037" s="24" t="s">
        <v>2169</v>
      </c>
    </row>
    <row r="3038" spans="2:10" ht="12.6" customHeight="1" x14ac:dyDescent="0.3">
      <c r="B3038" s="25" t="s">
        <v>2694</v>
      </c>
      <c r="C3038" s="80" t="str">
        <f>VLOOKUP($J3037,ASBVs!$A$2:$H$1041,8,FALSE)</f>
        <v>205728</v>
      </c>
      <c r="D3038" s="80"/>
      <c r="E3038" s="81"/>
      <c r="F3038" s="26" t="s">
        <v>2639</v>
      </c>
      <c r="G3038" s="82">
        <f>VLOOKUP($J3037,ASBVs!$A$2:$I$1041,9,FALSE)</f>
        <v>44710</v>
      </c>
      <c r="H3038" s="83"/>
      <c r="I3038" s="83"/>
      <c r="J3038" s="84"/>
    </row>
    <row r="3039" spans="2:10" ht="12.6" customHeight="1" x14ac:dyDescent="0.3">
      <c r="B3039" s="27" t="s">
        <v>0</v>
      </c>
      <c r="C3039" s="28" t="s">
        <v>1</v>
      </c>
      <c r="D3039" s="28" t="s">
        <v>2</v>
      </c>
      <c r="E3039" s="28" t="s">
        <v>3</v>
      </c>
      <c r="F3039" s="27" t="s">
        <v>4</v>
      </c>
      <c r="G3039" s="28" t="s">
        <v>1093</v>
      </c>
      <c r="H3039" s="28" t="s">
        <v>1092</v>
      </c>
      <c r="I3039" s="28" t="s">
        <v>5</v>
      </c>
      <c r="J3039" s="28" t="s">
        <v>2652</v>
      </c>
    </row>
    <row r="3040" spans="2:10" ht="12.6" customHeight="1" x14ac:dyDescent="0.3">
      <c r="B3040" s="29">
        <f>VLOOKUP($J3037,ASBVs!$A$2:$AP$1041,11,FALSE)</f>
        <v>0.59</v>
      </c>
      <c r="C3040" s="29">
        <f>VLOOKUP($J3037,ASBVs!$A$2:$AP$1041,13,FALSE)</f>
        <v>9.51</v>
      </c>
      <c r="D3040" s="29">
        <f>VLOOKUP($J3037,ASBVs!$A$2:$AP$1041,15,FALSE)</f>
        <v>18.54</v>
      </c>
      <c r="E3040" s="29">
        <f>VLOOKUP($J3037,ASBVs!$A$2:$AP$1041,17,FALSE)</f>
        <v>-0.43</v>
      </c>
      <c r="F3040" s="29">
        <f>VLOOKUP($J3037,ASBVs!$A$2:$AP$1041,19,FALSE)</f>
        <v>1.99</v>
      </c>
      <c r="G3040" s="39">
        <f>VLOOKUP($J3037,ASBVs!$A$2:$AP$1041,41,FALSE)</f>
        <v>0.47</v>
      </c>
      <c r="H3040" s="39">
        <f>VLOOKUP($J3037,ASBVs!$A$2:$AP$1041,39,FALSE)</f>
        <v>0.28000000000000003</v>
      </c>
      <c r="I3040" s="29">
        <f>VLOOKUP($J3037,ASBVs!$A$2:$AP$1041,21,FALSE)</f>
        <v>1.2</v>
      </c>
      <c r="J3040" s="39">
        <f>VLOOKUP($J3037,ASBVs!$A$2:$AP$1041,31,FALSE)</f>
        <v>0.27</v>
      </c>
    </row>
    <row r="3041" spans="2:10" ht="12.6" customHeight="1" x14ac:dyDescent="0.3">
      <c r="B3041" s="29">
        <f>VLOOKUP($J3037,ASBVs!$A$2:$AP$1041,12,FALSE)</f>
        <v>66</v>
      </c>
      <c r="C3041" s="29">
        <f>VLOOKUP($J3037,ASBVs!$A$2:$AP$1041,14,FALSE)</f>
        <v>70</v>
      </c>
      <c r="D3041" s="29">
        <f>VLOOKUP($J3037,ASBVs!$A$2:$AP$1041,16,FALSE)</f>
        <v>60</v>
      </c>
      <c r="E3041" s="29">
        <f>VLOOKUP($J3037,ASBVs!$A$2:$AP$1041,18,FALSE)</f>
        <v>66</v>
      </c>
      <c r="F3041" s="29">
        <f>VLOOKUP($J3037,ASBVs!$A$2:$AP$1041,20,FALSE)</f>
        <v>66</v>
      </c>
      <c r="G3041" s="29">
        <f>VLOOKUP($J3037,ASBVs!$A$2:$AP$1041,42,FALSE)</f>
        <v>52</v>
      </c>
      <c r="H3041" s="29">
        <f>VLOOKUP($J3037,ASBVs!$A$2:$AP$1041,40,FALSE)</f>
        <v>44</v>
      </c>
      <c r="I3041" s="29">
        <f>VLOOKUP($J3037,ASBVs!$A$2:$AP$1041,22,FALSE)</f>
        <v>55</v>
      </c>
      <c r="J3041" s="29">
        <f>VLOOKUP($J3037,ASBVs!$A$2:$AP$1041,32,FALSE)</f>
        <v>50</v>
      </c>
    </row>
    <row r="3042" spans="2:10" ht="12.6" customHeight="1" x14ac:dyDescent="0.3">
      <c r="B3042" s="31" t="s">
        <v>1089</v>
      </c>
      <c r="C3042" s="27" t="s">
        <v>1090</v>
      </c>
      <c r="D3042" s="27" t="s">
        <v>1091</v>
      </c>
      <c r="E3042" s="27" t="s">
        <v>8</v>
      </c>
      <c r="F3042" s="27" t="s">
        <v>6</v>
      </c>
      <c r="G3042" s="27" t="s">
        <v>7</v>
      </c>
      <c r="H3042" s="27" t="s">
        <v>2638</v>
      </c>
      <c r="I3042" s="85" t="s">
        <v>2700</v>
      </c>
      <c r="J3042" s="86"/>
    </row>
    <row r="3043" spans="2:10" ht="12.6" customHeight="1" x14ac:dyDescent="0.3">
      <c r="B3043" s="30">
        <f>VLOOKUP($J3037,ASBVs!$A$2:$AP$1041,33,FALSE)</f>
        <v>0.04</v>
      </c>
      <c r="C3043" s="30">
        <f>VLOOKUP($J3037,ASBVs!$A$2:$AP$1041,35,FALSE)</f>
        <v>0.31</v>
      </c>
      <c r="D3043" s="30">
        <f>VLOOKUP($J3037,ASBVs!$A$2:$AP$1041,37,FALSE)</f>
        <v>1E-3</v>
      </c>
      <c r="E3043" s="32">
        <f>VLOOKUP($J3037,ASBVs!$A$2:$AP$1041,29,FALSE)</f>
        <v>5.62</v>
      </c>
      <c r="F3043" s="32">
        <f>VLOOKUP($J3037,ASBVs!$A$2:$AP$1041,23,FALSE)</f>
        <v>-0.59</v>
      </c>
      <c r="G3043" s="32">
        <f>VLOOKUP($J3037,ASBVs!$A$2:$AP$1041,25,FALSE)</f>
        <v>3.64</v>
      </c>
      <c r="H3043" s="32">
        <f>VLOOKUP($J3037,ASBVs!$A$2:$AP$1041,27,FALSE)</f>
        <v>2.37</v>
      </c>
      <c r="I3043" s="86"/>
      <c r="J3043" s="86"/>
    </row>
    <row r="3044" spans="2:10" ht="12.6" customHeight="1" x14ac:dyDescent="0.3">
      <c r="B3044" s="33">
        <f>VLOOKUP($J3037,ASBVs!$A$2:$AP$1041,34,FALSE)</f>
        <v>38</v>
      </c>
      <c r="C3044" s="33">
        <f>VLOOKUP($J3037,ASBVs!$A$2:$AP$1041,36,FALSE)</f>
        <v>47</v>
      </c>
      <c r="D3044" s="33">
        <f>VLOOKUP($J3037,ASBVs!$A$2:$AP$1041,38,FALSE)</f>
        <v>32</v>
      </c>
      <c r="E3044" s="33">
        <f>VLOOKUP($J3037,ASBVs!$A$2:$AP$1041,30,FALSE)</f>
        <v>60</v>
      </c>
      <c r="F3044" s="33">
        <f>VLOOKUP($J3037,ASBVs!$A$2:$AP$1041,24,FALSE)</f>
        <v>46</v>
      </c>
      <c r="G3044" s="33">
        <f>VLOOKUP($J3037,ASBVs!$A$2:$AP$1041,26,FALSE)</f>
        <v>46</v>
      </c>
      <c r="H3044" s="33">
        <f>VLOOKUP($J3037,ASBVs!$A$2:$AP$1041,28,FALSE)</f>
        <v>51</v>
      </c>
      <c r="I3044" s="99">
        <f>VLOOKUP($J3037,ASBVs!$A$2:$AQ$1041,43,FALSE)</f>
        <v>10.709999999999999</v>
      </c>
      <c r="J3044" s="79"/>
    </row>
    <row r="3045" spans="2:10" ht="12.6" customHeight="1" x14ac:dyDescent="0.3">
      <c r="B3045" s="87" t="s">
        <v>2695</v>
      </c>
      <c r="C3045" s="88"/>
      <c r="D3045" s="89" t="s">
        <v>2699</v>
      </c>
      <c r="E3045" s="90"/>
      <c r="F3045" s="91" t="str">
        <f>VLOOKUP($J3037,ASBVs!$A$2:$F$1041,6,FALSE)</f>
        <v xml:space="preserve"> </v>
      </c>
      <c r="G3045" s="34" t="s">
        <v>2669</v>
      </c>
      <c r="H3045" s="35" t="str">
        <f>VLOOKUP($J3037,ASBVs!$A$2:$AU$1041,46,FALSE)</f>
        <v>3</v>
      </c>
      <c r="I3045" s="34" t="s">
        <v>2670</v>
      </c>
      <c r="J3045" s="35" t="str">
        <f>VLOOKUP($J3037,ASBVs!$A$2:$AU$1041,47,FALSE)</f>
        <v>2</v>
      </c>
    </row>
    <row r="3046" spans="2:10" ht="12.6" customHeight="1" x14ac:dyDescent="0.3">
      <c r="B3046" s="93">
        <f>VLOOKUP($J3037,ASBVs!$A$2:$AS$1041,45,FALSE)</f>
        <v>124.56</v>
      </c>
      <c r="C3046" s="94"/>
      <c r="D3046" s="93">
        <f>VLOOKUP($J3037,ASBVs!$A$2:$AS$1041,44,FALSE)</f>
        <v>170.19</v>
      </c>
      <c r="E3046" s="94"/>
      <c r="F3046" s="92"/>
      <c r="G3046" s="34" t="s">
        <v>2671</v>
      </c>
      <c r="H3046" s="35" t="str">
        <f>VLOOKUP($J3037,ASBVs!$A$2:$AW$1041,48,FALSE)</f>
        <v>3</v>
      </c>
      <c r="I3046" s="34" t="s">
        <v>2672</v>
      </c>
      <c r="J3046" s="35">
        <f>VLOOKUP($J3037,ASBVs!$A$2:$AW$1041,49,FALSE)</f>
        <v>3</v>
      </c>
    </row>
    <row r="3047" spans="2:10" ht="12.6" customHeight="1" x14ac:dyDescent="0.3">
      <c r="B3047" s="36" t="s">
        <v>2696</v>
      </c>
      <c r="C3047" s="95" t="str">
        <f>VLOOKUP($J3037,ASBVs!$A$2:$E$1041,5,FALSE)</f>
        <v>Pen of 2</v>
      </c>
      <c r="D3047" s="96"/>
      <c r="E3047" s="97" t="s">
        <v>2697</v>
      </c>
      <c r="F3047" s="98"/>
      <c r="G3047" s="74"/>
      <c r="H3047" s="75"/>
      <c r="I3047" s="37" t="s">
        <v>2698</v>
      </c>
      <c r="J3047" s="38"/>
    </row>
    <row r="3049" spans="2:10" ht="12.6" customHeight="1" x14ac:dyDescent="0.3">
      <c r="B3049" s="76" t="s">
        <v>2692</v>
      </c>
      <c r="C3049" s="77"/>
      <c r="D3049" s="20" t="str">
        <f>VLOOKUP($J3049,ASBVs!$A$2:$B$1041,2,FALSE)</f>
        <v>223968</v>
      </c>
      <c r="E3049" s="21"/>
      <c r="F3049" s="22" t="str">
        <f>VLOOKUP($J3049,ASBVs!$A$2:$J$1041,10,FALSE)</f>
        <v>Twin</v>
      </c>
      <c r="G3049" s="78" t="str">
        <f>VLOOKUP($J3049,ASBVs!$A$2:$AX$1041,50,FALSE)</f>
        <v>«««««</v>
      </c>
      <c r="H3049" s="79"/>
      <c r="I3049" s="23" t="s">
        <v>2693</v>
      </c>
      <c r="J3049" s="24" t="s">
        <v>2170</v>
      </c>
    </row>
    <row r="3050" spans="2:10" ht="12.6" customHeight="1" x14ac:dyDescent="0.3">
      <c r="B3050" s="25" t="s">
        <v>2694</v>
      </c>
      <c r="C3050" s="80" t="str">
        <f>VLOOKUP($J3049,ASBVs!$A$2:$H$1041,8,FALSE)</f>
        <v>214627</v>
      </c>
      <c r="D3050" s="80"/>
      <c r="E3050" s="81"/>
      <c r="F3050" s="26" t="s">
        <v>2639</v>
      </c>
      <c r="G3050" s="82">
        <f>VLOOKUP($J3049,ASBVs!$A$2:$I$1041,9,FALSE)</f>
        <v>44707</v>
      </c>
      <c r="H3050" s="83"/>
      <c r="I3050" s="83"/>
      <c r="J3050" s="84"/>
    </row>
    <row r="3051" spans="2:10" ht="12.6" customHeight="1" x14ac:dyDescent="0.3">
      <c r="B3051" s="27" t="s">
        <v>0</v>
      </c>
      <c r="C3051" s="28" t="s">
        <v>1</v>
      </c>
      <c r="D3051" s="28" t="s">
        <v>2</v>
      </c>
      <c r="E3051" s="28" t="s">
        <v>3</v>
      </c>
      <c r="F3051" s="27" t="s">
        <v>4</v>
      </c>
      <c r="G3051" s="28" t="s">
        <v>1093</v>
      </c>
      <c r="H3051" s="28" t="s">
        <v>1092</v>
      </c>
      <c r="I3051" s="28" t="s">
        <v>5</v>
      </c>
      <c r="J3051" s="28" t="s">
        <v>2652</v>
      </c>
    </row>
    <row r="3052" spans="2:10" ht="12.6" customHeight="1" x14ac:dyDescent="0.3">
      <c r="B3052" s="29">
        <f>VLOOKUP($J3049,ASBVs!$A$2:$AP$1041,11,FALSE)</f>
        <v>0.33</v>
      </c>
      <c r="C3052" s="29">
        <f>VLOOKUP($J3049,ASBVs!$A$2:$AP$1041,13,FALSE)</f>
        <v>7.89</v>
      </c>
      <c r="D3052" s="29">
        <f>VLOOKUP($J3049,ASBVs!$A$2:$AP$1041,15,FALSE)</f>
        <v>10.64</v>
      </c>
      <c r="E3052" s="29">
        <f>VLOOKUP($J3049,ASBVs!$A$2:$AP$1041,17,FALSE)</f>
        <v>-0.06</v>
      </c>
      <c r="F3052" s="29">
        <f>VLOOKUP($J3049,ASBVs!$A$2:$AP$1041,19,FALSE)</f>
        <v>1.7</v>
      </c>
      <c r="G3052" s="39">
        <f>VLOOKUP($J3049,ASBVs!$A$2:$AP$1041,41,FALSE)</f>
        <v>0.44</v>
      </c>
      <c r="H3052" s="39">
        <f>VLOOKUP($J3049,ASBVs!$A$2:$AP$1041,39,FALSE)</f>
        <v>0.33</v>
      </c>
      <c r="I3052" s="29">
        <f>VLOOKUP($J3049,ASBVs!$A$2:$AP$1041,21,FALSE)</f>
        <v>0.96</v>
      </c>
      <c r="J3052" s="39">
        <f>VLOOKUP($J3049,ASBVs!$A$2:$AP$1041,31,FALSE)</f>
        <v>0.28000000000000003</v>
      </c>
    </row>
    <row r="3053" spans="2:10" ht="12.6" customHeight="1" x14ac:dyDescent="0.3">
      <c r="B3053" s="29">
        <f>VLOOKUP($J3049,ASBVs!$A$2:$AP$1041,12,FALSE)</f>
        <v>67</v>
      </c>
      <c r="C3053" s="29">
        <f>VLOOKUP($J3049,ASBVs!$A$2:$AP$1041,14,FALSE)</f>
        <v>71</v>
      </c>
      <c r="D3053" s="29">
        <f>VLOOKUP($J3049,ASBVs!$A$2:$AP$1041,16,FALSE)</f>
        <v>61</v>
      </c>
      <c r="E3053" s="29">
        <f>VLOOKUP($J3049,ASBVs!$A$2:$AP$1041,18,FALSE)</f>
        <v>64</v>
      </c>
      <c r="F3053" s="29">
        <f>VLOOKUP($J3049,ASBVs!$A$2:$AP$1041,20,FALSE)</f>
        <v>65</v>
      </c>
      <c r="G3053" s="29">
        <f>VLOOKUP($J3049,ASBVs!$A$2:$AP$1041,42,FALSE)</f>
        <v>53</v>
      </c>
      <c r="H3053" s="29">
        <f>VLOOKUP($J3049,ASBVs!$A$2:$AP$1041,40,FALSE)</f>
        <v>46</v>
      </c>
      <c r="I3053" s="29">
        <f>VLOOKUP($J3049,ASBVs!$A$2:$AP$1041,22,FALSE)</f>
        <v>57</v>
      </c>
      <c r="J3053" s="29">
        <f>VLOOKUP($J3049,ASBVs!$A$2:$AP$1041,32,FALSE)</f>
        <v>51</v>
      </c>
    </row>
    <row r="3054" spans="2:10" ht="12.6" customHeight="1" x14ac:dyDescent="0.3">
      <c r="B3054" s="31" t="s">
        <v>1089</v>
      </c>
      <c r="C3054" s="27" t="s">
        <v>1090</v>
      </c>
      <c r="D3054" s="27" t="s">
        <v>1091</v>
      </c>
      <c r="E3054" s="27" t="s">
        <v>8</v>
      </c>
      <c r="F3054" s="27" t="s">
        <v>6</v>
      </c>
      <c r="G3054" s="27" t="s">
        <v>7</v>
      </c>
      <c r="H3054" s="27" t="s">
        <v>2638</v>
      </c>
      <c r="I3054" s="85" t="s">
        <v>2700</v>
      </c>
      <c r="J3054" s="86"/>
    </row>
    <row r="3055" spans="2:10" ht="12.6" customHeight="1" x14ac:dyDescent="0.3">
      <c r="B3055" s="30">
        <f>VLOOKUP($J3049,ASBVs!$A$2:$AP$1041,33,FALSE)</f>
        <v>0.06</v>
      </c>
      <c r="C3055" s="30">
        <f>VLOOKUP($J3049,ASBVs!$A$2:$AP$1041,35,FALSE)</f>
        <v>0.3</v>
      </c>
      <c r="D3055" s="30">
        <f>VLOOKUP($J3049,ASBVs!$A$2:$AP$1041,37,FALSE)</f>
        <v>0.01</v>
      </c>
      <c r="E3055" s="32">
        <f>VLOOKUP($J3049,ASBVs!$A$2:$AP$1041,29,FALSE)</f>
        <v>3.94</v>
      </c>
      <c r="F3055" s="32">
        <f>VLOOKUP($J3049,ASBVs!$A$2:$AP$1041,23,FALSE)</f>
        <v>-0.04</v>
      </c>
      <c r="G3055" s="32">
        <f>VLOOKUP($J3049,ASBVs!$A$2:$AP$1041,25,FALSE)</f>
        <v>3.27</v>
      </c>
      <c r="H3055" s="32">
        <f>VLOOKUP($J3049,ASBVs!$A$2:$AP$1041,27,FALSE)</f>
        <v>1.5</v>
      </c>
      <c r="I3055" s="86"/>
      <c r="J3055" s="86"/>
    </row>
    <row r="3056" spans="2:10" ht="12.6" customHeight="1" x14ac:dyDescent="0.3">
      <c r="B3056" s="33">
        <f>VLOOKUP($J3049,ASBVs!$A$2:$AP$1041,34,FALSE)</f>
        <v>40</v>
      </c>
      <c r="C3056" s="33">
        <f>VLOOKUP($J3049,ASBVs!$A$2:$AP$1041,36,FALSE)</f>
        <v>49</v>
      </c>
      <c r="D3056" s="33">
        <f>VLOOKUP($J3049,ASBVs!$A$2:$AP$1041,38,FALSE)</f>
        <v>34</v>
      </c>
      <c r="E3056" s="33">
        <f>VLOOKUP($J3049,ASBVs!$A$2:$AP$1041,30,FALSE)</f>
        <v>60</v>
      </c>
      <c r="F3056" s="33">
        <f>VLOOKUP($J3049,ASBVs!$A$2:$AP$1041,24,FALSE)</f>
        <v>49</v>
      </c>
      <c r="G3056" s="33">
        <f>VLOOKUP($J3049,ASBVs!$A$2:$AP$1041,26,FALSE)</f>
        <v>48</v>
      </c>
      <c r="H3056" s="33">
        <f>VLOOKUP($J3049,ASBVs!$A$2:$AP$1041,28,FALSE)</f>
        <v>51</v>
      </c>
      <c r="I3056" s="99">
        <f>VLOOKUP($J3049,ASBVs!$A$2:$AQ$1041,43,FALSE)</f>
        <v>8.85</v>
      </c>
      <c r="J3056" s="79"/>
    </row>
    <row r="3057" spans="2:10" ht="12.6" customHeight="1" x14ac:dyDescent="0.3">
      <c r="B3057" s="87" t="s">
        <v>2695</v>
      </c>
      <c r="C3057" s="88"/>
      <c r="D3057" s="89" t="s">
        <v>2699</v>
      </c>
      <c r="E3057" s="90"/>
      <c r="F3057" s="91" t="str">
        <f>VLOOKUP($J3049,ASBVs!$A$2:$F$1041,6,FALSE)</f>
        <v xml:space="preserve"> </v>
      </c>
      <c r="G3057" s="34" t="s">
        <v>2669</v>
      </c>
      <c r="H3057" s="35" t="str">
        <f>VLOOKUP($J3049,ASBVs!$A$2:$AU$1041,46,FALSE)</f>
        <v>2</v>
      </c>
      <c r="I3057" s="34" t="s">
        <v>2670</v>
      </c>
      <c r="J3057" s="35" t="str">
        <f>VLOOKUP($J3049,ASBVs!$A$2:$AU$1041,47,FALSE)</f>
        <v>2</v>
      </c>
    </row>
    <row r="3058" spans="2:10" ht="12.6" customHeight="1" x14ac:dyDescent="0.3">
      <c r="B3058" s="93">
        <f>VLOOKUP($J3049,ASBVs!$A$2:$AS$1041,45,FALSE)</f>
        <v>132.24</v>
      </c>
      <c r="C3058" s="94"/>
      <c r="D3058" s="93">
        <f>VLOOKUP($J3049,ASBVs!$A$2:$AS$1041,44,FALSE)</f>
        <v>170.54</v>
      </c>
      <c r="E3058" s="94"/>
      <c r="F3058" s="92"/>
      <c r="G3058" s="34" t="s">
        <v>2671</v>
      </c>
      <c r="H3058" s="35" t="str">
        <f>VLOOKUP($J3049,ASBVs!$A$2:$AW$1041,48,FALSE)</f>
        <v>3</v>
      </c>
      <c r="I3058" s="34" t="s">
        <v>2672</v>
      </c>
      <c r="J3058" s="35">
        <f>VLOOKUP($J3049,ASBVs!$A$2:$AW$1041,49,FALSE)</f>
        <v>4</v>
      </c>
    </row>
    <row r="3059" spans="2:10" ht="12.6" customHeight="1" x14ac:dyDescent="0.3">
      <c r="B3059" s="36" t="s">
        <v>2696</v>
      </c>
      <c r="C3059" s="95" t="str">
        <f>VLOOKUP($J3049,ASBVs!$A$2:$E$1041,5,FALSE)</f>
        <v>Pen of 2</v>
      </c>
      <c r="D3059" s="96"/>
      <c r="E3059" s="97" t="s">
        <v>2697</v>
      </c>
      <c r="F3059" s="98"/>
      <c r="G3059" s="74"/>
      <c r="H3059" s="75"/>
      <c r="I3059" s="37" t="s">
        <v>2698</v>
      </c>
      <c r="J3059" s="38"/>
    </row>
    <row r="3061" spans="2:10" ht="12.6" customHeight="1" x14ac:dyDescent="0.3">
      <c r="B3061" s="76" t="s">
        <v>2692</v>
      </c>
      <c r="C3061" s="77"/>
      <c r="D3061" s="20" t="str">
        <f>VLOOKUP($J3061,ASBVs!$A$2:$B$1041,2,FALSE)</f>
        <v>223969</v>
      </c>
      <c r="E3061" s="21"/>
      <c r="F3061" s="22" t="str">
        <f>VLOOKUP($J3061,ASBVs!$A$2:$J$1041,10,FALSE)</f>
        <v>Twin</v>
      </c>
      <c r="G3061" s="78" t="str">
        <f>VLOOKUP($J3061,ASBVs!$A$2:$AX$1041,50,FALSE)</f>
        <v xml:space="preserve"> </v>
      </c>
      <c r="H3061" s="79"/>
      <c r="I3061" s="23" t="s">
        <v>2693</v>
      </c>
      <c r="J3061" s="24" t="s">
        <v>2171</v>
      </c>
    </row>
    <row r="3062" spans="2:10" ht="12.6" customHeight="1" x14ac:dyDescent="0.3">
      <c r="B3062" s="25" t="s">
        <v>2694</v>
      </c>
      <c r="C3062" s="80" t="str">
        <f>VLOOKUP($J3061,ASBVs!$A$2:$H$1041,8,FALSE)</f>
        <v>214627</v>
      </c>
      <c r="D3062" s="80"/>
      <c r="E3062" s="81"/>
      <c r="F3062" s="26" t="s">
        <v>2639</v>
      </c>
      <c r="G3062" s="82">
        <f>VLOOKUP($J3061,ASBVs!$A$2:$I$1041,9,FALSE)</f>
        <v>44707</v>
      </c>
      <c r="H3062" s="83"/>
      <c r="I3062" s="83"/>
      <c r="J3062" s="84"/>
    </row>
    <row r="3063" spans="2:10" ht="12.6" customHeight="1" x14ac:dyDescent="0.3">
      <c r="B3063" s="27" t="s">
        <v>0</v>
      </c>
      <c r="C3063" s="28" t="s">
        <v>1</v>
      </c>
      <c r="D3063" s="28" t="s">
        <v>2</v>
      </c>
      <c r="E3063" s="28" t="s">
        <v>3</v>
      </c>
      <c r="F3063" s="27" t="s">
        <v>4</v>
      </c>
      <c r="G3063" s="28" t="s">
        <v>1093</v>
      </c>
      <c r="H3063" s="28" t="s">
        <v>1092</v>
      </c>
      <c r="I3063" s="28" t="s">
        <v>5</v>
      </c>
      <c r="J3063" s="28" t="s">
        <v>2652</v>
      </c>
    </row>
    <row r="3064" spans="2:10" ht="12.6" customHeight="1" x14ac:dyDescent="0.3">
      <c r="B3064" s="29">
        <f>VLOOKUP($J3061,ASBVs!$A$2:$AP$1041,11,FALSE)</f>
        <v>0.31</v>
      </c>
      <c r="C3064" s="29">
        <f>VLOOKUP($J3061,ASBVs!$A$2:$AP$1041,13,FALSE)</f>
        <v>8.58</v>
      </c>
      <c r="D3064" s="29">
        <f>VLOOKUP($J3061,ASBVs!$A$2:$AP$1041,15,FALSE)</f>
        <v>12.37</v>
      </c>
      <c r="E3064" s="29">
        <f>VLOOKUP($J3061,ASBVs!$A$2:$AP$1041,17,FALSE)</f>
        <v>0.08</v>
      </c>
      <c r="F3064" s="29">
        <f>VLOOKUP($J3061,ASBVs!$A$2:$AP$1041,19,FALSE)</f>
        <v>2.19</v>
      </c>
      <c r="G3064" s="39">
        <f>VLOOKUP($J3061,ASBVs!$A$2:$AP$1041,41,FALSE)</f>
        <v>0.43</v>
      </c>
      <c r="H3064" s="39">
        <f>VLOOKUP($J3061,ASBVs!$A$2:$AP$1041,39,FALSE)</f>
        <v>0.35</v>
      </c>
      <c r="I3064" s="29">
        <f>VLOOKUP($J3061,ASBVs!$A$2:$AP$1041,21,FALSE)</f>
        <v>-0.46</v>
      </c>
      <c r="J3064" s="39">
        <f>VLOOKUP($J3061,ASBVs!$A$2:$AP$1041,31,FALSE)</f>
        <v>0.26</v>
      </c>
    </row>
    <row r="3065" spans="2:10" ht="12.6" customHeight="1" x14ac:dyDescent="0.3">
      <c r="B3065" s="29">
        <f>VLOOKUP($J3061,ASBVs!$A$2:$AP$1041,12,FALSE)</f>
        <v>67</v>
      </c>
      <c r="C3065" s="29">
        <f>VLOOKUP($J3061,ASBVs!$A$2:$AP$1041,14,FALSE)</f>
        <v>71</v>
      </c>
      <c r="D3065" s="29">
        <f>VLOOKUP($J3061,ASBVs!$A$2:$AP$1041,16,FALSE)</f>
        <v>61</v>
      </c>
      <c r="E3065" s="29">
        <f>VLOOKUP($J3061,ASBVs!$A$2:$AP$1041,18,FALSE)</f>
        <v>64</v>
      </c>
      <c r="F3065" s="29">
        <f>VLOOKUP($J3061,ASBVs!$A$2:$AP$1041,20,FALSE)</f>
        <v>65</v>
      </c>
      <c r="G3065" s="29">
        <f>VLOOKUP($J3061,ASBVs!$A$2:$AP$1041,42,FALSE)</f>
        <v>53</v>
      </c>
      <c r="H3065" s="29">
        <f>VLOOKUP($J3061,ASBVs!$A$2:$AP$1041,40,FALSE)</f>
        <v>46</v>
      </c>
      <c r="I3065" s="29">
        <f>VLOOKUP($J3061,ASBVs!$A$2:$AP$1041,22,FALSE)</f>
        <v>57</v>
      </c>
      <c r="J3065" s="29">
        <f>VLOOKUP($J3061,ASBVs!$A$2:$AP$1041,32,FALSE)</f>
        <v>51</v>
      </c>
    </row>
    <row r="3066" spans="2:10" ht="12.6" customHeight="1" x14ac:dyDescent="0.3">
      <c r="B3066" s="31" t="s">
        <v>1089</v>
      </c>
      <c r="C3066" s="27" t="s">
        <v>1090</v>
      </c>
      <c r="D3066" s="27" t="s">
        <v>1091</v>
      </c>
      <c r="E3066" s="27" t="s">
        <v>8</v>
      </c>
      <c r="F3066" s="27" t="s">
        <v>6</v>
      </c>
      <c r="G3066" s="27" t="s">
        <v>7</v>
      </c>
      <c r="H3066" s="27" t="s">
        <v>2638</v>
      </c>
      <c r="I3066" s="85" t="s">
        <v>2700</v>
      </c>
      <c r="J3066" s="86"/>
    </row>
    <row r="3067" spans="2:10" ht="12.6" customHeight="1" x14ac:dyDescent="0.3">
      <c r="B3067" s="30">
        <f>VLOOKUP($J3061,ASBVs!$A$2:$AP$1041,33,FALSE)</f>
        <v>0.06</v>
      </c>
      <c r="C3067" s="30">
        <f>VLOOKUP($J3061,ASBVs!$A$2:$AP$1041,35,FALSE)</f>
        <v>0.34</v>
      </c>
      <c r="D3067" s="30">
        <f>VLOOKUP($J3061,ASBVs!$A$2:$AP$1041,37,FALSE)</f>
        <v>0.01</v>
      </c>
      <c r="E3067" s="32">
        <f>VLOOKUP($J3061,ASBVs!$A$2:$AP$1041,29,FALSE)</f>
        <v>4.38</v>
      </c>
      <c r="F3067" s="32">
        <f>VLOOKUP($J3061,ASBVs!$A$2:$AP$1041,23,FALSE)</f>
        <v>-0.21</v>
      </c>
      <c r="G3067" s="32">
        <f>VLOOKUP($J3061,ASBVs!$A$2:$AP$1041,25,FALSE)</f>
        <v>4.59</v>
      </c>
      <c r="H3067" s="32">
        <f>VLOOKUP($J3061,ASBVs!$A$2:$AP$1041,27,FALSE)</f>
        <v>1.92</v>
      </c>
      <c r="I3067" s="86"/>
      <c r="J3067" s="86"/>
    </row>
    <row r="3068" spans="2:10" ht="12.6" customHeight="1" x14ac:dyDescent="0.3">
      <c r="B3068" s="33">
        <f>VLOOKUP($J3061,ASBVs!$A$2:$AP$1041,34,FALSE)</f>
        <v>40</v>
      </c>
      <c r="C3068" s="33">
        <f>VLOOKUP($J3061,ASBVs!$A$2:$AP$1041,36,FALSE)</f>
        <v>49</v>
      </c>
      <c r="D3068" s="33">
        <f>VLOOKUP($J3061,ASBVs!$A$2:$AP$1041,38,FALSE)</f>
        <v>34</v>
      </c>
      <c r="E3068" s="33">
        <f>VLOOKUP($J3061,ASBVs!$A$2:$AP$1041,30,FALSE)</f>
        <v>59</v>
      </c>
      <c r="F3068" s="33">
        <f>VLOOKUP($J3061,ASBVs!$A$2:$AP$1041,24,FALSE)</f>
        <v>49</v>
      </c>
      <c r="G3068" s="33">
        <f>VLOOKUP($J3061,ASBVs!$A$2:$AP$1041,26,FALSE)</f>
        <v>48</v>
      </c>
      <c r="H3068" s="33">
        <f>VLOOKUP($J3061,ASBVs!$A$2:$AP$1041,28,FALSE)</f>
        <v>52</v>
      </c>
      <c r="I3068" s="99">
        <f>VLOOKUP($J3061,ASBVs!$A$2:$AQ$1041,43,FALSE)</f>
        <v>8.1199999999999992</v>
      </c>
      <c r="J3068" s="79"/>
    </row>
    <row r="3069" spans="2:10" ht="12.6" customHeight="1" x14ac:dyDescent="0.3">
      <c r="B3069" s="87" t="s">
        <v>2695</v>
      </c>
      <c r="C3069" s="88"/>
      <c r="D3069" s="89" t="s">
        <v>2699</v>
      </c>
      <c r="E3069" s="90"/>
      <c r="F3069" s="91" t="str">
        <f>VLOOKUP($J3061,ASBVs!$A$2:$F$1041,6,FALSE)</f>
        <v xml:space="preserve"> </v>
      </c>
      <c r="G3069" s="34" t="s">
        <v>2669</v>
      </c>
      <c r="H3069" s="35" t="str">
        <f>VLOOKUP($J3061,ASBVs!$A$2:$AU$1041,46,FALSE)</f>
        <v>1</v>
      </c>
      <c r="I3069" s="34" t="s">
        <v>2670</v>
      </c>
      <c r="J3069" s="35" t="str">
        <f>VLOOKUP($J3061,ASBVs!$A$2:$AU$1041,47,FALSE)</f>
        <v>1</v>
      </c>
    </row>
    <row r="3070" spans="2:10" ht="12.6" customHeight="1" x14ac:dyDescent="0.3">
      <c r="B3070" s="93">
        <f>VLOOKUP($J3061,ASBVs!$A$2:$AS$1041,45,FALSE)</f>
        <v>128.97</v>
      </c>
      <c r="C3070" s="94"/>
      <c r="D3070" s="93">
        <f>VLOOKUP($J3061,ASBVs!$A$2:$AS$1041,44,FALSE)</f>
        <v>172.52</v>
      </c>
      <c r="E3070" s="94"/>
      <c r="F3070" s="92"/>
      <c r="G3070" s="34" t="s">
        <v>2671</v>
      </c>
      <c r="H3070" s="35" t="str">
        <f>VLOOKUP($J3061,ASBVs!$A$2:$AW$1041,48,FALSE)</f>
        <v>1</v>
      </c>
      <c r="I3070" s="34" t="s">
        <v>2672</v>
      </c>
      <c r="J3070" s="35">
        <f>VLOOKUP($J3061,ASBVs!$A$2:$AW$1041,49,FALSE)</f>
        <v>3</v>
      </c>
    </row>
    <row r="3071" spans="2:10" ht="12.6" customHeight="1" x14ac:dyDescent="0.3">
      <c r="B3071" s="36" t="s">
        <v>2696</v>
      </c>
      <c r="C3071" s="95" t="str">
        <f>VLOOKUP($J3061,ASBVs!$A$2:$E$1041,5,FALSE)</f>
        <v>Pen of 2</v>
      </c>
      <c r="D3071" s="96"/>
      <c r="E3071" s="97" t="s">
        <v>2697</v>
      </c>
      <c r="F3071" s="98"/>
      <c r="G3071" s="74"/>
      <c r="H3071" s="75"/>
      <c r="I3071" s="37" t="s">
        <v>2698</v>
      </c>
      <c r="J3071" s="38"/>
    </row>
    <row r="3073" spans="2:10" ht="12.6" customHeight="1" x14ac:dyDescent="0.3">
      <c r="B3073" s="76" t="s">
        <v>2692</v>
      </c>
      <c r="C3073" s="77"/>
      <c r="D3073" s="20" t="str">
        <f>VLOOKUP($J3073,ASBVs!$A$2:$B$1041,2,FALSE)</f>
        <v>225591</v>
      </c>
      <c r="E3073" s="21"/>
      <c r="F3073" s="22" t="str">
        <f>VLOOKUP($J3073,ASBVs!$A$2:$J$1041,10,FALSE)</f>
        <v>Twin</v>
      </c>
      <c r="G3073" s="78" t="str">
        <f>VLOOKUP($J3073,ASBVs!$A$2:$AX$1041,50,FALSE)</f>
        <v xml:space="preserve"> </v>
      </c>
      <c r="H3073" s="79"/>
      <c r="I3073" s="23" t="s">
        <v>2693</v>
      </c>
      <c r="J3073" s="24" t="s">
        <v>2172</v>
      </c>
    </row>
    <row r="3074" spans="2:10" ht="12.6" customHeight="1" x14ac:dyDescent="0.3">
      <c r="B3074" s="25" t="s">
        <v>2694</v>
      </c>
      <c r="C3074" s="80" t="str">
        <f>VLOOKUP($J3073,ASBVs!$A$2:$H$1041,8,FALSE)</f>
        <v>215475</v>
      </c>
      <c r="D3074" s="80"/>
      <c r="E3074" s="81"/>
      <c r="F3074" s="26" t="s">
        <v>2639</v>
      </c>
      <c r="G3074" s="82">
        <f>VLOOKUP($J3073,ASBVs!$A$2:$I$1041,9,FALSE)</f>
        <v>44727</v>
      </c>
      <c r="H3074" s="83"/>
      <c r="I3074" s="83"/>
      <c r="J3074" s="84"/>
    </row>
    <row r="3075" spans="2:10" ht="12.6" customHeight="1" x14ac:dyDescent="0.3">
      <c r="B3075" s="27" t="s">
        <v>0</v>
      </c>
      <c r="C3075" s="28" t="s">
        <v>1</v>
      </c>
      <c r="D3075" s="28" t="s">
        <v>2</v>
      </c>
      <c r="E3075" s="28" t="s">
        <v>3</v>
      </c>
      <c r="F3075" s="27" t="s">
        <v>4</v>
      </c>
      <c r="G3075" s="28" t="s">
        <v>1093</v>
      </c>
      <c r="H3075" s="28" t="s">
        <v>1092</v>
      </c>
      <c r="I3075" s="28" t="s">
        <v>5</v>
      </c>
      <c r="J3075" s="28" t="s">
        <v>2652</v>
      </c>
    </row>
    <row r="3076" spans="2:10" ht="12.6" customHeight="1" x14ac:dyDescent="0.3">
      <c r="B3076" s="29">
        <f>VLOOKUP($J3073,ASBVs!$A$2:$AP$1041,11,FALSE)</f>
        <v>0.61</v>
      </c>
      <c r="C3076" s="29">
        <f>VLOOKUP($J3073,ASBVs!$A$2:$AP$1041,13,FALSE)</f>
        <v>10.130000000000001</v>
      </c>
      <c r="D3076" s="29">
        <f>VLOOKUP($J3073,ASBVs!$A$2:$AP$1041,15,FALSE)</f>
        <v>18.010000000000002</v>
      </c>
      <c r="E3076" s="29">
        <f>VLOOKUP($J3073,ASBVs!$A$2:$AP$1041,17,FALSE)</f>
        <v>-0.39</v>
      </c>
      <c r="F3076" s="29">
        <f>VLOOKUP($J3073,ASBVs!$A$2:$AP$1041,19,FALSE)</f>
        <v>1.85</v>
      </c>
      <c r="G3076" s="39">
        <f>VLOOKUP($J3073,ASBVs!$A$2:$AP$1041,41,FALSE)</f>
        <v>0.42</v>
      </c>
      <c r="H3076" s="39">
        <f>VLOOKUP($J3073,ASBVs!$A$2:$AP$1041,39,FALSE)</f>
        <v>0.27</v>
      </c>
      <c r="I3076" s="29">
        <f>VLOOKUP($J3073,ASBVs!$A$2:$AP$1041,21,FALSE)</f>
        <v>1.03</v>
      </c>
      <c r="J3076" s="39">
        <f>VLOOKUP($J3073,ASBVs!$A$2:$AP$1041,31,FALSE)</f>
        <v>0.26</v>
      </c>
    </row>
    <row r="3077" spans="2:10" ht="12.6" customHeight="1" x14ac:dyDescent="0.3">
      <c r="B3077" s="29">
        <f>VLOOKUP($J3073,ASBVs!$A$2:$AP$1041,12,FALSE)</f>
        <v>63</v>
      </c>
      <c r="C3077" s="29">
        <f>VLOOKUP($J3073,ASBVs!$A$2:$AP$1041,14,FALSE)</f>
        <v>69</v>
      </c>
      <c r="D3077" s="29">
        <f>VLOOKUP($J3073,ASBVs!$A$2:$AP$1041,16,FALSE)</f>
        <v>60</v>
      </c>
      <c r="E3077" s="29">
        <f>VLOOKUP($J3073,ASBVs!$A$2:$AP$1041,18,FALSE)</f>
        <v>63</v>
      </c>
      <c r="F3077" s="29">
        <f>VLOOKUP($J3073,ASBVs!$A$2:$AP$1041,20,FALSE)</f>
        <v>64</v>
      </c>
      <c r="G3077" s="29">
        <f>VLOOKUP($J3073,ASBVs!$A$2:$AP$1041,42,FALSE)</f>
        <v>50</v>
      </c>
      <c r="H3077" s="29">
        <f>VLOOKUP($J3073,ASBVs!$A$2:$AP$1041,40,FALSE)</f>
        <v>44</v>
      </c>
      <c r="I3077" s="29">
        <f>VLOOKUP($J3073,ASBVs!$A$2:$AP$1041,22,FALSE)</f>
        <v>55</v>
      </c>
      <c r="J3077" s="29">
        <f>VLOOKUP($J3073,ASBVs!$A$2:$AP$1041,32,FALSE)</f>
        <v>49</v>
      </c>
    </row>
    <row r="3078" spans="2:10" ht="12.6" customHeight="1" x14ac:dyDescent="0.3">
      <c r="B3078" s="31" t="s">
        <v>1089</v>
      </c>
      <c r="C3078" s="27" t="s">
        <v>1090</v>
      </c>
      <c r="D3078" s="27" t="s">
        <v>1091</v>
      </c>
      <c r="E3078" s="27" t="s">
        <v>8</v>
      </c>
      <c r="F3078" s="27" t="s">
        <v>6</v>
      </c>
      <c r="G3078" s="27" t="s">
        <v>7</v>
      </c>
      <c r="H3078" s="27" t="s">
        <v>2638</v>
      </c>
      <c r="I3078" s="85" t="s">
        <v>2700</v>
      </c>
      <c r="J3078" s="86"/>
    </row>
    <row r="3079" spans="2:10" ht="12.6" customHeight="1" x14ac:dyDescent="0.3">
      <c r="B3079" s="30">
        <f>VLOOKUP($J3073,ASBVs!$A$2:$AP$1041,33,FALSE)</f>
        <v>0.04</v>
      </c>
      <c r="C3079" s="30">
        <f>VLOOKUP($J3073,ASBVs!$A$2:$AP$1041,35,FALSE)</f>
        <v>0.24</v>
      </c>
      <c r="D3079" s="30">
        <f>VLOOKUP($J3073,ASBVs!$A$2:$AP$1041,37,FALSE)</f>
        <v>0.01</v>
      </c>
      <c r="E3079" s="32">
        <f>VLOOKUP($J3073,ASBVs!$A$2:$AP$1041,29,FALSE)</f>
        <v>5.35</v>
      </c>
      <c r="F3079" s="32">
        <f>VLOOKUP($J3073,ASBVs!$A$2:$AP$1041,23,FALSE)</f>
        <v>-0.38</v>
      </c>
      <c r="G3079" s="32">
        <f>VLOOKUP($J3073,ASBVs!$A$2:$AP$1041,25,FALSE)</f>
        <v>2.54</v>
      </c>
      <c r="H3079" s="32">
        <f>VLOOKUP($J3073,ASBVs!$A$2:$AP$1041,27,FALSE)</f>
        <v>1.91</v>
      </c>
      <c r="I3079" s="86"/>
      <c r="J3079" s="86"/>
    </row>
    <row r="3080" spans="2:10" ht="12.6" customHeight="1" x14ac:dyDescent="0.3">
      <c r="B3080" s="33">
        <f>VLOOKUP($J3073,ASBVs!$A$2:$AP$1041,34,FALSE)</f>
        <v>38</v>
      </c>
      <c r="C3080" s="33">
        <f>VLOOKUP($J3073,ASBVs!$A$2:$AP$1041,36,FALSE)</f>
        <v>47</v>
      </c>
      <c r="D3080" s="33">
        <f>VLOOKUP($J3073,ASBVs!$A$2:$AP$1041,38,FALSE)</f>
        <v>32</v>
      </c>
      <c r="E3080" s="33">
        <f>VLOOKUP($J3073,ASBVs!$A$2:$AP$1041,30,FALSE)</f>
        <v>58</v>
      </c>
      <c r="F3080" s="33">
        <f>VLOOKUP($J3073,ASBVs!$A$2:$AP$1041,24,FALSE)</f>
        <v>47</v>
      </c>
      <c r="G3080" s="33">
        <f>VLOOKUP($J3073,ASBVs!$A$2:$AP$1041,26,FALSE)</f>
        <v>46</v>
      </c>
      <c r="H3080" s="33">
        <f>VLOOKUP($J3073,ASBVs!$A$2:$AP$1041,28,FALSE)</f>
        <v>49</v>
      </c>
      <c r="I3080" s="99">
        <f>VLOOKUP($J3073,ASBVs!$A$2:$AQ$1041,43,FALSE)</f>
        <v>11.16</v>
      </c>
      <c r="J3080" s="79"/>
    </row>
    <row r="3081" spans="2:10" ht="12.6" customHeight="1" x14ac:dyDescent="0.3">
      <c r="B3081" s="87" t="s">
        <v>2695</v>
      </c>
      <c r="C3081" s="88"/>
      <c r="D3081" s="89" t="s">
        <v>2699</v>
      </c>
      <c r="E3081" s="90"/>
      <c r="F3081" s="91" t="str">
        <f>VLOOKUP($J3073,ASBVs!$A$2:$F$1041,6,FALSE)</f>
        <v xml:space="preserve"> </v>
      </c>
      <c r="G3081" s="34" t="s">
        <v>2669</v>
      </c>
      <c r="H3081" s="35" t="str">
        <f>VLOOKUP($J3073,ASBVs!$A$2:$AU$1041,46,FALSE)</f>
        <v>2</v>
      </c>
      <c r="I3081" s="34" t="s">
        <v>2670</v>
      </c>
      <c r="J3081" s="35" t="str">
        <f>VLOOKUP($J3073,ASBVs!$A$2:$AU$1041,47,FALSE)</f>
        <v>2</v>
      </c>
    </row>
    <row r="3082" spans="2:10" ht="12.6" customHeight="1" x14ac:dyDescent="0.3">
      <c r="B3082" s="93">
        <f>VLOOKUP($J3073,ASBVs!$A$2:$AS$1041,45,FALSE)</f>
        <v>126.93</v>
      </c>
      <c r="C3082" s="94"/>
      <c r="D3082" s="93">
        <f>VLOOKUP($J3073,ASBVs!$A$2:$AS$1041,44,FALSE)</f>
        <v>162.87</v>
      </c>
      <c r="E3082" s="94"/>
      <c r="F3082" s="92"/>
      <c r="G3082" s="34" t="s">
        <v>2671</v>
      </c>
      <c r="H3082" s="35" t="str">
        <f>VLOOKUP($J3073,ASBVs!$A$2:$AW$1041,48,FALSE)</f>
        <v>1</v>
      </c>
      <c r="I3082" s="34" t="s">
        <v>2672</v>
      </c>
      <c r="J3082" s="35">
        <f>VLOOKUP($J3073,ASBVs!$A$2:$AW$1041,49,FALSE)</f>
        <v>2</v>
      </c>
    </row>
    <row r="3083" spans="2:10" ht="12.6" customHeight="1" x14ac:dyDescent="0.3">
      <c r="B3083" s="36" t="s">
        <v>2696</v>
      </c>
      <c r="C3083" s="95" t="str">
        <f>VLOOKUP($J3073,ASBVs!$A$2:$E$1041,5,FALSE)</f>
        <v>Pen of 2</v>
      </c>
      <c r="D3083" s="96"/>
      <c r="E3083" s="97" t="s">
        <v>2697</v>
      </c>
      <c r="F3083" s="98"/>
      <c r="G3083" s="74"/>
      <c r="H3083" s="75"/>
      <c r="I3083" s="37" t="s">
        <v>2698</v>
      </c>
      <c r="J3083" s="38"/>
    </row>
    <row r="3085" spans="2:10" ht="12.6" customHeight="1" x14ac:dyDescent="0.3">
      <c r="B3085" s="76" t="s">
        <v>2692</v>
      </c>
      <c r="C3085" s="77"/>
      <c r="D3085" s="20" t="str">
        <f>VLOOKUP($J3085,ASBVs!$A$2:$B$1041,2,FALSE)</f>
        <v>225592</v>
      </c>
      <c r="E3085" s="21"/>
      <c r="F3085" s="22" t="str">
        <f>VLOOKUP($J3085,ASBVs!$A$2:$J$1041,10,FALSE)</f>
        <v>Twin</v>
      </c>
      <c r="G3085" s="78" t="str">
        <f>VLOOKUP($J3085,ASBVs!$A$2:$AX$1041,50,FALSE)</f>
        <v xml:space="preserve"> </v>
      </c>
      <c r="H3085" s="79"/>
      <c r="I3085" s="23" t="s">
        <v>2693</v>
      </c>
      <c r="J3085" s="24" t="s">
        <v>2173</v>
      </c>
    </row>
    <row r="3086" spans="2:10" ht="12.6" customHeight="1" x14ac:dyDescent="0.3">
      <c r="B3086" s="25" t="s">
        <v>2694</v>
      </c>
      <c r="C3086" s="80" t="str">
        <f>VLOOKUP($J3085,ASBVs!$A$2:$H$1041,8,FALSE)</f>
        <v>215475</v>
      </c>
      <c r="D3086" s="80"/>
      <c r="E3086" s="81"/>
      <c r="F3086" s="26" t="s">
        <v>2639</v>
      </c>
      <c r="G3086" s="82">
        <f>VLOOKUP($J3085,ASBVs!$A$2:$I$1041,9,FALSE)</f>
        <v>44727</v>
      </c>
      <c r="H3086" s="83"/>
      <c r="I3086" s="83"/>
      <c r="J3086" s="84"/>
    </row>
    <row r="3087" spans="2:10" ht="12.6" customHeight="1" x14ac:dyDescent="0.3">
      <c r="B3087" s="27" t="s">
        <v>0</v>
      </c>
      <c r="C3087" s="28" t="s">
        <v>1</v>
      </c>
      <c r="D3087" s="28" t="s">
        <v>2</v>
      </c>
      <c r="E3087" s="28" t="s">
        <v>3</v>
      </c>
      <c r="F3087" s="27" t="s">
        <v>4</v>
      </c>
      <c r="G3087" s="28" t="s">
        <v>1093</v>
      </c>
      <c r="H3087" s="28" t="s">
        <v>1092</v>
      </c>
      <c r="I3087" s="28" t="s">
        <v>5</v>
      </c>
      <c r="J3087" s="28" t="s">
        <v>2652</v>
      </c>
    </row>
    <row r="3088" spans="2:10" ht="12.6" customHeight="1" x14ac:dyDescent="0.3">
      <c r="B3088" s="29">
        <f>VLOOKUP($J3085,ASBVs!$A$2:$AP$1041,11,FALSE)</f>
        <v>0.55000000000000004</v>
      </c>
      <c r="C3088" s="29">
        <f>VLOOKUP($J3085,ASBVs!$A$2:$AP$1041,13,FALSE)</f>
        <v>9.5500000000000007</v>
      </c>
      <c r="D3088" s="29">
        <f>VLOOKUP($J3085,ASBVs!$A$2:$AP$1041,15,FALSE)</f>
        <v>16.98</v>
      </c>
      <c r="E3088" s="29">
        <f>VLOOKUP($J3085,ASBVs!$A$2:$AP$1041,17,FALSE)</f>
        <v>-0.11</v>
      </c>
      <c r="F3088" s="29">
        <f>VLOOKUP($J3085,ASBVs!$A$2:$AP$1041,19,FALSE)</f>
        <v>1.76</v>
      </c>
      <c r="G3088" s="39">
        <f>VLOOKUP($J3085,ASBVs!$A$2:$AP$1041,41,FALSE)</f>
        <v>0.43</v>
      </c>
      <c r="H3088" s="39">
        <f>VLOOKUP($J3085,ASBVs!$A$2:$AP$1041,39,FALSE)</f>
        <v>0.27</v>
      </c>
      <c r="I3088" s="29">
        <f>VLOOKUP($J3085,ASBVs!$A$2:$AP$1041,21,FALSE)</f>
        <v>0.52</v>
      </c>
      <c r="J3088" s="39">
        <f>VLOOKUP($J3085,ASBVs!$A$2:$AP$1041,31,FALSE)</f>
        <v>0.3</v>
      </c>
    </row>
    <row r="3089" spans="2:10" ht="12.6" customHeight="1" x14ac:dyDescent="0.3">
      <c r="B3089" s="29">
        <f>VLOOKUP($J3085,ASBVs!$A$2:$AP$1041,12,FALSE)</f>
        <v>63</v>
      </c>
      <c r="C3089" s="29">
        <f>VLOOKUP($J3085,ASBVs!$A$2:$AP$1041,14,FALSE)</f>
        <v>69</v>
      </c>
      <c r="D3089" s="29">
        <f>VLOOKUP($J3085,ASBVs!$A$2:$AP$1041,16,FALSE)</f>
        <v>61</v>
      </c>
      <c r="E3089" s="29">
        <f>VLOOKUP($J3085,ASBVs!$A$2:$AP$1041,18,FALSE)</f>
        <v>63</v>
      </c>
      <c r="F3089" s="29">
        <f>VLOOKUP($J3085,ASBVs!$A$2:$AP$1041,20,FALSE)</f>
        <v>63</v>
      </c>
      <c r="G3089" s="29">
        <f>VLOOKUP($J3085,ASBVs!$A$2:$AP$1041,42,FALSE)</f>
        <v>50</v>
      </c>
      <c r="H3089" s="29">
        <f>VLOOKUP($J3085,ASBVs!$A$2:$AP$1041,40,FALSE)</f>
        <v>44</v>
      </c>
      <c r="I3089" s="29">
        <f>VLOOKUP($J3085,ASBVs!$A$2:$AP$1041,22,FALSE)</f>
        <v>55</v>
      </c>
      <c r="J3089" s="29">
        <f>VLOOKUP($J3085,ASBVs!$A$2:$AP$1041,32,FALSE)</f>
        <v>49</v>
      </c>
    </row>
    <row r="3090" spans="2:10" ht="12.6" customHeight="1" x14ac:dyDescent="0.3">
      <c r="B3090" s="31" t="s">
        <v>1089</v>
      </c>
      <c r="C3090" s="27" t="s">
        <v>1090</v>
      </c>
      <c r="D3090" s="27" t="s">
        <v>1091</v>
      </c>
      <c r="E3090" s="27" t="s">
        <v>8</v>
      </c>
      <c r="F3090" s="27" t="s">
        <v>6</v>
      </c>
      <c r="G3090" s="27" t="s">
        <v>7</v>
      </c>
      <c r="H3090" s="27" t="s">
        <v>2638</v>
      </c>
      <c r="I3090" s="85" t="s">
        <v>2700</v>
      </c>
      <c r="J3090" s="86"/>
    </row>
    <row r="3091" spans="2:10" ht="12.6" customHeight="1" x14ac:dyDescent="0.3">
      <c r="B3091" s="30">
        <f>VLOOKUP($J3085,ASBVs!$A$2:$AP$1041,33,FALSE)</f>
        <v>0.05</v>
      </c>
      <c r="C3091" s="30">
        <f>VLOOKUP($J3085,ASBVs!$A$2:$AP$1041,35,FALSE)</f>
        <v>0.21</v>
      </c>
      <c r="D3091" s="30">
        <f>VLOOKUP($J3085,ASBVs!$A$2:$AP$1041,37,FALSE)</f>
        <v>0.02</v>
      </c>
      <c r="E3091" s="32">
        <f>VLOOKUP($J3085,ASBVs!$A$2:$AP$1041,29,FALSE)</f>
        <v>4.72</v>
      </c>
      <c r="F3091" s="32">
        <f>VLOOKUP($J3085,ASBVs!$A$2:$AP$1041,23,FALSE)</f>
        <v>-0.23</v>
      </c>
      <c r="G3091" s="32">
        <f>VLOOKUP($J3085,ASBVs!$A$2:$AP$1041,25,FALSE)</f>
        <v>2.2999999999999998</v>
      </c>
      <c r="H3091" s="32">
        <f>VLOOKUP($J3085,ASBVs!$A$2:$AP$1041,27,FALSE)</f>
        <v>1.95</v>
      </c>
      <c r="I3091" s="86"/>
      <c r="J3091" s="86"/>
    </row>
    <row r="3092" spans="2:10" ht="12.6" customHeight="1" x14ac:dyDescent="0.3">
      <c r="B3092" s="33">
        <f>VLOOKUP($J3085,ASBVs!$A$2:$AP$1041,34,FALSE)</f>
        <v>38</v>
      </c>
      <c r="C3092" s="33">
        <f>VLOOKUP($J3085,ASBVs!$A$2:$AP$1041,36,FALSE)</f>
        <v>48</v>
      </c>
      <c r="D3092" s="33">
        <f>VLOOKUP($J3085,ASBVs!$A$2:$AP$1041,38,FALSE)</f>
        <v>32</v>
      </c>
      <c r="E3092" s="33">
        <f>VLOOKUP($J3085,ASBVs!$A$2:$AP$1041,30,FALSE)</f>
        <v>58</v>
      </c>
      <c r="F3092" s="33">
        <f>VLOOKUP($J3085,ASBVs!$A$2:$AP$1041,24,FALSE)</f>
        <v>47</v>
      </c>
      <c r="G3092" s="33">
        <f>VLOOKUP($J3085,ASBVs!$A$2:$AP$1041,26,FALSE)</f>
        <v>46</v>
      </c>
      <c r="H3092" s="33">
        <f>VLOOKUP($J3085,ASBVs!$A$2:$AP$1041,28,FALSE)</f>
        <v>50</v>
      </c>
      <c r="I3092" s="99">
        <f>VLOOKUP($J3085,ASBVs!$A$2:$AQ$1041,43,FALSE)</f>
        <v>10.07</v>
      </c>
      <c r="J3092" s="79"/>
    </row>
    <row r="3093" spans="2:10" ht="12.6" customHeight="1" x14ac:dyDescent="0.3">
      <c r="B3093" s="87" t="s">
        <v>2695</v>
      </c>
      <c r="C3093" s="88"/>
      <c r="D3093" s="89" t="s">
        <v>2699</v>
      </c>
      <c r="E3093" s="90"/>
      <c r="F3093" s="91" t="str">
        <f>VLOOKUP($J3085,ASBVs!$A$2:$F$1041,6,FALSE)</f>
        <v xml:space="preserve"> </v>
      </c>
      <c r="G3093" s="34" t="s">
        <v>2669</v>
      </c>
      <c r="H3093" s="35" t="str">
        <f>VLOOKUP($J3085,ASBVs!$A$2:$AU$1041,46,FALSE)</f>
        <v>2</v>
      </c>
      <c r="I3093" s="34" t="s">
        <v>2670</v>
      </c>
      <c r="J3093" s="35" t="str">
        <f>VLOOKUP($J3085,ASBVs!$A$2:$AU$1041,47,FALSE)</f>
        <v>2</v>
      </c>
    </row>
    <row r="3094" spans="2:10" ht="12.6" customHeight="1" x14ac:dyDescent="0.3">
      <c r="B3094" s="93">
        <f>VLOOKUP($J3085,ASBVs!$A$2:$AS$1041,45,FALSE)</f>
        <v>126.26</v>
      </c>
      <c r="C3094" s="94"/>
      <c r="D3094" s="93">
        <f>VLOOKUP($J3085,ASBVs!$A$2:$AS$1041,44,FALSE)</f>
        <v>163.08000000000001</v>
      </c>
      <c r="E3094" s="94"/>
      <c r="F3094" s="92"/>
      <c r="G3094" s="34" t="s">
        <v>2671</v>
      </c>
      <c r="H3094" s="35" t="str">
        <f>VLOOKUP($J3085,ASBVs!$A$2:$AW$1041,48,FALSE)</f>
        <v>2</v>
      </c>
      <c r="I3094" s="34" t="s">
        <v>2672</v>
      </c>
      <c r="J3094" s="35">
        <f>VLOOKUP($J3085,ASBVs!$A$2:$AW$1041,49,FALSE)</f>
        <v>3</v>
      </c>
    </row>
    <row r="3095" spans="2:10" ht="12.6" customHeight="1" x14ac:dyDescent="0.3">
      <c r="B3095" s="36" t="s">
        <v>2696</v>
      </c>
      <c r="C3095" s="95" t="str">
        <f>VLOOKUP($J3085,ASBVs!$A$2:$E$1041,5,FALSE)</f>
        <v>Pen of 2</v>
      </c>
      <c r="D3095" s="96"/>
      <c r="E3095" s="97" t="s">
        <v>2697</v>
      </c>
      <c r="F3095" s="98"/>
      <c r="G3095" s="74"/>
      <c r="H3095" s="75"/>
      <c r="I3095" s="37" t="s">
        <v>2698</v>
      </c>
      <c r="J3095" s="38"/>
    </row>
    <row r="3097" spans="2:10" ht="12.6" customHeight="1" x14ac:dyDescent="0.3">
      <c r="B3097" s="76" t="s">
        <v>2692</v>
      </c>
      <c r="C3097" s="77"/>
      <c r="D3097" s="20" t="str">
        <f>VLOOKUP($J3097,ASBVs!$A$2:$B$1041,2,FALSE)</f>
        <v>223922</v>
      </c>
      <c r="E3097" s="21"/>
      <c r="F3097" s="22" t="str">
        <f>VLOOKUP($J3097,ASBVs!$A$2:$J$1041,10,FALSE)</f>
        <v>Twin</v>
      </c>
      <c r="G3097" s="78" t="str">
        <f>VLOOKUP($J3097,ASBVs!$A$2:$AX$1041,50,FALSE)</f>
        <v xml:space="preserve"> </v>
      </c>
      <c r="H3097" s="79"/>
      <c r="I3097" s="23" t="s">
        <v>2693</v>
      </c>
      <c r="J3097" s="24" t="s">
        <v>2174</v>
      </c>
    </row>
    <row r="3098" spans="2:10" ht="12.6" customHeight="1" x14ac:dyDescent="0.3">
      <c r="B3098" s="25" t="s">
        <v>2694</v>
      </c>
      <c r="C3098" s="80" t="str">
        <f>VLOOKUP($J3097,ASBVs!$A$2:$H$1041,8,FALSE)</f>
        <v>193431</v>
      </c>
      <c r="D3098" s="80"/>
      <c r="E3098" s="81"/>
      <c r="F3098" s="26" t="s">
        <v>2639</v>
      </c>
      <c r="G3098" s="82">
        <f>VLOOKUP($J3097,ASBVs!$A$2:$I$1041,9,FALSE)</f>
        <v>44705</v>
      </c>
      <c r="H3098" s="83"/>
      <c r="I3098" s="83"/>
      <c r="J3098" s="84"/>
    </row>
    <row r="3099" spans="2:10" ht="12.6" customHeight="1" x14ac:dyDescent="0.3">
      <c r="B3099" s="27" t="s">
        <v>0</v>
      </c>
      <c r="C3099" s="28" t="s">
        <v>1</v>
      </c>
      <c r="D3099" s="28" t="s">
        <v>2</v>
      </c>
      <c r="E3099" s="28" t="s">
        <v>3</v>
      </c>
      <c r="F3099" s="27" t="s">
        <v>4</v>
      </c>
      <c r="G3099" s="28" t="s">
        <v>1093</v>
      </c>
      <c r="H3099" s="28" t="s">
        <v>1092</v>
      </c>
      <c r="I3099" s="28" t="s">
        <v>5</v>
      </c>
      <c r="J3099" s="28" t="s">
        <v>2652</v>
      </c>
    </row>
    <row r="3100" spans="2:10" ht="12.6" customHeight="1" x14ac:dyDescent="0.3">
      <c r="B3100" s="29">
        <f>VLOOKUP($J3097,ASBVs!$A$2:$AP$1041,11,FALSE)</f>
        <v>0.37</v>
      </c>
      <c r="C3100" s="29">
        <f>VLOOKUP($J3097,ASBVs!$A$2:$AP$1041,13,FALSE)</f>
        <v>8.91</v>
      </c>
      <c r="D3100" s="29">
        <f>VLOOKUP($J3097,ASBVs!$A$2:$AP$1041,15,FALSE)</f>
        <v>14.9</v>
      </c>
      <c r="E3100" s="29">
        <f>VLOOKUP($J3097,ASBVs!$A$2:$AP$1041,17,FALSE)</f>
        <v>0.16</v>
      </c>
      <c r="F3100" s="29">
        <f>VLOOKUP($J3097,ASBVs!$A$2:$AP$1041,19,FALSE)</f>
        <v>1.96</v>
      </c>
      <c r="G3100" s="39">
        <f>VLOOKUP($J3097,ASBVs!$A$2:$AP$1041,41,FALSE)</f>
        <v>0.42</v>
      </c>
      <c r="H3100" s="39">
        <f>VLOOKUP($J3097,ASBVs!$A$2:$AP$1041,39,FALSE)</f>
        <v>0.26</v>
      </c>
      <c r="I3100" s="29">
        <f>VLOOKUP($J3097,ASBVs!$A$2:$AP$1041,21,FALSE)</f>
        <v>0.21</v>
      </c>
      <c r="J3100" s="39">
        <f>VLOOKUP($J3097,ASBVs!$A$2:$AP$1041,31,FALSE)</f>
        <v>0.3</v>
      </c>
    </row>
    <row r="3101" spans="2:10" ht="12.6" customHeight="1" x14ac:dyDescent="0.3">
      <c r="B3101" s="29">
        <f>VLOOKUP($J3097,ASBVs!$A$2:$AP$1041,12,FALSE)</f>
        <v>66</v>
      </c>
      <c r="C3101" s="29">
        <f>VLOOKUP($J3097,ASBVs!$A$2:$AP$1041,14,FALSE)</f>
        <v>70</v>
      </c>
      <c r="D3101" s="29">
        <f>VLOOKUP($J3097,ASBVs!$A$2:$AP$1041,16,FALSE)</f>
        <v>62</v>
      </c>
      <c r="E3101" s="29">
        <f>VLOOKUP($J3097,ASBVs!$A$2:$AP$1041,18,FALSE)</f>
        <v>66</v>
      </c>
      <c r="F3101" s="29">
        <f>VLOOKUP($J3097,ASBVs!$A$2:$AP$1041,20,FALSE)</f>
        <v>66</v>
      </c>
      <c r="G3101" s="29">
        <f>VLOOKUP($J3097,ASBVs!$A$2:$AP$1041,42,FALSE)</f>
        <v>57</v>
      </c>
      <c r="H3101" s="29">
        <f>VLOOKUP($J3097,ASBVs!$A$2:$AP$1041,40,FALSE)</f>
        <v>49</v>
      </c>
      <c r="I3101" s="29">
        <f>VLOOKUP($J3097,ASBVs!$A$2:$AP$1041,22,FALSE)</f>
        <v>62</v>
      </c>
      <c r="J3101" s="29">
        <f>VLOOKUP($J3097,ASBVs!$A$2:$AP$1041,32,FALSE)</f>
        <v>55</v>
      </c>
    </row>
    <row r="3102" spans="2:10" ht="12.6" customHeight="1" x14ac:dyDescent="0.3">
      <c r="B3102" s="31" t="s">
        <v>1089</v>
      </c>
      <c r="C3102" s="27" t="s">
        <v>1090</v>
      </c>
      <c r="D3102" s="27" t="s">
        <v>1091</v>
      </c>
      <c r="E3102" s="27" t="s">
        <v>8</v>
      </c>
      <c r="F3102" s="27" t="s">
        <v>6</v>
      </c>
      <c r="G3102" s="27" t="s">
        <v>7</v>
      </c>
      <c r="H3102" s="27" t="s">
        <v>2638</v>
      </c>
      <c r="I3102" s="85" t="s">
        <v>2700</v>
      </c>
      <c r="J3102" s="86"/>
    </row>
    <row r="3103" spans="2:10" ht="12.6" customHeight="1" x14ac:dyDescent="0.3">
      <c r="B3103" s="30">
        <f>VLOOKUP($J3097,ASBVs!$A$2:$AP$1041,33,FALSE)</f>
        <v>0.05</v>
      </c>
      <c r="C3103" s="30">
        <f>VLOOKUP($J3097,ASBVs!$A$2:$AP$1041,35,FALSE)</f>
        <v>0.23</v>
      </c>
      <c r="D3103" s="30">
        <f>VLOOKUP($J3097,ASBVs!$A$2:$AP$1041,37,FALSE)</f>
        <v>0.02</v>
      </c>
      <c r="E3103" s="32">
        <f>VLOOKUP($J3097,ASBVs!$A$2:$AP$1041,29,FALSE)</f>
        <v>4.5</v>
      </c>
      <c r="F3103" s="32">
        <f>VLOOKUP($J3097,ASBVs!$A$2:$AP$1041,23,FALSE)</f>
        <v>-0.14000000000000001</v>
      </c>
      <c r="G3103" s="32">
        <f>VLOOKUP($J3097,ASBVs!$A$2:$AP$1041,25,FALSE)</f>
        <v>3.5</v>
      </c>
      <c r="H3103" s="32">
        <f>VLOOKUP($J3097,ASBVs!$A$2:$AP$1041,27,FALSE)</f>
        <v>1.87</v>
      </c>
      <c r="I3103" s="86"/>
      <c r="J3103" s="86"/>
    </row>
    <row r="3104" spans="2:10" ht="12.6" customHeight="1" x14ac:dyDescent="0.3">
      <c r="B3104" s="33">
        <f>VLOOKUP($J3097,ASBVs!$A$2:$AP$1041,34,FALSE)</f>
        <v>43</v>
      </c>
      <c r="C3104" s="33">
        <f>VLOOKUP($J3097,ASBVs!$A$2:$AP$1041,36,FALSE)</f>
        <v>52</v>
      </c>
      <c r="D3104" s="33">
        <f>VLOOKUP($J3097,ASBVs!$A$2:$AP$1041,38,FALSE)</f>
        <v>37</v>
      </c>
      <c r="E3104" s="33">
        <f>VLOOKUP($J3097,ASBVs!$A$2:$AP$1041,30,FALSE)</f>
        <v>61</v>
      </c>
      <c r="F3104" s="33">
        <f>VLOOKUP($J3097,ASBVs!$A$2:$AP$1041,24,FALSE)</f>
        <v>49</v>
      </c>
      <c r="G3104" s="33">
        <f>VLOOKUP($J3097,ASBVs!$A$2:$AP$1041,26,FALSE)</f>
        <v>49</v>
      </c>
      <c r="H3104" s="33">
        <f>VLOOKUP($J3097,ASBVs!$A$2:$AP$1041,28,FALSE)</f>
        <v>53</v>
      </c>
      <c r="I3104" s="99">
        <f>VLOOKUP($J3097,ASBVs!$A$2:$AQ$1041,43,FALSE)</f>
        <v>9.120000000000001</v>
      </c>
      <c r="J3104" s="79"/>
    </row>
    <row r="3105" spans="2:10" ht="12.6" customHeight="1" x14ac:dyDescent="0.3">
      <c r="B3105" s="87" t="s">
        <v>2695</v>
      </c>
      <c r="C3105" s="88"/>
      <c r="D3105" s="89" t="s">
        <v>2699</v>
      </c>
      <c r="E3105" s="90"/>
      <c r="F3105" s="91" t="str">
        <f>VLOOKUP($J3097,ASBVs!$A$2:$F$1041,6,FALSE)</f>
        <v xml:space="preserve"> </v>
      </c>
      <c r="G3105" s="34" t="s">
        <v>2669</v>
      </c>
      <c r="H3105" s="35" t="str">
        <f>VLOOKUP($J3097,ASBVs!$A$2:$AU$1041,46,FALSE)</f>
        <v>3</v>
      </c>
      <c r="I3105" s="34" t="s">
        <v>2670</v>
      </c>
      <c r="J3105" s="35" t="str">
        <f>VLOOKUP($J3097,ASBVs!$A$2:$AU$1041,47,FALSE)</f>
        <v>2</v>
      </c>
    </row>
    <row r="3106" spans="2:10" ht="12.6" customHeight="1" x14ac:dyDescent="0.3">
      <c r="B3106" s="93">
        <f>VLOOKUP($J3097,ASBVs!$A$2:$AS$1041,45,FALSE)</f>
        <v>126.13</v>
      </c>
      <c r="C3106" s="94"/>
      <c r="D3106" s="93">
        <f>VLOOKUP($J3097,ASBVs!$A$2:$AS$1041,44,FALSE)</f>
        <v>163.09</v>
      </c>
      <c r="E3106" s="94"/>
      <c r="F3106" s="92"/>
      <c r="G3106" s="34" t="s">
        <v>2671</v>
      </c>
      <c r="H3106" s="35" t="str">
        <f>VLOOKUP($J3097,ASBVs!$A$2:$AW$1041,48,FALSE)</f>
        <v>3</v>
      </c>
      <c r="I3106" s="34" t="s">
        <v>2672</v>
      </c>
      <c r="J3106" s="35">
        <f>VLOOKUP($J3097,ASBVs!$A$2:$AW$1041,49,FALSE)</f>
        <v>3</v>
      </c>
    </row>
    <row r="3107" spans="2:10" ht="12.6" customHeight="1" x14ac:dyDescent="0.3">
      <c r="B3107" s="36" t="s">
        <v>2696</v>
      </c>
      <c r="C3107" s="95" t="str">
        <f>VLOOKUP($J3097,ASBVs!$A$2:$E$1041,5,FALSE)</f>
        <v>Pen of 2</v>
      </c>
      <c r="D3107" s="96"/>
      <c r="E3107" s="97" t="s">
        <v>2697</v>
      </c>
      <c r="F3107" s="98"/>
      <c r="G3107" s="74"/>
      <c r="H3107" s="75"/>
      <c r="I3107" s="37" t="s">
        <v>2698</v>
      </c>
      <c r="J3107" s="38"/>
    </row>
    <row r="3109" spans="2:10" ht="12.6" customHeight="1" x14ac:dyDescent="0.3">
      <c r="B3109" s="76" t="s">
        <v>2692</v>
      </c>
      <c r="C3109" s="77"/>
      <c r="D3109" s="20" t="str">
        <f>VLOOKUP($J3109,ASBVs!$A$2:$B$1041,2,FALSE)</f>
        <v>223923</v>
      </c>
      <c r="E3109" s="21"/>
      <c r="F3109" s="22" t="str">
        <f>VLOOKUP($J3109,ASBVs!$A$2:$J$1041,10,FALSE)</f>
        <v>Twin</v>
      </c>
      <c r="G3109" s="78" t="str">
        <f>VLOOKUP($J3109,ASBVs!$A$2:$AX$1041,50,FALSE)</f>
        <v xml:space="preserve"> </v>
      </c>
      <c r="H3109" s="79"/>
      <c r="I3109" s="23" t="s">
        <v>2693</v>
      </c>
      <c r="J3109" s="24" t="s">
        <v>2175</v>
      </c>
    </row>
    <row r="3110" spans="2:10" ht="12.6" customHeight="1" x14ac:dyDescent="0.3">
      <c r="B3110" s="25" t="s">
        <v>2694</v>
      </c>
      <c r="C3110" s="80" t="str">
        <f>VLOOKUP($J3109,ASBVs!$A$2:$H$1041,8,FALSE)</f>
        <v>193431</v>
      </c>
      <c r="D3110" s="80"/>
      <c r="E3110" s="81"/>
      <c r="F3110" s="26" t="s">
        <v>2639</v>
      </c>
      <c r="G3110" s="82">
        <f>VLOOKUP($J3109,ASBVs!$A$2:$I$1041,9,FALSE)</f>
        <v>44705</v>
      </c>
      <c r="H3110" s="83"/>
      <c r="I3110" s="83"/>
      <c r="J3110" s="84"/>
    </row>
    <row r="3111" spans="2:10" ht="12.6" customHeight="1" x14ac:dyDescent="0.3">
      <c r="B3111" s="27" t="s">
        <v>0</v>
      </c>
      <c r="C3111" s="28" t="s">
        <v>1</v>
      </c>
      <c r="D3111" s="28" t="s">
        <v>2</v>
      </c>
      <c r="E3111" s="28" t="s">
        <v>3</v>
      </c>
      <c r="F3111" s="27" t="s">
        <v>4</v>
      </c>
      <c r="G3111" s="28" t="s">
        <v>1093</v>
      </c>
      <c r="H3111" s="28" t="s">
        <v>1092</v>
      </c>
      <c r="I3111" s="28" t="s">
        <v>5</v>
      </c>
      <c r="J3111" s="28" t="s">
        <v>2652</v>
      </c>
    </row>
    <row r="3112" spans="2:10" ht="12.6" customHeight="1" x14ac:dyDescent="0.3">
      <c r="B3112" s="29">
        <f>VLOOKUP($J3109,ASBVs!$A$2:$AP$1041,11,FALSE)</f>
        <v>0.31</v>
      </c>
      <c r="C3112" s="29">
        <f>VLOOKUP($J3109,ASBVs!$A$2:$AP$1041,13,FALSE)</f>
        <v>8.77</v>
      </c>
      <c r="D3112" s="29">
        <f>VLOOKUP($J3109,ASBVs!$A$2:$AP$1041,15,FALSE)</f>
        <v>14.68</v>
      </c>
      <c r="E3112" s="29">
        <f>VLOOKUP($J3109,ASBVs!$A$2:$AP$1041,17,FALSE)</f>
        <v>0.22</v>
      </c>
      <c r="F3112" s="29">
        <f>VLOOKUP($J3109,ASBVs!$A$2:$AP$1041,19,FALSE)</f>
        <v>2.11</v>
      </c>
      <c r="G3112" s="39">
        <f>VLOOKUP($J3109,ASBVs!$A$2:$AP$1041,41,FALSE)</f>
        <v>0.42</v>
      </c>
      <c r="H3112" s="39">
        <f>VLOOKUP($J3109,ASBVs!$A$2:$AP$1041,39,FALSE)</f>
        <v>0.26</v>
      </c>
      <c r="I3112" s="29">
        <f>VLOOKUP($J3109,ASBVs!$A$2:$AP$1041,21,FALSE)</f>
        <v>0.21</v>
      </c>
      <c r="J3112" s="39">
        <f>VLOOKUP($J3109,ASBVs!$A$2:$AP$1041,31,FALSE)</f>
        <v>0.3</v>
      </c>
    </row>
    <row r="3113" spans="2:10" ht="12.6" customHeight="1" x14ac:dyDescent="0.3">
      <c r="B3113" s="29">
        <f>VLOOKUP($J3109,ASBVs!$A$2:$AP$1041,12,FALSE)</f>
        <v>66</v>
      </c>
      <c r="C3113" s="29">
        <f>VLOOKUP($J3109,ASBVs!$A$2:$AP$1041,14,FALSE)</f>
        <v>70</v>
      </c>
      <c r="D3113" s="29">
        <f>VLOOKUP($J3109,ASBVs!$A$2:$AP$1041,16,FALSE)</f>
        <v>62</v>
      </c>
      <c r="E3113" s="29">
        <f>VLOOKUP($J3109,ASBVs!$A$2:$AP$1041,18,FALSE)</f>
        <v>66</v>
      </c>
      <c r="F3113" s="29">
        <f>VLOOKUP($J3109,ASBVs!$A$2:$AP$1041,20,FALSE)</f>
        <v>66</v>
      </c>
      <c r="G3113" s="29">
        <f>VLOOKUP($J3109,ASBVs!$A$2:$AP$1041,42,FALSE)</f>
        <v>57</v>
      </c>
      <c r="H3113" s="29">
        <f>VLOOKUP($J3109,ASBVs!$A$2:$AP$1041,40,FALSE)</f>
        <v>49</v>
      </c>
      <c r="I3113" s="29">
        <f>VLOOKUP($J3109,ASBVs!$A$2:$AP$1041,22,FALSE)</f>
        <v>62</v>
      </c>
      <c r="J3113" s="29">
        <f>VLOOKUP($J3109,ASBVs!$A$2:$AP$1041,32,FALSE)</f>
        <v>55</v>
      </c>
    </row>
    <row r="3114" spans="2:10" ht="12.6" customHeight="1" x14ac:dyDescent="0.3">
      <c r="B3114" s="31" t="s">
        <v>1089</v>
      </c>
      <c r="C3114" s="27" t="s">
        <v>1090</v>
      </c>
      <c r="D3114" s="27" t="s">
        <v>1091</v>
      </c>
      <c r="E3114" s="27" t="s">
        <v>8</v>
      </c>
      <c r="F3114" s="27" t="s">
        <v>6</v>
      </c>
      <c r="G3114" s="27" t="s">
        <v>7</v>
      </c>
      <c r="H3114" s="27" t="s">
        <v>2638</v>
      </c>
      <c r="I3114" s="85" t="s">
        <v>2700</v>
      </c>
      <c r="J3114" s="86"/>
    </row>
    <row r="3115" spans="2:10" ht="12.6" customHeight="1" x14ac:dyDescent="0.3">
      <c r="B3115" s="30">
        <f>VLOOKUP($J3109,ASBVs!$A$2:$AP$1041,33,FALSE)</f>
        <v>0.05</v>
      </c>
      <c r="C3115" s="30">
        <f>VLOOKUP($J3109,ASBVs!$A$2:$AP$1041,35,FALSE)</f>
        <v>0.23</v>
      </c>
      <c r="D3115" s="30">
        <f>VLOOKUP($J3109,ASBVs!$A$2:$AP$1041,37,FALSE)</f>
        <v>0.02</v>
      </c>
      <c r="E3115" s="32">
        <f>VLOOKUP($J3109,ASBVs!$A$2:$AP$1041,29,FALSE)</f>
        <v>4.5199999999999996</v>
      </c>
      <c r="F3115" s="32">
        <f>VLOOKUP($J3109,ASBVs!$A$2:$AP$1041,23,FALSE)</f>
        <v>-0.14000000000000001</v>
      </c>
      <c r="G3115" s="32">
        <f>VLOOKUP($J3109,ASBVs!$A$2:$AP$1041,25,FALSE)</f>
        <v>3.48</v>
      </c>
      <c r="H3115" s="32">
        <f>VLOOKUP($J3109,ASBVs!$A$2:$AP$1041,27,FALSE)</f>
        <v>1.95</v>
      </c>
      <c r="I3115" s="86"/>
      <c r="J3115" s="86"/>
    </row>
    <row r="3116" spans="2:10" ht="12.6" customHeight="1" x14ac:dyDescent="0.3">
      <c r="B3116" s="33">
        <f>VLOOKUP($J3109,ASBVs!$A$2:$AP$1041,34,FALSE)</f>
        <v>43</v>
      </c>
      <c r="C3116" s="33">
        <f>VLOOKUP($J3109,ASBVs!$A$2:$AP$1041,36,FALSE)</f>
        <v>52</v>
      </c>
      <c r="D3116" s="33">
        <f>VLOOKUP($J3109,ASBVs!$A$2:$AP$1041,38,FALSE)</f>
        <v>37</v>
      </c>
      <c r="E3116" s="33">
        <f>VLOOKUP($J3109,ASBVs!$A$2:$AP$1041,30,FALSE)</f>
        <v>61</v>
      </c>
      <c r="F3116" s="33">
        <f>VLOOKUP($J3109,ASBVs!$A$2:$AP$1041,24,FALSE)</f>
        <v>49</v>
      </c>
      <c r="G3116" s="33">
        <f>VLOOKUP($J3109,ASBVs!$A$2:$AP$1041,26,FALSE)</f>
        <v>49</v>
      </c>
      <c r="H3116" s="33">
        <f>VLOOKUP($J3109,ASBVs!$A$2:$AP$1041,28,FALSE)</f>
        <v>53</v>
      </c>
      <c r="I3116" s="99">
        <f>VLOOKUP($J3109,ASBVs!$A$2:$AQ$1041,43,FALSE)</f>
        <v>8.98</v>
      </c>
      <c r="J3116" s="79"/>
    </row>
    <row r="3117" spans="2:10" ht="12.6" customHeight="1" x14ac:dyDescent="0.3">
      <c r="B3117" s="87" t="s">
        <v>2695</v>
      </c>
      <c r="C3117" s="88"/>
      <c r="D3117" s="89" t="s">
        <v>2699</v>
      </c>
      <c r="E3117" s="90"/>
      <c r="F3117" s="91" t="str">
        <f>VLOOKUP($J3109,ASBVs!$A$2:$F$1041,6,FALSE)</f>
        <v xml:space="preserve"> </v>
      </c>
      <c r="G3117" s="34" t="s">
        <v>2669</v>
      </c>
      <c r="H3117" s="35" t="str">
        <f>VLOOKUP($J3109,ASBVs!$A$2:$AU$1041,46,FALSE)</f>
        <v>2</v>
      </c>
      <c r="I3117" s="34" t="s">
        <v>2670</v>
      </c>
      <c r="J3117" s="35">
        <v>3</v>
      </c>
    </row>
    <row r="3118" spans="2:10" ht="12.6" customHeight="1" x14ac:dyDescent="0.3">
      <c r="B3118" s="93">
        <f>VLOOKUP($J3109,ASBVs!$A$2:$AS$1041,45,FALSE)</f>
        <v>126.09</v>
      </c>
      <c r="C3118" s="94"/>
      <c r="D3118" s="93">
        <f>VLOOKUP($J3109,ASBVs!$A$2:$AS$1041,44,FALSE)</f>
        <v>163.61000000000001</v>
      </c>
      <c r="E3118" s="94"/>
      <c r="F3118" s="92"/>
      <c r="G3118" s="34" t="s">
        <v>2671</v>
      </c>
      <c r="H3118" s="35" t="str">
        <f>VLOOKUP($J3109,ASBVs!$A$2:$AW$1041,48,FALSE)</f>
        <v>S</v>
      </c>
      <c r="I3118" s="34" t="s">
        <v>2672</v>
      </c>
      <c r="J3118" s="35">
        <f>VLOOKUP($J3109,ASBVs!$A$2:$AW$1041,49,FALSE)</f>
        <v>2</v>
      </c>
    </row>
    <row r="3119" spans="2:10" ht="12.6" customHeight="1" x14ac:dyDescent="0.3">
      <c r="B3119" s="36" t="s">
        <v>2696</v>
      </c>
      <c r="C3119" s="95" t="str">
        <f>VLOOKUP($J3109,ASBVs!$A$2:$E$1041,5,FALSE)</f>
        <v>Pen of 2</v>
      </c>
      <c r="D3119" s="96"/>
      <c r="E3119" s="97" t="s">
        <v>2697</v>
      </c>
      <c r="F3119" s="98"/>
      <c r="G3119" s="74"/>
      <c r="H3119" s="75"/>
      <c r="I3119" s="37" t="s">
        <v>2698</v>
      </c>
      <c r="J3119" s="38"/>
    </row>
    <row r="3121" spans="2:10" ht="12.6" customHeight="1" x14ac:dyDescent="0.3">
      <c r="B3121" s="76" t="s">
        <v>2692</v>
      </c>
      <c r="C3121" s="77"/>
      <c r="D3121" s="20" t="str">
        <f>VLOOKUP($J3121,ASBVs!$A$2:$B$1041,2,FALSE)</f>
        <v>223024</v>
      </c>
      <c r="E3121" s="21"/>
      <c r="F3121" s="22" t="str">
        <f>VLOOKUP($J3121,ASBVs!$A$2:$J$1041,10,FALSE)</f>
        <v>Twin</v>
      </c>
      <c r="G3121" s="78" t="str">
        <f>VLOOKUP($J3121,ASBVs!$A$2:$AX$1041,50,FALSE)</f>
        <v xml:space="preserve"> </v>
      </c>
      <c r="H3121" s="79"/>
      <c r="I3121" s="23" t="s">
        <v>2693</v>
      </c>
      <c r="J3121" s="24">
        <v>251</v>
      </c>
    </row>
    <row r="3122" spans="2:10" ht="12.6" customHeight="1" x14ac:dyDescent="0.3">
      <c r="B3122" s="25" t="s">
        <v>2694</v>
      </c>
      <c r="C3122" s="80" t="str">
        <f>VLOOKUP($J3121,ASBVs!$A$2:$H$1041,8,FALSE)</f>
        <v>196104</v>
      </c>
      <c r="D3122" s="80"/>
      <c r="E3122" s="81"/>
      <c r="F3122" s="26" t="s">
        <v>2639</v>
      </c>
      <c r="G3122" s="82">
        <f>VLOOKUP($J3121,ASBVs!$A$2:$I$1041,9,FALSE)</f>
        <v>44680</v>
      </c>
      <c r="H3122" s="83"/>
      <c r="I3122" s="83"/>
      <c r="J3122" s="84"/>
    </row>
    <row r="3123" spans="2:10" ht="12.6" customHeight="1" x14ac:dyDescent="0.3">
      <c r="B3123" s="27" t="s">
        <v>0</v>
      </c>
      <c r="C3123" s="28" t="s">
        <v>1</v>
      </c>
      <c r="D3123" s="28" t="s">
        <v>2</v>
      </c>
      <c r="E3123" s="28" t="s">
        <v>3</v>
      </c>
      <c r="F3123" s="27" t="s">
        <v>4</v>
      </c>
      <c r="G3123" s="28" t="s">
        <v>1093</v>
      </c>
      <c r="H3123" s="28" t="s">
        <v>1092</v>
      </c>
      <c r="I3123" s="28" t="s">
        <v>5</v>
      </c>
      <c r="J3123" s="28" t="s">
        <v>2652</v>
      </c>
    </row>
    <row r="3124" spans="2:10" ht="12.6" customHeight="1" x14ac:dyDescent="0.3">
      <c r="B3124" s="29">
        <f>VLOOKUP($J3121,ASBVs!$A$2:$AP$1041,11,FALSE)</f>
        <v>0.53</v>
      </c>
      <c r="C3124" s="29">
        <f>VLOOKUP($J3121,ASBVs!$A$2:$AP$1041,13,FALSE)</f>
        <v>9.84</v>
      </c>
      <c r="D3124" s="29">
        <f>VLOOKUP($J3121,ASBVs!$A$2:$AP$1041,15,FALSE)</f>
        <v>15.47</v>
      </c>
      <c r="E3124" s="29">
        <f>VLOOKUP($J3121,ASBVs!$A$2:$AP$1041,17,FALSE)</f>
        <v>-0.28999999999999998</v>
      </c>
      <c r="F3124" s="29">
        <f>VLOOKUP($J3121,ASBVs!$A$2:$AP$1041,19,FALSE)</f>
        <v>1.51</v>
      </c>
      <c r="G3124" s="39">
        <f>VLOOKUP($J3121,ASBVs!$A$2:$AP$1041,41,FALSE)</f>
        <v>0.43</v>
      </c>
      <c r="H3124" s="39">
        <f>VLOOKUP($J3121,ASBVs!$A$2:$AP$1041,39,FALSE)</f>
        <v>0.2</v>
      </c>
      <c r="I3124" s="29">
        <f>VLOOKUP($J3121,ASBVs!$A$2:$AP$1041,21,FALSE)</f>
        <v>0.69</v>
      </c>
      <c r="J3124" s="39">
        <f>VLOOKUP($J3121,ASBVs!$A$2:$AP$1041,31,FALSE)</f>
        <v>0.28000000000000003</v>
      </c>
    </row>
    <row r="3125" spans="2:10" ht="12.6" customHeight="1" x14ac:dyDescent="0.3">
      <c r="B3125" s="29">
        <f>VLOOKUP($J3121,ASBVs!$A$2:$AP$1041,12,FALSE)</f>
        <v>67</v>
      </c>
      <c r="C3125" s="29">
        <f>VLOOKUP($J3121,ASBVs!$A$2:$AP$1041,14,FALSE)</f>
        <v>72</v>
      </c>
      <c r="D3125" s="29">
        <f>VLOOKUP($J3121,ASBVs!$A$2:$AP$1041,16,FALSE)</f>
        <v>64</v>
      </c>
      <c r="E3125" s="29">
        <f>VLOOKUP($J3121,ASBVs!$A$2:$AP$1041,18,FALSE)</f>
        <v>72</v>
      </c>
      <c r="F3125" s="29">
        <f>VLOOKUP($J3121,ASBVs!$A$2:$AP$1041,20,FALSE)</f>
        <v>70</v>
      </c>
      <c r="G3125" s="29">
        <f>VLOOKUP($J3121,ASBVs!$A$2:$AP$1041,42,FALSE)</f>
        <v>62</v>
      </c>
      <c r="H3125" s="29">
        <f>VLOOKUP($J3121,ASBVs!$A$2:$AP$1041,40,FALSE)</f>
        <v>52</v>
      </c>
      <c r="I3125" s="29">
        <f>VLOOKUP($J3121,ASBVs!$A$2:$AP$1041,22,FALSE)</f>
        <v>62</v>
      </c>
      <c r="J3125" s="29">
        <f>VLOOKUP($J3121,ASBVs!$A$2:$AP$1041,32,FALSE)</f>
        <v>60</v>
      </c>
    </row>
    <row r="3126" spans="2:10" ht="12.6" customHeight="1" x14ac:dyDescent="0.3">
      <c r="B3126" s="31" t="s">
        <v>1089</v>
      </c>
      <c r="C3126" s="27" t="s">
        <v>1090</v>
      </c>
      <c r="D3126" s="27" t="s">
        <v>1091</v>
      </c>
      <c r="E3126" s="27" t="s">
        <v>8</v>
      </c>
      <c r="F3126" s="27" t="s">
        <v>6</v>
      </c>
      <c r="G3126" s="27" t="s">
        <v>7</v>
      </c>
      <c r="H3126" s="27" t="s">
        <v>2638</v>
      </c>
      <c r="I3126" s="85" t="s">
        <v>2700</v>
      </c>
      <c r="J3126" s="86"/>
    </row>
    <row r="3127" spans="2:10" ht="12.6" customHeight="1" x14ac:dyDescent="0.3">
      <c r="B3127" s="30">
        <f>VLOOKUP($J3121,ASBVs!$A$2:$AP$1041,33,FALSE)</f>
        <v>0.02</v>
      </c>
      <c r="C3127" s="30">
        <f>VLOOKUP($J3121,ASBVs!$A$2:$AP$1041,35,FALSE)</f>
        <v>0.2</v>
      </c>
      <c r="D3127" s="30">
        <f>VLOOKUP($J3121,ASBVs!$A$2:$AP$1041,37,FALSE)</f>
        <v>0.01</v>
      </c>
      <c r="E3127" s="32">
        <f>VLOOKUP($J3121,ASBVs!$A$2:$AP$1041,29,FALSE)</f>
        <v>5.22</v>
      </c>
      <c r="F3127" s="32">
        <f>VLOOKUP($J3121,ASBVs!$A$2:$AP$1041,23,FALSE)</f>
        <v>-0.22</v>
      </c>
      <c r="G3127" s="32">
        <f>VLOOKUP($J3121,ASBVs!$A$2:$AP$1041,25,FALSE)</f>
        <v>5.36</v>
      </c>
      <c r="H3127" s="32">
        <f>VLOOKUP($J3121,ASBVs!$A$2:$AP$1041,27,FALSE)</f>
        <v>1.92</v>
      </c>
      <c r="I3127" s="86"/>
      <c r="J3127" s="86"/>
    </row>
    <row r="3128" spans="2:10" ht="12.6" customHeight="1" x14ac:dyDescent="0.3">
      <c r="B3128" s="33">
        <f>VLOOKUP($J3121,ASBVs!$A$2:$AP$1041,34,FALSE)</f>
        <v>47</v>
      </c>
      <c r="C3128" s="33">
        <f>VLOOKUP($J3121,ASBVs!$A$2:$AP$1041,36,FALSE)</f>
        <v>55</v>
      </c>
      <c r="D3128" s="33">
        <f>VLOOKUP($J3121,ASBVs!$A$2:$AP$1041,38,FALSE)</f>
        <v>40</v>
      </c>
      <c r="E3128" s="33">
        <f>VLOOKUP($J3121,ASBVs!$A$2:$AP$1041,30,FALSE)</f>
        <v>64</v>
      </c>
      <c r="F3128" s="33">
        <f>VLOOKUP($J3121,ASBVs!$A$2:$AP$1041,24,FALSE)</f>
        <v>51</v>
      </c>
      <c r="G3128" s="33">
        <f>VLOOKUP($J3121,ASBVs!$A$2:$AP$1041,26,FALSE)</f>
        <v>51</v>
      </c>
      <c r="H3128" s="33">
        <f>VLOOKUP($J3121,ASBVs!$A$2:$AP$1041,28,FALSE)</f>
        <v>57</v>
      </c>
      <c r="I3128" s="99">
        <f>VLOOKUP($J3121,ASBVs!$A$2:$AQ$1041,43,FALSE)</f>
        <v>10.53</v>
      </c>
      <c r="J3128" s="79"/>
    </row>
    <row r="3129" spans="2:10" ht="12.6" customHeight="1" x14ac:dyDescent="0.3">
      <c r="B3129" s="87" t="s">
        <v>2695</v>
      </c>
      <c r="C3129" s="88"/>
      <c r="D3129" s="89" t="s">
        <v>2699</v>
      </c>
      <c r="E3129" s="90"/>
      <c r="F3129" s="91" t="str">
        <f>VLOOKUP($J3121,ASBVs!$A$2:$F$1041,6,FALSE)</f>
        <v xml:space="preserve"> </v>
      </c>
      <c r="G3129" s="34" t="s">
        <v>2669</v>
      </c>
      <c r="H3129" s="35" t="str">
        <f>VLOOKUP($J3121,ASBVs!$A$2:$AU$1041,46,FALSE)</f>
        <v>2</v>
      </c>
      <c r="I3129" s="34" t="s">
        <v>2670</v>
      </c>
      <c r="J3129" s="35" t="str">
        <f>VLOOKUP($J3121,ASBVs!$A$2:$AU$1041,47,FALSE)</f>
        <v>2</v>
      </c>
    </row>
    <row r="3130" spans="2:10" ht="12.6" customHeight="1" x14ac:dyDescent="0.3">
      <c r="B3130" s="93">
        <f>VLOOKUP($J3121,ASBVs!$A$2:$AS$1041,45,FALSE)</f>
        <v>126.13</v>
      </c>
      <c r="C3130" s="94"/>
      <c r="D3130" s="93">
        <f>VLOOKUP($J3121,ASBVs!$A$2:$AS$1041,44,FALSE)</f>
        <v>162.91</v>
      </c>
      <c r="E3130" s="94"/>
      <c r="F3130" s="92"/>
      <c r="G3130" s="34" t="s">
        <v>2671</v>
      </c>
      <c r="H3130" s="35" t="str">
        <f>VLOOKUP($J3121,ASBVs!$A$2:$AW$1041,48,FALSE)</f>
        <v>2</v>
      </c>
      <c r="I3130" s="34" t="s">
        <v>2672</v>
      </c>
      <c r="J3130" s="35">
        <f>VLOOKUP($J3121,ASBVs!$A$2:$AW$1041,49,FALSE)</f>
        <v>2</v>
      </c>
    </row>
    <row r="3131" spans="2:10" ht="12.6" customHeight="1" x14ac:dyDescent="0.3">
      <c r="B3131" s="36" t="s">
        <v>2696</v>
      </c>
      <c r="C3131" s="95" t="str">
        <f>VLOOKUP($J3121,ASBVs!$A$2:$E$1041,5,FALSE)</f>
        <v xml:space="preserve">Individual </v>
      </c>
      <c r="D3131" s="96"/>
      <c r="E3131" s="97" t="s">
        <v>2697</v>
      </c>
      <c r="F3131" s="98"/>
      <c r="G3131" s="74"/>
      <c r="H3131" s="75"/>
      <c r="I3131" s="37" t="s">
        <v>2698</v>
      </c>
      <c r="J3131" s="38"/>
    </row>
    <row r="3133" spans="2:10" ht="12.6" customHeight="1" x14ac:dyDescent="0.3">
      <c r="B3133" s="76" t="s">
        <v>2692</v>
      </c>
      <c r="C3133" s="77"/>
      <c r="D3133" s="20" t="str">
        <f>VLOOKUP($J3133,ASBVs!$A$2:$B$1041,2,FALSE)</f>
        <v>223215</v>
      </c>
      <c r="E3133" s="21"/>
      <c r="F3133" s="22" t="str">
        <f>VLOOKUP($J3133,ASBVs!$A$2:$J$1041,10,FALSE)</f>
        <v>Single</v>
      </c>
      <c r="G3133" s="78" t="str">
        <f>VLOOKUP($J3133,ASBVs!$A$2:$AX$1041,50,FALSE)</f>
        <v xml:space="preserve"> </v>
      </c>
      <c r="H3133" s="79"/>
      <c r="I3133" s="23" t="s">
        <v>2693</v>
      </c>
      <c r="J3133" s="24">
        <v>252</v>
      </c>
    </row>
    <row r="3134" spans="2:10" ht="12.6" customHeight="1" x14ac:dyDescent="0.3">
      <c r="B3134" s="25" t="s">
        <v>2694</v>
      </c>
      <c r="C3134" s="80" t="str">
        <f>VLOOKUP($J3133,ASBVs!$A$2:$H$1041,8,FALSE)</f>
        <v>205728</v>
      </c>
      <c r="D3134" s="80"/>
      <c r="E3134" s="81"/>
      <c r="F3134" s="26" t="s">
        <v>2639</v>
      </c>
      <c r="G3134" s="82">
        <f>VLOOKUP($J3133,ASBVs!$A$2:$I$1041,9,FALSE)</f>
        <v>44686</v>
      </c>
      <c r="H3134" s="83"/>
      <c r="I3134" s="83"/>
      <c r="J3134" s="84"/>
    </row>
    <row r="3135" spans="2:10" ht="12.6" customHeight="1" x14ac:dyDescent="0.3">
      <c r="B3135" s="27" t="s">
        <v>0</v>
      </c>
      <c r="C3135" s="28" t="s">
        <v>1</v>
      </c>
      <c r="D3135" s="28" t="s">
        <v>2</v>
      </c>
      <c r="E3135" s="28" t="s">
        <v>3</v>
      </c>
      <c r="F3135" s="27" t="s">
        <v>4</v>
      </c>
      <c r="G3135" s="28" t="s">
        <v>1093</v>
      </c>
      <c r="H3135" s="28" t="s">
        <v>1092</v>
      </c>
      <c r="I3135" s="28" t="s">
        <v>5</v>
      </c>
      <c r="J3135" s="28" t="s">
        <v>2652</v>
      </c>
    </row>
    <row r="3136" spans="2:10" ht="12.6" customHeight="1" x14ac:dyDescent="0.3">
      <c r="B3136" s="29">
        <f>VLOOKUP($J3133,ASBVs!$A$2:$AP$1041,11,FALSE)</f>
        <v>0.7</v>
      </c>
      <c r="C3136" s="29">
        <f>VLOOKUP($J3133,ASBVs!$A$2:$AP$1041,13,FALSE)</f>
        <v>11.1</v>
      </c>
      <c r="D3136" s="29">
        <f>VLOOKUP($J3133,ASBVs!$A$2:$AP$1041,15,FALSE)</f>
        <v>18.43</v>
      </c>
      <c r="E3136" s="29">
        <f>VLOOKUP($J3133,ASBVs!$A$2:$AP$1041,17,FALSE)</f>
        <v>-0.66</v>
      </c>
      <c r="F3136" s="29">
        <f>VLOOKUP($J3133,ASBVs!$A$2:$AP$1041,19,FALSE)</f>
        <v>1.9</v>
      </c>
      <c r="G3136" s="39">
        <f>VLOOKUP($J3133,ASBVs!$A$2:$AP$1041,41,FALSE)</f>
        <v>0.43</v>
      </c>
      <c r="H3136" s="39">
        <f>VLOOKUP($J3133,ASBVs!$A$2:$AP$1041,39,FALSE)</f>
        <v>0.24</v>
      </c>
      <c r="I3136" s="29">
        <f>VLOOKUP($J3133,ASBVs!$A$2:$AP$1041,21,FALSE)</f>
        <v>1.54</v>
      </c>
      <c r="J3136" s="39">
        <f>VLOOKUP($J3133,ASBVs!$A$2:$AP$1041,31,FALSE)</f>
        <v>0.28000000000000003</v>
      </c>
    </row>
    <row r="3137" spans="2:10" ht="12.6" customHeight="1" x14ac:dyDescent="0.3">
      <c r="B3137" s="29">
        <f>VLOOKUP($J3133,ASBVs!$A$2:$AP$1041,12,FALSE)</f>
        <v>65</v>
      </c>
      <c r="C3137" s="29">
        <f>VLOOKUP($J3133,ASBVs!$A$2:$AP$1041,14,FALSE)</f>
        <v>71</v>
      </c>
      <c r="D3137" s="29">
        <f>VLOOKUP($J3133,ASBVs!$A$2:$AP$1041,16,FALSE)</f>
        <v>57</v>
      </c>
      <c r="E3137" s="29">
        <f>VLOOKUP($J3133,ASBVs!$A$2:$AP$1041,18,FALSE)</f>
        <v>65</v>
      </c>
      <c r="F3137" s="29">
        <f>VLOOKUP($J3133,ASBVs!$A$2:$AP$1041,20,FALSE)</f>
        <v>64</v>
      </c>
      <c r="G3137" s="29">
        <f>VLOOKUP($J3133,ASBVs!$A$2:$AP$1041,42,FALSE)</f>
        <v>49</v>
      </c>
      <c r="H3137" s="29">
        <f>VLOOKUP($J3133,ASBVs!$A$2:$AP$1041,40,FALSE)</f>
        <v>43</v>
      </c>
      <c r="I3137" s="29">
        <f>VLOOKUP($J3133,ASBVs!$A$2:$AP$1041,22,FALSE)</f>
        <v>52</v>
      </c>
      <c r="J3137" s="29">
        <f>VLOOKUP($J3133,ASBVs!$A$2:$AP$1041,32,FALSE)</f>
        <v>48</v>
      </c>
    </row>
    <row r="3138" spans="2:10" ht="12.6" customHeight="1" x14ac:dyDescent="0.3">
      <c r="B3138" s="31" t="s">
        <v>1089</v>
      </c>
      <c r="C3138" s="27" t="s">
        <v>1090</v>
      </c>
      <c r="D3138" s="27" t="s">
        <v>1091</v>
      </c>
      <c r="E3138" s="27" t="s">
        <v>8</v>
      </c>
      <c r="F3138" s="27" t="s">
        <v>6</v>
      </c>
      <c r="G3138" s="27" t="s">
        <v>7</v>
      </c>
      <c r="H3138" s="27" t="s">
        <v>2638</v>
      </c>
      <c r="I3138" s="85" t="s">
        <v>2700</v>
      </c>
      <c r="J3138" s="86"/>
    </row>
    <row r="3139" spans="2:10" ht="12.6" customHeight="1" x14ac:dyDescent="0.3">
      <c r="B3139" s="30">
        <f>VLOOKUP($J3133,ASBVs!$A$2:$AP$1041,33,FALSE)</f>
        <v>0.05</v>
      </c>
      <c r="C3139" s="30">
        <f>VLOOKUP($J3133,ASBVs!$A$2:$AP$1041,35,FALSE)</f>
        <v>0.2</v>
      </c>
      <c r="D3139" s="30">
        <f>VLOOKUP($J3133,ASBVs!$A$2:$AP$1041,37,FALSE)</f>
        <v>1E-3</v>
      </c>
      <c r="E3139" s="32">
        <f>VLOOKUP($J3133,ASBVs!$A$2:$AP$1041,29,FALSE)</f>
        <v>5.96</v>
      </c>
      <c r="F3139" s="32">
        <f>VLOOKUP($J3133,ASBVs!$A$2:$AP$1041,23,FALSE)</f>
        <v>-0.71</v>
      </c>
      <c r="G3139" s="32">
        <f>VLOOKUP($J3133,ASBVs!$A$2:$AP$1041,25,FALSE)</f>
        <v>5.42</v>
      </c>
      <c r="H3139" s="32">
        <f>VLOOKUP($J3133,ASBVs!$A$2:$AP$1041,27,FALSE)</f>
        <v>2.1</v>
      </c>
      <c r="I3139" s="86"/>
      <c r="J3139" s="86"/>
    </row>
    <row r="3140" spans="2:10" ht="12.6" customHeight="1" x14ac:dyDescent="0.3">
      <c r="B3140" s="33">
        <f>VLOOKUP($J3133,ASBVs!$A$2:$AP$1041,34,FALSE)</f>
        <v>38</v>
      </c>
      <c r="C3140" s="33">
        <f>VLOOKUP($J3133,ASBVs!$A$2:$AP$1041,36,FALSE)</f>
        <v>46</v>
      </c>
      <c r="D3140" s="33">
        <f>VLOOKUP($J3133,ASBVs!$A$2:$AP$1041,38,FALSE)</f>
        <v>32</v>
      </c>
      <c r="E3140" s="33">
        <f>VLOOKUP($J3133,ASBVs!$A$2:$AP$1041,30,FALSE)</f>
        <v>58</v>
      </c>
      <c r="F3140" s="33">
        <f>VLOOKUP($J3133,ASBVs!$A$2:$AP$1041,24,FALSE)</f>
        <v>42</v>
      </c>
      <c r="G3140" s="33">
        <f>VLOOKUP($J3133,ASBVs!$A$2:$AP$1041,26,FALSE)</f>
        <v>42</v>
      </c>
      <c r="H3140" s="33">
        <f>VLOOKUP($J3133,ASBVs!$A$2:$AP$1041,28,FALSE)</f>
        <v>50</v>
      </c>
      <c r="I3140" s="99">
        <f>VLOOKUP($J3133,ASBVs!$A$2:$AQ$1041,43,FALSE)</f>
        <v>12.64</v>
      </c>
      <c r="J3140" s="79"/>
    </row>
    <row r="3141" spans="2:10" ht="12.6" customHeight="1" x14ac:dyDescent="0.3">
      <c r="B3141" s="87" t="s">
        <v>2695</v>
      </c>
      <c r="C3141" s="88"/>
      <c r="D3141" s="89" t="s">
        <v>2699</v>
      </c>
      <c r="E3141" s="90"/>
      <c r="F3141" s="91" t="str">
        <f>VLOOKUP($J3133,ASBVs!$A$2:$F$1041,6,FALSE)</f>
        <v xml:space="preserve"> </v>
      </c>
      <c r="G3141" s="34" t="s">
        <v>2669</v>
      </c>
      <c r="H3141" s="35" t="str">
        <f>VLOOKUP($J3133,ASBVs!$A$2:$AU$1041,46,FALSE)</f>
        <v>2</v>
      </c>
      <c r="I3141" s="34" t="s">
        <v>2670</v>
      </c>
      <c r="J3141" s="35" t="str">
        <f>VLOOKUP($J3133,ASBVs!$A$2:$AU$1041,47,FALSE)</f>
        <v>3</v>
      </c>
    </row>
    <row r="3142" spans="2:10" ht="12.6" customHeight="1" x14ac:dyDescent="0.3">
      <c r="B3142" s="93">
        <f>VLOOKUP($J3133,ASBVs!$A$2:$AS$1041,45,FALSE)</f>
        <v>126.05</v>
      </c>
      <c r="C3142" s="94"/>
      <c r="D3142" s="93">
        <f>VLOOKUP($J3133,ASBVs!$A$2:$AS$1041,44,FALSE)</f>
        <v>170.98</v>
      </c>
      <c r="E3142" s="94"/>
      <c r="F3142" s="92"/>
      <c r="G3142" s="34" t="s">
        <v>2671</v>
      </c>
      <c r="H3142" s="35" t="str">
        <f>VLOOKUP($J3133,ASBVs!$A$2:$AW$1041,48,FALSE)</f>
        <v>2</v>
      </c>
      <c r="I3142" s="34" t="s">
        <v>2672</v>
      </c>
      <c r="J3142" s="35">
        <f>VLOOKUP($J3133,ASBVs!$A$2:$AW$1041,49,FALSE)</f>
        <v>3</v>
      </c>
    </row>
    <row r="3143" spans="2:10" ht="12.6" customHeight="1" x14ac:dyDescent="0.3">
      <c r="B3143" s="36" t="s">
        <v>2696</v>
      </c>
      <c r="C3143" s="95" t="str">
        <f>VLOOKUP($J3133,ASBVs!$A$2:$E$1041,5,FALSE)</f>
        <v xml:space="preserve">Individual </v>
      </c>
      <c r="D3143" s="96"/>
      <c r="E3143" s="97" t="s">
        <v>2697</v>
      </c>
      <c r="F3143" s="98"/>
      <c r="G3143" s="74"/>
      <c r="H3143" s="75"/>
      <c r="I3143" s="37" t="s">
        <v>2698</v>
      </c>
      <c r="J3143" s="38"/>
    </row>
    <row r="3145" spans="2:10" ht="12.6" customHeight="1" x14ac:dyDescent="0.3">
      <c r="B3145" s="76" t="s">
        <v>2692</v>
      </c>
      <c r="C3145" s="77"/>
      <c r="D3145" s="20" t="str">
        <f>VLOOKUP($J3145,ASBVs!$A$2:$B$1041,2,FALSE)</f>
        <v>223144</v>
      </c>
      <c r="E3145" s="21"/>
      <c r="F3145" s="22" t="str">
        <f>VLOOKUP($J3145,ASBVs!$A$2:$J$1041,10,FALSE)</f>
        <v>Twin</v>
      </c>
      <c r="G3145" s="78" t="str">
        <f>VLOOKUP($J3145,ASBVs!$A$2:$AX$1041,50,FALSE)</f>
        <v xml:space="preserve"> </v>
      </c>
      <c r="H3145" s="79"/>
      <c r="I3145" s="23" t="s">
        <v>2693</v>
      </c>
      <c r="J3145" s="24">
        <v>253</v>
      </c>
    </row>
    <row r="3146" spans="2:10" ht="12.6" customHeight="1" x14ac:dyDescent="0.3">
      <c r="B3146" s="25" t="s">
        <v>2694</v>
      </c>
      <c r="C3146" s="80" t="str">
        <f>VLOOKUP($J3145,ASBVs!$A$2:$H$1041,8,FALSE)</f>
        <v>193431</v>
      </c>
      <c r="D3146" s="80"/>
      <c r="E3146" s="81"/>
      <c r="F3146" s="26" t="s">
        <v>2639</v>
      </c>
      <c r="G3146" s="82">
        <f>VLOOKUP($J3145,ASBVs!$A$2:$I$1041,9,FALSE)</f>
        <v>44685</v>
      </c>
      <c r="H3146" s="83"/>
      <c r="I3146" s="83"/>
      <c r="J3146" s="84"/>
    </row>
    <row r="3147" spans="2:10" ht="12.6" customHeight="1" x14ac:dyDescent="0.3">
      <c r="B3147" s="27" t="s">
        <v>0</v>
      </c>
      <c r="C3147" s="28" t="s">
        <v>1</v>
      </c>
      <c r="D3147" s="28" t="s">
        <v>2</v>
      </c>
      <c r="E3147" s="28" t="s">
        <v>3</v>
      </c>
      <c r="F3147" s="27" t="s">
        <v>4</v>
      </c>
      <c r="G3147" s="28" t="s">
        <v>1093</v>
      </c>
      <c r="H3147" s="28" t="s">
        <v>1092</v>
      </c>
      <c r="I3147" s="28" t="s">
        <v>5</v>
      </c>
      <c r="J3147" s="28" t="s">
        <v>2652</v>
      </c>
    </row>
    <row r="3148" spans="2:10" ht="12.6" customHeight="1" x14ac:dyDescent="0.3">
      <c r="B3148" s="29">
        <f>VLOOKUP($J3145,ASBVs!$A$2:$AP$1041,11,FALSE)</f>
        <v>0.56000000000000005</v>
      </c>
      <c r="C3148" s="29">
        <f>VLOOKUP($J3145,ASBVs!$A$2:$AP$1041,13,FALSE)</f>
        <v>9.35</v>
      </c>
      <c r="D3148" s="29">
        <f>VLOOKUP($J3145,ASBVs!$A$2:$AP$1041,15,FALSE)</f>
        <v>13.49</v>
      </c>
      <c r="E3148" s="29">
        <f>VLOOKUP($J3145,ASBVs!$A$2:$AP$1041,17,FALSE)</f>
        <v>0.08</v>
      </c>
      <c r="F3148" s="29">
        <f>VLOOKUP($J3145,ASBVs!$A$2:$AP$1041,19,FALSE)</f>
        <v>1.74</v>
      </c>
      <c r="G3148" s="39">
        <f>VLOOKUP($J3145,ASBVs!$A$2:$AP$1041,41,FALSE)</f>
        <v>0.28999999999999998</v>
      </c>
      <c r="H3148" s="39">
        <f>VLOOKUP($J3145,ASBVs!$A$2:$AP$1041,39,FALSE)</f>
        <v>0.18</v>
      </c>
      <c r="I3148" s="29">
        <f>VLOOKUP($J3145,ASBVs!$A$2:$AP$1041,21,FALSE)</f>
        <v>1.36</v>
      </c>
      <c r="J3148" s="39">
        <f>VLOOKUP($J3145,ASBVs!$A$2:$AP$1041,31,FALSE)</f>
        <v>0.21</v>
      </c>
    </row>
    <row r="3149" spans="2:10" ht="12.6" customHeight="1" x14ac:dyDescent="0.3">
      <c r="B3149" s="29">
        <f>VLOOKUP($J3145,ASBVs!$A$2:$AP$1041,12,FALSE)</f>
        <v>68</v>
      </c>
      <c r="C3149" s="29">
        <f>VLOOKUP($J3145,ASBVs!$A$2:$AP$1041,14,FALSE)</f>
        <v>72</v>
      </c>
      <c r="D3149" s="29">
        <f>VLOOKUP($J3145,ASBVs!$A$2:$AP$1041,16,FALSE)</f>
        <v>63</v>
      </c>
      <c r="E3149" s="29">
        <f>VLOOKUP($J3145,ASBVs!$A$2:$AP$1041,18,FALSE)</f>
        <v>71</v>
      </c>
      <c r="F3149" s="29">
        <f>VLOOKUP($J3145,ASBVs!$A$2:$AP$1041,20,FALSE)</f>
        <v>69</v>
      </c>
      <c r="G3149" s="29">
        <f>VLOOKUP($J3145,ASBVs!$A$2:$AP$1041,42,FALSE)</f>
        <v>58</v>
      </c>
      <c r="H3149" s="29">
        <f>VLOOKUP($J3145,ASBVs!$A$2:$AP$1041,40,FALSE)</f>
        <v>52</v>
      </c>
      <c r="I3149" s="29">
        <f>VLOOKUP($J3145,ASBVs!$A$2:$AP$1041,22,FALSE)</f>
        <v>63</v>
      </c>
      <c r="J3149" s="29">
        <f>VLOOKUP($J3145,ASBVs!$A$2:$AP$1041,32,FALSE)</f>
        <v>56</v>
      </c>
    </row>
    <row r="3150" spans="2:10" ht="12.6" customHeight="1" x14ac:dyDescent="0.3">
      <c r="B3150" s="31" t="s">
        <v>1089</v>
      </c>
      <c r="C3150" s="27" t="s">
        <v>1090</v>
      </c>
      <c r="D3150" s="27" t="s">
        <v>1091</v>
      </c>
      <c r="E3150" s="27" t="s">
        <v>8</v>
      </c>
      <c r="F3150" s="27" t="s">
        <v>6</v>
      </c>
      <c r="G3150" s="27" t="s">
        <v>7</v>
      </c>
      <c r="H3150" s="27" t="s">
        <v>2638</v>
      </c>
      <c r="I3150" s="85" t="s">
        <v>2700</v>
      </c>
      <c r="J3150" s="86"/>
    </row>
    <row r="3151" spans="2:10" ht="12.6" customHeight="1" x14ac:dyDescent="0.3">
      <c r="B3151" s="30">
        <f>VLOOKUP($J3145,ASBVs!$A$2:$AP$1041,33,FALSE)</f>
        <v>0.04</v>
      </c>
      <c r="C3151" s="30">
        <f>VLOOKUP($J3145,ASBVs!$A$2:$AP$1041,35,FALSE)</f>
        <v>0.13</v>
      </c>
      <c r="D3151" s="30">
        <f>VLOOKUP($J3145,ASBVs!$A$2:$AP$1041,37,FALSE)</f>
        <v>0.01</v>
      </c>
      <c r="E3151" s="32">
        <f>VLOOKUP($J3145,ASBVs!$A$2:$AP$1041,29,FALSE)</f>
        <v>4.3099999999999996</v>
      </c>
      <c r="F3151" s="32">
        <f>VLOOKUP($J3145,ASBVs!$A$2:$AP$1041,23,FALSE)</f>
        <v>-0.16</v>
      </c>
      <c r="G3151" s="32">
        <f>VLOOKUP($J3145,ASBVs!$A$2:$AP$1041,25,FALSE)</f>
        <v>4.92</v>
      </c>
      <c r="H3151" s="32">
        <f>VLOOKUP($J3145,ASBVs!$A$2:$AP$1041,27,FALSE)</f>
        <v>1.79</v>
      </c>
      <c r="I3151" s="86"/>
      <c r="J3151" s="86"/>
    </row>
    <row r="3152" spans="2:10" ht="12.6" customHeight="1" x14ac:dyDescent="0.3">
      <c r="B3152" s="33">
        <f>VLOOKUP($J3145,ASBVs!$A$2:$AP$1041,34,FALSE)</f>
        <v>46</v>
      </c>
      <c r="C3152" s="33">
        <f>VLOOKUP($J3145,ASBVs!$A$2:$AP$1041,36,FALSE)</f>
        <v>55</v>
      </c>
      <c r="D3152" s="33">
        <f>VLOOKUP($J3145,ASBVs!$A$2:$AP$1041,38,FALSE)</f>
        <v>41</v>
      </c>
      <c r="E3152" s="33">
        <f>VLOOKUP($J3145,ASBVs!$A$2:$AP$1041,30,FALSE)</f>
        <v>62</v>
      </c>
      <c r="F3152" s="33">
        <f>VLOOKUP($J3145,ASBVs!$A$2:$AP$1041,24,FALSE)</f>
        <v>52</v>
      </c>
      <c r="G3152" s="33">
        <f>VLOOKUP($J3145,ASBVs!$A$2:$AP$1041,26,FALSE)</f>
        <v>51</v>
      </c>
      <c r="H3152" s="33">
        <f>VLOOKUP($J3145,ASBVs!$A$2:$AP$1041,28,FALSE)</f>
        <v>55</v>
      </c>
      <c r="I3152" s="99">
        <f>VLOOKUP($J3145,ASBVs!$A$2:$AQ$1041,43,FALSE)</f>
        <v>10.709999999999999</v>
      </c>
      <c r="J3152" s="79"/>
    </row>
    <row r="3153" spans="2:10" ht="12.6" customHeight="1" x14ac:dyDescent="0.3">
      <c r="B3153" s="87" t="s">
        <v>2695</v>
      </c>
      <c r="C3153" s="88"/>
      <c r="D3153" s="89" t="s">
        <v>2699</v>
      </c>
      <c r="E3153" s="90"/>
      <c r="F3153" s="91" t="str">
        <f>VLOOKUP($J3145,ASBVs!$A$2:$F$1041,6,FALSE)</f>
        <v xml:space="preserve"> </v>
      </c>
      <c r="G3153" s="34" t="s">
        <v>2669</v>
      </c>
      <c r="H3153" s="35" t="str">
        <f>VLOOKUP($J3145,ASBVs!$A$2:$AU$1041,46,FALSE)</f>
        <v>1</v>
      </c>
      <c r="I3153" s="34" t="s">
        <v>2670</v>
      </c>
      <c r="J3153" s="35" t="str">
        <f>VLOOKUP($J3145,ASBVs!$A$2:$AU$1041,47,FALSE)</f>
        <v>1</v>
      </c>
    </row>
    <row r="3154" spans="2:10" ht="12.6" customHeight="1" x14ac:dyDescent="0.3">
      <c r="B3154" s="93">
        <f>VLOOKUP($J3145,ASBVs!$A$2:$AS$1041,45,FALSE)</f>
        <v>125.97</v>
      </c>
      <c r="C3154" s="94"/>
      <c r="D3154" s="93">
        <f>VLOOKUP($J3145,ASBVs!$A$2:$AS$1041,44,FALSE)</f>
        <v>154.78</v>
      </c>
      <c r="E3154" s="94"/>
      <c r="F3154" s="92"/>
      <c r="G3154" s="34" t="s">
        <v>2671</v>
      </c>
      <c r="H3154" s="35" t="str">
        <f>VLOOKUP($J3145,ASBVs!$A$2:$AW$1041,48,FALSE)</f>
        <v>3</v>
      </c>
      <c r="I3154" s="34" t="s">
        <v>2672</v>
      </c>
      <c r="J3154" s="35">
        <f>VLOOKUP($J3145,ASBVs!$A$2:$AW$1041,49,FALSE)</f>
        <v>3</v>
      </c>
    </row>
    <row r="3155" spans="2:10" ht="12.6" customHeight="1" x14ac:dyDescent="0.3">
      <c r="B3155" s="36" t="s">
        <v>2696</v>
      </c>
      <c r="C3155" s="95" t="str">
        <f>VLOOKUP($J3145,ASBVs!$A$2:$E$1041,5,FALSE)</f>
        <v xml:space="preserve">Individual </v>
      </c>
      <c r="D3155" s="96"/>
      <c r="E3155" s="97" t="s">
        <v>2697</v>
      </c>
      <c r="F3155" s="98"/>
      <c r="G3155" s="74"/>
      <c r="H3155" s="75"/>
      <c r="I3155" s="37" t="s">
        <v>2698</v>
      </c>
      <c r="J3155" s="38"/>
    </row>
    <row r="3157" spans="2:10" ht="12.6" customHeight="1" x14ac:dyDescent="0.3">
      <c r="B3157" s="76" t="s">
        <v>2692</v>
      </c>
      <c r="C3157" s="77"/>
      <c r="D3157" s="20" t="str">
        <f>VLOOKUP($J3157,ASBVs!$A$2:$B$1041,2,FALSE)</f>
        <v>223305</v>
      </c>
      <c r="E3157" s="21"/>
      <c r="F3157" s="22" t="str">
        <f>VLOOKUP($J3157,ASBVs!$A$2:$J$1041,10,FALSE)</f>
        <v>Twin</v>
      </c>
      <c r="G3157" s="78" t="str">
        <f>VLOOKUP($J3157,ASBVs!$A$2:$AX$1041,50,FALSE)</f>
        <v xml:space="preserve"> </v>
      </c>
      <c r="H3157" s="79"/>
      <c r="I3157" s="23" t="s">
        <v>2693</v>
      </c>
      <c r="J3157" s="24">
        <v>254</v>
      </c>
    </row>
    <row r="3158" spans="2:10" ht="12.6" customHeight="1" x14ac:dyDescent="0.3">
      <c r="B3158" s="25" t="s">
        <v>2694</v>
      </c>
      <c r="C3158" s="80" t="str">
        <f>VLOOKUP($J3157,ASBVs!$A$2:$H$1041,8,FALSE)</f>
        <v>196104</v>
      </c>
      <c r="D3158" s="80"/>
      <c r="E3158" s="81"/>
      <c r="F3158" s="26" t="s">
        <v>2639</v>
      </c>
      <c r="G3158" s="82">
        <f>VLOOKUP($J3157,ASBVs!$A$2:$I$1041,9,FALSE)</f>
        <v>44689</v>
      </c>
      <c r="H3158" s="83"/>
      <c r="I3158" s="83"/>
      <c r="J3158" s="84"/>
    </row>
    <row r="3159" spans="2:10" ht="12.6" customHeight="1" x14ac:dyDescent="0.3">
      <c r="B3159" s="27" t="s">
        <v>0</v>
      </c>
      <c r="C3159" s="28" t="s">
        <v>1</v>
      </c>
      <c r="D3159" s="28" t="s">
        <v>2</v>
      </c>
      <c r="E3159" s="28" t="s">
        <v>3</v>
      </c>
      <c r="F3159" s="27" t="s">
        <v>4</v>
      </c>
      <c r="G3159" s="28" t="s">
        <v>1093</v>
      </c>
      <c r="H3159" s="28" t="s">
        <v>1092</v>
      </c>
      <c r="I3159" s="28" t="s">
        <v>5</v>
      </c>
      <c r="J3159" s="28" t="s">
        <v>2652</v>
      </c>
    </row>
    <row r="3160" spans="2:10" ht="12.6" customHeight="1" x14ac:dyDescent="0.3">
      <c r="B3160" s="29">
        <f>VLOOKUP($J3157,ASBVs!$A$2:$AP$1041,11,FALSE)</f>
        <v>0.55000000000000004</v>
      </c>
      <c r="C3160" s="29">
        <f>VLOOKUP($J3157,ASBVs!$A$2:$AP$1041,13,FALSE)</f>
        <v>9.31</v>
      </c>
      <c r="D3160" s="29">
        <f>VLOOKUP($J3157,ASBVs!$A$2:$AP$1041,15,FALSE)</f>
        <v>14.73</v>
      </c>
      <c r="E3160" s="29">
        <f>VLOOKUP($J3157,ASBVs!$A$2:$AP$1041,17,FALSE)</f>
        <v>-0.41</v>
      </c>
      <c r="F3160" s="29">
        <f>VLOOKUP($J3157,ASBVs!$A$2:$AP$1041,19,FALSE)</f>
        <v>1.68</v>
      </c>
      <c r="G3160" s="39">
        <f>VLOOKUP($J3157,ASBVs!$A$2:$AP$1041,41,FALSE)</f>
        <v>0.45</v>
      </c>
      <c r="H3160" s="39">
        <f>VLOOKUP($J3157,ASBVs!$A$2:$AP$1041,39,FALSE)</f>
        <v>0.23</v>
      </c>
      <c r="I3160" s="29">
        <f>VLOOKUP($J3157,ASBVs!$A$2:$AP$1041,21,FALSE)</f>
        <v>-0.1</v>
      </c>
      <c r="J3160" s="39">
        <f>VLOOKUP($J3157,ASBVs!$A$2:$AP$1041,31,FALSE)</f>
        <v>0.28999999999999998</v>
      </c>
    </row>
    <row r="3161" spans="2:10" ht="12.6" customHeight="1" x14ac:dyDescent="0.3">
      <c r="B3161" s="29">
        <f>VLOOKUP($J3157,ASBVs!$A$2:$AP$1041,12,FALSE)</f>
        <v>67</v>
      </c>
      <c r="C3161" s="29">
        <f>VLOOKUP($J3157,ASBVs!$A$2:$AP$1041,14,FALSE)</f>
        <v>72</v>
      </c>
      <c r="D3161" s="29">
        <f>VLOOKUP($J3157,ASBVs!$A$2:$AP$1041,16,FALSE)</f>
        <v>63</v>
      </c>
      <c r="E3161" s="29">
        <f>VLOOKUP($J3157,ASBVs!$A$2:$AP$1041,18,FALSE)</f>
        <v>71</v>
      </c>
      <c r="F3161" s="29">
        <f>VLOOKUP($J3157,ASBVs!$A$2:$AP$1041,20,FALSE)</f>
        <v>69</v>
      </c>
      <c r="G3161" s="29">
        <f>VLOOKUP($J3157,ASBVs!$A$2:$AP$1041,42,FALSE)</f>
        <v>60</v>
      </c>
      <c r="H3161" s="29">
        <f>VLOOKUP($J3157,ASBVs!$A$2:$AP$1041,40,FALSE)</f>
        <v>51</v>
      </c>
      <c r="I3161" s="29">
        <f>VLOOKUP($J3157,ASBVs!$A$2:$AP$1041,22,FALSE)</f>
        <v>63</v>
      </c>
      <c r="J3161" s="29">
        <f>VLOOKUP($J3157,ASBVs!$A$2:$AP$1041,32,FALSE)</f>
        <v>58</v>
      </c>
    </row>
    <row r="3162" spans="2:10" ht="12.6" customHeight="1" x14ac:dyDescent="0.3">
      <c r="B3162" s="31" t="s">
        <v>1089</v>
      </c>
      <c r="C3162" s="27" t="s">
        <v>1090</v>
      </c>
      <c r="D3162" s="27" t="s">
        <v>1091</v>
      </c>
      <c r="E3162" s="27" t="s">
        <v>8</v>
      </c>
      <c r="F3162" s="27" t="s">
        <v>6</v>
      </c>
      <c r="G3162" s="27" t="s">
        <v>7</v>
      </c>
      <c r="H3162" s="27" t="s">
        <v>2638</v>
      </c>
      <c r="I3162" s="85" t="s">
        <v>2700</v>
      </c>
      <c r="J3162" s="86"/>
    </row>
    <row r="3163" spans="2:10" ht="12.6" customHeight="1" x14ac:dyDescent="0.3">
      <c r="B3163" s="30">
        <f>VLOOKUP($J3157,ASBVs!$A$2:$AP$1041,33,FALSE)</f>
        <v>0.03</v>
      </c>
      <c r="C3163" s="30">
        <f>VLOOKUP($J3157,ASBVs!$A$2:$AP$1041,35,FALSE)</f>
        <v>0.2</v>
      </c>
      <c r="D3163" s="30">
        <f>VLOOKUP($J3157,ASBVs!$A$2:$AP$1041,37,FALSE)</f>
        <v>0.03</v>
      </c>
      <c r="E3163" s="32">
        <f>VLOOKUP($J3157,ASBVs!$A$2:$AP$1041,29,FALSE)</f>
        <v>5.0999999999999996</v>
      </c>
      <c r="F3163" s="32">
        <f>VLOOKUP($J3157,ASBVs!$A$2:$AP$1041,23,FALSE)</f>
        <v>-0.19</v>
      </c>
      <c r="G3163" s="32">
        <f>VLOOKUP($J3157,ASBVs!$A$2:$AP$1041,25,FALSE)</f>
        <v>3.95</v>
      </c>
      <c r="H3163" s="32">
        <f>VLOOKUP($J3157,ASBVs!$A$2:$AP$1041,27,FALSE)</f>
        <v>1.73</v>
      </c>
      <c r="I3163" s="86"/>
      <c r="J3163" s="86"/>
    </row>
    <row r="3164" spans="2:10" ht="12.6" customHeight="1" x14ac:dyDescent="0.3">
      <c r="B3164" s="33">
        <f>VLOOKUP($J3157,ASBVs!$A$2:$AP$1041,34,FALSE)</f>
        <v>45</v>
      </c>
      <c r="C3164" s="33">
        <f>VLOOKUP($J3157,ASBVs!$A$2:$AP$1041,36,FALSE)</f>
        <v>54</v>
      </c>
      <c r="D3164" s="33">
        <f>VLOOKUP($J3157,ASBVs!$A$2:$AP$1041,38,FALSE)</f>
        <v>39</v>
      </c>
      <c r="E3164" s="33">
        <f>VLOOKUP($J3157,ASBVs!$A$2:$AP$1041,30,FALSE)</f>
        <v>63</v>
      </c>
      <c r="F3164" s="33">
        <f>VLOOKUP($J3157,ASBVs!$A$2:$AP$1041,24,FALSE)</f>
        <v>51</v>
      </c>
      <c r="G3164" s="33">
        <f>VLOOKUP($J3157,ASBVs!$A$2:$AP$1041,26,FALSE)</f>
        <v>51</v>
      </c>
      <c r="H3164" s="33">
        <f>VLOOKUP($J3157,ASBVs!$A$2:$AP$1041,28,FALSE)</f>
        <v>56</v>
      </c>
      <c r="I3164" s="99">
        <f>VLOOKUP($J3157,ASBVs!$A$2:$AQ$1041,43,FALSE)</f>
        <v>9.2100000000000009</v>
      </c>
      <c r="J3164" s="79"/>
    </row>
    <row r="3165" spans="2:10" ht="12.6" customHeight="1" x14ac:dyDescent="0.3">
      <c r="B3165" s="87" t="s">
        <v>2695</v>
      </c>
      <c r="C3165" s="88"/>
      <c r="D3165" s="89" t="s">
        <v>2699</v>
      </c>
      <c r="E3165" s="90"/>
      <c r="F3165" s="91" t="str">
        <f>VLOOKUP($J3157,ASBVs!$A$2:$F$1041,6,FALSE)</f>
        <v xml:space="preserve"> </v>
      </c>
      <c r="G3165" s="34" t="s">
        <v>2669</v>
      </c>
      <c r="H3165" s="35" t="str">
        <f>VLOOKUP($J3157,ASBVs!$A$2:$AU$1041,46,FALSE)</f>
        <v>2</v>
      </c>
      <c r="I3165" s="34" t="s">
        <v>2670</v>
      </c>
      <c r="J3165" s="35" t="str">
        <f>VLOOKUP($J3157,ASBVs!$A$2:$AU$1041,47,FALSE)</f>
        <v>2</v>
      </c>
    </row>
    <row r="3166" spans="2:10" ht="12.6" customHeight="1" x14ac:dyDescent="0.3">
      <c r="B3166" s="93">
        <f>VLOOKUP($J3157,ASBVs!$A$2:$AS$1041,45,FALSE)</f>
        <v>125.46</v>
      </c>
      <c r="C3166" s="94"/>
      <c r="D3166" s="93">
        <f>VLOOKUP($J3157,ASBVs!$A$2:$AS$1041,44,FALSE)</f>
        <v>160.32</v>
      </c>
      <c r="E3166" s="94"/>
      <c r="F3166" s="92"/>
      <c r="G3166" s="34" t="s">
        <v>2671</v>
      </c>
      <c r="H3166" s="35" t="str">
        <f>VLOOKUP($J3157,ASBVs!$A$2:$AW$1041,48,FALSE)</f>
        <v>3</v>
      </c>
      <c r="I3166" s="34" t="s">
        <v>2672</v>
      </c>
      <c r="J3166" s="35">
        <f>VLOOKUP($J3157,ASBVs!$A$2:$AW$1041,49,FALSE)</f>
        <v>3</v>
      </c>
    </row>
    <row r="3167" spans="2:10" ht="12.6" customHeight="1" x14ac:dyDescent="0.3">
      <c r="B3167" s="36" t="s">
        <v>2696</v>
      </c>
      <c r="C3167" s="95" t="str">
        <f>VLOOKUP($J3157,ASBVs!$A$2:$E$1041,5,FALSE)</f>
        <v xml:space="preserve">Individual </v>
      </c>
      <c r="D3167" s="96"/>
      <c r="E3167" s="97" t="s">
        <v>2697</v>
      </c>
      <c r="F3167" s="98"/>
      <c r="G3167" s="74"/>
      <c r="H3167" s="75"/>
      <c r="I3167" s="37" t="s">
        <v>2698</v>
      </c>
      <c r="J3167" s="38"/>
    </row>
    <row r="3169" spans="2:10" ht="12.6" customHeight="1" x14ac:dyDescent="0.3">
      <c r="B3169" s="76" t="s">
        <v>2692</v>
      </c>
      <c r="C3169" s="77"/>
      <c r="D3169" s="20" t="str">
        <f>VLOOKUP($J3169,ASBVs!$A$2:$B$1041,2,FALSE)</f>
        <v>229879</v>
      </c>
      <c r="E3169" s="21"/>
      <c r="F3169" s="22" t="str">
        <f>VLOOKUP($J3169,ASBVs!$A$2:$J$1041,10,FALSE)</f>
        <v>Single - ET</v>
      </c>
      <c r="G3169" s="78" t="str">
        <f>VLOOKUP($J3169,ASBVs!$A$2:$AX$1041,50,FALSE)</f>
        <v>«««««</v>
      </c>
      <c r="H3169" s="79"/>
      <c r="I3169" s="23" t="s">
        <v>2693</v>
      </c>
      <c r="J3169" s="24">
        <v>255</v>
      </c>
    </row>
    <row r="3170" spans="2:10" ht="12.6" customHeight="1" x14ac:dyDescent="0.3">
      <c r="B3170" s="25" t="s">
        <v>2694</v>
      </c>
      <c r="C3170" s="80" t="str">
        <f>VLOOKUP($J3169,ASBVs!$A$2:$H$1041,8,FALSE)</f>
        <v>193431</v>
      </c>
      <c r="D3170" s="80"/>
      <c r="E3170" s="81"/>
      <c r="F3170" s="26" t="s">
        <v>2639</v>
      </c>
      <c r="G3170" s="82">
        <f>VLOOKUP($J3169,ASBVs!$A$2:$I$1041,9,FALSE)</f>
        <v>44710</v>
      </c>
      <c r="H3170" s="83"/>
      <c r="I3170" s="83"/>
      <c r="J3170" s="84"/>
    </row>
    <row r="3171" spans="2:10" ht="12.6" customHeight="1" x14ac:dyDescent="0.3">
      <c r="B3171" s="27" t="s">
        <v>0</v>
      </c>
      <c r="C3171" s="28" t="s">
        <v>1</v>
      </c>
      <c r="D3171" s="28" t="s">
        <v>2</v>
      </c>
      <c r="E3171" s="28" t="s">
        <v>3</v>
      </c>
      <c r="F3171" s="27" t="s">
        <v>4</v>
      </c>
      <c r="G3171" s="28" t="s">
        <v>1093</v>
      </c>
      <c r="H3171" s="28" t="s">
        <v>1092</v>
      </c>
      <c r="I3171" s="28" t="s">
        <v>5</v>
      </c>
      <c r="J3171" s="28" t="s">
        <v>2652</v>
      </c>
    </row>
    <row r="3172" spans="2:10" ht="12.6" customHeight="1" x14ac:dyDescent="0.3">
      <c r="B3172" s="29">
        <f>VLOOKUP($J3169,ASBVs!$A$2:$AP$1041,11,FALSE)</f>
        <v>0.64</v>
      </c>
      <c r="C3172" s="29">
        <f>VLOOKUP($J3169,ASBVs!$A$2:$AP$1041,13,FALSE)</f>
        <v>9.67</v>
      </c>
      <c r="D3172" s="29">
        <f>VLOOKUP($J3169,ASBVs!$A$2:$AP$1041,15,FALSE)</f>
        <v>12.66</v>
      </c>
      <c r="E3172" s="29">
        <f>VLOOKUP($J3169,ASBVs!$A$2:$AP$1041,17,FALSE)</f>
        <v>0.94</v>
      </c>
      <c r="F3172" s="29">
        <f>VLOOKUP($J3169,ASBVs!$A$2:$AP$1041,19,FALSE)</f>
        <v>2.11</v>
      </c>
      <c r="G3172" s="39">
        <f>VLOOKUP($J3169,ASBVs!$A$2:$AP$1041,41,FALSE)</f>
        <v>0.45</v>
      </c>
      <c r="H3172" s="39">
        <f>VLOOKUP($J3169,ASBVs!$A$2:$AP$1041,39,FALSE)</f>
        <v>0.28999999999999998</v>
      </c>
      <c r="I3172" s="29">
        <f>VLOOKUP($J3169,ASBVs!$A$2:$AP$1041,21,FALSE)</f>
        <v>0.39</v>
      </c>
      <c r="J3172" s="39">
        <f>VLOOKUP($J3169,ASBVs!$A$2:$AP$1041,31,FALSE)</f>
        <v>0.28999999999999998</v>
      </c>
    </row>
    <row r="3173" spans="2:10" ht="12.6" customHeight="1" x14ac:dyDescent="0.3">
      <c r="B3173" s="29">
        <f>VLOOKUP($J3169,ASBVs!$A$2:$AP$1041,12,FALSE)</f>
        <v>70</v>
      </c>
      <c r="C3173" s="29">
        <f>VLOOKUP($J3169,ASBVs!$A$2:$AP$1041,14,FALSE)</f>
        <v>73</v>
      </c>
      <c r="D3173" s="29">
        <f>VLOOKUP($J3169,ASBVs!$A$2:$AP$1041,16,FALSE)</f>
        <v>66</v>
      </c>
      <c r="E3173" s="29">
        <f>VLOOKUP($J3169,ASBVs!$A$2:$AP$1041,18,FALSE)</f>
        <v>69</v>
      </c>
      <c r="F3173" s="29">
        <f>VLOOKUP($J3169,ASBVs!$A$2:$AP$1041,20,FALSE)</f>
        <v>68</v>
      </c>
      <c r="G3173" s="29">
        <f>VLOOKUP($J3169,ASBVs!$A$2:$AP$1041,42,FALSE)</f>
        <v>61</v>
      </c>
      <c r="H3173" s="29">
        <f>VLOOKUP($J3169,ASBVs!$A$2:$AP$1041,40,FALSE)</f>
        <v>53</v>
      </c>
      <c r="I3173" s="29">
        <f>VLOOKUP($J3169,ASBVs!$A$2:$AP$1041,22,FALSE)</f>
        <v>67</v>
      </c>
      <c r="J3173" s="29">
        <f>VLOOKUP($J3169,ASBVs!$A$2:$AP$1041,32,FALSE)</f>
        <v>59</v>
      </c>
    </row>
    <row r="3174" spans="2:10" ht="12.6" customHeight="1" x14ac:dyDescent="0.3">
      <c r="B3174" s="31" t="s">
        <v>1089</v>
      </c>
      <c r="C3174" s="27" t="s">
        <v>1090</v>
      </c>
      <c r="D3174" s="27" t="s">
        <v>1091</v>
      </c>
      <c r="E3174" s="27" t="s">
        <v>8</v>
      </c>
      <c r="F3174" s="27" t="s">
        <v>6</v>
      </c>
      <c r="G3174" s="27" t="s">
        <v>7</v>
      </c>
      <c r="H3174" s="27" t="s">
        <v>2638</v>
      </c>
      <c r="I3174" s="85" t="s">
        <v>2700</v>
      </c>
      <c r="J3174" s="86"/>
    </row>
    <row r="3175" spans="2:10" ht="12.6" customHeight="1" x14ac:dyDescent="0.3">
      <c r="B3175" s="30">
        <f>VLOOKUP($J3169,ASBVs!$A$2:$AP$1041,33,FALSE)</f>
        <v>0.05</v>
      </c>
      <c r="C3175" s="30">
        <f>VLOOKUP($J3169,ASBVs!$A$2:$AP$1041,35,FALSE)</f>
        <v>0.24</v>
      </c>
      <c r="D3175" s="30">
        <f>VLOOKUP($J3169,ASBVs!$A$2:$AP$1041,37,FALSE)</f>
        <v>0.02</v>
      </c>
      <c r="E3175" s="32">
        <f>VLOOKUP($J3169,ASBVs!$A$2:$AP$1041,29,FALSE)</f>
        <v>4.2</v>
      </c>
      <c r="F3175" s="32">
        <f>VLOOKUP($J3169,ASBVs!$A$2:$AP$1041,23,FALSE)</f>
        <v>-0.12</v>
      </c>
      <c r="G3175" s="32">
        <f>VLOOKUP($J3169,ASBVs!$A$2:$AP$1041,25,FALSE)</f>
        <v>4.01</v>
      </c>
      <c r="H3175" s="32">
        <f>VLOOKUP($J3169,ASBVs!$A$2:$AP$1041,27,FALSE)</f>
        <v>2.29</v>
      </c>
      <c r="I3175" s="86"/>
      <c r="J3175" s="86"/>
    </row>
    <row r="3176" spans="2:10" ht="12.6" customHeight="1" x14ac:dyDescent="0.3">
      <c r="B3176" s="33">
        <f>VLOOKUP($J3169,ASBVs!$A$2:$AP$1041,34,FALSE)</f>
        <v>48</v>
      </c>
      <c r="C3176" s="33">
        <f>VLOOKUP($J3169,ASBVs!$A$2:$AP$1041,36,FALSE)</f>
        <v>56</v>
      </c>
      <c r="D3176" s="33">
        <f>VLOOKUP($J3169,ASBVs!$A$2:$AP$1041,38,FALSE)</f>
        <v>42</v>
      </c>
      <c r="E3176" s="33">
        <f>VLOOKUP($J3169,ASBVs!$A$2:$AP$1041,30,FALSE)</f>
        <v>62</v>
      </c>
      <c r="F3176" s="33">
        <f>VLOOKUP($J3169,ASBVs!$A$2:$AP$1041,24,FALSE)</f>
        <v>54</v>
      </c>
      <c r="G3176" s="33">
        <f>VLOOKUP($J3169,ASBVs!$A$2:$AP$1041,26,FALSE)</f>
        <v>54</v>
      </c>
      <c r="H3176" s="33">
        <f>VLOOKUP($J3169,ASBVs!$A$2:$AP$1041,28,FALSE)</f>
        <v>57</v>
      </c>
      <c r="I3176" s="99">
        <f>VLOOKUP($J3169,ASBVs!$A$2:$AQ$1041,43,FALSE)</f>
        <v>10.06</v>
      </c>
      <c r="J3176" s="79"/>
    </row>
    <row r="3177" spans="2:10" ht="12.6" customHeight="1" x14ac:dyDescent="0.3">
      <c r="B3177" s="87" t="s">
        <v>2695</v>
      </c>
      <c r="C3177" s="88"/>
      <c r="D3177" s="89" t="s">
        <v>2699</v>
      </c>
      <c r="E3177" s="90"/>
      <c r="F3177" s="91" t="str">
        <f>VLOOKUP($J3169,ASBVs!$A$2:$F$1041,6,FALSE)</f>
        <v xml:space="preserve"> </v>
      </c>
      <c r="G3177" s="34" t="s">
        <v>2669</v>
      </c>
      <c r="H3177" s="35" t="str">
        <f>VLOOKUP($J3169,ASBVs!$A$2:$AU$1041,46,FALSE)</f>
        <v>2</v>
      </c>
      <c r="I3177" s="34" t="s">
        <v>2670</v>
      </c>
      <c r="J3177" s="35" t="str">
        <f>VLOOKUP($J3169,ASBVs!$A$2:$AU$1041,47,FALSE)</f>
        <v>2</v>
      </c>
    </row>
    <row r="3178" spans="2:10" ht="12.6" customHeight="1" x14ac:dyDescent="0.3">
      <c r="B3178" s="93">
        <f>VLOOKUP($J3169,ASBVs!$A$2:$AS$1041,45,FALSE)</f>
        <v>131.41999999999999</v>
      </c>
      <c r="C3178" s="94"/>
      <c r="D3178" s="93">
        <f>VLOOKUP($J3169,ASBVs!$A$2:$AS$1041,44,FALSE)</f>
        <v>173.85</v>
      </c>
      <c r="E3178" s="94"/>
      <c r="F3178" s="92"/>
      <c r="G3178" s="34" t="s">
        <v>2671</v>
      </c>
      <c r="H3178" s="35" t="str">
        <f>VLOOKUP($J3169,ASBVs!$A$2:$AW$1041,48,FALSE)</f>
        <v>2</v>
      </c>
      <c r="I3178" s="34" t="s">
        <v>2672</v>
      </c>
      <c r="J3178" s="35">
        <f>VLOOKUP($J3169,ASBVs!$A$2:$AW$1041,49,FALSE)</f>
        <v>3</v>
      </c>
    </row>
    <row r="3179" spans="2:10" ht="12.6" customHeight="1" x14ac:dyDescent="0.3">
      <c r="B3179" s="36" t="s">
        <v>2696</v>
      </c>
      <c r="C3179" s="95" t="str">
        <f>VLOOKUP($J3169,ASBVs!$A$2:$E$1041,5,FALSE)</f>
        <v xml:space="preserve">Individual </v>
      </c>
      <c r="D3179" s="96"/>
      <c r="E3179" s="97" t="s">
        <v>2697</v>
      </c>
      <c r="F3179" s="98"/>
      <c r="G3179" s="74"/>
      <c r="H3179" s="75"/>
      <c r="I3179" s="37" t="s">
        <v>2698</v>
      </c>
      <c r="J3179" s="38"/>
    </row>
    <row r="3181" spans="2:10" ht="12.6" customHeight="1" x14ac:dyDescent="0.3">
      <c r="B3181" s="76" t="s">
        <v>2692</v>
      </c>
      <c r="C3181" s="77"/>
      <c r="D3181" s="20" t="str">
        <f>VLOOKUP($J3181,ASBVs!$A$2:$B$1041,2,FALSE)</f>
        <v>223129</v>
      </c>
      <c r="E3181" s="21"/>
      <c r="F3181" s="22" t="str">
        <f>VLOOKUP($J3181,ASBVs!$A$2:$J$1041,10,FALSE)</f>
        <v>Twin</v>
      </c>
      <c r="G3181" s="78" t="str">
        <f>VLOOKUP($J3181,ASBVs!$A$2:$AX$1041,50,FALSE)</f>
        <v>«««««</v>
      </c>
      <c r="H3181" s="79"/>
      <c r="I3181" s="23" t="s">
        <v>2693</v>
      </c>
      <c r="J3181" s="24">
        <v>256</v>
      </c>
    </row>
    <row r="3182" spans="2:10" ht="12.6" customHeight="1" x14ac:dyDescent="0.3">
      <c r="B3182" s="25" t="s">
        <v>2694</v>
      </c>
      <c r="C3182" s="80" t="str">
        <f>VLOOKUP($J3181,ASBVs!$A$2:$H$1041,8,FALSE)</f>
        <v>193431</v>
      </c>
      <c r="D3182" s="80"/>
      <c r="E3182" s="81"/>
      <c r="F3182" s="26" t="s">
        <v>2639</v>
      </c>
      <c r="G3182" s="82">
        <f>VLOOKUP($J3181,ASBVs!$A$2:$I$1041,9,FALSE)</f>
        <v>44684</v>
      </c>
      <c r="H3182" s="83"/>
      <c r="I3182" s="83"/>
      <c r="J3182" s="84"/>
    </row>
    <row r="3183" spans="2:10" ht="12.6" customHeight="1" x14ac:dyDescent="0.3">
      <c r="B3183" s="27" t="s">
        <v>0</v>
      </c>
      <c r="C3183" s="28" t="s">
        <v>1</v>
      </c>
      <c r="D3183" s="28" t="s">
        <v>2</v>
      </c>
      <c r="E3183" s="28" t="s">
        <v>3</v>
      </c>
      <c r="F3183" s="27" t="s">
        <v>4</v>
      </c>
      <c r="G3183" s="28" t="s">
        <v>1093</v>
      </c>
      <c r="H3183" s="28" t="s">
        <v>1092</v>
      </c>
      <c r="I3183" s="28" t="s">
        <v>5</v>
      </c>
      <c r="J3183" s="28" t="s">
        <v>2652</v>
      </c>
    </row>
    <row r="3184" spans="2:10" ht="12.6" customHeight="1" x14ac:dyDescent="0.3">
      <c r="B3184" s="29">
        <f>VLOOKUP($J3181,ASBVs!$A$2:$AP$1041,11,FALSE)</f>
        <v>0.64</v>
      </c>
      <c r="C3184" s="29">
        <f>VLOOKUP($J3181,ASBVs!$A$2:$AP$1041,13,FALSE)</f>
        <v>10.37</v>
      </c>
      <c r="D3184" s="29">
        <f>VLOOKUP($J3181,ASBVs!$A$2:$AP$1041,15,FALSE)</f>
        <v>15.15</v>
      </c>
      <c r="E3184" s="29">
        <f>VLOOKUP($J3181,ASBVs!$A$2:$AP$1041,17,FALSE)</f>
        <v>-0.28000000000000003</v>
      </c>
      <c r="F3184" s="29">
        <f>VLOOKUP($J3181,ASBVs!$A$2:$AP$1041,19,FALSE)</f>
        <v>2.0499999999999998</v>
      </c>
      <c r="G3184" s="39">
        <f>VLOOKUP($J3181,ASBVs!$A$2:$AP$1041,41,FALSE)</f>
        <v>0.48</v>
      </c>
      <c r="H3184" s="39">
        <f>VLOOKUP($J3181,ASBVs!$A$2:$AP$1041,39,FALSE)</f>
        <v>0.28999999999999998</v>
      </c>
      <c r="I3184" s="29">
        <f>VLOOKUP($J3181,ASBVs!$A$2:$AP$1041,21,FALSE)</f>
        <v>0.09</v>
      </c>
      <c r="J3184" s="39">
        <f>VLOOKUP($J3181,ASBVs!$A$2:$AP$1041,31,FALSE)</f>
        <v>0.34</v>
      </c>
    </row>
    <row r="3185" spans="2:10" ht="12.6" customHeight="1" x14ac:dyDescent="0.3">
      <c r="B3185" s="29">
        <f>VLOOKUP($J3181,ASBVs!$A$2:$AP$1041,12,FALSE)</f>
        <v>67</v>
      </c>
      <c r="C3185" s="29">
        <f>VLOOKUP($J3181,ASBVs!$A$2:$AP$1041,14,FALSE)</f>
        <v>72</v>
      </c>
      <c r="D3185" s="29">
        <f>VLOOKUP($J3181,ASBVs!$A$2:$AP$1041,16,FALSE)</f>
        <v>64</v>
      </c>
      <c r="E3185" s="29">
        <f>VLOOKUP($J3181,ASBVs!$A$2:$AP$1041,18,FALSE)</f>
        <v>70</v>
      </c>
      <c r="F3185" s="29">
        <f>VLOOKUP($J3181,ASBVs!$A$2:$AP$1041,20,FALSE)</f>
        <v>68</v>
      </c>
      <c r="G3185" s="29">
        <f>VLOOKUP($J3181,ASBVs!$A$2:$AP$1041,42,FALSE)</f>
        <v>58</v>
      </c>
      <c r="H3185" s="29">
        <f>VLOOKUP($J3181,ASBVs!$A$2:$AP$1041,40,FALSE)</f>
        <v>51</v>
      </c>
      <c r="I3185" s="29">
        <f>VLOOKUP($J3181,ASBVs!$A$2:$AP$1041,22,FALSE)</f>
        <v>63</v>
      </c>
      <c r="J3185" s="29">
        <f>VLOOKUP($J3181,ASBVs!$A$2:$AP$1041,32,FALSE)</f>
        <v>56</v>
      </c>
    </row>
    <row r="3186" spans="2:10" ht="12.6" customHeight="1" x14ac:dyDescent="0.3">
      <c r="B3186" s="31" t="s">
        <v>1089</v>
      </c>
      <c r="C3186" s="27" t="s">
        <v>1090</v>
      </c>
      <c r="D3186" s="27" t="s">
        <v>1091</v>
      </c>
      <c r="E3186" s="27" t="s">
        <v>8</v>
      </c>
      <c r="F3186" s="27" t="s">
        <v>6</v>
      </c>
      <c r="G3186" s="27" t="s">
        <v>7</v>
      </c>
      <c r="H3186" s="27" t="s">
        <v>2638</v>
      </c>
      <c r="I3186" s="85" t="s">
        <v>2700</v>
      </c>
      <c r="J3186" s="86"/>
    </row>
    <row r="3187" spans="2:10" ht="12.6" customHeight="1" x14ac:dyDescent="0.3">
      <c r="B3187" s="30">
        <f>VLOOKUP($J3181,ASBVs!$A$2:$AP$1041,33,FALSE)</f>
        <v>0.06</v>
      </c>
      <c r="C3187" s="30">
        <f>VLOOKUP($J3181,ASBVs!$A$2:$AP$1041,35,FALSE)</f>
        <v>0.22</v>
      </c>
      <c r="D3187" s="30">
        <f>VLOOKUP($J3181,ASBVs!$A$2:$AP$1041,37,FALSE)</f>
        <v>0.02</v>
      </c>
      <c r="E3187" s="32">
        <f>VLOOKUP($J3181,ASBVs!$A$2:$AP$1041,29,FALSE)</f>
        <v>5.6</v>
      </c>
      <c r="F3187" s="32">
        <f>VLOOKUP($J3181,ASBVs!$A$2:$AP$1041,23,FALSE)</f>
        <v>-0.05</v>
      </c>
      <c r="G3187" s="32">
        <f>VLOOKUP($J3181,ASBVs!$A$2:$AP$1041,25,FALSE)</f>
        <v>5.77</v>
      </c>
      <c r="H3187" s="32">
        <f>VLOOKUP($J3181,ASBVs!$A$2:$AP$1041,27,FALSE)</f>
        <v>1.97</v>
      </c>
      <c r="I3187" s="86"/>
      <c r="J3187" s="86"/>
    </row>
    <row r="3188" spans="2:10" ht="12.6" customHeight="1" x14ac:dyDescent="0.3">
      <c r="B3188" s="33">
        <f>VLOOKUP($J3181,ASBVs!$A$2:$AP$1041,34,FALSE)</f>
        <v>45</v>
      </c>
      <c r="C3188" s="33">
        <f>VLOOKUP($J3181,ASBVs!$A$2:$AP$1041,36,FALSE)</f>
        <v>54</v>
      </c>
      <c r="D3188" s="33">
        <f>VLOOKUP($J3181,ASBVs!$A$2:$AP$1041,38,FALSE)</f>
        <v>38</v>
      </c>
      <c r="E3188" s="33">
        <f>VLOOKUP($J3181,ASBVs!$A$2:$AP$1041,30,FALSE)</f>
        <v>62</v>
      </c>
      <c r="F3188" s="33">
        <f>VLOOKUP($J3181,ASBVs!$A$2:$AP$1041,24,FALSE)</f>
        <v>52</v>
      </c>
      <c r="G3188" s="33">
        <f>VLOOKUP($J3181,ASBVs!$A$2:$AP$1041,26,FALSE)</f>
        <v>51</v>
      </c>
      <c r="H3188" s="33">
        <f>VLOOKUP($J3181,ASBVs!$A$2:$AP$1041,28,FALSE)</f>
        <v>55</v>
      </c>
      <c r="I3188" s="99">
        <f>VLOOKUP($J3181,ASBVs!$A$2:$AQ$1041,43,FALSE)</f>
        <v>10.459999999999999</v>
      </c>
      <c r="J3188" s="79"/>
    </row>
    <row r="3189" spans="2:10" ht="12.6" customHeight="1" x14ac:dyDescent="0.3">
      <c r="B3189" s="87" t="s">
        <v>2695</v>
      </c>
      <c r="C3189" s="88"/>
      <c r="D3189" s="89" t="s">
        <v>2699</v>
      </c>
      <c r="E3189" s="90"/>
      <c r="F3189" s="91" t="str">
        <f>VLOOKUP($J3181,ASBVs!$A$2:$F$1041,6,FALSE)</f>
        <v xml:space="preserve"> </v>
      </c>
      <c r="G3189" s="34" t="s">
        <v>2669</v>
      </c>
      <c r="H3189" s="35" t="str">
        <f>VLOOKUP($J3181,ASBVs!$A$2:$AU$1041,46,FALSE)</f>
        <v>2</v>
      </c>
      <c r="I3189" s="34" t="s">
        <v>2670</v>
      </c>
      <c r="J3189" s="35" t="str">
        <f>VLOOKUP($J3181,ASBVs!$A$2:$AU$1041,47,FALSE)</f>
        <v>1</v>
      </c>
    </row>
    <row r="3190" spans="2:10" ht="12.6" customHeight="1" x14ac:dyDescent="0.3">
      <c r="B3190" s="93">
        <f>VLOOKUP($J3181,ASBVs!$A$2:$AS$1041,45,FALSE)</f>
        <v>132.62</v>
      </c>
      <c r="C3190" s="94"/>
      <c r="D3190" s="93">
        <f>VLOOKUP($J3181,ASBVs!$A$2:$AS$1041,44,FALSE)</f>
        <v>169.69</v>
      </c>
      <c r="E3190" s="94"/>
      <c r="F3190" s="92"/>
      <c r="G3190" s="34" t="s">
        <v>2671</v>
      </c>
      <c r="H3190" s="35" t="str">
        <f>VLOOKUP($J3181,ASBVs!$A$2:$AW$1041,48,FALSE)</f>
        <v>2</v>
      </c>
      <c r="I3190" s="34" t="s">
        <v>2672</v>
      </c>
      <c r="J3190" s="35">
        <f>VLOOKUP($J3181,ASBVs!$A$2:$AW$1041,49,FALSE)</f>
        <v>3</v>
      </c>
    </row>
    <row r="3191" spans="2:10" ht="12.6" customHeight="1" x14ac:dyDescent="0.3">
      <c r="B3191" s="36" t="s">
        <v>2696</v>
      </c>
      <c r="C3191" s="95" t="str">
        <f>VLOOKUP($J3181,ASBVs!$A$2:$E$1041,5,FALSE)</f>
        <v xml:space="preserve">Individual </v>
      </c>
      <c r="D3191" s="96"/>
      <c r="E3191" s="97" t="s">
        <v>2697</v>
      </c>
      <c r="F3191" s="98"/>
      <c r="G3191" s="74"/>
      <c r="H3191" s="75"/>
      <c r="I3191" s="37" t="s">
        <v>2698</v>
      </c>
      <c r="J3191" s="38"/>
    </row>
    <row r="3193" spans="2:10" ht="12.6" customHeight="1" x14ac:dyDescent="0.3">
      <c r="B3193" s="76" t="s">
        <v>2692</v>
      </c>
      <c r="C3193" s="77"/>
      <c r="D3193" s="20" t="str">
        <f>VLOOKUP($J3193,ASBVs!$A$2:$B$1041,2,FALSE)</f>
        <v>225012</v>
      </c>
      <c r="E3193" s="21"/>
      <c r="F3193" s="22" t="str">
        <f>VLOOKUP($J3193,ASBVs!$A$2:$J$1041,10,FALSE)</f>
        <v>Single</v>
      </c>
      <c r="G3193" s="78" t="str">
        <f>VLOOKUP($J3193,ASBVs!$A$2:$AX$1041,50,FALSE)</f>
        <v>«««««</v>
      </c>
      <c r="H3193" s="79"/>
      <c r="I3193" s="23" t="s">
        <v>2693</v>
      </c>
      <c r="J3193" s="24">
        <v>257</v>
      </c>
    </row>
    <row r="3194" spans="2:10" ht="12.6" customHeight="1" x14ac:dyDescent="0.3">
      <c r="B3194" s="25" t="s">
        <v>2694</v>
      </c>
      <c r="C3194" s="80" t="str">
        <f>VLOOKUP($J3193,ASBVs!$A$2:$H$1041,8,FALSE)</f>
        <v>213926</v>
      </c>
      <c r="D3194" s="80"/>
      <c r="E3194" s="81"/>
      <c r="F3194" s="26" t="s">
        <v>2639</v>
      </c>
      <c r="G3194" s="82">
        <f>VLOOKUP($J3193,ASBVs!$A$2:$I$1041,9,FALSE)</f>
        <v>44713</v>
      </c>
      <c r="H3194" s="83"/>
      <c r="I3194" s="83"/>
      <c r="J3194" s="84"/>
    </row>
    <row r="3195" spans="2:10" ht="12.6" customHeight="1" x14ac:dyDescent="0.3">
      <c r="B3195" s="27" t="s">
        <v>0</v>
      </c>
      <c r="C3195" s="28" t="s">
        <v>1</v>
      </c>
      <c r="D3195" s="28" t="s">
        <v>2</v>
      </c>
      <c r="E3195" s="28" t="s">
        <v>3</v>
      </c>
      <c r="F3195" s="27" t="s">
        <v>4</v>
      </c>
      <c r="G3195" s="28" t="s">
        <v>1093</v>
      </c>
      <c r="H3195" s="28" t="s">
        <v>1092</v>
      </c>
      <c r="I3195" s="28" t="s">
        <v>5</v>
      </c>
      <c r="J3195" s="28" t="s">
        <v>2652</v>
      </c>
    </row>
    <row r="3196" spans="2:10" ht="12.6" customHeight="1" x14ac:dyDescent="0.3">
      <c r="B3196" s="29">
        <f>VLOOKUP($J3193,ASBVs!$A$2:$AP$1041,11,FALSE)</f>
        <v>0.51</v>
      </c>
      <c r="C3196" s="29">
        <f>VLOOKUP($J3193,ASBVs!$A$2:$AP$1041,13,FALSE)</f>
        <v>10.27</v>
      </c>
      <c r="D3196" s="29">
        <f>VLOOKUP($J3193,ASBVs!$A$2:$AP$1041,15,FALSE)</f>
        <v>18.05</v>
      </c>
      <c r="E3196" s="29">
        <f>VLOOKUP($J3193,ASBVs!$A$2:$AP$1041,17,FALSE)</f>
        <v>0.27</v>
      </c>
      <c r="F3196" s="29">
        <f>VLOOKUP($J3193,ASBVs!$A$2:$AP$1041,19,FALSE)</f>
        <v>1.87</v>
      </c>
      <c r="G3196" s="39">
        <f>VLOOKUP($J3193,ASBVs!$A$2:$AP$1041,41,FALSE)</f>
        <v>0.38</v>
      </c>
      <c r="H3196" s="39">
        <f>VLOOKUP($J3193,ASBVs!$A$2:$AP$1041,39,FALSE)</f>
        <v>0.28000000000000003</v>
      </c>
      <c r="I3196" s="29">
        <f>VLOOKUP($J3193,ASBVs!$A$2:$AP$1041,21,FALSE)</f>
        <v>0.56999999999999995</v>
      </c>
      <c r="J3196" s="39">
        <f>VLOOKUP($J3193,ASBVs!$A$2:$AP$1041,31,FALSE)</f>
        <v>0.25</v>
      </c>
    </row>
    <row r="3197" spans="2:10" ht="12.6" customHeight="1" x14ac:dyDescent="0.3">
      <c r="B3197" s="29">
        <f>VLOOKUP($J3193,ASBVs!$A$2:$AP$1041,12,FALSE)</f>
        <v>65</v>
      </c>
      <c r="C3197" s="29">
        <f>VLOOKUP($J3193,ASBVs!$A$2:$AP$1041,14,FALSE)</f>
        <v>69</v>
      </c>
      <c r="D3197" s="29">
        <f>VLOOKUP($J3193,ASBVs!$A$2:$AP$1041,16,FALSE)</f>
        <v>56</v>
      </c>
      <c r="E3197" s="29">
        <f>VLOOKUP($J3193,ASBVs!$A$2:$AP$1041,18,FALSE)</f>
        <v>63</v>
      </c>
      <c r="F3197" s="29">
        <f>VLOOKUP($J3193,ASBVs!$A$2:$AP$1041,20,FALSE)</f>
        <v>64</v>
      </c>
      <c r="G3197" s="29">
        <f>VLOOKUP($J3193,ASBVs!$A$2:$AP$1041,42,FALSE)</f>
        <v>51</v>
      </c>
      <c r="H3197" s="29">
        <f>VLOOKUP($J3193,ASBVs!$A$2:$AP$1041,40,FALSE)</f>
        <v>45</v>
      </c>
      <c r="I3197" s="29">
        <f>VLOOKUP($J3193,ASBVs!$A$2:$AP$1041,22,FALSE)</f>
        <v>52</v>
      </c>
      <c r="J3197" s="29">
        <f>VLOOKUP($J3193,ASBVs!$A$2:$AP$1041,32,FALSE)</f>
        <v>49</v>
      </c>
    </row>
    <row r="3198" spans="2:10" ht="12.6" customHeight="1" x14ac:dyDescent="0.3">
      <c r="B3198" s="31" t="s">
        <v>1089</v>
      </c>
      <c r="C3198" s="27" t="s">
        <v>1090</v>
      </c>
      <c r="D3198" s="27" t="s">
        <v>1091</v>
      </c>
      <c r="E3198" s="27" t="s">
        <v>8</v>
      </c>
      <c r="F3198" s="27" t="s">
        <v>6</v>
      </c>
      <c r="G3198" s="27" t="s">
        <v>7</v>
      </c>
      <c r="H3198" s="27" t="s">
        <v>2638</v>
      </c>
      <c r="I3198" s="85" t="s">
        <v>2700</v>
      </c>
      <c r="J3198" s="86"/>
    </row>
    <row r="3199" spans="2:10" ht="12.6" customHeight="1" x14ac:dyDescent="0.3">
      <c r="B3199" s="30">
        <f>VLOOKUP($J3193,ASBVs!$A$2:$AP$1041,33,FALSE)</f>
        <v>0.04</v>
      </c>
      <c r="C3199" s="30">
        <f>VLOOKUP($J3193,ASBVs!$A$2:$AP$1041,35,FALSE)</f>
        <v>0.24</v>
      </c>
      <c r="D3199" s="30">
        <f>VLOOKUP($J3193,ASBVs!$A$2:$AP$1041,37,FALSE)</f>
        <v>0.02</v>
      </c>
      <c r="E3199" s="32">
        <f>VLOOKUP($J3193,ASBVs!$A$2:$AP$1041,29,FALSE)</f>
        <v>4.72</v>
      </c>
      <c r="F3199" s="32">
        <f>VLOOKUP($J3193,ASBVs!$A$2:$AP$1041,23,FALSE)</f>
        <v>-0.12</v>
      </c>
      <c r="G3199" s="32">
        <f>VLOOKUP($J3193,ASBVs!$A$2:$AP$1041,25,FALSE)</f>
        <v>4.55</v>
      </c>
      <c r="H3199" s="32">
        <f>VLOOKUP($J3193,ASBVs!$A$2:$AP$1041,27,FALSE)</f>
        <v>2.44</v>
      </c>
      <c r="I3199" s="86"/>
      <c r="J3199" s="86"/>
    </row>
    <row r="3200" spans="2:10" ht="12.6" customHeight="1" x14ac:dyDescent="0.3">
      <c r="B3200" s="33">
        <f>VLOOKUP($J3193,ASBVs!$A$2:$AP$1041,34,FALSE)</f>
        <v>41</v>
      </c>
      <c r="C3200" s="33">
        <f>VLOOKUP($J3193,ASBVs!$A$2:$AP$1041,36,FALSE)</f>
        <v>48</v>
      </c>
      <c r="D3200" s="33">
        <f>VLOOKUP($J3193,ASBVs!$A$2:$AP$1041,38,FALSE)</f>
        <v>35</v>
      </c>
      <c r="E3200" s="33">
        <f>VLOOKUP($J3193,ASBVs!$A$2:$AP$1041,30,FALSE)</f>
        <v>59</v>
      </c>
      <c r="F3200" s="33">
        <f>VLOOKUP($J3193,ASBVs!$A$2:$AP$1041,24,FALSE)</f>
        <v>48</v>
      </c>
      <c r="G3200" s="33">
        <f>VLOOKUP($J3193,ASBVs!$A$2:$AP$1041,26,FALSE)</f>
        <v>47</v>
      </c>
      <c r="H3200" s="33">
        <f>VLOOKUP($J3193,ASBVs!$A$2:$AP$1041,28,FALSE)</f>
        <v>50</v>
      </c>
      <c r="I3200" s="99">
        <f>VLOOKUP($J3193,ASBVs!$A$2:$AQ$1041,43,FALSE)</f>
        <v>10.84</v>
      </c>
      <c r="J3200" s="79"/>
    </row>
    <row r="3201" spans="2:10" ht="12.6" customHeight="1" x14ac:dyDescent="0.3">
      <c r="B3201" s="87" t="s">
        <v>2695</v>
      </c>
      <c r="C3201" s="88"/>
      <c r="D3201" s="89" t="s">
        <v>2699</v>
      </c>
      <c r="E3201" s="90"/>
      <c r="F3201" s="91" t="str">
        <f>VLOOKUP($J3193,ASBVs!$A$2:$F$1041,6,FALSE)</f>
        <v xml:space="preserve"> </v>
      </c>
      <c r="G3201" s="34" t="s">
        <v>2669</v>
      </c>
      <c r="H3201" s="35" t="str">
        <f>VLOOKUP($J3193,ASBVs!$A$2:$AU$1041,46,FALSE)</f>
        <v>2</v>
      </c>
      <c r="I3201" s="34" t="s">
        <v>2670</v>
      </c>
      <c r="J3201" s="35" t="str">
        <f>VLOOKUP($J3193,ASBVs!$A$2:$AU$1041,47,FALSE)</f>
        <v>3</v>
      </c>
    </row>
    <row r="3202" spans="2:10" ht="12.6" customHeight="1" x14ac:dyDescent="0.3">
      <c r="B3202" s="93">
        <f>VLOOKUP($J3193,ASBVs!$A$2:$AS$1041,45,FALSE)</f>
        <v>128.25</v>
      </c>
      <c r="C3202" s="94"/>
      <c r="D3202" s="93">
        <f>VLOOKUP($J3193,ASBVs!$A$2:$AS$1041,44,FALSE)</f>
        <v>164.66</v>
      </c>
      <c r="E3202" s="94"/>
      <c r="F3202" s="92"/>
      <c r="G3202" s="34" t="s">
        <v>2671</v>
      </c>
      <c r="H3202" s="35" t="str">
        <f>VLOOKUP($J3193,ASBVs!$A$2:$AW$1041,48,FALSE)</f>
        <v>3</v>
      </c>
      <c r="I3202" s="34" t="s">
        <v>2672</v>
      </c>
      <c r="J3202" s="35">
        <f>VLOOKUP($J3193,ASBVs!$A$2:$AW$1041,49,FALSE)</f>
        <v>3</v>
      </c>
    </row>
    <row r="3203" spans="2:10" ht="12.6" customHeight="1" x14ac:dyDescent="0.3">
      <c r="B3203" s="36" t="s">
        <v>2696</v>
      </c>
      <c r="C3203" s="95" t="str">
        <f>VLOOKUP($J3193,ASBVs!$A$2:$E$1041,5,FALSE)</f>
        <v xml:space="preserve">Individual </v>
      </c>
      <c r="D3203" s="96"/>
      <c r="E3203" s="97" t="s">
        <v>2697</v>
      </c>
      <c r="F3203" s="98"/>
      <c r="G3203" s="74"/>
      <c r="H3203" s="75"/>
      <c r="I3203" s="37" t="s">
        <v>2698</v>
      </c>
      <c r="J3203" s="38"/>
    </row>
    <row r="3205" spans="2:10" ht="12.6" customHeight="1" x14ac:dyDescent="0.3">
      <c r="B3205" s="76" t="s">
        <v>2692</v>
      </c>
      <c r="C3205" s="77"/>
      <c r="D3205" s="20" t="str">
        <f>VLOOKUP($J3205,ASBVs!$A$2:$B$1041,2,FALSE)</f>
        <v>225077</v>
      </c>
      <c r="E3205" s="21"/>
      <c r="F3205" s="22" t="str">
        <f>VLOOKUP($J3205,ASBVs!$A$2:$J$1041,10,FALSE)</f>
        <v>Single</v>
      </c>
      <c r="G3205" s="78" t="str">
        <f>VLOOKUP($J3205,ASBVs!$A$2:$AX$1041,50,FALSE)</f>
        <v xml:space="preserve"> </v>
      </c>
      <c r="H3205" s="79"/>
      <c r="I3205" s="23" t="s">
        <v>2693</v>
      </c>
      <c r="J3205" s="24">
        <v>258</v>
      </c>
    </row>
    <row r="3206" spans="2:10" ht="12.6" customHeight="1" x14ac:dyDescent="0.3">
      <c r="B3206" s="25" t="s">
        <v>2694</v>
      </c>
      <c r="C3206" s="80" t="str">
        <f>VLOOKUP($J3205,ASBVs!$A$2:$H$1041,8,FALSE)</f>
        <v>218844</v>
      </c>
      <c r="D3206" s="80"/>
      <c r="E3206" s="81"/>
      <c r="F3206" s="26" t="s">
        <v>2639</v>
      </c>
      <c r="G3206" s="82">
        <f>VLOOKUP($J3205,ASBVs!$A$2:$I$1041,9,FALSE)</f>
        <v>44717</v>
      </c>
      <c r="H3206" s="83"/>
      <c r="I3206" s="83"/>
      <c r="J3206" s="84"/>
    </row>
    <row r="3207" spans="2:10" ht="12.6" customHeight="1" x14ac:dyDescent="0.3">
      <c r="B3207" s="27" t="s">
        <v>0</v>
      </c>
      <c r="C3207" s="28" t="s">
        <v>1</v>
      </c>
      <c r="D3207" s="28" t="s">
        <v>2</v>
      </c>
      <c r="E3207" s="28" t="s">
        <v>3</v>
      </c>
      <c r="F3207" s="27" t="s">
        <v>4</v>
      </c>
      <c r="G3207" s="28" t="s">
        <v>1093</v>
      </c>
      <c r="H3207" s="28" t="s">
        <v>1092</v>
      </c>
      <c r="I3207" s="28" t="s">
        <v>5</v>
      </c>
      <c r="J3207" s="28" t="s">
        <v>2652</v>
      </c>
    </row>
    <row r="3208" spans="2:10" ht="12.6" customHeight="1" x14ac:dyDescent="0.3">
      <c r="B3208" s="29">
        <f>VLOOKUP($J3205,ASBVs!$A$2:$AP$1041,11,FALSE)</f>
        <v>0.28999999999999998</v>
      </c>
      <c r="C3208" s="29">
        <f>VLOOKUP($J3205,ASBVs!$A$2:$AP$1041,13,FALSE)</f>
        <v>7.21</v>
      </c>
      <c r="D3208" s="29">
        <f>VLOOKUP($J3205,ASBVs!$A$2:$AP$1041,15,FALSE)</f>
        <v>10.65</v>
      </c>
      <c r="E3208" s="29">
        <f>VLOOKUP($J3205,ASBVs!$A$2:$AP$1041,17,FALSE)</f>
        <v>0.48</v>
      </c>
      <c r="F3208" s="29">
        <f>VLOOKUP($J3205,ASBVs!$A$2:$AP$1041,19,FALSE)</f>
        <v>1.9</v>
      </c>
      <c r="G3208" s="39">
        <f>VLOOKUP($J3205,ASBVs!$A$2:$AP$1041,41,FALSE)</f>
        <v>0.5</v>
      </c>
      <c r="H3208" s="39">
        <f>VLOOKUP($J3205,ASBVs!$A$2:$AP$1041,39,FALSE)</f>
        <v>0.28999999999999998</v>
      </c>
      <c r="I3208" s="29">
        <f>VLOOKUP($J3205,ASBVs!$A$2:$AP$1041,21,FALSE)</f>
        <v>0.48</v>
      </c>
      <c r="J3208" s="39">
        <f>VLOOKUP($J3205,ASBVs!$A$2:$AP$1041,31,FALSE)</f>
        <v>0.33</v>
      </c>
    </row>
    <row r="3209" spans="2:10" ht="12.6" customHeight="1" x14ac:dyDescent="0.3">
      <c r="B3209" s="29">
        <f>VLOOKUP($J3205,ASBVs!$A$2:$AP$1041,12,FALSE)</f>
        <v>65</v>
      </c>
      <c r="C3209" s="29">
        <f>VLOOKUP($J3205,ASBVs!$A$2:$AP$1041,14,FALSE)</f>
        <v>69</v>
      </c>
      <c r="D3209" s="29">
        <f>VLOOKUP($J3205,ASBVs!$A$2:$AP$1041,16,FALSE)</f>
        <v>59</v>
      </c>
      <c r="E3209" s="29">
        <f>VLOOKUP($J3205,ASBVs!$A$2:$AP$1041,18,FALSE)</f>
        <v>63</v>
      </c>
      <c r="F3209" s="29">
        <f>VLOOKUP($J3205,ASBVs!$A$2:$AP$1041,20,FALSE)</f>
        <v>64</v>
      </c>
      <c r="G3209" s="29">
        <f>VLOOKUP($J3205,ASBVs!$A$2:$AP$1041,42,FALSE)</f>
        <v>52</v>
      </c>
      <c r="H3209" s="29">
        <f>VLOOKUP($J3205,ASBVs!$A$2:$AP$1041,40,FALSE)</f>
        <v>45</v>
      </c>
      <c r="I3209" s="29">
        <f>VLOOKUP($J3205,ASBVs!$A$2:$AP$1041,22,FALSE)</f>
        <v>54</v>
      </c>
      <c r="J3209" s="29">
        <f>VLOOKUP($J3205,ASBVs!$A$2:$AP$1041,32,FALSE)</f>
        <v>50</v>
      </c>
    </row>
    <row r="3210" spans="2:10" ht="12.6" customHeight="1" x14ac:dyDescent="0.3">
      <c r="B3210" s="31" t="s">
        <v>1089</v>
      </c>
      <c r="C3210" s="27" t="s">
        <v>1090</v>
      </c>
      <c r="D3210" s="27" t="s">
        <v>1091</v>
      </c>
      <c r="E3210" s="27" t="s">
        <v>8</v>
      </c>
      <c r="F3210" s="27" t="s">
        <v>6</v>
      </c>
      <c r="G3210" s="27" t="s">
        <v>7</v>
      </c>
      <c r="H3210" s="27" t="s">
        <v>2638</v>
      </c>
      <c r="I3210" s="85" t="s">
        <v>2700</v>
      </c>
      <c r="J3210" s="86"/>
    </row>
    <row r="3211" spans="2:10" ht="12.6" customHeight="1" x14ac:dyDescent="0.3">
      <c r="B3211" s="30">
        <f>VLOOKUP($J3205,ASBVs!$A$2:$AP$1041,33,FALSE)</f>
        <v>0.06</v>
      </c>
      <c r="C3211" s="30">
        <f>VLOOKUP($J3205,ASBVs!$A$2:$AP$1041,35,FALSE)</f>
        <v>0.26</v>
      </c>
      <c r="D3211" s="30">
        <f>VLOOKUP($J3205,ASBVs!$A$2:$AP$1041,37,FALSE)</f>
        <v>1E-3</v>
      </c>
      <c r="E3211" s="32">
        <f>VLOOKUP($J3205,ASBVs!$A$2:$AP$1041,29,FALSE)</f>
        <v>3.86</v>
      </c>
      <c r="F3211" s="32">
        <f>VLOOKUP($J3205,ASBVs!$A$2:$AP$1041,23,FALSE)</f>
        <v>-0.24</v>
      </c>
      <c r="G3211" s="32">
        <f>VLOOKUP($J3205,ASBVs!$A$2:$AP$1041,25,FALSE)</f>
        <v>2.91</v>
      </c>
      <c r="H3211" s="32">
        <f>VLOOKUP($J3205,ASBVs!$A$2:$AP$1041,27,FALSE)</f>
        <v>1.78</v>
      </c>
      <c r="I3211" s="86"/>
      <c r="J3211" s="86"/>
    </row>
    <row r="3212" spans="2:10" ht="12.6" customHeight="1" x14ac:dyDescent="0.3">
      <c r="B3212" s="33">
        <f>VLOOKUP($J3205,ASBVs!$A$2:$AP$1041,34,FALSE)</f>
        <v>41</v>
      </c>
      <c r="C3212" s="33">
        <f>VLOOKUP($J3205,ASBVs!$A$2:$AP$1041,36,FALSE)</f>
        <v>48</v>
      </c>
      <c r="D3212" s="33">
        <f>VLOOKUP($J3205,ASBVs!$A$2:$AP$1041,38,FALSE)</f>
        <v>35</v>
      </c>
      <c r="E3212" s="33">
        <f>VLOOKUP($J3205,ASBVs!$A$2:$AP$1041,30,FALSE)</f>
        <v>59</v>
      </c>
      <c r="F3212" s="33">
        <f>VLOOKUP($J3205,ASBVs!$A$2:$AP$1041,24,FALSE)</f>
        <v>49</v>
      </c>
      <c r="G3212" s="33">
        <f>VLOOKUP($J3205,ASBVs!$A$2:$AP$1041,26,FALSE)</f>
        <v>48</v>
      </c>
      <c r="H3212" s="33">
        <f>VLOOKUP($J3205,ASBVs!$A$2:$AP$1041,28,FALSE)</f>
        <v>50</v>
      </c>
      <c r="I3212" s="99">
        <f>VLOOKUP($J3205,ASBVs!$A$2:$AQ$1041,43,FALSE)</f>
        <v>7.6899999999999995</v>
      </c>
      <c r="J3212" s="79"/>
    </row>
    <row r="3213" spans="2:10" ht="12.6" customHeight="1" x14ac:dyDescent="0.3">
      <c r="B3213" s="87" t="s">
        <v>2695</v>
      </c>
      <c r="C3213" s="88"/>
      <c r="D3213" s="89" t="s">
        <v>2699</v>
      </c>
      <c r="E3213" s="90"/>
      <c r="F3213" s="91" t="str">
        <f>VLOOKUP($J3205,ASBVs!$A$2:$F$1041,6,FALSE)</f>
        <v xml:space="preserve"> </v>
      </c>
      <c r="G3213" s="34" t="s">
        <v>2669</v>
      </c>
      <c r="H3213" s="35" t="str">
        <f>VLOOKUP($J3205,ASBVs!$A$2:$AU$1041,46,FALSE)</f>
        <v>2</v>
      </c>
      <c r="I3213" s="34" t="s">
        <v>2670</v>
      </c>
      <c r="J3213" s="35" t="str">
        <f>VLOOKUP($J3205,ASBVs!$A$2:$AU$1041,47,FALSE)</f>
        <v>2</v>
      </c>
    </row>
    <row r="3214" spans="2:10" ht="12.6" customHeight="1" x14ac:dyDescent="0.3">
      <c r="B3214" s="93">
        <f>VLOOKUP($J3205,ASBVs!$A$2:$AS$1041,45,FALSE)</f>
        <v>126.57</v>
      </c>
      <c r="C3214" s="94"/>
      <c r="D3214" s="93">
        <f>VLOOKUP($J3205,ASBVs!$A$2:$AS$1041,44,FALSE)</f>
        <v>165.85</v>
      </c>
      <c r="E3214" s="94"/>
      <c r="F3214" s="92"/>
      <c r="G3214" s="34" t="s">
        <v>2671</v>
      </c>
      <c r="H3214" s="35" t="str">
        <f>VLOOKUP($J3205,ASBVs!$A$2:$AW$1041,48,FALSE)</f>
        <v>2</v>
      </c>
      <c r="I3214" s="34" t="s">
        <v>2672</v>
      </c>
      <c r="J3214" s="35">
        <f>VLOOKUP($J3205,ASBVs!$A$2:$AW$1041,49,FALSE)</f>
        <v>3</v>
      </c>
    </row>
    <row r="3215" spans="2:10" ht="12.6" customHeight="1" x14ac:dyDescent="0.3">
      <c r="B3215" s="36" t="s">
        <v>2696</v>
      </c>
      <c r="C3215" s="95" t="str">
        <f>VLOOKUP($J3205,ASBVs!$A$2:$E$1041,5,FALSE)</f>
        <v xml:space="preserve">Individual </v>
      </c>
      <c r="D3215" s="96"/>
      <c r="E3215" s="97" t="s">
        <v>2697</v>
      </c>
      <c r="F3215" s="98"/>
      <c r="G3215" s="74"/>
      <c r="H3215" s="75"/>
      <c r="I3215" s="37" t="s">
        <v>2698</v>
      </c>
      <c r="J3215" s="38"/>
    </row>
    <row r="3217" spans="2:10" ht="12.6" customHeight="1" x14ac:dyDescent="0.3">
      <c r="B3217" s="76" t="s">
        <v>2692</v>
      </c>
      <c r="C3217" s="77"/>
      <c r="D3217" s="20" t="str">
        <f>VLOOKUP($J3217,ASBVs!$A$2:$B$1041,2,FALSE)</f>
        <v>223739</v>
      </c>
      <c r="E3217" s="21"/>
      <c r="F3217" s="22" t="str">
        <f>VLOOKUP($J3217,ASBVs!$A$2:$J$1041,10,FALSE)</f>
        <v>Twin</v>
      </c>
      <c r="G3217" s="78" t="str">
        <f>VLOOKUP($J3217,ASBVs!$A$2:$AX$1041,50,FALSE)</f>
        <v>«««««</v>
      </c>
      <c r="H3217" s="79"/>
      <c r="I3217" s="23" t="s">
        <v>2693</v>
      </c>
      <c r="J3217" s="24">
        <v>259</v>
      </c>
    </row>
    <row r="3218" spans="2:10" ht="12.6" customHeight="1" x14ac:dyDescent="0.3">
      <c r="B3218" s="25" t="s">
        <v>2694</v>
      </c>
      <c r="C3218" s="80" t="str">
        <f>VLOOKUP($J3217,ASBVs!$A$2:$H$1041,8,FALSE)</f>
        <v>196104</v>
      </c>
      <c r="D3218" s="80"/>
      <c r="E3218" s="81"/>
      <c r="F3218" s="26" t="s">
        <v>2639</v>
      </c>
      <c r="G3218" s="82">
        <f>VLOOKUP($J3217,ASBVs!$A$2:$I$1041,9,FALSE)</f>
        <v>44701</v>
      </c>
      <c r="H3218" s="83"/>
      <c r="I3218" s="83"/>
      <c r="J3218" s="84"/>
    </row>
    <row r="3219" spans="2:10" ht="12.6" customHeight="1" x14ac:dyDescent="0.3">
      <c r="B3219" s="27" t="s">
        <v>0</v>
      </c>
      <c r="C3219" s="28" t="s">
        <v>1</v>
      </c>
      <c r="D3219" s="28" t="s">
        <v>2</v>
      </c>
      <c r="E3219" s="28" t="s">
        <v>3</v>
      </c>
      <c r="F3219" s="27" t="s">
        <v>4</v>
      </c>
      <c r="G3219" s="28" t="s">
        <v>1093</v>
      </c>
      <c r="H3219" s="28" t="s">
        <v>1092</v>
      </c>
      <c r="I3219" s="28" t="s">
        <v>5</v>
      </c>
      <c r="J3219" s="28" t="s">
        <v>2652</v>
      </c>
    </row>
    <row r="3220" spans="2:10" ht="12.6" customHeight="1" x14ac:dyDescent="0.3">
      <c r="B3220" s="29">
        <f>VLOOKUP($J3217,ASBVs!$A$2:$AP$1041,11,FALSE)</f>
        <v>0.46</v>
      </c>
      <c r="C3220" s="29">
        <f>VLOOKUP($J3217,ASBVs!$A$2:$AP$1041,13,FALSE)</f>
        <v>10.73</v>
      </c>
      <c r="D3220" s="29">
        <f>VLOOKUP($J3217,ASBVs!$A$2:$AP$1041,15,FALSE)</f>
        <v>17.04</v>
      </c>
      <c r="E3220" s="29">
        <f>VLOOKUP($J3217,ASBVs!$A$2:$AP$1041,17,FALSE)</f>
        <v>-0.74</v>
      </c>
      <c r="F3220" s="29">
        <f>VLOOKUP($J3217,ASBVs!$A$2:$AP$1041,19,FALSE)</f>
        <v>1.31</v>
      </c>
      <c r="G3220" s="39">
        <f>VLOOKUP($J3217,ASBVs!$A$2:$AP$1041,41,FALSE)</f>
        <v>0.46</v>
      </c>
      <c r="H3220" s="39">
        <f>VLOOKUP($J3217,ASBVs!$A$2:$AP$1041,39,FALSE)</f>
        <v>0.23</v>
      </c>
      <c r="I3220" s="29">
        <f>VLOOKUP($J3217,ASBVs!$A$2:$AP$1041,21,FALSE)</f>
        <v>0.66</v>
      </c>
      <c r="J3220" s="39">
        <f>VLOOKUP($J3217,ASBVs!$A$2:$AP$1041,31,FALSE)</f>
        <v>0.28999999999999998</v>
      </c>
    </row>
    <row r="3221" spans="2:10" ht="12.6" customHeight="1" x14ac:dyDescent="0.3">
      <c r="B3221" s="29">
        <f>VLOOKUP($J3217,ASBVs!$A$2:$AP$1041,12,FALSE)</f>
        <v>63</v>
      </c>
      <c r="C3221" s="29">
        <f>VLOOKUP($J3217,ASBVs!$A$2:$AP$1041,14,FALSE)</f>
        <v>66</v>
      </c>
      <c r="D3221" s="29">
        <f>VLOOKUP($J3217,ASBVs!$A$2:$AP$1041,16,FALSE)</f>
        <v>58</v>
      </c>
      <c r="E3221" s="29">
        <f>VLOOKUP($J3217,ASBVs!$A$2:$AP$1041,18,FALSE)</f>
        <v>62</v>
      </c>
      <c r="F3221" s="29">
        <f>VLOOKUP($J3217,ASBVs!$A$2:$AP$1041,20,FALSE)</f>
        <v>61</v>
      </c>
      <c r="G3221" s="29">
        <f>VLOOKUP($J3217,ASBVs!$A$2:$AP$1041,42,FALSE)</f>
        <v>56</v>
      </c>
      <c r="H3221" s="29">
        <f>VLOOKUP($J3217,ASBVs!$A$2:$AP$1041,40,FALSE)</f>
        <v>47</v>
      </c>
      <c r="I3221" s="29">
        <f>VLOOKUP($J3217,ASBVs!$A$2:$AP$1041,22,FALSE)</f>
        <v>56</v>
      </c>
      <c r="J3221" s="29">
        <f>VLOOKUP($J3217,ASBVs!$A$2:$AP$1041,32,FALSE)</f>
        <v>54</v>
      </c>
    </row>
    <row r="3222" spans="2:10" ht="12.6" customHeight="1" x14ac:dyDescent="0.3">
      <c r="B3222" s="31" t="s">
        <v>1089</v>
      </c>
      <c r="C3222" s="27" t="s">
        <v>1090</v>
      </c>
      <c r="D3222" s="27" t="s">
        <v>1091</v>
      </c>
      <c r="E3222" s="27" t="s">
        <v>8</v>
      </c>
      <c r="F3222" s="27" t="s">
        <v>6</v>
      </c>
      <c r="G3222" s="27" t="s">
        <v>7</v>
      </c>
      <c r="H3222" s="27" t="s">
        <v>2638</v>
      </c>
      <c r="I3222" s="85" t="s">
        <v>2700</v>
      </c>
      <c r="J3222" s="86"/>
    </row>
    <row r="3223" spans="2:10" ht="12.6" customHeight="1" x14ac:dyDescent="0.3">
      <c r="B3223" s="30">
        <f>VLOOKUP($J3217,ASBVs!$A$2:$AP$1041,33,FALSE)</f>
        <v>0.02</v>
      </c>
      <c r="C3223" s="30">
        <f>VLOOKUP($J3217,ASBVs!$A$2:$AP$1041,35,FALSE)</f>
        <v>0.23</v>
      </c>
      <c r="D3223" s="30">
        <f>VLOOKUP($J3217,ASBVs!$A$2:$AP$1041,37,FALSE)</f>
        <v>0.02</v>
      </c>
      <c r="E3223" s="32">
        <f>VLOOKUP($J3217,ASBVs!$A$2:$AP$1041,29,FALSE)</f>
        <v>5.63</v>
      </c>
      <c r="F3223" s="32">
        <f>VLOOKUP($J3217,ASBVs!$A$2:$AP$1041,23,FALSE)</f>
        <v>-0.02</v>
      </c>
      <c r="G3223" s="32">
        <f>VLOOKUP($J3217,ASBVs!$A$2:$AP$1041,25,FALSE)</f>
        <v>4.6100000000000003</v>
      </c>
      <c r="H3223" s="32">
        <f>VLOOKUP($J3217,ASBVs!$A$2:$AP$1041,27,FALSE)</f>
        <v>2.31</v>
      </c>
      <c r="I3223" s="86"/>
      <c r="J3223" s="86"/>
    </row>
    <row r="3224" spans="2:10" ht="12.6" customHeight="1" x14ac:dyDescent="0.3">
      <c r="B3224" s="33">
        <f>VLOOKUP($J3217,ASBVs!$A$2:$AP$1041,34,FALSE)</f>
        <v>41</v>
      </c>
      <c r="C3224" s="33">
        <f>VLOOKUP($J3217,ASBVs!$A$2:$AP$1041,36,FALSE)</f>
        <v>50</v>
      </c>
      <c r="D3224" s="33">
        <f>VLOOKUP($J3217,ASBVs!$A$2:$AP$1041,38,FALSE)</f>
        <v>34</v>
      </c>
      <c r="E3224" s="33">
        <f>VLOOKUP($J3217,ASBVs!$A$2:$AP$1041,30,FALSE)</f>
        <v>55</v>
      </c>
      <c r="F3224" s="33">
        <f>VLOOKUP($J3217,ASBVs!$A$2:$AP$1041,24,FALSE)</f>
        <v>47</v>
      </c>
      <c r="G3224" s="33">
        <f>VLOOKUP($J3217,ASBVs!$A$2:$AP$1041,26,FALSE)</f>
        <v>47</v>
      </c>
      <c r="H3224" s="33">
        <f>VLOOKUP($J3217,ASBVs!$A$2:$AP$1041,28,FALSE)</f>
        <v>49</v>
      </c>
      <c r="I3224" s="99">
        <f>VLOOKUP($J3217,ASBVs!$A$2:$AQ$1041,43,FALSE)</f>
        <v>11.39</v>
      </c>
      <c r="J3224" s="79"/>
    </row>
    <row r="3225" spans="2:10" ht="12.6" customHeight="1" x14ac:dyDescent="0.3">
      <c r="B3225" s="87" t="s">
        <v>2695</v>
      </c>
      <c r="C3225" s="88"/>
      <c r="D3225" s="89" t="s">
        <v>2699</v>
      </c>
      <c r="E3225" s="90"/>
      <c r="F3225" s="91" t="str">
        <f>VLOOKUP($J3217,ASBVs!$A$2:$F$1041,6,FALSE)</f>
        <v xml:space="preserve"> </v>
      </c>
      <c r="G3225" s="34" t="s">
        <v>2669</v>
      </c>
      <c r="H3225" s="35" t="str">
        <f>VLOOKUP($J3217,ASBVs!$A$2:$AU$1041,46,FALSE)</f>
        <v>2</v>
      </c>
      <c r="I3225" s="34" t="s">
        <v>2670</v>
      </c>
      <c r="J3225" s="35" t="str">
        <f>VLOOKUP($J3217,ASBVs!$A$2:$AU$1041,47,FALSE)</f>
        <v>2</v>
      </c>
    </row>
    <row r="3226" spans="2:10" ht="12.6" customHeight="1" x14ac:dyDescent="0.3">
      <c r="B3226" s="93">
        <f>VLOOKUP($J3217,ASBVs!$A$2:$AS$1041,45,FALSE)</f>
        <v>130.53</v>
      </c>
      <c r="C3226" s="94"/>
      <c r="D3226" s="93">
        <f>VLOOKUP($J3217,ASBVs!$A$2:$AS$1041,44,FALSE)</f>
        <v>164.03</v>
      </c>
      <c r="E3226" s="94"/>
      <c r="F3226" s="92"/>
      <c r="G3226" s="34" t="s">
        <v>2671</v>
      </c>
      <c r="H3226" s="35" t="str">
        <f>VLOOKUP($J3217,ASBVs!$A$2:$AW$1041,48,FALSE)</f>
        <v>3</v>
      </c>
      <c r="I3226" s="34" t="s">
        <v>2672</v>
      </c>
      <c r="J3226" s="35">
        <f>VLOOKUP($J3217,ASBVs!$A$2:$AW$1041,49,FALSE)</f>
        <v>3</v>
      </c>
    </row>
    <row r="3227" spans="2:10" ht="12.6" customHeight="1" x14ac:dyDescent="0.3">
      <c r="B3227" s="36" t="s">
        <v>2696</v>
      </c>
      <c r="C3227" s="95" t="str">
        <f>VLOOKUP($J3217,ASBVs!$A$2:$E$1041,5,FALSE)</f>
        <v xml:space="preserve">Individual </v>
      </c>
      <c r="D3227" s="96"/>
      <c r="E3227" s="97" t="s">
        <v>2697</v>
      </c>
      <c r="F3227" s="98"/>
      <c r="G3227" s="74"/>
      <c r="H3227" s="75"/>
      <c r="I3227" s="37" t="s">
        <v>2698</v>
      </c>
      <c r="J3227" s="38"/>
    </row>
    <row r="3229" spans="2:10" ht="12.6" customHeight="1" x14ac:dyDescent="0.3">
      <c r="B3229" s="76" t="s">
        <v>2692</v>
      </c>
      <c r="C3229" s="77"/>
      <c r="D3229" s="20" t="str">
        <f>VLOOKUP($J3229,ASBVs!$A$2:$B$1041,2,FALSE)</f>
        <v>224332</v>
      </c>
      <c r="E3229" s="21"/>
      <c r="F3229" s="22" t="str">
        <f>VLOOKUP($J3229,ASBVs!$A$2:$J$1041,10,FALSE)</f>
        <v>Twin</v>
      </c>
      <c r="G3229" s="78" t="str">
        <f>VLOOKUP($J3229,ASBVs!$A$2:$AX$1041,50,FALSE)</f>
        <v xml:space="preserve"> </v>
      </c>
      <c r="H3229" s="79"/>
      <c r="I3229" s="23" t="s">
        <v>2693</v>
      </c>
      <c r="J3229" s="24">
        <v>260</v>
      </c>
    </row>
    <row r="3230" spans="2:10" ht="12.6" customHeight="1" x14ac:dyDescent="0.3">
      <c r="B3230" s="25" t="s">
        <v>2694</v>
      </c>
      <c r="C3230" s="80" t="str">
        <f>VLOOKUP($J3229,ASBVs!$A$2:$H$1041,8,FALSE)</f>
        <v>218959</v>
      </c>
      <c r="D3230" s="80"/>
      <c r="E3230" s="81"/>
      <c r="F3230" s="26" t="s">
        <v>2639</v>
      </c>
      <c r="G3230" s="82">
        <f>VLOOKUP($J3229,ASBVs!$A$2:$I$1041,9,FALSE)</f>
        <v>44708</v>
      </c>
      <c r="H3230" s="83"/>
      <c r="I3230" s="83"/>
      <c r="J3230" s="84"/>
    </row>
    <row r="3231" spans="2:10" ht="12.6" customHeight="1" x14ac:dyDescent="0.3">
      <c r="B3231" s="27" t="s">
        <v>0</v>
      </c>
      <c r="C3231" s="28" t="s">
        <v>1</v>
      </c>
      <c r="D3231" s="28" t="s">
        <v>2</v>
      </c>
      <c r="E3231" s="28" t="s">
        <v>3</v>
      </c>
      <c r="F3231" s="27" t="s">
        <v>4</v>
      </c>
      <c r="G3231" s="28" t="s">
        <v>1093</v>
      </c>
      <c r="H3231" s="28" t="s">
        <v>1092</v>
      </c>
      <c r="I3231" s="28" t="s">
        <v>5</v>
      </c>
      <c r="J3231" s="28" t="s">
        <v>2652</v>
      </c>
    </row>
    <row r="3232" spans="2:10" ht="12.6" customHeight="1" x14ac:dyDescent="0.3">
      <c r="B3232" s="29">
        <f>VLOOKUP($J3229,ASBVs!$A$2:$AP$1041,11,FALSE)</f>
        <v>0.44</v>
      </c>
      <c r="C3232" s="29">
        <f>VLOOKUP($J3229,ASBVs!$A$2:$AP$1041,13,FALSE)</f>
        <v>10.14</v>
      </c>
      <c r="D3232" s="29">
        <f>VLOOKUP($J3229,ASBVs!$A$2:$AP$1041,15,FALSE)</f>
        <v>16.53</v>
      </c>
      <c r="E3232" s="29">
        <f>VLOOKUP($J3229,ASBVs!$A$2:$AP$1041,17,FALSE)</f>
        <v>0.04</v>
      </c>
      <c r="F3232" s="29">
        <f>VLOOKUP($J3229,ASBVs!$A$2:$AP$1041,19,FALSE)</f>
        <v>2.0499999999999998</v>
      </c>
      <c r="G3232" s="39">
        <f>VLOOKUP($J3229,ASBVs!$A$2:$AP$1041,41,FALSE)</f>
        <v>0.45</v>
      </c>
      <c r="H3232" s="39">
        <f>VLOOKUP($J3229,ASBVs!$A$2:$AP$1041,39,FALSE)</f>
        <v>0.25</v>
      </c>
      <c r="I3232" s="29">
        <f>VLOOKUP($J3229,ASBVs!$A$2:$AP$1041,21,FALSE)</f>
        <v>1.1000000000000001</v>
      </c>
      <c r="J3232" s="39">
        <f>VLOOKUP($J3229,ASBVs!$A$2:$AP$1041,31,FALSE)</f>
        <v>0.3</v>
      </c>
    </row>
    <row r="3233" spans="2:10" ht="12.6" customHeight="1" x14ac:dyDescent="0.3">
      <c r="B3233" s="29">
        <f>VLOOKUP($J3229,ASBVs!$A$2:$AP$1041,12,FALSE)</f>
        <v>65</v>
      </c>
      <c r="C3233" s="29">
        <f>VLOOKUP($J3229,ASBVs!$A$2:$AP$1041,14,FALSE)</f>
        <v>70</v>
      </c>
      <c r="D3233" s="29">
        <f>VLOOKUP($J3229,ASBVs!$A$2:$AP$1041,16,FALSE)</f>
        <v>59</v>
      </c>
      <c r="E3233" s="29">
        <f>VLOOKUP($J3229,ASBVs!$A$2:$AP$1041,18,FALSE)</f>
        <v>63</v>
      </c>
      <c r="F3233" s="29">
        <f>VLOOKUP($J3229,ASBVs!$A$2:$AP$1041,20,FALSE)</f>
        <v>65</v>
      </c>
      <c r="G3233" s="29">
        <f>VLOOKUP($J3229,ASBVs!$A$2:$AP$1041,42,FALSE)</f>
        <v>53</v>
      </c>
      <c r="H3233" s="29">
        <f>VLOOKUP($J3229,ASBVs!$A$2:$AP$1041,40,FALSE)</f>
        <v>46</v>
      </c>
      <c r="I3233" s="29">
        <f>VLOOKUP($J3229,ASBVs!$A$2:$AP$1041,22,FALSE)</f>
        <v>54</v>
      </c>
      <c r="J3233" s="29">
        <f>VLOOKUP($J3229,ASBVs!$A$2:$AP$1041,32,FALSE)</f>
        <v>51</v>
      </c>
    </row>
    <row r="3234" spans="2:10" ht="12.6" customHeight="1" x14ac:dyDescent="0.3">
      <c r="B3234" s="31" t="s">
        <v>1089</v>
      </c>
      <c r="C3234" s="27" t="s">
        <v>1090</v>
      </c>
      <c r="D3234" s="27" t="s">
        <v>1091</v>
      </c>
      <c r="E3234" s="27" t="s">
        <v>8</v>
      </c>
      <c r="F3234" s="27" t="s">
        <v>6</v>
      </c>
      <c r="G3234" s="27" t="s">
        <v>7</v>
      </c>
      <c r="H3234" s="27" t="s">
        <v>2638</v>
      </c>
      <c r="I3234" s="85" t="s">
        <v>2700</v>
      </c>
      <c r="J3234" s="86"/>
    </row>
    <row r="3235" spans="2:10" ht="12.6" customHeight="1" x14ac:dyDescent="0.3">
      <c r="B3235" s="30">
        <f>VLOOKUP($J3229,ASBVs!$A$2:$AP$1041,33,FALSE)</f>
        <v>0.03</v>
      </c>
      <c r="C3235" s="30">
        <f>VLOOKUP($J3229,ASBVs!$A$2:$AP$1041,35,FALSE)</f>
        <v>0.21</v>
      </c>
      <c r="D3235" s="30">
        <f>VLOOKUP($J3229,ASBVs!$A$2:$AP$1041,37,FALSE)</f>
        <v>0.03</v>
      </c>
      <c r="E3235" s="32">
        <f>VLOOKUP($J3229,ASBVs!$A$2:$AP$1041,29,FALSE)</f>
        <v>5.28</v>
      </c>
      <c r="F3235" s="32">
        <f>VLOOKUP($J3229,ASBVs!$A$2:$AP$1041,23,FALSE)</f>
        <v>-0.42</v>
      </c>
      <c r="G3235" s="32">
        <f>VLOOKUP($J3229,ASBVs!$A$2:$AP$1041,25,FALSE)</f>
        <v>5.97</v>
      </c>
      <c r="H3235" s="32">
        <f>VLOOKUP($J3229,ASBVs!$A$2:$AP$1041,27,FALSE)</f>
        <v>2.2000000000000002</v>
      </c>
      <c r="I3235" s="86"/>
      <c r="J3235" s="86"/>
    </row>
    <row r="3236" spans="2:10" ht="12.6" customHeight="1" x14ac:dyDescent="0.3">
      <c r="B3236" s="33">
        <f>VLOOKUP($J3229,ASBVs!$A$2:$AP$1041,34,FALSE)</f>
        <v>42</v>
      </c>
      <c r="C3236" s="33">
        <f>VLOOKUP($J3229,ASBVs!$A$2:$AP$1041,36,FALSE)</f>
        <v>49</v>
      </c>
      <c r="D3236" s="33">
        <f>VLOOKUP($J3229,ASBVs!$A$2:$AP$1041,38,FALSE)</f>
        <v>36</v>
      </c>
      <c r="E3236" s="33">
        <f>VLOOKUP($J3229,ASBVs!$A$2:$AP$1041,30,FALSE)</f>
        <v>59</v>
      </c>
      <c r="F3236" s="33">
        <f>VLOOKUP($J3229,ASBVs!$A$2:$AP$1041,24,FALSE)</f>
        <v>47</v>
      </c>
      <c r="G3236" s="33">
        <f>VLOOKUP($J3229,ASBVs!$A$2:$AP$1041,26,FALSE)</f>
        <v>46</v>
      </c>
      <c r="H3236" s="33">
        <f>VLOOKUP($J3229,ASBVs!$A$2:$AP$1041,28,FALSE)</f>
        <v>50</v>
      </c>
      <c r="I3236" s="99">
        <f>VLOOKUP($J3229,ASBVs!$A$2:$AQ$1041,43,FALSE)</f>
        <v>11.24</v>
      </c>
      <c r="J3236" s="79"/>
    </row>
    <row r="3237" spans="2:10" ht="12.6" customHeight="1" x14ac:dyDescent="0.3">
      <c r="B3237" s="87" t="s">
        <v>2695</v>
      </c>
      <c r="C3237" s="88"/>
      <c r="D3237" s="89" t="s">
        <v>2699</v>
      </c>
      <c r="E3237" s="90"/>
      <c r="F3237" s="91" t="str">
        <f>VLOOKUP($J3229,ASBVs!$A$2:$F$1041,6,FALSE)</f>
        <v xml:space="preserve"> </v>
      </c>
      <c r="G3237" s="34" t="s">
        <v>2669</v>
      </c>
      <c r="H3237" s="35" t="str">
        <f>VLOOKUP($J3229,ASBVs!$A$2:$AU$1041,46,FALSE)</f>
        <v>2</v>
      </c>
      <c r="I3237" s="34" t="s">
        <v>2670</v>
      </c>
      <c r="J3237" s="35" t="str">
        <f>VLOOKUP($J3229,ASBVs!$A$2:$AU$1041,47,FALSE)</f>
        <v>2</v>
      </c>
    </row>
    <row r="3238" spans="2:10" ht="12.6" customHeight="1" x14ac:dyDescent="0.3">
      <c r="B3238" s="93">
        <f>VLOOKUP($J3229,ASBVs!$A$2:$AS$1041,45,FALSE)</f>
        <v>127.35</v>
      </c>
      <c r="C3238" s="94"/>
      <c r="D3238" s="93">
        <f>VLOOKUP($J3229,ASBVs!$A$2:$AS$1041,44,FALSE)</f>
        <v>166.91</v>
      </c>
      <c r="E3238" s="94"/>
      <c r="F3238" s="92"/>
      <c r="G3238" s="34" t="s">
        <v>2671</v>
      </c>
      <c r="H3238" s="35" t="str">
        <f>VLOOKUP($J3229,ASBVs!$A$2:$AW$1041,48,FALSE)</f>
        <v>2</v>
      </c>
      <c r="I3238" s="34" t="s">
        <v>2672</v>
      </c>
      <c r="J3238" s="35">
        <f>VLOOKUP($J3229,ASBVs!$A$2:$AW$1041,49,FALSE)</f>
        <v>3</v>
      </c>
    </row>
    <row r="3239" spans="2:10" ht="12.6" customHeight="1" x14ac:dyDescent="0.3">
      <c r="B3239" s="36" t="s">
        <v>2696</v>
      </c>
      <c r="C3239" s="95" t="str">
        <f>VLOOKUP($J3229,ASBVs!$A$2:$E$1041,5,FALSE)</f>
        <v xml:space="preserve">Individual </v>
      </c>
      <c r="D3239" s="96"/>
      <c r="E3239" s="97" t="s">
        <v>2697</v>
      </c>
      <c r="F3239" s="98"/>
      <c r="G3239" s="74"/>
      <c r="H3239" s="75"/>
      <c r="I3239" s="37" t="s">
        <v>2698</v>
      </c>
      <c r="J3239" s="38"/>
    </row>
    <row r="3241" spans="2:10" ht="12.6" customHeight="1" x14ac:dyDescent="0.3">
      <c r="B3241" s="76" t="s">
        <v>2692</v>
      </c>
      <c r="C3241" s="77"/>
      <c r="D3241" s="20" t="str">
        <f>VLOOKUP($J3241,ASBVs!$A$2:$B$1041,2,FALSE)</f>
        <v>224271</v>
      </c>
      <c r="E3241" s="21"/>
      <c r="F3241" s="22" t="str">
        <f>VLOOKUP($J3241,ASBVs!$A$2:$J$1041,10,FALSE)</f>
        <v>Twin</v>
      </c>
      <c r="G3241" s="78" t="str">
        <f>VLOOKUP($J3241,ASBVs!$A$2:$AX$1041,50,FALSE)</f>
        <v>«««««</v>
      </c>
      <c r="H3241" s="79"/>
      <c r="I3241" s="23" t="s">
        <v>2693</v>
      </c>
      <c r="J3241" s="24">
        <v>261</v>
      </c>
    </row>
    <row r="3242" spans="2:10" ht="12.6" customHeight="1" x14ac:dyDescent="0.3">
      <c r="B3242" s="25" t="s">
        <v>2694</v>
      </c>
      <c r="C3242" s="80" t="str">
        <f>VLOOKUP($J3241,ASBVs!$A$2:$H$1041,8,FALSE)</f>
        <v>213926</v>
      </c>
      <c r="D3242" s="80"/>
      <c r="E3242" s="81"/>
      <c r="F3242" s="26" t="s">
        <v>2639</v>
      </c>
      <c r="G3242" s="82">
        <f>VLOOKUP($J3241,ASBVs!$A$2:$I$1041,9,FALSE)</f>
        <v>44708</v>
      </c>
      <c r="H3242" s="83"/>
      <c r="I3242" s="83"/>
      <c r="J3242" s="84"/>
    </row>
    <row r="3243" spans="2:10" ht="12.6" customHeight="1" x14ac:dyDescent="0.3">
      <c r="B3243" s="27" t="s">
        <v>0</v>
      </c>
      <c r="C3243" s="28" t="s">
        <v>1</v>
      </c>
      <c r="D3243" s="28" t="s">
        <v>2</v>
      </c>
      <c r="E3243" s="28" t="s">
        <v>3</v>
      </c>
      <c r="F3243" s="27" t="s">
        <v>4</v>
      </c>
      <c r="G3243" s="28" t="s">
        <v>1093</v>
      </c>
      <c r="H3243" s="28" t="s">
        <v>1092</v>
      </c>
      <c r="I3243" s="28" t="s">
        <v>5</v>
      </c>
      <c r="J3243" s="28" t="s">
        <v>2652</v>
      </c>
    </row>
    <row r="3244" spans="2:10" ht="12.6" customHeight="1" x14ac:dyDescent="0.3">
      <c r="B3244" s="29">
        <f>VLOOKUP($J3241,ASBVs!$A$2:$AP$1041,11,FALSE)</f>
        <v>0.32</v>
      </c>
      <c r="C3244" s="29">
        <f>VLOOKUP($J3241,ASBVs!$A$2:$AP$1041,13,FALSE)</f>
        <v>8.5399999999999991</v>
      </c>
      <c r="D3244" s="29">
        <f>VLOOKUP($J3241,ASBVs!$A$2:$AP$1041,15,FALSE)</f>
        <v>15.97</v>
      </c>
      <c r="E3244" s="29">
        <f>VLOOKUP($J3241,ASBVs!$A$2:$AP$1041,17,FALSE)</f>
        <v>0.04</v>
      </c>
      <c r="F3244" s="29">
        <f>VLOOKUP($J3241,ASBVs!$A$2:$AP$1041,19,FALSE)</f>
        <v>1.93</v>
      </c>
      <c r="G3244" s="39">
        <f>VLOOKUP($J3241,ASBVs!$A$2:$AP$1041,41,FALSE)</f>
        <v>0.52</v>
      </c>
      <c r="H3244" s="39">
        <f>VLOOKUP($J3241,ASBVs!$A$2:$AP$1041,39,FALSE)</f>
        <v>0.36</v>
      </c>
      <c r="I3244" s="29">
        <f>VLOOKUP($J3241,ASBVs!$A$2:$AP$1041,21,FALSE)</f>
        <v>0.38</v>
      </c>
      <c r="J3244" s="39">
        <f>VLOOKUP($J3241,ASBVs!$A$2:$AP$1041,31,FALSE)</f>
        <v>0.31</v>
      </c>
    </row>
    <row r="3245" spans="2:10" ht="12.6" customHeight="1" x14ac:dyDescent="0.3">
      <c r="B3245" s="29">
        <f>VLOOKUP($J3241,ASBVs!$A$2:$AP$1041,12,FALSE)</f>
        <v>67</v>
      </c>
      <c r="C3245" s="29">
        <f>VLOOKUP($J3241,ASBVs!$A$2:$AP$1041,14,FALSE)</f>
        <v>70</v>
      </c>
      <c r="D3245" s="29">
        <f>VLOOKUP($J3241,ASBVs!$A$2:$AP$1041,16,FALSE)</f>
        <v>59</v>
      </c>
      <c r="E3245" s="29">
        <f>VLOOKUP($J3241,ASBVs!$A$2:$AP$1041,18,FALSE)</f>
        <v>63</v>
      </c>
      <c r="F3245" s="29">
        <f>VLOOKUP($J3241,ASBVs!$A$2:$AP$1041,20,FALSE)</f>
        <v>64</v>
      </c>
      <c r="G3245" s="29">
        <f>VLOOKUP($J3241,ASBVs!$A$2:$AP$1041,42,FALSE)</f>
        <v>51</v>
      </c>
      <c r="H3245" s="29">
        <f>VLOOKUP($J3241,ASBVs!$A$2:$AP$1041,40,FALSE)</f>
        <v>46</v>
      </c>
      <c r="I3245" s="29">
        <f>VLOOKUP($J3241,ASBVs!$A$2:$AP$1041,22,FALSE)</f>
        <v>57</v>
      </c>
      <c r="J3245" s="29">
        <f>VLOOKUP($J3241,ASBVs!$A$2:$AP$1041,32,FALSE)</f>
        <v>49</v>
      </c>
    </row>
    <row r="3246" spans="2:10" ht="12.6" customHeight="1" x14ac:dyDescent="0.3">
      <c r="B3246" s="31" t="s">
        <v>1089</v>
      </c>
      <c r="C3246" s="27" t="s">
        <v>1090</v>
      </c>
      <c r="D3246" s="27" t="s">
        <v>1091</v>
      </c>
      <c r="E3246" s="27" t="s">
        <v>8</v>
      </c>
      <c r="F3246" s="27" t="s">
        <v>6</v>
      </c>
      <c r="G3246" s="27" t="s">
        <v>7</v>
      </c>
      <c r="H3246" s="27" t="s">
        <v>2638</v>
      </c>
      <c r="I3246" s="85" t="s">
        <v>2700</v>
      </c>
      <c r="J3246" s="86"/>
    </row>
    <row r="3247" spans="2:10" ht="12.6" customHeight="1" x14ac:dyDescent="0.3">
      <c r="B3247" s="30">
        <f>VLOOKUP($J3241,ASBVs!$A$2:$AP$1041,33,FALSE)</f>
        <v>0.05</v>
      </c>
      <c r="C3247" s="30">
        <f>VLOOKUP($J3241,ASBVs!$A$2:$AP$1041,35,FALSE)</f>
        <v>0.33</v>
      </c>
      <c r="D3247" s="30">
        <f>VLOOKUP($J3241,ASBVs!$A$2:$AP$1041,37,FALSE)</f>
        <v>0.02</v>
      </c>
      <c r="E3247" s="32">
        <f>VLOOKUP($J3241,ASBVs!$A$2:$AP$1041,29,FALSE)</f>
        <v>4.0599999999999996</v>
      </c>
      <c r="F3247" s="32">
        <f>VLOOKUP($J3241,ASBVs!$A$2:$AP$1041,23,FALSE)</f>
        <v>-0.01</v>
      </c>
      <c r="G3247" s="32">
        <f>VLOOKUP($J3241,ASBVs!$A$2:$AP$1041,25,FALSE)</f>
        <v>1.72</v>
      </c>
      <c r="H3247" s="32">
        <f>VLOOKUP($J3241,ASBVs!$A$2:$AP$1041,27,FALSE)</f>
        <v>1.85</v>
      </c>
      <c r="I3247" s="86"/>
      <c r="J3247" s="86"/>
    </row>
    <row r="3248" spans="2:10" ht="12.6" customHeight="1" x14ac:dyDescent="0.3">
      <c r="B3248" s="33">
        <f>VLOOKUP($J3241,ASBVs!$A$2:$AP$1041,34,FALSE)</f>
        <v>40</v>
      </c>
      <c r="C3248" s="33">
        <f>VLOOKUP($J3241,ASBVs!$A$2:$AP$1041,36,FALSE)</f>
        <v>49</v>
      </c>
      <c r="D3248" s="33">
        <f>VLOOKUP($J3241,ASBVs!$A$2:$AP$1041,38,FALSE)</f>
        <v>34</v>
      </c>
      <c r="E3248" s="33">
        <f>VLOOKUP($J3241,ASBVs!$A$2:$AP$1041,30,FALSE)</f>
        <v>59</v>
      </c>
      <c r="F3248" s="33">
        <f>VLOOKUP($J3241,ASBVs!$A$2:$AP$1041,24,FALSE)</f>
        <v>47</v>
      </c>
      <c r="G3248" s="33">
        <f>VLOOKUP($J3241,ASBVs!$A$2:$AP$1041,26,FALSE)</f>
        <v>46</v>
      </c>
      <c r="H3248" s="33">
        <f>VLOOKUP($J3241,ASBVs!$A$2:$AP$1041,28,FALSE)</f>
        <v>50</v>
      </c>
      <c r="I3248" s="99">
        <f>VLOOKUP($J3241,ASBVs!$A$2:$AQ$1041,43,FALSE)</f>
        <v>8.92</v>
      </c>
      <c r="J3248" s="79"/>
    </row>
    <row r="3249" spans="2:10" ht="12.6" customHeight="1" x14ac:dyDescent="0.3">
      <c r="B3249" s="87" t="s">
        <v>2695</v>
      </c>
      <c r="C3249" s="88"/>
      <c r="D3249" s="89" t="s">
        <v>2699</v>
      </c>
      <c r="E3249" s="90"/>
      <c r="F3249" s="91" t="str">
        <f>VLOOKUP($J3241,ASBVs!$A$2:$F$1041,6,FALSE)</f>
        <v xml:space="preserve"> </v>
      </c>
      <c r="G3249" s="34" t="s">
        <v>2669</v>
      </c>
      <c r="H3249" s="35" t="str">
        <f>VLOOKUP($J3241,ASBVs!$A$2:$AU$1041,46,FALSE)</f>
        <v>2</v>
      </c>
      <c r="I3249" s="34" t="s">
        <v>2670</v>
      </c>
      <c r="J3249" s="35" t="str">
        <f>VLOOKUP($J3241,ASBVs!$A$2:$AU$1041,47,FALSE)</f>
        <v>2</v>
      </c>
    </row>
    <row r="3250" spans="2:10" ht="12.6" customHeight="1" x14ac:dyDescent="0.3">
      <c r="B3250" s="93">
        <f>VLOOKUP($J3241,ASBVs!$A$2:$AS$1041,45,FALSE)</f>
        <v>130.53</v>
      </c>
      <c r="C3250" s="94"/>
      <c r="D3250" s="93">
        <f>VLOOKUP($J3241,ASBVs!$A$2:$AS$1041,44,FALSE)</f>
        <v>166.09</v>
      </c>
      <c r="E3250" s="94"/>
      <c r="F3250" s="92"/>
      <c r="G3250" s="34" t="s">
        <v>2671</v>
      </c>
      <c r="H3250" s="35" t="str">
        <f>VLOOKUP($J3241,ASBVs!$A$2:$AW$1041,48,FALSE)</f>
        <v>1</v>
      </c>
      <c r="I3250" s="34" t="s">
        <v>2672</v>
      </c>
      <c r="J3250" s="35">
        <f>VLOOKUP($J3241,ASBVs!$A$2:$AW$1041,49,FALSE)</f>
        <v>4</v>
      </c>
    </row>
    <row r="3251" spans="2:10" ht="12.6" customHeight="1" x14ac:dyDescent="0.3">
      <c r="B3251" s="36" t="s">
        <v>2696</v>
      </c>
      <c r="C3251" s="95" t="str">
        <f>VLOOKUP($J3241,ASBVs!$A$2:$E$1041,5,FALSE)</f>
        <v xml:space="preserve">Individual </v>
      </c>
      <c r="D3251" s="96"/>
      <c r="E3251" s="97" t="s">
        <v>2697</v>
      </c>
      <c r="F3251" s="98"/>
      <c r="G3251" s="74"/>
      <c r="H3251" s="75"/>
      <c r="I3251" s="37" t="s">
        <v>2698</v>
      </c>
      <c r="J3251" s="38"/>
    </row>
    <row r="3253" spans="2:10" ht="12.6" customHeight="1" x14ac:dyDescent="0.3">
      <c r="B3253" s="76" t="s">
        <v>2692</v>
      </c>
      <c r="C3253" s="77"/>
      <c r="D3253" s="20" t="str">
        <f>VLOOKUP($J3253,ASBVs!$A$2:$B$1041,2,FALSE)</f>
        <v>224934</v>
      </c>
      <c r="E3253" s="21"/>
      <c r="F3253" s="22" t="str">
        <f>VLOOKUP($J3253,ASBVs!$A$2:$J$1041,10,FALSE)</f>
        <v>Twin</v>
      </c>
      <c r="G3253" s="78" t="str">
        <f>VLOOKUP($J3253,ASBVs!$A$2:$AX$1041,50,FALSE)</f>
        <v xml:space="preserve"> </v>
      </c>
      <c r="H3253" s="79"/>
      <c r="I3253" s="23" t="s">
        <v>2693</v>
      </c>
      <c r="J3253" s="24">
        <v>262</v>
      </c>
    </row>
    <row r="3254" spans="2:10" ht="12.6" customHeight="1" x14ac:dyDescent="0.3">
      <c r="B3254" s="25" t="s">
        <v>2694</v>
      </c>
      <c r="C3254" s="80" t="str">
        <f>VLOOKUP($J3253,ASBVs!$A$2:$H$1041,8,FALSE)</f>
        <v>193431</v>
      </c>
      <c r="D3254" s="80"/>
      <c r="E3254" s="81"/>
      <c r="F3254" s="26" t="s">
        <v>2639</v>
      </c>
      <c r="G3254" s="82">
        <f>VLOOKUP($J3253,ASBVs!$A$2:$I$1041,9,FALSE)</f>
        <v>44713</v>
      </c>
      <c r="H3254" s="83"/>
      <c r="I3254" s="83"/>
      <c r="J3254" s="84"/>
    </row>
    <row r="3255" spans="2:10" ht="12.6" customHeight="1" x14ac:dyDescent="0.3">
      <c r="B3255" s="27" t="s">
        <v>0</v>
      </c>
      <c r="C3255" s="28" t="s">
        <v>1</v>
      </c>
      <c r="D3255" s="28" t="s">
        <v>2</v>
      </c>
      <c r="E3255" s="28" t="s">
        <v>3</v>
      </c>
      <c r="F3255" s="27" t="s">
        <v>4</v>
      </c>
      <c r="G3255" s="28" t="s">
        <v>1093</v>
      </c>
      <c r="H3255" s="28" t="s">
        <v>1092</v>
      </c>
      <c r="I3255" s="28" t="s">
        <v>5</v>
      </c>
      <c r="J3255" s="28" t="s">
        <v>2652</v>
      </c>
    </row>
    <row r="3256" spans="2:10" ht="12.6" customHeight="1" x14ac:dyDescent="0.3">
      <c r="B3256" s="29">
        <f>VLOOKUP($J3253,ASBVs!$A$2:$AP$1041,11,FALSE)</f>
        <v>0.46</v>
      </c>
      <c r="C3256" s="29">
        <f>VLOOKUP($J3253,ASBVs!$A$2:$AP$1041,13,FALSE)</f>
        <v>9.2100000000000009</v>
      </c>
      <c r="D3256" s="29">
        <f>VLOOKUP($J3253,ASBVs!$A$2:$AP$1041,15,FALSE)</f>
        <v>15.25</v>
      </c>
      <c r="E3256" s="29">
        <f>VLOOKUP($J3253,ASBVs!$A$2:$AP$1041,17,FALSE)</f>
        <v>0.02</v>
      </c>
      <c r="F3256" s="29">
        <f>VLOOKUP($J3253,ASBVs!$A$2:$AP$1041,19,FALSE)</f>
        <v>1.78</v>
      </c>
      <c r="G3256" s="39">
        <f>VLOOKUP($J3253,ASBVs!$A$2:$AP$1041,41,FALSE)</f>
        <v>0.46</v>
      </c>
      <c r="H3256" s="39">
        <f>VLOOKUP($J3253,ASBVs!$A$2:$AP$1041,39,FALSE)</f>
        <v>0.27</v>
      </c>
      <c r="I3256" s="29">
        <f>VLOOKUP($J3253,ASBVs!$A$2:$AP$1041,21,FALSE)</f>
        <v>0.76</v>
      </c>
      <c r="J3256" s="39">
        <f>VLOOKUP($J3253,ASBVs!$A$2:$AP$1041,31,FALSE)</f>
        <v>0.31</v>
      </c>
    </row>
    <row r="3257" spans="2:10" ht="12.6" customHeight="1" x14ac:dyDescent="0.3">
      <c r="B3257" s="29">
        <f>VLOOKUP($J3253,ASBVs!$A$2:$AP$1041,12,FALSE)</f>
        <v>67</v>
      </c>
      <c r="C3257" s="29">
        <f>VLOOKUP($J3253,ASBVs!$A$2:$AP$1041,14,FALSE)</f>
        <v>70</v>
      </c>
      <c r="D3257" s="29">
        <f>VLOOKUP($J3253,ASBVs!$A$2:$AP$1041,16,FALSE)</f>
        <v>62</v>
      </c>
      <c r="E3257" s="29">
        <f>VLOOKUP($J3253,ASBVs!$A$2:$AP$1041,18,FALSE)</f>
        <v>67</v>
      </c>
      <c r="F3257" s="29">
        <f>VLOOKUP($J3253,ASBVs!$A$2:$AP$1041,20,FALSE)</f>
        <v>67</v>
      </c>
      <c r="G3257" s="29">
        <f>VLOOKUP($J3253,ASBVs!$A$2:$AP$1041,42,FALSE)</f>
        <v>58</v>
      </c>
      <c r="H3257" s="29">
        <f>VLOOKUP($J3253,ASBVs!$A$2:$AP$1041,40,FALSE)</f>
        <v>51</v>
      </c>
      <c r="I3257" s="29">
        <f>VLOOKUP($J3253,ASBVs!$A$2:$AP$1041,22,FALSE)</f>
        <v>61</v>
      </c>
      <c r="J3257" s="29">
        <f>VLOOKUP($J3253,ASBVs!$A$2:$AP$1041,32,FALSE)</f>
        <v>56</v>
      </c>
    </row>
    <row r="3258" spans="2:10" ht="12.6" customHeight="1" x14ac:dyDescent="0.3">
      <c r="B3258" s="31" t="s">
        <v>1089</v>
      </c>
      <c r="C3258" s="27" t="s">
        <v>1090</v>
      </c>
      <c r="D3258" s="27" t="s">
        <v>1091</v>
      </c>
      <c r="E3258" s="27" t="s">
        <v>8</v>
      </c>
      <c r="F3258" s="27" t="s">
        <v>6</v>
      </c>
      <c r="G3258" s="27" t="s">
        <v>7</v>
      </c>
      <c r="H3258" s="27" t="s">
        <v>2638</v>
      </c>
      <c r="I3258" s="85" t="s">
        <v>2700</v>
      </c>
      <c r="J3258" s="86"/>
    </row>
    <row r="3259" spans="2:10" ht="12.6" customHeight="1" x14ac:dyDescent="0.3">
      <c r="B3259" s="30">
        <f>VLOOKUP($J3253,ASBVs!$A$2:$AP$1041,33,FALSE)</f>
        <v>0.05</v>
      </c>
      <c r="C3259" s="30">
        <f>VLOOKUP($J3253,ASBVs!$A$2:$AP$1041,35,FALSE)</f>
        <v>0.25</v>
      </c>
      <c r="D3259" s="30">
        <f>VLOOKUP($J3253,ASBVs!$A$2:$AP$1041,37,FALSE)</f>
        <v>0.01</v>
      </c>
      <c r="E3259" s="32">
        <f>VLOOKUP($J3253,ASBVs!$A$2:$AP$1041,29,FALSE)</f>
        <v>4.4800000000000004</v>
      </c>
      <c r="F3259" s="32">
        <f>VLOOKUP($J3253,ASBVs!$A$2:$AP$1041,23,FALSE)</f>
        <v>-0.2</v>
      </c>
      <c r="G3259" s="32">
        <f>VLOOKUP($J3253,ASBVs!$A$2:$AP$1041,25,FALSE)</f>
        <v>5.2</v>
      </c>
      <c r="H3259" s="32">
        <f>VLOOKUP($J3253,ASBVs!$A$2:$AP$1041,27,FALSE)</f>
        <v>1.87</v>
      </c>
      <c r="I3259" s="86"/>
      <c r="J3259" s="86"/>
    </row>
    <row r="3260" spans="2:10" ht="12.6" customHeight="1" x14ac:dyDescent="0.3">
      <c r="B3260" s="33">
        <f>VLOOKUP($J3253,ASBVs!$A$2:$AP$1041,34,FALSE)</f>
        <v>47</v>
      </c>
      <c r="C3260" s="33">
        <f>VLOOKUP($J3253,ASBVs!$A$2:$AP$1041,36,FALSE)</f>
        <v>54</v>
      </c>
      <c r="D3260" s="33">
        <f>VLOOKUP($J3253,ASBVs!$A$2:$AP$1041,38,FALSE)</f>
        <v>41</v>
      </c>
      <c r="E3260" s="33">
        <f>VLOOKUP($J3253,ASBVs!$A$2:$AP$1041,30,FALSE)</f>
        <v>62</v>
      </c>
      <c r="F3260" s="33">
        <f>VLOOKUP($J3253,ASBVs!$A$2:$AP$1041,24,FALSE)</f>
        <v>52</v>
      </c>
      <c r="G3260" s="33">
        <f>VLOOKUP($J3253,ASBVs!$A$2:$AP$1041,26,FALSE)</f>
        <v>51</v>
      </c>
      <c r="H3260" s="33">
        <f>VLOOKUP($J3253,ASBVs!$A$2:$AP$1041,28,FALSE)</f>
        <v>54</v>
      </c>
      <c r="I3260" s="99">
        <f>VLOOKUP($J3253,ASBVs!$A$2:$AQ$1041,43,FALSE)</f>
        <v>9.9700000000000006</v>
      </c>
      <c r="J3260" s="79"/>
    </row>
    <row r="3261" spans="2:10" ht="12.6" customHeight="1" x14ac:dyDescent="0.3">
      <c r="B3261" s="87" t="s">
        <v>2695</v>
      </c>
      <c r="C3261" s="88"/>
      <c r="D3261" s="89" t="s">
        <v>2699</v>
      </c>
      <c r="E3261" s="90"/>
      <c r="F3261" s="91" t="str">
        <f>VLOOKUP($J3253,ASBVs!$A$2:$F$1041,6,FALSE)</f>
        <v xml:space="preserve"> </v>
      </c>
      <c r="G3261" s="34" t="s">
        <v>2669</v>
      </c>
      <c r="H3261" s="35" t="str">
        <f>VLOOKUP($J3253,ASBVs!$A$2:$AU$1041,46,FALSE)</f>
        <v>2</v>
      </c>
      <c r="I3261" s="34" t="s">
        <v>2670</v>
      </c>
      <c r="J3261" s="35" t="str">
        <f>VLOOKUP($J3253,ASBVs!$A$2:$AU$1041,47,FALSE)</f>
        <v>2</v>
      </c>
    </row>
    <row r="3262" spans="2:10" ht="12.6" customHeight="1" x14ac:dyDescent="0.3">
      <c r="B3262" s="93">
        <f>VLOOKUP($J3253,ASBVs!$A$2:$AS$1041,45,FALSE)</f>
        <v>127.74</v>
      </c>
      <c r="C3262" s="94"/>
      <c r="D3262" s="93">
        <f>VLOOKUP($J3253,ASBVs!$A$2:$AS$1041,44,FALSE)</f>
        <v>164.26</v>
      </c>
      <c r="E3262" s="94"/>
      <c r="F3262" s="92"/>
      <c r="G3262" s="34" t="s">
        <v>2671</v>
      </c>
      <c r="H3262" s="35" t="str">
        <f>VLOOKUP($J3253,ASBVs!$A$2:$AW$1041,48,FALSE)</f>
        <v>1</v>
      </c>
      <c r="I3262" s="34" t="s">
        <v>2672</v>
      </c>
      <c r="J3262" s="35">
        <f>VLOOKUP($J3253,ASBVs!$A$2:$AW$1041,49,FALSE)</f>
        <v>2</v>
      </c>
    </row>
    <row r="3263" spans="2:10" ht="12.6" customHeight="1" x14ac:dyDescent="0.3">
      <c r="B3263" s="36" t="s">
        <v>2696</v>
      </c>
      <c r="C3263" s="95" t="str">
        <f>VLOOKUP($J3253,ASBVs!$A$2:$E$1041,5,FALSE)</f>
        <v xml:space="preserve">Individual </v>
      </c>
      <c r="D3263" s="96"/>
      <c r="E3263" s="97" t="s">
        <v>2697</v>
      </c>
      <c r="F3263" s="98"/>
      <c r="G3263" s="74"/>
      <c r="H3263" s="75"/>
      <c r="I3263" s="37" t="s">
        <v>2698</v>
      </c>
      <c r="J3263" s="38"/>
    </row>
    <row r="3265" spans="2:10" ht="12.6" customHeight="1" x14ac:dyDescent="0.3">
      <c r="B3265" s="76" t="s">
        <v>2692</v>
      </c>
      <c r="C3265" s="77"/>
      <c r="D3265" s="20" t="str">
        <f>VLOOKUP($J3265,ASBVs!$A$2:$B$1041,2,FALSE)</f>
        <v>223832</v>
      </c>
      <c r="E3265" s="21"/>
      <c r="F3265" s="22" t="str">
        <f>VLOOKUP($J3265,ASBVs!$A$2:$J$1041,10,FALSE)</f>
        <v>Twin</v>
      </c>
      <c r="G3265" s="78" t="str">
        <f>VLOOKUP($J3265,ASBVs!$A$2:$AX$1041,50,FALSE)</f>
        <v xml:space="preserve"> </v>
      </c>
      <c r="H3265" s="79"/>
      <c r="I3265" s="23" t="s">
        <v>2693</v>
      </c>
      <c r="J3265" s="24">
        <v>263</v>
      </c>
    </row>
    <row r="3266" spans="2:10" ht="12.6" customHeight="1" x14ac:dyDescent="0.3">
      <c r="B3266" s="25" t="s">
        <v>2694</v>
      </c>
      <c r="C3266" s="80" t="str">
        <f>VLOOKUP($J3265,ASBVs!$A$2:$H$1041,8,FALSE)</f>
        <v>184292</v>
      </c>
      <c r="D3266" s="80"/>
      <c r="E3266" s="81"/>
      <c r="F3266" s="26" t="s">
        <v>2639</v>
      </c>
      <c r="G3266" s="82">
        <f>VLOOKUP($J3265,ASBVs!$A$2:$I$1041,9,FALSE)</f>
        <v>44703</v>
      </c>
      <c r="H3266" s="83"/>
      <c r="I3266" s="83"/>
      <c r="J3266" s="84"/>
    </row>
    <row r="3267" spans="2:10" ht="12.6" customHeight="1" x14ac:dyDescent="0.3">
      <c r="B3267" s="27" t="s">
        <v>0</v>
      </c>
      <c r="C3267" s="28" t="s">
        <v>1</v>
      </c>
      <c r="D3267" s="28" t="s">
        <v>2</v>
      </c>
      <c r="E3267" s="28" t="s">
        <v>3</v>
      </c>
      <c r="F3267" s="27" t="s">
        <v>4</v>
      </c>
      <c r="G3267" s="28" t="s">
        <v>1093</v>
      </c>
      <c r="H3267" s="28" t="s">
        <v>1092</v>
      </c>
      <c r="I3267" s="28" t="s">
        <v>5</v>
      </c>
      <c r="J3267" s="28" t="s">
        <v>2652</v>
      </c>
    </row>
    <row r="3268" spans="2:10" ht="12.6" customHeight="1" x14ac:dyDescent="0.3">
      <c r="B3268" s="29">
        <f>VLOOKUP($J3265,ASBVs!$A$2:$AP$1041,11,FALSE)</f>
        <v>0.42</v>
      </c>
      <c r="C3268" s="29">
        <f>VLOOKUP($J3265,ASBVs!$A$2:$AP$1041,13,FALSE)</f>
        <v>9.7799999999999994</v>
      </c>
      <c r="D3268" s="29">
        <f>VLOOKUP($J3265,ASBVs!$A$2:$AP$1041,15,FALSE)</f>
        <v>15.99</v>
      </c>
      <c r="E3268" s="29">
        <f>VLOOKUP($J3265,ASBVs!$A$2:$AP$1041,17,FALSE)</f>
        <v>0.47</v>
      </c>
      <c r="F3268" s="29">
        <f>VLOOKUP($J3265,ASBVs!$A$2:$AP$1041,19,FALSE)</f>
        <v>2.59</v>
      </c>
      <c r="G3268" s="39">
        <f>VLOOKUP($J3265,ASBVs!$A$2:$AP$1041,41,FALSE)</f>
        <v>0.38</v>
      </c>
      <c r="H3268" s="39">
        <f>VLOOKUP($J3265,ASBVs!$A$2:$AP$1041,39,FALSE)</f>
        <v>0.25</v>
      </c>
      <c r="I3268" s="29">
        <f>VLOOKUP($J3265,ASBVs!$A$2:$AP$1041,21,FALSE)</f>
        <v>0.62</v>
      </c>
      <c r="J3268" s="39">
        <f>VLOOKUP($J3265,ASBVs!$A$2:$AP$1041,31,FALSE)</f>
        <v>0.28000000000000003</v>
      </c>
    </row>
    <row r="3269" spans="2:10" ht="12.6" customHeight="1" x14ac:dyDescent="0.3">
      <c r="B3269" s="29">
        <f>VLOOKUP($J3265,ASBVs!$A$2:$AP$1041,12,FALSE)</f>
        <v>67</v>
      </c>
      <c r="C3269" s="29">
        <f>VLOOKUP($J3265,ASBVs!$A$2:$AP$1041,14,FALSE)</f>
        <v>70</v>
      </c>
      <c r="D3269" s="29">
        <f>VLOOKUP($J3265,ASBVs!$A$2:$AP$1041,16,FALSE)</f>
        <v>66</v>
      </c>
      <c r="E3269" s="29">
        <f>VLOOKUP($J3265,ASBVs!$A$2:$AP$1041,18,FALSE)</f>
        <v>66</v>
      </c>
      <c r="F3269" s="29">
        <f>VLOOKUP($J3265,ASBVs!$A$2:$AP$1041,20,FALSE)</f>
        <v>65</v>
      </c>
      <c r="G3269" s="29">
        <f>VLOOKUP($J3265,ASBVs!$A$2:$AP$1041,42,FALSE)</f>
        <v>60</v>
      </c>
      <c r="H3269" s="29">
        <f>VLOOKUP($J3265,ASBVs!$A$2:$AP$1041,40,FALSE)</f>
        <v>53</v>
      </c>
      <c r="I3269" s="29">
        <f>VLOOKUP($J3265,ASBVs!$A$2:$AP$1041,22,FALSE)</f>
        <v>64</v>
      </c>
      <c r="J3269" s="29">
        <f>VLOOKUP($J3265,ASBVs!$A$2:$AP$1041,32,FALSE)</f>
        <v>58</v>
      </c>
    </row>
    <row r="3270" spans="2:10" ht="12.6" customHeight="1" x14ac:dyDescent="0.3">
      <c r="B3270" s="31" t="s">
        <v>1089</v>
      </c>
      <c r="C3270" s="27" t="s">
        <v>1090</v>
      </c>
      <c r="D3270" s="27" t="s">
        <v>1091</v>
      </c>
      <c r="E3270" s="27" t="s">
        <v>8</v>
      </c>
      <c r="F3270" s="27" t="s">
        <v>6</v>
      </c>
      <c r="G3270" s="27" t="s">
        <v>7</v>
      </c>
      <c r="H3270" s="27" t="s">
        <v>2638</v>
      </c>
      <c r="I3270" s="85" t="s">
        <v>2700</v>
      </c>
      <c r="J3270" s="86"/>
    </row>
    <row r="3271" spans="2:10" ht="12.6" customHeight="1" x14ac:dyDescent="0.3">
      <c r="B3271" s="30">
        <f>VLOOKUP($J3265,ASBVs!$A$2:$AP$1041,33,FALSE)</f>
        <v>0.05</v>
      </c>
      <c r="C3271" s="30">
        <f>VLOOKUP($J3265,ASBVs!$A$2:$AP$1041,35,FALSE)</f>
        <v>0.18</v>
      </c>
      <c r="D3271" s="30">
        <f>VLOOKUP($J3265,ASBVs!$A$2:$AP$1041,37,FALSE)</f>
        <v>0.02</v>
      </c>
      <c r="E3271" s="32">
        <f>VLOOKUP($J3265,ASBVs!$A$2:$AP$1041,29,FALSE)</f>
        <v>4.62</v>
      </c>
      <c r="F3271" s="32">
        <f>VLOOKUP($J3265,ASBVs!$A$2:$AP$1041,23,FALSE)</f>
        <v>-0.25</v>
      </c>
      <c r="G3271" s="32">
        <f>VLOOKUP($J3265,ASBVs!$A$2:$AP$1041,25,FALSE)</f>
        <v>5.67</v>
      </c>
      <c r="H3271" s="32">
        <f>VLOOKUP($J3265,ASBVs!$A$2:$AP$1041,27,FALSE)</f>
        <v>2.67</v>
      </c>
      <c r="I3271" s="86"/>
      <c r="J3271" s="86"/>
    </row>
    <row r="3272" spans="2:10" ht="12.6" customHeight="1" x14ac:dyDescent="0.3">
      <c r="B3272" s="33">
        <f>VLOOKUP($J3265,ASBVs!$A$2:$AP$1041,34,FALSE)</f>
        <v>47</v>
      </c>
      <c r="C3272" s="33">
        <f>VLOOKUP($J3265,ASBVs!$A$2:$AP$1041,36,FALSE)</f>
        <v>56</v>
      </c>
      <c r="D3272" s="33">
        <f>VLOOKUP($J3265,ASBVs!$A$2:$AP$1041,38,FALSE)</f>
        <v>40</v>
      </c>
      <c r="E3272" s="33">
        <f>VLOOKUP($J3265,ASBVs!$A$2:$AP$1041,30,FALSE)</f>
        <v>60</v>
      </c>
      <c r="F3272" s="33">
        <f>VLOOKUP($J3265,ASBVs!$A$2:$AP$1041,24,FALSE)</f>
        <v>51</v>
      </c>
      <c r="G3272" s="33">
        <f>VLOOKUP($J3265,ASBVs!$A$2:$AP$1041,26,FALSE)</f>
        <v>51</v>
      </c>
      <c r="H3272" s="33">
        <f>VLOOKUP($J3265,ASBVs!$A$2:$AP$1041,28,FALSE)</f>
        <v>54</v>
      </c>
      <c r="I3272" s="99">
        <f>VLOOKUP($J3265,ASBVs!$A$2:$AQ$1041,43,FALSE)</f>
        <v>10.399999999999999</v>
      </c>
      <c r="J3272" s="79"/>
    </row>
    <row r="3273" spans="2:10" ht="12.6" customHeight="1" x14ac:dyDescent="0.3">
      <c r="B3273" s="87" t="s">
        <v>2695</v>
      </c>
      <c r="C3273" s="88"/>
      <c r="D3273" s="89" t="s">
        <v>2699</v>
      </c>
      <c r="E3273" s="90"/>
      <c r="F3273" s="91" t="str">
        <f>VLOOKUP($J3265,ASBVs!$A$2:$F$1041,6,FALSE)</f>
        <v xml:space="preserve"> </v>
      </c>
      <c r="G3273" s="34" t="s">
        <v>2669</v>
      </c>
      <c r="H3273" s="35" t="str">
        <f>VLOOKUP($J3265,ASBVs!$A$2:$AU$1041,46,FALSE)</f>
        <v>2</v>
      </c>
      <c r="I3273" s="34" t="s">
        <v>2670</v>
      </c>
      <c r="J3273" s="35" t="str">
        <f>VLOOKUP($J3265,ASBVs!$A$2:$AU$1041,47,FALSE)</f>
        <v>1</v>
      </c>
    </row>
    <row r="3274" spans="2:10" ht="12.6" customHeight="1" x14ac:dyDescent="0.3">
      <c r="B3274" s="93">
        <f>VLOOKUP($J3265,ASBVs!$A$2:$AS$1041,45,FALSE)</f>
        <v>126.68</v>
      </c>
      <c r="C3274" s="94"/>
      <c r="D3274" s="93">
        <f>VLOOKUP($J3265,ASBVs!$A$2:$AS$1041,44,FALSE)</f>
        <v>169.03</v>
      </c>
      <c r="E3274" s="94"/>
      <c r="F3274" s="92"/>
      <c r="G3274" s="34" t="s">
        <v>2671</v>
      </c>
      <c r="H3274" s="35" t="str">
        <f>VLOOKUP($J3265,ASBVs!$A$2:$AW$1041,48,FALSE)</f>
        <v>2</v>
      </c>
      <c r="I3274" s="34" t="s">
        <v>2672</v>
      </c>
      <c r="J3274" s="35">
        <f>VLOOKUP($J3265,ASBVs!$A$2:$AW$1041,49,FALSE)</f>
        <v>3</v>
      </c>
    </row>
    <row r="3275" spans="2:10" ht="12.6" customHeight="1" x14ac:dyDescent="0.3">
      <c r="B3275" s="36" t="s">
        <v>2696</v>
      </c>
      <c r="C3275" s="95" t="str">
        <f>VLOOKUP($J3265,ASBVs!$A$2:$E$1041,5,FALSE)</f>
        <v xml:space="preserve">Individual </v>
      </c>
      <c r="D3275" s="96"/>
      <c r="E3275" s="97" t="s">
        <v>2697</v>
      </c>
      <c r="F3275" s="98"/>
      <c r="G3275" s="74"/>
      <c r="H3275" s="75"/>
      <c r="I3275" s="37" t="s">
        <v>2698</v>
      </c>
      <c r="J3275" s="38"/>
    </row>
    <row r="3277" spans="2:10" ht="12.6" customHeight="1" x14ac:dyDescent="0.3">
      <c r="B3277" s="76" t="s">
        <v>2692</v>
      </c>
      <c r="C3277" s="77"/>
      <c r="D3277" s="20" t="str">
        <f>VLOOKUP($J3277,ASBVs!$A$2:$B$1041,2,FALSE)</f>
        <v>229933</v>
      </c>
      <c r="E3277" s="21"/>
      <c r="F3277" s="22" t="str">
        <f>VLOOKUP($J3277,ASBVs!$A$2:$J$1041,10,FALSE)</f>
        <v>Single - ET</v>
      </c>
      <c r="G3277" s="78" t="str">
        <f>VLOOKUP($J3277,ASBVs!$A$2:$AX$1041,50,FALSE)</f>
        <v xml:space="preserve"> </v>
      </c>
      <c r="H3277" s="79"/>
      <c r="I3277" s="23" t="s">
        <v>2693</v>
      </c>
      <c r="J3277" s="24">
        <v>264</v>
      </c>
    </row>
    <row r="3278" spans="2:10" ht="12.6" customHeight="1" x14ac:dyDescent="0.3">
      <c r="B3278" s="25" t="s">
        <v>2694</v>
      </c>
      <c r="C3278" s="80" t="str">
        <f>VLOOKUP($J3277,ASBVs!$A$2:$H$1041,8,FALSE)</f>
        <v>204319</v>
      </c>
      <c r="D3278" s="80"/>
      <c r="E3278" s="81"/>
      <c r="F3278" s="26" t="s">
        <v>2639</v>
      </c>
      <c r="G3278" s="82">
        <f>VLOOKUP($J3277,ASBVs!$A$2:$I$1041,9,FALSE)</f>
        <v>44721</v>
      </c>
      <c r="H3278" s="83"/>
      <c r="I3278" s="83"/>
      <c r="J3278" s="84"/>
    </row>
    <row r="3279" spans="2:10" ht="12.6" customHeight="1" x14ac:dyDescent="0.3">
      <c r="B3279" s="27" t="s">
        <v>0</v>
      </c>
      <c r="C3279" s="28" t="s">
        <v>1</v>
      </c>
      <c r="D3279" s="28" t="s">
        <v>2</v>
      </c>
      <c r="E3279" s="28" t="s">
        <v>3</v>
      </c>
      <c r="F3279" s="27" t="s">
        <v>4</v>
      </c>
      <c r="G3279" s="28" t="s">
        <v>1093</v>
      </c>
      <c r="H3279" s="28" t="s">
        <v>1092</v>
      </c>
      <c r="I3279" s="28" t="s">
        <v>5</v>
      </c>
      <c r="J3279" s="28" t="s">
        <v>2652</v>
      </c>
    </row>
    <row r="3280" spans="2:10" ht="12.6" customHeight="1" x14ac:dyDescent="0.3">
      <c r="B3280" s="29">
        <f>VLOOKUP($J3277,ASBVs!$A$2:$AP$1041,11,FALSE)</f>
        <v>0.92</v>
      </c>
      <c r="C3280" s="29">
        <f>VLOOKUP($J3277,ASBVs!$A$2:$AP$1041,13,FALSE)</f>
        <v>11.34</v>
      </c>
      <c r="D3280" s="29">
        <f>VLOOKUP($J3277,ASBVs!$A$2:$AP$1041,15,FALSE)</f>
        <v>18.77</v>
      </c>
      <c r="E3280" s="29">
        <f>VLOOKUP($J3277,ASBVs!$A$2:$AP$1041,17,FALSE)</f>
        <v>0.03</v>
      </c>
      <c r="F3280" s="29">
        <f>VLOOKUP($J3277,ASBVs!$A$2:$AP$1041,19,FALSE)</f>
        <v>1.72</v>
      </c>
      <c r="G3280" s="39">
        <f>VLOOKUP($J3277,ASBVs!$A$2:$AP$1041,41,FALSE)</f>
        <v>0.42</v>
      </c>
      <c r="H3280" s="39">
        <f>VLOOKUP($J3277,ASBVs!$A$2:$AP$1041,39,FALSE)</f>
        <v>0.28000000000000003</v>
      </c>
      <c r="I3280" s="29">
        <f>VLOOKUP($J3277,ASBVs!$A$2:$AP$1041,21,FALSE)</f>
        <v>-0.42</v>
      </c>
      <c r="J3280" s="39">
        <f>VLOOKUP($J3277,ASBVs!$A$2:$AP$1041,31,FALSE)</f>
        <v>0.27</v>
      </c>
    </row>
    <row r="3281" spans="2:10" ht="12.6" customHeight="1" x14ac:dyDescent="0.3">
      <c r="B3281" s="29">
        <f>VLOOKUP($J3277,ASBVs!$A$2:$AP$1041,12,FALSE)</f>
        <v>69</v>
      </c>
      <c r="C3281" s="29">
        <f>VLOOKUP($J3277,ASBVs!$A$2:$AP$1041,14,FALSE)</f>
        <v>72</v>
      </c>
      <c r="D3281" s="29">
        <f>VLOOKUP($J3277,ASBVs!$A$2:$AP$1041,16,FALSE)</f>
        <v>61</v>
      </c>
      <c r="E3281" s="29">
        <f>VLOOKUP($J3277,ASBVs!$A$2:$AP$1041,18,FALSE)</f>
        <v>67</v>
      </c>
      <c r="F3281" s="29">
        <f>VLOOKUP($J3277,ASBVs!$A$2:$AP$1041,20,FALSE)</f>
        <v>67</v>
      </c>
      <c r="G3281" s="29">
        <f>VLOOKUP($J3277,ASBVs!$A$2:$AP$1041,42,FALSE)</f>
        <v>59</v>
      </c>
      <c r="H3281" s="29">
        <f>VLOOKUP($J3277,ASBVs!$A$2:$AP$1041,40,FALSE)</f>
        <v>49</v>
      </c>
      <c r="I3281" s="29">
        <f>VLOOKUP($J3277,ASBVs!$A$2:$AP$1041,22,FALSE)</f>
        <v>61</v>
      </c>
      <c r="J3281" s="29">
        <f>VLOOKUP($J3277,ASBVs!$A$2:$AP$1041,32,FALSE)</f>
        <v>57</v>
      </c>
    </row>
    <row r="3282" spans="2:10" ht="12.6" customHeight="1" x14ac:dyDescent="0.3">
      <c r="B3282" s="31" t="s">
        <v>1089</v>
      </c>
      <c r="C3282" s="27" t="s">
        <v>1090</v>
      </c>
      <c r="D3282" s="27" t="s">
        <v>1091</v>
      </c>
      <c r="E3282" s="27" t="s">
        <v>8</v>
      </c>
      <c r="F3282" s="27" t="s">
        <v>6</v>
      </c>
      <c r="G3282" s="27" t="s">
        <v>7</v>
      </c>
      <c r="H3282" s="27" t="s">
        <v>2638</v>
      </c>
      <c r="I3282" s="85" t="s">
        <v>2700</v>
      </c>
      <c r="J3282" s="86"/>
    </row>
    <row r="3283" spans="2:10" ht="12.6" customHeight="1" x14ac:dyDescent="0.3">
      <c r="B3283" s="30">
        <f>VLOOKUP($J3277,ASBVs!$A$2:$AP$1041,33,FALSE)</f>
        <v>0.03</v>
      </c>
      <c r="C3283" s="30">
        <f>VLOOKUP($J3277,ASBVs!$A$2:$AP$1041,35,FALSE)</f>
        <v>0.3</v>
      </c>
      <c r="D3283" s="30">
        <f>VLOOKUP($J3277,ASBVs!$A$2:$AP$1041,37,FALSE)</f>
        <v>0.01</v>
      </c>
      <c r="E3283" s="32">
        <f>VLOOKUP($J3277,ASBVs!$A$2:$AP$1041,29,FALSE)</f>
        <v>5.29</v>
      </c>
      <c r="F3283" s="32">
        <f>VLOOKUP($J3277,ASBVs!$A$2:$AP$1041,23,FALSE)</f>
        <v>-0.25</v>
      </c>
      <c r="G3283" s="32">
        <f>VLOOKUP($J3277,ASBVs!$A$2:$AP$1041,25,FALSE)</f>
        <v>5.75</v>
      </c>
      <c r="H3283" s="32">
        <f>VLOOKUP($J3277,ASBVs!$A$2:$AP$1041,27,FALSE)</f>
        <v>2.14</v>
      </c>
      <c r="I3283" s="86"/>
      <c r="J3283" s="86"/>
    </row>
    <row r="3284" spans="2:10" ht="12.6" customHeight="1" x14ac:dyDescent="0.3">
      <c r="B3284" s="33">
        <f>VLOOKUP($J3277,ASBVs!$A$2:$AP$1041,34,FALSE)</f>
        <v>42</v>
      </c>
      <c r="C3284" s="33">
        <f>VLOOKUP($J3277,ASBVs!$A$2:$AP$1041,36,FALSE)</f>
        <v>53</v>
      </c>
      <c r="D3284" s="33">
        <f>VLOOKUP($J3277,ASBVs!$A$2:$AP$1041,38,FALSE)</f>
        <v>34</v>
      </c>
      <c r="E3284" s="33">
        <f>VLOOKUP($J3277,ASBVs!$A$2:$AP$1041,30,FALSE)</f>
        <v>61</v>
      </c>
      <c r="F3284" s="33">
        <f>VLOOKUP($J3277,ASBVs!$A$2:$AP$1041,24,FALSE)</f>
        <v>52</v>
      </c>
      <c r="G3284" s="33">
        <f>VLOOKUP($J3277,ASBVs!$A$2:$AP$1041,26,FALSE)</f>
        <v>51</v>
      </c>
      <c r="H3284" s="33">
        <f>VLOOKUP($J3277,ASBVs!$A$2:$AP$1041,28,FALSE)</f>
        <v>54</v>
      </c>
      <c r="I3284" s="99">
        <f>VLOOKUP($J3277,ASBVs!$A$2:$AQ$1041,43,FALSE)</f>
        <v>10.92</v>
      </c>
      <c r="J3284" s="79"/>
    </row>
    <row r="3285" spans="2:10" ht="12.6" customHeight="1" x14ac:dyDescent="0.3">
      <c r="B3285" s="87" t="s">
        <v>2695</v>
      </c>
      <c r="C3285" s="88"/>
      <c r="D3285" s="89" t="s">
        <v>2699</v>
      </c>
      <c r="E3285" s="90"/>
      <c r="F3285" s="91" t="str">
        <f>VLOOKUP($J3277,ASBVs!$A$2:$F$1041,6,FALSE)</f>
        <v xml:space="preserve"> </v>
      </c>
      <c r="G3285" s="34" t="s">
        <v>2669</v>
      </c>
      <c r="H3285" s="35" t="str">
        <f>VLOOKUP($J3277,ASBVs!$A$2:$AU$1041,46,FALSE)</f>
        <v>1</v>
      </c>
      <c r="I3285" s="34" t="s">
        <v>2670</v>
      </c>
      <c r="J3285" s="35" t="str">
        <f>VLOOKUP($J3277,ASBVs!$A$2:$AU$1041,47,FALSE)</f>
        <v>3</v>
      </c>
    </row>
    <row r="3286" spans="2:10" ht="12.6" customHeight="1" x14ac:dyDescent="0.3">
      <c r="B3286" s="93">
        <f>VLOOKUP($J3277,ASBVs!$A$2:$AS$1041,45,FALSE)</f>
        <v>127.37</v>
      </c>
      <c r="C3286" s="94"/>
      <c r="D3286" s="93">
        <f>VLOOKUP($J3277,ASBVs!$A$2:$AS$1041,44,FALSE)</f>
        <v>167.28</v>
      </c>
      <c r="E3286" s="94"/>
      <c r="F3286" s="92"/>
      <c r="G3286" s="34" t="s">
        <v>2671</v>
      </c>
      <c r="H3286" s="35" t="str">
        <f>VLOOKUP($J3277,ASBVs!$A$2:$AW$1041,48,FALSE)</f>
        <v>2</v>
      </c>
      <c r="I3286" s="34" t="s">
        <v>2672</v>
      </c>
      <c r="J3286" s="35">
        <f>VLOOKUP($J3277,ASBVs!$A$2:$AW$1041,49,FALSE)</f>
        <v>3</v>
      </c>
    </row>
    <row r="3287" spans="2:10" ht="12.6" customHeight="1" x14ac:dyDescent="0.3">
      <c r="B3287" s="36" t="s">
        <v>2696</v>
      </c>
      <c r="C3287" s="95" t="str">
        <f>VLOOKUP($J3277,ASBVs!$A$2:$E$1041,5,FALSE)</f>
        <v xml:space="preserve">Individual </v>
      </c>
      <c r="D3287" s="96"/>
      <c r="E3287" s="97" t="s">
        <v>2697</v>
      </c>
      <c r="F3287" s="98"/>
      <c r="G3287" s="74"/>
      <c r="H3287" s="75"/>
      <c r="I3287" s="37" t="s">
        <v>2698</v>
      </c>
      <c r="J3287" s="38"/>
    </row>
    <row r="3289" spans="2:10" ht="12.6" customHeight="1" x14ac:dyDescent="0.3">
      <c r="B3289" s="76" t="s">
        <v>2692</v>
      </c>
      <c r="C3289" s="77"/>
      <c r="D3289" s="20" t="str">
        <f>VLOOKUP($J3289,ASBVs!$A$2:$B$1041,2,FALSE)</f>
        <v>225251</v>
      </c>
      <c r="E3289" s="21"/>
      <c r="F3289" s="22" t="str">
        <f>VLOOKUP($J3289,ASBVs!$A$2:$J$1041,10,FALSE)</f>
        <v>Twin</v>
      </c>
      <c r="G3289" s="78" t="str">
        <f>VLOOKUP($J3289,ASBVs!$A$2:$AX$1041,50,FALSE)</f>
        <v xml:space="preserve"> </v>
      </c>
      <c r="H3289" s="79"/>
      <c r="I3289" s="23" t="s">
        <v>2693</v>
      </c>
      <c r="J3289" s="24">
        <v>265</v>
      </c>
    </row>
    <row r="3290" spans="2:10" ht="12.6" customHeight="1" x14ac:dyDescent="0.3">
      <c r="B3290" s="25" t="s">
        <v>2694</v>
      </c>
      <c r="C3290" s="80" t="str">
        <f>VLOOKUP($J3289,ASBVs!$A$2:$H$1041,8,FALSE)</f>
        <v>214314</v>
      </c>
      <c r="D3290" s="80"/>
      <c r="E3290" s="81"/>
      <c r="F3290" s="26" t="s">
        <v>2639</v>
      </c>
      <c r="G3290" s="82">
        <f>VLOOKUP($J3289,ASBVs!$A$2:$I$1041,9,FALSE)</f>
        <v>44719</v>
      </c>
      <c r="H3290" s="83"/>
      <c r="I3290" s="83"/>
      <c r="J3290" s="84"/>
    </row>
    <row r="3291" spans="2:10" ht="12.6" customHeight="1" x14ac:dyDescent="0.3">
      <c r="B3291" s="27" t="s">
        <v>0</v>
      </c>
      <c r="C3291" s="28" t="s">
        <v>1</v>
      </c>
      <c r="D3291" s="28" t="s">
        <v>2</v>
      </c>
      <c r="E3291" s="28" t="s">
        <v>3</v>
      </c>
      <c r="F3291" s="27" t="s">
        <v>4</v>
      </c>
      <c r="G3291" s="28" t="s">
        <v>1093</v>
      </c>
      <c r="H3291" s="28" t="s">
        <v>1092</v>
      </c>
      <c r="I3291" s="28" t="s">
        <v>5</v>
      </c>
      <c r="J3291" s="28" t="s">
        <v>2652</v>
      </c>
    </row>
    <row r="3292" spans="2:10" ht="12.6" customHeight="1" x14ac:dyDescent="0.3">
      <c r="B3292" s="29">
        <f>VLOOKUP($J3289,ASBVs!$A$2:$AP$1041,11,FALSE)</f>
        <v>0.71</v>
      </c>
      <c r="C3292" s="29">
        <f>VLOOKUP($J3289,ASBVs!$A$2:$AP$1041,13,FALSE)</f>
        <v>9.5399999999999991</v>
      </c>
      <c r="D3292" s="29">
        <f>VLOOKUP($J3289,ASBVs!$A$2:$AP$1041,15,FALSE)</f>
        <v>18.11</v>
      </c>
      <c r="E3292" s="29">
        <f>VLOOKUP($J3289,ASBVs!$A$2:$AP$1041,17,FALSE)</f>
        <v>0.32</v>
      </c>
      <c r="F3292" s="29">
        <f>VLOOKUP($J3289,ASBVs!$A$2:$AP$1041,19,FALSE)</f>
        <v>1.96</v>
      </c>
      <c r="G3292" s="39">
        <f>VLOOKUP($J3289,ASBVs!$A$2:$AP$1041,41,FALSE)</f>
        <v>0.41</v>
      </c>
      <c r="H3292" s="39">
        <f>VLOOKUP($J3289,ASBVs!$A$2:$AP$1041,39,FALSE)</f>
        <v>0.28000000000000003</v>
      </c>
      <c r="I3292" s="29">
        <f>VLOOKUP($J3289,ASBVs!$A$2:$AP$1041,21,FALSE)</f>
        <v>0.72</v>
      </c>
      <c r="J3292" s="39">
        <f>VLOOKUP($J3289,ASBVs!$A$2:$AP$1041,31,FALSE)</f>
        <v>0.27</v>
      </c>
    </row>
    <row r="3293" spans="2:10" ht="12.6" customHeight="1" x14ac:dyDescent="0.3">
      <c r="B3293" s="29">
        <f>VLOOKUP($J3289,ASBVs!$A$2:$AP$1041,12,FALSE)</f>
        <v>64</v>
      </c>
      <c r="C3293" s="29">
        <f>VLOOKUP($J3289,ASBVs!$A$2:$AP$1041,14,FALSE)</f>
        <v>69</v>
      </c>
      <c r="D3293" s="29">
        <f>VLOOKUP($J3289,ASBVs!$A$2:$AP$1041,16,FALSE)</f>
        <v>56</v>
      </c>
      <c r="E3293" s="29">
        <f>VLOOKUP($J3289,ASBVs!$A$2:$AP$1041,18,FALSE)</f>
        <v>62</v>
      </c>
      <c r="F3293" s="29">
        <f>VLOOKUP($J3289,ASBVs!$A$2:$AP$1041,20,FALSE)</f>
        <v>63</v>
      </c>
      <c r="G3293" s="29">
        <f>VLOOKUP($J3289,ASBVs!$A$2:$AP$1041,42,FALSE)</f>
        <v>44</v>
      </c>
      <c r="H3293" s="29">
        <f>VLOOKUP($J3289,ASBVs!$A$2:$AP$1041,40,FALSE)</f>
        <v>38</v>
      </c>
      <c r="I3293" s="29">
        <f>VLOOKUP($J3289,ASBVs!$A$2:$AP$1041,22,FALSE)</f>
        <v>50</v>
      </c>
      <c r="J3293" s="29">
        <f>VLOOKUP($J3289,ASBVs!$A$2:$AP$1041,32,FALSE)</f>
        <v>43</v>
      </c>
    </row>
    <row r="3294" spans="2:10" ht="12.6" customHeight="1" x14ac:dyDescent="0.3">
      <c r="B3294" s="31" t="s">
        <v>1089</v>
      </c>
      <c r="C3294" s="27" t="s">
        <v>1090</v>
      </c>
      <c r="D3294" s="27" t="s">
        <v>1091</v>
      </c>
      <c r="E3294" s="27" t="s">
        <v>8</v>
      </c>
      <c r="F3294" s="27" t="s">
        <v>6</v>
      </c>
      <c r="G3294" s="27" t="s">
        <v>7</v>
      </c>
      <c r="H3294" s="27" t="s">
        <v>2638</v>
      </c>
      <c r="I3294" s="85" t="s">
        <v>2700</v>
      </c>
      <c r="J3294" s="86"/>
    </row>
    <row r="3295" spans="2:10" ht="12.6" customHeight="1" x14ac:dyDescent="0.3">
      <c r="B3295" s="30">
        <f>VLOOKUP($J3289,ASBVs!$A$2:$AP$1041,33,FALSE)</f>
        <v>0.05</v>
      </c>
      <c r="C3295" s="30">
        <f>VLOOKUP($J3289,ASBVs!$A$2:$AP$1041,35,FALSE)</f>
        <v>0.23</v>
      </c>
      <c r="D3295" s="30">
        <f>VLOOKUP($J3289,ASBVs!$A$2:$AP$1041,37,FALSE)</f>
        <v>0.02</v>
      </c>
      <c r="E3295" s="32">
        <f>VLOOKUP($J3289,ASBVs!$A$2:$AP$1041,29,FALSE)</f>
        <v>4.32</v>
      </c>
      <c r="F3295" s="32">
        <f>VLOOKUP($J3289,ASBVs!$A$2:$AP$1041,23,FALSE)</f>
        <v>-0.24</v>
      </c>
      <c r="G3295" s="32">
        <f>VLOOKUP($J3289,ASBVs!$A$2:$AP$1041,25,FALSE)</f>
        <v>2.04</v>
      </c>
      <c r="H3295" s="32">
        <f>VLOOKUP($J3289,ASBVs!$A$2:$AP$1041,27,FALSE)</f>
        <v>2.0099999999999998</v>
      </c>
      <c r="I3295" s="86"/>
      <c r="J3295" s="86"/>
    </row>
    <row r="3296" spans="2:10" ht="12.6" customHeight="1" x14ac:dyDescent="0.3">
      <c r="B3296" s="33">
        <f>VLOOKUP($J3289,ASBVs!$A$2:$AP$1041,34,FALSE)</f>
        <v>33</v>
      </c>
      <c r="C3296" s="33">
        <f>VLOOKUP($J3289,ASBVs!$A$2:$AP$1041,36,FALSE)</f>
        <v>41</v>
      </c>
      <c r="D3296" s="33">
        <f>VLOOKUP($J3289,ASBVs!$A$2:$AP$1041,38,FALSE)</f>
        <v>27</v>
      </c>
      <c r="E3296" s="33">
        <f>VLOOKUP($J3289,ASBVs!$A$2:$AP$1041,30,FALSE)</f>
        <v>58</v>
      </c>
      <c r="F3296" s="33">
        <f>VLOOKUP($J3289,ASBVs!$A$2:$AP$1041,24,FALSE)</f>
        <v>42</v>
      </c>
      <c r="G3296" s="33">
        <f>VLOOKUP($J3289,ASBVs!$A$2:$AP$1041,26,FALSE)</f>
        <v>41</v>
      </c>
      <c r="H3296" s="33">
        <f>VLOOKUP($J3289,ASBVs!$A$2:$AP$1041,28,FALSE)</f>
        <v>46</v>
      </c>
      <c r="I3296" s="99">
        <f>VLOOKUP($J3289,ASBVs!$A$2:$AQ$1041,43,FALSE)</f>
        <v>10.26</v>
      </c>
      <c r="J3296" s="79"/>
    </row>
    <row r="3297" spans="2:10" ht="12.6" customHeight="1" x14ac:dyDescent="0.3">
      <c r="B3297" s="87" t="s">
        <v>2695</v>
      </c>
      <c r="C3297" s="88"/>
      <c r="D3297" s="89" t="s">
        <v>2699</v>
      </c>
      <c r="E3297" s="90"/>
      <c r="F3297" s="91" t="str">
        <f>VLOOKUP($J3289,ASBVs!$A$2:$F$1041,6,FALSE)</f>
        <v xml:space="preserve"> </v>
      </c>
      <c r="G3297" s="34" t="s">
        <v>2669</v>
      </c>
      <c r="H3297" s="35" t="str">
        <f>VLOOKUP($J3289,ASBVs!$A$2:$AU$1041,46,FALSE)</f>
        <v>2</v>
      </c>
      <c r="I3297" s="34" t="s">
        <v>2670</v>
      </c>
      <c r="J3297" s="35" t="str">
        <f>VLOOKUP($J3289,ASBVs!$A$2:$AU$1041,47,FALSE)</f>
        <v>1</v>
      </c>
    </row>
    <row r="3298" spans="2:10" ht="12.6" customHeight="1" x14ac:dyDescent="0.3">
      <c r="B3298" s="93">
        <f>VLOOKUP($J3289,ASBVs!$A$2:$AS$1041,45,FALSE)</f>
        <v>125.62</v>
      </c>
      <c r="C3298" s="94"/>
      <c r="D3298" s="93">
        <f>VLOOKUP($J3289,ASBVs!$A$2:$AS$1041,44,FALSE)</f>
        <v>163.28</v>
      </c>
      <c r="E3298" s="94"/>
      <c r="F3298" s="92"/>
      <c r="G3298" s="34" t="s">
        <v>2671</v>
      </c>
      <c r="H3298" s="35" t="str">
        <f>VLOOKUP($J3289,ASBVs!$A$2:$AW$1041,48,FALSE)</f>
        <v>2</v>
      </c>
      <c r="I3298" s="34" t="s">
        <v>2672</v>
      </c>
      <c r="J3298" s="35">
        <f>VLOOKUP($J3289,ASBVs!$A$2:$AW$1041,49,FALSE)</f>
        <v>2</v>
      </c>
    </row>
    <row r="3299" spans="2:10" ht="12.6" customHeight="1" x14ac:dyDescent="0.3">
      <c r="B3299" s="36" t="s">
        <v>2696</v>
      </c>
      <c r="C3299" s="95" t="str">
        <f>VLOOKUP($J3289,ASBVs!$A$2:$E$1041,5,FALSE)</f>
        <v xml:space="preserve">Individual </v>
      </c>
      <c r="D3299" s="96"/>
      <c r="E3299" s="97" t="s">
        <v>2697</v>
      </c>
      <c r="F3299" s="98"/>
      <c r="G3299" s="74"/>
      <c r="H3299" s="75"/>
      <c r="I3299" s="37" t="s">
        <v>2698</v>
      </c>
      <c r="J3299" s="38"/>
    </row>
    <row r="3301" spans="2:10" ht="12.6" customHeight="1" x14ac:dyDescent="0.3">
      <c r="B3301" s="76" t="s">
        <v>2692</v>
      </c>
      <c r="C3301" s="77"/>
      <c r="D3301" s="20" t="str">
        <f>VLOOKUP($J3301,ASBVs!$A$2:$B$1041,2,FALSE)</f>
        <v>225042</v>
      </c>
      <c r="E3301" s="21"/>
      <c r="F3301" s="22" t="str">
        <f>VLOOKUP($J3301,ASBVs!$A$2:$J$1041,10,FALSE)</f>
        <v>Single</v>
      </c>
      <c r="G3301" s="78" t="str">
        <f>VLOOKUP($J3301,ASBVs!$A$2:$AX$1041,50,FALSE)</f>
        <v>«««««</v>
      </c>
      <c r="H3301" s="79"/>
      <c r="I3301" s="23" t="s">
        <v>2693</v>
      </c>
      <c r="J3301" s="24">
        <v>266</v>
      </c>
    </row>
    <row r="3302" spans="2:10" ht="12.6" customHeight="1" x14ac:dyDescent="0.3">
      <c r="B3302" s="25" t="s">
        <v>2694</v>
      </c>
      <c r="C3302" s="80" t="str">
        <f>VLOOKUP($J3301,ASBVs!$A$2:$H$1041,8,FALSE)</f>
        <v>196104</v>
      </c>
      <c r="D3302" s="80"/>
      <c r="E3302" s="81"/>
      <c r="F3302" s="26" t="s">
        <v>2639</v>
      </c>
      <c r="G3302" s="82">
        <f>VLOOKUP($J3301,ASBVs!$A$2:$I$1041,9,FALSE)</f>
        <v>44716</v>
      </c>
      <c r="H3302" s="83"/>
      <c r="I3302" s="83"/>
      <c r="J3302" s="84"/>
    </row>
    <row r="3303" spans="2:10" ht="12.6" customHeight="1" x14ac:dyDescent="0.3">
      <c r="B3303" s="27" t="s">
        <v>0</v>
      </c>
      <c r="C3303" s="28" t="s">
        <v>1</v>
      </c>
      <c r="D3303" s="28" t="s">
        <v>2</v>
      </c>
      <c r="E3303" s="28" t="s">
        <v>3</v>
      </c>
      <c r="F3303" s="27" t="s">
        <v>4</v>
      </c>
      <c r="G3303" s="28" t="s">
        <v>1093</v>
      </c>
      <c r="H3303" s="28" t="s">
        <v>1092</v>
      </c>
      <c r="I3303" s="28" t="s">
        <v>5</v>
      </c>
      <c r="J3303" s="28" t="s">
        <v>2652</v>
      </c>
    </row>
    <row r="3304" spans="2:10" ht="12.6" customHeight="1" x14ac:dyDescent="0.3">
      <c r="B3304" s="29">
        <f>VLOOKUP($J3301,ASBVs!$A$2:$AP$1041,11,FALSE)</f>
        <v>0.53</v>
      </c>
      <c r="C3304" s="29">
        <f>VLOOKUP($J3301,ASBVs!$A$2:$AP$1041,13,FALSE)</f>
        <v>9.0299999999999994</v>
      </c>
      <c r="D3304" s="29">
        <f>VLOOKUP($J3301,ASBVs!$A$2:$AP$1041,15,FALSE)</f>
        <v>14.31</v>
      </c>
      <c r="E3304" s="29">
        <f>VLOOKUP($J3301,ASBVs!$A$2:$AP$1041,17,FALSE)</f>
        <v>0.3</v>
      </c>
      <c r="F3304" s="29">
        <f>VLOOKUP($J3301,ASBVs!$A$2:$AP$1041,19,FALSE)</f>
        <v>1.54</v>
      </c>
      <c r="G3304" s="39">
        <f>VLOOKUP($J3301,ASBVs!$A$2:$AP$1041,41,FALSE)</f>
        <v>0.45</v>
      </c>
      <c r="H3304" s="39">
        <f>VLOOKUP($J3301,ASBVs!$A$2:$AP$1041,39,FALSE)</f>
        <v>0.21</v>
      </c>
      <c r="I3304" s="29">
        <f>VLOOKUP($J3301,ASBVs!$A$2:$AP$1041,21,FALSE)</f>
        <v>0.12</v>
      </c>
      <c r="J3304" s="39">
        <f>VLOOKUP($J3301,ASBVs!$A$2:$AP$1041,31,FALSE)</f>
        <v>0.28999999999999998</v>
      </c>
    </row>
    <row r="3305" spans="2:10" ht="12.6" customHeight="1" x14ac:dyDescent="0.3">
      <c r="B3305" s="29">
        <f>VLOOKUP($J3301,ASBVs!$A$2:$AP$1041,12,FALSE)</f>
        <v>67</v>
      </c>
      <c r="C3305" s="29">
        <f>VLOOKUP($J3301,ASBVs!$A$2:$AP$1041,14,FALSE)</f>
        <v>71</v>
      </c>
      <c r="D3305" s="29">
        <f>VLOOKUP($J3301,ASBVs!$A$2:$AP$1041,16,FALSE)</f>
        <v>63</v>
      </c>
      <c r="E3305" s="29">
        <f>VLOOKUP($J3301,ASBVs!$A$2:$AP$1041,18,FALSE)</f>
        <v>67</v>
      </c>
      <c r="F3305" s="29">
        <f>VLOOKUP($J3301,ASBVs!$A$2:$AP$1041,20,FALSE)</f>
        <v>68</v>
      </c>
      <c r="G3305" s="29">
        <f>VLOOKUP($J3301,ASBVs!$A$2:$AP$1041,42,FALSE)</f>
        <v>62</v>
      </c>
      <c r="H3305" s="29">
        <f>VLOOKUP($J3301,ASBVs!$A$2:$AP$1041,40,FALSE)</f>
        <v>53</v>
      </c>
      <c r="I3305" s="29">
        <f>VLOOKUP($J3301,ASBVs!$A$2:$AP$1041,22,FALSE)</f>
        <v>62</v>
      </c>
      <c r="J3305" s="29">
        <f>VLOOKUP($J3301,ASBVs!$A$2:$AP$1041,32,FALSE)</f>
        <v>60</v>
      </c>
    </row>
    <row r="3306" spans="2:10" ht="12.6" customHeight="1" x14ac:dyDescent="0.3">
      <c r="B3306" s="31" t="s">
        <v>1089</v>
      </c>
      <c r="C3306" s="27" t="s">
        <v>1090</v>
      </c>
      <c r="D3306" s="27" t="s">
        <v>1091</v>
      </c>
      <c r="E3306" s="27" t="s">
        <v>8</v>
      </c>
      <c r="F3306" s="27" t="s">
        <v>6</v>
      </c>
      <c r="G3306" s="27" t="s">
        <v>7</v>
      </c>
      <c r="H3306" s="27" t="s">
        <v>2638</v>
      </c>
      <c r="I3306" s="85" t="s">
        <v>2700</v>
      </c>
      <c r="J3306" s="86"/>
    </row>
    <row r="3307" spans="2:10" ht="12.6" customHeight="1" x14ac:dyDescent="0.3">
      <c r="B3307" s="30">
        <f>VLOOKUP($J3301,ASBVs!$A$2:$AP$1041,33,FALSE)</f>
        <v>0.01</v>
      </c>
      <c r="C3307" s="30">
        <f>VLOOKUP($J3301,ASBVs!$A$2:$AP$1041,35,FALSE)</f>
        <v>0.22</v>
      </c>
      <c r="D3307" s="30">
        <f>VLOOKUP($J3301,ASBVs!$A$2:$AP$1041,37,FALSE)</f>
        <v>0.02</v>
      </c>
      <c r="E3307" s="32">
        <f>VLOOKUP($J3301,ASBVs!$A$2:$AP$1041,29,FALSE)</f>
        <v>4.1399999999999997</v>
      </c>
      <c r="F3307" s="32">
        <f>VLOOKUP($J3301,ASBVs!$A$2:$AP$1041,23,FALSE)</f>
        <v>-0.02</v>
      </c>
      <c r="G3307" s="32">
        <f>VLOOKUP($J3301,ASBVs!$A$2:$AP$1041,25,FALSE)</f>
        <v>4.33</v>
      </c>
      <c r="H3307" s="32">
        <f>VLOOKUP($J3301,ASBVs!$A$2:$AP$1041,27,FALSE)</f>
        <v>1.67</v>
      </c>
      <c r="I3307" s="86"/>
      <c r="J3307" s="86"/>
    </row>
    <row r="3308" spans="2:10" ht="12.6" customHeight="1" x14ac:dyDescent="0.3">
      <c r="B3308" s="33">
        <f>VLOOKUP($J3301,ASBVs!$A$2:$AP$1041,34,FALSE)</f>
        <v>48</v>
      </c>
      <c r="C3308" s="33">
        <f>VLOOKUP($J3301,ASBVs!$A$2:$AP$1041,36,FALSE)</f>
        <v>56</v>
      </c>
      <c r="D3308" s="33">
        <f>VLOOKUP($J3301,ASBVs!$A$2:$AP$1041,38,FALSE)</f>
        <v>42</v>
      </c>
      <c r="E3308" s="33">
        <f>VLOOKUP($J3301,ASBVs!$A$2:$AP$1041,30,FALSE)</f>
        <v>63</v>
      </c>
      <c r="F3308" s="33">
        <f>VLOOKUP($J3301,ASBVs!$A$2:$AP$1041,24,FALSE)</f>
        <v>53</v>
      </c>
      <c r="G3308" s="33">
        <f>VLOOKUP($J3301,ASBVs!$A$2:$AP$1041,26,FALSE)</f>
        <v>53</v>
      </c>
      <c r="H3308" s="33">
        <f>VLOOKUP($J3301,ASBVs!$A$2:$AP$1041,28,FALSE)</f>
        <v>55</v>
      </c>
      <c r="I3308" s="99">
        <f>VLOOKUP($J3301,ASBVs!$A$2:$AQ$1041,43,FALSE)</f>
        <v>9.1499999999999986</v>
      </c>
      <c r="J3308" s="79"/>
    </row>
    <row r="3309" spans="2:10" ht="12.6" customHeight="1" x14ac:dyDescent="0.3">
      <c r="B3309" s="87" t="s">
        <v>2695</v>
      </c>
      <c r="C3309" s="88"/>
      <c r="D3309" s="89" t="s">
        <v>2699</v>
      </c>
      <c r="E3309" s="90"/>
      <c r="F3309" s="91" t="str">
        <f>VLOOKUP($J3301,ASBVs!$A$2:$F$1041,6,FALSE)</f>
        <v xml:space="preserve"> </v>
      </c>
      <c r="G3309" s="34" t="s">
        <v>2669</v>
      </c>
      <c r="H3309" s="35" t="str">
        <f>VLOOKUP($J3301,ASBVs!$A$2:$AU$1041,46,FALSE)</f>
        <v>3</v>
      </c>
      <c r="I3309" s="34" t="s">
        <v>2670</v>
      </c>
      <c r="J3309" s="35" t="str">
        <f>VLOOKUP($J3301,ASBVs!$A$2:$AU$1041,47,FALSE)</f>
        <v>3</v>
      </c>
    </row>
    <row r="3310" spans="2:10" ht="12.6" customHeight="1" x14ac:dyDescent="0.3">
      <c r="B3310" s="93">
        <f>VLOOKUP($J3301,ASBVs!$A$2:$AS$1041,45,FALSE)</f>
        <v>125.52</v>
      </c>
      <c r="C3310" s="94"/>
      <c r="D3310" s="93">
        <f>VLOOKUP($J3301,ASBVs!$A$2:$AS$1041,44,FALSE)</f>
        <v>159.12</v>
      </c>
      <c r="E3310" s="94"/>
      <c r="F3310" s="92"/>
      <c r="G3310" s="34" t="s">
        <v>2671</v>
      </c>
      <c r="H3310" s="35" t="str">
        <f>VLOOKUP($J3301,ASBVs!$A$2:$AW$1041,48,FALSE)</f>
        <v>3</v>
      </c>
      <c r="I3310" s="34" t="s">
        <v>2672</v>
      </c>
      <c r="J3310" s="35">
        <f>VLOOKUP($J3301,ASBVs!$A$2:$AW$1041,49,FALSE)</f>
        <v>3</v>
      </c>
    </row>
    <row r="3311" spans="2:10" ht="12.6" customHeight="1" x14ac:dyDescent="0.3">
      <c r="B3311" s="36" t="s">
        <v>2696</v>
      </c>
      <c r="C3311" s="95" t="str">
        <f>VLOOKUP($J3301,ASBVs!$A$2:$E$1041,5,FALSE)</f>
        <v xml:space="preserve">Individual </v>
      </c>
      <c r="D3311" s="96"/>
      <c r="E3311" s="97" t="s">
        <v>2697</v>
      </c>
      <c r="F3311" s="98"/>
      <c r="G3311" s="74"/>
      <c r="H3311" s="75"/>
      <c r="I3311" s="37" t="s">
        <v>2698</v>
      </c>
      <c r="J3311" s="38"/>
    </row>
    <row r="3313" spans="2:10" ht="12.6" customHeight="1" x14ac:dyDescent="0.3">
      <c r="B3313" s="76" t="s">
        <v>2692</v>
      </c>
      <c r="C3313" s="77"/>
      <c r="D3313" s="20" t="str">
        <f>VLOOKUP($J3313,ASBVs!$A$2:$B$1041,2,FALSE)</f>
        <v>223484</v>
      </c>
      <c r="E3313" s="21"/>
      <c r="F3313" s="22" t="str">
        <f>VLOOKUP($J3313,ASBVs!$A$2:$J$1041,10,FALSE)</f>
        <v>Twin</v>
      </c>
      <c r="G3313" s="78" t="str">
        <f>VLOOKUP($J3313,ASBVs!$A$2:$AX$1041,50,FALSE)</f>
        <v>«««««</v>
      </c>
      <c r="H3313" s="79"/>
      <c r="I3313" s="23" t="s">
        <v>2693</v>
      </c>
      <c r="J3313" s="24">
        <v>267</v>
      </c>
    </row>
    <row r="3314" spans="2:10" ht="12.6" customHeight="1" x14ac:dyDescent="0.3">
      <c r="B3314" s="25" t="s">
        <v>2694</v>
      </c>
      <c r="C3314" s="80" t="str">
        <f>VLOOKUP($J3313,ASBVs!$A$2:$H$1041,8,FALSE)</f>
        <v>196104</v>
      </c>
      <c r="D3314" s="80"/>
      <c r="E3314" s="81"/>
      <c r="F3314" s="26" t="s">
        <v>2639</v>
      </c>
      <c r="G3314" s="82">
        <f>VLOOKUP($J3313,ASBVs!$A$2:$I$1041,9,FALSE)</f>
        <v>44699</v>
      </c>
      <c r="H3314" s="83"/>
      <c r="I3314" s="83"/>
      <c r="J3314" s="84"/>
    </row>
    <row r="3315" spans="2:10" ht="12.6" customHeight="1" x14ac:dyDescent="0.3">
      <c r="B3315" s="27" t="s">
        <v>0</v>
      </c>
      <c r="C3315" s="28" t="s">
        <v>1</v>
      </c>
      <c r="D3315" s="28" t="s">
        <v>2</v>
      </c>
      <c r="E3315" s="28" t="s">
        <v>3</v>
      </c>
      <c r="F3315" s="27" t="s">
        <v>4</v>
      </c>
      <c r="G3315" s="28" t="s">
        <v>1093</v>
      </c>
      <c r="H3315" s="28" t="s">
        <v>1092</v>
      </c>
      <c r="I3315" s="28" t="s">
        <v>5</v>
      </c>
      <c r="J3315" s="28" t="s">
        <v>2652</v>
      </c>
    </row>
    <row r="3316" spans="2:10" ht="12.6" customHeight="1" x14ac:dyDescent="0.3">
      <c r="B3316" s="29">
        <f>VLOOKUP($J3313,ASBVs!$A$2:$AP$1041,11,FALSE)</f>
        <v>0.42</v>
      </c>
      <c r="C3316" s="29">
        <f>VLOOKUP($J3313,ASBVs!$A$2:$AP$1041,13,FALSE)</f>
        <v>9.74</v>
      </c>
      <c r="D3316" s="29">
        <f>VLOOKUP($J3313,ASBVs!$A$2:$AP$1041,15,FALSE)</f>
        <v>17.53</v>
      </c>
      <c r="E3316" s="29">
        <f>VLOOKUP($J3313,ASBVs!$A$2:$AP$1041,17,FALSE)</f>
        <v>0.17</v>
      </c>
      <c r="F3316" s="29">
        <f>VLOOKUP($J3313,ASBVs!$A$2:$AP$1041,19,FALSE)</f>
        <v>1.58</v>
      </c>
      <c r="G3316" s="39">
        <f>VLOOKUP($J3313,ASBVs!$A$2:$AP$1041,41,FALSE)</f>
        <v>0.47</v>
      </c>
      <c r="H3316" s="39">
        <f>VLOOKUP($J3313,ASBVs!$A$2:$AP$1041,39,FALSE)</f>
        <v>0.22</v>
      </c>
      <c r="I3316" s="29">
        <f>VLOOKUP($J3313,ASBVs!$A$2:$AP$1041,21,FALSE)</f>
        <v>-0.31</v>
      </c>
      <c r="J3316" s="39">
        <f>VLOOKUP($J3313,ASBVs!$A$2:$AP$1041,31,FALSE)</f>
        <v>0.33</v>
      </c>
    </row>
    <row r="3317" spans="2:10" ht="12.6" customHeight="1" x14ac:dyDescent="0.3">
      <c r="B3317" s="29">
        <f>VLOOKUP($J3313,ASBVs!$A$2:$AP$1041,12,FALSE)</f>
        <v>69</v>
      </c>
      <c r="C3317" s="29">
        <f>VLOOKUP($J3313,ASBVs!$A$2:$AP$1041,14,FALSE)</f>
        <v>72</v>
      </c>
      <c r="D3317" s="29">
        <f>VLOOKUP($J3313,ASBVs!$A$2:$AP$1041,16,FALSE)</f>
        <v>66</v>
      </c>
      <c r="E3317" s="29">
        <f>VLOOKUP($J3313,ASBVs!$A$2:$AP$1041,18,FALSE)</f>
        <v>68</v>
      </c>
      <c r="F3317" s="29">
        <f>VLOOKUP($J3313,ASBVs!$A$2:$AP$1041,20,FALSE)</f>
        <v>68</v>
      </c>
      <c r="G3317" s="29">
        <f>VLOOKUP($J3313,ASBVs!$A$2:$AP$1041,42,FALSE)</f>
        <v>63</v>
      </c>
      <c r="H3317" s="29">
        <f>VLOOKUP($J3313,ASBVs!$A$2:$AP$1041,40,FALSE)</f>
        <v>53</v>
      </c>
      <c r="I3317" s="29">
        <f>VLOOKUP($J3313,ASBVs!$A$2:$AP$1041,22,FALSE)</f>
        <v>65</v>
      </c>
      <c r="J3317" s="29">
        <f>VLOOKUP($J3313,ASBVs!$A$2:$AP$1041,32,FALSE)</f>
        <v>61</v>
      </c>
    </row>
    <row r="3318" spans="2:10" ht="12.6" customHeight="1" x14ac:dyDescent="0.3">
      <c r="B3318" s="31" t="s">
        <v>1089</v>
      </c>
      <c r="C3318" s="27" t="s">
        <v>1090</v>
      </c>
      <c r="D3318" s="27" t="s">
        <v>1091</v>
      </c>
      <c r="E3318" s="27" t="s">
        <v>8</v>
      </c>
      <c r="F3318" s="27" t="s">
        <v>6</v>
      </c>
      <c r="G3318" s="27" t="s">
        <v>7</v>
      </c>
      <c r="H3318" s="27" t="s">
        <v>2638</v>
      </c>
      <c r="I3318" s="85" t="s">
        <v>2700</v>
      </c>
      <c r="J3318" s="86"/>
    </row>
    <row r="3319" spans="2:10" ht="12.6" customHeight="1" x14ac:dyDescent="0.3">
      <c r="B3319" s="30">
        <f>VLOOKUP($J3313,ASBVs!$A$2:$AP$1041,33,FALSE)</f>
        <v>0.02</v>
      </c>
      <c r="C3319" s="30">
        <f>VLOOKUP($J3313,ASBVs!$A$2:$AP$1041,35,FALSE)</f>
        <v>0.21</v>
      </c>
      <c r="D3319" s="30">
        <f>VLOOKUP($J3313,ASBVs!$A$2:$AP$1041,37,FALSE)</f>
        <v>0.02</v>
      </c>
      <c r="E3319" s="32">
        <f>VLOOKUP($J3313,ASBVs!$A$2:$AP$1041,29,FALSE)</f>
        <v>4.79</v>
      </c>
      <c r="F3319" s="32">
        <f>VLOOKUP($J3313,ASBVs!$A$2:$AP$1041,23,FALSE)</f>
        <v>0.01</v>
      </c>
      <c r="G3319" s="32">
        <f>VLOOKUP($J3313,ASBVs!$A$2:$AP$1041,25,FALSE)</f>
        <v>5.85</v>
      </c>
      <c r="H3319" s="32">
        <f>VLOOKUP($J3313,ASBVs!$A$2:$AP$1041,27,FALSE)</f>
        <v>2.09</v>
      </c>
      <c r="I3319" s="86"/>
      <c r="J3319" s="86"/>
    </row>
    <row r="3320" spans="2:10" ht="12.6" customHeight="1" x14ac:dyDescent="0.3">
      <c r="B3320" s="33">
        <f>VLOOKUP($J3313,ASBVs!$A$2:$AP$1041,34,FALSE)</f>
        <v>47</v>
      </c>
      <c r="C3320" s="33">
        <f>VLOOKUP($J3313,ASBVs!$A$2:$AP$1041,36,FALSE)</f>
        <v>56</v>
      </c>
      <c r="D3320" s="33">
        <f>VLOOKUP($J3313,ASBVs!$A$2:$AP$1041,38,FALSE)</f>
        <v>40</v>
      </c>
      <c r="E3320" s="33">
        <f>VLOOKUP($J3313,ASBVs!$A$2:$AP$1041,30,FALSE)</f>
        <v>63</v>
      </c>
      <c r="F3320" s="33">
        <f>VLOOKUP($J3313,ASBVs!$A$2:$AP$1041,24,FALSE)</f>
        <v>53</v>
      </c>
      <c r="G3320" s="33">
        <f>VLOOKUP($J3313,ASBVs!$A$2:$AP$1041,26,FALSE)</f>
        <v>52</v>
      </c>
      <c r="H3320" s="33">
        <f>VLOOKUP($J3313,ASBVs!$A$2:$AP$1041,28,FALSE)</f>
        <v>56</v>
      </c>
      <c r="I3320" s="99">
        <f>VLOOKUP($J3313,ASBVs!$A$2:$AQ$1041,43,FALSE)</f>
        <v>9.43</v>
      </c>
      <c r="J3320" s="79"/>
    </row>
    <row r="3321" spans="2:10" ht="12.6" customHeight="1" x14ac:dyDescent="0.3">
      <c r="B3321" s="87" t="s">
        <v>2695</v>
      </c>
      <c r="C3321" s="88"/>
      <c r="D3321" s="89" t="s">
        <v>2699</v>
      </c>
      <c r="E3321" s="90"/>
      <c r="F3321" s="91" t="str">
        <f>VLOOKUP($J3313,ASBVs!$A$2:$F$1041,6,FALSE)</f>
        <v xml:space="preserve"> </v>
      </c>
      <c r="G3321" s="34" t="s">
        <v>2669</v>
      </c>
      <c r="H3321" s="35" t="str">
        <f>VLOOKUP($J3313,ASBVs!$A$2:$AU$1041,46,FALSE)</f>
        <v>2</v>
      </c>
      <c r="I3321" s="34" t="s">
        <v>2670</v>
      </c>
      <c r="J3321" s="35" t="str">
        <f>VLOOKUP($J3313,ASBVs!$A$2:$AU$1041,47,FALSE)</f>
        <v>2</v>
      </c>
    </row>
    <row r="3322" spans="2:10" ht="12.6" customHeight="1" x14ac:dyDescent="0.3">
      <c r="B3322" s="93">
        <f>VLOOKUP($J3313,ASBVs!$A$2:$AS$1041,45,FALSE)</f>
        <v>125.1</v>
      </c>
      <c r="C3322" s="94"/>
      <c r="D3322" s="93">
        <f>VLOOKUP($J3313,ASBVs!$A$2:$AS$1041,44,FALSE)</f>
        <v>157.57</v>
      </c>
      <c r="E3322" s="94"/>
      <c r="F3322" s="92"/>
      <c r="G3322" s="34" t="s">
        <v>2671</v>
      </c>
      <c r="H3322" s="35" t="str">
        <f>VLOOKUP($J3313,ASBVs!$A$2:$AW$1041,48,FALSE)</f>
        <v>3</v>
      </c>
      <c r="I3322" s="34" t="s">
        <v>2672</v>
      </c>
      <c r="J3322" s="35">
        <f>VLOOKUP($J3313,ASBVs!$A$2:$AW$1041,49,FALSE)</f>
        <v>3</v>
      </c>
    </row>
    <row r="3323" spans="2:10" ht="12.6" customHeight="1" x14ac:dyDescent="0.3">
      <c r="B3323" s="36" t="s">
        <v>2696</v>
      </c>
      <c r="C3323" s="95" t="str">
        <f>VLOOKUP($J3313,ASBVs!$A$2:$E$1041,5,FALSE)</f>
        <v xml:space="preserve">Individual </v>
      </c>
      <c r="D3323" s="96"/>
      <c r="E3323" s="97" t="s">
        <v>2697</v>
      </c>
      <c r="F3323" s="98"/>
      <c r="G3323" s="74"/>
      <c r="H3323" s="75"/>
      <c r="I3323" s="37" t="s">
        <v>2698</v>
      </c>
      <c r="J3323" s="38"/>
    </row>
    <row r="3325" spans="2:10" ht="12.6" customHeight="1" x14ac:dyDescent="0.3">
      <c r="B3325" s="76" t="s">
        <v>2692</v>
      </c>
      <c r="C3325" s="77"/>
      <c r="D3325" s="20" t="str">
        <f>VLOOKUP($J3325,ASBVs!$A$2:$B$1041,2,FALSE)</f>
        <v>224824</v>
      </c>
      <c r="E3325" s="21"/>
      <c r="F3325" s="22" t="str">
        <f>VLOOKUP($J3325,ASBVs!$A$2:$J$1041,10,FALSE)</f>
        <v>Twin</v>
      </c>
      <c r="G3325" s="78" t="str">
        <f>VLOOKUP($J3325,ASBVs!$A$2:$AX$1041,50,FALSE)</f>
        <v xml:space="preserve"> </v>
      </c>
      <c r="H3325" s="79"/>
      <c r="I3325" s="23" t="s">
        <v>2693</v>
      </c>
      <c r="J3325" s="24">
        <v>268</v>
      </c>
    </row>
    <row r="3326" spans="2:10" ht="12.6" customHeight="1" x14ac:dyDescent="0.3">
      <c r="B3326" s="25" t="s">
        <v>2694</v>
      </c>
      <c r="C3326" s="80" t="str">
        <f>VLOOKUP($J3325,ASBVs!$A$2:$H$1041,8,FALSE)</f>
        <v>205728</v>
      </c>
      <c r="D3326" s="80"/>
      <c r="E3326" s="81"/>
      <c r="F3326" s="26" t="s">
        <v>2639</v>
      </c>
      <c r="G3326" s="82">
        <f>VLOOKUP($J3325,ASBVs!$A$2:$I$1041,9,FALSE)</f>
        <v>44711</v>
      </c>
      <c r="H3326" s="83"/>
      <c r="I3326" s="83"/>
      <c r="J3326" s="84"/>
    </row>
    <row r="3327" spans="2:10" ht="12.6" customHeight="1" x14ac:dyDescent="0.3">
      <c r="B3327" s="27" t="s">
        <v>0</v>
      </c>
      <c r="C3327" s="28" t="s">
        <v>1</v>
      </c>
      <c r="D3327" s="28" t="s">
        <v>2</v>
      </c>
      <c r="E3327" s="28" t="s">
        <v>3</v>
      </c>
      <c r="F3327" s="27" t="s">
        <v>4</v>
      </c>
      <c r="G3327" s="28" t="s">
        <v>1093</v>
      </c>
      <c r="H3327" s="28" t="s">
        <v>1092</v>
      </c>
      <c r="I3327" s="28" t="s">
        <v>5</v>
      </c>
      <c r="J3327" s="28" t="s">
        <v>2652</v>
      </c>
    </row>
    <row r="3328" spans="2:10" ht="12.6" customHeight="1" x14ac:dyDescent="0.3">
      <c r="B3328" s="29">
        <f>VLOOKUP($J3325,ASBVs!$A$2:$AP$1041,11,FALSE)</f>
        <v>0.52</v>
      </c>
      <c r="C3328" s="29">
        <f>VLOOKUP($J3325,ASBVs!$A$2:$AP$1041,13,FALSE)</f>
        <v>9.33</v>
      </c>
      <c r="D3328" s="29">
        <f>VLOOKUP($J3325,ASBVs!$A$2:$AP$1041,15,FALSE)</f>
        <v>17.829999999999998</v>
      </c>
      <c r="E3328" s="29">
        <f>VLOOKUP($J3325,ASBVs!$A$2:$AP$1041,17,FALSE)</f>
        <v>1.47</v>
      </c>
      <c r="F3328" s="29">
        <f>VLOOKUP($J3325,ASBVs!$A$2:$AP$1041,19,FALSE)</f>
        <v>2.86</v>
      </c>
      <c r="G3328" s="39">
        <f>VLOOKUP($J3325,ASBVs!$A$2:$AP$1041,41,FALSE)</f>
        <v>0.47</v>
      </c>
      <c r="H3328" s="39">
        <f>VLOOKUP($J3325,ASBVs!$A$2:$AP$1041,39,FALSE)</f>
        <v>0.24</v>
      </c>
      <c r="I3328" s="29">
        <f>VLOOKUP($J3325,ASBVs!$A$2:$AP$1041,21,FALSE)</f>
        <v>0.79</v>
      </c>
      <c r="J3328" s="39">
        <f>VLOOKUP($J3325,ASBVs!$A$2:$AP$1041,31,FALSE)</f>
        <v>0.28000000000000003</v>
      </c>
    </row>
    <row r="3329" spans="2:10" ht="12.6" customHeight="1" x14ac:dyDescent="0.3">
      <c r="B3329" s="29">
        <f>VLOOKUP($J3325,ASBVs!$A$2:$AP$1041,12,FALSE)</f>
        <v>66</v>
      </c>
      <c r="C3329" s="29">
        <f>VLOOKUP($J3325,ASBVs!$A$2:$AP$1041,14,FALSE)</f>
        <v>70</v>
      </c>
      <c r="D3329" s="29">
        <f>VLOOKUP($J3325,ASBVs!$A$2:$AP$1041,16,FALSE)</f>
        <v>58</v>
      </c>
      <c r="E3329" s="29">
        <f>VLOOKUP($J3325,ASBVs!$A$2:$AP$1041,18,FALSE)</f>
        <v>65</v>
      </c>
      <c r="F3329" s="29">
        <f>VLOOKUP($J3325,ASBVs!$A$2:$AP$1041,20,FALSE)</f>
        <v>65</v>
      </c>
      <c r="G3329" s="29">
        <f>VLOOKUP($J3325,ASBVs!$A$2:$AP$1041,42,FALSE)</f>
        <v>52</v>
      </c>
      <c r="H3329" s="29">
        <f>VLOOKUP($J3325,ASBVs!$A$2:$AP$1041,40,FALSE)</f>
        <v>46</v>
      </c>
      <c r="I3329" s="29">
        <f>VLOOKUP($J3325,ASBVs!$A$2:$AP$1041,22,FALSE)</f>
        <v>52</v>
      </c>
      <c r="J3329" s="29">
        <f>VLOOKUP($J3325,ASBVs!$A$2:$AP$1041,32,FALSE)</f>
        <v>50</v>
      </c>
    </row>
    <row r="3330" spans="2:10" ht="12.6" customHeight="1" x14ac:dyDescent="0.3">
      <c r="B3330" s="31" t="s">
        <v>1089</v>
      </c>
      <c r="C3330" s="27" t="s">
        <v>1090</v>
      </c>
      <c r="D3330" s="27" t="s">
        <v>1091</v>
      </c>
      <c r="E3330" s="27" t="s">
        <v>8</v>
      </c>
      <c r="F3330" s="27" t="s">
        <v>6</v>
      </c>
      <c r="G3330" s="27" t="s">
        <v>7</v>
      </c>
      <c r="H3330" s="27" t="s">
        <v>2638</v>
      </c>
      <c r="I3330" s="85" t="s">
        <v>2700</v>
      </c>
      <c r="J3330" s="86"/>
    </row>
    <row r="3331" spans="2:10" ht="12.6" customHeight="1" x14ac:dyDescent="0.3">
      <c r="B3331" s="30">
        <f>VLOOKUP($J3325,ASBVs!$A$2:$AP$1041,33,FALSE)</f>
        <v>0.03</v>
      </c>
      <c r="C3331" s="30">
        <f>VLOOKUP($J3325,ASBVs!$A$2:$AP$1041,35,FALSE)</f>
        <v>0.28000000000000003</v>
      </c>
      <c r="D3331" s="30">
        <f>VLOOKUP($J3325,ASBVs!$A$2:$AP$1041,37,FALSE)</f>
        <v>1E-3</v>
      </c>
      <c r="E3331" s="32">
        <f>VLOOKUP($J3325,ASBVs!$A$2:$AP$1041,29,FALSE)</f>
        <v>3.44</v>
      </c>
      <c r="F3331" s="32">
        <f>VLOOKUP($J3325,ASBVs!$A$2:$AP$1041,23,FALSE)</f>
        <v>-0.13</v>
      </c>
      <c r="G3331" s="32">
        <f>VLOOKUP($J3325,ASBVs!$A$2:$AP$1041,25,FALSE)</f>
        <v>3.21</v>
      </c>
      <c r="H3331" s="32">
        <f>VLOOKUP($J3325,ASBVs!$A$2:$AP$1041,27,FALSE)</f>
        <v>3.11</v>
      </c>
      <c r="I3331" s="86"/>
      <c r="J3331" s="86"/>
    </row>
    <row r="3332" spans="2:10" ht="12.6" customHeight="1" x14ac:dyDescent="0.3">
      <c r="B3332" s="33">
        <f>VLOOKUP($J3325,ASBVs!$A$2:$AP$1041,34,FALSE)</f>
        <v>42</v>
      </c>
      <c r="C3332" s="33">
        <f>VLOOKUP($J3325,ASBVs!$A$2:$AP$1041,36,FALSE)</f>
        <v>49</v>
      </c>
      <c r="D3332" s="33">
        <f>VLOOKUP($J3325,ASBVs!$A$2:$AP$1041,38,FALSE)</f>
        <v>36</v>
      </c>
      <c r="E3332" s="33">
        <f>VLOOKUP($J3325,ASBVs!$A$2:$AP$1041,30,FALSE)</f>
        <v>60</v>
      </c>
      <c r="F3332" s="33">
        <f>VLOOKUP($J3325,ASBVs!$A$2:$AP$1041,24,FALSE)</f>
        <v>47</v>
      </c>
      <c r="G3332" s="33">
        <f>VLOOKUP($J3325,ASBVs!$A$2:$AP$1041,26,FALSE)</f>
        <v>47</v>
      </c>
      <c r="H3332" s="33">
        <f>VLOOKUP($J3325,ASBVs!$A$2:$AP$1041,28,FALSE)</f>
        <v>51</v>
      </c>
      <c r="I3332" s="99">
        <f>VLOOKUP($J3325,ASBVs!$A$2:$AQ$1041,43,FALSE)</f>
        <v>10.120000000000001</v>
      </c>
      <c r="J3332" s="79"/>
    </row>
    <row r="3333" spans="2:10" ht="12.6" customHeight="1" x14ac:dyDescent="0.3">
      <c r="B3333" s="87" t="s">
        <v>2695</v>
      </c>
      <c r="C3333" s="88"/>
      <c r="D3333" s="89" t="s">
        <v>2699</v>
      </c>
      <c r="E3333" s="90"/>
      <c r="F3333" s="91" t="str">
        <f>VLOOKUP($J3325,ASBVs!$A$2:$F$1041,6,FALSE)</f>
        <v xml:space="preserve"> </v>
      </c>
      <c r="G3333" s="34" t="s">
        <v>2669</v>
      </c>
      <c r="H3333" s="35" t="str">
        <f>VLOOKUP($J3325,ASBVs!$A$2:$AU$1041,46,FALSE)</f>
        <v>2</v>
      </c>
      <c r="I3333" s="34" t="s">
        <v>2670</v>
      </c>
      <c r="J3333" s="35" t="str">
        <f>VLOOKUP($J3325,ASBVs!$A$2:$AU$1041,47,FALSE)</f>
        <v>1</v>
      </c>
    </row>
    <row r="3334" spans="2:10" ht="12.6" customHeight="1" x14ac:dyDescent="0.3">
      <c r="B3334" s="93">
        <f>VLOOKUP($J3325,ASBVs!$A$2:$AS$1041,45,FALSE)</f>
        <v>125.07</v>
      </c>
      <c r="C3334" s="94"/>
      <c r="D3334" s="93">
        <f>VLOOKUP($J3325,ASBVs!$A$2:$AS$1041,44,FALSE)</f>
        <v>171.29</v>
      </c>
      <c r="E3334" s="94"/>
      <c r="F3334" s="92"/>
      <c r="G3334" s="34" t="s">
        <v>2671</v>
      </c>
      <c r="H3334" s="35" t="str">
        <f>VLOOKUP($J3325,ASBVs!$A$2:$AW$1041,48,FALSE)</f>
        <v>2</v>
      </c>
      <c r="I3334" s="34" t="s">
        <v>2672</v>
      </c>
      <c r="J3334" s="35">
        <f>VLOOKUP($J3325,ASBVs!$A$2:$AW$1041,49,FALSE)</f>
        <v>3</v>
      </c>
    </row>
    <row r="3335" spans="2:10" ht="12.6" customHeight="1" x14ac:dyDescent="0.3">
      <c r="B3335" s="36" t="s">
        <v>2696</v>
      </c>
      <c r="C3335" s="95" t="str">
        <f>VLOOKUP($J3325,ASBVs!$A$2:$E$1041,5,FALSE)</f>
        <v xml:space="preserve">Individual </v>
      </c>
      <c r="D3335" s="96"/>
      <c r="E3335" s="97" t="s">
        <v>2697</v>
      </c>
      <c r="F3335" s="98"/>
      <c r="G3335" s="74"/>
      <c r="H3335" s="75"/>
      <c r="I3335" s="37" t="s">
        <v>2698</v>
      </c>
      <c r="J3335" s="38"/>
    </row>
    <row r="3337" spans="2:10" ht="12.6" customHeight="1" x14ac:dyDescent="0.3">
      <c r="B3337" s="76" t="s">
        <v>2692</v>
      </c>
      <c r="C3337" s="77"/>
      <c r="D3337" s="20" t="str">
        <f>VLOOKUP($J3337,ASBVs!$A$2:$B$1041,2,FALSE)</f>
        <v>224612</v>
      </c>
      <c r="E3337" s="21"/>
      <c r="F3337" s="22" t="str">
        <f>VLOOKUP($J3337,ASBVs!$A$2:$J$1041,10,FALSE)</f>
        <v>Twin</v>
      </c>
      <c r="G3337" s="78" t="str">
        <f>VLOOKUP($J3337,ASBVs!$A$2:$AX$1041,50,FALSE)</f>
        <v xml:space="preserve"> </v>
      </c>
      <c r="H3337" s="79"/>
      <c r="I3337" s="23" t="s">
        <v>2693</v>
      </c>
      <c r="J3337" s="24">
        <v>269</v>
      </c>
    </row>
    <row r="3338" spans="2:10" ht="12.6" customHeight="1" x14ac:dyDescent="0.3">
      <c r="B3338" s="25" t="s">
        <v>2694</v>
      </c>
      <c r="C3338" s="80" t="str">
        <f>VLOOKUP($J3337,ASBVs!$A$2:$H$1041,8,FALSE)</f>
        <v>218861</v>
      </c>
      <c r="D3338" s="80"/>
      <c r="E3338" s="81"/>
      <c r="F3338" s="26" t="s">
        <v>2639</v>
      </c>
      <c r="G3338" s="82">
        <f>VLOOKUP($J3337,ASBVs!$A$2:$I$1041,9,FALSE)</f>
        <v>44709</v>
      </c>
      <c r="H3338" s="83"/>
      <c r="I3338" s="83"/>
      <c r="J3338" s="84"/>
    </row>
    <row r="3339" spans="2:10" ht="12.6" customHeight="1" x14ac:dyDescent="0.3">
      <c r="B3339" s="27" t="s">
        <v>0</v>
      </c>
      <c r="C3339" s="28" t="s">
        <v>1</v>
      </c>
      <c r="D3339" s="28" t="s">
        <v>2</v>
      </c>
      <c r="E3339" s="28" t="s">
        <v>3</v>
      </c>
      <c r="F3339" s="27" t="s">
        <v>4</v>
      </c>
      <c r="G3339" s="28" t="s">
        <v>1093</v>
      </c>
      <c r="H3339" s="28" t="s">
        <v>1092</v>
      </c>
      <c r="I3339" s="28" t="s">
        <v>5</v>
      </c>
      <c r="J3339" s="28" t="s">
        <v>2652</v>
      </c>
    </row>
    <row r="3340" spans="2:10" ht="12.6" customHeight="1" x14ac:dyDescent="0.3">
      <c r="B3340" s="29">
        <f>VLOOKUP($J3337,ASBVs!$A$2:$AP$1041,11,FALSE)</f>
        <v>0.55000000000000004</v>
      </c>
      <c r="C3340" s="29">
        <f>VLOOKUP($J3337,ASBVs!$A$2:$AP$1041,13,FALSE)</f>
        <v>10.44</v>
      </c>
      <c r="D3340" s="29">
        <f>VLOOKUP($J3337,ASBVs!$A$2:$AP$1041,15,FALSE)</f>
        <v>16.71</v>
      </c>
      <c r="E3340" s="29">
        <f>VLOOKUP($J3337,ASBVs!$A$2:$AP$1041,17,FALSE)</f>
        <v>0.52</v>
      </c>
      <c r="F3340" s="29">
        <f>VLOOKUP($J3337,ASBVs!$A$2:$AP$1041,19,FALSE)</f>
        <v>2.23</v>
      </c>
      <c r="G3340" s="39">
        <f>VLOOKUP($J3337,ASBVs!$A$2:$AP$1041,41,FALSE)</f>
        <v>0.37</v>
      </c>
      <c r="H3340" s="39">
        <f>VLOOKUP($J3337,ASBVs!$A$2:$AP$1041,39,FALSE)</f>
        <v>0.24</v>
      </c>
      <c r="I3340" s="29">
        <f>VLOOKUP($J3337,ASBVs!$A$2:$AP$1041,21,FALSE)</f>
        <v>0.97</v>
      </c>
      <c r="J3340" s="39">
        <f>VLOOKUP($J3337,ASBVs!$A$2:$AP$1041,31,FALSE)</f>
        <v>0.25</v>
      </c>
    </row>
    <row r="3341" spans="2:10" ht="12.6" customHeight="1" x14ac:dyDescent="0.3">
      <c r="B3341" s="29">
        <f>VLOOKUP($J3337,ASBVs!$A$2:$AP$1041,12,FALSE)</f>
        <v>67</v>
      </c>
      <c r="C3341" s="29">
        <f>VLOOKUP($J3337,ASBVs!$A$2:$AP$1041,14,FALSE)</f>
        <v>71</v>
      </c>
      <c r="D3341" s="29">
        <f>VLOOKUP($J3337,ASBVs!$A$2:$AP$1041,16,FALSE)</f>
        <v>62</v>
      </c>
      <c r="E3341" s="29">
        <f>VLOOKUP($J3337,ASBVs!$A$2:$AP$1041,18,FALSE)</f>
        <v>65</v>
      </c>
      <c r="F3341" s="29">
        <f>VLOOKUP($J3337,ASBVs!$A$2:$AP$1041,20,FALSE)</f>
        <v>65</v>
      </c>
      <c r="G3341" s="29">
        <f>VLOOKUP($J3337,ASBVs!$A$2:$AP$1041,42,FALSE)</f>
        <v>57</v>
      </c>
      <c r="H3341" s="29">
        <f>VLOOKUP($J3337,ASBVs!$A$2:$AP$1041,40,FALSE)</f>
        <v>51</v>
      </c>
      <c r="I3341" s="29">
        <f>VLOOKUP($J3337,ASBVs!$A$2:$AP$1041,22,FALSE)</f>
        <v>60</v>
      </c>
      <c r="J3341" s="29">
        <f>VLOOKUP($J3337,ASBVs!$A$2:$AP$1041,32,FALSE)</f>
        <v>55</v>
      </c>
    </row>
    <row r="3342" spans="2:10" ht="12.6" customHeight="1" x14ac:dyDescent="0.3">
      <c r="B3342" s="31" t="s">
        <v>1089</v>
      </c>
      <c r="C3342" s="27" t="s">
        <v>1090</v>
      </c>
      <c r="D3342" s="27" t="s">
        <v>1091</v>
      </c>
      <c r="E3342" s="27" t="s">
        <v>8</v>
      </c>
      <c r="F3342" s="27" t="s">
        <v>6</v>
      </c>
      <c r="G3342" s="27" t="s">
        <v>7</v>
      </c>
      <c r="H3342" s="27" t="s">
        <v>2638</v>
      </c>
      <c r="I3342" s="85" t="s">
        <v>2700</v>
      </c>
      <c r="J3342" s="86"/>
    </row>
    <row r="3343" spans="2:10" ht="12.6" customHeight="1" x14ac:dyDescent="0.3">
      <c r="B3343" s="30">
        <f>VLOOKUP($J3337,ASBVs!$A$2:$AP$1041,33,FALSE)</f>
        <v>0.04</v>
      </c>
      <c r="C3343" s="30">
        <f>VLOOKUP($J3337,ASBVs!$A$2:$AP$1041,35,FALSE)</f>
        <v>0.25</v>
      </c>
      <c r="D3343" s="30">
        <f>VLOOKUP($J3337,ASBVs!$A$2:$AP$1041,37,FALSE)</f>
        <v>1E-3</v>
      </c>
      <c r="E3343" s="32">
        <f>VLOOKUP($J3337,ASBVs!$A$2:$AP$1041,29,FALSE)</f>
        <v>5.08</v>
      </c>
      <c r="F3343" s="32">
        <f>VLOOKUP($J3337,ASBVs!$A$2:$AP$1041,23,FALSE)</f>
        <v>-0.22</v>
      </c>
      <c r="G3343" s="32">
        <f>VLOOKUP($J3337,ASBVs!$A$2:$AP$1041,25,FALSE)</f>
        <v>3.72</v>
      </c>
      <c r="H3343" s="32">
        <f>VLOOKUP($J3337,ASBVs!$A$2:$AP$1041,27,FALSE)</f>
        <v>2.73</v>
      </c>
      <c r="I3343" s="86"/>
      <c r="J3343" s="86"/>
    </row>
    <row r="3344" spans="2:10" ht="12.6" customHeight="1" x14ac:dyDescent="0.3">
      <c r="B3344" s="33">
        <f>VLOOKUP($J3337,ASBVs!$A$2:$AP$1041,34,FALSE)</f>
        <v>45</v>
      </c>
      <c r="C3344" s="33">
        <f>VLOOKUP($J3337,ASBVs!$A$2:$AP$1041,36,FALSE)</f>
        <v>54</v>
      </c>
      <c r="D3344" s="33">
        <f>VLOOKUP($J3337,ASBVs!$A$2:$AP$1041,38,FALSE)</f>
        <v>39</v>
      </c>
      <c r="E3344" s="33">
        <f>VLOOKUP($J3337,ASBVs!$A$2:$AP$1041,30,FALSE)</f>
        <v>61</v>
      </c>
      <c r="F3344" s="33">
        <f>VLOOKUP($J3337,ASBVs!$A$2:$AP$1041,24,FALSE)</f>
        <v>51</v>
      </c>
      <c r="G3344" s="33">
        <f>VLOOKUP($J3337,ASBVs!$A$2:$AP$1041,26,FALSE)</f>
        <v>51</v>
      </c>
      <c r="H3344" s="33">
        <f>VLOOKUP($J3337,ASBVs!$A$2:$AP$1041,28,FALSE)</f>
        <v>54</v>
      </c>
      <c r="I3344" s="99">
        <f>VLOOKUP($J3337,ASBVs!$A$2:$AQ$1041,43,FALSE)</f>
        <v>11.41</v>
      </c>
      <c r="J3344" s="79"/>
    </row>
    <row r="3345" spans="2:10" ht="12.6" customHeight="1" x14ac:dyDescent="0.3">
      <c r="B3345" s="87" t="s">
        <v>2695</v>
      </c>
      <c r="C3345" s="88"/>
      <c r="D3345" s="89" t="s">
        <v>2699</v>
      </c>
      <c r="E3345" s="90"/>
      <c r="F3345" s="91" t="str">
        <f>VLOOKUP($J3337,ASBVs!$A$2:$F$1041,6,FALSE)</f>
        <v xml:space="preserve"> </v>
      </c>
      <c r="G3345" s="34" t="s">
        <v>2669</v>
      </c>
      <c r="H3345" s="35" t="str">
        <f>VLOOKUP($J3337,ASBVs!$A$2:$AU$1041,46,FALSE)</f>
        <v>3</v>
      </c>
      <c r="I3345" s="34" t="s">
        <v>2670</v>
      </c>
      <c r="J3345" s="35" t="str">
        <f>VLOOKUP($J3337,ASBVs!$A$2:$AU$1041,47,FALSE)</f>
        <v>2</v>
      </c>
    </row>
    <row r="3346" spans="2:10" ht="12.6" customHeight="1" x14ac:dyDescent="0.3">
      <c r="B3346" s="93">
        <f>VLOOKUP($J3337,ASBVs!$A$2:$AS$1041,45,FALSE)</f>
        <v>128.41999999999999</v>
      </c>
      <c r="C3346" s="94"/>
      <c r="D3346" s="93">
        <f>VLOOKUP($J3337,ASBVs!$A$2:$AS$1041,44,FALSE)</f>
        <v>167.1</v>
      </c>
      <c r="E3346" s="94"/>
      <c r="F3346" s="92"/>
      <c r="G3346" s="34" t="s">
        <v>2671</v>
      </c>
      <c r="H3346" s="35" t="str">
        <f>VLOOKUP($J3337,ASBVs!$A$2:$AW$1041,48,FALSE)</f>
        <v>2</v>
      </c>
      <c r="I3346" s="34" t="s">
        <v>2672</v>
      </c>
      <c r="J3346" s="35">
        <f>VLOOKUP($J3337,ASBVs!$A$2:$AW$1041,49,FALSE)</f>
        <v>3</v>
      </c>
    </row>
    <row r="3347" spans="2:10" ht="12.6" customHeight="1" x14ac:dyDescent="0.3">
      <c r="B3347" s="36" t="s">
        <v>2696</v>
      </c>
      <c r="C3347" s="95" t="str">
        <f>VLOOKUP($J3337,ASBVs!$A$2:$E$1041,5,FALSE)</f>
        <v xml:space="preserve">Individual </v>
      </c>
      <c r="D3347" s="96"/>
      <c r="E3347" s="97" t="s">
        <v>2697</v>
      </c>
      <c r="F3347" s="98"/>
      <c r="G3347" s="74"/>
      <c r="H3347" s="75"/>
      <c r="I3347" s="37" t="s">
        <v>2698</v>
      </c>
      <c r="J3347" s="38"/>
    </row>
    <row r="3349" spans="2:10" ht="12.6" customHeight="1" x14ac:dyDescent="0.3">
      <c r="B3349" s="76" t="s">
        <v>2692</v>
      </c>
      <c r="C3349" s="77"/>
      <c r="D3349" s="20" t="str">
        <f>VLOOKUP($J3349,ASBVs!$A$2:$B$1041,2,FALSE)</f>
        <v>224501</v>
      </c>
      <c r="E3349" s="21"/>
      <c r="F3349" s="22" t="str">
        <f>VLOOKUP($J3349,ASBVs!$A$2:$J$1041,10,FALSE)</f>
        <v>Single</v>
      </c>
      <c r="G3349" s="78" t="str">
        <f>VLOOKUP($J3349,ASBVs!$A$2:$AX$1041,50,FALSE)</f>
        <v xml:space="preserve"> </v>
      </c>
      <c r="H3349" s="79"/>
      <c r="I3349" s="23" t="s">
        <v>2693</v>
      </c>
      <c r="J3349" s="24">
        <v>270</v>
      </c>
    </row>
    <row r="3350" spans="2:10" ht="12.6" customHeight="1" x14ac:dyDescent="0.3">
      <c r="B3350" s="25" t="s">
        <v>2694</v>
      </c>
      <c r="C3350" s="80" t="str">
        <f>VLOOKUP($J3349,ASBVs!$A$2:$H$1041,8,FALSE)</f>
        <v>205728</v>
      </c>
      <c r="D3350" s="80"/>
      <c r="E3350" s="81"/>
      <c r="F3350" s="26" t="s">
        <v>2639</v>
      </c>
      <c r="G3350" s="82">
        <f>VLOOKUP($J3349,ASBVs!$A$2:$I$1041,9,FALSE)</f>
        <v>44709</v>
      </c>
      <c r="H3350" s="83"/>
      <c r="I3350" s="83"/>
      <c r="J3350" s="84"/>
    </row>
    <row r="3351" spans="2:10" ht="12.6" customHeight="1" x14ac:dyDescent="0.3">
      <c r="B3351" s="27" t="s">
        <v>0</v>
      </c>
      <c r="C3351" s="28" t="s">
        <v>1</v>
      </c>
      <c r="D3351" s="28" t="s">
        <v>2</v>
      </c>
      <c r="E3351" s="28" t="s">
        <v>3</v>
      </c>
      <c r="F3351" s="27" t="s">
        <v>4</v>
      </c>
      <c r="G3351" s="28" t="s">
        <v>1093</v>
      </c>
      <c r="H3351" s="28" t="s">
        <v>1092</v>
      </c>
      <c r="I3351" s="28" t="s">
        <v>5</v>
      </c>
      <c r="J3351" s="28" t="s">
        <v>2652</v>
      </c>
    </row>
    <row r="3352" spans="2:10" ht="12.6" customHeight="1" x14ac:dyDescent="0.3">
      <c r="B3352" s="29">
        <f>VLOOKUP($J3349,ASBVs!$A$2:$AP$1041,11,FALSE)</f>
        <v>0.32</v>
      </c>
      <c r="C3352" s="29">
        <f>VLOOKUP($J3349,ASBVs!$A$2:$AP$1041,13,FALSE)</f>
        <v>9.61</v>
      </c>
      <c r="D3352" s="29">
        <f>VLOOKUP($J3349,ASBVs!$A$2:$AP$1041,15,FALSE)</f>
        <v>16.78</v>
      </c>
      <c r="E3352" s="29">
        <f>VLOOKUP($J3349,ASBVs!$A$2:$AP$1041,17,FALSE)</f>
        <v>0.56000000000000005</v>
      </c>
      <c r="F3352" s="29">
        <f>VLOOKUP($J3349,ASBVs!$A$2:$AP$1041,19,FALSE)</f>
        <v>2.87</v>
      </c>
      <c r="G3352" s="39">
        <f>VLOOKUP($J3349,ASBVs!$A$2:$AP$1041,41,FALSE)</f>
        <v>0.49</v>
      </c>
      <c r="H3352" s="39">
        <f>VLOOKUP($J3349,ASBVs!$A$2:$AP$1041,39,FALSE)</f>
        <v>0.23</v>
      </c>
      <c r="I3352" s="29">
        <f>VLOOKUP($J3349,ASBVs!$A$2:$AP$1041,21,FALSE)</f>
        <v>0.31</v>
      </c>
      <c r="J3352" s="39">
        <f>VLOOKUP($J3349,ASBVs!$A$2:$AP$1041,31,FALSE)</f>
        <v>0.3</v>
      </c>
    </row>
    <row r="3353" spans="2:10" ht="12.6" customHeight="1" x14ac:dyDescent="0.3">
      <c r="B3353" s="29">
        <f>VLOOKUP($J3349,ASBVs!$A$2:$AP$1041,12,FALSE)</f>
        <v>66</v>
      </c>
      <c r="C3353" s="29">
        <f>VLOOKUP($J3349,ASBVs!$A$2:$AP$1041,14,FALSE)</f>
        <v>70</v>
      </c>
      <c r="D3353" s="29">
        <f>VLOOKUP($J3349,ASBVs!$A$2:$AP$1041,16,FALSE)</f>
        <v>58</v>
      </c>
      <c r="E3353" s="29">
        <f>VLOOKUP($J3349,ASBVs!$A$2:$AP$1041,18,FALSE)</f>
        <v>65</v>
      </c>
      <c r="F3353" s="29">
        <f>VLOOKUP($J3349,ASBVs!$A$2:$AP$1041,20,FALSE)</f>
        <v>65</v>
      </c>
      <c r="G3353" s="29">
        <f>VLOOKUP($J3349,ASBVs!$A$2:$AP$1041,42,FALSE)</f>
        <v>52</v>
      </c>
      <c r="H3353" s="29">
        <f>VLOOKUP($J3349,ASBVs!$A$2:$AP$1041,40,FALSE)</f>
        <v>46</v>
      </c>
      <c r="I3353" s="29">
        <f>VLOOKUP($J3349,ASBVs!$A$2:$AP$1041,22,FALSE)</f>
        <v>53</v>
      </c>
      <c r="J3353" s="29">
        <f>VLOOKUP($J3349,ASBVs!$A$2:$AP$1041,32,FALSE)</f>
        <v>50</v>
      </c>
    </row>
    <row r="3354" spans="2:10" ht="12.6" customHeight="1" x14ac:dyDescent="0.3">
      <c r="B3354" s="31" t="s">
        <v>1089</v>
      </c>
      <c r="C3354" s="27" t="s">
        <v>1090</v>
      </c>
      <c r="D3354" s="27" t="s">
        <v>1091</v>
      </c>
      <c r="E3354" s="27" t="s">
        <v>8</v>
      </c>
      <c r="F3354" s="27" t="s">
        <v>6</v>
      </c>
      <c r="G3354" s="27" t="s">
        <v>7</v>
      </c>
      <c r="H3354" s="27" t="s">
        <v>2638</v>
      </c>
      <c r="I3354" s="85" t="s">
        <v>2700</v>
      </c>
      <c r="J3354" s="86"/>
    </row>
    <row r="3355" spans="2:10" ht="12.6" customHeight="1" x14ac:dyDescent="0.3">
      <c r="B3355" s="30">
        <f>VLOOKUP($J3349,ASBVs!$A$2:$AP$1041,33,FALSE)</f>
        <v>0.03</v>
      </c>
      <c r="C3355" s="30">
        <f>VLOOKUP($J3349,ASBVs!$A$2:$AP$1041,35,FALSE)</f>
        <v>0.24</v>
      </c>
      <c r="D3355" s="30">
        <f>VLOOKUP($J3349,ASBVs!$A$2:$AP$1041,37,FALSE)</f>
        <v>1E-3</v>
      </c>
      <c r="E3355" s="32">
        <f>VLOOKUP($J3349,ASBVs!$A$2:$AP$1041,29,FALSE)</f>
        <v>4.6500000000000004</v>
      </c>
      <c r="F3355" s="32">
        <f>VLOOKUP($J3349,ASBVs!$A$2:$AP$1041,23,FALSE)</f>
        <v>-0.23</v>
      </c>
      <c r="G3355" s="32">
        <f>VLOOKUP($J3349,ASBVs!$A$2:$AP$1041,25,FALSE)</f>
        <v>4.1399999999999997</v>
      </c>
      <c r="H3355" s="32">
        <f>VLOOKUP($J3349,ASBVs!$A$2:$AP$1041,27,FALSE)</f>
        <v>3.03</v>
      </c>
      <c r="I3355" s="86"/>
      <c r="J3355" s="86"/>
    </row>
    <row r="3356" spans="2:10" ht="12.6" customHeight="1" x14ac:dyDescent="0.3">
      <c r="B3356" s="33">
        <f>VLOOKUP($J3349,ASBVs!$A$2:$AP$1041,34,FALSE)</f>
        <v>42</v>
      </c>
      <c r="C3356" s="33">
        <f>VLOOKUP($J3349,ASBVs!$A$2:$AP$1041,36,FALSE)</f>
        <v>49</v>
      </c>
      <c r="D3356" s="33">
        <f>VLOOKUP($J3349,ASBVs!$A$2:$AP$1041,38,FALSE)</f>
        <v>36</v>
      </c>
      <c r="E3356" s="33">
        <f>VLOOKUP($J3349,ASBVs!$A$2:$AP$1041,30,FALSE)</f>
        <v>60</v>
      </c>
      <c r="F3356" s="33">
        <f>VLOOKUP($J3349,ASBVs!$A$2:$AP$1041,24,FALSE)</f>
        <v>47</v>
      </c>
      <c r="G3356" s="33">
        <f>VLOOKUP($J3349,ASBVs!$A$2:$AP$1041,26,FALSE)</f>
        <v>47</v>
      </c>
      <c r="H3356" s="33">
        <f>VLOOKUP($J3349,ASBVs!$A$2:$AP$1041,28,FALSE)</f>
        <v>51</v>
      </c>
      <c r="I3356" s="99">
        <f>VLOOKUP($J3349,ASBVs!$A$2:$AQ$1041,43,FALSE)</f>
        <v>9.92</v>
      </c>
      <c r="J3356" s="79"/>
    </row>
    <row r="3357" spans="2:10" ht="12.6" customHeight="1" x14ac:dyDescent="0.3">
      <c r="B3357" s="87" t="s">
        <v>2695</v>
      </c>
      <c r="C3357" s="88"/>
      <c r="D3357" s="89" t="s">
        <v>2699</v>
      </c>
      <c r="E3357" s="90"/>
      <c r="F3357" s="91" t="str">
        <f>VLOOKUP($J3349,ASBVs!$A$2:$F$1041,6,FALSE)</f>
        <v xml:space="preserve"> </v>
      </c>
      <c r="G3357" s="34" t="s">
        <v>2669</v>
      </c>
      <c r="H3357" s="35" t="str">
        <f>VLOOKUP($J3349,ASBVs!$A$2:$AU$1041,46,FALSE)</f>
        <v>3</v>
      </c>
      <c r="I3357" s="34" t="s">
        <v>2670</v>
      </c>
      <c r="J3357" s="35" t="str">
        <f>VLOOKUP($J3349,ASBVs!$A$2:$AU$1041,47,FALSE)</f>
        <v>2</v>
      </c>
    </row>
    <row r="3358" spans="2:10" ht="12.6" customHeight="1" x14ac:dyDescent="0.3">
      <c r="B3358" s="93">
        <f>VLOOKUP($J3349,ASBVs!$A$2:$AS$1041,45,FALSE)</f>
        <v>125.45</v>
      </c>
      <c r="C3358" s="94"/>
      <c r="D3358" s="93">
        <f>VLOOKUP($J3349,ASBVs!$A$2:$AS$1041,44,FALSE)</f>
        <v>173.1</v>
      </c>
      <c r="E3358" s="94"/>
      <c r="F3358" s="92"/>
      <c r="G3358" s="34" t="s">
        <v>2671</v>
      </c>
      <c r="H3358" s="35" t="str">
        <f>VLOOKUP($J3349,ASBVs!$A$2:$AW$1041,48,FALSE)</f>
        <v>3</v>
      </c>
      <c r="I3358" s="34" t="s">
        <v>2672</v>
      </c>
      <c r="J3358" s="35">
        <f>VLOOKUP($J3349,ASBVs!$A$2:$AW$1041,49,FALSE)</f>
        <v>3</v>
      </c>
    </row>
    <row r="3359" spans="2:10" ht="12.6" customHeight="1" x14ac:dyDescent="0.3">
      <c r="B3359" s="36" t="s">
        <v>2696</v>
      </c>
      <c r="C3359" s="95" t="str">
        <f>VLOOKUP($J3349,ASBVs!$A$2:$E$1041,5,FALSE)</f>
        <v xml:space="preserve">Individual </v>
      </c>
      <c r="D3359" s="96"/>
      <c r="E3359" s="97" t="s">
        <v>2697</v>
      </c>
      <c r="F3359" s="98"/>
      <c r="G3359" s="74"/>
      <c r="H3359" s="75"/>
      <c r="I3359" s="37" t="s">
        <v>2698</v>
      </c>
      <c r="J3359" s="38"/>
    </row>
    <row r="3361" spans="2:10" ht="12.6" customHeight="1" x14ac:dyDescent="0.3">
      <c r="B3361" s="76" t="s">
        <v>2692</v>
      </c>
      <c r="C3361" s="77"/>
      <c r="D3361" s="20" t="str">
        <f>VLOOKUP($J3361,ASBVs!$A$2:$B$1041,2,FALSE)</f>
        <v>223845</v>
      </c>
      <c r="E3361" s="21"/>
      <c r="F3361" s="22" t="str">
        <f>VLOOKUP($J3361,ASBVs!$A$2:$J$1041,10,FALSE)</f>
        <v>Twin</v>
      </c>
      <c r="G3361" s="78" t="str">
        <f>VLOOKUP($J3361,ASBVs!$A$2:$AX$1041,50,FALSE)</f>
        <v xml:space="preserve"> </v>
      </c>
      <c r="H3361" s="79"/>
      <c r="I3361" s="23" t="s">
        <v>2693</v>
      </c>
      <c r="J3361" s="24">
        <v>271</v>
      </c>
    </row>
    <row r="3362" spans="2:10" ht="12.6" customHeight="1" x14ac:dyDescent="0.3">
      <c r="B3362" s="25" t="s">
        <v>2694</v>
      </c>
      <c r="C3362" s="80" t="str">
        <f>VLOOKUP($J3361,ASBVs!$A$2:$H$1041,8,FALSE)</f>
        <v>218861</v>
      </c>
      <c r="D3362" s="80"/>
      <c r="E3362" s="81"/>
      <c r="F3362" s="26" t="s">
        <v>2639</v>
      </c>
      <c r="G3362" s="82">
        <f>VLOOKUP($J3361,ASBVs!$A$2:$I$1041,9,FALSE)</f>
        <v>44703</v>
      </c>
      <c r="H3362" s="83"/>
      <c r="I3362" s="83"/>
      <c r="J3362" s="84"/>
    </row>
    <row r="3363" spans="2:10" ht="12.6" customHeight="1" x14ac:dyDescent="0.3">
      <c r="B3363" s="27" t="s">
        <v>0</v>
      </c>
      <c r="C3363" s="28" t="s">
        <v>1</v>
      </c>
      <c r="D3363" s="28" t="s">
        <v>2</v>
      </c>
      <c r="E3363" s="28" t="s">
        <v>3</v>
      </c>
      <c r="F3363" s="27" t="s">
        <v>4</v>
      </c>
      <c r="G3363" s="28" t="s">
        <v>1093</v>
      </c>
      <c r="H3363" s="28" t="s">
        <v>1092</v>
      </c>
      <c r="I3363" s="28" t="s">
        <v>5</v>
      </c>
      <c r="J3363" s="28" t="s">
        <v>2652</v>
      </c>
    </row>
    <row r="3364" spans="2:10" ht="12.6" customHeight="1" x14ac:dyDescent="0.3">
      <c r="B3364" s="29">
        <f>VLOOKUP($J3361,ASBVs!$A$2:$AP$1041,11,FALSE)</f>
        <v>0.49</v>
      </c>
      <c r="C3364" s="29">
        <f>VLOOKUP($J3361,ASBVs!$A$2:$AP$1041,13,FALSE)</f>
        <v>10.32</v>
      </c>
      <c r="D3364" s="29">
        <f>VLOOKUP($J3361,ASBVs!$A$2:$AP$1041,15,FALSE)</f>
        <v>18.260000000000002</v>
      </c>
      <c r="E3364" s="29">
        <f>VLOOKUP($J3361,ASBVs!$A$2:$AP$1041,17,FALSE)</f>
        <v>-0.06</v>
      </c>
      <c r="F3364" s="29">
        <f>VLOOKUP($J3361,ASBVs!$A$2:$AP$1041,19,FALSE)</f>
        <v>2.14</v>
      </c>
      <c r="G3364" s="39">
        <f>VLOOKUP($J3361,ASBVs!$A$2:$AP$1041,41,FALSE)</f>
        <v>0.45</v>
      </c>
      <c r="H3364" s="39">
        <f>VLOOKUP($J3361,ASBVs!$A$2:$AP$1041,39,FALSE)</f>
        <v>0.31</v>
      </c>
      <c r="I3364" s="29">
        <f>VLOOKUP($J3361,ASBVs!$A$2:$AP$1041,21,FALSE)</f>
        <v>0.68</v>
      </c>
      <c r="J3364" s="39">
        <f>VLOOKUP($J3361,ASBVs!$A$2:$AP$1041,31,FALSE)</f>
        <v>0.28000000000000003</v>
      </c>
    </row>
    <row r="3365" spans="2:10" ht="12.6" customHeight="1" x14ac:dyDescent="0.3">
      <c r="B3365" s="29">
        <f>VLOOKUP($J3361,ASBVs!$A$2:$AP$1041,12,FALSE)</f>
        <v>66</v>
      </c>
      <c r="C3365" s="29">
        <f>VLOOKUP($J3361,ASBVs!$A$2:$AP$1041,14,FALSE)</f>
        <v>70</v>
      </c>
      <c r="D3365" s="29">
        <f>VLOOKUP($J3361,ASBVs!$A$2:$AP$1041,16,FALSE)</f>
        <v>62</v>
      </c>
      <c r="E3365" s="29">
        <f>VLOOKUP($J3361,ASBVs!$A$2:$AP$1041,18,FALSE)</f>
        <v>64</v>
      </c>
      <c r="F3365" s="29">
        <f>VLOOKUP($J3361,ASBVs!$A$2:$AP$1041,20,FALSE)</f>
        <v>64</v>
      </c>
      <c r="G3365" s="29">
        <f>VLOOKUP($J3361,ASBVs!$A$2:$AP$1041,42,FALSE)</f>
        <v>55</v>
      </c>
      <c r="H3365" s="29">
        <f>VLOOKUP($J3361,ASBVs!$A$2:$AP$1041,40,FALSE)</f>
        <v>50</v>
      </c>
      <c r="I3365" s="29">
        <f>VLOOKUP($J3361,ASBVs!$A$2:$AP$1041,22,FALSE)</f>
        <v>58</v>
      </c>
      <c r="J3365" s="29">
        <f>VLOOKUP($J3361,ASBVs!$A$2:$AP$1041,32,FALSE)</f>
        <v>53</v>
      </c>
    </row>
    <row r="3366" spans="2:10" ht="12.6" customHeight="1" x14ac:dyDescent="0.3">
      <c r="B3366" s="31" t="s">
        <v>1089</v>
      </c>
      <c r="C3366" s="27" t="s">
        <v>1090</v>
      </c>
      <c r="D3366" s="27" t="s">
        <v>1091</v>
      </c>
      <c r="E3366" s="27" t="s">
        <v>8</v>
      </c>
      <c r="F3366" s="27" t="s">
        <v>6</v>
      </c>
      <c r="G3366" s="27" t="s">
        <v>7</v>
      </c>
      <c r="H3366" s="27" t="s">
        <v>2638</v>
      </c>
      <c r="I3366" s="85" t="s">
        <v>2700</v>
      </c>
      <c r="J3366" s="86"/>
    </row>
    <row r="3367" spans="2:10" ht="12.6" customHeight="1" x14ac:dyDescent="0.3">
      <c r="B3367" s="30">
        <f>VLOOKUP($J3361,ASBVs!$A$2:$AP$1041,33,FALSE)</f>
        <v>7.0000000000000007E-2</v>
      </c>
      <c r="C3367" s="30">
        <f>VLOOKUP($J3361,ASBVs!$A$2:$AP$1041,35,FALSE)</f>
        <v>0.33</v>
      </c>
      <c r="D3367" s="30">
        <f>VLOOKUP($J3361,ASBVs!$A$2:$AP$1041,37,FALSE)</f>
        <v>-0.01</v>
      </c>
      <c r="E3367" s="32">
        <f>VLOOKUP($J3361,ASBVs!$A$2:$AP$1041,29,FALSE)</f>
        <v>5.21</v>
      </c>
      <c r="F3367" s="32">
        <f>VLOOKUP($J3361,ASBVs!$A$2:$AP$1041,23,FALSE)</f>
        <v>-0.66</v>
      </c>
      <c r="G3367" s="32">
        <f>VLOOKUP($J3361,ASBVs!$A$2:$AP$1041,25,FALSE)</f>
        <v>6.83</v>
      </c>
      <c r="H3367" s="32">
        <f>VLOOKUP($J3361,ASBVs!$A$2:$AP$1041,27,FALSE)</f>
        <v>2.08</v>
      </c>
      <c r="I3367" s="86"/>
      <c r="J3367" s="86"/>
    </row>
    <row r="3368" spans="2:10" ht="12.6" customHeight="1" x14ac:dyDescent="0.3">
      <c r="B3368" s="33">
        <f>VLOOKUP($J3361,ASBVs!$A$2:$AP$1041,34,FALSE)</f>
        <v>45</v>
      </c>
      <c r="C3368" s="33">
        <f>VLOOKUP($J3361,ASBVs!$A$2:$AP$1041,36,FALSE)</f>
        <v>53</v>
      </c>
      <c r="D3368" s="33">
        <f>VLOOKUP($J3361,ASBVs!$A$2:$AP$1041,38,FALSE)</f>
        <v>39</v>
      </c>
      <c r="E3368" s="33">
        <f>VLOOKUP($J3361,ASBVs!$A$2:$AP$1041,30,FALSE)</f>
        <v>59</v>
      </c>
      <c r="F3368" s="33">
        <f>VLOOKUP($J3361,ASBVs!$A$2:$AP$1041,24,FALSE)</f>
        <v>50</v>
      </c>
      <c r="G3368" s="33">
        <f>VLOOKUP($J3361,ASBVs!$A$2:$AP$1041,26,FALSE)</f>
        <v>49</v>
      </c>
      <c r="H3368" s="33">
        <f>VLOOKUP($J3361,ASBVs!$A$2:$AP$1041,28,FALSE)</f>
        <v>52</v>
      </c>
      <c r="I3368" s="99">
        <f>VLOOKUP($J3361,ASBVs!$A$2:$AQ$1041,43,FALSE)</f>
        <v>11</v>
      </c>
      <c r="J3368" s="79"/>
    </row>
    <row r="3369" spans="2:10" ht="12.6" customHeight="1" x14ac:dyDescent="0.3">
      <c r="B3369" s="87" t="s">
        <v>2695</v>
      </c>
      <c r="C3369" s="88"/>
      <c r="D3369" s="89" t="s">
        <v>2699</v>
      </c>
      <c r="E3369" s="90"/>
      <c r="F3369" s="91" t="str">
        <f>VLOOKUP($J3361,ASBVs!$A$2:$F$1041,6,FALSE)</f>
        <v xml:space="preserve"> </v>
      </c>
      <c r="G3369" s="34" t="s">
        <v>2669</v>
      </c>
      <c r="H3369" s="35" t="str">
        <f>VLOOKUP($J3361,ASBVs!$A$2:$AU$1041,46,FALSE)</f>
        <v>3</v>
      </c>
      <c r="I3369" s="34" t="s">
        <v>2670</v>
      </c>
      <c r="J3369" s="35" t="str">
        <f>VLOOKUP($J3361,ASBVs!$A$2:$AU$1041,47,FALSE)</f>
        <v>2</v>
      </c>
    </row>
    <row r="3370" spans="2:10" ht="12.6" customHeight="1" x14ac:dyDescent="0.3">
      <c r="B3370" s="93">
        <f>VLOOKUP($J3361,ASBVs!$A$2:$AS$1041,45,FALSE)</f>
        <v>125.44</v>
      </c>
      <c r="C3370" s="94"/>
      <c r="D3370" s="93">
        <f>VLOOKUP($J3361,ASBVs!$A$2:$AS$1041,44,FALSE)</f>
        <v>167.04</v>
      </c>
      <c r="E3370" s="94"/>
      <c r="F3370" s="92"/>
      <c r="G3370" s="34" t="s">
        <v>2671</v>
      </c>
      <c r="H3370" s="35" t="str">
        <f>VLOOKUP($J3361,ASBVs!$A$2:$AW$1041,48,FALSE)</f>
        <v>3</v>
      </c>
      <c r="I3370" s="34" t="s">
        <v>2672</v>
      </c>
      <c r="J3370" s="35">
        <f>VLOOKUP($J3361,ASBVs!$A$2:$AW$1041,49,FALSE)</f>
        <v>3</v>
      </c>
    </row>
    <row r="3371" spans="2:10" ht="12.6" customHeight="1" x14ac:dyDescent="0.3">
      <c r="B3371" s="36" t="s">
        <v>2696</v>
      </c>
      <c r="C3371" s="95" t="str">
        <f>VLOOKUP($J3361,ASBVs!$A$2:$E$1041,5,FALSE)</f>
        <v xml:space="preserve">Individual </v>
      </c>
      <c r="D3371" s="96"/>
      <c r="E3371" s="97" t="s">
        <v>2697</v>
      </c>
      <c r="F3371" s="98"/>
      <c r="G3371" s="74"/>
      <c r="H3371" s="75"/>
      <c r="I3371" s="37" t="s">
        <v>2698</v>
      </c>
      <c r="J3371" s="38"/>
    </row>
    <row r="3373" spans="2:10" ht="12.6" customHeight="1" x14ac:dyDescent="0.3">
      <c r="B3373" s="76" t="s">
        <v>2692</v>
      </c>
      <c r="C3373" s="77"/>
      <c r="D3373" s="20" t="str">
        <f>VLOOKUP($J3373,ASBVs!$A$2:$B$1041,2,FALSE)</f>
        <v>229911</v>
      </c>
      <c r="E3373" s="21"/>
      <c r="F3373" s="22" t="str">
        <f>VLOOKUP($J3373,ASBVs!$A$2:$J$1041,10,FALSE)</f>
        <v>Single - ET</v>
      </c>
      <c r="G3373" s="78" t="str">
        <f>VLOOKUP($J3373,ASBVs!$A$2:$AX$1041,50,FALSE)</f>
        <v xml:space="preserve"> </v>
      </c>
      <c r="H3373" s="79"/>
      <c r="I3373" s="23" t="s">
        <v>2693</v>
      </c>
      <c r="J3373" s="24">
        <v>272</v>
      </c>
    </row>
    <row r="3374" spans="2:10" ht="12.6" customHeight="1" x14ac:dyDescent="0.3">
      <c r="B3374" s="25" t="s">
        <v>2694</v>
      </c>
      <c r="C3374" s="80" t="str">
        <f>VLOOKUP($J3373,ASBVs!$A$2:$H$1041,8,FALSE)</f>
        <v>150909</v>
      </c>
      <c r="D3374" s="80"/>
      <c r="E3374" s="81"/>
      <c r="F3374" s="26" t="s">
        <v>2639</v>
      </c>
      <c r="G3374" s="82">
        <f>VLOOKUP($J3373,ASBVs!$A$2:$I$1041,9,FALSE)</f>
        <v>44720</v>
      </c>
      <c r="H3374" s="83"/>
      <c r="I3374" s="83"/>
      <c r="J3374" s="84"/>
    </row>
    <row r="3375" spans="2:10" ht="12.6" customHeight="1" x14ac:dyDescent="0.3">
      <c r="B3375" s="27" t="s">
        <v>0</v>
      </c>
      <c r="C3375" s="28" t="s">
        <v>1</v>
      </c>
      <c r="D3375" s="28" t="s">
        <v>2</v>
      </c>
      <c r="E3375" s="28" t="s">
        <v>3</v>
      </c>
      <c r="F3375" s="27" t="s">
        <v>4</v>
      </c>
      <c r="G3375" s="28" t="s">
        <v>1093</v>
      </c>
      <c r="H3375" s="28" t="s">
        <v>1092</v>
      </c>
      <c r="I3375" s="28" t="s">
        <v>5</v>
      </c>
      <c r="J3375" s="28" t="s">
        <v>2652</v>
      </c>
    </row>
    <row r="3376" spans="2:10" ht="12.6" customHeight="1" x14ac:dyDescent="0.3">
      <c r="B3376" s="29">
        <f>VLOOKUP($J3373,ASBVs!$A$2:$AP$1041,11,FALSE)</f>
        <v>0.54</v>
      </c>
      <c r="C3376" s="29">
        <f>VLOOKUP($J3373,ASBVs!$A$2:$AP$1041,13,FALSE)</f>
        <v>9.74</v>
      </c>
      <c r="D3376" s="29">
        <f>VLOOKUP($J3373,ASBVs!$A$2:$AP$1041,15,FALSE)</f>
        <v>14.14</v>
      </c>
      <c r="E3376" s="29">
        <f>VLOOKUP($J3373,ASBVs!$A$2:$AP$1041,17,FALSE)</f>
        <v>-0.43</v>
      </c>
      <c r="F3376" s="29">
        <f>VLOOKUP($J3373,ASBVs!$A$2:$AP$1041,19,FALSE)</f>
        <v>1.51</v>
      </c>
      <c r="G3376" s="39">
        <f>VLOOKUP($J3373,ASBVs!$A$2:$AP$1041,41,FALSE)</f>
        <v>0.48</v>
      </c>
      <c r="H3376" s="39">
        <f>VLOOKUP($J3373,ASBVs!$A$2:$AP$1041,39,FALSE)</f>
        <v>0.31</v>
      </c>
      <c r="I3376" s="29">
        <f>VLOOKUP($J3373,ASBVs!$A$2:$AP$1041,21,FALSE)</f>
        <v>1.5</v>
      </c>
      <c r="J3376" s="39">
        <f>VLOOKUP($J3373,ASBVs!$A$2:$AP$1041,31,FALSE)</f>
        <v>0.33</v>
      </c>
    </row>
    <row r="3377" spans="2:10" ht="12.6" customHeight="1" x14ac:dyDescent="0.3">
      <c r="B3377" s="29">
        <f>VLOOKUP($J3373,ASBVs!$A$2:$AP$1041,12,FALSE)</f>
        <v>70</v>
      </c>
      <c r="C3377" s="29">
        <f>VLOOKUP($J3373,ASBVs!$A$2:$AP$1041,14,FALSE)</f>
        <v>72</v>
      </c>
      <c r="D3377" s="29">
        <f>VLOOKUP($J3373,ASBVs!$A$2:$AP$1041,16,FALSE)</f>
        <v>65</v>
      </c>
      <c r="E3377" s="29">
        <f>VLOOKUP($J3373,ASBVs!$A$2:$AP$1041,18,FALSE)</f>
        <v>68</v>
      </c>
      <c r="F3377" s="29">
        <f>VLOOKUP($J3373,ASBVs!$A$2:$AP$1041,20,FALSE)</f>
        <v>67</v>
      </c>
      <c r="G3377" s="29">
        <f>VLOOKUP($J3373,ASBVs!$A$2:$AP$1041,42,FALSE)</f>
        <v>59</v>
      </c>
      <c r="H3377" s="29">
        <f>VLOOKUP($J3373,ASBVs!$A$2:$AP$1041,40,FALSE)</f>
        <v>52</v>
      </c>
      <c r="I3377" s="29">
        <f>VLOOKUP($J3373,ASBVs!$A$2:$AP$1041,22,FALSE)</f>
        <v>65</v>
      </c>
      <c r="J3377" s="29">
        <f>VLOOKUP($J3373,ASBVs!$A$2:$AP$1041,32,FALSE)</f>
        <v>57</v>
      </c>
    </row>
    <row r="3378" spans="2:10" ht="12.6" customHeight="1" x14ac:dyDescent="0.3">
      <c r="B3378" s="31" t="s">
        <v>1089</v>
      </c>
      <c r="C3378" s="27" t="s">
        <v>1090</v>
      </c>
      <c r="D3378" s="27" t="s">
        <v>1091</v>
      </c>
      <c r="E3378" s="27" t="s">
        <v>8</v>
      </c>
      <c r="F3378" s="27" t="s">
        <v>6</v>
      </c>
      <c r="G3378" s="27" t="s">
        <v>7</v>
      </c>
      <c r="H3378" s="27" t="s">
        <v>2638</v>
      </c>
      <c r="I3378" s="85" t="s">
        <v>2700</v>
      </c>
      <c r="J3378" s="86"/>
    </row>
    <row r="3379" spans="2:10" ht="12.6" customHeight="1" x14ac:dyDescent="0.3">
      <c r="B3379" s="30">
        <f>VLOOKUP($J3373,ASBVs!$A$2:$AP$1041,33,FALSE)</f>
        <v>7.0000000000000007E-2</v>
      </c>
      <c r="C3379" s="30">
        <f>VLOOKUP($J3373,ASBVs!$A$2:$AP$1041,35,FALSE)</f>
        <v>0.28000000000000003</v>
      </c>
      <c r="D3379" s="30">
        <f>VLOOKUP($J3373,ASBVs!$A$2:$AP$1041,37,FALSE)</f>
        <v>0.01</v>
      </c>
      <c r="E3379" s="32">
        <f>VLOOKUP($J3373,ASBVs!$A$2:$AP$1041,29,FALSE)</f>
        <v>5.74</v>
      </c>
      <c r="F3379" s="32">
        <f>VLOOKUP($J3373,ASBVs!$A$2:$AP$1041,23,FALSE)</f>
        <v>-0.4</v>
      </c>
      <c r="G3379" s="32">
        <f>VLOOKUP($J3373,ASBVs!$A$2:$AP$1041,25,FALSE)</f>
        <v>2.87</v>
      </c>
      <c r="H3379" s="32">
        <f>VLOOKUP($J3373,ASBVs!$A$2:$AP$1041,27,FALSE)</f>
        <v>2.25</v>
      </c>
      <c r="I3379" s="86"/>
      <c r="J3379" s="86"/>
    </row>
    <row r="3380" spans="2:10" ht="12.6" customHeight="1" x14ac:dyDescent="0.3">
      <c r="B3380" s="33">
        <f>VLOOKUP($J3373,ASBVs!$A$2:$AP$1041,34,FALSE)</f>
        <v>46</v>
      </c>
      <c r="C3380" s="33">
        <f>VLOOKUP($J3373,ASBVs!$A$2:$AP$1041,36,FALSE)</f>
        <v>56</v>
      </c>
      <c r="D3380" s="33">
        <f>VLOOKUP($J3373,ASBVs!$A$2:$AP$1041,38,FALSE)</f>
        <v>40</v>
      </c>
      <c r="E3380" s="33">
        <f>VLOOKUP($J3373,ASBVs!$A$2:$AP$1041,30,FALSE)</f>
        <v>63</v>
      </c>
      <c r="F3380" s="33">
        <f>VLOOKUP($J3373,ASBVs!$A$2:$AP$1041,24,FALSE)</f>
        <v>51</v>
      </c>
      <c r="G3380" s="33">
        <f>VLOOKUP($J3373,ASBVs!$A$2:$AP$1041,26,FALSE)</f>
        <v>51</v>
      </c>
      <c r="H3380" s="33">
        <f>VLOOKUP($J3373,ASBVs!$A$2:$AP$1041,28,FALSE)</f>
        <v>56</v>
      </c>
      <c r="I3380" s="99">
        <f>VLOOKUP($J3373,ASBVs!$A$2:$AQ$1041,43,FALSE)</f>
        <v>11.24</v>
      </c>
      <c r="J3380" s="79"/>
    </row>
    <row r="3381" spans="2:10" ht="12.6" customHeight="1" x14ac:dyDescent="0.3">
      <c r="B3381" s="87" t="s">
        <v>2695</v>
      </c>
      <c r="C3381" s="88"/>
      <c r="D3381" s="89" t="s">
        <v>2699</v>
      </c>
      <c r="E3381" s="90"/>
      <c r="F3381" s="91" t="str">
        <f>VLOOKUP($J3373,ASBVs!$A$2:$F$1041,6,FALSE)</f>
        <v xml:space="preserve"> </v>
      </c>
      <c r="G3381" s="34" t="s">
        <v>2669</v>
      </c>
      <c r="H3381" s="35" t="str">
        <f>VLOOKUP($J3373,ASBVs!$A$2:$AU$1041,46,FALSE)</f>
        <v>2</v>
      </c>
      <c r="I3381" s="34" t="s">
        <v>2670</v>
      </c>
      <c r="J3381" s="35" t="str">
        <f>VLOOKUP($J3373,ASBVs!$A$2:$AU$1041,47,FALSE)</f>
        <v>2</v>
      </c>
    </row>
    <row r="3382" spans="2:10" ht="12.6" customHeight="1" x14ac:dyDescent="0.3">
      <c r="B3382" s="93">
        <f>VLOOKUP($J3373,ASBVs!$A$2:$AS$1041,45,FALSE)</f>
        <v>132.32</v>
      </c>
      <c r="C3382" s="94"/>
      <c r="D3382" s="93">
        <f>VLOOKUP($J3373,ASBVs!$A$2:$AS$1041,44,FALSE)</f>
        <v>179.38</v>
      </c>
      <c r="E3382" s="94"/>
      <c r="F3382" s="92"/>
      <c r="G3382" s="34" t="s">
        <v>2671</v>
      </c>
      <c r="H3382" s="35" t="str">
        <f>VLOOKUP($J3373,ASBVs!$A$2:$AW$1041,48,FALSE)</f>
        <v>1</v>
      </c>
      <c r="I3382" s="34" t="s">
        <v>2672</v>
      </c>
      <c r="J3382" s="35">
        <f>VLOOKUP($J3373,ASBVs!$A$2:$AW$1041,49,FALSE)</f>
        <v>3</v>
      </c>
    </row>
    <row r="3383" spans="2:10" ht="12.6" customHeight="1" x14ac:dyDescent="0.3">
      <c r="B3383" s="36" t="s">
        <v>2696</v>
      </c>
      <c r="C3383" s="95" t="str">
        <f>VLOOKUP($J3373,ASBVs!$A$2:$E$1041,5,FALSE)</f>
        <v xml:space="preserve">Individual </v>
      </c>
      <c r="D3383" s="96"/>
      <c r="E3383" s="97" t="s">
        <v>2697</v>
      </c>
      <c r="F3383" s="98"/>
      <c r="G3383" s="74"/>
      <c r="H3383" s="75"/>
      <c r="I3383" s="37" t="s">
        <v>2698</v>
      </c>
      <c r="J3383" s="38"/>
    </row>
    <row r="3385" spans="2:10" ht="12.6" customHeight="1" x14ac:dyDescent="0.3">
      <c r="B3385" s="76" t="s">
        <v>2692</v>
      </c>
      <c r="C3385" s="77"/>
      <c r="D3385" s="20" t="str">
        <f>VLOOKUP($J3385,ASBVs!$A$2:$B$1041,2,FALSE)</f>
        <v>224963</v>
      </c>
      <c r="E3385" s="21"/>
      <c r="F3385" s="22" t="str">
        <f>VLOOKUP($J3385,ASBVs!$A$2:$J$1041,10,FALSE)</f>
        <v>Single</v>
      </c>
      <c r="G3385" s="78" t="str">
        <f>VLOOKUP($J3385,ASBVs!$A$2:$AX$1041,50,FALSE)</f>
        <v xml:space="preserve"> </v>
      </c>
      <c r="H3385" s="79"/>
      <c r="I3385" s="23" t="s">
        <v>2693</v>
      </c>
      <c r="J3385" s="24">
        <v>273</v>
      </c>
    </row>
    <row r="3386" spans="2:10" ht="12.6" customHeight="1" x14ac:dyDescent="0.3">
      <c r="B3386" s="25" t="s">
        <v>2694</v>
      </c>
      <c r="C3386" s="80" t="str">
        <f>VLOOKUP($J3385,ASBVs!$A$2:$H$1041,8,FALSE)</f>
        <v>184292</v>
      </c>
      <c r="D3386" s="80"/>
      <c r="E3386" s="81"/>
      <c r="F3386" s="26" t="s">
        <v>2639</v>
      </c>
      <c r="G3386" s="82">
        <f>VLOOKUP($J3385,ASBVs!$A$2:$I$1041,9,FALSE)</f>
        <v>44714</v>
      </c>
      <c r="H3386" s="83"/>
      <c r="I3386" s="83"/>
      <c r="J3386" s="84"/>
    </row>
    <row r="3387" spans="2:10" ht="12.6" customHeight="1" x14ac:dyDescent="0.3">
      <c r="B3387" s="27" t="s">
        <v>0</v>
      </c>
      <c r="C3387" s="28" t="s">
        <v>1</v>
      </c>
      <c r="D3387" s="28" t="s">
        <v>2</v>
      </c>
      <c r="E3387" s="28" t="s">
        <v>3</v>
      </c>
      <c r="F3387" s="27" t="s">
        <v>4</v>
      </c>
      <c r="G3387" s="28" t="s">
        <v>1093</v>
      </c>
      <c r="H3387" s="28" t="s">
        <v>1092</v>
      </c>
      <c r="I3387" s="28" t="s">
        <v>5</v>
      </c>
      <c r="J3387" s="28" t="s">
        <v>2652</v>
      </c>
    </row>
    <row r="3388" spans="2:10" ht="12.6" customHeight="1" x14ac:dyDescent="0.3">
      <c r="B3388" s="29">
        <f>VLOOKUP($J3385,ASBVs!$A$2:$AP$1041,11,FALSE)</f>
        <v>0.49</v>
      </c>
      <c r="C3388" s="29">
        <f>VLOOKUP($J3385,ASBVs!$A$2:$AP$1041,13,FALSE)</f>
        <v>9.33</v>
      </c>
      <c r="D3388" s="29">
        <f>VLOOKUP($J3385,ASBVs!$A$2:$AP$1041,15,FALSE)</f>
        <v>12.35</v>
      </c>
      <c r="E3388" s="29">
        <f>VLOOKUP($J3385,ASBVs!$A$2:$AP$1041,17,FALSE)</f>
        <v>0.13</v>
      </c>
      <c r="F3388" s="29">
        <f>VLOOKUP($J3385,ASBVs!$A$2:$AP$1041,19,FALSE)</f>
        <v>2.41</v>
      </c>
      <c r="G3388" s="39">
        <f>VLOOKUP($J3385,ASBVs!$A$2:$AP$1041,41,FALSE)</f>
        <v>0.44</v>
      </c>
      <c r="H3388" s="39">
        <f>VLOOKUP($J3385,ASBVs!$A$2:$AP$1041,39,FALSE)</f>
        <v>0.27</v>
      </c>
      <c r="I3388" s="29">
        <f>VLOOKUP($J3385,ASBVs!$A$2:$AP$1041,21,FALSE)</f>
        <v>-0.05</v>
      </c>
      <c r="J3388" s="39">
        <f>VLOOKUP($J3385,ASBVs!$A$2:$AP$1041,31,FALSE)</f>
        <v>0.28999999999999998</v>
      </c>
    </row>
    <row r="3389" spans="2:10" ht="12.6" customHeight="1" x14ac:dyDescent="0.3">
      <c r="B3389" s="29">
        <f>VLOOKUP($J3385,ASBVs!$A$2:$AP$1041,12,FALSE)</f>
        <v>70</v>
      </c>
      <c r="C3389" s="29">
        <f>VLOOKUP($J3385,ASBVs!$A$2:$AP$1041,14,FALSE)</f>
        <v>73</v>
      </c>
      <c r="D3389" s="29">
        <f>VLOOKUP($J3385,ASBVs!$A$2:$AP$1041,16,FALSE)</f>
        <v>68</v>
      </c>
      <c r="E3389" s="29">
        <f>VLOOKUP($J3385,ASBVs!$A$2:$AP$1041,18,FALSE)</f>
        <v>69</v>
      </c>
      <c r="F3389" s="29">
        <f>VLOOKUP($J3385,ASBVs!$A$2:$AP$1041,20,FALSE)</f>
        <v>68</v>
      </c>
      <c r="G3389" s="29">
        <f>VLOOKUP($J3385,ASBVs!$A$2:$AP$1041,42,FALSE)</f>
        <v>63</v>
      </c>
      <c r="H3389" s="29">
        <f>VLOOKUP($J3385,ASBVs!$A$2:$AP$1041,40,FALSE)</f>
        <v>55</v>
      </c>
      <c r="I3389" s="29">
        <f>VLOOKUP($J3385,ASBVs!$A$2:$AP$1041,22,FALSE)</f>
        <v>67</v>
      </c>
      <c r="J3389" s="29">
        <f>VLOOKUP($J3385,ASBVs!$A$2:$AP$1041,32,FALSE)</f>
        <v>61</v>
      </c>
    </row>
    <row r="3390" spans="2:10" ht="12.6" customHeight="1" x14ac:dyDescent="0.3">
      <c r="B3390" s="31" t="s">
        <v>1089</v>
      </c>
      <c r="C3390" s="27" t="s">
        <v>1090</v>
      </c>
      <c r="D3390" s="27" t="s">
        <v>1091</v>
      </c>
      <c r="E3390" s="27" t="s">
        <v>8</v>
      </c>
      <c r="F3390" s="27" t="s">
        <v>6</v>
      </c>
      <c r="G3390" s="27" t="s">
        <v>7</v>
      </c>
      <c r="H3390" s="27" t="s">
        <v>2638</v>
      </c>
      <c r="I3390" s="85" t="s">
        <v>2700</v>
      </c>
      <c r="J3390" s="86"/>
    </row>
    <row r="3391" spans="2:10" ht="12.6" customHeight="1" x14ac:dyDescent="0.3">
      <c r="B3391" s="30">
        <f>VLOOKUP($J3385,ASBVs!$A$2:$AP$1041,33,FALSE)</f>
        <v>0.05</v>
      </c>
      <c r="C3391" s="30">
        <f>VLOOKUP($J3385,ASBVs!$A$2:$AP$1041,35,FALSE)</f>
        <v>0.25</v>
      </c>
      <c r="D3391" s="30">
        <f>VLOOKUP($J3385,ASBVs!$A$2:$AP$1041,37,FALSE)</f>
        <v>0.01</v>
      </c>
      <c r="E3391" s="32">
        <f>VLOOKUP($J3385,ASBVs!$A$2:$AP$1041,29,FALSE)</f>
        <v>5.16</v>
      </c>
      <c r="F3391" s="32">
        <f>VLOOKUP($J3385,ASBVs!$A$2:$AP$1041,23,FALSE)</f>
        <v>-0.28000000000000003</v>
      </c>
      <c r="G3391" s="32">
        <f>VLOOKUP($J3385,ASBVs!$A$2:$AP$1041,25,FALSE)</f>
        <v>6.03</v>
      </c>
      <c r="H3391" s="32">
        <f>VLOOKUP($J3385,ASBVs!$A$2:$AP$1041,27,FALSE)</f>
        <v>2.25</v>
      </c>
      <c r="I3391" s="86"/>
      <c r="J3391" s="86"/>
    </row>
    <row r="3392" spans="2:10" ht="12.6" customHeight="1" x14ac:dyDescent="0.3">
      <c r="B3392" s="33">
        <f>VLOOKUP($J3385,ASBVs!$A$2:$AP$1041,34,FALSE)</f>
        <v>49</v>
      </c>
      <c r="C3392" s="33">
        <f>VLOOKUP($J3385,ASBVs!$A$2:$AP$1041,36,FALSE)</f>
        <v>59</v>
      </c>
      <c r="D3392" s="33">
        <f>VLOOKUP($J3385,ASBVs!$A$2:$AP$1041,38,FALSE)</f>
        <v>41</v>
      </c>
      <c r="E3392" s="33">
        <f>VLOOKUP($J3385,ASBVs!$A$2:$AP$1041,30,FALSE)</f>
        <v>63</v>
      </c>
      <c r="F3392" s="33">
        <f>VLOOKUP($J3385,ASBVs!$A$2:$AP$1041,24,FALSE)</f>
        <v>54</v>
      </c>
      <c r="G3392" s="33">
        <f>VLOOKUP($J3385,ASBVs!$A$2:$AP$1041,26,FALSE)</f>
        <v>53</v>
      </c>
      <c r="H3392" s="33">
        <f>VLOOKUP($J3385,ASBVs!$A$2:$AP$1041,28,FALSE)</f>
        <v>57</v>
      </c>
      <c r="I3392" s="99">
        <f>VLOOKUP($J3385,ASBVs!$A$2:$AQ$1041,43,FALSE)</f>
        <v>9.2799999999999994</v>
      </c>
      <c r="J3392" s="79"/>
    </row>
    <row r="3393" spans="2:10" ht="12.6" customHeight="1" x14ac:dyDescent="0.3">
      <c r="B3393" s="87" t="s">
        <v>2695</v>
      </c>
      <c r="C3393" s="88"/>
      <c r="D3393" s="89" t="s">
        <v>2699</v>
      </c>
      <c r="E3393" s="90"/>
      <c r="F3393" s="91" t="str">
        <f>VLOOKUP($J3385,ASBVs!$A$2:$F$1041,6,FALSE)</f>
        <v xml:space="preserve"> </v>
      </c>
      <c r="G3393" s="34" t="s">
        <v>2669</v>
      </c>
      <c r="H3393" s="35" t="str">
        <f>VLOOKUP($J3385,ASBVs!$A$2:$AU$1041,46,FALSE)</f>
        <v>1</v>
      </c>
      <c r="I3393" s="34" t="s">
        <v>2670</v>
      </c>
      <c r="J3393" s="35" t="str">
        <f>VLOOKUP($J3385,ASBVs!$A$2:$AU$1041,47,FALSE)</f>
        <v>1</v>
      </c>
    </row>
    <row r="3394" spans="2:10" ht="12.6" customHeight="1" x14ac:dyDescent="0.3">
      <c r="B3394" s="93">
        <f>VLOOKUP($J3385,ASBVs!$A$2:$AS$1041,45,FALSE)</f>
        <v>128.57</v>
      </c>
      <c r="C3394" s="94"/>
      <c r="D3394" s="93">
        <f>VLOOKUP($J3385,ASBVs!$A$2:$AS$1041,44,FALSE)</f>
        <v>170.05</v>
      </c>
      <c r="E3394" s="94"/>
      <c r="F3394" s="92"/>
      <c r="G3394" s="34" t="s">
        <v>2671</v>
      </c>
      <c r="H3394" s="35" t="str">
        <f>VLOOKUP($J3385,ASBVs!$A$2:$AW$1041,48,FALSE)</f>
        <v>1</v>
      </c>
      <c r="I3394" s="34" t="s">
        <v>2672</v>
      </c>
      <c r="J3394" s="35">
        <f>VLOOKUP($J3385,ASBVs!$A$2:$AW$1041,49,FALSE)</f>
        <v>3</v>
      </c>
    </row>
    <row r="3395" spans="2:10" ht="12.6" customHeight="1" x14ac:dyDescent="0.3">
      <c r="B3395" s="36" t="s">
        <v>2696</v>
      </c>
      <c r="C3395" s="95" t="str">
        <f>VLOOKUP($J3385,ASBVs!$A$2:$E$1041,5,FALSE)</f>
        <v xml:space="preserve">Individual </v>
      </c>
      <c r="D3395" s="96"/>
      <c r="E3395" s="97" t="s">
        <v>2697</v>
      </c>
      <c r="F3395" s="98"/>
      <c r="G3395" s="74"/>
      <c r="H3395" s="75"/>
      <c r="I3395" s="37" t="s">
        <v>2698</v>
      </c>
      <c r="J3395" s="38"/>
    </row>
    <row r="3397" spans="2:10" ht="12.6" customHeight="1" x14ac:dyDescent="0.3">
      <c r="B3397" s="76" t="s">
        <v>2692</v>
      </c>
      <c r="C3397" s="77"/>
      <c r="D3397" s="20" t="str">
        <f>VLOOKUP($J3397,ASBVs!$A$2:$B$1041,2,FALSE)</f>
        <v>223230</v>
      </c>
      <c r="E3397" s="21"/>
      <c r="F3397" s="22" t="str">
        <f>VLOOKUP($J3397,ASBVs!$A$2:$J$1041,10,FALSE)</f>
        <v>Twin</v>
      </c>
      <c r="G3397" s="78" t="str">
        <f>VLOOKUP($J3397,ASBVs!$A$2:$AX$1041,50,FALSE)</f>
        <v xml:space="preserve"> </v>
      </c>
      <c r="H3397" s="79"/>
      <c r="I3397" s="23" t="s">
        <v>2693</v>
      </c>
      <c r="J3397" s="24">
        <v>274</v>
      </c>
    </row>
    <row r="3398" spans="2:10" ht="12.6" customHeight="1" x14ac:dyDescent="0.3">
      <c r="B3398" s="25" t="s">
        <v>2694</v>
      </c>
      <c r="C3398" s="80" t="str">
        <f>VLOOKUP($J3397,ASBVs!$A$2:$H$1041,8,FALSE)</f>
        <v>193431</v>
      </c>
      <c r="D3398" s="80"/>
      <c r="E3398" s="81"/>
      <c r="F3398" s="26" t="s">
        <v>2639</v>
      </c>
      <c r="G3398" s="82">
        <f>VLOOKUP($J3397,ASBVs!$A$2:$I$1041,9,FALSE)</f>
        <v>44687</v>
      </c>
      <c r="H3398" s="83"/>
      <c r="I3398" s="83"/>
      <c r="J3398" s="84"/>
    </row>
    <row r="3399" spans="2:10" ht="12.6" customHeight="1" x14ac:dyDescent="0.3">
      <c r="B3399" s="27" t="s">
        <v>0</v>
      </c>
      <c r="C3399" s="28" t="s">
        <v>1</v>
      </c>
      <c r="D3399" s="28" t="s">
        <v>2</v>
      </c>
      <c r="E3399" s="28" t="s">
        <v>3</v>
      </c>
      <c r="F3399" s="27" t="s">
        <v>4</v>
      </c>
      <c r="G3399" s="28" t="s">
        <v>1093</v>
      </c>
      <c r="H3399" s="28" t="s">
        <v>1092</v>
      </c>
      <c r="I3399" s="28" t="s">
        <v>5</v>
      </c>
      <c r="J3399" s="28" t="s">
        <v>2652</v>
      </c>
    </row>
    <row r="3400" spans="2:10" ht="12.6" customHeight="1" x14ac:dyDescent="0.3">
      <c r="B3400" s="29">
        <f>VLOOKUP($J3397,ASBVs!$A$2:$AP$1041,11,FALSE)</f>
        <v>0.47</v>
      </c>
      <c r="C3400" s="29">
        <f>VLOOKUP($J3397,ASBVs!$A$2:$AP$1041,13,FALSE)</f>
        <v>8.2799999999999994</v>
      </c>
      <c r="D3400" s="29">
        <f>VLOOKUP($J3397,ASBVs!$A$2:$AP$1041,15,FALSE)</f>
        <v>12.45</v>
      </c>
      <c r="E3400" s="29">
        <f>VLOOKUP($J3397,ASBVs!$A$2:$AP$1041,17,FALSE)</f>
        <v>0.09</v>
      </c>
      <c r="F3400" s="29">
        <f>VLOOKUP($J3397,ASBVs!$A$2:$AP$1041,19,FALSE)</f>
        <v>1.84</v>
      </c>
      <c r="G3400" s="39">
        <f>VLOOKUP($J3397,ASBVs!$A$2:$AP$1041,41,FALSE)</f>
        <v>0.33</v>
      </c>
      <c r="H3400" s="39">
        <f>VLOOKUP($J3397,ASBVs!$A$2:$AP$1041,39,FALSE)</f>
        <v>0.25</v>
      </c>
      <c r="I3400" s="29">
        <f>VLOOKUP($J3397,ASBVs!$A$2:$AP$1041,21,FALSE)</f>
        <v>0.39</v>
      </c>
      <c r="J3400" s="39">
        <f>VLOOKUP($J3397,ASBVs!$A$2:$AP$1041,31,FALSE)</f>
        <v>0.23</v>
      </c>
    </row>
    <row r="3401" spans="2:10" ht="12.6" customHeight="1" x14ac:dyDescent="0.3">
      <c r="B3401" s="29">
        <f>VLOOKUP($J3397,ASBVs!$A$2:$AP$1041,12,FALSE)</f>
        <v>69</v>
      </c>
      <c r="C3401" s="29">
        <f>VLOOKUP($J3397,ASBVs!$A$2:$AP$1041,14,FALSE)</f>
        <v>73</v>
      </c>
      <c r="D3401" s="29">
        <f>VLOOKUP($J3397,ASBVs!$A$2:$AP$1041,16,FALSE)</f>
        <v>64</v>
      </c>
      <c r="E3401" s="29">
        <f>VLOOKUP($J3397,ASBVs!$A$2:$AP$1041,18,FALSE)</f>
        <v>71</v>
      </c>
      <c r="F3401" s="29">
        <f>VLOOKUP($J3397,ASBVs!$A$2:$AP$1041,20,FALSE)</f>
        <v>69</v>
      </c>
      <c r="G3401" s="29">
        <f>VLOOKUP($J3397,ASBVs!$A$2:$AP$1041,42,FALSE)</f>
        <v>60</v>
      </c>
      <c r="H3401" s="29">
        <f>VLOOKUP($J3397,ASBVs!$A$2:$AP$1041,40,FALSE)</f>
        <v>53</v>
      </c>
      <c r="I3401" s="29">
        <f>VLOOKUP($J3397,ASBVs!$A$2:$AP$1041,22,FALSE)</f>
        <v>64</v>
      </c>
      <c r="J3401" s="29">
        <f>VLOOKUP($J3397,ASBVs!$A$2:$AP$1041,32,FALSE)</f>
        <v>58</v>
      </c>
    </row>
    <row r="3402" spans="2:10" ht="12.6" customHeight="1" x14ac:dyDescent="0.3">
      <c r="B3402" s="31" t="s">
        <v>1089</v>
      </c>
      <c r="C3402" s="27" t="s">
        <v>1090</v>
      </c>
      <c r="D3402" s="27" t="s">
        <v>1091</v>
      </c>
      <c r="E3402" s="27" t="s">
        <v>8</v>
      </c>
      <c r="F3402" s="27" t="s">
        <v>6</v>
      </c>
      <c r="G3402" s="27" t="s">
        <v>7</v>
      </c>
      <c r="H3402" s="27" t="s">
        <v>2638</v>
      </c>
      <c r="I3402" s="85" t="s">
        <v>2700</v>
      </c>
      <c r="J3402" s="86"/>
    </row>
    <row r="3403" spans="2:10" ht="12.6" customHeight="1" x14ac:dyDescent="0.3">
      <c r="B3403" s="30">
        <f>VLOOKUP($J3397,ASBVs!$A$2:$AP$1041,33,FALSE)</f>
        <v>0.05</v>
      </c>
      <c r="C3403" s="30">
        <f>VLOOKUP($J3397,ASBVs!$A$2:$AP$1041,35,FALSE)</f>
        <v>0.22</v>
      </c>
      <c r="D3403" s="30">
        <f>VLOOKUP($J3397,ASBVs!$A$2:$AP$1041,37,FALSE)</f>
        <v>0.01</v>
      </c>
      <c r="E3403" s="32">
        <f>VLOOKUP($J3397,ASBVs!$A$2:$AP$1041,29,FALSE)</f>
        <v>4.49</v>
      </c>
      <c r="F3403" s="32">
        <f>VLOOKUP($J3397,ASBVs!$A$2:$AP$1041,23,FALSE)</f>
        <v>-0.13</v>
      </c>
      <c r="G3403" s="32">
        <f>VLOOKUP($J3397,ASBVs!$A$2:$AP$1041,25,FALSE)</f>
        <v>4.3899999999999997</v>
      </c>
      <c r="H3403" s="32">
        <f>VLOOKUP($J3397,ASBVs!$A$2:$AP$1041,27,FALSE)</f>
        <v>1.57</v>
      </c>
      <c r="I3403" s="86"/>
      <c r="J3403" s="86"/>
    </row>
    <row r="3404" spans="2:10" ht="12.6" customHeight="1" x14ac:dyDescent="0.3">
      <c r="B3404" s="33">
        <f>VLOOKUP($J3397,ASBVs!$A$2:$AP$1041,34,FALSE)</f>
        <v>47</v>
      </c>
      <c r="C3404" s="33">
        <f>VLOOKUP($J3397,ASBVs!$A$2:$AP$1041,36,FALSE)</f>
        <v>56</v>
      </c>
      <c r="D3404" s="33">
        <f>VLOOKUP($J3397,ASBVs!$A$2:$AP$1041,38,FALSE)</f>
        <v>42</v>
      </c>
      <c r="E3404" s="33">
        <f>VLOOKUP($J3397,ASBVs!$A$2:$AP$1041,30,FALSE)</f>
        <v>63</v>
      </c>
      <c r="F3404" s="33">
        <f>VLOOKUP($J3397,ASBVs!$A$2:$AP$1041,24,FALSE)</f>
        <v>53</v>
      </c>
      <c r="G3404" s="33">
        <f>VLOOKUP($J3397,ASBVs!$A$2:$AP$1041,26,FALSE)</f>
        <v>53</v>
      </c>
      <c r="H3404" s="33">
        <f>VLOOKUP($J3397,ASBVs!$A$2:$AP$1041,28,FALSE)</f>
        <v>56</v>
      </c>
      <c r="I3404" s="99">
        <f>VLOOKUP($J3397,ASBVs!$A$2:$AQ$1041,43,FALSE)</f>
        <v>8.67</v>
      </c>
      <c r="J3404" s="79"/>
    </row>
    <row r="3405" spans="2:10" ht="12.6" customHeight="1" x14ac:dyDescent="0.3">
      <c r="B3405" s="87" t="s">
        <v>2695</v>
      </c>
      <c r="C3405" s="88"/>
      <c r="D3405" s="89" t="s">
        <v>2699</v>
      </c>
      <c r="E3405" s="90"/>
      <c r="F3405" s="91" t="str">
        <f>VLOOKUP($J3397,ASBVs!$A$2:$F$1041,6,FALSE)</f>
        <v xml:space="preserve"> </v>
      </c>
      <c r="G3405" s="34" t="s">
        <v>2669</v>
      </c>
      <c r="H3405" s="35" t="str">
        <f>VLOOKUP($J3397,ASBVs!$A$2:$AU$1041,46,FALSE)</f>
        <v>2</v>
      </c>
      <c r="I3405" s="34" t="s">
        <v>2670</v>
      </c>
      <c r="J3405" s="35" t="str">
        <f>VLOOKUP($J3397,ASBVs!$A$2:$AU$1041,47,FALSE)</f>
        <v>1</v>
      </c>
    </row>
    <row r="3406" spans="2:10" ht="12.6" customHeight="1" x14ac:dyDescent="0.3">
      <c r="B3406" s="93">
        <f>VLOOKUP($J3397,ASBVs!$A$2:$AS$1041,45,FALSE)</f>
        <v>126</v>
      </c>
      <c r="C3406" s="94"/>
      <c r="D3406" s="93">
        <f>VLOOKUP($J3397,ASBVs!$A$2:$AS$1041,44,FALSE)</f>
        <v>157.88</v>
      </c>
      <c r="E3406" s="94"/>
      <c r="F3406" s="92"/>
      <c r="G3406" s="34" t="s">
        <v>2671</v>
      </c>
      <c r="H3406" s="35" t="str">
        <f>VLOOKUP($J3397,ASBVs!$A$2:$AW$1041,48,FALSE)</f>
        <v>2</v>
      </c>
      <c r="I3406" s="34" t="s">
        <v>2672</v>
      </c>
      <c r="J3406" s="35">
        <f>VLOOKUP($J3397,ASBVs!$A$2:$AW$1041,49,FALSE)</f>
        <v>3</v>
      </c>
    </row>
    <row r="3407" spans="2:10" ht="12.6" customHeight="1" x14ac:dyDescent="0.3">
      <c r="B3407" s="36" t="s">
        <v>2696</v>
      </c>
      <c r="C3407" s="95" t="str">
        <f>VLOOKUP($J3397,ASBVs!$A$2:$E$1041,5,FALSE)</f>
        <v xml:space="preserve">Individual </v>
      </c>
      <c r="D3407" s="96"/>
      <c r="E3407" s="97" t="s">
        <v>2697</v>
      </c>
      <c r="F3407" s="98"/>
      <c r="G3407" s="74"/>
      <c r="H3407" s="75"/>
      <c r="I3407" s="37" t="s">
        <v>2698</v>
      </c>
      <c r="J3407" s="38"/>
    </row>
    <row r="3409" spans="2:10" ht="12.6" customHeight="1" x14ac:dyDescent="0.3">
      <c r="B3409" s="76" t="s">
        <v>2692</v>
      </c>
      <c r="C3409" s="77"/>
      <c r="D3409" s="20" t="str">
        <f>VLOOKUP($J3409,ASBVs!$A$2:$B$1041,2,FALSE)</f>
        <v>229903</v>
      </c>
      <c r="E3409" s="21"/>
      <c r="F3409" s="22" t="str">
        <f>VLOOKUP($J3409,ASBVs!$A$2:$J$1041,10,FALSE)</f>
        <v>Single - ET</v>
      </c>
      <c r="G3409" s="78" t="str">
        <f>VLOOKUP($J3409,ASBVs!$A$2:$AX$1041,50,FALSE)</f>
        <v xml:space="preserve"> </v>
      </c>
      <c r="H3409" s="79"/>
      <c r="I3409" s="23" t="s">
        <v>2693</v>
      </c>
      <c r="J3409" s="24">
        <v>275</v>
      </c>
    </row>
    <row r="3410" spans="2:10" ht="12.6" customHeight="1" x14ac:dyDescent="0.3">
      <c r="B3410" s="25" t="s">
        <v>2694</v>
      </c>
      <c r="C3410" s="80" t="str">
        <f>VLOOKUP($J3409,ASBVs!$A$2:$H$1041,8,FALSE)</f>
        <v>190709</v>
      </c>
      <c r="D3410" s="80"/>
      <c r="E3410" s="81"/>
      <c r="F3410" s="26" t="s">
        <v>2639</v>
      </c>
      <c r="G3410" s="82">
        <f>VLOOKUP($J3409,ASBVs!$A$2:$I$1041,9,FALSE)</f>
        <v>44720</v>
      </c>
      <c r="H3410" s="83"/>
      <c r="I3410" s="83"/>
      <c r="J3410" s="84"/>
    </row>
    <row r="3411" spans="2:10" ht="12.6" customHeight="1" x14ac:dyDescent="0.3">
      <c r="B3411" s="27" t="s">
        <v>0</v>
      </c>
      <c r="C3411" s="28" t="s">
        <v>1</v>
      </c>
      <c r="D3411" s="28" t="s">
        <v>2</v>
      </c>
      <c r="E3411" s="28" t="s">
        <v>3</v>
      </c>
      <c r="F3411" s="27" t="s">
        <v>4</v>
      </c>
      <c r="G3411" s="28" t="s">
        <v>1093</v>
      </c>
      <c r="H3411" s="28" t="s">
        <v>1092</v>
      </c>
      <c r="I3411" s="28" t="s">
        <v>5</v>
      </c>
      <c r="J3411" s="28" t="s">
        <v>2652</v>
      </c>
    </row>
    <row r="3412" spans="2:10" ht="12.6" customHeight="1" x14ac:dyDescent="0.3">
      <c r="B3412" s="29">
        <f>VLOOKUP($J3409,ASBVs!$A$2:$AP$1041,11,FALSE)</f>
        <v>0.45</v>
      </c>
      <c r="C3412" s="29">
        <f>VLOOKUP($J3409,ASBVs!$A$2:$AP$1041,13,FALSE)</f>
        <v>9.64</v>
      </c>
      <c r="D3412" s="29">
        <f>VLOOKUP($J3409,ASBVs!$A$2:$AP$1041,15,FALSE)</f>
        <v>14.09</v>
      </c>
      <c r="E3412" s="29">
        <f>VLOOKUP($J3409,ASBVs!$A$2:$AP$1041,17,FALSE)</f>
        <v>1E-3</v>
      </c>
      <c r="F3412" s="29">
        <f>VLOOKUP($J3409,ASBVs!$A$2:$AP$1041,19,FALSE)</f>
        <v>1.94</v>
      </c>
      <c r="G3412" s="39">
        <f>VLOOKUP($J3409,ASBVs!$A$2:$AP$1041,41,FALSE)</f>
        <v>0.5</v>
      </c>
      <c r="H3412" s="39">
        <f>VLOOKUP($J3409,ASBVs!$A$2:$AP$1041,39,FALSE)</f>
        <v>0.22</v>
      </c>
      <c r="I3412" s="29">
        <f>VLOOKUP($J3409,ASBVs!$A$2:$AP$1041,21,FALSE)</f>
        <v>1.3</v>
      </c>
      <c r="J3412" s="39">
        <f>VLOOKUP($J3409,ASBVs!$A$2:$AP$1041,31,FALSE)</f>
        <v>0.31</v>
      </c>
    </row>
    <row r="3413" spans="2:10" ht="12.6" customHeight="1" x14ac:dyDescent="0.3">
      <c r="B3413" s="29">
        <f>VLOOKUP($J3409,ASBVs!$A$2:$AP$1041,12,FALSE)</f>
        <v>68</v>
      </c>
      <c r="C3413" s="29">
        <f>VLOOKUP($J3409,ASBVs!$A$2:$AP$1041,14,FALSE)</f>
        <v>71</v>
      </c>
      <c r="D3413" s="29">
        <f>VLOOKUP($J3409,ASBVs!$A$2:$AP$1041,16,FALSE)</f>
        <v>64</v>
      </c>
      <c r="E3413" s="29">
        <f>VLOOKUP($J3409,ASBVs!$A$2:$AP$1041,18,FALSE)</f>
        <v>67</v>
      </c>
      <c r="F3413" s="29">
        <f>VLOOKUP($J3409,ASBVs!$A$2:$AP$1041,20,FALSE)</f>
        <v>66</v>
      </c>
      <c r="G3413" s="29">
        <f>VLOOKUP($J3409,ASBVs!$A$2:$AP$1041,42,FALSE)</f>
        <v>62</v>
      </c>
      <c r="H3413" s="29">
        <f>VLOOKUP($J3409,ASBVs!$A$2:$AP$1041,40,FALSE)</f>
        <v>51</v>
      </c>
      <c r="I3413" s="29">
        <f>VLOOKUP($J3409,ASBVs!$A$2:$AP$1041,22,FALSE)</f>
        <v>64</v>
      </c>
      <c r="J3413" s="29">
        <f>VLOOKUP($J3409,ASBVs!$A$2:$AP$1041,32,FALSE)</f>
        <v>60</v>
      </c>
    </row>
    <row r="3414" spans="2:10" ht="12.6" customHeight="1" x14ac:dyDescent="0.3">
      <c r="B3414" s="31" t="s">
        <v>1089</v>
      </c>
      <c r="C3414" s="27" t="s">
        <v>1090</v>
      </c>
      <c r="D3414" s="27" t="s">
        <v>1091</v>
      </c>
      <c r="E3414" s="27" t="s">
        <v>8</v>
      </c>
      <c r="F3414" s="27" t="s">
        <v>6</v>
      </c>
      <c r="G3414" s="27" t="s">
        <v>7</v>
      </c>
      <c r="H3414" s="27" t="s">
        <v>2638</v>
      </c>
      <c r="I3414" s="85" t="s">
        <v>2700</v>
      </c>
      <c r="J3414" s="86"/>
    </row>
    <row r="3415" spans="2:10" ht="12.6" customHeight="1" x14ac:dyDescent="0.3">
      <c r="B3415" s="30">
        <f>VLOOKUP($J3409,ASBVs!$A$2:$AP$1041,33,FALSE)</f>
        <v>0.03</v>
      </c>
      <c r="C3415" s="30">
        <f>VLOOKUP($J3409,ASBVs!$A$2:$AP$1041,35,FALSE)</f>
        <v>0.22</v>
      </c>
      <c r="D3415" s="30">
        <f>VLOOKUP($J3409,ASBVs!$A$2:$AP$1041,37,FALSE)</f>
        <v>0.01</v>
      </c>
      <c r="E3415" s="32">
        <f>VLOOKUP($J3409,ASBVs!$A$2:$AP$1041,29,FALSE)</f>
        <v>5.57</v>
      </c>
      <c r="F3415" s="32">
        <f>VLOOKUP($J3409,ASBVs!$A$2:$AP$1041,23,FALSE)</f>
        <v>-0.38</v>
      </c>
      <c r="G3415" s="32">
        <f>VLOOKUP($J3409,ASBVs!$A$2:$AP$1041,25,FALSE)</f>
        <v>4.88</v>
      </c>
      <c r="H3415" s="32">
        <f>VLOOKUP($J3409,ASBVs!$A$2:$AP$1041,27,FALSE)</f>
        <v>2.4</v>
      </c>
      <c r="I3415" s="86"/>
      <c r="J3415" s="86"/>
    </row>
    <row r="3416" spans="2:10" ht="12.6" customHeight="1" x14ac:dyDescent="0.3">
      <c r="B3416" s="33">
        <f>VLOOKUP($J3409,ASBVs!$A$2:$AP$1041,34,FALSE)</f>
        <v>45</v>
      </c>
      <c r="C3416" s="33">
        <f>VLOOKUP($J3409,ASBVs!$A$2:$AP$1041,36,FALSE)</f>
        <v>55</v>
      </c>
      <c r="D3416" s="33">
        <f>VLOOKUP($J3409,ASBVs!$A$2:$AP$1041,38,FALSE)</f>
        <v>39</v>
      </c>
      <c r="E3416" s="33">
        <f>VLOOKUP($J3409,ASBVs!$A$2:$AP$1041,30,FALSE)</f>
        <v>62</v>
      </c>
      <c r="F3416" s="33">
        <f>VLOOKUP($J3409,ASBVs!$A$2:$AP$1041,24,FALSE)</f>
        <v>52</v>
      </c>
      <c r="G3416" s="33">
        <f>VLOOKUP($J3409,ASBVs!$A$2:$AP$1041,26,FALSE)</f>
        <v>53</v>
      </c>
      <c r="H3416" s="33">
        <f>VLOOKUP($J3409,ASBVs!$A$2:$AP$1041,28,FALSE)</f>
        <v>57</v>
      </c>
      <c r="I3416" s="99">
        <f>VLOOKUP($J3409,ASBVs!$A$2:$AQ$1041,43,FALSE)</f>
        <v>10.940000000000001</v>
      </c>
      <c r="J3416" s="79"/>
    </row>
    <row r="3417" spans="2:10" ht="12.6" customHeight="1" x14ac:dyDescent="0.3">
      <c r="B3417" s="87" t="s">
        <v>2695</v>
      </c>
      <c r="C3417" s="88"/>
      <c r="D3417" s="89" t="s">
        <v>2699</v>
      </c>
      <c r="E3417" s="90"/>
      <c r="F3417" s="91" t="str">
        <f>VLOOKUP($J3409,ASBVs!$A$2:$F$1041,6,FALSE)</f>
        <v xml:space="preserve"> </v>
      </c>
      <c r="G3417" s="34" t="s">
        <v>2669</v>
      </c>
      <c r="H3417" s="35" t="str">
        <f>VLOOKUP($J3409,ASBVs!$A$2:$AU$1041,46,FALSE)</f>
        <v>2</v>
      </c>
      <c r="I3417" s="34" t="s">
        <v>2670</v>
      </c>
      <c r="J3417" s="35" t="str">
        <f>VLOOKUP($J3409,ASBVs!$A$2:$AU$1041,47,FALSE)</f>
        <v>2</v>
      </c>
    </row>
    <row r="3418" spans="2:10" ht="12.6" customHeight="1" x14ac:dyDescent="0.3">
      <c r="B3418" s="93">
        <f>VLOOKUP($J3409,ASBVs!$A$2:$AS$1041,45,FALSE)</f>
        <v>128.47</v>
      </c>
      <c r="C3418" s="94"/>
      <c r="D3418" s="93">
        <f>VLOOKUP($J3409,ASBVs!$A$2:$AS$1041,44,FALSE)</f>
        <v>167.33</v>
      </c>
      <c r="E3418" s="94"/>
      <c r="F3418" s="92"/>
      <c r="G3418" s="34" t="s">
        <v>2671</v>
      </c>
      <c r="H3418" s="35" t="str">
        <f>VLOOKUP($J3409,ASBVs!$A$2:$AW$1041,48,FALSE)</f>
        <v>2</v>
      </c>
      <c r="I3418" s="34" t="s">
        <v>2672</v>
      </c>
      <c r="J3418" s="35">
        <f>VLOOKUP($J3409,ASBVs!$A$2:$AW$1041,49,FALSE)</f>
        <v>3</v>
      </c>
    </row>
    <row r="3419" spans="2:10" ht="12.6" customHeight="1" x14ac:dyDescent="0.3">
      <c r="B3419" s="36" t="s">
        <v>2696</v>
      </c>
      <c r="C3419" s="95" t="str">
        <f>VLOOKUP($J3409,ASBVs!$A$2:$E$1041,5,FALSE)</f>
        <v xml:space="preserve">Individual </v>
      </c>
      <c r="D3419" s="96"/>
      <c r="E3419" s="97" t="s">
        <v>2697</v>
      </c>
      <c r="F3419" s="98"/>
      <c r="G3419" s="74"/>
      <c r="H3419" s="75"/>
      <c r="I3419" s="37" t="s">
        <v>2698</v>
      </c>
      <c r="J3419" s="38"/>
    </row>
    <row r="3421" spans="2:10" ht="12.6" customHeight="1" x14ac:dyDescent="0.3">
      <c r="B3421" s="76" t="s">
        <v>2692</v>
      </c>
      <c r="C3421" s="77"/>
      <c r="D3421" s="20" t="str">
        <f>VLOOKUP($J3421,ASBVs!$A$2:$B$1041,2,FALSE)</f>
        <v>224467</v>
      </c>
      <c r="E3421" s="21"/>
      <c r="F3421" s="22" t="str">
        <f>VLOOKUP($J3421,ASBVs!$A$2:$J$1041,10,FALSE)</f>
        <v>Twin</v>
      </c>
      <c r="G3421" s="78" t="str">
        <f>VLOOKUP($J3421,ASBVs!$A$2:$AX$1041,50,FALSE)</f>
        <v>«««««</v>
      </c>
      <c r="H3421" s="79"/>
      <c r="I3421" s="23" t="s">
        <v>2693</v>
      </c>
      <c r="J3421" s="24">
        <v>276</v>
      </c>
    </row>
    <row r="3422" spans="2:10" ht="12.6" customHeight="1" x14ac:dyDescent="0.3">
      <c r="B3422" s="25" t="s">
        <v>2694</v>
      </c>
      <c r="C3422" s="80" t="str">
        <f>VLOOKUP($J3421,ASBVs!$A$2:$H$1041,8,FALSE)</f>
        <v>214627</v>
      </c>
      <c r="D3422" s="80"/>
      <c r="E3422" s="81"/>
      <c r="F3422" s="26" t="s">
        <v>2639</v>
      </c>
      <c r="G3422" s="82">
        <f>VLOOKUP($J3421,ASBVs!$A$2:$I$1041,9,FALSE)</f>
        <v>44708</v>
      </c>
      <c r="H3422" s="83"/>
      <c r="I3422" s="83"/>
      <c r="J3422" s="84"/>
    </row>
    <row r="3423" spans="2:10" ht="12.6" customHeight="1" x14ac:dyDescent="0.3">
      <c r="B3423" s="27" t="s">
        <v>0</v>
      </c>
      <c r="C3423" s="28" t="s">
        <v>1</v>
      </c>
      <c r="D3423" s="28" t="s">
        <v>2</v>
      </c>
      <c r="E3423" s="28" t="s">
        <v>3</v>
      </c>
      <c r="F3423" s="27" t="s">
        <v>4</v>
      </c>
      <c r="G3423" s="28" t="s">
        <v>1093</v>
      </c>
      <c r="H3423" s="28" t="s">
        <v>1092</v>
      </c>
      <c r="I3423" s="28" t="s">
        <v>5</v>
      </c>
      <c r="J3423" s="28" t="s">
        <v>2652</v>
      </c>
    </row>
    <row r="3424" spans="2:10" ht="12.6" customHeight="1" x14ac:dyDescent="0.3">
      <c r="B3424" s="29">
        <f>VLOOKUP($J3421,ASBVs!$A$2:$AP$1041,11,FALSE)</f>
        <v>0.44</v>
      </c>
      <c r="C3424" s="29">
        <f>VLOOKUP($J3421,ASBVs!$A$2:$AP$1041,13,FALSE)</f>
        <v>9.6</v>
      </c>
      <c r="D3424" s="29">
        <f>VLOOKUP($J3421,ASBVs!$A$2:$AP$1041,15,FALSE)</f>
        <v>12.09</v>
      </c>
      <c r="E3424" s="29">
        <f>VLOOKUP($J3421,ASBVs!$A$2:$AP$1041,17,FALSE)</f>
        <v>0.48</v>
      </c>
      <c r="F3424" s="29">
        <f>VLOOKUP($J3421,ASBVs!$A$2:$AP$1041,19,FALSE)</f>
        <v>2.1</v>
      </c>
      <c r="G3424" s="39">
        <f>VLOOKUP($J3421,ASBVs!$A$2:$AP$1041,41,FALSE)</f>
        <v>0.41</v>
      </c>
      <c r="H3424" s="39">
        <f>VLOOKUP($J3421,ASBVs!$A$2:$AP$1041,39,FALSE)</f>
        <v>0.24</v>
      </c>
      <c r="I3424" s="29">
        <f>VLOOKUP($J3421,ASBVs!$A$2:$AP$1041,21,FALSE)</f>
        <v>-0.31</v>
      </c>
      <c r="J3424" s="39">
        <f>VLOOKUP($J3421,ASBVs!$A$2:$AP$1041,31,FALSE)</f>
        <v>0.27</v>
      </c>
    </row>
    <row r="3425" spans="2:10" ht="12.6" customHeight="1" x14ac:dyDescent="0.3">
      <c r="B3425" s="29">
        <f>VLOOKUP($J3421,ASBVs!$A$2:$AP$1041,12,FALSE)</f>
        <v>67</v>
      </c>
      <c r="C3425" s="29">
        <f>VLOOKUP($J3421,ASBVs!$A$2:$AP$1041,14,FALSE)</f>
        <v>70</v>
      </c>
      <c r="D3425" s="29">
        <f>VLOOKUP($J3421,ASBVs!$A$2:$AP$1041,16,FALSE)</f>
        <v>60</v>
      </c>
      <c r="E3425" s="29">
        <f>VLOOKUP($J3421,ASBVs!$A$2:$AP$1041,18,FALSE)</f>
        <v>63</v>
      </c>
      <c r="F3425" s="29">
        <f>VLOOKUP($J3421,ASBVs!$A$2:$AP$1041,20,FALSE)</f>
        <v>65</v>
      </c>
      <c r="G3425" s="29">
        <f>VLOOKUP($J3421,ASBVs!$A$2:$AP$1041,42,FALSE)</f>
        <v>51</v>
      </c>
      <c r="H3425" s="29">
        <f>VLOOKUP($J3421,ASBVs!$A$2:$AP$1041,40,FALSE)</f>
        <v>45</v>
      </c>
      <c r="I3425" s="29">
        <f>VLOOKUP($J3421,ASBVs!$A$2:$AP$1041,22,FALSE)</f>
        <v>56</v>
      </c>
      <c r="J3425" s="29">
        <f>VLOOKUP($J3421,ASBVs!$A$2:$AP$1041,32,FALSE)</f>
        <v>49</v>
      </c>
    </row>
    <row r="3426" spans="2:10" ht="12.6" customHeight="1" x14ac:dyDescent="0.3">
      <c r="B3426" s="31" t="s">
        <v>1089</v>
      </c>
      <c r="C3426" s="27" t="s">
        <v>1090</v>
      </c>
      <c r="D3426" s="27" t="s">
        <v>1091</v>
      </c>
      <c r="E3426" s="27" t="s">
        <v>8</v>
      </c>
      <c r="F3426" s="27" t="s">
        <v>6</v>
      </c>
      <c r="G3426" s="27" t="s">
        <v>7</v>
      </c>
      <c r="H3426" s="27" t="s">
        <v>2638</v>
      </c>
      <c r="I3426" s="85" t="s">
        <v>2700</v>
      </c>
      <c r="J3426" s="86"/>
    </row>
    <row r="3427" spans="2:10" ht="12.6" customHeight="1" x14ac:dyDescent="0.3">
      <c r="B3427" s="30">
        <f>VLOOKUP($J3421,ASBVs!$A$2:$AP$1041,33,FALSE)</f>
        <v>0.04</v>
      </c>
      <c r="C3427" s="30">
        <f>VLOOKUP($J3421,ASBVs!$A$2:$AP$1041,35,FALSE)</f>
        <v>0.2</v>
      </c>
      <c r="D3427" s="30">
        <f>VLOOKUP($J3421,ASBVs!$A$2:$AP$1041,37,FALSE)</f>
        <v>0.02</v>
      </c>
      <c r="E3427" s="32">
        <f>VLOOKUP($J3421,ASBVs!$A$2:$AP$1041,29,FALSE)</f>
        <v>4.5599999999999996</v>
      </c>
      <c r="F3427" s="32">
        <f>VLOOKUP($J3421,ASBVs!$A$2:$AP$1041,23,FALSE)</f>
        <v>-0.12</v>
      </c>
      <c r="G3427" s="32">
        <f>VLOOKUP($J3421,ASBVs!$A$2:$AP$1041,25,FALSE)</f>
        <v>4.28</v>
      </c>
      <c r="H3427" s="32">
        <f>VLOOKUP($J3421,ASBVs!$A$2:$AP$1041,27,FALSE)</f>
        <v>1.92</v>
      </c>
      <c r="I3427" s="86"/>
      <c r="J3427" s="86"/>
    </row>
    <row r="3428" spans="2:10" ht="12.6" customHeight="1" x14ac:dyDescent="0.3">
      <c r="B3428" s="33">
        <f>VLOOKUP($J3421,ASBVs!$A$2:$AP$1041,34,FALSE)</f>
        <v>39</v>
      </c>
      <c r="C3428" s="33">
        <f>VLOOKUP($J3421,ASBVs!$A$2:$AP$1041,36,FALSE)</f>
        <v>48</v>
      </c>
      <c r="D3428" s="33">
        <f>VLOOKUP($J3421,ASBVs!$A$2:$AP$1041,38,FALSE)</f>
        <v>33</v>
      </c>
      <c r="E3428" s="33">
        <f>VLOOKUP($J3421,ASBVs!$A$2:$AP$1041,30,FALSE)</f>
        <v>59</v>
      </c>
      <c r="F3428" s="33">
        <f>VLOOKUP($J3421,ASBVs!$A$2:$AP$1041,24,FALSE)</f>
        <v>47</v>
      </c>
      <c r="G3428" s="33">
        <f>VLOOKUP($J3421,ASBVs!$A$2:$AP$1041,26,FALSE)</f>
        <v>46</v>
      </c>
      <c r="H3428" s="33">
        <f>VLOOKUP($J3421,ASBVs!$A$2:$AP$1041,28,FALSE)</f>
        <v>50</v>
      </c>
      <c r="I3428" s="99">
        <f>VLOOKUP($J3421,ASBVs!$A$2:$AQ$1041,43,FALSE)</f>
        <v>9.2899999999999991</v>
      </c>
      <c r="J3428" s="79"/>
    </row>
    <row r="3429" spans="2:10" ht="12.6" customHeight="1" x14ac:dyDescent="0.3">
      <c r="B3429" s="87" t="s">
        <v>2695</v>
      </c>
      <c r="C3429" s="88"/>
      <c r="D3429" s="89" t="s">
        <v>2699</v>
      </c>
      <c r="E3429" s="90"/>
      <c r="F3429" s="91" t="str">
        <f>VLOOKUP($J3421,ASBVs!$A$2:$F$1041,6,FALSE)</f>
        <v xml:space="preserve"> </v>
      </c>
      <c r="G3429" s="34" t="s">
        <v>2669</v>
      </c>
      <c r="H3429" s="35" t="str">
        <f>VLOOKUP($J3421,ASBVs!$A$2:$AU$1041,46,FALSE)</f>
        <v>2</v>
      </c>
      <c r="I3429" s="34" t="s">
        <v>2670</v>
      </c>
      <c r="J3429" s="35" t="str">
        <f>VLOOKUP($J3421,ASBVs!$A$2:$AU$1041,47,FALSE)</f>
        <v>1</v>
      </c>
    </row>
    <row r="3430" spans="2:10" ht="12.6" customHeight="1" x14ac:dyDescent="0.3">
      <c r="B3430" s="93">
        <f>VLOOKUP($J3421,ASBVs!$A$2:$AS$1041,45,FALSE)</f>
        <v>128.19</v>
      </c>
      <c r="C3430" s="94"/>
      <c r="D3430" s="93">
        <f>VLOOKUP($J3421,ASBVs!$A$2:$AS$1041,44,FALSE)</f>
        <v>168.65</v>
      </c>
      <c r="E3430" s="94"/>
      <c r="F3430" s="92"/>
      <c r="G3430" s="34" t="s">
        <v>2671</v>
      </c>
      <c r="H3430" s="35" t="str">
        <f>VLOOKUP($J3421,ASBVs!$A$2:$AW$1041,48,FALSE)</f>
        <v>1</v>
      </c>
      <c r="I3430" s="34" t="s">
        <v>2672</v>
      </c>
      <c r="J3430" s="35">
        <f>VLOOKUP($J3421,ASBVs!$A$2:$AW$1041,49,FALSE)</f>
        <v>3</v>
      </c>
    </row>
    <row r="3431" spans="2:10" ht="12.6" customHeight="1" x14ac:dyDescent="0.3">
      <c r="B3431" s="36" t="s">
        <v>2696</v>
      </c>
      <c r="C3431" s="95" t="str">
        <f>VLOOKUP($J3421,ASBVs!$A$2:$E$1041,5,FALSE)</f>
        <v xml:space="preserve">Individual </v>
      </c>
      <c r="D3431" s="96"/>
      <c r="E3431" s="97" t="s">
        <v>2697</v>
      </c>
      <c r="F3431" s="98"/>
      <c r="G3431" s="74"/>
      <c r="H3431" s="75"/>
      <c r="I3431" s="37" t="s">
        <v>2698</v>
      </c>
      <c r="J3431" s="38"/>
    </row>
    <row r="3433" spans="2:10" ht="12.6" customHeight="1" x14ac:dyDescent="0.3">
      <c r="B3433" s="76" t="s">
        <v>2692</v>
      </c>
      <c r="C3433" s="77"/>
      <c r="D3433" s="20" t="str">
        <f>VLOOKUP($J3433,ASBVs!$A$2:$B$1041,2,FALSE)</f>
        <v>223999</v>
      </c>
      <c r="E3433" s="21"/>
      <c r="F3433" s="22" t="str">
        <f>VLOOKUP($J3433,ASBVs!$A$2:$J$1041,10,FALSE)</f>
        <v>Twin</v>
      </c>
      <c r="G3433" s="78" t="str">
        <f>VLOOKUP($J3433,ASBVs!$A$2:$AX$1041,50,FALSE)</f>
        <v>«««««</v>
      </c>
      <c r="H3433" s="79"/>
      <c r="I3433" s="23" t="s">
        <v>2693</v>
      </c>
      <c r="J3433" s="24">
        <v>277</v>
      </c>
    </row>
    <row r="3434" spans="2:10" ht="12.6" customHeight="1" x14ac:dyDescent="0.3">
      <c r="B3434" s="25" t="s">
        <v>2694</v>
      </c>
      <c r="C3434" s="80" t="str">
        <f>VLOOKUP($J3433,ASBVs!$A$2:$H$1041,8,FALSE)</f>
        <v>218844</v>
      </c>
      <c r="D3434" s="80"/>
      <c r="E3434" s="81"/>
      <c r="F3434" s="26" t="s">
        <v>2639</v>
      </c>
      <c r="G3434" s="82">
        <f>VLOOKUP($J3433,ASBVs!$A$2:$I$1041,9,FALSE)</f>
        <v>44708</v>
      </c>
      <c r="H3434" s="83"/>
      <c r="I3434" s="83"/>
      <c r="J3434" s="84"/>
    </row>
    <row r="3435" spans="2:10" ht="12.6" customHeight="1" x14ac:dyDescent="0.3">
      <c r="B3435" s="27" t="s">
        <v>0</v>
      </c>
      <c r="C3435" s="28" t="s">
        <v>1</v>
      </c>
      <c r="D3435" s="28" t="s">
        <v>2</v>
      </c>
      <c r="E3435" s="28" t="s">
        <v>3</v>
      </c>
      <c r="F3435" s="27" t="s">
        <v>4</v>
      </c>
      <c r="G3435" s="28" t="s">
        <v>1093</v>
      </c>
      <c r="H3435" s="28" t="s">
        <v>1092</v>
      </c>
      <c r="I3435" s="28" t="s">
        <v>5</v>
      </c>
      <c r="J3435" s="28" t="s">
        <v>2652</v>
      </c>
    </row>
    <row r="3436" spans="2:10" ht="12.6" customHeight="1" x14ac:dyDescent="0.3">
      <c r="B3436" s="29">
        <f>VLOOKUP($J3433,ASBVs!$A$2:$AP$1041,11,FALSE)</f>
        <v>0.39</v>
      </c>
      <c r="C3436" s="29">
        <f>VLOOKUP($J3433,ASBVs!$A$2:$AP$1041,13,FALSE)</f>
        <v>8.09</v>
      </c>
      <c r="D3436" s="29">
        <f>VLOOKUP($J3433,ASBVs!$A$2:$AP$1041,15,FALSE)</f>
        <v>10.79</v>
      </c>
      <c r="E3436" s="29">
        <f>VLOOKUP($J3433,ASBVs!$A$2:$AP$1041,17,FALSE)</f>
        <v>1.02</v>
      </c>
      <c r="F3436" s="29">
        <f>VLOOKUP($J3433,ASBVs!$A$2:$AP$1041,19,FALSE)</f>
        <v>2.31</v>
      </c>
      <c r="G3436" s="39">
        <f>VLOOKUP($J3433,ASBVs!$A$2:$AP$1041,41,FALSE)</f>
        <v>0.52</v>
      </c>
      <c r="H3436" s="39">
        <f>VLOOKUP($J3433,ASBVs!$A$2:$AP$1041,39,FALSE)</f>
        <v>0.28000000000000003</v>
      </c>
      <c r="I3436" s="29">
        <f>VLOOKUP($J3433,ASBVs!$A$2:$AP$1041,21,FALSE)</f>
        <v>1.1499999999999999</v>
      </c>
      <c r="J3436" s="39">
        <f>VLOOKUP($J3433,ASBVs!$A$2:$AP$1041,31,FALSE)</f>
        <v>0.34</v>
      </c>
    </row>
    <row r="3437" spans="2:10" ht="12.6" customHeight="1" x14ac:dyDescent="0.3">
      <c r="B3437" s="29">
        <f>VLOOKUP($J3433,ASBVs!$A$2:$AP$1041,12,FALSE)</f>
        <v>66</v>
      </c>
      <c r="C3437" s="29">
        <f>VLOOKUP($J3433,ASBVs!$A$2:$AP$1041,14,FALSE)</f>
        <v>70</v>
      </c>
      <c r="D3437" s="29">
        <f>VLOOKUP($J3433,ASBVs!$A$2:$AP$1041,16,FALSE)</f>
        <v>59</v>
      </c>
      <c r="E3437" s="29">
        <f>VLOOKUP($J3433,ASBVs!$A$2:$AP$1041,18,FALSE)</f>
        <v>64</v>
      </c>
      <c r="F3437" s="29">
        <f>VLOOKUP($J3433,ASBVs!$A$2:$AP$1041,20,FALSE)</f>
        <v>65</v>
      </c>
      <c r="G3437" s="29">
        <f>VLOOKUP($J3433,ASBVs!$A$2:$AP$1041,42,FALSE)</f>
        <v>53</v>
      </c>
      <c r="H3437" s="29">
        <f>VLOOKUP($J3433,ASBVs!$A$2:$AP$1041,40,FALSE)</f>
        <v>47</v>
      </c>
      <c r="I3437" s="29">
        <f>VLOOKUP($J3433,ASBVs!$A$2:$AP$1041,22,FALSE)</f>
        <v>57</v>
      </c>
      <c r="J3437" s="29">
        <f>VLOOKUP($J3433,ASBVs!$A$2:$AP$1041,32,FALSE)</f>
        <v>51</v>
      </c>
    </row>
    <row r="3438" spans="2:10" ht="12.6" customHeight="1" x14ac:dyDescent="0.3">
      <c r="B3438" s="31" t="s">
        <v>1089</v>
      </c>
      <c r="C3438" s="27" t="s">
        <v>1090</v>
      </c>
      <c r="D3438" s="27" t="s">
        <v>1091</v>
      </c>
      <c r="E3438" s="27" t="s">
        <v>8</v>
      </c>
      <c r="F3438" s="27" t="s">
        <v>6</v>
      </c>
      <c r="G3438" s="27" t="s">
        <v>7</v>
      </c>
      <c r="H3438" s="27" t="s">
        <v>2638</v>
      </c>
      <c r="I3438" s="85" t="s">
        <v>2700</v>
      </c>
      <c r="J3438" s="86"/>
    </row>
    <row r="3439" spans="2:10" ht="12.6" customHeight="1" x14ac:dyDescent="0.3">
      <c r="B3439" s="30">
        <f>VLOOKUP($J3433,ASBVs!$A$2:$AP$1041,33,FALSE)</f>
        <v>0.05</v>
      </c>
      <c r="C3439" s="30">
        <f>VLOOKUP($J3433,ASBVs!$A$2:$AP$1041,35,FALSE)</f>
        <v>0.27</v>
      </c>
      <c r="D3439" s="30">
        <f>VLOOKUP($J3433,ASBVs!$A$2:$AP$1041,37,FALSE)</f>
        <v>1E-3</v>
      </c>
      <c r="E3439" s="32">
        <f>VLOOKUP($J3433,ASBVs!$A$2:$AP$1041,29,FALSE)</f>
        <v>3.56</v>
      </c>
      <c r="F3439" s="32">
        <f>VLOOKUP($J3433,ASBVs!$A$2:$AP$1041,23,FALSE)</f>
        <v>-0.1</v>
      </c>
      <c r="G3439" s="32">
        <f>VLOOKUP($J3433,ASBVs!$A$2:$AP$1041,25,FALSE)</f>
        <v>3.51</v>
      </c>
      <c r="H3439" s="32">
        <f>VLOOKUP($J3433,ASBVs!$A$2:$AP$1041,27,FALSE)</f>
        <v>2.4300000000000002</v>
      </c>
      <c r="I3439" s="86"/>
      <c r="J3439" s="86"/>
    </row>
    <row r="3440" spans="2:10" ht="12.6" customHeight="1" x14ac:dyDescent="0.3">
      <c r="B3440" s="33">
        <f>VLOOKUP($J3433,ASBVs!$A$2:$AP$1041,34,FALSE)</f>
        <v>43</v>
      </c>
      <c r="C3440" s="33">
        <f>VLOOKUP($J3433,ASBVs!$A$2:$AP$1041,36,FALSE)</f>
        <v>50</v>
      </c>
      <c r="D3440" s="33">
        <f>VLOOKUP($J3433,ASBVs!$A$2:$AP$1041,38,FALSE)</f>
        <v>37</v>
      </c>
      <c r="E3440" s="33">
        <f>VLOOKUP($J3433,ASBVs!$A$2:$AP$1041,30,FALSE)</f>
        <v>60</v>
      </c>
      <c r="F3440" s="33">
        <f>VLOOKUP($J3433,ASBVs!$A$2:$AP$1041,24,FALSE)</f>
        <v>49</v>
      </c>
      <c r="G3440" s="33">
        <f>VLOOKUP($J3433,ASBVs!$A$2:$AP$1041,26,FALSE)</f>
        <v>49</v>
      </c>
      <c r="H3440" s="33">
        <f>VLOOKUP($J3433,ASBVs!$A$2:$AP$1041,28,FALSE)</f>
        <v>51</v>
      </c>
      <c r="I3440" s="99">
        <f>VLOOKUP($J3433,ASBVs!$A$2:$AQ$1041,43,FALSE)</f>
        <v>9.24</v>
      </c>
      <c r="J3440" s="79"/>
    </row>
    <row r="3441" spans="2:10" ht="12.6" customHeight="1" x14ac:dyDescent="0.3">
      <c r="B3441" s="87" t="s">
        <v>2695</v>
      </c>
      <c r="C3441" s="88"/>
      <c r="D3441" s="89" t="s">
        <v>2699</v>
      </c>
      <c r="E3441" s="90"/>
      <c r="F3441" s="91" t="str">
        <f>VLOOKUP($J3433,ASBVs!$A$2:$F$1041,6,FALSE)</f>
        <v xml:space="preserve"> </v>
      </c>
      <c r="G3441" s="34" t="s">
        <v>2669</v>
      </c>
      <c r="H3441" s="35" t="str">
        <f>VLOOKUP($J3433,ASBVs!$A$2:$AU$1041,46,FALSE)</f>
        <v>2</v>
      </c>
      <c r="I3441" s="34" t="s">
        <v>2670</v>
      </c>
      <c r="J3441" s="35" t="str">
        <f>VLOOKUP($J3433,ASBVs!$A$2:$AU$1041,47,FALSE)</f>
        <v>3</v>
      </c>
    </row>
    <row r="3442" spans="2:10" ht="12.6" customHeight="1" x14ac:dyDescent="0.3">
      <c r="B3442" s="93">
        <f>VLOOKUP($J3433,ASBVs!$A$2:$AS$1041,45,FALSE)</f>
        <v>130.94</v>
      </c>
      <c r="C3442" s="94"/>
      <c r="D3442" s="93">
        <f>VLOOKUP($J3433,ASBVs!$A$2:$AS$1041,44,FALSE)</f>
        <v>172.54</v>
      </c>
      <c r="E3442" s="94"/>
      <c r="F3442" s="92"/>
      <c r="G3442" s="34" t="s">
        <v>2671</v>
      </c>
      <c r="H3442" s="35" t="str">
        <f>VLOOKUP($J3433,ASBVs!$A$2:$AW$1041,48,FALSE)</f>
        <v>2</v>
      </c>
      <c r="I3442" s="34" t="s">
        <v>2672</v>
      </c>
      <c r="J3442" s="35">
        <f>VLOOKUP($J3433,ASBVs!$A$2:$AW$1041,49,FALSE)</f>
        <v>3</v>
      </c>
    </row>
    <row r="3443" spans="2:10" ht="12.6" customHeight="1" x14ac:dyDescent="0.3">
      <c r="B3443" s="36" t="s">
        <v>2696</v>
      </c>
      <c r="C3443" s="95" t="str">
        <f>VLOOKUP($J3433,ASBVs!$A$2:$E$1041,5,FALSE)</f>
        <v xml:space="preserve">Individual </v>
      </c>
      <c r="D3443" s="96"/>
      <c r="E3443" s="97" t="s">
        <v>2697</v>
      </c>
      <c r="F3443" s="98"/>
      <c r="G3443" s="74"/>
      <c r="H3443" s="75"/>
      <c r="I3443" s="37" t="s">
        <v>2698</v>
      </c>
      <c r="J3443" s="38"/>
    </row>
    <row r="3445" spans="2:10" ht="12.6" customHeight="1" x14ac:dyDescent="0.3">
      <c r="B3445" s="76" t="s">
        <v>2692</v>
      </c>
      <c r="C3445" s="77"/>
      <c r="D3445" s="20" t="str">
        <f>VLOOKUP($J3445,ASBVs!$A$2:$B$1041,2,FALSE)</f>
        <v>225001</v>
      </c>
      <c r="E3445" s="21"/>
      <c r="F3445" s="22" t="str">
        <f>VLOOKUP($J3445,ASBVs!$A$2:$J$1041,10,FALSE)</f>
        <v>Twin</v>
      </c>
      <c r="G3445" s="78" t="str">
        <f>VLOOKUP($J3445,ASBVs!$A$2:$AX$1041,50,FALSE)</f>
        <v>«««««</v>
      </c>
      <c r="H3445" s="79"/>
      <c r="I3445" s="23" t="s">
        <v>2693</v>
      </c>
      <c r="J3445" s="24">
        <v>278</v>
      </c>
    </row>
    <row r="3446" spans="2:10" ht="12.6" customHeight="1" x14ac:dyDescent="0.3">
      <c r="B3446" s="25" t="s">
        <v>2694</v>
      </c>
      <c r="C3446" s="80" t="str">
        <f>VLOOKUP($J3445,ASBVs!$A$2:$H$1041,8,FALSE)</f>
        <v>193431</v>
      </c>
      <c r="D3446" s="80"/>
      <c r="E3446" s="81"/>
      <c r="F3446" s="26" t="s">
        <v>2639</v>
      </c>
      <c r="G3446" s="82">
        <f>VLOOKUP($J3445,ASBVs!$A$2:$I$1041,9,FALSE)</f>
        <v>44713</v>
      </c>
      <c r="H3446" s="83"/>
      <c r="I3446" s="83"/>
      <c r="J3446" s="84"/>
    </row>
    <row r="3447" spans="2:10" ht="12.6" customHeight="1" x14ac:dyDescent="0.3">
      <c r="B3447" s="27" t="s">
        <v>0</v>
      </c>
      <c r="C3447" s="28" t="s">
        <v>1</v>
      </c>
      <c r="D3447" s="28" t="s">
        <v>2</v>
      </c>
      <c r="E3447" s="28" t="s">
        <v>3</v>
      </c>
      <c r="F3447" s="27" t="s">
        <v>4</v>
      </c>
      <c r="G3447" s="28" t="s">
        <v>1093</v>
      </c>
      <c r="H3447" s="28" t="s">
        <v>1092</v>
      </c>
      <c r="I3447" s="28" t="s">
        <v>5</v>
      </c>
      <c r="J3447" s="28" t="s">
        <v>2652</v>
      </c>
    </row>
    <row r="3448" spans="2:10" ht="12.6" customHeight="1" x14ac:dyDescent="0.3">
      <c r="B3448" s="29">
        <f>VLOOKUP($J3445,ASBVs!$A$2:$AP$1041,11,FALSE)</f>
        <v>0.5</v>
      </c>
      <c r="C3448" s="29">
        <f>VLOOKUP($J3445,ASBVs!$A$2:$AP$1041,13,FALSE)</f>
        <v>8.41</v>
      </c>
      <c r="D3448" s="29">
        <f>VLOOKUP($J3445,ASBVs!$A$2:$AP$1041,15,FALSE)</f>
        <v>11.76</v>
      </c>
      <c r="E3448" s="29">
        <f>VLOOKUP($J3445,ASBVs!$A$2:$AP$1041,17,FALSE)</f>
        <v>0.16</v>
      </c>
      <c r="F3448" s="29">
        <f>VLOOKUP($J3445,ASBVs!$A$2:$AP$1041,19,FALSE)</f>
        <v>1.93</v>
      </c>
      <c r="G3448" s="39">
        <f>VLOOKUP($J3445,ASBVs!$A$2:$AP$1041,41,FALSE)</f>
        <v>0.26</v>
      </c>
      <c r="H3448" s="39">
        <f>VLOOKUP($J3445,ASBVs!$A$2:$AP$1041,39,FALSE)</f>
        <v>0.17</v>
      </c>
      <c r="I3448" s="29">
        <f>VLOOKUP($J3445,ASBVs!$A$2:$AP$1041,21,FALSE)</f>
        <v>0.55000000000000004</v>
      </c>
      <c r="J3448" s="39">
        <f>VLOOKUP($J3445,ASBVs!$A$2:$AP$1041,31,FALSE)</f>
        <v>0.18</v>
      </c>
    </row>
    <row r="3449" spans="2:10" ht="12.6" customHeight="1" x14ac:dyDescent="0.3">
      <c r="B3449" s="29">
        <f>VLOOKUP($J3445,ASBVs!$A$2:$AP$1041,12,FALSE)</f>
        <v>58</v>
      </c>
      <c r="C3449" s="29">
        <f>VLOOKUP($J3445,ASBVs!$A$2:$AP$1041,14,FALSE)</f>
        <v>63</v>
      </c>
      <c r="D3449" s="29">
        <f>VLOOKUP($J3445,ASBVs!$A$2:$AP$1041,16,FALSE)</f>
        <v>49</v>
      </c>
      <c r="E3449" s="29">
        <f>VLOOKUP($J3445,ASBVs!$A$2:$AP$1041,18,FALSE)</f>
        <v>58</v>
      </c>
      <c r="F3449" s="29">
        <f>VLOOKUP($J3445,ASBVs!$A$2:$AP$1041,20,FALSE)</f>
        <v>59</v>
      </c>
      <c r="G3449" s="29">
        <f>VLOOKUP($J3445,ASBVs!$A$2:$AP$1041,42,FALSE)</f>
        <v>45</v>
      </c>
      <c r="H3449" s="29">
        <f>VLOOKUP($J3445,ASBVs!$A$2:$AP$1041,40,FALSE)</f>
        <v>38</v>
      </c>
      <c r="I3449" s="29">
        <f>VLOOKUP($J3445,ASBVs!$A$2:$AP$1041,22,FALSE)</f>
        <v>49</v>
      </c>
      <c r="J3449" s="29">
        <f>VLOOKUP($J3445,ASBVs!$A$2:$AP$1041,32,FALSE)</f>
        <v>44</v>
      </c>
    </row>
    <row r="3450" spans="2:10" ht="12.6" customHeight="1" x14ac:dyDescent="0.3">
      <c r="B3450" s="31" t="s">
        <v>1089</v>
      </c>
      <c r="C3450" s="27" t="s">
        <v>1090</v>
      </c>
      <c r="D3450" s="27" t="s">
        <v>1091</v>
      </c>
      <c r="E3450" s="27" t="s">
        <v>8</v>
      </c>
      <c r="F3450" s="27" t="s">
        <v>6</v>
      </c>
      <c r="G3450" s="27" t="s">
        <v>7</v>
      </c>
      <c r="H3450" s="27" t="s">
        <v>2638</v>
      </c>
      <c r="I3450" s="85" t="s">
        <v>2700</v>
      </c>
      <c r="J3450" s="86"/>
    </row>
    <row r="3451" spans="2:10" ht="12.6" customHeight="1" x14ac:dyDescent="0.3">
      <c r="B3451" s="30">
        <f>VLOOKUP($J3445,ASBVs!$A$2:$AP$1041,33,FALSE)</f>
        <v>0.03</v>
      </c>
      <c r="C3451" s="30">
        <f>VLOOKUP($J3445,ASBVs!$A$2:$AP$1041,35,FALSE)</f>
        <v>0.1</v>
      </c>
      <c r="D3451" s="30">
        <f>VLOOKUP($J3445,ASBVs!$A$2:$AP$1041,37,FALSE)</f>
        <v>0.03</v>
      </c>
      <c r="E3451" s="32">
        <f>VLOOKUP($J3445,ASBVs!$A$2:$AP$1041,29,FALSE)</f>
        <v>4.32</v>
      </c>
      <c r="F3451" s="32">
        <f>VLOOKUP($J3445,ASBVs!$A$2:$AP$1041,23,FALSE)</f>
        <v>0.12</v>
      </c>
      <c r="G3451" s="32">
        <f>VLOOKUP($J3445,ASBVs!$A$2:$AP$1041,25,FALSE)</f>
        <v>1.84</v>
      </c>
      <c r="H3451" s="32">
        <f>VLOOKUP($J3445,ASBVs!$A$2:$AP$1041,27,FALSE)</f>
        <v>2.37</v>
      </c>
      <c r="I3451" s="86"/>
      <c r="J3451" s="86"/>
    </row>
    <row r="3452" spans="2:10" ht="12.6" customHeight="1" x14ac:dyDescent="0.3">
      <c r="B3452" s="33">
        <f>VLOOKUP($J3445,ASBVs!$A$2:$AP$1041,34,FALSE)</f>
        <v>34</v>
      </c>
      <c r="C3452" s="33">
        <f>VLOOKUP($J3445,ASBVs!$A$2:$AP$1041,36,FALSE)</f>
        <v>40</v>
      </c>
      <c r="D3452" s="33">
        <f>VLOOKUP($J3445,ASBVs!$A$2:$AP$1041,38,FALSE)</f>
        <v>28</v>
      </c>
      <c r="E3452" s="33">
        <f>VLOOKUP($J3445,ASBVs!$A$2:$AP$1041,30,FALSE)</f>
        <v>53</v>
      </c>
      <c r="F3452" s="33">
        <f>VLOOKUP($J3445,ASBVs!$A$2:$AP$1041,24,FALSE)</f>
        <v>39</v>
      </c>
      <c r="G3452" s="33">
        <f>VLOOKUP($J3445,ASBVs!$A$2:$AP$1041,26,FALSE)</f>
        <v>39</v>
      </c>
      <c r="H3452" s="33">
        <f>VLOOKUP($J3445,ASBVs!$A$2:$AP$1041,28,FALSE)</f>
        <v>43</v>
      </c>
      <c r="I3452" s="99">
        <f>VLOOKUP($J3445,ASBVs!$A$2:$AQ$1041,43,FALSE)</f>
        <v>8.9600000000000009</v>
      </c>
      <c r="J3452" s="79"/>
    </row>
    <row r="3453" spans="2:10" ht="12.6" customHeight="1" x14ac:dyDescent="0.3">
      <c r="B3453" s="87" t="s">
        <v>2695</v>
      </c>
      <c r="C3453" s="88"/>
      <c r="D3453" s="89" t="s">
        <v>2699</v>
      </c>
      <c r="E3453" s="90"/>
      <c r="F3453" s="91" t="str">
        <f>VLOOKUP($J3445,ASBVs!$A$2:$F$1041,6,FALSE)</f>
        <v xml:space="preserve"> </v>
      </c>
      <c r="G3453" s="34" t="s">
        <v>2669</v>
      </c>
      <c r="H3453" s="35" t="str">
        <f>VLOOKUP($J3445,ASBVs!$A$2:$AU$1041,46,FALSE)</f>
        <v>2</v>
      </c>
      <c r="I3453" s="34" t="s">
        <v>2670</v>
      </c>
      <c r="J3453" s="35" t="str">
        <f>VLOOKUP($J3445,ASBVs!$A$2:$AU$1041,47,FALSE)</f>
        <v>1</v>
      </c>
    </row>
    <row r="3454" spans="2:10" ht="12.6" customHeight="1" x14ac:dyDescent="0.3">
      <c r="B3454" s="93">
        <f>VLOOKUP($J3445,ASBVs!$A$2:$AS$1041,45,FALSE)</f>
        <v>125.76</v>
      </c>
      <c r="C3454" s="94"/>
      <c r="D3454" s="93">
        <f>VLOOKUP($J3445,ASBVs!$A$2:$AS$1041,44,FALSE)</f>
        <v>156.03</v>
      </c>
      <c r="E3454" s="94"/>
      <c r="F3454" s="92"/>
      <c r="G3454" s="34" t="s">
        <v>2671</v>
      </c>
      <c r="H3454" s="35" t="str">
        <f>VLOOKUP($J3445,ASBVs!$A$2:$AW$1041,48,FALSE)</f>
        <v>3</v>
      </c>
      <c r="I3454" s="34" t="s">
        <v>2672</v>
      </c>
      <c r="J3454" s="35">
        <f>VLOOKUP($J3445,ASBVs!$A$2:$AW$1041,49,FALSE)</f>
        <v>3</v>
      </c>
    </row>
    <row r="3455" spans="2:10" ht="12.6" customHeight="1" x14ac:dyDescent="0.3">
      <c r="B3455" s="36" t="s">
        <v>2696</v>
      </c>
      <c r="C3455" s="95" t="str">
        <f>VLOOKUP($J3445,ASBVs!$A$2:$E$1041,5,FALSE)</f>
        <v xml:space="preserve">Individual </v>
      </c>
      <c r="D3455" s="96"/>
      <c r="E3455" s="97" t="s">
        <v>2697</v>
      </c>
      <c r="F3455" s="98"/>
      <c r="G3455" s="74"/>
      <c r="H3455" s="75"/>
      <c r="I3455" s="37" t="s">
        <v>2698</v>
      </c>
      <c r="J3455" s="38"/>
    </row>
    <row r="3457" spans="2:10" ht="12.6" customHeight="1" x14ac:dyDescent="0.3">
      <c r="B3457" s="76" t="s">
        <v>2692</v>
      </c>
      <c r="C3457" s="77"/>
      <c r="D3457" s="20" t="str">
        <f>VLOOKUP($J3457,ASBVs!$A$2:$B$1041,2,FALSE)</f>
        <v>225245</v>
      </c>
      <c r="E3457" s="21"/>
      <c r="F3457" s="22" t="str">
        <f>VLOOKUP($J3457,ASBVs!$A$2:$J$1041,10,FALSE)</f>
        <v>Single</v>
      </c>
      <c r="G3457" s="78" t="str">
        <f>VLOOKUP($J3457,ASBVs!$A$2:$AX$1041,50,FALSE)</f>
        <v xml:space="preserve"> </v>
      </c>
      <c r="H3457" s="79"/>
      <c r="I3457" s="23" t="s">
        <v>2693</v>
      </c>
      <c r="J3457" s="24">
        <v>279</v>
      </c>
    </row>
    <row r="3458" spans="2:10" ht="12.6" customHeight="1" x14ac:dyDescent="0.3">
      <c r="B3458" s="25" t="s">
        <v>2694</v>
      </c>
      <c r="C3458" s="80" t="str">
        <f>VLOOKUP($J3457,ASBVs!$A$2:$H$1041,8,FALSE)</f>
        <v>207279</v>
      </c>
      <c r="D3458" s="80"/>
      <c r="E3458" s="81"/>
      <c r="F3458" s="26" t="s">
        <v>2639</v>
      </c>
      <c r="G3458" s="82">
        <f>VLOOKUP($J3457,ASBVs!$A$2:$I$1041,9,FALSE)</f>
        <v>44719</v>
      </c>
      <c r="H3458" s="83"/>
      <c r="I3458" s="83"/>
      <c r="J3458" s="84"/>
    </row>
    <row r="3459" spans="2:10" ht="12.6" customHeight="1" x14ac:dyDescent="0.3">
      <c r="B3459" s="27" t="s">
        <v>0</v>
      </c>
      <c r="C3459" s="28" t="s">
        <v>1</v>
      </c>
      <c r="D3459" s="28" t="s">
        <v>2</v>
      </c>
      <c r="E3459" s="28" t="s">
        <v>3</v>
      </c>
      <c r="F3459" s="27" t="s">
        <v>4</v>
      </c>
      <c r="G3459" s="28" t="s">
        <v>1093</v>
      </c>
      <c r="H3459" s="28" t="s">
        <v>1092</v>
      </c>
      <c r="I3459" s="28" t="s">
        <v>5</v>
      </c>
      <c r="J3459" s="28" t="s">
        <v>2652</v>
      </c>
    </row>
    <row r="3460" spans="2:10" ht="12.6" customHeight="1" x14ac:dyDescent="0.3">
      <c r="B3460" s="29">
        <f>VLOOKUP($J3457,ASBVs!$A$2:$AP$1041,11,FALSE)</f>
        <v>0.48</v>
      </c>
      <c r="C3460" s="29">
        <f>VLOOKUP($J3457,ASBVs!$A$2:$AP$1041,13,FALSE)</f>
        <v>7.96</v>
      </c>
      <c r="D3460" s="29">
        <f>VLOOKUP($J3457,ASBVs!$A$2:$AP$1041,15,FALSE)</f>
        <v>12.53</v>
      </c>
      <c r="E3460" s="29">
        <f>VLOOKUP($J3457,ASBVs!$A$2:$AP$1041,17,FALSE)</f>
        <v>0.46</v>
      </c>
      <c r="F3460" s="29">
        <f>VLOOKUP($J3457,ASBVs!$A$2:$AP$1041,19,FALSE)</f>
        <v>1.44</v>
      </c>
      <c r="G3460" s="39">
        <f>VLOOKUP($J3457,ASBVs!$A$2:$AP$1041,41,FALSE)</f>
        <v>0.52</v>
      </c>
      <c r="H3460" s="39">
        <f>VLOOKUP($J3457,ASBVs!$A$2:$AP$1041,39,FALSE)</f>
        <v>0.3</v>
      </c>
      <c r="I3460" s="29">
        <f>VLOOKUP($J3457,ASBVs!$A$2:$AP$1041,21,FALSE)</f>
        <v>1.1499999999999999</v>
      </c>
      <c r="J3460" s="39">
        <f>VLOOKUP($J3457,ASBVs!$A$2:$AP$1041,31,FALSE)</f>
        <v>0.33</v>
      </c>
    </row>
    <row r="3461" spans="2:10" ht="12.6" customHeight="1" x14ac:dyDescent="0.3">
      <c r="B3461" s="29">
        <f>VLOOKUP($J3457,ASBVs!$A$2:$AP$1041,12,FALSE)</f>
        <v>67</v>
      </c>
      <c r="C3461" s="29">
        <f>VLOOKUP($J3457,ASBVs!$A$2:$AP$1041,14,FALSE)</f>
        <v>70</v>
      </c>
      <c r="D3461" s="29">
        <f>VLOOKUP($J3457,ASBVs!$A$2:$AP$1041,16,FALSE)</f>
        <v>60</v>
      </c>
      <c r="E3461" s="29">
        <f>VLOOKUP($J3457,ASBVs!$A$2:$AP$1041,18,FALSE)</f>
        <v>66</v>
      </c>
      <c r="F3461" s="29">
        <f>VLOOKUP($J3457,ASBVs!$A$2:$AP$1041,20,FALSE)</f>
        <v>66</v>
      </c>
      <c r="G3461" s="29">
        <f>VLOOKUP($J3457,ASBVs!$A$2:$AP$1041,42,FALSE)</f>
        <v>55</v>
      </c>
      <c r="H3461" s="29">
        <f>VLOOKUP($J3457,ASBVs!$A$2:$AP$1041,40,FALSE)</f>
        <v>47</v>
      </c>
      <c r="I3461" s="29">
        <f>VLOOKUP($J3457,ASBVs!$A$2:$AP$1041,22,FALSE)</f>
        <v>58</v>
      </c>
      <c r="J3461" s="29">
        <f>VLOOKUP($J3457,ASBVs!$A$2:$AP$1041,32,FALSE)</f>
        <v>54</v>
      </c>
    </row>
    <row r="3462" spans="2:10" ht="12.6" customHeight="1" x14ac:dyDescent="0.3">
      <c r="B3462" s="31" t="s">
        <v>1089</v>
      </c>
      <c r="C3462" s="27" t="s">
        <v>1090</v>
      </c>
      <c r="D3462" s="27" t="s">
        <v>1091</v>
      </c>
      <c r="E3462" s="27" t="s">
        <v>8</v>
      </c>
      <c r="F3462" s="27" t="s">
        <v>6</v>
      </c>
      <c r="G3462" s="27" t="s">
        <v>7</v>
      </c>
      <c r="H3462" s="27" t="s">
        <v>2638</v>
      </c>
      <c r="I3462" s="85" t="s">
        <v>2700</v>
      </c>
      <c r="J3462" s="86"/>
    </row>
    <row r="3463" spans="2:10" ht="12.6" customHeight="1" x14ac:dyDescent="0.3">
      <c r="B3463" s="30">
        <f>VLOOKUP($J3457,ASBVs!$A$2:$AP$1041,33,FALSE)</f>
        <v>0.06</v>
      </c>
      <c r="C3463" s="30">
        <f>VLOOKUP($J3457,ASBVs!$A$2:$AP$1041,35,FALSE)</f>
        <v>0.24</v>
      </c>
      <c r="D3463" s="30">
        <f>VLOOKUP($J3457,ASBVs!$A$2:$AP$1041,37,FALSE)</f>
        <v>0.02</v>
      </c>
      <c r="E3463" s="32">
        <f>VLOOKUP($J3457,ASBVs!$A$2:$AP$1041,29,FALSE)</f>
        <v>4.21</v>
      </c>
      <c r="F3463" s="32">
        <f>VLOOKUP($J3457,ASBVs!$A$2:$AP$1041,23,FALSE)</f>
        <v>-0.24</v>
      </c>
      <c r="G3463" s="32">
        <f>VLOOKUP($J3457,ASBVs!$A$2:$AP$1041,25,FALSE)</f>
        <v>2.87</v>
      </c>
      <c r="H3463" s="32">
        <f>VLOOKUP($J3457,ASBVs!$A$2:$AP$1041,27,FALSE)</f>
        <v>2.2000000000000002</v>
      </c>
      <c r="I3463" s="86"/>
      <c r="J3463" s="86"/>
    </row>
    <row r="3464" spans="2:10" ht="12.6" customHeight="1" x14ac:dyDescent="0.3">
      <c r="B3464" s="33">
        <f>VLOOKUP($J3457,ASBVs!$A$2:$AP$1041,34,FALSE)</f>
        <v>41</v>
      </c>
      <c r="C3464" s="33">
        <f>VLOOKUP($J3457,ASBVs!$A$2:$AP$1041,36,FALSE)</f>
        <v>50</v>
      </c>
      <c r="D3464" s="33">
        <f>VLOOKUP($J3457,ASBVs!$A$2:$AP$1041,38,FALSE)</f>
        <v>34</v>
      </c>
      <c r="E3464" s="33">
        <f>VLOOKUP($J3457,ASBVs!$A$2:$AP$1041,30,FALSE)</f>
        <v>60</v>
      </c>
      <c r="F3464" s="33">
        <f>VLOOKUP($J3457,ASBVs!$A$2:$AP$1041,24,FALSE)</f>
        <v>47</v>
      </c>
      <c r="G3464" s="33">
        <f>VLOOKUP($J3457,ASBVs!$A$2:$AP$1041,26,FALSE)</f>
        <v>47</v>
      </c>
      <c r="H3464" s="33">
        <f>VLOOKUP($J3457,ASBVs!$A$2:$AP$1041,28,FALSE)</f>
        <v>52</v>
      </c>
      <c r="I3464" s="99">
        <f>VLOOKUP($J3457,ASBVs!$A$2:$AQ$1041,43,FALSE)</f>
        <v>9.11</v>
      </c>
      <c r="J3464" s="79"/>
    </row>
    <row r="3465" spans="2:10" ht="12.6" customHeight="1" x14ac:dyDescent="0.3">
      <c r="B3465" s="87" t="s">
        <v>2695</v>
      </c>
      <c r="C3465" s="88"/>
      <c r="D3465" s="89" t="s">
        <v>2699</v>
      </c>
      <c r="E3465" s="90"/>
      <c r="F3465" s="91" t="str">
        <f>VLOOKUP($J3457,ASBVs!$A$2:$F$1041,6,FALSE)</f>
        <v xml:space="preserve"> </v>
      </c>
      <c r="G3465" s="34" t="s">
        <v>2669</v>
      </c>
      <c r="H3465" s="35" t="str">
        <f>VLOOKUP($J3457,ASBVs!$A$2:$AU$1041,46,FALSE)</f>
        <v>2</v>
      </c>
      <c r="I3465" s="34" t="s">
        <v>2670</v>
      </c>
      <c r="J3465" s="35" t="str">
        <f>VLOOKUP($J3457,ASBVs!$A$2:$AU$1041,47,FALSE)</f>
        <v>1</v>
      </c>
    </row>
    <row r="3466" spans="2:10" ht="12.6" customHeight="1" x14ac:dyDescent="0.3">
      <c r="B3466" s="93">
        <f>VLOOKUP($J3457,ASBVs!$A$2:$AS$1041,45,FALSE)</f>
        <v>128.88</v>
      </c>
      <c r="C3466" s="94"/>
      <c r="D3466" s="93">
        <f>VLOOKUP($J3457,ASBVs!$A$2:$AS$1041,44,FALSE)</f>
        <v>167.46</v>
      </c>
      <c r="E3466" s="94"/>
      <c r="F3466" s="92"/>
      <c r="G3466" s="34" t="s">
        <v>2671</v>
      </c>
      <c r="H3466" s="35" t="str">
        <f>VLOOKUP($J3457,ASBVs!$A$2:$AW$1041,48,FALSE)</f>
        <v>2</v>
      </c>
      <c r="I3466" s="34" t="s">
        <v>2672</v>
      </c>
      <c r="J3466" s="35">
        <f>VLOOKUP($J3457,ASBVs!$A$2:$AW$1041,49,FALSE)</f>
        <v>2</v>
      </c>
    </row>
    <row r="3467" spans="2:10" ht="12.6" customHeight="1" x14ac:dyDescent="0.3">
      <c r="B3467" s="36" t="s">
        <v>2696</v>
      </c>
      <c r="C3467" s="95" t="str">
        <f>VLOOKUP($J3457,ASBVs!$A$2:$E$1041,5,FALSE)</f>
        <v xml:space="preserve">Individual </v>
      </c>
      <c r="D3467" s="96"/>
      <c r="E3467" s="97" t="s">
        <v>2697</v>
      </c>
      <c r="F3467" s="98"/>
      <c r="G3467" s="74"/>
      <c r="H3467" s="75"/>
      <c r="I3467" s="37" t="s">
        <v>2698</v>
      </c>
      <c r="J3467" s="38"/>
    </row>
    <row r="3469" spans="2:10" ht="12.6" customHeight="1" x14ac:dyDescent="0.3">
      <c r="B3469" s="76" t="s">
        <v>2692</v>
      </c>
      <c r="C3469" s="77"/>
      <c r="D3469" s="20" t="str">
        <f>VLOOKUP($J3469,ASBVs!$A$2:$B$1041,2,FALSE)</f>
        <v>225582</v>
      </c>
      <c r="E3469" s="21"/>
      <c r="F3469" s="22" t="str">
        <f>VLOOKUP($J3469,ASBVs!$A$2:$J$1041,10,FALSE)</f>
        <v>Twin</v>
      </c>
      <c r="G3469" s="78" t="str">
        <f>VLOOKUP($J3469,ASBVs!$A$2:$AX$1041,50,FALSE)</f>
        <v xml:space="preserve"> </v>
      </c>
      <c r="H3469" s="79"/>
      <c r="I3469" s="23" t="s">
        <v>2693</v>
      </c>
      <c r="J3469" s="24">
        <v>280</v>
      </c>
    </row>
    <row r="3470" spans="2:10" ht="12.6" customHeight="1" x14ac:dyDescent="0.3">
      <c r="B3470" s="25" t="s">
        <v>2694</v>
      </c>
      <c r="C3470" s="80" t="str">
        <f>VLOOKUP($J3469,ASBVs!$A$2:$H$1041,8,FALSE)</f>
        <v>216341</v>
      </c>
      <c r="D3470" s="80"/>
      <c r="E3470" s="81"/>
      <c r="F3470" s="26" t="s">
        <v>2639</v>
      </c>
      <c r="G3470" s="82">
        <f>VLOOKUP($J3469,ASBVs!$A$2:$I$1041,9,FALSE)</f>
        <v>44727</v>
      </c>
      <c r="H3470" s="83"/>
      <c r="I3470" s="83"/>
      <c r="J3470" s="84"/>
    </row>
    <row r="3471" spans="2:10" ht="12.6" customHeight="1" x14ac:dyDescent="0.3">
      <c r="B3471" s="27" t="s">
        <v>0</v>
      </c>
      <c r="C3471" s="28" t="s">
        <v>1</v>
      </c>
      <c r="D3471" s="28" t="s">
        <v>2</v>
      </c>
      <c r="E3471" s="28" t="s">
        <v>3</v>
      </c>
      <c r="F3471" s="27" t="s">
        <v>4</v>
      </c>
      <c r="G3471" s="28" t="s">
        <v>1093</v>
      </c>
      <c r="H3471" s="28" t="s">
        <v>1092</v>
      </c>
      <c r="I3471" s="28" t="s">
        <v>5</v>
      </c>
      <c r="J3471" s="28" t="s">
        <v>2652</v>
      </c>
    </row>
    <row r="3472" spans="2:10" ht="12.6" customHeight="1" x14ac:dyDescent="0.3">
      <c r="B3472" s="29">
        <f>VLOOKUP($J3469,ASBVs!$A$2:$AP$1041,11,FALSE)</f>
        <v>0.77</v>
      </c>
      <c r="C3472" s="29">
        <f>VLOOKUP($J3469,ASBVs!$A$2:$AP$1041,13,FALSE)</f>
        <v>12.21</v>
      </c>
      <c r="D3472" s="29">
        <f>VLOOKUP($J3469,ASBVs!$A$2:$AP$1041,15,FALSE)</f>
        <v>15.49</v>
      </c>
      <c r="E3472" s="29">
        <f>VLOOKUP($J3469,ASBVs!$A$2:$AP$1041,17,FALSE)</f>
        <v>7.0000000000000007E-2</v>
      </c>
      <c r="F3472" s="29">
        <f>VLOOKUP($J3469,ASBVs!$A$2:$AP$1041,19,FALSE)</f>
        <v>1.18</v>
      </c>
      <c r="G3472" s="39">
        <f>VLOOKUP($J3469,ASBVs!$A$2:$AP$1041,41,FALSE)</f>
        <v>0.45</v>
      </c>
      <c r="H3472" s="39">
        <f>VLOOKUP($J3469,ASBVs!$A$2:$AP$1041,39,FALSE)</f>
        <v>0.25</v>
      </c>
      <c r="I3472" s="29">
        <f>VLOOKUP($J3469,ASBVs!$A$2:$AP$1041,21,FALSE)</f>
        <v>-0.09</v>
      </c>
      <c r="J3472" s="39">
        <f>VLOOKUP($J3469,ASBVs!$A$2:$AP$1041,31,FALSE)</f>
        <v>0.28999999999999998</v>
      </c>
    </row>
    <row r="3473" spans="2:10" ht="12.6" customHeight="1" x14ac:dyDescent="0.3">
      <c r="B3473" s="29">
        <f>VLOOKUP($J3469,ASBVs!$A$2:$AP$1041,12,FALSE)</f>
        <v>65</v>
      </c>
      <c r="C3473" s="29">
        <f>VLOOKUP($J3469,ASBVs!$A$2:$AP$1041,14,FALSE)</f>
        <v>69</v>
      </c>
      <c r="D3473" s="29">
        <f>VLOOKUP($J3469,ASBVs!$A$2:$AP$1041,16,FALSE)</f>
        <v>60</v>
      </c>
      <c r="E3473" s="29">
        <f>VLOOKUP($J3469,ASBVs!$A$2:$AP$1041,18,FALSE)</f>
        <v>62</v>
      </c>
      <c r="F3473" s="29">
        <f>VLOOKUP($J3469,ASBVs!$A$2:$AP$1041,20,FALSE)</f>
        <v>62</v>
      </c>
      <c r="G3473" s="29">
        <f>VLOOKUP($J3469,ASBVs!$A$2:$AP$1041,42,FALSE)</f>
        <v>55</v>
      </c>
      <c r="H3473" s="29">
        <f>VLOOKUP($J3469,ASBVs!$A$2:$AP$1041,40,FALSE)</f>
        <v>48</v>
      </c>
      <c r="I3473" s="29">
        <f>VLOOKUP($J3469,ASBVs!$A$2:$AP$1041,22,FALSE)</f>
        <v>57</v>
      </c>
      <c r="J3473" s="29">
        <f>VLOOKUP($J3469,ASBVs!$A$2:$AP$1041,32,FALSE)</f>
        <v>53</v>
      </c>
    </row>
    <row r="3474" spans="2:10" ht="12.6" customHeight="1" x14ac:dyDescent="0.3">
      <c r="B3474" s="31" t="s">
        <v>1089</v>
      </c>
      <c r="C3474" s="27" t="s">
        <v>1090</v>
      </c>
      <c r="D3474" s="27" t="s">
        <v>1091</v>
      </c>
      <c r="E3474" s="27" t="s">
        <v>8</v>
      </c>
      <c r="F3474" s="27" t="s">
        <v>6</v>
      </c>
      <c r="G3474" s="27" t="s">
        <v>7</v>
      </c>
      <c r="H3474" s="27" t="s">
        <v>2638</v>
      </c>
      <c r="I3474" s="85" t="s">
        <v>2700</v>
      </c>
      <c r="J3474" s="86"/>
    </row>
    <row r="3475" spans="2:10" ht="12.6" customHeight="1" x14ac:dyDescent="0.3">
      <c r="B3475" s="30">
        <f>VLOOKUP($J3469,ASBVs!$A$2:$AP$1041,33,FALSE)</f>
        <v>0.05</v>
      </c>
      <c r="C3475" s="30">
        <f>VLOOKUP($J3469,ASBVs!$A$2:$AP$1041,35,FALSE)</f>
        <v>0.23</v>
      </c>
      <c r="D3475" s="30">
        <f>VLOOKUP($J3469,ASBVs!$A$2:$AP$1041,37,FALSE)</f>
        <v>0.01</v>
      </c>
      <c r="E3475" s="32">
        <f>VLOOKUP($J3469,ASBVs!$A$2:$AP$1041,29,FALSE)</f>
        <v>5.61</v>
      </c>
      <c r="F3475" s="32">
        <f>VLOOKUP($J3469,ASBVs!$A$2:$AP$1041,23,FALSE)</f>
        <v>-0.55000000000000004</v>
      </c>
      <c r="G3475" s="32">
        <f>VLOOKUP($J3469,ASBVs!$A$2:$AP$1041,25,FALSE)</f>
        <v>6.78</v>
      </c>
      <c r="H3475" s="32">
        <f>VLOOKUP($J3469,ASBVs!$A$2:$AP$1041,27,FALSE)</f>
        <v>1.8</v>
      </c>
      <c r="I3475" s="86"/>
      <c r="J3475" s="86"/>
    </row>
    <row r="3476" spans="2:10" ht="12.6" customHeight="1" x14ac:dyDescent="0.3">
      <c r="B3476" s="33">
        <f>VLOOKUP($J3469,ASBVs!$A$2:$AP$1041,34,FALSE)</f>
        <v>43</v>
      </c>
      <c r="C3476" s="33">
        <f>VLOOKUP($J3469,ASBVs!$A$2:$AP$1041,36,FALSE)</f>
        <v>51</v>
      </c>
      <c r="D3476" s="33">
        <f>VLOOKUP($J3469,ASBVs!$A$2:$AP$1041,38,FALSE)</f>
        <v>37</v>
      </c>
      <c r="E3476" s="33">
        <f>VLOOKUP($J3469,ASBVs!$A$2:$AP$1041,30,FALSE)</f>
        <v>58</v>
      </c>
      <c r="F3476" s="33">
        <f>VLOOKUP($J3469,ASBVs!$A$2:$AP$1041,24,FALSE)</f>
        <v>49</v>
      </c>
      <c r="G3476" s="33">
        <f>VLOOKUP($J3469,ASBVs!$A$2:$AP$1041,26,FALSE)</f>
        <v>49</v>
      </c>
      <c r="H3476" s="33">
        <f>VLOOKUP($J3469,ASBVs!$A$2:$AP$1041,28,FALSE)</f>
        <v>51</v>
      </c>
      <c r="I3476" s="99">
        <f>VLOOKUP($J3469,ASBVs!$A$2:$AQ$1041,43,FALSE)</f>
        <v>12.120000000000001</v>
      </c>
      <c r="J3476" s="79"/>
    </row>
    <row r="3477" spans="2:10" ht="12.6" customHeight="1" x14ac:dyDescent="0.3">
      <c r="B3477" s="87" t="s">
        <v>2695</v>
      </c>
      <c r="C3477" s="88"/>
      <c r="D3477" s="89" t="s">
        <v>2699</v>
      </c>
      <c r="E3477" s="90"/>
      <c r="F3477" s="91" t="str">
        <f>VLOOKUP($J3469,ASBVs!$A$2:$F$1041,6,FALSE)</f>
        <v xml:space="preserve"> </v>
      </c>
      <c r="G3477" s="34" t="s">
        <v>2669</v>
      </c>
      <c r="H3477" s="35" t="str">
        <f>VLOOKUP($J3469,ASBVs!$A$2:$AU$1041,46,FALSE)</f>
        <v>2</v>
      </c>
      <c r="I3477" s="34" t="s">
        <v>2670</v>
      </c>
      <c r="J3477" s="35" t="str">
        <f>VLOOKUP($J3469,ASBVs!$A$2:$AU$1041,47,FALSE)</f>
        <v>2</v>
      </c>
    </row>
    <row r="3478" spans="2:10" ht="12.6" customHeight="1" x14ac:dyDescent="0.3">
      <c r="B3478" s="93">
        <f>VLOOKUP($J3469,ASBVs!$A$2:$AS$1041,45,FALSE)</f>
        <v>128.72</v>
      </c>
      <c r="C3478" s="94"/>
      <c r="D3478" s="93">
        <f>VLOOKUP($J3469,ASBVs!$A$2:$AS$1041,44,FALSE)</f>
        <v>170.85</v>
      </c>
      <c r="E3478" s="94"/>
      <c r="F3478" s="92"/>
      <c r="G3478" s="34" t="s">
        <v>2671</v>
      </c>
      <c r="H3478" s="35" t="str">
        <f>VLOOKUP($J3469,ASBVs!$A$2:$AW$1041,48,FALSE)</f>
        <v>2</v>
      </c>
      <c r="I3478" s="34" t="s">
        <v>2672</v>
      </c>
      <c r="J3478" s="35">
        <f>VLOOKUP($J3469,ASBVs!$A$2:$AW$1041,49,FALSE)</f>
        <v>3</v>
      </c>
    </row>
    <row r="3479" spans="2:10" ht="12.6" customHeight="1" x14ac:dyDescent="0.3">
      <c r="B3479" s="36" t="s">
        <v>2696</v>
      </c>
      <c r="C3479" s="95" t="str">
        <f>VLOOKUP($J3469,ASBVs!$A$2:$E$1041,5,FALSE)</f>
        <v xml:space="preserve">Individual </v>
      </c>
      <c r="D3479" s="96"/>
      <c r="E3479" s="97" t="s">
        <v>2697</v>
      </c>
      <c r="F3479" s="98"/>
      <c r="G3479" s="74"/>
      <c r="H3479" s="75"/>
      <c r="I3479" s="37" t="s">
        <v>2698</v>
      </c>
      <c r="J3479" s="38"/>
    </row>
    <row r="3481" spans="2:10" ht="12.6" customHeight="1" x14ac:dyDescent="0.3">
      <c r="B3481" s="76" t="s">
        <v>2692</v>
      </c>
      <c r="C3481" s="77"/>
      <c r="D3481" s="20" t="str">
        <f>VLOOKUP($J3481,ASBVs!$A$2:$B$1041,2,FALSE)</f>
        <v>225450</v>
      </c>
      <c r="E3481" s="21"/>
      <c r="F3481" s="22" t="str">
        <f>VLOOKUP($J3481,ASBVs!$A$2:$J$1041,10,FALSE)</f>
        <v>Twin</v>
      </c>
      <c r="G3481" s="78" t="str">
        <f>VLOOKUP($J3481,ASBVs!$A$2:$AX$1041,50,FALSE)</f>
        <v xml:space="preserve"> </v>
      </c>
      <c r="H3481" s="79"/>
      <c r="I3481" s="23" t="s">
        <v>2693</v>
      </c>
      <c r="J3481" s="24">
        <v>281</v>
      </c>
    </row>
    <row r="3482" spans="2:10" ht="12.6" customHeight="1" x14ac:dyDescent="0.3">
      <c r="B3482" s="25" t="s">
        <v>2694</v>
      </c>
      <c r="C3482" s="80" t="str">
        <f>VLOOKUP($J3481,ASBVs!$A$2:$H$1041,8,FALSE)</f>
        <v>218861</v>
      </c>
      <c r="D3482" s="80"/>
      <c r="E3482" s="81"/>
      <c r="F3482" s="26" t="s">
        <v>2639</v>
      </c>
      <c r="G3482" s="82">
        <f>VLOOKUP($J3481,ASBVs!$A$2:$I$1041,9,FALSE)</f>
        <v>44725</v>
      </c>
      <c r="H3482" s="83"/>
      <c r="I3482" s="83"/>
      <c r="J3482" s="84"/>
    </row>
    <row r="3483" spans="2:10" ht="12.6" customHeight="1" x14ac:dyDescent="0.3">
      <c r="B3483" s="27" t="s">
        <v>0</v>
      </c>
      <c r="C3483" s="28" t="s">
        <v>1</v>
      </c>
      <c r="D3483" s="28" t="s">
        <v>2</v>
      </c>
      <c r="E3483" s="28" t="s">
        <v>3</v>
      </c>
      <c r="F3483" s="27" t="s">
        <v>4</v>
      </c>
      <c r="G3483" s="28" t="s">
        <v>1093</v>
      </c>
      <c r="H3483" s="28" t="s">
        <v>1092</v>
      </c>
      <c r="I3483" s="28" t="s">
        <v>5</v>
      </c>
      <c r="J3483" s="28" t="s">
        <v>2652</v>
      </c>
    </row>
    <row r="3484" spans="2:10" ht="12.6" customHeight="1" x14ac:dyDescent="0.3">
      <c r="B3484" s="29">
        <f>VLOOKUP($J3481,ASBVs!$A$2:$AP$1041,11,FALSE)</f>
        <v>0.54</v>
      </c>
      <c r="C3484" s="29">
        <f>VLOOKUP($J3481,ASBVs!$A$2:$AP$1041,13,FALSE)</f>
        <v>9.23</v>
      </c>
      <c r="D3484" s="29">
        <f>VLOOKUP($J3481,ASBVs!$A$2:$AP$1041,15,FALSE)</f>
        <v>12.28</v>
      </c>
      <c r="E3484" s="29">
        <f>VLOOKUP($J3481,ASBVs!$A$2:$AP$1041,17,FALSE)</f>
        <v>-0.24</v>
      </c>
      <c r="F3484" s="29">
        <f>VLOOKUP($J3481,ASBVs!$A$2:$AP$1041,19,FALSE)</f>
        <v>1.1200000000000001</v>
      </c>
      <c r="G3484" s="39">
        <f>VLOOKUP($J3481,ASBVs!$A$2:$AP$1041,41,FALSE)</f>
        <v>0.53</v>
      </c>
      <c r="H3484" s="39">
        <f>VLOOKUP($J3481,ASBVs!$A$2:$AP$1041,39,FALSE)</f>
        <v>0.36</v>
      </c>
      <c r="I3484" s="29">
        <f>VLOOKUP($J3481,ASBVs!$A$2:$AP$1041,21,FALSE)</f>
        <v>0.08</v>
      </c>
      <c r="J3484" s="39">
        <f>VLOOKUP($J3481,ASBVs!$A$2:$AP$1041,31,FALSE)</f>
        <v>0.32</v>
      </c>
    </row>
    <row r="3485" spans="2:10" ht="12.6" customHeight="1" x14ac:dyDescent="0.3">
      <c r="B3485" s="29">
        <f>VLOOKUP($J3481,ASBVs!$A$2:$AP$1041,12,FALSE)</f>
        <v>67</v>
      </c>
      <c r="C3485" s="29">
        <f>VLOOKUP($J3481,ASBVs!$A$2:$AP$1041,14,FALSE)</f>
        <v>70</v>
      </c>
      <c r="D3485" s="29">
        <f>VLOOKUP($J3481,ASBVs!$A$2:$AP$1041,16,FALSE)</f>
        <v>63</v>
      </c>
      <c r="E3485" s="29">
        <f>VLOOKUP($J3481,ASBVs!$A$2:$AP$1041,18,FALSE)</f>
        <v>65</v>
      </c>
      <c r="F3485" s="29">
        <f>VLOOKUP($J3481,ASBVs!$A$2:$AP$1041,20,FALSE)</f>
        <v>64</v>
      </c>
      <c r="G3485" s="29">
        <f>VLOOKUP($J3481,ASBVs!$A$2:$AP$1041,42,FALSE)</f>
        <v>57</v>
      </c>
      <c r="H3485" s="29">
        <f>VLOOKUP($J3481,ASBVs!$A$2:$AP$1041,40,FALSE)</f>
        <v>51</v>
      </c>
      <c r="I3485" s="29">
        <f>VLOOKUP($J3481,ASBVs!$A$2:$AP$1041,22,FALSE)</f>
        <v>59</v>
      </c>
      <c r="J3485" s="29">
        <f>VLOOKUP($J3481,ASBVs!$A$2:$AP$1041,32,FALSE)</f>
        <v>55</v>
      </c>
    </row>
    <row r="3486" spans="2:10" ht="12.6" customHeight="1" x14ac:dyDescent="0.3">
      <c r="B3486" s="31" t="s">
        <v>1089</v>
      </c>
      <c r="C3486" s="27" t="s">
        <v>1090</v>
      </c>
      <c r="D3486" s="27" t="s">
        <v>1091</v>
      </c>
      <c r="E3486" s="27" t="s">
        <v>8</v>
      </c>
      <c r="F3486" s="27" t="s">
        <v>6</v>
      </c>
      <c r="G3486" s="27" t="s">
        <v>7</v>
      </c>
      <c r="H3486" s="27" t="s">
        <v>2638</v>
      </c>
      <c r="I3486" s="85" t="s">
        <v>2700</v>
      </c>
      <c r="J3486" s="86"/>
    </row>
    <row r="3487" spans="2:10" ht="12.6" customHeight="1" x14ac:dyDescent="0.3">
      <c r="B3487" s="30">
        <f>VLOOKUP($J3481,ASBVs!$A$2:$AP$1041,33,FALSE)</f>
        <v>0.06</v>
      </c>
      <c r="C3487" s="30">
        <f>VLOOKUP($J3481,ASBVs!$A$2:$AP$1041,35,FALSE)</f>
        <v>0.41</v>
      </c>
      <c r="D3487" s="30">
        <f>VLOOKUP($J3481,ASBVs!$A$2:$AP$1041,37,FALSE)</f>
        <v>-0.01</v>
      </c>
      <c r="E3487" s="32">
        <f>VLOOKUP($J3481,ASBVs!$A$2:$AP$1041,29,FALSE)</f>
        <v>4.8099999999999996</v>
      </c>
      <c r="F3487" s="32">
        <f>VLOOKUP($J3481,ASBVs!$A$2:$AP$1041,23,FALSE)</f>
        <v>-0.65</v>
      </c>
      <c r="G3487" s="32">
        <f>VLOOKUP($J3481,ASBVs!$A$2:$AP$1041,25,FALSE)</f>
        <v>6.35</v>
      </c>
      <c r="H3487" s="32">
        <f>VLOOKUP($J3481,ASBVs!$A$2:$AP$1041,27,FALSE)</f>
        <v>1.29</v>
      </c>
      <c r="I3487" s="86"/>
      <c r="J3487" s="86"/>
    </row>
    <row r="3488" spans="2:10" ht="12.6" customHeight="1" x14ac:dyDescent="0.3">
      <c r="B3488" s="33">
        <f>VLOOKUP($J3481,ASBVs!$A$2:$AP$1041,34,FALSE)</f>
        <v>47</v>
      </c>
      <c r="C3488" s="33">
        <f>VLOOKUP($J3481,ASBVs!$A$2:$AP$1041,36,FALSE)</f>
        <v>54</v>
      </c>
      <c r="D3488" s="33">
        <f>VLOOKUP($J3481,ASBVs!$A$2:$AP$1041,38,FALSE)</f>
        <v>42</v>
      </c>
      <c r="E3488" s="33">
        <f>VLOOKUP($J3481,ASBVs!$A$2:$AP$1041,30,FALSE)</f>
        <v>60</v>
      </c>
      <c r="F3488" s="33">
        <f>VLOOKUP($J3481,ASBVs!$A$2:$AP$1041,24,FALSE)</f>
        <v>52</v>
      </c>
      <c r="G3488" s="33">
        <f>VLOOKUP($J3481,ASBVs!$A$2:$AP$1041,26,FALSE)</f>
        <v>51</v>
      </c>
      <c r="H3488" s="33">
        <f>VLOOKUP($J3481,ASBVs!$A$2:$AP$1041,28,FALSE)</f>
        <v>54</v>
      </c>
      <c r="I3488" s="99">
        <f>VLOOKUP($J3481,ASBVs!$A$2:$AQ$1041,43,FALSE)</f>
        <v>9.31</v>
      </c>
      <c r="J3488" s="79"/>
    </row>
    <row r="3489" spans="2:10" ht="12.6" customHeight="1" x14ac:dyDescent="0.3">
      <c r="B3489" s="87" t="s">
        <v>2695</v>
      </c>
      <c r="C3489" s="88"/>
      <c r="D3489" s="89" t="s">
        <v>2699</v>
      </c>
      <c r="E3489" s="90"/>
      <c r="F3489" s="91" t="str">
        <f>VLOOKUP($J3481,ASBVs!$A$2:$F$1041,6,FALSE)</f>
        <v xml:space="preserve"> </v>
      </c>
      <c r="G3489" s="34" t="s">
        <v>2669</v>
      </c>
      <c r="H3489" s="35" t="str">
        <f>VLOOKUP($J3481,ASBVs!$A$2:$AU$1041,46,FALSE)</f>
        <v>2</v>
      </c>
      <c r="I3489" s="34" t="s">
        <v>2670</v>
      </c>
      <c r="J3489" s="35" t="str">
        <f>VLOOKUP($J3481,ASBVs!$A$2:$AU$1041,47,FALSE)</f>
        <v>2</v>
      </c>
    </row>
    <row r="3490" spans="2:10" ht="12.6" customHeight="1" x14ac:dyDescent="0.3">
      <c r="B3490" s="93">
        <f>VLOOKUP($J3481,ASBVs!$A$2:$AS$1041,45,FALSE)</f>
        <v>128.37</v>
      </c>
      <c r="C3490" s="94"/>
      <c r="D3490" s="93">
        <f>VLOOKUP($J3481,ASBVs!$A$2:$AS$1041,44,FALSE)</f>
        <v>169.11</v>
      </c>
      <c r="E3490" s="94"/>
      <c r="F3490" s="92"/>
      <c r="G3490" s="34" t="s">
        <v>2671</v>
      </c>
      <c r="H3490" s="35" t="str">
        <f>VLOOKUP($J3481,ASBVs!$A$2:$AW$1041,48,FALSE)</f>
        <v>1</v>
      </c>
      <c r="I3490" s="34" t="s">
        <v>2672</v>
      </c>
      <c r="J3490" s="35">
        <f>VLOOKUP($J3481,ASBVs!$A$2:$AW$1041,49,FALSE)</f>
        <v>3</v>
      </c>
    </row>
    <row r="3491" spans="2:10" ht="12.6" customHeight="1" x14ac:dyDescent="0.3">
      <c r="B3491" s="36" t="s">
        <v>2696</v>
      </c>
      <c r="C3491" s="95" t="str">
        <f>VLOOKUP($J3481,ASBVs!$A$2:$E$1041,5,FALSE)</f>
        <v xml:space="preserve">Individual </v>
      </c>
      <c r="D3491" s="96"/>
      <c r="E3491" s="97" t="s">
        <v>2697</v>
      </c>
      <c r="F3491" s="98"/>
      <c r="G3491" s="74"/>
      <c r="H3491" s="75"/>
      <c r="I3491" s="37" t="s">
        <v>2698</v>
      </c>
      <c r="J3491" s="38"/>
    </row>
    <row r="3493" spans="2:10" ht="12.6" customHeight="1" x14ac:dyDescent="0.3">
      <c r="B3493" s="76" t="s">
        <v>2692</v>
      </c>
      <c r="C3493" s="77"/>
      <c r="D3493" s="20" t="str">
        <f>VLOOKUP($J3493,ASBVs!$A$2:$B$1041,2,FALSE)</f>
        <v>229985</v>
      </c>
      <c r="E3493" s="21"/>
      <c r="F3493" s="22" t="str">
        <f>VLOOKUP($J3493,ASBVs!$A$2:$J$1041,10,FALSE)</f>
        <v>Single - ET</v>
      </c>
      <c r="G3493" s="78" t="str">
        <f>VLOOKUP($J3493,ASBVs!$A$2:$AX$1041,50,FALSE)</f>
        <v xml:space="preserve"> </v>
      </c>
      <c r="H3493" s="79"/>
      <c r="I3493" s="23" t="s">
        <v>2693</v>
      </c>
      <c r="J3493" s="24">
        <v>282</v>
      </c>
    </row>
    <row r="3494" spans="2:10" ht="12.6" customHeight="1" x14ac:dyDescent="0.3">
      <c r="B3494" s="25" t="s">
        <v>2694</v>
      </c>
      <c r="C3494" s="80" t="str">
        <f>VLOOKUP($J3493,ASBVs!$A$2:$H$1041,8,FALSE)</f>
        <v>205728</v>
      </c>
      <c r="D3494" s="80"/>
      <c r="E3494" s="81"/>
      <c r="F3494" s="26" t="s">
        <v>2639</v>
      </c>
      <c r="G3494" s="82">
        <f>VLOOKUP($J3493,ASBVs!$A$2:$I$1041,9,FALSE)</f>
        <v>44726</v>
      </c>
      <c r="H3494" s="83"/>
      <c r="I3494" s="83"/>
      <c r="J3494" s="84"/>
    </row>
    <row r="3495" spans="2:10" ht="12.6" customHeight="1" x14ac:dyDescent="0.3">
      <c r="B3495" s="27" t="s">
        <v>0</v>
      </c>
      <c r="C3495" s="28" t="s">
        <v>1</v>
      </c>
      <c r="D3495" s="28" t="s">
        <v>2</v>
      </c>
      <c r="E3495" s="28" t="s">
        <v>3</v>
      </c>
      <c r="F3495" s="27" t="s">
        <v>4</v>
      </c>
      <c r="G3495" s="28" t="s">
        <v>1093</v>
      </c>
      <c r="H3495" s="28" t="s">
        <v>1092</v>
      </c>
      <c r="I3495" s="28" t="s">
        <v>5</v>
      </c>
      <c r="J3495" s="28" t="s">
        <v>2652</v>
      </c>
    </row>
    <row r="3496" spans="2:10" ht="12.6" customHeight="1" x14ac:dyDescent="0.3">
      <c r="B3496" s="29">
        <f>VLOOKUP($J3493,ASBVs!$A$2:$AP$1041,11,FALSE)</f>
        <v>0.56999999999999995</v>
      </c>
      <c r="C3496" s="29">
        <f>VLOOKUP($J3493,ASBVs!$A$2:$AP$1041,13,FALSE)</f>
        <v>8.7799999999999994</v>
      </c>
      <c r="D3496" s="29">
        <f>VLOOKUP($J3493,ASBVs!$A$2:$AP$1041,15,FALSE)</f>
        <v>16.73</v>
      </c>
      <c r="E3496" s="29">
        <f>VLOOKUP($J3493,ASBVs!$A$2:$AP$1041,17,FALSE)</f>
        <v>0.47</v>
      </c>
      <c r="F3496" s="29">
        <f>VLOOKUP($J3493,ASBVs!$A$2:$AP$1041,19,FALSE)</f>
        <v>2.64</v>
      </c>
      <c r="G3496" s="39">
        <f>VLOOKUP($J3493,ASBVs!$A$2:$AP$1041,41,FALSE)</f>
        <v>0.49</v>
      </c>
      <c r="H3496" s="39">
        <f>VLOOKUP($J3493,ASBVs!$A$2:$AP$1041,39,FALSE)</f>
        <v>0.31</v>
      </c>
      <c r="I3496" s="29">
        <f>VLOOKUP($J3493,ASBVs!$A$2:$AP$1041,21,FALSE)</f>
        <v>1.92</v>
      </c>
      <c r="J3496" s="39">
        <f>VLOOKUP($J3493,ASBVs!$A$2:$AP$1041,31,FALSE)</f>
        <v>0.31</v>
      </c>
    </row>
    <row r="3497" spans="2:10" ht="12.6" customHeight="1" x14ac:dyDescent="0.3">
      <c r="B3497" s="29">
        <f>VLOOKUP($J3493,ASBVs!$A$2:$AP$1041,12,FALSE)</f>
        <v>69</v>
      </c>
      <c r="C3497" s="29">
        <f>VLOOKUP($J3493,ASBVs!$A$2:$AP$1041,14,FALSE)</f>
        <v>72</v>
      </c>
      <c r="D3497" s="29">
        <f>VLOOKUP($J3493,ASBVs!$A$2:$AP$1041,16,FALSE)</f>
        <v>62</v>
      </c>
      <c r="E3497" s="29">
        <f>VLOOKUP($J3493,ASBVs!$A$2:$AP$1041,18,FALSE)</f>
        <v>67</v>
      </c>
      <c r="F3497" s="29">
        <f>VLOOKUP($J3493,ASBVs!$A$2:$AP$1041,20,FALSE)</f>
        <v>66</v>
      </c>
      <c r="G3497" s="29">
        <f>VLOOKUP($J3493,ASBVs!$A$2:$AP$1041,42,FALSE)</f>
        <v>55</v>
      </c>
      <c r="H3497" s="29">
        <f>VLOOKUP($J3493,ASBVs!$A$2:$AP$1041,40,FALSE)</f>
        <v>48</v>
      </c>
      <c r="I3497" s="29">
        <f>VLOOKUP($J3493,ASBVs!$A$2:$AP$1041,22,FALSE)</f>
        <v>58</v>
      </c>
      <c r="J3497" s="29">
        <f>VLOOKUP($J3493,ASBVs!$A$2:$AP$1041,32,FALSE)</f>
        <v>53</v>
      </c>
    </row>
    <row r="3498" spans="2:10" ht="12.6" customHeight="1" x14ac:dyDescent="0.3">
      <c r="B3498" s="31" t="s">
        <v>1089</v>
      </c>
      <c r="C3498" s="27" t="s">
        <v>1090</v>
      </c>
      <c r="D3498" s="27" t="s">
        <v>1091</v>
      </c>
      <c r="E3498" s="27" t="s">
        <v>8</v>
      </c>
      <c r="F3498" s="27" t="s">
        <v>6</v>
      </c>
      <c r="G3498" s="27" t="s">
        <v>7</v>
      </c>
      <c r="H3498" s="27" t="s">
        <v>2638</v>
      </c>
      <c r="I3498" s="85" t="s">
        <v>2700</v>
      </c>
      <c r="J3498" s="86"/>
    </row>
    <row r="3499" spans="2:10" ht="12.6" customHeight="1" x14ac:dyDescent="0.3">
      <c r="B3499" s="30">
        <f>VLOOKUP($J3493,ASBVs!$A$2:$AP$1041,33,FALSE)</f>
        <v>0.06</v>
      </c>
      <c r="C3499" s="30">
        <f>VLOOKUP($J3493,ASBVs!$A$2:$AP$1041,35,FALSE)</f>
        <v>0.33</v>
      </c>
      <c r="D3499" s="30">
        <f>VLOOKUP($J3493,ASBVs!$A$2:$AP$1041,37,FALSE)</f>
        <v>-0.01</v>
      </c>
      <c r="E3499" s="32">
        <f>VLOOKUP($J3493,ASBVs!$A$2:$AP$1041,29,FALSE)</f>
        <v>4.2300000000000004</v>
      </c>
      <c r="F3499" s="32">
        <f>VLOOKUP($J3493,ASBVs!$A$2:$AP$1041,23,FALSE)</f>
        <v>-0.49</v>
      </c>
      <c r="G3499" s="32">
        <f>VLOOKUP($J3493,ASBVs!$A$2:$AP$1041,25,FALSE)</f>
        <v>3.7</v>
      </c>
      <c r="H3499" s="32">
        <f>VLOOKUP($J3493,ASBVs!$A$2:$AP$1041,27,FALSE)</f>
        <v>2.57</v>
      </c>
      <c r="I3499" s="86"/>
      <c r="J3499" s="86"/>
    </row>
    <row r="3500" spans="2:10" ht="12.6" customHeight="1" x14ac:dyDescent="0.3">
      <c r="B3500" s="33">
        <f>VLOOKUP($J3493,ASBVs!$A$2:$AP$1041,34,FALSE)</f>
        <v>43</v>
      </c>
      <c r="C3500" s="33">
        <f>VLOOKUP($J3493,ASBVs!$A$2:$AP$1041,36,FALSE)</f>
        <v>51</v>
      </c>
      <c r="D3500" s="33">
        <f>VLOOKUP($J3493,ASBVs!$A$2:$AP$1041,38,FALSE)</f>
        <v>37</v>
      </c>
      <c r="E3500" s="33">
        <f>VLOOKUP($J3493,ASBVs!$A$2:$AP$1041,30,FALSE)</f>
        <v>61</v>
      </c>
      <c r="F3500" s="33">
        <f>VLOOKUP($J3493,ASBVs!$A$2:$AP$1041,24,FALSE)</f>
        <v>48</v>
      </c>
      <c r="G3500" s="33">
        <f>VLOOKUP($J3493,ASBVs!$A$2:$AP$1041,26,FALSE)</f>
        <v>48</v>
      </c>
      <c r="H3500" s="33">
        <f>VLOOKUP($J3493,ASBVs!$A$2:$AP$1041,28,FALSE)</f>
        <v>54</v>
      </c>
      <c r="I3500" s="99">
        <f>VLOOKUP($J3493,ASBVs!$A$2:$AQ$1041,43,FALSE)</f>
        <v>10.7</v>
      </c>
      <c r="J3500" s="79"/>
    </row>
    <row r="3501" spans="2:10" ht="12.6" customHeight="1" x14ac:dyDescent="0.3">
      <c r="B3501" s="87" t="s">
        <v>2695</v>
      </c>
      <c r="C3501" s="88"/>
      <c r="D3501" s="89" t="s">
        <v>2699</v>
      </c>
      <c r="E3501" s="90"/>
      <c r="F3501" s="91" t="str">
        <f>VLOOKUP($J3493,ASBVs!$A$2:$F$1041,6,FALSE)</f>
        <v xml:space="preserve"> </v>
      </c>
      <c r="G3501" s="34" t="s">
        <v>2669</v>
      </c>
      <c r="H3501" s="35" t="str">
        <f>VLOOKUP($J3493,ASBVs!$A$2:$AU$1041,46,FALSE)</f>
        <v>2</v>
      </c>
      <c r="I3501" s="34" t="s">
        <v>2670</v>
      </c>
      <c r="J3501" s="35" t="str">
        <f>VLOOKUP($J3493,ASBVs!$A$2:$AU$1041,47,FALSE)</f>
        <v>1</v>
      </c>
    </row>
    <row r="3502" spans="2:10" ht="12.6" customHeight="1" x14ac:dyDescent="0.3">
      <c r="B3502" s="93">
        <f>VLOOKUP($J3493,ASBVs!$A$2:$AS$1041,45,FALSE)</f>
        <v>127.3</v>
      </c>
      <c r="C3502" s="94"/>
      <c r="D3502" s="93">
        <f>VLOOKUP($J3493,ASBVs!$A$2:$AS$1041,44,FALSE)</f>
        <v>177.7</v>
      </c>
      <c r="E3502" s="94"/>
      <c r="F3502" s="92"/>
      <c r="G3502" s="34" t="s">
        <v>2671</v>
      </c>
      <c r="H3502" s="35" t="str">
        <f>VLOOKUP($J3493,ASBVs!$A$2:$AW$1041,48,FALSE)</f>
        <v>3</v>
      </c>
      <c r="I3502" s="34" t="s">
        <v>2672</v>
      </c>
      <c r="J3502" s="35">
        <f>VLOOKUP($J3493,ASBVs!$A$2:$AW$1041,49,FALSE)</f>
        <v>3</v>
      </c>
    </row>
    <row r="3503" spans="2:10" ht="12.6" customHeight="1" x14ac:dyDescent="0.3">
      <c r="B3503" s="36" t="s">
        <v>2696</v>
      </c>
      <c r="C3503" s="95" t="str">
        <f>VLOOKUP($J3493,ASBVs!$A$2:$E$1041,5,FALSE)</f>
        <v xml:space="preserve">Individual </v>
      </c>
      <c r="D3503" s="96"/>
      <c r="E3503" s="97" t="s">
        <v>2697</v>
      </c>
      <c r="F3503" s="98"/>
      <c r="G3503" s="74"/>
      <c r="H3503" s="75"/>
      <c r="I3503" s="37" t="s">
        <v>2698</v>
      </c>
      <c r="J3503" s="38"/>
    </row>
    <row r="3505" spans="2:10" ht="12.6" customHeight="1" x14ac:dyDescent="0.3">
      <c r="B3505" s="76" t="s">
        <v>2692</v>
      </c>
      <c r="C3505" s="77"/>
      <c r="D3505" s="20" t="str">
        <f>VLOOKUP($J3505,ASBVs!$A$2:$B$1041,2,FALSE)</f>
        <v>224248</v>
      </c>
      <c r="E3505" s="21"/>
      <c r="F3505" s="22" t="str">
        <f>VLOOKUP($J3505,ASBVs!$A$2:$J$1041,10,FALSE)</f>
        <v>Twin</v>
      </c>
      <c r="G3505" s="78" t="str">
        <f>VLOOKUP($J3505,ASBVs!$A$2:$AX$1041,50,FALSE)</f>
        <v xml:space="preserve"> </v>
      </c>
      <c r="H3505" s="79"/>
      <c r="I3505" s="23" t="s">
        <v>2693</v>
      </c>
      <c r="J3505" s="24">
        <v>283</v>
      </c>
    </row>
    <row r="3506" spans="2:10" ht="12.6" customHeight="1" x14ac:dyDescent="0.3">
      <c r="B3506" s="25" t="s">
        <v>2694</v>
      </c>
      <c r="C3506" s="80" t="str">
        <f>VLOOKUP($J3505,ASBVs!$A$2:$H$1041,8,FALSE)</f>
        <v>193431</v>
      </c>
      <c r="D3506" s="80"/>
      <c r="E3506" s="81"/>
      <c r="F3506" s="26" t="s">
        <v>2639</v>
      </c>
      <c r="G3506" s="82">
        <f>VLOOKUP($J3505,ASBVs!$A$2:$I$1041,9,FALSE)</f>
        <v>44708</v>
      </c>
      <c r="H3506" s="83"/>
      <c r="I3506" s="83"/>
      <c r="J3506" s="84"/>
    </row>
    <row r="3507" spans="2:10" ht="12.6" customHeight="1" x14ac:dyDescent="0.3">
      <c r="B3507" s="27" t="s">
        <v>0</v>
      </c>
      <c r="C3507" s="28" t="s">
        <v>1</v>
      </c>
      <c r="D3507" s="28" t="s">
        <v>2</v>
      </c>
      <c r="E3507" s="28" t="s">
        <v>3</v>
      </c>
      <c r="F3507" s="27" t="s">
        <v>4</v>
      </c>
      <c r="G3507" s="28" t="s">
        <v>1093</v>
      </c>
      <c r="H3507" s="28" t="s">
        <v>1092</v>
      </c>
      <c r="I3507" s="28" t="s">
        <v>5</v>
      </c>
      <c r="J3507" s="28" t="s">
        <v>2652</v>
      </c>
    </row>
    <row r="3508" spans="2:10" ht="12.6" customHeight="1" x14ac:dyDescent="0.3">
      <c r="B3508" s="29">
        <f>VLOOKUP($J3505,ASBVs!$A$2:$AP$1041,11,FALSE)</f>
        <v>0.37</v>
      </c>
      <c r="C3508" s="29">
        <f>VLOOKUP($J3505,ASBVs!$A$2:$AP$1041,13,FALSE)</f>
        <v>8.25</v>
      </c>
      <c r="D3508" s="29">
        <f>VLOOKUP($J3505,ASBVs!$A$2:$AP$1041,15,FALSE)</f>
        <v>13.84</v>
      </c>
      <c r="E3508" s="29">
        <f>VLOOKUP($J3505,ASBVs!$A$2:$AP$1041,17,FALSE)</f>
        <v>0.2</v>
      </c>
      <c r="F3508" s="29">
        <f>VLOOKUP($J3505,ASBVs!$A$2:$AP$1041,19,FALSE)</f>
        <v>2.09</v>
      </c>
      <c r="G3508" s="39">
        <f>VLOOKUP($J3505,ASBVs!$A$2:$AP$1041,41,FALSE)</f>
        <v>0.44</v>
      </c>
      <c r="H3508" s="39">
        <f>VLOOKUP($J3505,ASBVs!$A$2:$AP$1041,39,FALSE)</f>
        <v>0.3</v>
      </c>
      <c r="I3508" s="29">
        <f>VLOOKUP($J3505,ASBVs!$A$2:$AP$1041,21,FALSE)</f>
        <v>0.85</v>
      </c>
      <c r="J3508" s="39">
        <f>VLOOKUP($J3505,ASBVs!$A$2:$AP$1041,31,FALSE)</f>
        <v>0.3</v>
      </c>
    </row>
    <row r="3509" spans="2:10" ht="12.6" customHeight="1" x14ac:dyDescent="0.3">
      <c r="B3509" s="29">
        <f>VLOOKUP($J3505,ASBVs!$A$2:$AP$1041,12,FALSE)</f>
        <v>66</v>
      </c>
      <c r="C3509" s="29">
        <f>VLOOKUP($J3505,ASBVs!$A$2:$AP$1041,14,FALSE)</f>
        <v>70</v>
      </c>
      <c r="D3509" s="29">
        <f>VLOOKUP($J3505,ASBVs!$A$2:$AP$1041,16,FALSE)</f>
        <v>62</v>
      </c>
      <c r="E3509" s="29">
        <f>VLOOKUP($J3505,ASBVs!$A$2:$AP$1041,18,FALSE)</f>
        <v>66</v>
      </c>
      <c r="F3509" s="29">
        <f>VLOOKUP($J3505,ASBVs!$A$2:$AP$1041,20,FALSE)</f>
        <v>66</v>
      </c>
      <c r="G3509" s="29">
        <f>VLOOKUP($J3505,ASBVs!$A$2:$AP$1041,42,FALSE)</f>
        <v>59</v>
      </c>
      <c r="H3509" s="29">
        <f>VLOOKUP($J3505,ASBVs!$A$2:$AP$1041,40,FALSE)</f>
        <v>51</v>
      </c>
      <c r="I3509" s="29">
        <f>VLOOKUP($J3505,ASBVs!$A$2:$AP$1041,22,FALSE)</f>
        <v>61</v>
      </c>
      <c r="J3509" s="29">
        <f>VLOOKUP($J3505,ASBVs!$A$2:$AP$1041,32,FALSE)</f>
        <v>57</v>
      </c>
    </row>
    <row r="3510" spans="2:10" ht="12.6" customHeight="1" x14ac:dyDescent="0.3">
      <c r="B3510" s="31" t="s">
        <v>1089</v>
      </c>
      <c r="C3510" s="27" t="s">
        <v>1090</v>
      </c>
      <c r="D3510" s="27" t="s">
        <v>1091</v>
      </c>
      <c r="E3510" s="27" t="s">
        <v>8</v>
      </c>
      <c r="F3510" s="27" t="s">
        <v>6</v>
      </c>
      <c r="G3510" s="27" t="s">
        <v>7</v>
      </c>
      <c r="H3510" s="27" t="s">
        <v>2638</v>
      </c>
      <c r="I3510" s="85" t="s">
        <v>2700</v>
      </c>
      <c r="J3510" s="86"/>
    </row>
    <row r="3511" spans="2:10" ht="12.6" customHeight="1" x14ac:dyDescent="0.3">
      <c r="B3511" s="30">
        <f>VLOOKUP($J3505,ASBVs!$A$2:$AP$1041,33,FALSE)</f>
        <v>0.06</v>
      </c>
      <c r="C3511" s="30">
        <f>VLOOKUP($J3505,ASBVs!$A$2:$AP$1041,35,FALSE)</f>
        <v>0.26</v>
      </c>
      <c r="D3511" s="30">
        <f>VLOOKUP($J3505,ASBVs!$A$2:$AP$1041,37,FALSE)</f>
        <v>0.02</v>
      </c>
      <c r="E3511" s="32">
        <f>VLOOKUP($J3505,ASBVs!$A$2:$AP$1041,29,FALSE)</f>
        <v>4.5599999999999996</v>
      </c>
      <c r="F3511" s="32">
        <f>VLOOKUP($J3505,ASBVs!$A$2:$AP$1041,23,FALSE)</f>
        <v>-0.33</v>
      </c>
      <c r="G3511" s="32">
        <f>VLOOKUP($J3505,ASBVs!$A$2:$AP$1041,25,FALSE)</f>
        <v>4.58</v>
      </c>
      <c r="H3511" s="32">
        <f>VLOOKUP($J3505,ASBVs!$A$2:$AP$1041,27,FALSE)</f>
        <v>2.12</v>
      </c>
      <c r="I3511" s="86"/>
      <c r="J3511" s="86"/>
    </row>
    <row r="3512" spans="2:10" ht="12.6" customHeight="1" x14ac:dyDescent="0.3">
      <c r="B3512" s="33">
        <f>VLOOKUP($J3505,ASBVs!$A$2:$AP$1041,34,FALSE)</f>
        <v>47</v>
      </c>
      <c r="C3512" s="33">
        <f>VLOOKUP($J3505,ASBVs!$A$2:$AP$1041,36,FALSE)</f>
        <v>54</v>
      </c>
      <c r="D3512" s="33">
        <f>VLOOKUP($J3505,ASBVs!$A$2:$AP$1041,38,FALSE)</f>
        <v>42</v>
      </c>
      <c r="E3512" s="33">
        <f>VLOOKUP($J3505,ASBVs!$A$2:$AP$1041,30,FALSE)</f>
        <v>61</v>
      </c>
      <c r="F3512" s="33">
        <f>VLOOKUP($J3505,ASBVs!$A$2:$AP$1041,24,FALSE)</f>
        <v>52</v>
      </c>
      <c r="G3512" s="33">
        <f>VLOOKUP($J3505,ASBVs!$A$2:$AP$1041,26,FALSE)</f>
        <v>52</v>
      </c>
      <c r="H3512" s="33">
        <f>VLOOKUP($J3505,ASBVs!$A$2:$AP$1041,28,FALSE)</f>
        <v>55</v>
      </c>
      <c r="I3512" s="99">
        <f>VLOOKUP($J3505,ASBVs!$A$2:$AQ$1041,43,FALSE)</f>
        <v>9.1</v>
      </c>
      <c r="J3512" s="79"/>
    </row>
    <row r="3513" spans="2:10" ht="12.6" customHeight="1" x14ac:dyDescent="0.3">
      <c r="B3513" s="87" t="s">
        <v>2695</v>
      </c>
      <c r="C3513" s="88"/>
      <c r="D3513" s="89" t="s">
        <v>2699</v>
      </c>
      <c r="E3513" s="90"/>
      <c r="F3513" s="91" t="str">
        <f>VLOOKUP($J3505,ASBVs!$A$2:$F$1041,6,FALSE)</f>
        <v xml:space="preserve"> </v>
      </c>
      <c r="G3513" s="34" t="s">
        <v>2669</v>
      </c>
      <c r="H3513" s="35" t="str">
        <f>VLOOKUP($J3505,ASBVs!$A$2:$AU$1041,46,FALSE)</f>
        <v>2</v>
      </c>
      <c r="I3513" s="34" t="s">
        <v>2670</v>
      </c>
      <c r="J3513" s="35" t="str">
        <f>VLOOKUP($J3505,ASBVs!$A$2:$AU$1041,47,FALSE)</f>
        <v>1</v>
      </c>
    </row>
    <row r="3514" spans="2:10" ht="12.6" customHeight="1" x14ac:dyDescent="0.3">
      <c r="B3514" s="93">
        <f>VLOOKUP($J3505,ASBVs!$A$2:$AS$1041,45,FALSE)</f>
        <v>126.94</v>
      </c>
      <c r="C3514" s="94"/>
      <c r="D3514" s="93">
        <f>VLOOKUP($J3505,ASBVs!$A$2:$AS$1041,44,FALSE)</f>
        <v>167.32</v>
      </c>
      <c r="E3514" s="94"/>
      <c r="F3514" s="92"/>
      <c r="G3514" s="34" t="s">
        <v>2671</v>
      </c>
      <c r="H3514" s="35" t="str">
        <f>VLOOKUP($J3505,ASBVs!$A$2:$AW$1041,48,FALSE)</f>
        <v>2</v>
      </c>
      <c r="I3514" s="34" t="s">
        <v>2672</v>
      </c>
      <c r="J3514" s="35">
        <f>VLOOKUP($J3505,ASBVs!$A$2:$AW$1041,49,FALSE)</f>
        <v>4</v>
      </c>
    </row>
    <row r="3515" spans="2:10" ht="12.6" customHeight="1" x14ac:dyDescent="0.3">
      <c r="B3515" s="36" t="s">
        <v>2696</v>
      </c>
      <c r="C3515" s="95" t="str">
        <f>VLOOKUP($J3505,ASBVs!$A$2:$E$1041,5,FALSE)</f>
        <v xml:space="preserve">Individual </v>
      </c>
      <c r="D3515" s="96"/>
      <c r="E3515" s="97" t="s">
        <v>2697</v>
      </c>
      <c r="F3515" s="98"/>
      <c r="G3515" s="74"/>
      <c r="H3515" s="75"/>
      <c r="I3515" s="37" t="s">
        <v>2698</v>
      </c>
      <c r="J3515" s="38"/>
    </row>
    <row r="3517" spans="2:10" ht="12.6" customHeight="1" x14ac:dyDescent="0.3">
      <c r="B3517" s="76" t="s">
        <v>2692</v>
      </c>
      <c r="C3517" s="77"/>
      <c r="D3517" s="20" t="str">
        <f>VLOOKUP($J3517,ASBVs!$A$2:$B$1041,2,FALSE)</f>
        <v>223765</v>
      </c>
      <c r="E3517" s="21"/>
      <c r="F3517" s="22" t="str">
        <f>VLOOKUP($J3517,ASBVs!$A$2:$J$1041,10,FALSE)</f>
        <v>Twin</v>
      </c>
      <c r="G3517" s="78" t="str">
        <f>VLOOKUP($J3517,ASBVs!$A$2:$AX$1041,50,FALSE)</f>
        <v xml:space="preserve"> </v>
      </c>
      <c r="H3517" s="79"/>
      <c r="I3517" s="23" t="s">
        <v>2693</v>
      </c>
      <c r="J3517" s="24">
        <v>284</v>
      </c>
    </row>
    <row r="3518" spans="2:10" ht="12.6" customHeight="1" x14ac:dyDescent="0.3">
      <c r="B3518" s="25" t="s">
        <v>2694</v>
      </c>
      <c r="C3518" s="80" t="str">
        <f>VLOOKUP($J3517,ASBVs!$A$2:$H$1041,8,FALSE)</f>
        <v>206570</v>
      </c>
      <c r="D3518" s="80"/>
      <c r="E3518" s="81"/>
      <c r="F3518" s="26" t="s">
        <v>2639</v>
      </c>
      <c r="G3518" s="82">
        <f>VLOOKUP($J3517,ASBVs!$A$2:$I$1041,9,FALSE)</f>
        <v>44701</v>
      </c>
      <c r="H3518" s="83"/>
      <c r="I3518" s="83"/>
      <c r="J3518" s="84"/>
    </row>
    <row r="3519" spans="2:10" ht="12.6" customHeight="1" x14ac:dyDescent="0.3">
      <c r="B3519" s="27" t="s">
        <v>0</v>
      </c>
      <c r="C3519" s="28" t="s">
        <v>1</v>
      </c>
      <c r="D3519" s="28" t="s">
        <v>2</v>
      </c>
      <c r="E3519" s="28" t="s">
        <v>3</v>
      </c>
      <c r="F3519" s="27" t="s">
        <v>4</v>
      </c>
      <c r="G3519" s="28" t="s">
        <v>1093</v>
      </c>
      <c r="H3519" s="28" t="s">
        <v>1092</v>
      </c>
      <c r="I3519" s="28" t="s">
        <v>5</v>
      </c>
      <c r="J3519" s="28" t="s">
        <v>2652</v>
      </c>
    </row>
    <row r="3520" spans="2:10" ht="12.6" customHeight="1" x14ac:dyDescent="0.3">
      <c r="B3520" s="29">
        <f>VLOOKUP($J3517,ASBVs!$A$2:$AP$1041,11,FALSE)</f>
        <v>0.69</v>
      </c>
      <c r="C3520" s="29">
        <f>VLOOKUP($J3517,ASBVs!$A$2:$AP$1041,13,FALSE)</f>
        <v>9.08</v>
      </c>
      <c r="D3520" s="29">
        <f>VLOOKUP($J3517,ASBVs!$A$2:$AP$1041,15,FALSE)</f>
        <v>14.56</v>
      </c>
      <c r="E3520" s="29">
        <f>VLOOKUP($J3517,ASBVs!$A$2:$AP$1041,17,FALSE)</f>
        <v>-0.86</v>
      </c>
      <c r="F3520" s="29">
        <f>VLOOKUP($J3517,ASBVs!$A$2:$AP$1041,19,FALSE)</f>
        <v>0.49</v>
      </c>
      <c r="G3520" s="39">
        <f>VLOOKUP($J3517,ASBVs!$A$2:$AP$1041,41,FALSE)</f>
        <v>0.46</v>
      </c>
      <c r="H3520" s="39">
        <f>VLOOKUP($J3517,ASBVs!$A$2:$AP$1041,39,FALSE)</f>
        <v>0.27</v>
      </c>
      <c r="I3520" s="29">
        <f>VLOOKUP($J3517,ASBVs!$A$2:$AP$1041,21,FALSE)</f>
        <v>0.84</v>
      </c>
      <c r="J3520" s="39">
        <f>VLOOKUP($J3517,ASBVs!$A$2:$AP$1041,31,FALSE)</f>
        <v>0.3</v>
      </c>
    </row>
    <row r="3521" spans="2:10" ht="12.6" customHeight="1" x14ac:dyDescent="0.3">
      <c r="B3521" s="29">
        <f>VLOOKUP($J3517,ASBVs!$A$2:$AP$1041,12,FALSE)</f>
        <v>68</v>
      </c>
      <c r="C3521" s="29">
        <f>VLOOKUP($J3517,ASBVs!$A$2:$AP$1041,14,FALSE)</f>
        <v>71</v>
      </c>
      <c r="D3521" s="29">
        <f>VLOOKUP($J3517,ASBVs!$A$2:$AP$1041,16,FALSE)</f>
        <v>63</v>
      </c>
      <c r="E3521" s="29">
        <f>VLOOKUP($J3517,ASBVs!$A$2:$AP$1041,18,FALSE)</f>
        <v>67</v>
      </c>
      <c r="F3521" s="29">
        <f>VLOOKUP($J3517,ASBVs!$A$2:$AP$1041,20,FALSE)</f>
        <v>66</v>
      </c>
      <c r="G3521" s="29">
        <f>VLOOKUP($J3517,ASBVs!$A$2:$AP$1041,42,FALSE)</f>
        <v>61</v>
      </c>
      <c r="H3521" s="29">
        <f>VLOOKUP($J3517,ASBVs!$A$2:$AP$1041,40,FALSE)</f>
        <v>52</v>
      </c>
      <c r="I3521" s="29">
        <f>VLOOKUP($J3517,ASBVs!$A$2:$AP$1041,22,FALSE)</f>
        <v>62</v>
      </c>
      <c r="J3521" s="29">
        <f>VLOOKUP($J3517,ASBVs!$A$2:$AP$1041,32,FALSE)</f>
        <v>59</v>
      </c>
    </row>
    <row r="3522" spans="2:10" ht="12.6" customHeight="1" x14ac:dyDescent="0.3">
      <c r="B3522" s="31" t="s">
        <v>1089</v>
      </c>
      <c r="C3522" s="27" t="s">
        <v>1090</v>
      </c>
      <c r="D3522" s="27" t="s">
        <v>1091</v>
      </c>
      <c r="E3522" s="27" t="s">
        <v>8</v>
      </c>
      <c r="F3522" s="27" t="s">
        <v>6</v>
      </c>
      <c r="G3522" s="27" t="s">
        <v>7</v>
      </c>
      <c r="H3522" s="27" t="s">
        <v>2638</v>
      </c>
      <c r="I3522" s="85" t="s">
        <v>2700</v>
      </c>
      <c r="J3522" s="86"/>
    </row>
    <row r="3523" spans="2:10" ht="12.6" customHeight="1" x14ac:dyDescent="0.3">
      <c r="B3523" s="30">
        <f>VLOOKUP($J3517,ASBVs!$A$2:$AP$1041,33,FALSE)</f>
        <v>0.05</v>
      </c>
      <c r="C3523" s="30">
        <f>VLOOKUP($J3517,ASBVs!$A$2:$AP$1041,35,FALSE)</f>
        <v>0.23</v>
      </c>
      <c r="D3523" s="30">
        <f>VLOOKUP($J3517,ASBVs!$A$2:$AP$1041,37,FALSE)</f>
        <v>0.02</v>
      </c>
      <c r="E3523" s="32">
        <f>VLOOKUP($J3517,ASBVs!$A$2:$AP$1041,29,FALSE)</f>
        <v>4.95</v>
      </c>
      <c r="F3523" s="32">
        <f>VLOOKUP($J3517,ASBVs!$A$2:$AP$1041,23,FALSE)</f>
        <v>-0.31</v>
      </c>
      <c r="G3523" s="32">
        <f>VLOOKUP($J3517,ASBVs!$A$2:$AP$1041,25,FALSE)</f>
        <v>6.17</v>
      </c>
      <c r="H3523" s="32">
        <f>VLOOKUP($J3517,ASBVs!$A$2:$AP$1041,27,FALSE)</f>
        <v>0.31</v>
      </c>
      <c r="I3523" s="86"/>
      <c r="J3523" s="86"/>
    </row>
    <row r="3524" spans="2:10" ht="12.6" customHeight="1" x14ac:dyDescent="0.3">
      <c r="B3524" s="33">
        <f>VLOOKUP($J3517,ASBVs!$A$2:$AP$1041,34,FALSE)</f>
        <v>46</v>
      </c>
      <c r="C3524" s="33">
        <f>VLOOKUP($J3517,ASBVs!$A$2:$AP$1041,36,FALSE)</f>
        <v>55</v>
      </c>
      <c r="D3524" s="33">
        <f>VLOOKUP($J3517,ASBVs!$A$2:$AP$1041,38,FALSE)</f>
        <v>39</v>
      </c>
      <c r="E3524" s="33">
        <f>VLOOKUP($J3517,ASBVs!$A$2:$AP$1041,30,FALSE)</f>
        <v>60</v>
      </c>
      <c r="F3524" s="33">
        <f>VLOOKUP($J3517,ASBVs!$A$2:$AP$1041,24,FALSE)</f>
        <v>52</v>
      </c>
      <c r="G3524" s="33">
        <f>VLOOKUP($J3517,ASBVs!$A$2:$AP$1041,26,FALSE)</f>
        <v>52</v>
      </c>
      <c r="H3524" s="33">
        <f>VLOOKUP($J3517,ASBVs!$A$2:$AP$1041,28,FALSE)</f>
        <v>55</v>
      </c>
      <c r="I3524" s="99">
        <f>VLOOKUP($J3517,ASBVs!$A$2:$AQ$1041,43,FALSE)</f>
        <v>9.92</v>
      </c>
      <c r="J3524" s="79"/>
    </row>
    <row r="3525" spans="2:10" ht="12.6" customHeight="1" x14ac:dyDescent="0.3">
      <c r="B3525" s="87" t="s">
        <v>2695</v>
      </c>
      <c r="C3525" s="88"/>
      <c r="D3525" s="89" t="s">
        <v>2699</v>
      </c>
      <c r="E3525" s="90"/>
      <c r="F3525" s="91" t="str">
        <f>VLOOKUP($J3517,ASBVs!$A$2:$F$1041,6,FALSE)</f>
        <v xml:space="preserve"> </v>
      </c>
      <c r="G3525" s="34" t="s">
        <v>2669</v>
      </c>
      <c r="H3525" s="35" t="str">
        <f>VLOOKUP($J3517,ASBVs!$A$2:$AU$1041,46,FALSE)</f>
        <v>2</v>
      </c>
      <c r="I3525" s="34" t="s">
        <v>2670</v>
      </c>
      <c r="J3525" s="35" t="str">
        <f>VLOOKUP($J3517,ASBVs!$A$2:$AU$1041,47,FALSE)</f>
        <v>1</v>
      </c>
    </row>
    <row r="3526" spans="2:10" ht="12.6" customHeight="1" x14ac:dyDescent="0.3">
      <c r="B3526" s="93">
        <f>VLOOKUP($J3517,ASBVs!$A$2:$AS$1041,45,FALSE)</f>
        <v>126.91</v>
      </c>
      <c r="C3526" s="94"/>
      <c r="D3526" s="93">
        <f>VLOOKUP($J3517,ASBVs!$A$2:$AS$1041,44,FALSE)</f>
        <v>151.82</v>
      </c>
      <c r="E3526" s="94"/>
      <c r="F3526" s="92"/>
      <c r="G3526" s="34" t="s">
        <v>2671</v>
      </c>
      <c r="H3526" s="35" t="str">
        <f>VLOOKUP($J3517,ASBVs!$A$2:$AW$1041,48,FALSE)</f>
        <v>2</v>
      </c>
      <c r="I3526" s="34" t="s">
        <v>2672</v>
      </c>
      <c r="J3526" s="35">
        <f>VLOOKUP($J3517,ASBVs!$A$2:$AW$1041,49,FALSE)</f>
        <v>3</v>
      </c>
    </row>
    <row r="3527" spans="2:10" ht="12.6" customHeight="1" x14ac:dyDescent="0.3">
      <c r="B3527" s="36" t="s">
        <v>2696</v>
      </c>
      <c r="C3527" s="95" t="str">
        <f>VLOOKUP($J3517,ASBVs!$A$2:$E$1041,5,FALSE)</f>
        <v xml:space="preserve">Individual </v>
      </c>
      <c r="D3527" s="96"/>
      <c r="E3527" s="97" t="s">
        <v>2697</v>
      </c>
      <c r="F3527" s="98"/>
      <c r="G3527" s="74"/>
      <c r="H3527" s="75"/>
      <c r="I3527" s="37" t="s">
        <v>2698</v>
      </c>
      <c r="J3527" s="38"/>
    </row>
    <row r="3529" spans="2:10" ht="12.6" customHeight="1" x14ac:dyDescent="0.3">
      <c r="B3529" s="76" t="s">
        <v>2692</v>
      </c>
      <c r="C3529" s="77"/>
      <c r="D3529" s="20" t="str">
        <f>VLOOKUP($J3529,ASBVs!$A$2:$B$1041,2,FALSE)</f>
        <v>225478</v>
      </c>
      <c r="E3529" s="21"/>
      <c r="F3529" s="22" t="str">
        <f>VLOOKUP($J3529,ASBVs!$A$2:$J$1041,10,FALSE)</f>
        <v>Single</v>
      </c>
      <c r="G3529" s="78" t="str">
        <f>VLOOKUP($J3529,ASBVs!$A$2:$AX$1041,50,FALSE)</f>
        <v xml:space="preserve"> </v>
      </c>
      <c r="H3529" s="79"/>
      <c r="I3529" s="23" t="s">
        <v>2693</v>
      </c>
      <c r="J3529" s="24">
        <v>285</v>
      </c>
    </row>
    <row r="3530" spans="2:10" ht="12.6" customHeight="1" x14ac:dyDescent="0.3">
      <c r="B3530" s="25" t="s">
        <v>2694</v>
      </c>
      <c r="C3530" s="80" t="str">
        <f>VLOOKUP($J3529,ASBVs!$A$2:$H$1041,8,FALSE)</f>
        <v>218909</v>
      </c>
      <c r="D3530" s="80"/>
      <c r="E3530" s="81"/>
      <c r="F3530" s="26" t="s">
        <v>2639</v>
      </c>
      <c r="G3530" s="82">
        <f>VLOOKUP($J3529,ASBVs!$A$2:$I$1041,9,FALSE)</f>
        <v>44725</v>
      </c>
      <c r="H3530" s="83"/>
      <c r="I3530" s="83"/>
      <c r="J3530" s="84"/>
    </row>
    <row r="3531" spans="2:10" ht="12.6" customHeight="1" x14ac:dyDescent="0.3">
      <c r="B3531" s="27" t="s">
        <v>0</v>
      </c>
      <c r="C3531" s="28" t="s">
        <v>1</v>
      </c>
      <c r="D3531" s="28" t="s">
        <v>2</v>
      </c>
      <c r="E3531" s="28" t="s">
        <v>3</v>
      </c>
      <c r="F3531" s="27" t="s">
        <v>4</v>
      </c>
      <c r="G3531" s="28" t="s">
        <v>1093</v>
      </c>
      <c r="H3531" s="28" t="s">
        <v>1092</v>
      </c>
      <c r="I3531" s="28" t="s">
        <v>5</v>
      </c>
      <c r="J3531" s="28" t="s">
        <v>2652</v>
      </c>
    </row>
    <row r="3532" spans="2:10" ht="12.6" customHeight="1" x14ac:dyDescent="0.3">
      <c r="B3532" s="29">
        <f>VLOOKUP($J3529,ASBVs!$A$2:$AP$1041,11,FALSE)</f>
        <v>0.22</v>
      </c>
      <c r="C3532" s="29">
        <f>VLOOKUP($J3529,ASBVs!$A$2:$AP$1041,13,FALSE)</f>
        <v>6.09</v>
      </c>
      <c r="D3532" s="29">
        <f>VLOOKUP($J3529,ASBVs!$A$2:$AP$1041,15,FALSE)</f>
        <v>8.5</v>
      </c>
      <c r="E3532" s="29">
        <f>VLOOKUP($J3529,ASBVs!$A$2:$AP$1041,17,FALSE)</f>
        <v>0.59</v>
      </c>
      <c r="F3532" s="29">
        <f>VLOOKUP($J3529,ASBVs!$A$2:$AP$1041,19,FALSE)</f>
        <v>2.11</v>
      </c>
      <c r="G3532" s="39">
        <f>VLOOKUP($J3529,ASBVs!$A$2:$AP$1041,41,FALSE)</f>
        <v>0.6</v>
      </c>
      <c r="H3532" s="39">
        <f>VLOOKUP($J3529,ASBVs!$A$2:$AP$1041,39,FALSE)</f>
        <v>0.28000000000000003</v>
      </c>
      <c r="I3532" s="29">
        <f>VLOOKUP($J3529,ASBVs!$A$2:$AP$1041,21,FALSE)</f>
        <v>0.42</v>
      </c>
      <c r="J3532" s="39">
        <f>VLOOKUP($J3529,ASBVs!$A$2:$AP$1041,31,FALSE)</f>
        <v>0.39</v>
      </c>
    </row>
    <row r="3533" spans="2:10" ht="12.6" customHeight="1" x14ac:dyDescent="0.3">
      <c r="B3533" s="29">
        <f>VLOOKUP($J3529,ASBVs!$A$2:$AP$1041,12,FALSE)</f>
        <v>66</v>
      </c>
      <c r="C3533" s="29">
        <f>VLOOKUP($J3529,ASBVs!$A$2:$AP$1041,14,FALSE)</f>
        <v>70</v>
      </c>
      <c r="D3533" s="29">
        <f>VLOOKUP($J3529,ASBVs!$A$2:$AP$1041,16,FALSE)</f>
        <v>61</v>
      </c>
      <c r="E3533" s="29">
        <f>VLOOKUP($J3529,ASBVs!$A$2:$AP$1041,18,FALSE)</f>
        <v>63</v>
      </c>
      <c r="F3533" s="29">
        <f>VLOOKUP($J3529,ASBVs!$A$2:$AP$1041,20,FALSE)</f>
        <v>63</v>
      </c>
      <c r="G3533" s="29">
        <f>VLOOKUP($J3529,ASBVs!$A$2:$AP$1041,42,FALSE)</f>
        <v>54</v>
      </c>
      <c r="H3533" s="29">
        <f>VLOOKUP($J3529,ASBVs!$A$2:$AP$1041,40,FALSE)</f>
        <v>48</v>
      </c>
      <c r="I3533" s="29">
        <f>VLOOKUP($J3529,ASBVs!$A$2:$AP$1041,22,FALSE)</f>
        <v>58</v>
      </c>
      <c r="J3533" s="29">
        <f>VLOOKUP($J3529,ASBVs!$A$2:$AP$1041,32,FALSE)</f>
        <v>52</v>
      </c>
    </row>
    <row r="3534" spans="2:10" ht="12.6" customHeight="1" x14ac:dyDescent="0.3">
      <c r="B3534" s="31" t="s">
        <v>1089</v>
      </c>
      <c r="C3534" s="27" t="s">
        <v>1090</v>
      </c>
      <c r="D3534" s="27" t="s">
        <v>1091</v>
      </c>
      <c r="E3534" s="27" t="s">
        <v>8</v>
      </c>
      <c r="F3534" s="27" t="s">
        <v>6</v>
      </c>
      <c r="G3534" s="27" t="s">
        <v>7</v>
      </c>
      <c r="H3534" s="27" t="s">
        <v>2638</v>
      </c>
      <c r="I3534" s="85" t="s">
        <v>2700</v>
      </c>
      <c r="J3534" s="86"/>
    </row>
    <row r="3535" spans="2:10" ht="12.6" customHeight="1" x14ac:dyDescent="0.3">
      <c r="B3535" s="30">
        <f>VLOOKUP($J3529,ASBVs!$A$2:$AP$1041,33,FALSE)</f>
        <v>0.06</v>
      </c>
      <c r="C3535" s="30">
        <f>VLOOKUP($J3529,ASBVs!$A$2:$AP$1041,35,FALSE)</f>
        <v>0.24</v>
      </c>
      <c r="D3535" s="30">
        <f>VLOOKUP($J3529,ASBVs!$A$2:$AP$1041,37,FALSE)</f>
        <v>0.01</v>
      </c>
      <c r="E3535" s="32">
        <f>VLOOKUP($J3529,ASBVs!$A$2:$AP$1041,29,FALSE)</f>
        <v>3.6</v>
      </c>
      <c r="F3535" s="32">
        <f>VLOOKUP($J3529,ASBVs!$A$2:$AP$1041,23,FALSE)</f>
        <v>-0.28000000000000003</v>
      </c>
      <c r="G3535" s="32">
        <f>VLOOKUP($J3529,ASBVs!$A$2:$AP$1041,25,FALSE)</f>
        <v>1.89</v>
      </c>
      <c r="H3535" s="32">
        <f>VLOOKUP($J3529,ASBVs!$A$2:$AP$1041,27,FALSE)</f>
        <v>1.78</v>
      </c>
      <c r="I3535" s="86"/>
      <c r="J3535" s="86"/>
    </row>
    <row r="3536" spans="2:10" ht="12.6" customHeight="1" x14ac:dyDescent="0.3">
      <c r="B3536" s="33">
        <f>VLOOKUP($J3529,ASBVs!$A$2:$AP$1041,34,FALSE)</f>
        <v>42</v>
      </c>
      <c r="C3536" s="33">
        <f>VLOOKUP($J3529,ASBVs!$A$2:$AP$1041,36,FALSE)</f>
        <v>51</v>
      </c>
      <c r="D3536" s="33">
        <f>VLOOKUP($J3529,ASBVs!$A$2:$AP$1041,38,FALSE)</f>
        <v>37</v>
      </c>
      <c r="E3536" s="33">
        <f>VLOOKUP($J3529,ASBVs!$A$2:$AP$1041,30,FALSE)</f>
        <v>57</v>
      </c>
      <c r="F3536" s="33">
        <f>VLOOKUP($J3529,ASBVs!$A$2:$AP$1041,24,FALSE)</f>
        <v>50</v>
      </c>
      <c r="G3536" s="33">
        <f>VLOOKUP($J3529,ASBVs!$A$2:$AP$1041,26,FALSE)</f>
        <v>49</v>
      </c>
      <c r="H3536" s="33">
        <f>VLOOKUP($J3529,ASBVs!$A$2:$AP$1041,28,FALSE)</f>
        <v>52</v>
      </c>
      <c r="I3536" s="99">
        <f>VLOOKUP($J3529,ASBVs!$A$2:$AQ$1041,43,FALSE)</f>
        <v>6.51</v>
      </c>
      <c r="J3536" s="79"/>
    </row>
    <row r="3537" spans="2:10" ht="12.6" customHeight="1" x14ac:dyDescent="0.3">
      <c r="B3537" s="87" t="s">
        <v>2695</v>
      </c>
      <c r="C3537" s="88"/>
      <c r="D3537" s="89" t="s">
        <v>2699</v>
      </c>
      <c r="E3537" s="90"/>
      <c r="F3537" s="91" t="str">
        <f>VLOOKUP($J3529,ASBVs!$A$2:$F$1041,6,FALSE)</f>
        <v xml:space="preserve"> </v>
      </c>
      <c r="G3537" s="34" t="s">
        <v>2669</v>
      </c>
      <c r="H3537" s="35" t="str">
        <f>VLOOKUP($J3529,ASBVs!$A$2:$AU$1041,46,FALSE)</f>
        <v>3</v>
      </c>
      <c r="I3537" s="34" t="s">
        <v>2670</v>
      </c>
      <c r="J3537" s="35" t="str">
        <f>VLOOKUP($J3529,ASBVs!$A$2:$AU$1041,47,FALSE)</f>
        <v>2</v>
      </c>
    </row>
    <row r="3538" spans="2:10" ht="12.6" customHeight="1" x14ac:dyDescent="0.3">
      <c r="B3538" s="93">
        <f>VLOOKUP($J3529,ASBVs!$A$2:$AS$1041,45,FALSE)</f>
        <v>125.55</v>
      </c>
      <c r="C3538" s="94"/>
      <c r="D3538" s="93">
        <f>VLOOKUP($J3529,ASBVs!$A$2:$AS$1041,44,FALSE)</f>
        <v>169.31</v>
      </c>
      <c r="E3538" s="94"/>
      <c r="F3538" s="92"/>
      <c r="G3538" s="34" t="s">
        <v>2671</v>
      </c>
      <c r="H3538" s="35" t="str">
        <f>VLOOKUP($J3529,ASBVs!$A$2:$AW$1041,48,FALSE)</f>
        <v>2</v>
      </c>
      <c r="I3538" s="34" t="s">
        <v>2672</v>
      </c>
      <c r="J3538" s="35">
        <f>VLOOKUP($J3529,ASBVs!$A$2:$AW$1041,49,FALSE)</f>
        <v>4</v>
      </c>
    </row>
    <row r="3539" spans="2:10" ht="12.6" customHeight="1" x14ac:dyDescent="0.3">
      <c r="B3539" s="36" t="s">
        <v>2696</v>
      </c>
      <c r="C3539" s="95" t="str">
        <f>VLOOKUP($J3529,ASBVs!$A$2:$E$1041,5,FALSE)</f>
        <v xml:space="preserve">Individual </v>
      </c>
      <c r="D3539" s="96"/>
      <c r="E3539" s="97" t="s">
        <v>2697</v>
      </c>
      <c r="F3539" s="98"/>
      <c r="G3539" s="74"/>
      <c r="H3539" s="75"/>
      <c r="I3539" s="37" t="s">
        <v>2698</v>
      </c>
      <c r="J3539" s="38"/>
    </row>
    <row r="3541" spans="2:10" ht="12.6" customHeight="1" x14ac:dyDescent="0.3">
      <c r="B3541" s="76" t="s">
        <v>2692</v>
      </c>
      <c r="C3541" s="77"/>
      <c r="D3541" s="20" t="str">
        <f>VLOOKUP($J3541,ASBVs!$A$2:$B$1041,2,FALSE)</f>
        <v>225404</v>
      </c>
      <c r="E3541" s="21"/>
      <c r="F3541" s="22" t="str">
        <f>VLOOKUP($J3541,ASBVs!$A$2:$J$1041,10,FALSE)</f>
        <v>Single</v>
      </c>
      <c r="G3541" s="78" t="str">
        <f>VLOOKUP($J3541,ASBVs!$A$2:$AX$1041,50,FALSE)</f>
        <v xml:space="preserve"> </v>
      </c>
      <c r="H3541" s="79"/>
      <c r="I3541" s="23" t="s">
        <v>2693</v>
      </c>
      <c r="J3541" s="24">
        <v>286</v>
      </c>
    </row>
    <row r="3542" spans="2:10" ht="12.6" customHeight="1" x14ac:dyDescent="0.3">
      <c r="B3542" s="25" t="s">
        <v>2694</v>
      </c>
      <c r="C3542" s="80" t="str">
        <f>VLOOKUP($J3541,ASBVs!$A$2:$H$1041,8,FALSE)</f>
        <v>218909</v>
      </c>
      <c r="D3542" s="80"/>
      <c r="E3542" s="81"/>
      <c r="F3542" s="26" t="s">
        <v>2639</v>
      </c>
      <c r="G3542" s="82">
        <f>VLOOKUP($J3541,ASBVs!$A$2:$I$1041,9,FALSE)</f>
        <v>44724</v>
      </c>
      <c r="H3542" s="83"/>
      <c r="I3542" s="83"/>
      <c r="J3542" s="84"/>
    </row>
    <row r="3543" spans="2:10" ht="12.6" customHeight="1" x14ac:dyDescent="0.3">
      <c r="B3543" s="27" t="s">
        <v>0</v>
      </c>
      <c r="C3543" s="28" t="s">
        <v>1</v>
      </c>
      <c r="D3543" s="28" t="s">
        <v>2</v>
      </c>
      <c r="E3543" s="28" t="s">
        <v>3</v>
      </c>
      <c r="F3543" s="27" t="s">
        <v>4</v>
      </c>
      <c r="G3543" s="28" t="s">
        <v>1093</v>
      </c>
      <c r="H3543" s="28" t="s">
        <v>1092</v>
      </c>
      <c r="I3543" s="28" t="s">
        <v>5</v>
      </c>
      <c r="J3543" s="28" t="s">
        <v>2652</v>
      </c>
    </row>
    <row r="3544" spans="2:10" ht="12.6" customHeight="1" x14ac:dyDescent="0.3">
      <c r="B3544" s="29">
        <f>VLOOKUP($J3541,ASBVs!$A$2:$AP$1041,11,FALSE)</f>
        <v>0.55000000000000004</v>
      </c>
      <c r="C3544" s="29">
        <f>VLOOKUP($J3541,ASBVs!$A$2:$AP$1041,13,FALSE)</f>
        <v>9.6300000000000008</v>
      </c>
      <c r="D3544" s="29">
        <f>VLOOKUP($J3541,ASBVs!$A$2:$AP$1041,15,FALSE)</f>
        <v>11.54</v>
      </c>
      <c r="E3544" s="29">
        <f>VLOOKUP($J3541,ASBVs!$A$2:$AP$1041,17,FALSE)</f>
        <v>-0.65</v>
      </c>
      <c r="F3544" s="29">
        <f>VLOOKUP($J3541,ASBVs!$A$2:$AP$1041,19,FALSE)</f>
        <v>1.1200000000000001</v>
      </c>
      <c r="G3544" s="39">
        <f>VLOOKUP($J3541,ASBVs!$A$2:$AP$1041,41,FALSE)</f>
        <v>0.42</v>
      </c>
      <c r="H3544" s="39">
        <f>VLOOKUP($J3541,ASBVs!$A$2:$AP$1041,39,FALSE)</f>
        <v>0.27</v>
      </c>
      <c r="I3544" s="29">
        <f>VLOOKUP($J3541,ASBVs!$A$2:$AP$1041,21,FALSE)</f>
        <v>-0.4</v>
      </c>
      <c r="J3544" s="39">
        <f>VLOOKUP($J3541,ASBVs!$A$2:$AP$1041,31,FALSE)</f>
        <v>0.24</v>
      </c>
    </row>
    <row r="3545" spans="2:10" ht="12.6" customHeight="1" x14ac:dyDescent="0.3">
      <c r="B3545" s="29">
        <f>VLOOKUP($J3541,ASBVs!$A$2:$AP$1041,12,FALSE)</f>
        <v>67</v>
      </c>
      <c r="C3545" s="29">
        <f>VLOOKUP($J3541,ASBVs!$A$2:$AP$1041,14,FALSE)</f>
        <v>70</v>
      </c>
      <c r="D3545" s="29">
        <f>VLOOKUP($J3541,ASBVs!$A$2:$AP$1041,16,FALSE)</f>
        <v>62</v>
      </c>
      <c r="E3545" s="29">
        <f>VLOOKUP($J3541,ASBVs!$A$2:$AP$1041,18,FALSE)</f>
        <v>64</v>
      </c>
      <c r="F3545" s="29">
        <f>VLOOKUP($J3541,ASBVs!$A$2:$AP$1041,20,FALSE)</f>
        <v>64</v>
      </c>
      <c r="G3545" s="29">
        <f>VLOOKUP($J3541,ASBVs!$A$2:$AP$1041,42,FALSE)</f>
        <v>56</v>
      </c>
      <c r="H3545" s="29">
        <f>VLOOKUP($J3541,ASBVs!$A$2:$AP$1041,40,FALSE)</f>
        <v>50</v>
      </c>
      <c r="I3545" s="29">
        <f>VLOOKUP($J3541,ASBVs!$A$2:$AP$1041,22,FALSE)</f>
        <v>58</v>
      </c>
      <c r="J3545" s="29">
        <f>VLOOKUP($J3541,ASBVs!$A$2:$AP$1041,32,FALSE)</f>
        <v>54</v>
      </c>
    </row>
    <row r="3546" spans="2:10" ht="12.6" customHeight="1" x14ac:dyDescent="0.3">
      <c r="B3546" s="31" t="s">
        <v>1089</v>
      </c>
      <c r="C3546" s="27" t="s">
        <v>1090</v>
      </c>
      <c r="D3546" s="27" t="s">
        <v>1091</v>
      </c>
      <c r="E3546" s="27" t="s">
        <v>8</v>
      </c>
      <c r="F3546" s="27" t="s">
        <v>6</v>
      </c>
      <c r="G3546" s="27" t="s">
        <v>7</v>
      </c>
      <c r="H3546" s="27" t="s">
        <v>2638</v>
      </c>
      <c r="I3546" s="85" t="s">
        <v>2700</v>
      </c>
      <c r="J3546" s="86"/>
    </row>
    <row r="3547" spans="2:10" ht="12.6" customHeight="1" x14ac:dyDescent="0.3">
      <c r="B3547" s="30">
        <f>VLOOKUP($J3541,ASBVs!$A$2:$AP$1041,33,FALSE)</f>
        <v>0.05</v>
      </c>
      <c r="C3547" s="30">
        <f>VLOOKUP($J3541,ASBVs!$A$2:$AP$1041,35,FALSE)</f>
        <v>0.33</v>
      </c>
      <c r="D3547" s="30">
        <f>VLOOKUP($J3541,ASBVs!$A$2:$AP$1041,37,FALSE)</f>
        <v>-0.02</v>
      </c>
      <c r="E3547" s="32">
        <f>VLOOKUP($J3541,ASBVs!$A$2:$AP$1041,29,FALSE)</f>
        <v>5.16</v>
      </c>
      <c r="F3547" s="32">
        <f>VLOOKUP($J3541,ASBVs!$A$2:$AP$1041,23,FALSE)</f>
        <v>-0.48</v>
      </c>
      <c r="G3547" s="32">
        <f>VLOOKUP($J3541,ASBVs!$A$2:$AP$1041,25,FALSE)</f>
        <v>5.37</v>
      </c>
      <c r="H3547" s="32">
        <f>VLOOKUP($J3541,ASBVs!$A$2:$AP$1041,27,FALSE)</f>
        <v>1.04</v>
      </c>
      <c r="I3547" s="86"/>
      <c r="J3547" s="86"/>
    </row>
    <row r="3548" spans="2:10" ht="12.6" customHeight="1" x14ac:dyDescent="0.3">
      <c r="B3548" s="33">
        <f>VLOOKUP($J3541,ASBVs!$A$2:$AP$1041,34,FALSE)</f>
        <v>45</v>
      </c>
      <c r="C3548" s="33">
        <f>VLOOKUP($J3541,ASBVs!$A$2:$AP$1041,36,FALSE)</f>
        <v>53</v>
      </c>
      <c r="D3548" s="33">
        <f>VLOOKUP($J3541,ASBVs!$A$2:$AP$1041,38,FALSE)</f>
        <v>39</v>
      </c>
      <c r="E3548" s="33">
        <f>VLOOKUP($J3541,ASBVs!$A$2:$AP$1041,30,FALSE)</f>
        <v>59</v>
      </c>
      <c r="F3548" s="33">
        <f>VLOOKUP($J3541,ASBVs!$A$2:$AP$1041,24,FALSE)</f>
        <v>51</v>
      </c>
      <c r="G3548" s="33">
        <f>VLOOKUP($J3541,ASBVs!$A$2:$AP$1041,26,FALSE)</f>
        <v>51</v>
      </c>
      <c r="H3548" s="33">
        <f>VLOOKUP($J3541,ASBVs!$A$2:$AP$1041,28,FALSE)</f>
        <v>53</v>
      </c>
      <c r="I3548" s="99">
        <f>VLOOKUP($J3541,ASBVs!$A$2:$AQ$1041,43,FALSE)</f>
        <v>9.23</v>
      </c>
      <c r="J3548" s="79"/>
    </row>
    <row r="3549" spans="2:10" ht="12.6" customHeight="1" x14ac:dyDescent="0.3">
      <c r="B3549" s="87" t="s">
        <v>2695</v>
      </c>
      <c r="C3549" s="88"/>
      <c r="D3549" s="89" t="s">
        <v>2699</v>
      </c>
      <c r="E3549" s="90"/>
      <c r="F3549" s="91" t="str">
        <f>VLOOKUP($J3541,ASBVs!$A$2:$F$1041,6,FALSE)</f>
        <v xml:space="preserve"> </v>
      </c>
      <c r="G3549" s="34" t="s">
        <v>2669</v>
      </c>
      <c r="H3549" s="35" t="str">
        <f>VLOOKUP($J3541,ASBVs!$A$2:$AU$1041,46,FALSE)</f>
        <v>3</v>
      </c>
      <c r="I3549" s="34" t="s">
        <v>2670</v>
      </c>
      <c r="J3549" s="35" t="str">
        <f>VLOOKUP($J3541,ASBVs!$A$2:$AU$1041,47,FALSE)</f>
        <v>2</v>
      </c>
    </row>
    <row r="3550" spans="2:10" ht="12.6" customHeight="1" x14ac:dyDescent="0.3">
      <c r="B3550" s="93">
        <f>VLOOKUP($J3541,ASBVs!$A$2:$AS$1041,45,FALSE)</f>
        <v>126.3</v>
      </c>
      <c r="C3550" s="94"/>
      <c r="D3550" s="93">
        <f>VLOOKUP($J3541,ASBVs!$A$2:$AS$1041,44,FALSE)</f>
        <v>168.66</v>
      </c>
      <c r="E3550" s="94"/>
      <c r="F3550" s="92"/>
      <c r="G3550" s="34" t="s">
        <v>2671</v>
      </c>
      <c r="H3550" s="35" t="str">
        <f>VLOOKUP($J3541,ASBVs!$A$2:$AW$1041,48,FALSE)</f>
        <v>3</v>
      </c>
      <c r="I3550" s="34" t="s">
        <v>2672</v>
      </c>
      <c r="J3550" s="35">
        <f>VLOOKUP($J3541,ASBVs!$A$2:$AW$1041,49,FALSE)</f>
        <v>2</v>
      </c>
    </row>
    <row r="3551" spans="2:10" ht="12.6" customHeight="1" x14ac:dyDescent="0.3">
      <c r="B3551" s="36" t="s">
        <v>2696</v>
      </c>
      <c r="C3551" s="95" t="str">
        <f>VLOOKUP($J3541,ASBVs!$A$2:$E$1041,5,FALSE)</f>
        <v xml:space="preserve">Individual </v>
      </c>
      <c r="D3551" s="96"/>
      <c r="E3551" s="97" t="s">
        <v>2697</v>
      </c>
      <c r="F3551" s="98"/>
      <c r="G3551" s="74"/>
      <c r="H3551" s="75"/>
      <c r="I3551" s="37" t="s">
        <v>2698</v>
      </c>
      <c r="J3551" s="38"/>
    </row>
    <row r="3553" spans="2:10" ht="12.6" customHeight="1" x14ac:dyDescent="0.3">
      <c r="B3553" s="76" t="s">
        <v>2692</v>
      </c>
      <c r="C3553" s="77"/>
      <c r="D3553" s="20" t="str">
        <f>VLOOKUP($J3553,ASBVs!$A$2:$B$1041,2,FALSE)</f>
        <v>224473</v>
      </c>
      <c r="E3553" s="21"/>
      <c r="F3553" s="22" t="str">
        <f>VLOOKUP($J3553,ASBVs!$A$2:$J$1041,10,FALSE)</f>
        <v>Twin</v>
      </c>
      <c r="G3553" s="78" t="str">
        <f>VLOOKUP($J3553,ASBVs!$A$2:$AX$1041,50,FALSE)</f>
        <v xml:space="preserve"> </v>
      </c>
      <c r="H3553" s="79"/>
      <c r="I3553" s="23" t="s">
        <v>2693</v>
      </c>
      <c r="J3553" s="24">
        <v>287</v>
      </c>
    </row>
    <row r="3554" spans="2:10" ht="12.6" customHeight="1" x14ac:dyDescent="0.3">
      <c r="B3554" s="25" t="s">
        <v>2694</v>
      </c>
      <c r="C3554" s="80" t="str">
        <f>VLOOKUP($J3553,ASBVs!$A$2:$H$1041,8,FALSE)</f>
        <v>193431</v>
      </c>
      <c r="D3554" s="80"/>
      <c r="E3554" s="81"/>
      <c r="F3554" s="26" t="s">
        <v>2639</v>
      </c>
      <c r="G3554" s="82">
        <f>VLOOKUP($J3553,ASBVs!$A$2:$I$1041,9,FALSE)</f>
        <v>44709</v>
      </c>
      <c r="H3554" s="83"/>
      <c r="I3554" s="83"/>
      <c r="J3554" s="84"/>
    </row>
    <row r="3555" spans="2:10" ht="12.6" customHeight="1" x14ac:dyDescent="0.3">
      <c r="B3555" s="27" t="s">
        <v>0</v>
      </c>
      <c r="C3555" s="28" t="s">
        <v>1</v>
      </c>
      <c r="D3555" s="28" t="s">
        <v>2</v>
      </c>
      <c r="E3555" s="28" t="s">
        <v>3</v>
      </c>
      <c r="F3555" s="27" t="s">
        <v>4</v>
      </c>
      <c r="G3555" s="28" t="s">
        <v>1093</v>
      </c>
      <c r="H3555" s="28" t="s">
        <v>1092</v>
      </c>
      <c r="I3555" s="28" t="s">
        <v>5</v>
      </c>
      <c r="J3555" s="28" t="s">
        <v>2652</v>
      </c>
    </row>
    <row r="3556" spans="2:10" ht="12.6" customHeight="1" x14ac:dyDescent="0.3">
      <c r="B3556" s="29">
        <f>VLOOKUP($J3553,ASBVs!$A$2:$AP$1041,11,FALSE)</f>
        <v>0.52</v>
      </c>
      <c r="C3556" s="29">
        <f>VLOOKUP($J3553,ASBVs!$A$2:$AP$1041,13,FALSE)</f>
        <v>8.82</v>
      </c>
      <c r="D3556" s="29">
        <f>VLOOKUP($J3553,ASBVs!$A$2:$AP$1041,15,FALSE)</f>
        <v>13.03</v>
      </c>
      <c r="E3556" s="29">
        <f>VLOOKUP($J3553,ASBVs!$A$2:$AP$1041,17,FALSE)</f>
        <v>0.33</v>
      </c>
      <c r="F3556" s="29">
        <f>VLOOKUP($J3553,ASBVs!$A$2:$AP$1041,19,FALSE)</f>
        <v>2.82</v>
      </c>
      <c r="G3556" s="39">
        <f>VLOOKUP($J3553,ASBVs!$A$2:$AP$1041,41,FALSE)</f>
        <v>0.44</v>
      </c>
      <c r="H3556" s="39">
        <f>VLOOKUP($J3553,ASBVs!$A$2:$AP$1041,39,FALSE)</f>
        <v>0.25</v>
      </c>
      <c r="I3556" s="29">
        <f>VLOOKUP($J3553,ASBVs!$A$2:$AP$1041,21,FALSE)</f>
        <v>0.09</v>
      </c>
      <c r="J3556" s="39">
        <f>VLOOKUP($J3553,ASBVs!$A$2:$AP$1041,31,FALSE)</f>
        <v>0.32</v>
      </c>
    </row>
    <row r="3557" spans="2:10" ht="12.6" customHeight="1" x14ac:dyDescent="0.3">
      <c r="B3557" s="29">
        <f>VLOOKUP($J3553,ASBVs!$A$2:$AP$1041,12,FALSE)</f>
        <v>67</v>
      </c>
      <c r="C3557" s="29">
        <f>VLOOKUP($J3553,ASBVs!$A$2:$AP$1041,14,FALSE)</f>
        <v>71</v>
      </c>
      <c r="D3557" s="29">
        <f>VLOOKUP($J3553,ASBVs!$A$2:$AP$1041,16,FALSE)</f>
        <v>63</v>
      </c>
      <c r="E3557" s="29">
        <f>VLOOKUP($J3553,ASBVs!$A$2:$AP$1041,18,FALSE)</f>
        <v>67</v>
      </c>
      <c r="F3557" s="29">
        <f>VLOOKUP($J3553,ASBVs!$A$2:$AP$1041,20,FALSE)</f>
        <v>67</v>
      </c>
      <c r="G3557" s="29">
        <f>VLOOKUP($J3553,ASBVs!$A$2:$AP$1041,42,FALSE)</f>
        <v>58</v>
      </c>
      <c r="H3557" s="29">
        <f>VLOOKUP($J3553,ASBVs!$A$2:$AP$1041,40,FALSE)</f>
        <v>50</v>
      </c>
      <c r="I3557" s="29">
        <f>VLOOKUP($J3553,ASBVs!$A$2:$AP$1041,22,FALSE)</f>
        <v>62</v>
      </c>
      <c r="J3557" s="29">
        <f>VLOOKUP($J3553,ASBVs!$A$2:$AP$1041,32,FALSE)</f>
        <v>56</v>
      </c>
    </row>
    <row r="3558" spans="2:10" ht="12.6" customHeight="1" x14ac:dyDescent="0.3">
      <c r="B3558" s="31" t="s">
        <v>1089</v>
      </c>
      <c r="C3558" s="27" t="s">
        <v>1090</v>
      </c>
      <c r="D3558" s="27" t="s">
        <v>1091</v>
      </c>
      <c r="E3558" s="27" t="s">
        <v>8</v>
      </c>
      <c r="F3558" s="27" t="s">
        <v>6</v>
      </c>
      <c r="G3558" s="27" t="s">
        <v>7</v>
      </c>
      <c r="H3558" s="27" t="s">
        <v>2638</v>
      </c>
      <c r="I3558" s="85" t="s">
        <v>2700</v>
      </c>
      <c r="J3558" s="86"/>
    </row>
    <row r="3559" spans="2:10" ht="12.6" customHeight="1" x14ac:dyDescent="0.3">
      <c r="B3559" s="30">
        <f>VLOOKUP($J3553,ASBVs!$A$2:$AP$1041,33,FALSE)</f>
        <v>0.06</v>
      </c>
      <c r="C3559" s="30">
        <f>VLOOKUP($J3553,ASBVs!$A$2:$AP$1041,35,FALSE)</f>
        <v>0.15</v>
      </c>
      <c r="D3559" s="30">
        <f>VLOOKUP($J3553,ASBVs!$A$2:$AP$1041,37,FALSE)</f>
        <v>0.03</v>
      </c>
      <c r="E3559" s="32">
        <f>VLOOKUP($J3553,ASBVs!$A$2:$AP$1041,29,FALSE)</f>
        <v>5.27</v>
      </c>
      <c r="F3559" s="32">
        <f>VLOOKUP($J3553,ASBVs!$A$2:$AP$1041,23,FALSE)</f>
        <v>-0.41</v>
      </c>
      <c r="G3559" s="32">
        <f>VLOOKUP($J3553,ASBVs!$A$2:$AP$1041,25,FALSE)</f>
        <v>3.52</v>
      </c>
      <c r="H3559" s="32">
        <f>VLOOKUP($J3553,ASBVs!$A$2:$AP$1041,27,FALSE)</f>
        <v>2.58</v>
      </c>
      <c r="I3559" s="86"/>
      <c r="J3559" s="86"/>
    </row>
    <row r="3560" spans="2:10" ht="12.6" customHeight="1" x14ac:dyDescent="0.3">
      <c r="B3560" s="33">
        <f>VLOOKUP($J3553,ASBVs!$A$2:$AP$1041,34,FALSE)</f>
        <v>45</v>
      </c>
      <c r="C3560" s="33">
        <f>VLOOKUP($J3553,ASBVs!$A$2:$AP$1041,36,FALSE)</f>
        <v>53</v>
      </c>
      <c r="D3560" s="33">
        <f>VLOOKUP($J3553,ASBVs!$A$2:$AP$1041,38,FALSE)</f>
        <v>38</v>
      </c>
      <c r="E3560" s="33">
        <f>VLOOKUP($J3553,ASBVs!$A$2:$AP$1041,30,FALSE)</f>
        <v>62</v>
      </c>
      <c r="F3560" s="33">
        <f>VLOOKUP($J3553,ASBVs!$A$2:$AP$1041,24,FALSE)</f>
        <v>52</v>
      </c>
      <c r="G3560" s="33">
        <f>VLOOKUP($J3553,ASBVs!$A$2:$AP$1041,26,FALSE)</f>
        <v>51</v>
      </c>
      <c r="H3560" s="33">
        <f>VLOOKUP($J3553,ASBVs!$A$2:$AP$1041,28,FALSE)</f>
        <v>54</v>
      </c>
      <c r="I3560" s="99">
        <f>VLOOKUP($J3553,ASBVs!$A$2:$AQ$1041,43,FALSE)</f>
        <v>8.91</v>
      </c>
      <c r="J3560" s="79"/>
    </row>
    <row r="3561" spans="2:10" ht="12.6" customHeight="1" x14ac:dyDescent="0.3">
      <c r="B3561" s="87" t="s">
        <v>2695</v>
      </c>
      <c r="C3561" s="88"/>
      <c r="D3561" s="89" t="s">
        <v>2699</v>
      </c>
      <c r="E3561" s="90"/>
      <c r="F3561" s="91" t="str">
        <f>VLOOKUP($J3553,ASBVs!$A$2:$F$1041,6,FALSE)</f>
        <v xml:space="preserve"> </v>
      </c>
      <c r="G3561" s="34" t="s">
        <v>2669</v>
      </c>
      <c r="H3561" s="35" t="str">
        <f>VLOOKUP($J3553,ASBVs!$A$2:$AU$1041,46,FALSE)</f>
        <v>2</v>
      </c>
      <c r="I3561" s="34" t="s">
        <v>2670</v>
      </c>
      <c r="J3561" s="35" t="str">
        <f>VLOOKUP($J3553,ASBVs!$A$2:$AU$1041,47,FALSE)</f>
        <v>1</v>
      </c>
    </row>
    <row r="3562" spans="2:10" ht="12.6" customHeight="1" x14ac:dyDescent="0.3">
      <c r="B3562" s="93">
        <f>VLOOKUP($J3553,ASBVs!$A$2:$AS$1041,45,FALSE)</f>
        <v>125.42</v>
      </c>
      <c r="C3562" s="94"/>
      <c r="D3562" s="93">
        <f>VLOOKUP($J3553,ASBVs!$A$2:$AS$1041,44,FALSE)</f>
        <v>169.27</v>
      </c>
      <c r="E3562" s="94"/>
      <c r="F3562" s="92"/>
      <c r="G3562" s="34" t="s">
        <v>2671</v>
      </c>
      <c r="H3562" s="35" t="str">
        <f>VLOOKUP($J3553,ASBVs!$A$2:$AW$1041,48,FALSE)</f>
        <v>1</v>
      </c>
      <c r="I3562" s="34" t="s">
        <v>2672</v>
      </c>
      <c r="J3562" s="35">
        <f>VLOOKUP($J3553,ASBVs!$A$2:$AW$1041,49,FALSE)</f>
        <v>4</v>
      </c>
    </row>
    <row r="3563" spans="2:10" ht="12.6" customHeight="1" x14ac:dyDescent="0.3">
      <c r="B3563" s="36" t="s">
        <v>2696</v>
      </c>
      <c r="C3563" s="95" t="str">
        <f>VLOOKUP($J3553,ASBVs!$A$2:$E$1041,5,FALSE)</f>
        <v xml:space="preserve">Individual </v>
      </c>
      <c r="D3563" s="96"/>
      <c r="E3563" s="97" t="s">
        <v>2697</v>
      </c>
      <c r="F3563" s="98"/>
      <c r="G3563" s="74"/>
      <c r="H3563" s="75"/>
      <c r="I3563" s="37" t="s">
        <v>2698</v>
      </c>
      <c r="J3563" s="38"/>
    </row>
    <row r="3565" spans="2:10" ht="12.6" customHeight="1" x14ac:dyDescent="0.3">
      <c r="B3565" s="76" t="s">
        <v>2692</v>
      </c>
      <c r="C3565" s="77"/>
      <c r="D3565" s="20" t="str">
        <f>VLOOKUP($J3565,ASBVs!$A$2:$B$1041,2,FALSE)</f>
        <v>226389</v>
      </c>
      <c r="E3565" s="21"/>
      <c r="F3565" s="22" t="str">
        <f>VLOOKUP($J3565,ASBVs!$A$2:$J$1041,10,FALSE)</f>
        <v>Single</v>
      </c>
      <c r="G3565" s="78" t="str">
        <f>VLOOKUP($J3565,ASBVs!$A$2:$AX$1041,50,FALSE)</f>
        <v xml:space="preserve"> </v>
      </c>
      <c r="H3565" s="79"/>
      <c r="I3565" s="23" t="s">
        <v>2693</v>
      </c>
      <c r="J3565" s="24">
        <v>288</v>
      </c>
    </row>
    <row r="3566" spans="2:10" ht="12.6" customHeight="1" x14ac:dyDescent="0.3">
      <c r="B3566" s="25" t="s">
        <v>2694</v>
      </c>
      <c r="C3566" s="80" t="str">
        <f>VLOOKUP($J3565,ASBVs!$A$2:$H$1041,8,FALSE)</f>
        <v>174180</v>
      </c>
      <c r="D3566" s="80"/>
      <c r="E3566" s="81"/>
      <c r="F3566" s="26" t="s">
        <v>2639</v>
      </c>
      <c r="G3566" s="82">
        <f>VLOOKUP($J3565,ASBVs!$A$2:$I$1041,9,FALSE)</f>
        <v>44756</v>
      </c>
      <c r="H3566" s="83"/>
      <c r="I3566" s="83"/>
      <c r="J3566" s="84"/>
    </row>
    <row r="3567" spans="2:10" ht="12.6" customHeight="1" x14ac:dyDescent="0.3">
      <c r="B3567" s="27" t="s">
        <v>0</v>
      </c>
      <c r="C3567" s="28" t="s">
        <v>1</v>
      </c>
      <c r="D3567" s="28" t="s">
        <v>2</v>
      </c>
      <c r="E3567" s="28" t="s">
        <v>3</v>
      </c>
      <c r="F3567" s="27" t="s">
        <v>4</v>
      </c>
      <c r="G3567" s="28" t="s">
        <v>1093</v>
      </c>
      <c r="H3567" s="28" t="s">
        <v>1092</v>
      </c>
      <c r="I3567" s="28" t="s">
        <v>5</v>
      </c>
      <c r="J3567" s="28" t="s">
        <v>2652</v>
      </c>
    </row>
    <row r="3568" spans="2:10" ht="12.6" customHeight="1" x14ac:dyDescent="0.3">
      <c r="B3568" s="29">
        <f>VLOOKUP($J3565,ASBVs!$A$2:$AP$1041,11,FALSE)</f>
        <v>0.5</v>
      </c>
      <c r="C3568" s="29">
        <f>VLOOKUP($J3565,ASBVs!$A$2:$AP$1041,13,FALSE)</f>
        <v>10.95</v>
      </c>
      <c r="D3568" s="29">
        <f>VLOOKUP($J3565,ASBVs!$A$2:$AP$1041,15,FALSE)</f>
        <v>17.43</v>
      </c>
      <c r="E3568" s="29">
        <f>VLOOKUP($J3565,ASBVs!$A$2:$AP$1041,17,FALSE)</f>
        <v>-1.54</v>
      </c>
      <c r="F3568" s="29">
        <f>VLOOKUP($J3565,ASBVs!$A$2:$AP$1041,19,FALSE)</f>
        <v>0.54</v>
      </c>
      <c r="G3568" s="39">
        <f>VLOOKUP($J3565,ASBVs!$A$2:$AP$1041,41,FALSE)</f>
        <v>0.39</v>
      </c>
      <c r="H3568" s="39">
        <f>VLOOKUP($J3565,ASBVs!$A$2:$AP$1041,39,FALSE)</f>
        <v>0.24</v>
      </c>
      <c r="I3568" s="29">
        <f>VLOOKUP($J3565,ASBVs!$A$2:$AP$1041,21,FALSE)</f>
        <v>0.08</v>
      </c>
      <c r="J3568" s="39">
        <f>VLOOKUP($J3565,ASBVs!$A$2:$AP$1041,31,FALSE)</f>
        <v>0.24</v>
      </c>
    </row>
    <row r="3569" spans="2:10" ht="12.6" customHeight="1" x14ac:dyDescent="0.3">
      <c r="B3569" s="29">
        <f>VLOOKUP($J3565,ASBVs!$A$2:$AP$1041,12,FALSE)</f>
        <v>52</v>
      </c>
      <c r="C3569" s="29">
        <f>VLOOKUP($J3565,ASBVs!$A$2:$AP$1041,14,FALSE)</f>
        <v>57</v>
      </c>
      <c r="D3569" s="29">
        <f>VLOOKUP($J3565,ASBVs!$A$2:$AP$1041,16,FALSE)</f>
        <v>51</v>
      </c>
      <c r="E3569" s="29">
        <f>VLOOKUP($J3565,ASBVs!$A$2:$AP$1041,18,FALSE)</f>
        <v>51</v>
      </c>
      <c r="F3569" s="29">
        <f>VLOOKUP($J3565,ASBVs!$A$2:$AP$1041,20,FALSE)</f>
        <v>49</v>
      </c>
      <c r="G3569" s="29">
        <f>VLOOKUP($J3565,ASBVs!$A$2:$AP$1041,42,FALSE)</f>
        <v>42</v>
      </c>
      <c r="H3569" s="29">
        <f>VLOOKUP($J3565,ASBVs!$A$2:$AP$1041,40,FALSE)</f>
        <v>37</v>
      </c>
      <c r="I3569" s="29">
        <f>VLOOKUP($J3565,ASBVs!$A$2:$AP$1041,22,FALSE)</f>
        <v>48</v>
      </c>
      <c r="J3569" s="29">
        <f>VLOOKUP($J3565,ASBVs!$A$2:$AP$1041,32,FALSE)</f>
        <v>41</v>
      </c>
    </row>
    <row r="3570" spans="2:10" ht="12.6" customHeight="1" x14ac:dyDescent="0.3">
      <c r="B3570" s="31" t="s">
        <v>1089</v>
      </c>
      <c r="C3570" s="27" t="s">
        <v>1090</v>
      </c>
      <c r="D3570" s="27" t="s">
        <v>1091</v>
      </c>
      <c r="E3570" s="27" t="s">
        <v>8</v>
      </c>
      <c r="F3570" s="27" t="s">
        <v>6</v>
      </c>
      <c r="G3570" s="27" t="s">
        <v>7</v>
      </c>
      <c r="H3570" s="27" t="s">
        <v>2638</v>
      </c>
      <c r="I3570" s="85" t="s">
        <v>2700</v>
      </c>
      <c r="J3570" s="86"/>
    </row>
    <row r="3571" spans="2:10" ht="12.6" customHeight="1" x14ac:dyDescent="0.3">
      <c r="B3571" s="30">
        <f>VLOOKUP($J3565,ASBVs!$A$2:$AP$1041,33,FALSE)</f>
        <v>0.03</v>
      </c>
      <c r="C3571" s="30">
        <f>VLOOKUP($J3565,ASBVs!$A$2:$AP$1041,35,FALSE)</f>
        <v>0.2</v>
      </c>
      <c r="D3571" s="30">
        <f>VLOOKUP($J3565,ASBVs!$A$2:$AP$1041,37,FALSE)</f>
        <v>0.02</v>
      </c>
      <c r="E3571" s="32">
        <f>VLOOKUP($J3565,ASBVs!$A$2:$AP$1041,29,FALSE)</f>
        <v>6.15</v>
      </c>
      <c r="F3571" s="32">
        <f>VLOOKUP($J3565,ASBVs!$A$2:$AP$1041,23,FALSE)</f>
        <v>-0.44</v>
      </c>
      <c r="G3571" s="32">
        <f>VLOOKUP($J3565,ASBVs!$A$2:$AP$1041,25,FALSE)</f>
        <v>5.12</v>
      </c>
      <c r="H3571" s="32">
        <f>VLOOKUP($J3565,ASBVs!$A$2:$AP$1041,27,FALSE)</f>
        <v>1.19</v>
      </c>
      <c r="I3571" s="86"/>
      <c r="J3571" s="86"/>
    </row>
    <row r="3572" spans="2:10" ht="12.6" customHeight="1" x14ac:dyDescent="0.3">
      <c r="B3572" s="33">
        <f>VLOOKUP($J3565,ASBVs!$A$2:$AP$1041,34,FALSE)</f>
        <v>32</v>
      </c>
      <c r="C3572" s="33">
        <f>VLOOKUP($J3565,ASBVs!$A$2:$AP$1041,36,FALSE)</f>
        <v>40</v>
      </c>
      <c r="D3572" s="33">
        <f>VLOOKUP($J3565,ASBVs!$A$2:$AP$1041,38,FALSE)</f>
        <v>26</v>
      </c>
      <c r="E3572" s="33">
        <f>VLOOKUP($J3565,ASBVs!$A$2:$AP$1041,30,FALSE)</f>
        <v>43</v>
      </c>
      <c r="F3572" s="33">
        <f>VLOOKUP($J3565,ASBVs!$A$2:$AP$1041,24,FALSE)</f>
        <v>37</v>
      </c>
      <c r="G3572" s="33">
        <f>VLOOKUP($J3565,ASBVs!$A$2:$AP$1041,26,FALSE)</f>
        <v>36</v>
      </c>
      <c r="H3572" s="33">
        <f>VLOOKUP($J3565,ASBVs!$A$2:$AP$1041,28,FALSE)</f>
        <v>39</v>
      </c>
      <c r="I3572" s="99">
        <f>VLOOKUP($J3565,ASBVs!$A$2:$AQ$1041,43,FALSE)</f>
        <v>11.03</v>
      </c>
      <c r="J3572" s="79"/>
    </row>
    <row r="3573" spans="2:10" ht="12.6" customHeight="1" x14ac:dyDescent="0.3">
      <c r="B3573" s="87" t="s">
        <v>2695</v>
      </c>
      <c r="C3573" s="88"/>
      <c r="D3573" s="89" t="s">
        <v>2699</v>
      </c>
      <c r="E3573" s="90"/>
      <c r="F3573" s="91" t="str">
        <f>VLOOKUP($J3565,ASBVs!$A$2:$F$1041,6,FALSE)</f>
        <v xml:space="preserve"> </v>
      </c>
      <c r="G3573" s="34" t="s">
        <v>2669</v>
      </c>
      <c r="H3573" s="35" t="str">
        <f>VLOOKUP($J3565,ASBVs!$A$2:$AU$1041,46,FALSE)</f>
        <v>1</v>
      </c>
      <c r="I3573" s="34" t="s">
        <v>2670</v>
      </c>
      <c r="J3573" s="35" t="str">
        <f>VLOOKUP($J3565,ASBVs!$A$2:$AU$1041,47,FALSE)</f>
        <v>2</v>
      </c>
    </row>
    <row r="3574" spans="2:10" ht="12.6" customHeight="1" x14ac:dyDescent="0.3">
      <c r="B3574" s="93">
        <f>VLOOKUP($J3565,ASBVs!$A$2:$AS$1041,45,FALSE)</f>
        <v>125.2</v>
      </c>
      <c r="C3574" s="94"/>
      <c r="D3574" s="93">
        <f>VLOOKUP($J3565,ASBVs!$A$2:$AS$1041,44,FALSE)</f>
        <v>155.75</v>
      </c>
      <c r="E3574" s="94"/>
      <c r="F3574" s="92"/>
      <c r="G3574" s="34" t="s">
        <v>2671</v>
      </c>
      <c r="H3574" s="35" t="str">
        <f>VLOOKUP($J3565,ASBVs!$A$2:$AW$1041,48,FALSE)</f>
        <v>2</v>
      </c>
      <c r="I3574" s="34" t="s">
        <v>2672</v>
      </c>
      <c r="J3574" s="35">
        <f>VLOOKUP($J3565,ASBVs!$A$2:$AW$1041,49,FALSE)</f>
        <v>2</v>
      </c>
    </row>
    <row r="3575" spans="2:10" ht="12.6" customHeight="1" x14ac:dyDescent="0.3">
      <c r="B3575" s="36" t="s">
        <v>2696</v>
      </c>
      <c r="C3575" s="95" t="str">
        <f>VLOOKUP($J3565,ASBVs!$A$2:$E$1041,5,FALSE)</f>
        <v xml:space="preserve">Individual </v>
      </c>
      <c r="D3575" s="96"/>
      <c r="E3575" s="97" t="s">
        <v>2697</v>
      </c>
      <c r="F3575" s="98"/>
      <c r="G3575" s="74"/>
      <c r="H3575" s="75"/>
      <c r="I3575" s="37" t="s">
        <v>2698</v>
      </c>
      <c r="J3575" s="38"/>
    </row>
    <row r="3577" spans="2:10" ht="12.6" customHeight="1" x14ac:dyDescent="0.3">
      <c r="B3577" s="76" t="s">
        <v>2692</v>
      </c>
      <c r="C3577" s="77"/>
      <c r="D3577" s="20" t="str">
        <f>VLOOKUP($J3577,ASBVs!$A$2:$B$1041,2,FALSE)</f>
        <v>226264</v>
      </c>
      <c r="E3577" s="21"/>
      <c r="F3577" s="22" t="str">
        <f>VLOOKUP($J3577,ASBVs!$A$2:$J$1041,10,FALSE)</f>
        <v>Single</v>
      </c>
      <c r="G3577" s="78" t="str">
        <f>VLOOKUP($J3577,ASBVs!$A$2:$AX$1041,50,FALSE)</f>
        <v>«««««</v>
      </c>
      <c r="H3577" s="79"/>
      <c r="I3577" s="23" t="s">
        <v>2693</v>
      </c>
      <c r="J3577" s="24">
        <v>289</v>
      </c>
    </row>
    <row r="3578" spans="2:10" ht="12.6" customHeight="1" x14ac:dyDescent="0.3">
      <c r="B3578" s="25" t="s">
        <v>2694</v>
      </c>
      <c r="C3578" s="80" t="str">
        <f>VLOOKUP($J3577,ASBVs!$A$2:$H$1041,8,FALSE)</f>
        <v>193431</v>
      </c>
      <c r="D3578" s="80"/>
      <c r="E3578" s="81"/>
      <c r="F3578" s="26" t="s">
        <v>2639</v>
      </c>
      <c r="G3578" s="82">
        <f>VLOOKUP($J3577,ASBVs!$A$2:$I$1041,9,FALSE)</f>
        <v>44734</v>
      </c>
      <c r="H3578" s="83"/>
      <c r="I3578" s="83"/>
      <c r="J3578" s="84"/>
    </row>
    <row r="3579" spans="2:10" ht="12.6" customHeight="1" x14ac:dyDescent="0.3">
      <c r="B3579" s="27" t="s">
        <v>0</v>
      </c>
      <c r="C3579" s="28" t="s">
        <v>1</v>
      </c>
      <c r="D3579" s="28" t="s">
        <v>2</v>
      </c>
      <c r="E3579" s="28" t="s">
        <v>3</v>
      </c>
      <c r="F3579" s="27" t="s">
        <v>4</v>
      </c>
      <c r="G3579" s="28" t="s">
        <v>1093</v>
      </c>
      <c r="H3579" s="28" t="s">
        <v>1092</v>
      </c>
      <c r="I3579" s="28" t="s">
        <v>5</v>
      </c>
      <c r="J3579" s="28" t="s">
        <v>2652</v>
      </c>
    </row>
    <row r="3580" spans="2:10" ht="12.6" customHeight="1" x14ac:dyDescent="0.3">
      <c r="B3580" s="29">
        <f>VLOOKUP($J3577,ASBVs!$A$2:$AP$1041,11,FALSE)</f>
        <v>0.54</v>
      </c>
      <c r="C3580" s="29">
        <f>VLOOKUP($J3577,ASBVs!$A$2:$AP$1041,13,FALSE)</f>
        <v>10.1</v>
      </c>
      <c r="D3580" s="29">
        <f>VLOOKUP($J3577,ASBVs!$A$2:$AP$1041,15,FALSE)</f>
        <v>15.4</v>
      </c>
      <c r="E3580" s="29">
        <f>VLOOKUP($J3577,ASBVs!$A$2:$AP$1041,17,FALSE)</f>
        <v>0.43</v>
      </c>
      <c r="F3580" s="29">
        <f>VLOOKUP($J3577,ASBVs!$A$2:$AP$1041,19,FALSE)</f>
        <v>1.62</v>
      </c>
      <c r="G3580" s="39">
        <f>VLOOKUP($J3577,ASBVs!$A$2:$AP$1041,41,FALSE)</f>
        <v>0.48</v>
      </c>
      <c r="H3580" s="39">
        <f>VLOOKUP($J3577,ASBVs!$A$2:$AP$1041,39,FALSE)</f>
        <v>0.32</v>
      </c>
      <c r="I3580" s="29">
        <f>VLOOKUP($J3577,ASBVs!$A$2:$AP$1041,21,FALSE)</f>
        <v>1.26</v>
      </c>
      <c r="J3580" s="39">
        <f>VLOOKUP($J3577,ASBVs!$A$2:$AP$1041,31,FALSE)</f>
        <v>0.31</v>
      </c>
    </row>
    <row r="3581" spans="2:10" ht="12.6" customHeight="1" x14ac:dyDescent="0.3">
      <c r="B3581" s="29">
        <f>VLOOKUP($J3577,ASBVs!$A$2:$AP$1041,12,FALSE)</f>
        <v>69</v>
      </c>
      <c r="C3581" s="29">
        <f>VLOOKUP($J3577,ASBVs!$A$2:$AP$1041,14,FALSE)</f>
        <v>71</v>
      </c>
      <c r="D3581" s="29">
        <f>VLOOKUP($J3577,ASBVs!$A$2:$AP$1041,16,FALSE)</f>
        <v>63</v>
      </c>
      <c r="E3581" s="29">
        <f>VLOOKUP($J3577,ASBVs!$A$2:$AP$1041,18,FALSE)</f>
        <v>67</v>
      </c>
      <c r="F3581" s="29">
        <f>VLOOKUP($J3577,ASBVs!$A$2:$AP$1041,20,FALSE)</f>
        <v>66</v>
      </c>
      <c r="G3581" s="29">
        <f>VLOOKUP($J3577,ASBVs!$A$2:$AP$1041,42,FALSE)</f>
        <v>59</v>
      </c>
      <c r="H3581" s="29">
        <f>VLOOKUP($J3577,ASBVs!$A$2:$AP$1041,40,FALSE)</f>
        <v>51</v>
      </c>
      <c r="I3581" s="29">
        <f>VLOOKUP($J3577,ASBVs!$A$2:$AP$1041,22,FALSE)</f>
        <v>63</v>
      </c>
      <c r="J3581" s="29">
        <f>VLOOKUP($J3577,ASBVs!$A$2:$AP$1041,32,FALSE)</f>
        <v>57</v>
      </c>
    </row>
    <row r="3582" spans="2:10" ht="12.6" customHeight="1" x14ac:dyDescent="0.3">
      <c r="B3582" s="31" t="s">
        <v>1089</v>
      </c>
      <c r="C3582" s="27" t="s">
        <v>1090</v>
      </c>
      <c r="D3582" s="27" t="s">
        <v>1091</v>
      </c>
      <c r="E3582" s="27" t="s">
        <v>8</v>
      </c>
      <c r="F3582" s="27" t="s">
        <v>6</v>
      </c>
      <c r="G3582" s="27" t="s">
        <v>7</v>
      </c>
      <c r="H3582" s="27" t="s">
        <v>2638</v>
      </c>
      <c r="I3582" s="85" t="s">
        <v>2700</v>
      </c>
      <c r="J3582" s="86"/>
    </row>
    <row r="3583" spans="2:10" ht="12.6" customHeight="1" x14ac:dyDescent="0.3">
      <c r="B3583" s="30">
        <f>VLOOKUP($J3577,ASBVs!$A$2:$AP$1041,33,FALSE)</f>
        <v>0.05</v>
      </c>
      <c r="C3583" s="30">
        <f>VLOOKUP($J3577,ASBVs!$A$2:$AP$1041,35,FALSE)</f>
        <v>0.25</v>
      </c>
      <c r="D3583" s="30">
        <f>VLOOKUP($J3577,ASBVs!$A$2:$AP$1041,37,FALSE)</f>
        <v>0.03</v>
      </c>
      <c r="E3583" s="32">
        <f>VLOOKUP($J3577,ASBVs!$A$2:$AP$1041,29,FALSE)</f>
        <v>4.17</v>
      </c>
      <c r="F3583" s="32">
        <f>VLOOKUP($J3577,ASBVs!$A$2:$AP$1041,23,FALSE)</f>
        <v>0.15</v>
      </c>
      <c r="G3583" s="32">
        <f>VLOOKUP($J3577,ASBVs!$A$2:$AP$1041,25,FALSE)</f>
        <v>3.04</v>
      </c>
      <c r="H3583" s="32">
        <f>VLOOKUP($J3577,ASBVs!$A$2:$AP$1041,27,FALSE)</f>
        <v>2.21</v>
      </c>
      <c r="I3583" s="86"/>
      <c r="J3583" s="86"/>
    </row>
    <row r="3584" spans="2:10" ht="12.6" customHeight="1" x14ac:dyDescent="0.3">
      <c r="B3584" s="33">
        <f>VLOOKUP($J3577,ASBVs!$A$2:$AP$1041,34,FALSE)</f>
        <v>46</v>
      </c>
      <c r="C3584" s="33">
        <f>VLOOKUP($J3577,ASBVs!$A$2:$AP$1041,36,FALSE)</f>
        <v>54</v>
      </c>
      <c r="D3584" s="33">
        <f>VLOOKUP($J3577,ASBVs!$A$2:$AP$1041,38,FALSE)</f>
        <v>39</v>
      </c>
      <c r="E3584" s="33">
        <f>VLOOKUP($J3577,ASBVs!$A$2:$AP$1041,30,FALSE)</f>
        <v>61</v>
      </c>
      <c r="F3584" s="33">
        <f>VLOOKUP($J3577,ASBVs!$A$2:$AP$1041,24,FALSE)</f>
        <v>52</v>
      </c>
      <c r="G3584" s="33">
        <f>VLOOKUP($J3577,ASBVs!$A$2:$AP$1041,26,FALSE)</f>
        <v>52</v>
      </c>
      <c r="H3584" s="33">
        <f>VLOOKUP($J3577,ASBVs!$A$2:$AP$1041,28,FALSE)</f>
        <v>55</v>
      </c>
      <c r="I3584" s="99">
        <f>VLOOKUP($J3577,ASBVs!$A$2:$AQ$1041,43,FALSE)</f>
        <v>11.36</v>
      </c>
      <c r="J3584" s="79"/>
    </row>
    <row r="3585" spans="2:10" ht="12.6" customHeight="1" x14ac:dyDescent="0.3">
      <c r="B3585" s="87" t="s">
        <v>2695</v>
      </c>
      <c r="C3585" s="88"/>
      <c r="D3585" s="89" t="s">
        <v>2699</v>
      </c>
      <c r="E3585" s="90"/>
      <c r="F3585" s="91" t="str">
        <f>VLOOKUP($J3577,ASBVs!$A$2:$F$1041,6,FALSE)</f>
        <v xml:space="preserve"> </v>
      </c>
      <c r="G3585" s="34" t="s">
        <v>2669</v>
      </c>
      <c r="H3585" s="35" t="str">
        <f>VLOOKUP($J3577,ASBVs!$A$2:$AU$1041,46,FALSE)</f>
        <v>2</v>
      </c>
      <c r="I3585" s="34" t="s">
        <v>2670</v>
      </c>
      <c r="J3585" s="35" t="str">
        <f>VLOOKUP($J3577,ASBVs!$A$2:$AU$1041,47,FALSE)</f>
        <v>2</v>
      </c>
    </row>
    <row r="3586" spans="2:10" ht="12.6" customHeight="1" x14ac:dyDescent="0.3">
      <c r="B3586" s="93">
        <f>VLOOKUP($J3577,ASBVs!$A$2:$AS$1041,45,FALSE)</f>
        <v>135.97</v>
      </c>
      <c r="C3586" s="94"/>
      <c r="D3586" s="93">
        <f>VLOOKUP($J3577,ASBVs!$A$2:$AS$1041,44,FALSE)</f>
        <v>173.52</v>
      </c>
      <c r="E3586" s="94"/>
      <c r="F3586" s="92"/>
      <c r="G3586" s="34" t="s">
        <v>2671</v>
      </c>
      <c r="H3586" s="35" t="str">
        <f>VLOOKUP($J3577,ASBVs!$A$2:$AW$1041,48,FALSE)</f>
        <v>2</v>
      </c>
      <c r="I3586" s="34" t="s">
        <v>2672</v>
      </c>
      <c r="J3586" s="35">
        <f>VLOOKUP($J3577,ASBVs!$A$2:$AW$1041,49,FALSE)</f>
        <v>3</v>
      </c>
    </row>
    <row r="3587" spans="2:10" ht="12.6" customHeight="1" x14ac:dyDescent="0.3">
      <c r="B3587" s="36" t="s">
        <v>2696</v>
      </c>
      <c r="C3587" s="95" t="str">
        <f>VLOOKUP($J3577,ASBVs!$A$2:$E$1041,5,FALSE)</f>
        <v xml:space="preserve">Individual </v>
      </c>
      <c r="D3587" s="96"/>
      <c r="E3587" s="97" t="s">
        <v>2697</v>
      </c>
      <c r="F3587" s="98"/>
      <c r="G3587" s="74"/>
      <c r="H3587" s="75"/>
      <c r="I3587" s="37" t="s">
        <v>2698</v>
      </c>
      <c r="J3587" s="38"/>
    </row>
    <row r="3589" spans="2:10" ht="12.6" customHeight="1" x14ac:dyDescent="0.3">
      <c r="B3589" s="76" t="s">
        <v>2692</v>
      </c>
      <c r="C3589" s="77"/>
      <c r="D3589" s="20" t="str">
        <f>VLOOKUP($J3589,ASBVs!$A$2:$B$1041,2,FALSE)</f>
        <v>224601</v>
      </c>
      <c r="E3589" s="21"/>
      <c r="F3589" s="22" t="str">
        <f>VLOOKUP($J3589,ASBVs!$A$2:$J$1041,10,FALSE)</f>
        <v>Twin</v>
      </c>
      <c r="G3589" s="78" t="str">
        <f>VLOOKUP($J3589,ASBVs!$A$2:$AX$1041,50,FALSE)</f>
        <v xml:space="preserve"> </v>
      </c>
      <c r="H3589" s="79"/>
      <c r="I3589" s="23" t="s">
        <v>2693</v>
      </c>
      <c r="J3589" s="24">
        <v>290</v>
      </c>
    </row>
    <row r="3590" spans="2:10" ht="12.6" customHeight="1" x14ac:dyDescent="0.3">
      <c r="B3590" s="25" t="s">
        <v>2694</v>
      </c>
      <c r="C3590" s="80" t="str">
        <f>VLOOKUP($J3589,ASBVs!$A$2:$H$1041,8,FALSE)</f>
        <v>218844</v>
      </c>
      <c r="D3590" s="80"/>
      <c r="E3590" s="81"/>
      <c r="F3590" s="26" t="s">
        <v>2639</v>
      </c>
      <c r="G3590" s="82">
        <f>VLOOKUP($J3589,ASBVs!$A$2:$I$1041,9,FALSE)</f>
        <v>44709</v>
      </c>
      <c r="H3590" s="83"/>
      <c r="I3590" s="83"/>
      <c r="J3590" s="84"/>
    </row>
    <row r="3591" spans="2:10" ht="12.6" customHeight="1" x14ac:dyDescent="0.3">
      <c r="B3591" s="27" t="s">
        <v>0</v>
      </c>
      <c r="C3591" s="28" t="s">
        <v>1</v>
      </c>
      <c r="D3591" s="28" t="s">
        <v>2</v>
      </c>
      <c r="E3591" s="28" t="s">
        <v>3</v>
      </c>
      <c r="F3591" s="27" t="s">
        <v>4</v>
      </c>
      <c r="G3591" s="28" t="s">
        <v>1093</v>
      </c>
      <c r="H3591" s="28" t="s">
        <v>1092</v>
      </c>
      <c r="I3591" s="28" t="s">
        <v>5</v>
      </c>
      <c r="J3591" s="28" t="s">
        <v>2652</v>
      </c>
    </row>
    <row r="3592" spans="2:10" ht="12.6" customHeight="1" x14ac:dyDescent="0.3">
      <c r="B3592" s="29">
        <f>VLOOKUP($J3589,ASBVs!$A$2:$AP$1041,11,FALSE)</f>
        <v>0.56000000000000005</v>
      </c>
      <c r="C3592" s="29">
        <f>VLOOKUP($J3589,ASBVs!$A$2:$AP$1041,13,FALSE)</f>
        <v>9.7100000000000009</v>
      </c>
      <c r="D3592" s="29">
        <f>VLOOKUP($J3589,ASBVs!$A$2:$AP$1041,15,FALSE)</f>
        <v>14.2</v>
      </c>
      <c r="E3592" s="29">
        <f>VLOOKUP($J3589,ASBVs!$A$2:$AP$1041,17,FALSE)</f>
        <v>-0.24</v>
      </c>
      <c r="F3592" s="29">
        <f>VLOOKUP($J3589,ASBVs!$A$2:$AP$1041,19,FALSE)</f>
        <v>1.69</v>
      </c>
      <c r="G3592" s="39">
        <f>VLOOKUP($J3589,ASBVs!$A$2:$AP$1041,41,FALSE)</f>
        <v>0.53</v>
      </c>
      <c r="H3592" s="39">
        <f>VLOOKUP($J3589,ASBVs!$A$2:$AP$1041,39,FALSE)</f>
        <v>0.31</v>
      </c>
      <c r="I3592" s="29">
        <f>VLOOKUP($J3589,ASBVs!$A$2:$AP$1041,21,FALSE)</f>
        <v>0.06</v>
      </c>
      <c r="J3592" s="39">
        <f>VLOOKUP($J3589,ASBVs!$A$2:$AP$1041,31,FALSE)</f>
        <v>0.34</v>
      </c>
    </row>
    <row r="3593" spans="2:10" ht="12.6" customHeight="1" x14ac:dyDescent="0.3">
      <c r="B3593" s="29">
        <f>VLOOKUP($J3589,ASBVs!$A$2:$AP$1041,12,FALSE)</f>
        <v>67</v>
      </c>
      <c r="C3593" s="29">
        <f>VLOOKUP($J3589,ASBVs!$A$2:$AP$1041,14,FALSE)</f>
        <v>71</v>
      </c>
      <c r="D3593" s="29">
        <f>VLOOKUP($J3589,ASBVs!$A$2:$AP$1041,16,FALSE)</f>
        <v>58</v>
      </c>
      <c r="E3593" s="29">
        <f>VLOOKUP($J3589,ASBVs!$A$2:$AP$1041,18,FALSE)</f>
        <v>64</v>
      </c>
      <c r="F3593" s="29">
        <f>VLOOKUP($J3589,ASBVs!$A$2:$AP$1041,20,FALSE)</f>
        <v>65</v>
      </c>
      <c r="G3593" s="29">
        <f>VLOOKUP($J3589,ASBVs!$A$2:$AP$1041,42,FALSE)</f>
        <v>51</v>
      </c>
      <c r="H3593" s="29">
        <f>VLOOKUP($J3589,ASBVs!$A$2:$AP$1041,40,FALSE)</f>
        <v>45</v>
      </c>
      <c r="I3593" s="29">
        <f>VLOOKUP($J3589,ASBVs!$A$2:$AP$1041,22,FALSE)</f>
        <v>54</v>
      </c>
      <c r="J3593" s="29">
        <f>VLOOKUP($J3589,ASBVs!$A$2:$AP$1041,32,FALSE)</f>
        <v>49</v>
      </c>
    </row>
    <row r="3594" spans="2:10" ht="12.6" customHeight="1" x14ac:dyDescent="0.3">
      <c r="B3594" s="31" t="s">
        <v>1089</v>
      </c>
      <c r="C3594" s="27" t="s">
        <v>1090</v>
      </c>
      <c r="D3594" s="27" t="s">
        <v>1091</v>
      </c>
      <c r="E3594" s="27" t="s">
        <v>8</v>
      </c>
      <c r="F3594" s="27" t="s">
        <v>6</v>
      </c>
      <c r="G3594" s="27" t="s">
        <v>7</v>
      </c>
      <c r="H3594" s="27" t="s">
        <v>2638</v>
      </c>
      <c r="I3594" s="85" t="s">
        <v>2700</v>
      </c>
      <c r="J3594" s="86"/>
    </row>
    <row r="3595" spans="2:10" ht="12.6" customHeight="1" x14ac:dyDescent="0.3">
      <c r="B3595" s="30">
        <f>VLOOKUP($J3589,ASBVs!$A$2:$AP$1041,33,FALSE)</f>
        <v>0.06</v>
      </c>
      <c r="C3595" s="30">
        <f>VLOOKUP($J3589,ASBVs!$A$2:$AP$1041,35,FALSE)</f>
        <v>0.34</v>
      </c>
      <c r="D3595" s="30">
        <f>VLOOKUP($J3589,ASBVs!$A$2:$AP$1041,37,FALSE)</f>
        <v>-0.01</v>
      </c>
      <c r="E3595" s="32">
        <f>VLOOKUP($J3589,ASBVs!$A$2:$AP$1041,29,FALSE)</f>
        <v>4.9800000000000004</v>
      </c>
      <c r="F3595" s="32">
        <f>VLOOKUP($J3589,ASBVs!$A$2:$AP$1041,23,FALSE)</f>
        <v>-0.33</v>
      </c>
      <c r="G3595" s="32">
        <f>VLOOKUP($J3589,ASBVs!$A$2:$AP$1041,25,FALSE)</f>
        <v>3.44</v>
      </c>
      <c r="H3595" s="32">
        <f>VLOOKUP($J3589,ASBVs!$A$2:$AP$1041,27,FALSE)</f>
        <v>1.83</v>
      </c>
      <c r="I3595" s="86"/>
      <c r="J3595" s="86"/>
    </row>
    <row r="3596" spans="2:10" ht="12.6" customHeight="1" x14ac:dyDescent="0.3">
      <c r="B3596" s="33">
        <f>VLOOKUP($J3589,ASBVs!$A$2:$AP$1041,34,FALSE)</f>
        <v>41</v>
      </c>
      <c r="C3596" s="33">
        <f>VLOOKUP($J3589,ASBVs!$A$2:$AP$1041,36,FALSE)</f>
        <v>48</v>
      </c>
      <c r="D3596" s="33">
        <f>VLOOKUP($J3589,ASBVs!$A$2:$AP$1041,38,FALSE)</f>
        <v>36</v>
      </c>
      <c r="E3596" s="33">
        <f>VLOOKUP($J3589,ASBVs!$A$2:$AP$1041,30,FALSE)</f>
        <v>61</v>
      </c>
      <c r="F3596" s="33">
        <f>VLOOKUP($J3589,ASBVs!$A$2:$AP$1041,24,FALSE)</f>
        <v>48</v>
      </c>
      <c r="G3596" s="33">
        <f>VLOOKUP($J3589,ASBVs!$A$2:$AP$1041,26,FALSE)</f>
        <v>48</v>
      </c>
      <c r="H3596" s="33">
        <f>VLOOKUP($J3589,ASBVs!$A$2:$AP$1041,28,FALSE)</f>
        <v>51</v>
      </c>
      <c r="I3596" s="99">
        <f>VLOOKUP($J3589,ASBVs!$A$2:$AQ$1041,43,FALSE)</f>
        <v>9.7700000000000014</v>
      </c>
      <c r="J3596" s="79"/>
    </row>
    <row r="3597" spans="2:10" ht="12.6" customHeight="1" x14ac:dyDescent="0.3">
      <c r="B3597" s="87" t="s">
        <v>2695</v>
      </c>
      <c r="C3597" s="88"/>
      <c r="D3597" s="89" t="s">
        <v>2699</v>
      </c>
      <c r="E3597" s="90"/>
      <c r="F3597" s="91" t="str">
        <f>VLOOKUP($J3589,ASBVs!$A$2:$F$1041,6,FALSE)</f>
        <v xml:space="preserve"> </v>
      </c>
      <c r="G3597" s="34" t="s">
        <v>2669</v>
      </c>
      <c r="H3597" s="35" t="str">
        <f>VLOOKUP($J3589,ASBVs!$A$2:$AU$1041,46,FALSE)</f>
        <v>3</v>
      </c>
      <c r="I3597" s="34" t="s">
        <v>2670</v>
      </c>
      <c r="J3597" s="35" t="str">
        <f>VLOOKUP($J3589,ASBVs!$A$2:$AU$1041,47,FALSE)</f>
        <v>2</v>
      </c>
    </row>
    <row r="3598" spans="2:10" ht="12.6" customHeight="1" x14ac:dyDescent="0.3">
      <c r="B3598" s="93">
        <f>VLOOKUP($J3589,ASBVs!$A$2:$AS$1041,45,FALSE)</f>
        <v>129.47999999999999</v>
      </c>
      <c r="C3598" s="94"/>
      <c r="D3598" s="93">
        <f>VLOOKUP($J3589,ASBVs!$A$2:$AS$1041,44,FALSE)</f>
        <v>168.6</v>
      </c>
      <c r="E3598" s="94"/>
      <c r="F3598" s="92"/>
      <c r="G3598" s="34" t="s">
        <v>2671</v>
      </c>
      <c r="H3598" s="35" t="str">
        <f>VLOOKUP($J3589,ASBVs!$A$2:$AW$1041,48,FALSE)</f>
        <v>3</v>
      </c>
      <c r="I3598" s="34" t="s">
        <v>2672</v>
      </c>
      <c r="J3598" s="35">
        <f>VLOOKUP($J3589,ASBVs!$A$2:$AW$1041,49,FALSE)</f>
        <v>3</v>
      </c>
    </row>
    <row r="3599" spans="2:10" ht="12.6" customHeight="1" x14ac:dyDescent="0.3">
      <c r="B3599" s="36" t="s">
        <v>2696</v>
      </c>
      <c r="C3599" s="95" t="str">
        <f>VLOOKUP($J3589,ASBVs!$A$2:$E$1041,5,FALSE)</f>
        <v xml:space="preserve">Individual </v>
      </c>
      <c r="D3599" s="96"/>
      <c r="E3599" s="97" t="s">
        <v>2697</v>
      </c>
      <c r="F3599" s="98"/>
      <c r="G3599" s="74"/>
      <c r="H3599" s="75"/>
      <c r="I3599" s="37" t="s">
        <v>2698</v>
      </c>
      <c r="J3599" s="38"/>
    </row>
    <row r="3601" spans="2:10" ht="12.6" customHeight="1" x14ac:dyDescent="0.3">
      <c r="B3601" s="76" t="s">
        <v>2692</v>
      </c>
      <c r="C3601" s="77"/>
      <c r="D3601" s="20" t="str">
        <f>VLOOKUP($J3601,ASBVs!$A$2:$B$1041,2,FALSE)</f>
        <v>224796</v>
      </c>
      <c r="E3601" s="21"/>
      <c r="F3601" s="22" t="str">
        <f>VLOOKUP($J3601,ASBVs!$A$2:$J$1041,10,FALSE)</f>
        <v>Twin</v>
      </c>
      <c r="G3601" s="78" t="str">
        <f>VLOOKUP($J3601,ASBVs!$A$2:$AX$1041,50,FALSE)</f>
        <v>«««««</v>
      </c>
      <c r="H3601" s="79"/>
      <c r="I3601" s="23" t="s">
        <v>2693</v>
      </c>
      <c r="J3601" s="24">
        <v>291</v>
      </c>
    </row>
    <row r="3602" spans="2:10" ht="12.6" customHeight="1" x14ac:dyDescent="0.3">
      <c r="B3602" s="25" t="s">
        <v>2694</v>
      </c>
      <c r="C3602" s="80" t="str">
        <f>VLOOKUP($J3601,ASBVs!$A$2:$H$1041,8,FALSE)</f>
        <v>218946</v>
      </c>
      <c r="D3602" s="80"/>
      <c r="E3602" s="81"/>
      <c r="F3602" s="26" t="s">
        <v>2639</v>
      </c>
      <c r="G3602" s="82">
        <f>VLOOKUP($J3601,ASBVs!$A$2:$I$1041,9,FALSE)</f>
        <v>44712</v>
      </c>
      <c r="H3602" s="83"/>
      <c r="I3602" s="83"/>
      <c r="J3602" s="84"/>
    </row>
    <row r="3603" spans="2:10" ht="12.6" customHeight="1" x14ac:dyDescent="0.3">
      <c r="B3603" s="27" t="s">
        <v>0</v>
      </c>
      <c r="C3603" s="28" t="s">
        <v>1</v>
      </c>
      <c r="D3603" s="28" t="s">
        <v>2</v>
      </c>
      <c r="E3603" s="28" t="s">
        <v>3</v>
      </c>
      <c r="F3603" s="27" t="s">
        <v>4</v>
      </c>
      <c r="G3603" s="28" t="s">
        <v>1093</v>
      </c>
      <c r="H3603" s="28" t="s">
        <v>1092</v>
      </c>
      <c r="I3603" s="28" t="s">
        <v>5</v>
      </c>
      <c r="J3603" s="28" t="s">
        <v>2652</v>
      </c>
    </row>
    <row r="3604" spans="2:10" ht="12.6" customHeight="1" x14ac:dyDescent="0.3">
      <c r="B3604" s="29">
        <f>VLOOKUP($J3601,ASBVs!$A$2:$AP$1041,11,FALSE)</f>
        <v>0.44</v>
      </c>
      <c r="C3604" s="29">
        <f>VLOOKUP($J3601,ASBVs!$A$2:$AP$1041,13,FALSE)</f>
        <v>8.2799999999999994</v>
      </c>
      <c r="D3604" s="29">
        <f>VLOOKUP($J3601,ASBVs!$A$2:$AP$1041,15,FALSE)</f>
        <v>14.87</v>
      </c>
      <c r="E3604" s="29">
        <f>VLOOKUP($J3601,ASBVs!$A$2:$AP$1041,17,FALSE)</f>
        <v>0.66</v>
      </c>
      <c r="F3604" s="29">
        <f>VLOOKUP($J3601,ASBVs!$A$2:$AP$1041,19,FALSE)</f>
        <v>1.73</v>
      </c>
      <c r="G3604" s="39">
        <f>VLOOKUP($J3601,ASBVs!$A$2:$AP$1041,41,FALSE)</f>
        <v>0.44</v>
      </c>
      <c r="H3604" s="39">
        <f>VLOOKUP($J3601,ASBVs!$A$2:$AP$1041,39,FALSE)</f>
        <v>0.28000000000000003</v>
      </c>
      <c r="I3604" s="29">
        <f>VLOOKUP($J3601,ASBVs!$A$2:$AP$1041,21,FALSE)</f>
        <v>1.27</v>
      </c>
      <c r="J3604" s="39">
        <f>VLOOKUP($J3601,ASBVs!$A$2:$AP$1041,31,FALSE)</f>
        <v>0.31</v>
      </c>
    </row>
    <row r="3605" spans="2:10" ht="12.6" customHeight="1" x14ac:dyDescent="0.3">
      <c r="B3605" s="29">
        <f>VLOOKUP($J3601,ASBVs!$A$2:$AP$1041,12,FALSE)</f>
        <v>67</v>
      </c>
      <c r="C3605" s="29">
        <f>VLOOKUP($J3601,ASBVs!$A$2:$AP$1041,14,FALSE)</f>
        <v>71</v>
      </c>
      <c r="D3605" s="29">
        <f>VLOOKUP($J3601,ASBVs!$A$2:$AP$1041,16,FALSE)</f>
        <v>61</v>
      </c>
      <c r="E3605" s="29">
        <f>VLOOKUP($J3601,ASBVs!$A$2:$AP$1041,18,FALSE)</f>
        <v>64</v>
      </c>
      <c r="F3605" s="29">
        <f>VLOOKUP($J3601,ASBVs!$A$2:$AP$1041,20,FALSE)</f>
        <v>64</v>
      </c>
      <c r="G3605" s="29">
        <f>VLOOKUP($J3601,ASBVs!$A$2:$AP$1041,42,FALSE)</f>
        <v>54</v>
      </c>
      <c r="H3605" s="29">
        <f>VLOOKUP($J3601,ASBVs!$A$2:$AP$1041,40,FALSE)</f>
        <v>48</v>
      </c>
      <c r="I3605" s="29">
        <f>VLOOKUP($J3601,ASBVs!$A$2:$AP$1041,22,FALSE)</f>
        <v>59</v>
      </c>
      <c r="J3605" s="29">
        <f>VLOOKUP($J3601,ASBVs!$A$2:$AP$1041,32,FALSE)</f>
        <v>52</v>
      </c>
    </row>
    <row r="3606" spans="2:10" ht="12.6" customHeight="1" x14ac:dyDescent="0.3">
      <c r="B3606" s="31" t="s">
        <v>1089</v>
      </c>
      <c r="C3606" s="27" t="s">
        <v>1090</v>
      </c>
      <c r="D3606" s="27" t="s">
        <v>1091</v>
      </c>
      <c r="E3606" s="27" t="s">
        <v>8</v>
      </c>
      <c r="F3606" s="27" t="s">
        <v>6</v>
      </c>
      <c r="G3606" s="27" t="s">
        <v>7</v>
      </c>
      <c r="H3606" s="27" t="s">
        <v>2638</v>
      </c>
      <c r="I3606" s="85" t="s">
        <v>2700</v>
      </c>
      <c r="J3606" s="86"/>
    </row>
    <row r="3607" spans="2:10" ht="12.6" customHeight="1" x14ac:dyDescent="0.3">
      <c r="B3607" s="30">
        <f>VLOOKUP($J3601,ASBVs!$A$2:$AP$1041,33,FALSE)</f>
        <v>0.05</v>
      </c>
      <c r="C3607" s="30">
        <f>VLOOKUP($J3601,ASBVs!$A$2:$AP$1041,35,FALSE)</f>
        <v>0.21</v>
      </c>
      <c r="D3607" s="30">
        <f>VLOOKUP($J3601,ASBVs!$A$2:$AP$1041,37,FALSE)</f>
        <v>0.03</v>
      </c>
      <c r="E3607" s="32">
        <f>VLOOKUP($J3601,ASBVs!$A$2:$AP$1041,29,FALSE)</f>
        <v>3.93</v>
      </c>
      <c r="F3607" s="32">
        <f>VLOOKUP($J3601,ASBVs!$A$2:$AP$1041,23,FALSE)</f>
        <v>0.05</v>
      </c>
      <c r="G3607" s="32">
        <f>VLOOKUP($J3601,ASBVs!$A$2:$AP$1041,25,FALSE)</f>
        <v>3.9</v>
      </c>
      <c r="H3607" s="32">
        <f>VLOOKUP($J3601,ASBVs!$A$2:$AP$1041,27,FALSE)</f>
        <v>2.2599999999999998</v>
      </c>
      <c r="I3607" s="86"/>
      <c r="J3607" s="86"/>
    </row>
    <row r="3608" spans="2:10" ht="12.6" customHeight="1" x14ac:dyDescent="0.3">
      <c r="B3608" s="33">
        <f>VLOOKUP($J3601,ASBVs!$A$2:$AP$1041,34,FALSE)</f>
        <v>42</v>
      </c>
      <c r="C3608" s="33">
        <f>VLOOKUP($J3601,ASBVs!$A$2:$AP$1041,36,FALSE)</f>
        <v>52</v>
      </c>
      <c r="D3608" s="33">
        <f>VLOOKUP($J3601,ASBVs!$A$2:$AP$1041,38,FALSE)</f>
        <v>35</v>
      </c>
      <c r="E3608" s="33">
        <f>VLOOKUP($J3601,ASBVs!$A$2:$AP$1041,30,FALSE)</f>
        <v>60</v>
      </c>
      <c r="F3608" s="33">
        <f>VLOOKUP($J3601,ASBVs!$A$2:$AP$1041,24,FALSE)</f>
        <v>49</v>
      </c>
      <c r="G3608" s="33">
        <f>VLOOKUP($J3601,ASBVs!$A$2:$AP$1041,26,FALSE)</f>
        <v>48</v>
      </c>
      <c r="H3608" s="33">
        <f>VLOOKUP($J3601,ASBVs!$A$2:$AP$1041,28,FALSE)</f>
        <v>51</v>
      </c>
      <c r="I3608" s="99">
        <f>VLOOKUP($J3601,ASBVs!$A$2:$AQ$1041,43,FALSE)</f>
        <v>9.5499999999999989</v>
      </c>
      <c r="J3608" s="79"/>
    </row>
    <row r="3609" spans="2:10" ht="12.6" customHeight="1" x14ac:dyDescent="0.3">
      <c r="B3609" s="87" t="s">
        <v>2695</v>
      </c>
      <c r="C3609" s="88"/>
      <c r="D3609" s="89" t="s">
        <v>2699</v>
      </c>
      <c r="E3609" s="90"/>
      <c r="F3609" s="91" t="str">
        <f>VLOOKUP($J3601,ASBVs!$A$2:$F$1041,6,FALSE)</f>
        <v xml:space="preserve"> </v>
      </c>
      <c r="G3609" s="34" t="s">
        <v>2669</v>
      </c>
      <c r="H3609" s="35" t="str">
        <f>VLOOKUP($J3601,ASBVs!$A$2:$AU$1041,46,FALSE)</f>
        <v>2</v>
      </c>
      <c r="I3609" s="34" t="s">
        <v>2670</v>
      </c>
      <c r="J3609" s="35" t="str">
        <f>VLOOKUP($J3601,ASBVs!$A$2:$AU$1041,47,FALSE)</f>
        <v>2</v>
      </c>
    </row>
    <row r="3610" spans="2:10" ht="12.6" customHeight="1" x14ac:dyDescent="0.3">
      <c r="B3610" s="93">
        <f>VLOOKUP($J3601,ASBVs!$A$2:$AS$1041,45,FALSE)</f>
        <v>129.29</v>
      </c>
      <c r="C3610" s="94"/>
      <c r="D3610" s="93">
        <f>VLOOKUP($J3601,ASBVs!$A$2:$AS$1041,44,FALSE)</f>
        <v>162.36000000000001</v>
      </c>
      <c r="E3610" s="94"/>
      <c r="F3610" s="92"/>
      <c r="G3610" s="34" t="s">
        <v>2671</v>
      </c>
      <c r="H3610" s="35" t="str">
        <f>VLOOKUP($J3601,ASBVs!$A$2:$AW$1041,48,FALSE)</f>
        <v>3</v>
      </c>
      <c r="I3610" s="34" t="s">
        <v>2672</v>
      </c>
      <c r="J3610" s="35">
        <f>VLOOKUP($J3601,ASBVs!$A$2:$AW$1041,49,FALSE)</f>
        <v>3</v>
      </c>
    </row>
    <row r="3611" spans="2:10" ht="12.6" customHeight="1" x14ac:dyDescent="0.3">
      <c r="B3611" s="36" t="s">
        <v>2696</v>
      </c>
      <c r="C3611" s="95" t="str">
        <f>VLOOKUP($J3601,ASBVs!$A$2:$E$1041,5,FALSE)</f>
        <v xml:space="preserve">Individual </v>
      </c>
      <c r="D3611" s="96"/>
      <c r="E3611" s="97" t="s">
        <v>2697</v>
      </c>
      <c r="F3611" s="98"/>
      <c r="G3611" s="74"/>
      <c r="H3611" s="75"/>
      <c r="I3611" s="37" t="s">
        <v>2698</v>
      </c>
      <c r="J3611" s="38"/>
    </row>
    <row r="3613" spans="2:10" ht="12.6" customHeight="1" x14ac:dyDescent="0.3">
      <c r="B3613" s="76" t="s">
        <v>2692</v>
      </c>
      <c r="C3613" s="77"/>
      <c r="D3613" s="20" t="str">
        <f>VLOOKUP($J3613,ASBVs!$A$2:$B$1041,2,FALSE)</f>
        <v>223503</v>
      </c>
      <c r="E3613" s="21"/>
      <c r="F3613" s="22" t="str">
        <f>VLOOKUP($J3613,ASBVs!$A$2:$J$1041,10,FALSE)</f>
        <v>Twin</v>
      </c>
      <c r="G3613" s="78" t="str">
        <f>VLOOKUP($J3613,ASBVs!$A$2:$AX$1041,50,FALSE)</f>
        <v>«««««</v>
      </c>
      <c r="H3613" s="79"/>
      <c r="I3613" s="23" t="s">
        <v>2693</v>
      </c>
      <c r="J3613" s="24">
        <v>292</v>
      </c>
    </row>
    <row r="3614" spans="2:10" ht="12.6" customHeight="1" x14ac:dyDescent="0.3">
      <c r="B3614" s="25" t="s">
        <v>2694</v>
      </c>
      <c r="C3614" s="80" t="str">
        <f>VLOOKUP($J3613,ASBVs!$A$2:$H$1041,8,FALSE)</f>
        <v>216341</v>
      </c>
      <c r="D3614" s="80"/>
      <c r="E3614" s="81"/>
      <c r="F3614" s="26" t="s">
        <v>2639</v>
      </c>
      <c r="G3614" s="82">
        <f>VLOOKUP($J3613,ASBVs!$A$2:$I$1041,9,FALSE)</f>
        <v>44699</v>
      </c>
      <c r="H3614" s="83"/>
      <c r="I3614" s="83"/>
      <c r="J3614" s="84"/>
    </row>
    <row r="3615" spans="2:10" ht="12.6" customHeight="1" x14ac:dyDescent="0.3">
      <c r="B3615" s="27" t="s">
        <v>0</v>
      </c>
      <c r="C3615" s="28" t="s">
        <v>1</v>
      </c>
      <c r="D3615" s="28" t="s">
        <v>2</v>
      </c>
      <c r="E3615" s="28" t="s">
        <v>3</v>
      </c>
      <c r="F3615" s="27" t="s">
        <v>4</v>
      </c>
      <c r="G3615" s="28" t="s">
        <v>1093</v>
      </c>
      <c r="H3615" s="28" t="s">
        <v>1092</v>
      </c>
      <c r="I3615" s="28" t="s">
        <v>5</v>
      </c>
      <c r="J3615" s="28" t="s">
        <v>2652</v>
      </c>
    </row>
    <row r="3616" spans="2:10" ht="12.6" customHeight="1" x14ac:dyDescent="0.3">
      <c r="B3616" s="29">
        <f>VLOOKUP($J3613,ASBVs!$A$2:$AP$1041,11,FALSE)</f>
        <v>0.43</v>
      </c>
      <c r="C3616" s="29">
        <f>VLOOKUP($J3613,ASBVs!$A$2:$AP$1041,13,FALSE)</f>
        <v>9.94</v>
      </c>
      <c r="D3616" s="29">
        <f>VLOOKUP($J3613,ASBVs!$A$2:$AP$1041,15,FALSE)</f>
        <v>14.93</v>
      </c>
      <c r="E3616" s="29">
        <f>VLOOKUP($J3613,ASBVs!$A$2:$AP$1041,17,FALSE)</f>
        <v>-0.35</v>
      </c>
      <c r="F3616" s="29">
        <f>VLOOKUP($J3613,ASBVs!$A$2:$AP$1041,19,FALSE)</f>
        <v>1.49</v>
      </c>
      <c r="G3616" s="39">
        <f>VLOOKUP($J3613,ASBVs!$A$2:$AP$1041,41,FALSE)</f>
        <v>0.39</v>
      </c>
      <c r="H3616" s="39">
        <f>VLOOKUP($J3613,ASBVs!$A$2:$AP$1041,39,FALSE)</f>
        <v>0.28000000000000003</v>
      </c>
      <c r="I3616" s="29">
        <f>VLOOKUP($J3613,ASBVs!$A$2:$AP$1041,21,FALSE)</f>
        <v>-0.87</v>
      </c>
      <c r="J3616" s="39">
        <f>VLOOKUP($J3613,ASBVs!$A$2:$AP$1041,31,FALSE)</f>
        <v>0.25</v>
      </c>
    </row>
    <row r="3617" spans="2:10" ht="12.6" customHeight="1" x14ac:dyDescent="0.3">
      <c r="B3617" s="29">
        <f>VLOOKUP($J3613,ASBVs!$A$2:$AP$1041,12,FALSE)</f>
        <v>65</v>
      </c>
      <c r="C3617" s="29">
        <f>VLOOKUP($J3613,ASBVs!$A$2:$AP$1041,14,FALSE)</f>
        <v>69</v>
      </c>
      <c r="D3617" s="29">
        <f>VLOOKUP($J3613,ASBVs!$A$2:$AP$1041,16,FALSE)</f>
        <v>59</v>
      </c>
      <c r="E3617" s="29">
        <f>VLOOKUP($J3613,ASBVs!$A$2:$AP$1041,18,FALSE)</f>
        <v>62</v>
      </c>
      <c r="F3617" s="29">
        <f>VLOOKUP($J3613,ASBVs!$A$2:$AP$1041,20,FALSE)</f>
        <v>61</v>
      </c>
      <c r="G3617" s="29">
        <f>VLOOKUP($J3613,ASBVs!$A$2:$AP$1041,42,FALSE)</f>
        <v>52</v>
      </c>
      <c r="H3617" s="29">
        <f>VLOOKUP($J3613,ASBVs!$A$2:$AP$1041,40,FALSE)</f>
        <v>47</v>
      </c>
      <c r="I3617" s="29">
        <f>VLOOKUP($J3613,ASBVs!$A$2:$AP$1041,22,FALSE)</f>
        <v>57</v>
      </c>
      <c r="J3617" s="29">
        <f>VLOOKUP($J3613,ASBVs!$A$2:$AP$1041,32,FALSE)</f>
        <v>50</v>
      </c>
    </row>
    <row r="3618" spans="2:10" ht="12.6" customHeight="1" x14ac:dyDescent="0.3">
      <c r="B3618" s="31" t="s">
        <v>1089</v>
      </c>
      <c r="C3618" s="27" t="s">
        <v>1090</v>
      </c>
      <c r="D3618" s="27" t="s">
        <v>1091</v>
      </c>
      <c r="E3618" s="27" t="s">
        <v>8</v>
      </c>
      <c r="F3618" s="27" t="s">
        <v>6</v>
      </c>
      <c r="G3618" s="27" t="s">
        <v>7</v>
      </c>
      <c r="H3618" s="27" t="s">
        <v>2638</v>
      </c>
      <c r="I3618" s="85" t="s">
        <v>2700</v>
      </c>
      <c r="J3618" s="86"/>
    </row>
    <row r="3619" spans="2:10" ht="12.6" customHeight="1" x14ac:dyDescent="0.3">
      <c r="B3619" s="30">
        <f>VLOOKUP($J3613,ASBVs!$A$2:$AP$1041,33,FALSE)</f>
        <v>0.05</v>
      </c>
      <c r="C3619" s="30">
        <f>VLOOKUP($J3613,ASBVs!$A$2:$AP$1041,35,FALSE)</f>
        <v>0.28000000000000003</v>
      </c>
      <c r="D3619" s="30">
        <f>VLOOKUP($J3613,ASBVs!$A$2:$AP$1041,37,FALSE)</f>
        <v>1E-3</v>
      </c>
      <c r="E3619" s="32">
        <f>VLOOKUP($J3613,ASBVs!$A$2:$AP$1041,29,FALSE)</f>
        <v>4.82</v>
      </c>
      <c r="F3619" s="32">
        <f>VLOOKUP($J3613,ASBVs!$A$2:$AP$1041,23,FALSE)</f>
        <v>-0.09</v>
      </c>
      <c r="G3619" s="32">
        <f>VLOOKUP($J3613,ASBVs!$A$2:$AP$1041,25,FALSE)</f>
        <v>2.96</v>
      </c>
      <c r="H3619" s="32">
        <f>VLOOKUP($J3613,ASBVs!$A$2:$AP$1041,27,FALSE)</f>
        <v>1.73</v>
      </c>
      <c r="I3619" s="86"/>
      <c r="J3619" s="86"/>
    </row>
    <row r="3620" spans="2:10" ht="12.6" customHeight="1" x14ac:dyDescent="0.3">
      <c r="B3620" s="33">
        <f>VLOOKUP($J3613,ASBVs!$A$2:$AP$1041,34,FALSE)</f>
        <v>42</v>
      </c>
      <c r="C3620" s="33">
        <f>VLOOKUP($J3613,ASBVs!$A$2:$AP$1041,36,FALSE)</f>
        <v>50</v>
      </c>
      <c r="D3620" s="33">
        <f>VLOOKUP($J3613,ASBVs!$A$2:$AP$1041,38,FALSE)</f>
        <v>36</v>
      </c>
      <c r="E3620" s="33">
        <f>VLOOKUP($J3613,ASBVs!$A$2:$AP$1041,30,FALSE)</f>
        <v>56</v>
      </c>
      <c r="F3620" s="33">
        <f>VLOOKUP($J3613,ASBVs!$A$2:$AP$1041,24,FALSE)</f>
        <v>49</v>
      </c>
      <c r="G3620" s="33">
        <f>VLOOKUP($J3613,ASBVs!$A$2:$AP$1041,26,FALSE)</f>
        <v>48</v>
      </c>
      <c r="H3620" s="33">
        <f>VLOOKUP($J3613,ASBVs!$A$2:$AP$1041,28,FALSE)</f>
        <v>51</v>
      </c>
      <c r="I3620" s="99">
        <f>VLOOKUP($J3613,ASBVs!$A$2:$AQ$1041,43,FALSE)</f>
        <v>9.07</v>
      </c>
      <c r="J3620" s="79"/>
    </row>
    <row r="3621" spans="2:10" ht="12.6" customHeight="1" x14ac:dyDescent="0.3">
      <c r="B3621" s="87" t="s">
        <v>2695</v>
      </c>
      <c r="C3621" s="88"/>
      <c r="D3621" s="89" t="s">
        <v>2699</v>
      </c>
      <c r="E3621" s="90"/>
      <c r="F3621" s="91" t="str">
        <f>VLOOKUP($J3613,ASBVs!$A$2:$F$1041,6,FALSE)</f>
        <v xml:space="preserve"> </v>
      </c>
      <c r="G3621" s="34" t="s">
        <v>2669</v>
      </c>
      <c r="H3621" s="35" t="str">
        <f>VLOOKUP($J3613,ASBVs!$A$2:$AU$1041,46,FALSE)</f>
        <v>1</v>
      </c>
      <c r="I3621" s="34" t="s">
        <v>2670</v>
      </c>
      <c r="J3621" s="35" t="str">
        <f>VLOOKUP($J3613,ASBVs!$A$2:$AU$1041,47,FALSE)</f>
        <v>1</v>
      </c>
    </row>
    <row r="3622" spans="2:10" ht="12.6" customHeight="1" x14ac:dyDescent="0.3">
      <c r="B3622" s="93">
        <f>VLOOKUP($J3613,ASBVs!$A$2:$AS$1041,45,FALSE)</f>
        <v>127.15</v>
      </c>
      <c r="C3622" s="94"/>
      <c r="D3622" s="93">
        <f>VLOOKUP($J3613,ASBVs!$A$2:$AS$1041,44,FALSE)</f>
        <v>163.32</v>
      </c>
      <c r="E3622" s="94"/>
      <c r="F3622" s="92"/>
      <c r="G3622" s="34" t="s">
        <v>2671</v>
      </c>
      <c r="H3622" s="35" t="str">
        <f>VLOOKUP($J3613,ASBVs!$A$2:$AW$1041,48,FALSE)</f>
        <v>2</v>
      </c>
      <c r="I3622" s="34" t="s">
        <v>2672</v>
      </c>
      <c r="J3622" s="35">
        <f>VLOOKUP($J3613,ASBVs!$A$2:$AW$1041,49,FALSE)</f>
        <v>3</v>
      </c>
    </row>
    <row r="3623" spans="2:10" ht="12.6" customHeight="1" x14ac:dyDescent="0.3">
      <c r="B3623" s="36" t="s">
        <v>2696</v>
      </c>
      <c r="C3623" s="95" t="str">
        <f>VLOOKUP($J3613,ASBVs!$A$2:$E$1041,5,FALSE)</f>
        <v xml:space="preserve">Individual </v>
      </c>
      <c r="D3623" s="96"/>
      <c r="E3623" s="97" t="s">
        <v>2697</v>
      </c>
      <c r="F3623" s="98"/>
      <c r="G3623" s="74"/>
      <c r="H3623" s="75"/>
      <c r="I3623" s="37" t="s">
        <v>2698</v>
      </c>
      <c r="J3623" s="38"/>
    </row>
    <row r="3625" spans="2:10" ht="12.6" customHeight="1" x14ac:dyDescent="0.3">
      <c r="B3625" s="76" t="s">
        <v>2692</v>
      </c>
      <c r="C3625" s="77"/>
      <c r="D3625" s="20" t="str">
        <f>VLOOKUP($J3625,ASBVs!$A$2:$B$1041,2,FALSE)</f>
        <v>226473</v>
      </c>
      <c r="E3625" s="21"/>
      <c r="F3625" s="22" t="str">
        <f>VLOOKUP($J3625,ASBVs!$A$2:$J$1041,10,FALSE)</f>
        <v>Single</v>
      </c>
      <c r="G3625" s="78" t="str">
        <f>VLOOKUP($J3625,ASBVs!$A$2:$AX$1041,50,FALSE)</f>
        <v xml:space="preserve"> </v>
      </c>
      <c r="H3625" s="79"/>
      <c r="I3625" s="23" t="s">
        <v>2693</v>
      </c>
      <c r="J3625" s="24">
        <v>293</v>
      </c>
    </row>
    <row r="3626" spans="2:10" ht="12.6" customHeight="1" x14ac:dyDescent="0.3">
      <c r="B3626" s="25" t="s">
        <v>2694</v>
      </c>
      <c r="C3626" s="80" t="str">
        <f>VLOOKUP($J3625,ASBVs!$A$2:$H$1041,8,FALSE)</f>
        <v>218823</v>
      </c>
      <c r="D3626" s="80"/>
      <c r="E3626" s="81"/>
      <c r="F3626" s="26" t="s">
        <v>2639</v>
      </c>
      <c r="G3626" s="82">
        <f>VLOOKUP($J3625,ASBVs!$A$2:$I$1041,9,FALSE)</f>
        <v>44734</v>
      </c>
      <c r="H3626" s="83"/>
      <c r="I3626" s="83"/>
      <c r="J3626" s="84"/>
    </row>
    <row r="3627" spans="2:10" ht="12.6" customHeight="1" x14ac:dyDescent="0.3">
      <c r="B3627" s="27" t="s">
        <v>0</v>
      </c>
      <c r="C3627" s="28" t="s">
        <v>1</v>
      </c>
      <c r="D3627" s="28" t="s">
        <v>2</v>
      </c>
      <c r="E3627" s="28" t="s">
        <v>3</v>
      </c>
      <c r="F3627" s="27" t="s">
        <v>4</v>
      </c>
      <c r="G3627" s="28" t="s">
        <v>1093</v>
      </c>
      <c r="H3627" s="28" t="s">
        <v>1092</v>
      </c>
      <c r="I3627" s="28" t="s">
        <v>5</v>
      </c>
      <c r="J3627" s="28" t="s">
        <v>2652</v>
      </c>
    </row>
    <row r="3628" spans="2:10" ht="12.6" customHeight="1" x14ac:dyDescent="0.3">
      <c r="B3628" s="29">
        <f>VLOOKUP($J3625,ASBVs!$A$2:$AP$1041,11,FALSE)</f>
        <v>0.56999999999999995</v>
      </c>
      <c r="C3628" s="29">
        <f>VLOOKUP($J3625,ASBVs!$A$2:$AP$1041,13,FALSE)</f>
        <v>9.9499999999999993</v>
      </c>
      <c r="D3628" s="29">
        <f>VLOOKUP($J3625,ASBVs!$A$2:$AP$1041,15,FALSE)</f>
        <v>14.72</v>
      </c>
      <c r="E3628" s="29">
        <f>VLOOKUP($J3625,ASBVs!$A$2:$AP$1041,17,FALSE)</f>
        <v>-0.48</v>
      </c>
      <c r="F3628" s="29">
        <f>VLOOKUP($J3625,ASBVs!$A$2:$AP$1041,19,FALSE)</f>
        <v>1.57</v>
      </c>
      <c r="G3628" s="39">
        <f>VLOOKUP($J3625,ASBVs!$A$2:$AP$1041,41,FALSE)</f>
        <v>0.38</v>
      </c>
      <c r="H3628" s="39">
        <f>VLOOKUP($J3625,ASBVs!$A$2:$AP$1041,39,FALSE)</f>
        <v>0.21</v>
      </c>
      <c r="I3628" s="29">
        <f>VLOOKUP($J3625,ASBVs!$A$2:$AP$1041,21,FALSE)</f>
        <v>1.35</v>
      </c>
      <c r="J3628" s="39">
        <f>VLOOKUP($J3625,ASBVs!$A$2:$AP$1041,31,FALSE)</f>
        <v>0.26</v>
      </c>
    </row>
    <row r="3629" spans="2:10" ht="12.6" customHeight="1" x14ac:dyDescent="0.3">
      <c r="B3629" s="29">
        <f>VLOOKUP($J3625,ASBVs!$A$2:$AP$1041,12,FALSE)</f>
        <v>63</v>
      </c>
      <c r="C3629" s="29">
        <f>VLOOKUP($J3625,ASBVs!$A$2:$AP$1041,14,FALSE)</f>
        <v>68</v>
      </c>
      <c r="D3629" s="29">
        <f>VLOOKUP($J3625,ASBVs!$A$2:$AP$1041,16,FALSE)</f>
        <v>55</v>
      </c>
      <c r="E3629" s="29">
        <f>VLOOKUP($J3625,ASBVs!$A$2:$AP$1041,18,FALSE)</f>
        <v>61</v>
      </c>
      <c r="F3629" s="29">
        <f>VLOOKUP($J3625,ASBVs!$A$2:$AP$1041,20,FALSE)</f>
        <v>62</v>
      </c>
      <c r="G3629" s="29">
        <f>VLOOKUP($J3625,ASBVs!$A$2:$AP$1041,42,FALSE)</f>
        <v>48</v>
      </c>
      <c r="H3629" s="29">
        <f>VLOOKUP($J3625,ASBVs!$A$2:$AP$1041,40,FALSE)</f>
        <v>41</v>
      </c>
      <c r="I3629" s="29">
        <f>VLOOKUP($J3625,ASBVs!$A$2:$AP$1041,22,FALSE)</f>
        <v>50</v>
      </c>
      <c r="J3629" s="29">
        <f>VLOOKUP($J3625,ASBVs!$A$2:$AP$1041,32,FALSE)</f>
        <v>46</v>
      </c>
    </row>
    <row r="3630" spans="2:10" ht="12.6" customHeight="1" x14ac:dyDescent="0.3">
      <c r="B3630" s="31" t="s">
        <v>1089</v>
      </c>
      <c r="C3630" s="27" t="s">
        <v>1090</v>
      </c>
      <c r="D3630" s="27" t="s">
        <v>1091</v>
      </c>
      <c r="E3630" s="27" t="s">
        <v>8</v>
      </c>
      <c r="F3630" s="27" t="s">
        <v>6</v>
      </c>
      <c r="G3630" s="27" t="s">
        <v>7</v>
      </c>
      <c r="H3630" s="27" t="s">
        <v>2638</v>
      </c>
      <c r="I3630" s="85" t="s">
        <v>2700</v>
      </c>
      <c r="J3630" s="86"/>
    </row>
    <row r="3631" spans="2:10" ht="12.6" customHeight="1" x14ac:dyDescent="0.3">
      <c r="B3631" s="30">
        <f>VLOOKUP($J3625,ASBVs!$A$2:$AP$1041,33,FALSE)</f>
        <v>0.03</v>
      </c>
      <c r="C3631" s="30">
        <f>VLOOKUP($J3625,ASBVs!$A$2:$AP$1041,35,FALSE)</f>
        <v>0.18</v>
      </c>
      <c r="D3631" s="30">
        <f>VLOOKUP($J3625,ASBVs!$A$2:$AP$1041,37,FALSE)</f>
        <v>0.01</v>
      </c>
      <c r="E3631" s="32">
        <f>VLOOKUP($J3625,ASBVs!$A$2:$AP$1041,29,FALSE)</f>
        <v>5.4</v>
      </c>
      <c r="F3631" s="32">
        <f>VLOOKUP($J3625,ASBVs!$A$2:$AP$1041,23,FALSE)</f>
        <v>-0.37</v>
      </c>
      <c r="G3631" s="32">
        <f>VLOOKUP($J3625,ASBVs!$A$2:$AP$1041,25,FALSE)</f>
        <v>4.62</v>
      </c>
      <c r="H3631" s="32">
        <f>VLOOKUP($J3625,ASBVs!$A$2:$AP$1041,27,FALSE)</f>
        <v>1.73</v>
      </c>
      <c r="I3631" s="86"/>
      <c r="J3631" s="86"/>
    </row>
    <row r="3632" spans="2:10" ht="12.6" customHeight="1" x14ac:dyDescent="0.3">
      <c r="B3632" s="33">
        <f>VLOOKUP($J3625,ASBVs!$A$2:$AP$1041,34,FALSE)</f>
        <v>36</v>
      </c>
      <c r="C3632" s="33">
        <f>VLOOKUP($J3625,ASBVs!$A$2:$AP$1041,36,FALSE)</f>
        <v>44</v>
      </c>
      <c r="D3632" s="33">
        <f>VLOOKUP($J3625,ASBVs!$A$2:$AP$1041,38,FALSE)</f>
        <v>30</v>
      </c>
      <c r="E3632" s="33">
        <f>VLOOKUP($J3625,ASBVs!$A$2:$AP$1041,30,FALSE)</f>
        <v>57</v>
      </c>
      <c r="F3632" s="33">
        <f>VLOOKUP($J3625,ASBVs!$A$2:$AP$1041,24,FALSE)</f>
        <v>42</v>
      </c>
      <c r="G3632" s="33">
        <f>VLOOKUP($J3625,ASBVs!$A$2:$AP$1041,26,FALSE)</f>
        <v>42</v>
      </c>
      <c r="H3632" s="33">
        <f>VLOOKUP($J3625,ASBVs!$A$2:$AP$1041,28,FALSE)</f>
        <v>46</v>
      </c>
      <c r="I3632" s="99">
        <f>VLOOKUP($J3625,ASBVs!$A$2:$AQ$1041,43,FALSE)</f>
        <v>11.299999999999999</v>
      </c>
      <c r="J3632" s="79"/>
    </row>
    <row r="3633" spans="2:10" ht="12.6" customHeight="1" x14ac:dyDescent="0.3">
      <c r="B3633" s="87" t="s">
        <v>2695</v>
      </c>
      <c r="C3633" s="88"/>
      <c r="D3633" s="89" t="s">
        <v>2699</v>
      </c>
      <c r="E3633" s="90"/>
      <c r="F3633" s="91" t="str">
        <f>VLOOKUP($J3625,ASBVs!$A$2:$F$1041,6,FALSE)</f>
        <v xml:space="preserve"> </v>
      </c>
      <c r="G3633" s="34" t="s">
        <v>2669</v>
      </c>
      <c r="H3633" s="35" t="str">
        <f>VLOOKUP($J3625,ASBVs!$A$2:$AU$1041,46,FALSE)</f>
        <v>2</v>
      </c>
      <c r="I3633" s="34" t="s">
        <v>2670</v>
      </c>
      <c r="J3633" s="35" t="str">
        <f>VLOOKUP($J3625,ASBVs!$A$2:$AU$1041,47,FALSE)</f>
        <v>2</v>
      </c>
    </row>
    <row r="3634" spans="2:10" ht="12.6" customHeight="1" x14ac:dyDescent="0.3">
      <c r="B3634" s="93">
        <f>VLOOKUP($J3625,ASBVs!$A$2:$AS$1041,45,FALSE)</f>
        <v>127.13</v>
      </c>
      <c r="C3634" s="94"/>
      <c r="D3634" s="93">
        <f>VLOOKUP($J3625,ASBVs!$A$2:$AS$1041,44,FALSE)</f>
        <v>164.24</v>
      </c>
      <c r="E3634" s="94"/>
      <c r="F3634" s="92"/>
      <c r="G3634" s="34" t="s">
        <v>2671</v>
      </c>
      <c r="H3634" s="35" t="str">
        <f>VLOOKUP($J3625,ASBVs!$A$2:$AW$1041,48,FALSE)</f>
        <v>3</v>
      </c>
      <c r="I3634" s="34" t="s">
        <v>2672</v>
      </c>
      <c r="J3634" s="35">
        <f>VLOOKUP($J3625,ASBVs!$A$2:$AW$1041,49,FALSE)</f>
        <v>3</v>
      </c>
    </row>
    <row r="3635" spans="2:10" ht="12.6" customHeight="1" x14ac:dyDescent="0.3">
      <c r="B3635" s="36" t="s">
        <v>2696</v>
      </c>
      <c r="C3635" s="95" t="str">
        <f>VLOOKUP($J3625,ASBVs!$A$2:$E$1041,5,FALSE)</f>
        <v xml:space="preserve">Individual </v>
      </c>
      <c r="D3635" s="96"/>
      <c r="E3635" s="97" t="s">
        <v>2697</v>
      </c>
      <c r="F3635" s="98"/>
      <c r="G3635" s="74"/>
      <c r="H3635" s="75"/>
      <c r="I3635" s="37" t="s">
        <v>2698</v>
      </c>
      <c r="J3635" s="38"/>
    </row>
    <row r="3637" spans="2:10" ht="12.6" customHeight="1" x14ac:dyDescent="0.3">
      <c r="B3637" s="76" t="s">
        <v>2692</v>
      </c>
      <c r="C3637" s="77"/>
      <c r="D3637" s="20" t="str">
        <f>VLOOKUP($J3637,ASBVs!$A$2:$B$1041,2,FALSE)</f>
        <v>223526</v>
      </c>
      <c r="E3637" s="21"/>
      <c r="F3637" s="22" t="str">
        <f>VLOOKUP($J3637,ASBVs!$A$2:$J$1041,10,FALSE)</f>
        <v>Twin</v>
      </c>
      <c r="G3637" s="78" t="str">
        <f>VLOOKUP($J3637,ASBVs!$A$2:$AX$1041,50,FALSE)</f>
        <v xml:space="preserve"> </v>
      </c>
      <c r="H3637" s="79"/>
      <c r="I3637" s="23" t="s">
        <v>2693</v>
      </c>
      <c r="J3637" s="24">
        <v>294</v>
      </c>
    </row>
    <row r="3638" spans="2:10" ht="12.6" customHeight="1" x14ac:dyDescent="0.3">
      <c r="B3638" s="25" t="s">
        <v>2694</v>
      </c>
      <c r="C3638" s="80" t="str">
        <f>VLOOKUP($J3637,ASBVs!$A$2:$H$1041,8,FALSE)</f>
        <v>218861</v>
      </c>
      <c r="D3638" s="80"/>
      <c r="E3638" s="81"/>
      <c r="F3638" s="26" t="s">
        <v>2639</v>
      </c>
      <c r="G3638" s="82">
        <f>VLOOKUP($J3637,ASBVs!$A$2:$I$1041,9,FALSE)</f>
        <v>44699</v>
      </c>
      <c r="H3638" s="83"/>
      <c r="I3638" s="83"/>
      <c r="J3638" s="84"/>
    </row>
    <row r="3639" spans="2:10" ht="12.6" customHeight="1" x14ac:dyDescent="0.3">
      <c r="B3639" s="27" t="s">
        <v>0</v>
      </c>
      <c r="C3639" s="28" t="s">
        <v>1</v>
      </c>
      <c r="D3639" s="28" t="s">
        <v>2</v>
      </c>
      <c r="E3639" s="28" t="s">
        <v>3</v>
      </c>
      <c r="F3639" s="27" t="s">
        <v>4</v>
      </c>
      <c r="G3639" s="28" t="s">
        <v>1093</v>
      </c>
      <c r="H3639" s="28" t="s">
        <v>1092</v>
      </c>
      <c r="I3639" s="28" t="s">
        <v>5</v>
      </c>
      <c r="J3639" s="28" t="s">
        <v>2652</v>
      </c>
    </row>
    <row r="3640" spans="2:10" ht="12.6" customHeight="1" x14ac:dyDescent="0.3">
      <c r="B3640" s="29">
        <f>VLOOKUP($J3637,ASBVs!$A$2:$AP$1041,11,FALSE)</f>
        <v>0.42</v>
      </c>
      <c r="C3640" s="29">
        <f>VLOOKUP($J3637,ASBVs!$A$2:$AP$1041,13,FALSE)</f>
        <v>9.32</v>
      </c>
      <c r="D3640" s="29">
        <f>VLOOKUP($J3637,ASBVs!$A$2:$AP$1041,15,FALSE)</f>
        <v>14.45</v>
      </c>
      <c r="E3640" s="29">
        <f>VLOOKUP($J3637,ASBVs!$A$2:$AP$1041,17,FALSE)</f>
        <v>0.26</v>
      </c>
      <c r="F3640" s="29">
        <f>VLOOKUP($J3637,ASBVs!$A$2:$AP$1041,19,FALSE)</f>
        <v>2.08</v>
      </c>
      <c r="G3640" s="39">
        <f>VLOOKUP($J3637,ASBVs!$A$2:$AP$1041,41,FALSE)</f>
        <v>0.45</v>
      </c>
      <c r="H3640" s="39">
        <f>VLOOKUP($J3637,ASBVs!$A$2:$AP$1041,39,FALSE)</f>
        <v>0.28000000000000003</v>
      </c>
      <c r="I3640" s="29">
        <f>VLOOKUP($J3637,ASBVs!$A$2:$AP$1041,21,FALSE)</f>
        <v>0.38</v>
      </c>
      <c r="J3640" s="39">
        <f>VLOOKUP($J3637,ASBVs!$A$2:$AP$1041,31,FALSE)</f>
        <v>0.28999999999999998</v>
      </c>
    </row>
    <row r="3641" spans="2:10" ht="12.6" customHeight="1" x14ac:dyDescent="0.3">
      <c r="B3641" s="29">
        <f>VLOOKUP($J3637,ASBVs!$A$2:$AP$1041,12,FALSE)</f>
        <v>64</v>
      </c>
      <c r="C3641" s="29">
        <f>VLOOKUP($J3637,ASBVs!$A$2:$AP$1041,14,FALSE)</f>
        <v>69</v>
      </c>
      <c r="D3641" s="29">
        <f>VLOOKUP($J3637,ASBVs!$A$2:$AP$1041,16,FALSE)</f>
        <v>62</v>
      </c>
      <c r="E3641" s="29">
        <f>VLOOKUP($J3637,ASBVs!$A$2:$AP$1041,18,FALSE)</f>
        <v>63</v>
      </c>
      <c r="F3641" s="29">
        <f>VLOOKUP($J3637,ASBVs!$A$2:$AP$1041,20,FALSE)</f>
        <v>63</v>
      </c>
      <c r="G3641" s="29">
        <f>VLOOKUP($J3637,ASBVs!$A$2:$AP$1041,42,FALSE)</f>
        <v>54</v>
      </c>
      <c r="H3641" s="29">
        <f>VLOOKUP($J3637,ASBVs!$A$2:$AP$1041,40,FALSE)</f>
        <v>47</v>
      </c>
      <c r="I3641" s="29">
        <f>VLOOKUP($J3637,ASBVs!$A$2:$AP$1041,22,FALSE)</f>
        <v>58</v>
      </c>
      <c r="J3641" s="29">
        <f>VLOOKUP($J3637,ASBVs!$A$2:$AP$1041,32,FALSE)</f>
        <v>52</v>
      </c>
    </row>
    <row r="3642" spans="2:10" ht="12.6" customHeight="1" x14ac:dyDescent="0.3">
      <c r="B3642" s="31" t="s">
        <v>1089</v>
      </c>
      <c r="C3642" s="27" t="s">
        <v>1090</v>
      </c>
      <c r="D3642" s="27" t="s">
        <v>1091</v>
      </c>
      <c r="E3642" s="27" t="s">
        <v>8</v>
      </c>
      <c r="F3642" s="27" t="s">
        <v>6</v>
      </c>
      <c r="G3642" s="27" t="s">
        <v>7</v>
      </c>
      <c r="H3642" s="27" t="s">
        <v>2638</v>
      </c>
      <c r="I3642" s="85" t="s">
        <v>2700</v>
      </c>
      <c r="J3642" s="86"/>
    </row>
    <row r="3643" spans="2:10" ht="12.6" customHeight="1" x14ac:dyDescent="0.3">
      <c r="B3643" s="30">
        <f>VLOOKUP($J3637,ASBVs!$A$2:$AP$1041,33,FALSE)</f>
        <v>0.04</v>
      </c>
      <c r="C3643" s="30">
        <f>VLOOKUP($J3637,ASBVs!$A$2:$AP$1041,35,FALSE)</f>
        <v>0.28000000000000003</v>
      </c>
      <c r="D3643" s="30">
        <f>VLOOKUP($J3637,ASBVs!$A$2:$AP$1041,37,FALSE)</f>
        <v>1E-3</v>
      </c>
      <c r="E3643" s="32">
        <f>VLOOKUP($J3637,ASBVs!$A$2:$AP$1041,29,FALSE)</f>
        <v>4.83</v>
      </c>
      <c r="F3643" s="32">
        <f>VLOOKUP($J3637,ASBVs!$A$2:$AP$1041,23,FALSE)</f>
        <v>-0.4</v>
      </c>
      <c r="G3643" s="32">
        <f>VLOOKUP($J3637,ASBVs!$A$2:$AP$1041,25,FALSE)</f>
        <v>6.31</v>
      </c>
      <c r="H3643" s="32">
        <f>VLOOKUP($J3637,ASBVs!$A$2:$AP$1041,27,FALSE)</f>
        <v>1.83</v>
      </c>
      <c r="I3643" s="86"/>
      <c r="J3643" s="86"/>
    </row>
    <row r="3644" spans="2:10" ht="12.6" customHeight="1" x14ac:dyDescent="0.3">
      <c r="B3644" s="33">
        <f>VLOOKUP($J3637,ASBVs!$A$2:$AP$1041,34,FALSE)</f>
        <v>41</v>
      </c>
      <c r="C3644" s="33">
        <f>VLOOKUP($J3637,ASBVs!$A$2:$AP$1041,36,FALSE)</f>
        <v>50</v>
      </c>
      <c r="D3644" s="33">
        <f>VLOOKUP($J3637,ASBVs!$A$2:$AP$1041,38,FALSE)</f>
        <v>34</v>
      </c>
      <c r="E3644" s="33">
        <f>VLOOKUP($J3637,ASBVs!$A$2:$AP$1041,30,FALSE)</f>
        <v>58</v>
      </c>
      <c r="F3644" s="33">
        <f>VLOOKUP($J3637,ASBVs!$A$2:$AP$1041,24,FALSE)</f>
        <v>48</v>
      </c>
      <c r="G3644" s="33">
        <f>VLOOKUP($J3637,ASBVs!$A$2:$AP$1041,26,FALSE)</f>
        <v>47</v>
      </c>
      <c r="H3644" s="33">
        <f>VLOOKUP($J3637,ASBVs!$A$2:$AP$1041,28,FALSE)</f>
        <v>50</v>
      </c>
      <c r="I3644" s="99">
        <f>VLOOKUP($J3637,ASBVs!$A$2:$AQ$1041,43,FALSE)</f>
        <v>9.7000000000000011</v>
      </c>
      <c r="J3644" s="79"/>
    </row>
    <row r="3645" spans="2:10" ht="12.6" customHeight="1" x14ac:dyDescent="0.3">
      <c r="B3645" s="87" t="s">
        <v>2695</v>
      </c>
      <c r="C3645" s="88"/>
      <c r="D3645" s="89" t="s">
        <v>2699</v>
      </c>
      <c r="E3645" s="90"/>
      <c r="F3645" s="91" t="str">
        <f>VLOOKUP($J3637,ASBVs!$A$2:$F$1041,6,FALSE)</f>
        <v xml:space="preserve"> </v>
      </c>
      <c r="G3645" s="34" t="s">
        <v>2669</v>
      </c>
      <c r="H3645" s="35" t="str">
        <f>VLOOKUP($J3637,ASBVs!$A$2:$AU$1041,46,FALSE)</f>
        <v>1</v>
      </c>
      <c r="I3645" s="34" t="s">
        <v>2670</v>
      </c>
      <c r="J3645" s="35" t="str">
        <f>VLOOKUP($J3637,ASBVs!$A$2:$AU$1041,47,FALSE)</f>
        <v>1</v>
      </c>
    </row>
    <row r="3646" spans="2:10" ht="12.6" customHeight="1" x14ac:dyDescent="0.3">
      <c r="B3646" s="93">
        <f>VLOOKUP($J3637,ASBVs!$A$2:$AS$1041,45,FALSE)</f>
        <v>126.61</v>
      </c>
      <c r="C3646" s="94"/>
      <c r="D3646" s="93">
        <f>VLOOKUP($J3637,ASBVs!$A$2:$AS$1041,44,FALSE)</f>
        <v>164.02</v>
      </c>
      <c r="E3646" s="94"/>
      <c r="F3646" s="92"/>
      <c r="G3646" s="34" t="s">
        <v>2671</v>
      </c>
      <c r="H3646" s="35" t="str">
        <f>VLOOKUP($J3637,ASBVs!$A$2:$AW$1041,48,FALSE)</f>
        <v>3</v>
      </c>
      <c r="I3646" s="34" t="s">
        <v>2672</v>
      </c>
      <c r="J3646" s="35">
        <f>VLOOKUP($J3637,ASBVs!$A$2:$AW$1041,49,FALSE)</f>
        <v>3</v>
      </c>
    </row>
    <row r="3647" spans="2:10" ht="12.6" customHeight="1" x14ac:dyDescent="0.3">
      <c r="B3647" s="36" t="s">
        <v>2696</v>
      </c>
      <c r="C3647" s="95" t="str">
        <f>VLOOKUP($J3637,ASBVs!$A$2:$E$1041,5,FALSE)</f>
        <v xml:space="preserve">Individual </v>
      </c>
      <c r="D3647" s="96"/>
      <c r="E3647" s="97" t="s">
        <v>2697</v>
      </c>
      <c r="F3647" s="98"/>
      <c r="G3647" s="74"/>
      <c r="H3647" s="75"/>
      <c r="I3647" s="37" t="s">
        <v>2698</v>
      </c>
      <c r="J3647" s="38"/>
    </row>
    <row r="3649" spans="2:10" ht="12.6" customHeight="1" x14ac:dyDescent="0.3">
      <c r="B3649" s="76" t="s">
        <v>2692</v>
      </c>
      <c r="C3649" s="77"/>
      <c r="D3649" s="20" t="str">
        <f>VLOOKUP($J3649,ASBVs!$A$2:$B$1041,2,FALSE)</f>
        <v>225403</v>
      </c>
      <c r="E3649" s="21"/>
      <c r="F3649" s="22" t="str">
        <f>VLOOKUP($J3649,ASBVs!$A$2:$J$1041,10,FALSE)</f>
        <v>Single</v>
      </c>
      <c r="G3649" s="78" t="str">
        <f>VLOOKUP($J3649,ASBVs!$A$2:$AX$1041,50,FALSE)</f>
        <v xml:space="preserve"> </v>
      </c>
      <c r="H3649" s="79"/>
      <c r="I3649" s="23" t="s">
        <v>2693</v>
      </c>
      <c r="J3649" s="24">
        <v>295</v>
      </c>
    </row>
    <row r="3650" spans="2:10" ht="12.6" customHeight="1" x14ac:dyDescent="0.3">
      <c r="B3650" s="25" t="s">
        <v>2694</v>
      </c>
      <c r="C3650" s="80" t="str">
        <f>VLOOKUP($J3649,ASBVs!$A$2:$H$1041,8,FALSE)</f>
        <v>216341</v>
      </c>
      <c r="D3650" s="80"/>
      <c r="E3650" s="81"/>
      <c r="F3650" s="26" t="s">
        <v>2639</v>
      </c>
      <c r="G3650" s="82">
        <f>VLOOKUP($J3649,ASBVs!$A$2:$I$1041,9,FALSE)</f>
        <v>44724</v>
      </c>
      <c r="H3650" s="83"/>
      <c r="I3650" s="83"/>
      <c r="J3650" s="84"/>
    </row>
    <row r="3651" spans="2:10" ht="12.6" customHeight="1" x14ac:dyDescent="0.3">
      <c r="B3651" s="27" t="s">
        <v>0</v>
      </c>
      <c r="C3651" s="28" t="s">
        <v>1</v>
      </c>
      <c r="D3651" s="28" t="s">
        <v>2</v>
      </c>
      <c r="E3651" s="28" t="s">
        <v>3</v>
      </c>
      <c r="F3651" s="27" t="s">
        <v>4</v>
      </c>
      <c r="G3651" s="28" t="s">
        <v>1093</v>
      </c>
      <c r="H3651" s="28" t="s">
        <v>1092</v>
      </c>
      <c r="I3651" s="28" t="s">
        <v>5</v>
      </c>
      <c r="J3651" s="28" t="s">
        <v>2652</v>
      </c>
    </row>
    <row r="3652" spans="2:10" ht="12.6" customHeight="1" x14ac:dyDescent="0.3">
      <c r="B3652" s="29">
        <f>VLOOKUP($J3649,ASBVs!$A$2:$AP$1041,11,FALSE)</f>
        <v>0.45</v>
      </c>
      <c r="C3652" s="29">
        <f>VLOOKUP($J3649,ASBVs!$A$2:$AP$1041,13,FALSE)</f>
        <v>9.43</v>
      </c>
      <c r="D3652" s="29">
        <f>VLOOKUP($J3649,ASBVs!$A$2:$AP$1041,15,FALSE)</f>
        <v>11.56</v>
      </c>
      <c r="E3652" s="29">
        <f>VLOOKUP($J3649,ASBVs!$A$2:$AP$1041,17,FALSE)</f>
        <v>-0.53</v>
      </c>
      <c r="F3652" s="29">
        <f>VLOOKUP($J3649,ASBVs!$A$2:$AP$1041,19,FALSE)</f>
        <v>2.4900000000000002</v>
      </c>
      <c r="G3652" s="39">
        <f>VLOOKUP($J3649,ASBVs!$A$2:$AP$1041,41,FALSE)</f>
        <v>0.38</v>
      </c>
      <c r="H3652" s="39">
        <f>VLOOKUP($J3649,ASBVs!$A$2:$AP$1041,39,FALSE)</f>
        <v>0.25</v>
      </c>
      <c r="I3652" s="29">
        <f>VLOOKUP($J3649,ASBVs!$A$2:$AP$1041,21,FALSE)</f>
        <v>-0.35</v>
      </c>
      <c r="J3652" s="39">
        <f>VLOOKUP($J3649,ASBVs!$A$2:$AP$1041,31,FALSE)</f>
        <v>0.26</v>
      </c>
    </row>
    <row r="3653" spans="2:10" ht="12.6" customHeight="1" x14ac:dyDescent="0.3">
      <c r="B3653" s="29">
        <f>VLOOKUP($J3649,ASBVs!$A$2:$AP$1041,12,FALSE)</f>
        <v>65</v>
      </c>
      <c r="C3653" s="29">
        <f>VLOOKUP($J3649,ASBVs!$A$2:$AP$1041,14,FALSE)</f>
        <v>69</v>
      </c>
      <c r="D3653" s="29">
        <f>VLOOKUP($J3649,ASBVs!$A$2:$AP$1041,16,FALSE)</f>
        <v>62</v>
      </c>
      <c r="E3653" s="29">
        <f>VLOOKUP($J3649,ASBVs!$A$2:$AP$1041,18,FALSE)</f>
        <v>63</v>
      </c>
      <c r="F3653" s="29">
        <f>VLOOKUP($J3649,ASBVs!$A$2:$AP$1041,20,FALSE)</f>
        <v>63</v>
      </c>
      <c r="G3653" s="29">
        <f>VLOOKUP($J3649,ASBVs!$A$2:$AP$1041,42,FALSE)</f>
        <v>54</v>
      </c>
      <c r="H3653" s="29">
        <f>VLOOKUP($J3649,ASBVs!$A$2:$AP$1041,40,FALSE)</f>
        <v>48</v>
      </c>
      <c r="I3653" s="29">
        <f>VLOOKUP($J3649,ASBVs!$A$2:$AP$1041,22,FALSE)</f>
        <v>57</v>
      </c>
      <c r="J3653" s="29">
        <f>VLOOKUP($J3649,ASBVs!$A$2:$AP$1041,32,FALSE)</f>
        <v>52</v>
      </c>
    </row>
    <row r="3654" spans="2:10" ht="12.6" customHeight="1" x14ac:dyDescent="0.3">
      <c r="B3654" s="31" t="s">
        <v>1089</v>
      </c>
      <c r="C3654" s="27" t="s">
        <v>1090</v>
      </c>
      <c r="D3654" s="27" t="s">
        <v>1091</v>
      </c>
      <c r="E3654" s="27" t="s">
        <v>8</v>
      </c>
      <c r="F3654" s="27" t="s">
        <v>6</v>
      </c>
      <c r="G3654" s="27" t="s">
        <v>7</v>
      </c>
      <c r="H3654" s="27" t="s">
        <v>2638</v>
      </c>
      <c r="I3654" s="85" t="s">
        <v>2700</v>
      </c>
      <c r="J3654" s="86"/>
    </row>
    <row r="3655" spans="2:10" ht="12.6" customHeight="1" x14ac:dyDescent="0.3">
      <c r="B3655" s="30">
        <f>VLOOKUP($J3649,ASBVs!$A$2:$AP$1041,33,FALSE)</f>
        <v>0.06</v>
      </c>
      <c r="C3655" s="30">
        <f>VLOOKUP($J3649,ASBVs!$A$2:$AP$1041,35,FALSE)</f>
        <v>0.2</v>
      </c>
      <c r="D3655" s="30">
        <f>VLOOKUP($J3649,ASBVs!$A$2:$AP$1041,37,FALSE)</f>
        <v>1E-3</v>
      </c>
      <c r="E3655" s="32">
        <f>VLOOKUP($J3649,ASBVs!$A$2:$AP$1041,29,FALSE)</f>
        <v>6.05</v>
      </c>
      <c r="F3655" s="32">
        <f>VLOOKUP($J3649,ASBVs!$A$2:$AP$1041,23,FALSE)</f>
        <v>-0.62</v>
      </c>
      <c r="G3655" s="32">
        <f>VLOOKUP($J3649,ASBVs!$A$2:$AP$1041,25,FALSE)</f>
        <v>5.59</v>
      </c>
      <c r="H3655" s="32">
        <f>VLOOKUP($J3649,ASBVs!$A$2:$AP$1041,27,FALSE)</f>
        <v>2.15</v>
      </c>
      <c r="I3655" s="86"/>
      <c r="J3655" s="86"/>
    </row>
    <row r="3656" spans="2:10" ht="12.6" customHeight="1" x14ac:dyDescent="0.3">
      <c r="B3656" s="33">
        <f>VLOOKUP($J3649,ASBVs!$A$2:$AP$1041,34,FALSE)</f>
        <v>43</v>
      </c>
      <c r="C3656" s="33">
        <f>VLOOKUP($J3649,ASBVs!$A$2:$AP$1041,36,FALSE)</f>
        <v>51</v>
      </c>
      <c r="D3656" s="33">
        <f>VLOOKUP($J3649,ASBVs!$A$2:$AP$1041,38,FALSE)</f>
        <v>36</v>
      </c>
      <c r="E3656" s="33">
        <f>VLOOKUP($J3649,ASBVs!$A$2:$AP$1041,30,FALSE)</f>
        <v>59</v>
      </c>
      <c r="F3656" s="33">
        <f>VLOOKUP($J3649,ASBVs!$A$2:$AP$1041,24,FALSE)</f>
        <v>49</v>
      </c>
      <c r="G3656" s="33">
        <f>VLOOKUP($J3649,ASBVs!$A$2:$AP$1041,26,FALSE)</f>
        <v>48</v>
      </c>
      <c r="H3656" s="33">
        <f>VLOOKUP($J3649,ASBVs!$A$2:$AP$1041,28,FALSE)</f>
        <v>51</v>
      </c>
      <c r="I3656" s="99">
        <f>VLOOKUP($J3649,ASBVs!$A$2:$AQ$1041,43,FALSE)</f>
        <v>9.08</v>
      </c>
      <c r="J3656" s="79"/>
    </row>
    <row r="3657" spans="2:10" ht="12.6" customHeight="1" x14ac:dyDescent="0.3">
      <c r="B3657" s="87" t="s">
        <v>2695</v>
      </c>
      <c r="C3657" s="88"/>
      <c r="D3657" s="89" t="s">
        <v>2699</v>
      </c>
      <c r="E3657" s="90"/>
      <c r="F3657" s="91" t="str">
        <f>VLOOKUP($J3649,ASBVs!$A$2:$F$1041,6,FALSE)</f>
        <v xml:space="preserve"> </v>
      </c>
      <c r="G3657" s="34" t="s">
        <v>2669</v>
      </c>
      <c r="H3657" s="35" t="str">
        <f>VLOOKUP($J3649,ASBVs!$A$2:$AU$1041,46,FALSE)</f>
        <v>3</v>
      </c>
      <c r="I3657" s="34" t="s">
        <v>2670</v>
      </c>
      <c r="J3657" s="35" t="str">
        <f>VLOOKUP($J3649,ASBVs!$A$2:$AU$1041,47,FALSE)</f>
        <v>2</v>
      </c>
    </row>
    <row r="3658" spans="2:10" ht="12.6" customHeight="1" x14ac:dyDescent="0.3">
      <c r="B3658" s="93">
        <f>VLOOKUP($J3649,ASBVs!$A$2:$AS$1041,45,FALSE)</f>
        <v>125</v>
      </c>
      <c r="C3658" s="94"/>
      <c r="D3658" s="93">
        <f>VLOOKUP($J3649,ASBVs!$A$2:$AS$1041,44,FALSE)</f>
        <v>168.91</v>
      </c>
      <c r="E3658" s="94"/>
      <c r="F3658" s="92"/>
      <c r="G3658" s="34" t="s">
        <v>2671</v>
      </c>
      <c r="H3658" s="35" t="str">
        <f>VLOOKUP($J3649,ASBVs!$A$2:$AW$1041,48,FALSE)</f>
        <v>2</v>
      </c>
      <c r="I3658" s="34" t="s">
        <v>2672</v>
      </c>
      <c r="J3658" s="35">
        <f>VLOOKUP($J3649,ASBVs!$A$2:$AW$1041,49,FALSE)</f>
        <v>3</v>
      </c>
    </row>
    <row r="3659" spans="2:10" ht="12.6" customHeight="1" x14ac:dyDescent="0.3">
      <c r="B3659" s="36" t="s">
        <v>2696</v>
      </c>
      <c r="C3659" s="95" t="str">
        <f>VLOOKUP($J3649,ASBVs!$A$2:$E$1041,5,FALSE)</f>
        <v xml:space="preserve">Individual </v>
      </c>
      <c r="D3659" s="96"/>
      <c r="E3659" s="97" t="s">
        <v>2697</v>
      </c>
      <c r="F3659" s="98"/>
      <c r="G3659" s="74"/>
      <c r="H3659" s="75"/>
      <c r="I3659" s="37" t="s">
        <v>2698</v>
      </c>
      <c r="J3659" s="38"/>
    </row>
    <row r="3661" spans="2:10" ht="12.6" customHeight="1" x14ac:dyDescent="0.3">
      <c r="B3661" s="76" t="s">
        <v>2692</v>
      </c>
      <c r="C3661" s="77"/>
      <c r="D3661" s="20" t="str">
        <f>VLOOKUP($J3661,ASBVs!$A$2:$B$1041,2,FALSE)</f>
        <v>224827</v>
      </c>
      <c r="E3661" s="21"/>
      <c r="F3661" s="22" t="str">
        <f>VLOOKUP($J3661,ASBVs!$A$2:$J$1041,10,FALSE)</f>
        <v>Twin</v>
      </c>
      <c r="G3661" s="78" t="str">
        <f>VLOOKUP($J3661,ASBVs!$A$2:$AX$1041,50,FALSE)</f>
        <v>«««««</v>
      </c>
      <c r="H3661" s="79"/>
      <c r="I3661" s="23" t="s">
        <v>2693</v>
      </c>
      <c r="J3661" s="24">
        <v>296</v>
      </c>
    </row>
    <row r="3662" spans="2:10" ht="12.6" customHeight="1" x14ac:dyDescent="0.3">
      <c r="B3662" s="25" t="s">
        <v>2694</v>
      </c>
      <c r="C3662" s="80" t="str">
        <f>VLOOKUP($J3661,ASBVs!$A$2:$H$1041,8,FALSE)</f>
        <v>193431</v>
      </c>
      <c r="D3662" s="80"/>
      <c r="E3662" s="81"/>
      <c r="F3662" s="26" t="s">
        <v>2639</v>
      </c>
      <c r="G3662" s="82">
        <f>VLOOKUP($J3661,ASBVs!$A$2:$I$1041,9,FALSE)</f>
        <v>44711</v>
      </c>
      <c r="H3662" s="83"/>
      <c r="I3662" s="83"/>
      <c r="J3662" s="84"/>
    </row>
    <row r="3663" spans="2:10" ht="12.6" customHeight="1" x14ac:dyDescent="0.3">
      <c r="B3663" s="27" t="s">
        <v>0</v>
      </c>
      <c r="C3663" s="28" t="s">
        <v>1</v>
      </c>
      <c r="D3663" s="28" t="s">
        <v>2</v>
      </c>
      <c r="E3663" s="28" t="s">
        <v>3</v>
      </c>
      <c r="F3663" s="27" t="s">
        <v>4</v>
      </c>
      <c r="G3663" s="28" t="s">
        <v>1093</v>
      </c>
      <c r="H3663" s="28" t="s">
        <v>1092</v>
      </c>
      <c r="I3663" s="28" t="s">
        <v>5</v>
      </c>
      <c r="J3663" s="28" t="s">
        <v>2652</v>
      </c>
    </row>
    <row r="3664" spans="2:10" ht="12.6" customHeight="1" x14ac:dyDescent="0.3">
      <c r="B3664" s="29">
        <f>VLOOKUP($J3661,ASBVs!$A$2:$AP$1041,11,FALSE)</f>
        <v>0.46</v>
      </c>
      <c r="C3664" s="29">
        <f>VLOOKUP($J3661,ASBVs!$A$2:$AP$1041,13,FALSE)</f>
        <v>7.81</v>
      </c>
      <c r="D3664" s="29">
        <f>VLOOKUP($J3661,ASBVs!$A$2:$AP$1041,15,FALSE)</f>
        <v>13.59</v>
      </c>
      <c r="E3664" s="29">
        <f>VLOOKUP($J3661,ASBVs!$A$2:$AP$1041,17,FALSE)</f>
        <v>0.09</v>
      </c>
      <c r="F3664" s="29">
        <f>VLOOKUP($J3661,ASBVs!$A$2:$AP$1041,19,FALSE)</f>
        <v>2.15</v>
      </c>
      <c r="G3664" s="39">
        <f>VLOOKUP($J3661,ASBVs!$A$2:$AP$1041,41,FALSE)</f>
        <v>0.45</v>
      </c>
      <c r="H3664" s="39">
        <f>VLOOKUP($J3661,ASBVs!$A$2:$AP$1041,39,FALSE)</f>
        <v>0.28999999999999998</v>
      </c>
      <c r="I3664" s="29">
        <f>VLOOKUP($J3661,ASBVs!$A$2:$AP$1041,21,FALSE)</f>
        <v>1.1200000000000001</v>
      </c>
      <c r="J3664" s="39">
        <f>VLOOKUP($J3661,ASBVs!$A$2:$AP$1041,31,FALSE)</f>
        <v>0.28999999999999998</v>
      </c>
    </row>
    <row r="3665" spans="2:10" ht="12.6" customHeight="1" x14ac:dyDescent="0.3">
      <c r="B3665" s="29">
        <f>VLOOKUP($J3661,ASBVs!$A$2:$AP$1041,12,FALSE)</f>
        <v>68</v>
      </c>
      <c r="C3665" s="29">
        <f>VLOOKUP($J3661,ASBVs!$A$2:$AP$1041,14,FALSE)</f>
        <v>70</v>
      </c>
      <c r="D3665" s="29">
        <f>VLOOKUP($J3661,ASBVs!$A$2:$AP$1041,16,FALSE)</f>
        <v>64</v>
      </c>
      <c r="E3665" s="29">
        <f>VLOOKUP($J3661,ASBVs!$A$2:$AP$1041,18,FALSE)</f>
        <v>67</v>
      </c>
      <c r="F3665" s="29">
        <f>VLOOKUP($J3661,ASBVs!$A$2:$AP$1041,20,FALSE)</f>
        <v>66</v>
      </c>
      <c r="G3665" s="29">
        <f>VLOOKUP($J3661,ASBVs!$A$2:$AP$1041,42,FALSE)</f>
        <v>59</v>
      </c>
      <c r="H3665" s="29">
        <f>VLOOKUP($J3661,ASBVs!$A$2:$AP$1041,40,FALSE)</f>
        <v>52</v>
      </c>
      <c r="I3665" s="29">
        <f>VLOOKUP($J3661,ASBVs!$A$2:$AP$1041,22,FALSE)</f>
        <v>62</v>
      </c>
      <c r="J3665" s="29">
        <f>VLOOKUP($J3661,ASBVs!$A$2:$AP$1041,32,FALSE)</f>
        <v>57</v>
      </c>
    </row>
    <row r="3666" spans="2:10" ht="12.6" customHeight="1" x14ac:dyDescent="0.3">
      <c r="B3666" s="31" t="s">
        <v>1089</v>
      </c>
      <c r="C3666" s="27" t="s">
        <v>1090</v>
      </c>
      <c r="D3666" s="27" t="s">
        <v>1091</v>
      </c>
      <c r="E3666" s="27" t="s">
        <v>8</v>
      </c>
      <c r="F3666" s="27" t="s">
        <v>6</v>
      </c>
      <c r="G3666" s="27" t="s">
        <v>7</v>
      </c>
      <c r="H3666" s="27" t="s">
        <v>2638</v>
      </c>
      <c r="I3666" s="85" t="s">
        <v>2700</v>
      </c>
      <c r="J3666" s="86"/>
    </row>
    <row r="3667" spans="2:10" ht="12.6" customHeight="1" x14ac:dyDescent="0.3">
      <c r="B3667" s="30">
        <f>VLOOKUP($J3661,ASBVs!$A$2:$AP$1041,33,FALSE)</f>
        <v>0.06</v>
      </c>
      <c r="C3667" s="30">
        <f>VLOOKUP($J3661,ASBVs!$A$2:$AP$1041,35,FALSE)</f>
        <v>0.24</v>
      </c>
      <c r="D3667" s="30">
        <f>VLOOKUP($J3661,ASBVs!$A$2:$AP$1041,37,FALSE)</f>
        <v>0.02</v>
      </c>
      <c r="E3667" s="32">
        <f>VLOOKUP($J3661,ASBVs!$A$2:$AP$1041,29,FALSE)</f>
        <v>3.98</v>
      </c>
      <c r="F3667" s="32">
        <f>VLOOKUP($J3661,ASBVs!$A$2:$AP$1041,23,FALSE)</f>
        <v>-0.11</v>
      </c>
      <c r="G3667" s="32">
        <f>VLOOKUP($J3661,ASBVs!$A$2:$AP$1041,25,FALSE)</f>
        <v>1.67</v>
      </c>
      <c r="H3667" s="32">
        <f>VLOOKUP($J3661,ASBVs!$A$2:$AP$1041,27,FALSE)</f>
        <v>2.4900000000000002</v>
      </c>
      <c r="I3667" s="86"/>
      <c r="J3667" s="86"/>
    </row>
    <row r="3668" spans="2:10" ht="12.6" customHeight="1" x14ac:dyDescent="0.3">
      <c r="B3668" s="33">
        <f>VLOOKUP($J3661,ASBVs!$A$2:$AP$1041,34,FALSE)</f>
        <v>47</v>
      </c>
      <c r="C3668" s="33">
        <f>VLOOKUP($J3661,ASBVs!$A$2:$AP$1041,36,FALSE)</f>
        <v>55</v>
      </c>
      <c r="D3668" s="33">
        <f>VLOOKUP($J3661,ASBVs!$A$2:$AP$1041,38,FALSE)</f>
        <v>41</v>
      </c>
      <c r="E3668" s="33">
        <f>VLOOKUP($J3661,ASBVs!$A$2:$AP$1041,30,FALSE)</f>
        <v>61</v>
      </c>
      <c r="F3668" s="33">
        <f>VLOOKUP($J3661,ASBVs!$A$2:$AP$1041,24,FALSE)</f>
        <v>53</v>
      </c>
      <c r="G3668" s="33">
        <f>VLOOKUP($J3661,ASBVs!$A$2:$AP$1041,26,FALSE)</f>
        <v>53</v>
      </c>
      <c r="H3668" s="33">
        <f>VLOOKUP($J3661,ASBVs!$A$2:$AP$1041,28,FALSE)</f>
        <v>56</v>
      </c>
      <c r="I3668" s="99">
        <f>VLOOKUP($J3661,ASBVs!$A$2:$AQ$1041,43,FALSE)</f>
        <v>8.93</v>
      </c>
      <c r="J3668" s="79"/>
    </row>
    <row r="3669" spans="2:10" ht="12.6" customHeight="1" x14ac:dyDescent="0.3">
      <c r="B3669" s="87" t="s">
        <v>2695</v>
      </c>
      <c r="C3669" s="88"/>
      <c r="D3669" s="89" t="s">
        <v>2699</v>
      </c>
      <c r="E3669" s="90"/>
      <c r="F3669" s="91" t="str">
        <f>VLOOKUP($J3661,ASBVs!$A$2:$F$1041,6,FALSE)</f>
        <v xml:space="preserve"> </v>
      </c>
      <c r="G3669" s="34" t="s">
        <v>2669</v>
      </c>
      <c r="H3669" s="35" t="str">
        <f>VLOOKUP($J3661,ASBVs!$A$2:$AU$1041,46,FALSE)</f>
        <v>1</v>
      </c>
      <c r="I3669" s="34" t="s">
        <v>2670</v>
      </c>
      <c r="J3669" s="35" t="str">
        <f>VLOOKUP($J3661,ASBVs!$A$2:$AU$1041,47,FALSE)</f>
        <v>2</v>
      </c>
    </row>
    <row r="3670" spans="2:10" ht="12.6" customHeight="1" x14ac:dyDescent="0.3">
      <c r="B3670" s="93">
        <f>VLOOKUP($J3661,ASBVs!$A$2:$AS$1041,45,FALSE)</f>
        <v>128.09</v>
      </c>
      <c r="C3670" s="94"/>
      <c r="D3670" s="93">
        <f>VLOOKUP($J3661,ASBVs!$A$2:$AS$1041,44,FALSE)</f>
        <v>165.93</v>
      </c>
      <c r="E3670" s="94"/>
      <c r="F3670" s="92"/>
      <c r="G3670" s="34" t="s">
        <v>2671</v>
      </c>
      <c r="H3670" s="35" t="str">
        <f>VLOOKUP($J3661,ASBVs!$A$2:$AW$1041,48,FALSE)</f>
        <v>1</v>
      </c>
      <c r="I3670" s="34" t="s">
        <v>2672</v>
      </c>
      <c r="J3670" s="35">
        <f>VLOOKUP($J3661,ASBVs!$A$2:$AW$1041,49,FALSE)</f>
        <v>4</v>
      </c>
    </row>
    <row r="3671" spans="2:10" ht="12.6" customHeight="1" x14ac:dyDescent="0.3">
      <c r="B3671" s="36" t="s">
        <v>2696</v>
      </c>
      <c r="C3671" s="95" t="str">
        <f>VLOOKUP($J3661,ASBVs!$A$2:$E$1041,5,FALSE)</f>
        <v xml:space="preserve">Individual </v>
      </c>
      <c r="D3671" s="96"/>
      <c r="E3671" s="97" t="s">
        <v>2697</v>
      </c>
      <c r="F3671" s="98"/>
      <c r="G3671" s="74"/>
      <c r="H3671" s="75"/>
      <c r="I3671" s="37" t="s">
        <v>2698</v>
      </c>
      <c r="J3671" s="38"/>
    </row>
    <row r="3673" spans="2:10" ht="12.6" customHeight="1" x14ac:dyDescent="0.3">
      <c r="B3673" s="76" t="s">
        <v>2692</v>
      </c>
      <c r="C3673" s="77"/>
      <c r="D3673" s="20" t="str">
        <f>VLOOKUP($J3673,ASBVs!$A$2:$B$1041,2,FALSE)</f>
        <v>223580</v>
      </c>
      <c r="E3673" s="21"/>
      <c r="F3673" s="22" t="str">
        <f>VLOOKUP($J3673,ASBVs!$A$2:$J$1041,10,FALSE)</f>
        <v>Twin</v>
      </c>
      <c r="G3673" s="78" t="str">
        <f>VLOOKUP($J3673,ASBVs!$A$2:$AX$1041,50,FALSE)</f>
        <v xml:space="preserve"> </v>
      </c>
      <c r="H3673" s="79"/>
      <c r="I3673" s="23" t="s">
        <v>2693</v>
      </c>
      <c r="J3673" s="24">
        <v>297</v>
      </c>
    </row>
    <row r="3674" spans="2:10" ht="12.6" customHeight="1" x14ac:dyDescent="0.3">
      <c r="B3674" s="25" t="s">
        <v>2694</v>
      </c>
      <c r="C3674" s="80" t="str">
        <f>VLOOKUP($J3673,ASBVs!$A$2:$H$1041,8,FALSE)</f>
        <v>206570</v>
      </c>
      <c r="D3674" s="80"/>
      <c r="E3674" s="81"/>
      <c r="F3674" s="26" t="s">
        <v>2639</v>
      </c>
      <c r="G3674" s="82">
        <f>VLOOKUP($J3673,ASBVs!$A$2:$I$1041,9,FALSE)</f>
        <v>44700</v>
      </c>
      <c r="H3674" s="83"/>
      <c r="I3674" s="83"/>
      <c r="J3674" s="84"/>
    </row>
    <row r="3675" spans="2:10" ht="12.6" customHeight="1" x14ac:dyDescent="0.3">
      <c r="B3675" s="27" t="s">
        <v>0</v>
      </c>
      <c r="C3675" s="28" t="s">
        <v>1</v>
      </c>
      <c r="D3675" s="28" t="s">
        <v>2</v>
      </c>
      <c r="E3675" s="28" t="s">
        <v>3</v>
      </c>
      <c r="F3675" s="27" t="s">
        <v>4</v>
      </c>
      <c r="G3675" s="28" t="s">
        <v>1093</v>
      </c>
      <c r="H3675" s="28" t="s">
        <v>1092</v>
      </c>
      <c r="I3675" s="28" t="s">
        <v>5</v>
      </c>
      <c r="J3675" s="28" t="s">
        <v>2652</v>
      </c>
    </row>
    <row r="3676" spans="2:10" ht="12.6" customHeight="1" x14ac:dyDescent="0.3">
      <c r="B3676" s="29">
        <f>VLOOKUP($J3673,ASBVs!$A$2:$AP$1041,11,FALSE)</f>
        <v>0.46</v>
      </c>
      <c r="C3676" s="29">
        <f>VLOOKUP($J3673,ASBVs!$A$2:$AP$1041,13,FALSE)</f>
        <v>8.0500000000000007</v>
      </c>
      <c r="D3676" s="29">
        <f>VLOOKUP($J3673,ASBVs!$A$2:$AP$1041,15,FALSE)</f>
        <v>11.06</v>
      </c>
      <c r="E3676" s="29">
        <f>VLOOKUP($J3673,ASBVs!$A$2:$AP$1041,17,FALSE)</f>
        <v>0.28999999999999998</v>
      </c>
      <c r="F3676" s="29">
        <f>VLOOKUP($J3673,ASBVs!$A$2:$AP$1041,19,FALSE)</f>
        <v>0.95</v>
      </c>
      <c r="G3676" s="39">
        <f>VLOOKUP($J3673,ASBVs!$A$2:$AP$1041,41,FALSE)</f>
        <v>0.41</v>
      </c>
      <c r="H3676" s="39">
        <f>VLOOKUP($J3673,ASBVs!$A$2:$AP$1041,39,FALSE)</f>
        <v>0.25</v>
      </c>
      <c r="I3676" s="29">
        <f>VLOOKUP($J3673,ASBVs!$A$2:$AP$1041,21,FALSE)</f>
        <v>1.36</v>
      </c>
      <c r="J3676" s="39">
        <f>VLOOKUP($J3673,ASBVs!$A$2:$AP$1041,31,FALSE)</f>
        <v>0.26</v>
      </c>
    </row>
    <row r="3677" spans="2:10" ht="12.6" customHeight="1" x14ac:dyDescent="0.3">
      <c r="B3677" s="29">
        <f>VLOOKUP($J3673,ASBVs!$A$2:$AP$1041,12,FALSE)</f>
        <v>67</v>
      </c>
      <c r="C3677" s="29">
        <f>VLOOKUP($J3673,ASBVs!$A$2:$AP$1041,14,FALSE)</f>
        <v>70</v>
      </c>
      <c r="D3677" s="29">
        <f>VLOOKUP($J3673,ASBVs!$A$2:$AP$1041,16,FALSE)</f>
        <v>61</v>
      </c>
      <c r="E3677" s="29">
        <f>VLOOKUP($J3673,ASBVs!$A$2:$AP$1041,18,FALSE)</f>
        <v>66</v>
      </c>
      <c r="F3677" s="29">
        <f>VLOOKUP($J3673,ASBVs!$A$2:$AP$1041,20,FALSE)</f>
        <v>65</v>
      </c>
      <c r="G3677" s="29">
        <f>VLOOKUP($J3673,ASBVs!$A$2:$AP$1041,42,FALSE)</f>
        <v>57</v>
      </c>
      <c r="H3677" s="29">
        <f>VLOOKUP($J3673,ASBVs!$A$2:$AP$1041,40,FALSE)</f>
        <v>48</v>
      </c>
      <c r="I3677" s="29">
        <f>VLOOKUP($J3673,ASBVs!$A$2:$AP$1041,22,FALSE)</f>
        <v>61</v>
      </c>
      <c r="J3677" s="29">
        <f>VLOOKUP($J3673,ASBVs!$A$2:$AP$1041,32,FALSE)</f>
        <v>55</v>
      </c>
    </row>
    <row r="3678" spans="2:10" ht="12.6" customHeight="1" x14ac:dyDescent="0.3">
      <c r="B3678" s="31" t="s">
        <v>1089</v>
      </c>
      <c r="C3678" s="27" t="s">
        <v>1090</v>
      </c>
      <c r="D3678" s="27" t="s">
        <v>1091</v>
      </c>
      <c r="E3678" s="27" t="s">
        <v>8</v>
      </c>
      <c r="F3678" s="27" t="s">
        <v>6</v>
      </c>
      <c r="G3678" s="27" t="s">
        <v>7</v>
      </c>
      <c r="H3678" s="27" t="s">
        <v>2638</v>
      </c>
      <c r="I3678" s="85" t="s">
        <v>2700</v>
      </c>
      <c r="J3678" s="86"/>
    </row>
    <row r="3679" spans="2:10" ht="12.6" customHeight="1" x14ac:dyDescent="0.3">
      <c r="B3679" s="30">
        <f>VLOOKUP($J3673,ASBVs!$A$2:$AP$1041,33,FALSE)</f>
        <v>0.03</v>
      </c>
      <c r="C3679" s="30">
        <f>VLOOKUP($J3673,ASBVs!$A$2:$AP$1041,35,FALSE)</f>
        <v>0.23</v>
      </c>
      <c r="D3679" s="30">
        <f>VLOOKUP($J3673,ASBVs!$A$2:$AP$1041,37,FALSE)</f>
        <v>0.02</v>
      </c>
      <c r="E3679" s="32">
        <f>VLOOKUP($J3673,ASBVs!$A$2:$AP$1041,29,FALSE)</f>
        <v>3.71</v>
      </c>
      <c r="F3679" s="32">
        <f>VLOOKUP($J3673,ASBVs!$A$2:$AP$1041,23,FALSE)</f>
        <v>-0.17</v>
      </c>
      <c r="G3679" s="32">
        <f>VLOOKUP($J3673,ASBVs!$A$2:$AP$1041,25,FALSE)</f>
        <v>3.48</v>
      </c>
      <c r="H3679" s="32">
        <f>VLOOKUP($J3673,ASBVs!$A$2:$AP$1041,27,FALSE)</f>
        <v>1.44</v>
      </c>
      <c r="I3679" s="86"/>
      <c r="J3679" s="86"/>
    </row>
    <row r="3680" spans="2:10" ht="12.6" customHeight="1" x14ac:dyDescent="0.3">
      <c r="B3680" s="33">
        <f>VLOOKUP($J3673,ASBVs!$A$2:$AP$1041,34,FALSE)</f>
        <v>41</v>
      </c>
      <c r="C3680" s="33">
        <f>VLOOKUP($J3673,ASBVs!$A$2:$AP$1041,36,FALSE)</f>
        <v>52</v>
      </c>
      <c r="D3680" s="33">
        <f>VLOOKUP($J3673,ASBVs!$A$2:$AP$1041,38,FALSE)</f>
        <v>34</v>
      </c>
      <c r="E3680" s="33">
        <f>VLOOKUP($J3673,ASBVs!$A$2:$AP$1041,30,FALSE)</f>
        <v>58</v>
      </c>
      <c r="F3680" s="33">
        <f>VLOOKUP($J3673,ASBVs!$A$2:$AP$1041,24,FALSE)</f>
        <v>48</v>
      </c>
      <c r="G3680" s="33">
        <f>VLOOKUP($J3673,ASBVs!$A$2:$AP$1041,26,FALSE)</f>
        <v>47</v>
      </c>
      <c r="H3680" s="33">
        <f>VLOOKUP($J3673,ASBVs!$A$2:$AP$1041,28,FALSE)</f>
        <v>52</v>
      </c>
      <c r="I3680" s="99">
        <f>VLOOKUP($J3673,ASBVs!$A$2:$AQ$1041,43,FALSE)</f>
        <v>9.41</v>
      </c>
      <c r="J3680" s="79"/>
    </row>
    <row r="3681" spans="2:10" ht="12.6" customHeight="1" x14ac:dyDescent="0.3">
      <c r="B3681" s="87" t="s">
        <v>2695</v>
      </c>
      <c r="C3681" s="88"/>
      <c r="D3681" s="89" t="s">
        <v>2699</v>
      </c>
      <c r="E3681" s="90"/>
      <c r="F3681" s="91" t="str">
        <f>VLOOKUP($J3673,ASBVs!$A$2:$F$1041,6,FALSE)</f>
        <v xml:space="preserve"> </v>
      </c>
      <c r="G3681" s="34" t="s">
        <v>2669</v>
      </c>
      <c r="H3681" s="35" t="str">
        <f>VLOOKUP($J3673,ASBVs!$A$2:$AU$1041,46,FALSE)</f>
        <v>2</v>
      </c>
      <c r="I3681" s="34" t="s">
        <v>2670</v>
      </c>
      <c r="J3681" s="35" t="str">
        <f>VLOOKUP($J3673,ASBVs!$A$2:$AU$1041,47,FALSE)</f>
        <v>1</v>
      </c>
    </row>
    <row r="3682" spans="2:10" ht="12.6" customHeight="1" x14ac:dyDescent="0.3">
      <c r="B3682" s="93">
        <f>VLOOKUP($J3673,ASBVs!$A$2:$AS$1041,45,FALSE)</f>
        <v>127.76</v>
      </c>
      <c r="C3682" s="94"/>
      <c r="D3682" s="93">
        <f>VLOOKUP($J3673,ASBVs!$A$2:$AS$1041,44,FALSE)</f>
        <v>159.38</v>
      </c>
      <c r="E3682" s="94"/>
      <c r="F3682" s="92"/>
      <c r="G3682" s="34" t="s">
        <v>2671</v>
      </c>
      <c r="H3682" s="35" t="str">
        <f>VLOOKUP($J3673,ASBVs!$A$2:$AW$1041,48,FALSE)</f>
        <v>3</v>
      </c>
      <c r="I3682" s="34" t="s">
        <v>2672</v>
      </c>
      <c r="J3682" s="35">
        <f>VLOOKUP($J3673,ASBVs!$A$2:$AW$1041,49,FALSE)</f>
        <v>4</v>
      </c>
    </row>
    <row r="3683" spans="2:10" ht="12.6" customHeight="1" x14ac:dyDescent="0.3">
      <c r="B3683" s="36" t="s">
        <v>2696</v>
      </c>
      <c r="C3683" s="95" t="str">
        <f>VLOOKUP($J3673,ASBVs!$A$2:$E$1041,5,FALSE)</f>
        <v xml:space="preserve">Individual </v>
      </c>
      <c r="D3683" s="96"/>
      <c r="E3683" s="97" t="s">
        <v>2697</v>
      </c>
      <c r="F3683" s="98"/>
      <c r="G3683" s="74"/>
      <c r="H3683" s="75"/>
      <c r="I3683" s="37" t="s">
        <v>2698</v>
      </c>
      <c r="J3683" s="38"/>
    </row>
    <row r="3685" spans="2:10" ht="12.6" customHeight="1" x14ac:dyDescent="0.3">
      <c r="B3685" s="76" t="s">
        <v>2692</v>
      </c>
      <c r="C3685" s="77"/>
      <c r="D3685" s="20" t="str">
        <f>VLOOKUP($J3685,ASBVs!$A$2:$B$1041,2,FALSE)</f>
        <v>229954</v>
      </c>
      <c r="E3685" s="21"/>
      <c r="F3685" s="22" t="str">
        <f>VLOOKUP($J3685,ASBVs!$A$2:$J$1041,10,FALSE)</f>
        <v>Twin - ET Lamb</v>
      </c>
      <c r="G3685" s="78" t="str">
        <f>VLOOKUP($J3685,ASBVs!$A$2:$AX$1041,50,FALSE)</f>
        <v xml:space="preserve"> </v>
      </c>
      <c r="H3685" s="79"/>
      <c r="I3685" s="23" t="s">
        <v>2693</v>
      </c>
      <c r="J3685" s="24">
        <v>298</v>
      </c>
    </row>
    <row r="3686" spans="2:10" ht="12.6" customHeight="1" x14ac:dyDescent="0.3">
      <c r="B3686" s="25" t="s">
        <v>2694</v>
      </c>
      <c r="C3686" s="80" t="str">
        <f>VLOOKUP($J3685,ASBVs!$A$2:$H$1041,8,FALSE)</f>
        <v>205728</v>
      </c>
      <c r="D3686" s="80"/>
      <c r="E3686" s="81"/>
      <c r="F3686" s="26" t="s">
        <v>2639</v>
      </c>
      <c r="G3686" s="82">
        <f>VLOOKUP($J3685,ASBVs!$A$2:$I$1041,9,FALSE)</f>
        <v>44722</v>
      </c>
      <c r="H3686" s="83"/>
      <c r="I3686" s="83"/>
      <c r="J3686" s="84"/>
    </row>
    <row r="3687" spans="2:10" ht="12.6" customHeight="1" x14ac:dyDescent="0.3">
      <c r="B3687" s="27" t="s">
        <v>0</v>
      </c>
      <c r="C3687" s="28" t="s">
        <v>1</v>
      </c>
      <c r="D3687" s="28" t="s">
        <v>2</v>
      </c>
      <c r="E3687" s="28" t="s">
        <v>3</v>
      </c>
      <c r="F3687" s="27" t="s">
        <v>4</v>
      </c>
      <c r="G3687" s="28" t="s">
        <v>1093</v>
      </c>
      <c r="H3687" s="28" t="s">
        <v>1092</v>
      </c>
      <c r="I3687" s="28" t="s">
        <v>5</v>
      </c>
      <c r="J3687" s="28" t="s">
        <v>2652</v>
      </c>
    </row>
    <row r="3688" spans="2:10" ht="12.6" customHeight="1" x14ac:dyDescent="0.3">
      <c r="B3688" s="29">
        <f>VLOOKUP($J3685,ASBVs!$A$2:$AP$1041,11,FALSE)</f>
        <v>0.79</v>
      </c>
      <c r="C3688" s="29">
        <f>VLOOKUP($J3685,ASBVs!$A$2:$AP$1041,13,FALSE)</f>
        <v>11.63</v>
      </c>
      <c r="D3688" s="29">
        <f>VLOOKUP($J3685,ASBVs!$A$2:$AP$1041,15,FALSE)</f>
        <v>19.93</v>
      </c>
      <c r="E3688" s="29">
        <f>VLOOKUP($J3685,ASBVs!$A$2:$AP$1041,17,FALSE)</f>
        <v>-0.57999999999999996</v>
      </c>
      <c r="F3688" s="29">
        <f>VLOOKUP($J3685,ASBVs!$A$2:$AP$1041,19,FALSE)</f>
        <v>2.79</v>
      </c>
      <c r="G3688" s="39">
        <f>VLOOKUP($J3685,ASBVs!$A$2:$AP$1041,41,FALSE)</f>
        <v>0.44</v>
      </c>
      <c r="H3688" s="39">
        <f>VLOOKUP($J3685,ASBVs!$A$2:$AP$1041,39,FALSE)</f>
        <v>0.26</v>
      </c>
      <c r="I3688" s="29">
        <f>VLOOKUP($J3685,ASBVs!$A$2:$AP$1041,21,FALSE)</f>
        <v>1.45</v>
      </c>
      <c r="J3688" s="39">
        <f>VLOOKUP($J3685,ASBVs!$A$2:$AP$1041,31,FALSE)</f>
        <v>0.24</v>
      </c>
    </row>
    <row r="3689" spans="2:10" ht="12.6" customHeight="1" x14ac:dyDescent="0.3">
      <c r="B3689" s="29">
        <f>VLOOKUP($J3685,ASBVs!$A$2:$AP$1041,12,FALSE)</f>
        <v>69</v>
      </c>
      <c r="C3689" s="29">
        <f>VLOOKUP($J3685,ASBVs!$A$2:$AP$1041,14,FALSE)</f>
        <v>72</v>
      </c>
      <c r="D3689" s="29">
        <f>VLOOKUP($J3685,ASBVs!$A$2:$AP$1041,16,FALSE)</f>
        <v>62</v>
      </c>
      <c r="E3689" s="29">
        <f>VLOOKUP($J3685,ASBVs!$A$2:$AP$1041,18,FALSE)</f>
        <v>67</v>
      </c>
      <c r="F3689" s="29">
        <f>VLOOKUP($J3685,ASBVs!$A$2:$AP$1041,20,FALSE)</f>
        <v>67</v>
      </c>
      <c r="G3689" s="29">
        <f>VLOOKUP($J3685,ASBVs!$A$2:$AP$1041,42,FALSE)</f>
        <v>53</v>
      </c>
      <c r="H3689" s="29">
        <f>VLOOKUP($J3685,ASBVs!$A$2:$AP$1041,40,FALSE)</f>
        <v>46</v>
      </c>
      <c r="I3689" s="29">
        <f>VLOOKUP($J3685,ASBVs!$A$2:$AP$1041,22,FALSE)</f>
        <v>58</v>
      </c>
      <c r="J3689" s="29">
        <f>VLOOKUP($J3685,ASBVs!$A$2:$AP$1041,32,FALSE)</f>
        <v>51</v>
      </c>
    </row>
    <row r="3690" spans="2:10" ht="12.6" customHeight="1" x14ac:dyDescent="0.3">
      <c r="B3690" s="31" t="s">
        <v>1089</v>
      </c>
      <c r="C3690" s="27" t="s">
        <v>1090</v>
      </c>
      <c r="D3690" s="27" t="s">
        <v>1091</v>
      </c>
      <c r="E3690" s="27" t="s">
        <v>8</v>
      </c>
      <c r="F3690" s="27" t="s">
        <v>6</v>
      </c>
      <c r="G3690" s="27" t="s">
        <v>7</v>
      </c>
      <c r="H3690" s="27" t="s">
        <v>2638</v>
      </c>
      <c r="I3690" s="85" t="s">
        <v>2700</v>
      </c>
      <c r="J3690" s="86"/>
    </row>
    <row r="3691" spans="2:10" ht="12.6" customHeight="1" x14ac:dyDescent="0.3">
      <c r="B3691" s="30">
        <f>VLOOKUP($J3685,ASBVs!$A$2:$AP$1041,33,FALSE)</f>
        <v>0.04</v>
      </c>
      <c r="C3691" s="30">
        <f>VLOOKUP($J3685,ASBVs!$A$2:$AP$1041,35,FALSE)</f>
        <v>0.33</v>
      </c>
      <c r="D3691" s="30">
        <f>VLOOKUP($J3685,ASBVs!$A$2:$AP$1041,37,FALSE)</f>
        <v>-0.01</v>
      </c>
      <c r="E3691" s="32">
        <f>VLOOKUP($J3685,ASBVs!$A$2:$AP$1041,29,FALSE)</f>
        <v>6.74</v>
      </c>
      <c r="F3691" s="32">
        <f>VLOOKUP($J3685,ASBVs!$A$2:$AP$1041,23,FALSE)</f>
        <v>-0.78</v>
      </c>
      <c r="G3691" s="32">
        <f>VLOOKUP($J3685,ASBVs!$A$2:$AP$1041,25,FALSE)</f>
        <v>4.13</v>
      </c>
      <c r="H3691" s="32">
        <f>VLOOKUP($J3685,ASBVs!$A$2:$AP$1041,27,FALSE)</f>
        <v>2.54</v>
      </c>
      <c r="I3691" s="86"/>
      <c r="J3691" s="86"/>
    </row>
    <row r="3692" spans="2:10" ht="12.6" customHeight="1" x14ac:dyDescent="0.3">
      <c r="B3692" s="33">
        <f>VLOOKUP($J3685,ASBVs!$A$2:$AP$1041,34,FALSE)</f>
        <v>40</v>
      </c>
      <c r="C3692" s="33">
        <f>VLOOKUP($J3685,ASBVs!$A$2:$AP$1041,36,FALSE)</f>
        <v>49</v>
      </c>
      <c r="D3692" s="33">
        <f>VLOOKUP($J3685,ASBVs!$A$2:$AP$1041,38,FALSE)</f>
        <v>35</v>
      </c>
      <c r="E3692" s="33">
        <f>VLOOKUP($J3685,ASBVs!$A$2:$AP$1041,30,FALSE)</f>
        <v>61</v>
      </c>
      <c r="F3692" s="33">
        <f>VLOOKUP($J3685,ASBVs!$A$2:$AP$1041,24,FALSE)</f>
        <v>49</v>
      </c>
      <c r="G3692" s="33">
        <f>VLOOKUP($J3685,ASBVs!$A$2:$AP$1041,26,FALSE)</f>
        <v>48</v>
      </c>
      <c r="H3692" s="33">
        <f>VLOOKUP($J3685,ASBVs!$A$2:$AP$1041,28,FALSE)</f>
        <v>54</v>
      </c>
      <c r="I3692" s="99">
        <f>VLOOKUP($J3685,ASBVs!$A$2:$AQ$1041,43,FALSE)</f>
        <v>13.08</v>
      </c>
      <c r="J3692" s="79"/>
    </row>
    <row r="3693" spans="2:10" ht="12.6" customHeight="1" x14ac:dyDescent="0.3">
      <c r="B3693" s="87" t="s">
        <v>2695</v>
      </c>
      <c r="C3693" s="88"/>
      <c r="D3693" s="89" t="s">
        <v>2699</v>
      </c>
      <c r="E3693" s="90"/>
      <c r="F3693" s="91" t="str">
        <f>VLOOKUP($J3685,ASBVs!$A$2:$F$1041,6,FALSE)</f>
        <v xml:space="preserve"> </v>
      </c>
      <c r="G3693" s="34" t="s">
        <v>2669</v>
      </c>
      <c r="H3693" s="35" t="str">
        <f>VLOOKUP($J3685,ASBVs!$A$2:$AU$1041,46,FALSE)</f>
        <v>2</v>
      </c>
      <c r="I3693" s="34" t="s">
        <v>2670</v>
      </c>
      <c r="J3693" s="35" t="str">
        <f>VLOOKUP($J3685,ASBVs!$A$2:$AU$1041,47,FALSE)</f>
        <v>2</v>
      </c>
    </row>
    <row r="3694" spans="2:10" ht="12.6" customHeight="1" x14ac:dyDescent="0.3">
      <c r="B3694" s="93">
        <f>VLOOKUP($J3685,ASBVs!$A$2:$AS$1041,45,FALSE)</f>
        <v>127.24</v>
      </c>
      <c r="C3694" s="94"/>
      <c r="D3694" s="93">
        <f>VLOOKUP($J3685,ASBVs!$A$2:$AS$1041,44,FALSE)</f>
        <v>180.32</v>
      </c>
      <c r="E3694" s="94"/>
      <c r="F3694" s="92"/>
      <c r="G3694" s="34" t="s">
        <v>2671</v>
      </c>
      <c r="H3694" s="35" t="str">
        <f>VLOOKUP($J3685,ASBVs!$A$2:$AW$1041,48,FALSE)</f>
        <v>2</v>
      </c>
      <c r="I3694" s="34" t="s">
        <v>2672</v>
      </c>
      <c r="J3694" s="35">
        <f>VLOOKUP($J3685,ASBVs!$A$2:$AW$1041,49,FALSE)</f>
        <v>3</v>
      </c>
    </row>
    <row r="3695" spans="2:10" ht="12.6" customHeight="1" x14ac:dyDescent="0.3">
      <c r="B3695" s="36" t="s">
        <v>2696</v>
      </c>
      <c r="C3695" s="95" t="str">
        <f>VLOOKUP($J3685,ASBVs!$A$2:$E$1041,5,FALSE)</f>
        <v xml:space="preserve">Individual </v>
      </c>
      <c r="D3695" s="96"/>
      <c r="E3695" s="97" t="s">
        <v>2697</v>
      </c>
      <c r="F3695" s="98"/>
      <c r="G3695" s="74"/>
      <c r="H3695" s="75"/>
      <c r="I3695" s="37" t="s">
        <v>2698</v>
      </c>
      <c r="J3695" s="38"/>
    </row>
    <row r="3697" spans="2:10" ht="12.6" customHeight="1" x14ac:dyDescent="0.3">
      <c r="B3697" s="76" t="s">
        <v>2692</v>
      </c>
      <c r="C3697" s="77"/>
      <c r="D3697" s="20" t="str">
        <f>VLOOKUP($J3697,ASBVs!$A$2:$B$1041,2,FALSE)</f>
        <v>226791</v>
      </c>
      <c r="E3697" s="21"/>
      <c r="F3697" s="22" t="str">
        <f>VLOOKUP($J3697,ASBVs!$A$2:$J$1041,10,FALSE)</f>
        <v>Single</v>
      </c>
      <c r="G3697" s="78" t="str">
        <f>VLOOKUP($J3697,ASBVs!$A$2:$AX$1041,50,FALSE)</f>
        <v xml:space="preserve"> </v>
      </c>
      <c r="H3697" s="79"/>
      <c r="I3697" s="23" t="s">
        <v>2693</v>
      </c>
      <c r="J3697" s="24">
        <v>299</v>
      </c>
    </row>
    <row r="3698" spans="2:10" ht="12.6" customHeight="1" x14ac:dyDescent="0.3">
      <c r="B3698" s="25" t="s">
        <v>2694</v>
      </c>
      <c r="C3698" s="80" t="str">
        <f>VLOOKUP($J3697,ASBVs!$A$2:$H$1041,8,FALSE)</f>
        <v>215405</v>
      </c>
      <c r="D3698" s="80"/>
      <c r="E3698" s="81"/>
      <c r="F3698" s="26" t="s">
        <v>2639</v>
      </c>
      <c r="G3698" s="82">
        <f>VLOOKUP($J3697,ASBVs!$A$2:$I$1041,9,FALSE)</f>
        <v>44741</v>
      </c>
      <c r="H3698" s="83"/>
      <c r="I3698" s="83"/>
      <c r="J3698" s="84"/>
    </row>
    <row r="3699" spans="2:10" ht="12.6" customHeight="1" x14ac:dyDescent="0.3">
      <c r="B3699" s="27" t="s">
        <v>0</v>
      </c>
      <c r="C3699" s="28" t="s">
        <v>1</v>
      </c>
      <c r="D3699" s="28" t="s">
        <v>2</v>
      </c>
      <c r="E3699" s="28" t="s">
        <v>3</v>
      </c>
      <c r="F3699" s="27" t="s">
        <v>4</v>
      </c>
      <c r="G3699" s="28" t="s">
        <v>1093</v>
      </c>
      <c r="H3699" s="28" t="s">
        <v>1092</v>
      </c>
      <c r="I3699" s="28" t="s">
        <v>5</v>
      </c>
      <c r="J3699" s="28" t="s">
        <v>2652</v>
      </c>
    </row>
    <row r="3700" spans="2:10" ht="12.6" customHeight="1" x14ac:dyDescent="0.3">
      <c r="B3700" s="29">
        <f>VLOOKUP($J3697,ASBVs!$A$2:$AP$1041,11,FALSE)</f>
        <v>0.73</v>
      </c>
      <c r="C3700" s="29">
        <f>VLOOKUP($J3697,ASBVs!$A$2:$AP$1041,13,FALSE)</f>
        <v>9.2799999999999994</v>
      </c>
      <c r="D3700" s="29">
        <f>VLOOKUP($J3697,ASBVs!$A$2:$AP$1041,15,FALSE)</f>
        <v>12.33</v>
      </c>
      <c r="E3700" s="29">
        <f>VLOOKUP($J3697,ASBVs!$A$2:$AP$1041,17,FALSE)</f>
        <v>-0.3</v>
      </c>
      <c r="F3700" s="29">
        <f>VLOOKUP($J3697,ASBVs!$A$2:$AP$1041,19,FALSE)</f>
        <v>1.74</v>
      </c>
      <c r="G3700" s="39">
        <f>VLOOKUP($J3697,ASBVs!$A$2:$AP$1041,41,FALSE)</f>
        <v>0.52</v>
      </c>
      <c r="H3700" s="39">
        <f>VLOOKUP($J3697,ASBVs!$A$2:$AP$1041,39,FALSE)</f>
        <v>0.28999999999999998</v>
      </c>
      <c r="I3700" s="29">
        <f>VLOOKUP($J3697,ASBVs!$A$2:$AP$1041,21,FALSE)</f>
        <v>0.28999999999999998</v>
      </c>
      <c r="J3700" s="39">
        <f>VLOOKUP($J3697,ASBVs!$A$2:$AP$1041,31,FALSE)</f>
        <v>0.35</v>
      </c>
    </row>
    <row r="3701" spans="2:10" ht="12.6" customHeight="1" x14ac:dyDescent="0.3">
      <c r="B3701" s="29">
        <f>VLOOKUP($J3697,ASBVs!$A$2:$AP$1041,12,FALSE)</f>
        <v>63</v>
      </c>
      <c r="C3701" s="29">
        <f>VLOOKUP($J3697,ASBVs!$A$2:$AP$1041,14,FALSE)</f>
        <v>66</v>
      </c>
      <c r="D3701" s="29">
        <f>VLOOKUP($J3697,ASBVs!$A$2:$AP$1041,16,FALSE)</f>
        <v>54</v>
      </c>
      <c r="E3701" s="29">
        <f>VLOOKUP($J3697,ASBVs!$A$2:$AP$1041,18,FALSE)</f>
        <v>59</v>
      </c>
      <c r="F3701" s="29">
        <f>VLOOKUP($J3697,ASBVs!$A$2:$AP$1041,20,FALSE)</f>
        <v>59</v>
      </c>
      <c r="G3701" s="29">
        <f>VLOOKUP($J3697,ASBVs!$A$2:$AP$1041,42,FALSE)</f>
        <v>48</v>
      </c>
      <c r="H3701" s="29">
        <f>VLOOKUP($J3697,ASBVs!$A$2:$AP$1041,40,FALSE)</f>
        <v>41</v>
      </c>
      <c r="I3701" s="29">
        <f>VLOOKUP($J3697,ASBVs!$A$2:$AP$1041,22,FALSE)</f>
        <v>48</v>
      </c>
      <c r="J3701" s="29">
        <f>VLOOKUP($J3697,ASBVs!$A$2:$AP$1041,32,FALSE)</f>
        <v>46</v>
      </c>
    </row>
    <row r="3702" spans="2:10" ht="12.6" customHeight="1" x14ac:dyDescent="0.3">
      <c r="B3702" s="31" t="s">
        <v>1089</v>
      </c>
      <c r="C3702" s="27" t="s">
        <v>1090</v>
      </c>
      <c r="D3702" s="27" t="s">
        <v>1091</v>
      </c>
      <c r="E3702" s="27" t="s">
        <v>8</v>
      </c>
      <c r="F3702" s="27" t="s">
        <v>6</v>
      </c>
      <c r="G3702" s="27" t="s">
        <v>7</v>
      </c>
      <c r="H3702" s="27" t="s">
        <v>2638</v>
      </c>
      <c r="I3702" s="85" t="s">
        <v>2700</v>
      </c>
      <c r="J3702" s="86"/>
    </row>
    <row r="3703" spans="2:10" ht="12.6" customHeight="1" x14ac:dyDescent="0.3">
      <c r="B3703" s="30">
        <f>VLOOKUP($J3697,ASBVs!$A$2:$AP$1041,33,FALSE)</f>
        <v>7.0000000000000007E-2</v>
      </c>
      <c r="C3703" s="30">
        <f>VLOOKUP($J3697,ASBVs!$A$2:$AP$1041,35,FALSE)</f>
        <v>0.2</v>
      </c>
      <c r="D3703" s="30">
        <f>VLOOKUP($J3697,ASBVs!$A$2:$AP$1041,37,FALSE)</f>
        <v>0.02</v>
      </c>
      <c r="E3703" s="32">
        <f>VLOOKUP($J3697,ASBVs!$A$2:$AP$1041,29,FALSE)</f>
        <v>5.34</v>
      </c>
      <c r="F3703" s="32">
        <f>VLOOKUP($J3697,ASBVs!$A$2:$AP$1041,23,FALSE)</f>
        <v>-0.66</v>
      </c>
      <c r="G3703" s="32">
        <f>VLOOKUP($J3697,ASBVs!$A$2:$AP$1041,25,FALSE)</f>
        <v>4.2</v>
      </c>
      <c r="H3703" s="32">
        <f>VLOOKUP($J3697,ASBVs!$A$2:$AP$1041,27,FALSE)</f>
        <v>1.98</v>
      </c>
      <c r="I3703" s="86"/>
      <c r="J3703" s="86"/>
    </row>
    <row r="3704" spans="2:10" ht="12.6" customHeight="1" x14ac:dyDescent="0.3">
      <c r="B3704" s="33">
        <f>VLOOKUP($J3697,ASBVs!$A$2:$AP$1041,34,FALSE)</f>
        <v>37</v>
      </c>
      <c r="C3704" s="33">
        <f>VLOOKUP($J3697,ASBVs!$A$2:$AP$1041,36,FALSE)</f>
        <v>44</v>
      </c>
      <c r="D3704" s="33">
        <f>VLOOKUP($J3697,ASBVs!$A$2:$AP$1041,38,FALSE)</f>
        <v>32</v>
      </c>
      <c r="E3704" s="33">
        <f>VLOOKUP($J3697,ASBVs!$A$2:$AP$1041,30,FALSE)</f>
        <v>55</v>
      </c>
      <c r="F3704" s="33">
        <f>VLOOKUP($J3697,ASBVs!$A$2:$AP$1041,24,FALSE)</f>
        <v>42</v>
      </c>
      <c r="G3704" s="33">
        <f>VLOOKUP($J3697,ASBVs!$A$2:$AP$1041,26,FALSE)</f>
        <v>43</v>
      </c>
      <c r="H3704" s="33">
        <f>VLOOKUP($J3697,ASBVs!$A$2:$AP$1041,28,FALSE)</f>
        <v>45</v>
      </c>
      <c r="I3704" s="99">
        <f>VLOOKUP($J3697,ASBVs!$A$2:$AQ$1041,43,FALSE)</f>
        <v>9.5699999999999985</v>
      </c>
      <c r="J3704" s="79"/>
    </row>
    <row r="3705" spans="2:10" ht="12.6" customHeight="1" x14ac:dyDescent="0.3">
      <c r="B3705" s="87" t="s">
        <v>2695</v>
      </c>
      <c r="C3705" s="88"/>
      <c r="D3705" s="89" t="s">
        <v>2699</v>
      </c>
      <c r="E3705" s="90"/>
      <c r="F3705" s="91" t="str">
        <f>VLOOKUP($J3697,ASBVs!$A$2:$F$1041,6,FALSE)</f>
        <v xml:space="preserve"> </v>
      </c>
      <c r="G3705" s="34" t="s">
        <v>2669</v>
      </c>
      <c r="H3705" s="35" t="str">
        <f>VLOOKUP($J3697,ASBVs!$A$2:$AU$1041,46,FALSE)</f>
        <v>2</v>
      </c>
      <c r="I3705" s="34" t="s">
        <v>2670</v>
      </c>
      <c r="J3705" s="35" t="str">
        <f>VLOOKUP($J3697,ASBVs!$A$2:$AU$1041,47,FALSE)</f>
        <v>2</v>
      </c>
    </row>
    <row r="3706" spans="2:10" ht="12.6" customHeight="1" x14ac:dyDescent="0.3">
      <c r="B3706" s="93">
        <f>VLOOKUP($J3697,ASBVs!$A$2:$AS$1041,45,FALSE)</f>
        <v>126.73</v>
      </c>
      <c r="C3706" s="94"/>
      <c r="D3706" s="93">
        <f>VLOOKUP($J3697,ASBVs!$A$2:$AS$1041,44,FALSE)</f>
        <v>173.48</v>
      </c>
      <c r="E3706" s="94"/>
      <c r="F3706" s="92"/>
      <c r="G3706" s="34" t="s">
        <v>2671</v>
      </c>
      <c r="H3706" s="35" t="str">
        <f>VLOOKUP($J3697,ASBVs!$A$2:$AW$1041,48,FALSE)</f>
        <v>3</v>
      </c>
      <c r="I3706" s="34" t="s">
        <v>2672</v>
      </c>
      <c r="J3706" s="35">
        <f>VLOOKUP($J3697,ASBVs!$A$2:$AW$1041,49,FALSE)</f>
        <v>3</v>
      </c>
    </row>
    <row r="3707" spans="2:10" ht="12.6" customHeight="1" x14ac:dyDescent="0.3">
      <c r="B3707" s="36" t="s">
        <v>2696</v>
      </c>
      <c r="C3707" s="95" t="str">
        <f>VLOOKUP($J3697,ASBVs!$A$2:$E$1041,5,FALSE)</f>
        <v xml:space="preserve">Individual </v>
      </c>
      <c r="D3707" s="96"/>
      <c r="E3707" s="97" t="s">
        <v>2697</v>
      </c>
      <c r="F3707" s="98"/>
      <c r="G3707" s="74"/>
      <c r="H3707" s="75"/>
      <c r="I3707" s="37" t="s">
        <v>2698</v>
      </c>
      <c r="J3707" s="38"/>
    </row>
    <row r="3709" spans="2:10" ht="12.6" customHeight="1" x14ac:dyDescent="0.3">
      <c r="B3709" s="76" t="s">
        <v>2692</v>
      </c>
      <c r="C3709" s="77"/>
      <c r="D3709" s="20" t="str">
        <f>VLOOKUP($J3709,ASBVs!$A$2:$B$1041,2,FALSE)</f>
        <v>223892</v>
      </c>
      <c r="E3709" s="21"/>
      <c r="F3709" s="22" t="str">
        <f>VLOOKUP($J3709,ASBVs!$A$2:$J$1041,10,FALSE)</f>
        <v>Twin</v>
      </c>
      <c r="G3709" s="78" t="str">
        <f>VLOOKUP($J3709,ASBVs!$A$2:$AX$1041,50,FALSE)</f>
        <v xml:space="preserve"> </v>
      </c>
      <c r="H3709" s="79"/>
      <c r="I3709" s="23" t="s">
        <v>2693</v>
      </c>
      <c r="J3709" s="24">
        <v>300</v>
      </c>
    </row>
    <row r="3710" spans="2:10" ht="12.6" customHeight="1" x14ac:dyDescent="0.3">
      <c r="B3710" s="25" t="s">
        <v>2694</v>
      </c>
      <c r="C3710" s="80" t="str">
        <f>VLOOKUP($J3709,ASBVs!$A$2:$H$1041,8,FALSE)</f>
        <v>207279</v>
      </c>
      <c r="D3710" s="80"/>
      <c r="E3710" s="81"/>
      <c r="F3710" s="26" t="s">
        <v>2639</v>
      </c>
      <c r="G3710" s="82">
        <f>VLOOKUP($J3709,ASBVs!$A$2:$I$1041,9,FALSE)</f>
        <v>44704</v>
      </c>
      <c r="H3710" s="83"/>
      <c r="I3710" s="83"/>
      <c r="J3710" s="84"/>
    </row>
    <row r="3711" spans="2:10" ht="12.6" customHeight="1" x14ac:dyDescent="0.3">
      <c r="B3711" s="27" t="s">
        <v>0</v>
      </c>
      <c r="C3711" s="28" t="s">
        <v>1</v>
      </c>
      <c r="D3711" s="28" t="s">
        <v>2</v>
      </c>
      <c r="E3711" s="28" t="s">
        <v>3</v>
      </c>
      <c r="F3711" s="27" t="s">
        <v>4</v>
      </c>
      <c r="G3711" s="28" t="s">
        <v>1093</v>
      </c>
      <c r="H3711" s="28" t="s">
        <v>1092</v>
      </c>
      <c r="I3711" s="28" t="s">
        <v>5</v>
      </c>
      <c r="J3711" s="28" t="s">
        <v>2652</v>
      </c>
    </row>
    <row r="3712" spans="2:10" ht="12.6" customHeight="1" x14ac:dyDescent="0.3">
      <c r="B3712" s="29">
        <f>VLOOKUP($J3709,ASBVs!$A$2:$AP$1041,11,FALSE)</f>
        <v>0.71</v>
      </c>
      <c r="C3712" s="29">
        <f>VLOOKUP($J3709,ASBVs!$A$2:$AP$1041,13,FALSE)</f>
        <v>10.039999999999999</v>
      </c>
      <c r="D3712" s="29">
        <f>VLOOKUP($J3709,ASBVs!$A$2:$AP$1041,15,FALSE)</f>
        <v>15.49</v>
      </c>
      <c r="E3712" s="29">
        <f>VLOOKUP($J3709,ASBVs!$A$2:$AP$1041,17,FALSE)</f>
        <v>-0.11</v>
      </c>
      <c r="F3712" s="29">
        <f>VLOOKUP($J3709,ASBVs!$A$2:$AP$1041,19,FALSE)</f>
        <v>0.74</v>
      </c>
      <c r="G3712" s="39">
        <f>VLOOKUP($J3709,ASBVs!$A$2:$AP$1041,41,FALSE)</f>
        <v>0.54</v>
      </c>
      <c r="H3712" s="39">
        <f>VLOOKUP($J3709,ASBVs!$A$2:$AP$1041,39,FALSE)</f>
        <v>0.34</v>
      </c>
      <c r="I3712" s="29">
        <f>VLOOKUP($J3709,ASBVs!$A$2:$AP$1041,21,FALSE)</f>
        <v>-1.06</v>
      </c>
      <c r="J3712" s="39">
        <f>VLOOKUP($J3709,ASBVs!$A$2:$AP$1041,31,FALSE)</f>
        <v>0.34</v>
      </c>
    </row>
    <row r="3713" spans="2:10" ht="12.6" customHeight="1" x14ac:dyDescent="0.3">
      <c r="B3713" s="29">
        <f>VLOOKUP($J3709,ASBVs!$A$2:$AP$1041,12,FALSE)</f>
        <v>69</v>
      </c>
      <c r="C3713" s="29">
        <f>VLOOKUP($J3709,ASBVs!$A$2:$AP$1041,14,FALSE)</f>
        <v>72</v>
      </c>
      <c r="D3713" s="29">
        <f>VLOOKUP($J3709,ASBVs!$A$2:$AP$1041,16,FALSE)</f>
        <v>63</v>
      </c>
      <c r="E3713" s="29">
        <f>VLOOKUP($J3709,ASBVs!$A$2:$AP$1041,18,FALSE)</f>
        <v>67</v>
      </c>
      <c r="F3713" s="29">
        <f>VLOOKUP($J3709,ASBVs!$A$2:$AP$1041,20,FALSE)</f>
        <v>67</v>
      </c>
      <c r="G3713" s="29">
        <f>VLOOKUP($J3709,ASBVs!$A$2:$AP$1041,42,FALSE)</f>
        <v>60</v>
      </c>
      <c r="H3713" s="29">
        <f>VLOOKUP($J3709,ASBVs!$A$2:$AP$1041,40,FALSE)</f>
        <v>52</v>
      </c>
      <c r="I3713" s="29">
        <f>VLOOKUP($J3709,ASBVs!$A$2:$AP$1041,22,FALSE)</f>
        <v>62</v>
      </c>
      <c r="J3713" s="29">
        <f>VLOOKUP($J3709,ASBVs!$A$2:$AP$1041,32,FALSE)</f>
        <v>58</v>
      </c>
    </row>
    <row r="3714" spans="2:10" ht="12.6" customHeight="1" x14ac:dyDescent="0.3">
      <c r="B3714" s="31" t="s">
        <v>1089</v>
      </c>
      <c r="C3714" s="27" t="s">
        <v>1090</v>
      </c>
      <c r="D3714" s="27" t="s">
        <v>1091</v>
      </c>
      <c r="E3714" s="27" t="s">
        <v>8</v>
      </c>
      <c r="F3714" s="27" t="s">
        <v>6</v>
      </c>
      <c r="G3714" s="27" t="s">
        <v>7</v>
      </c>
      <c r="H3714" s="27" t="s">
        <v>2638</v>
      </c>
      <c r="I3714" s="85" t="s">
        <v>2700</v>
      </c>
      <c r="J3714" s="86"/>
    </row>
    <row r="3715" spans="2:10" ht="12.6" customHeight="1" x14ac:dyDescent="0.3">
      <c r="B3715" s="30">
        <f>VLOOKUP($J3709,ASBVs!$A$2:$AP$1041,33,FALSE)</f>
        <v>0.05</v>
      </c>
      <c r="C3715" s="30">
        <f>VLOOKUP($J3709,ASBVs!$A$2:$AP$1041,35,FALSE)</f>
        <v>0.36</v>
      </c>
      <c r="D3715" s="30">
        <f>VLOOKUP($J3709,ASBVs!$A$2:$AP$1041,37,FALSE)</f>
        <v>1E-3</v>
      </c>
      <c r="E3715" s="32">
        <f>VLOOKUP($J3709,ASBVs!$A$2:$AP$1041,29,FALSE)</f>
        <v>4.87</v>
      </c>
      <c r="F3715" s="32">
        <f>VLOOKUP($J3709,ASBVs!$A$2:$AP$1041,23,FALSE)</f>
        <v>-0.5</v>
      </c>
      <c r="G3715" s="32">
        <f>VLOOKUP($J3709,ASBVs!$A$2:$AP$1041,25,FALSE)</f>
        <v>6.13</v>
      </c>
      <c r="H3715" s="32">
        <f>VLOOKUP($J3709,ASBVs!$A$2:$AP$1041,27,FALSE)</f>
        <v>1.33</v>
      </c>
      <c r="I3715" s="86"/>
      <c r="J3715" s="86"/>
    </row>
    <row r="3716" spans="2:10" ht="12.6" customHeight="1" x14ac:dyDescent="0.3">
      <c r="B3716" s="33">
        <f>VLOOKUP($J3709,ASBVs!$A$2:$AP$1041,34,FALSE)</f>
        <v>46</v>
      </c>
      <c r="C3716" s="33">
        <f>VLOOKUP($J3709,ASBVs!$A$2:$AP$1041,36,FALSE)</f>
        <v>55</v>
      </c>
      <c r="D3716" s="33">
        <f>VLOOKUP($J3709,ASBVs!$A$2:$AP$1041,38,FALSE)</f>
        <v>40</v>
      </c>
      <c r="E3716" s="33">
        <f>VLOOKUP($J3709,ASBVs!$A$2:$AP$1041,30,FALSE)</f>
        <v>61</v>
      </c>
      <c r="F3716" s="33">
        <f>VLOOKUP($J3709,ASBVs!$A$2:$AP$1041,24,FALSE)</f>
        <v>51</v>
      </c>
      <c r="G3716" s="33">
        <f>VLOOKUP($J3709,ASBVs!$A$2:$AP$1041,26,FALSE)</f>
        <v>50</v>
      </c>
      <c r="H3716" s="33">
        <f>VLOOKUP($J3709,ASBVs!$A$2:$AP$1041,28,FALSE)</f>
        <v>54</v>
      </c>
      <c r="I3716" s="99">
        <f>VLOOKUP($J3709,ASBVs!$A$2:$AQ$1041,43,FALSE)</f>
        <v>8.9799999999999986</v>
      </c>
      <c r="J3716" s="79"/>
    </row>
    <row r="3717" spans="2:10" ht="12.6" customHeight="1" x14ac:dyDescent="0.3">
      <c r="B3717" s="87" t="s">
        <v>2695</v>
      </c>
      <c r="C3717" s="88"/>
      <c r="D3717" s="89" t="s">
        <v>2699</v>
      </c>
      <c r="E3717" s="90"/>
      <c r="F3717" s="91" t="str">
        <f>VLOOKUP($J3709,ASBVs!$A$2:$F$1041,6,FALSE)</f>
        <v xml:space="preserve"> </v>
      </c>
      <c r="G3717" s="34" t="s">
        <v>2669</v>
      </c>
      <c r="H3717" s="35" t="str">
        <f>VLOOKUP($J3709,ASBVs!$A$2:$AU$1041,46,FALSE)</f>
        <v>2</v>
      </c>
      <c r="I3717" s="34" t="s">
        <v>2670</v>
      </c>
      <c r="J3717" s="35" t="str">
        <f>VLOOKUP($J3709,ASBVs!$A$2:$AU$1041,47,FALSE)</f>
        <v>3</v>
      </c>
    </row>
    <row r="3718" spans="2:10" ht="12.6" customHeight="1" x14ac:dyDescent="0.3">
      <c r="B3718" s="93">
        <f>VLOOKUP($J3709,ASBVs!$A$2:$AS$1041,45,FALSE)</f>
        <v>125.71</v>
      </c>
      <c r="C3718" s="94"/>
      <c r="D3718" s="93">
        <f>VLOOKUP($J3709,ASBVs!$A$2:$AS$1041,44,FALSE)</f>
        <v>165.31</v>
      </c>
      <c r="E3718" s="94"/>
      <c r="F3718" s="92"/>
      <c r="G3718" s="34" t="s">
        <v>2671</v>
      </c>
      <c r="H3718" s="35" t="str">
        <f>VLOOKUP($J3709,ASBVs!$A$2:$AW$1041,48,FALSE)</f>
        <v>3</v>
      </c>
      <c r="I3718" s="34" t="s">
        <v>2672</v>
      </c>
      <c r="J3718" s="35">
        <f>VLOOKUP($J3709,ASBVs!$A$2:$AW$1041,49,FALSE)</f>
        <v>3</v>
      </c>
    </row>
    <row r="3719" spans="2:10" ht="12.6" customHeight="1" x14ac:dyDescent="0.3">
      <c r="B3719" s="36" t="s">
        <v>2696</v>
      </c>
      <c r="C3719" s="95" t="str">
        <f>VLOOKUP($J3709,ASBVs!$A$2:$E$1041,5,FALSE)</f>
        <v xml:space="preserve">Individual </v>
      </c>
      <c r="D3719" s="96"/>
      <c r="E3719" s="97" t="s">
        <v>2697</v>
      </c>
      <c r="F3719" s="98"/>
      <c r="G3719" s="74"/>
      <c r="H3719" s="75"/>
      <c r="I3719" s="37" t="s">
        <v>2698</v>
      </c>
      <c r="J3719" s="38"/>
    </row>
    <row r="3721" spans="2:10" ht="12.6" customHeight="1" x14ac:dyDescent="0.3">
      <c r="B3721" s="76" t="s">
        <v>2692</v>
      </c>
      <c r="C3721" s="77"/>
      <c r="D3721" s="20" t="str">
        <f>VLOOKUP($J3721,ASBVs!$A$2:$B$1041,2,FALSE)</f>
        <v>226735</v>
      </c>
      <c r="E3721" s="21"/>
      <c r="F3721" s="22" t="str">
        <f>VLOOKUP($J3721,ASBVs!$A$2:$J$1041,10,FALSE)</f>
        <v>Single</v>
      </c>
      <c r="G3721" s="78" t="str">
        <f>VLOOKUP($J3721,ASBVs!$A$2:$AX$1041,50,FALSE)</f>
        <v xml:space="preserve"> </v>
      </c>
      <c r="H3721" s="79"/>
      <c r="I3721" s="23" t="s">
        <v>2693</v>
      </c>
      <c r="J3721" s="24">
        <v>301</v>
      </c>
    </row>
    <row r="3722" spans="2:10" ht="12.6" customHeight="1" x14ac:dyDescent="0.3">
      <c r="B3722" s="25" t="s">
        <v>2694</v>
      </c>
      <c r="C3722" s="80" t="str">
        <f>VLOOKUP($J3721,ASBVs!$A$2:$H$1041,8,FALSE)</f>
        <v>202850</v>
      </c>
      <c r="D3722" s="80"/>
      <c r="E3722" s="81"/>
      <c r="F3722" s="26" t="s">
        <v>2639</v>
      </c>
      <c r="G3722" s="82">
        <f>VLOOKUP($J3721,ASBVs!$A$2:$I$1041,9,FALSE)</f>
        <v>44739</v>
      </c>
      <c r="H3722" s="83"/>
      <c r="I3722" s="83"/>
      <c r="J3722" s="84"/>
    </row>
    <row r="3723" spans="2:10" ht="12.6" customHeight="1" x14ac:dyDescent="0.3">
      <c r="B3723" s="27" t="s">
        <v>0</v>
      </c>
      <c r="C3723" s="28" t="s">
        <v>1</v>
      </c>
      <c r="D3723" s="28" t="s">
        <v>2</v>
      </c>
      <c r="E3723" s="28" t="s">
        <v>3</v>
      </c>
      <c r="F3723" s="27" t="s">
        <v>4</v>
      </c>
      <c r="G3723" s="28" t="s">
        <v>1093</v>
      </c>
      <c r="H3723" s="28" t="s">
        <v>1092</v>
      </c>
      <c r="I3723" s="28" t="s">
        <v>5</v>
      </c>
      <c r="J3723" s="28" t="s">
        <v>2652</v>
      </c>
    </row>
    <row r="3724" spans="2:10" ht="12.6" customHeight="1" x14ac:dyDescent="0.3">
      <c r="B3724" s="29">
        <f>VLOOKUP($J3721,ASBVs!$A$2:$AP$1041,11,FALSE)</f>
        <v>0.73</v>
      </c>
      <c r="C3724" s="29">
        <f>VLOOKUP($J3721,ASBVs!$A$2:$AP$1041,13,FALSE)</f>
        <v>13.06</v>
      </c>
      <c r="D3724" s="29">
        <f>VLOOKUP($J3721,ASBVs!$A$2:$AP$1041,15,FALSE)</f>
        <v>20.34</v>
      </c>
      <c r="E3724" s="29">
        <f>VLOOKUP($J3721,ASBVs!$A$2:$AP$1041,17,FALSE)</f>
        <v>-0.78</v>
      </c>
      <c r="F3724" s="29">
        <f>VLOOKUP($J3721,ASBVs!$A$2:$AP$1041,19,FALSE)</f>
        <v>2.02</v>
      </c>
      <c r="G3724" s="39">
        <f>VLOOKUP($J3721,ASBVs!$A$2:$AP$1041,41,FALSE)</f>
        <v>0.27</v>
      </c>
      <c r="H3724" s="39">
        <f>VLOOKUP($J3721,ASBVs!$A$2:$AP$1041,39,FALSE)</f>
        <v>0.19</v>
      </c>
      <c r="I3724" s="29">
        <f>VLOOKUP($J3721,ASBVs!$A$2:$AP$1041,21,FALSE)</f>
        <v>1.6</v>
      </c>
      <c r="J3724" s="39">
        <f>VLOOKUP($J3721,ASBVs!$A$2:$AP$1041,31,FALSE)</f>
        <v>0.18</v>
      </c>
    </row>
    <row r="3725" spans="2:10" ht="12.6" customHeight="1" x14ac:dyDescent="0.3">
      <c r="B3725" s="29">
        <f>VLOOKUP($J3721,ASBVs!$A$2:$AP$1041,12,FALSE)</f>
        <v>64</v>
      </c>
      <c r="C3725" s="29">
        <f>VLOOKUP($J3721,ASBVs!$A$2:$AP$1041,14,FALSE)</f>
        <v>68</v>
      </c>
      <c r="D3725" s="29">
        <f>VLOOKUP($J3721,ASBVs!$A$2:$AP$1041,16,FALSE)</f>
        <v>56</v>
      </c>
      <c r="E3725" s="29">
        <f>VLOOKUP($J3721,ASBVs!$A$2:$AP$1041,18,FALSE)</f>
        <v>64</v>
      </c>
      <c r="F3725" s="29">
        <f>VLOOKUP($J3721,ASBVs!$A$2:$AP$1041,20,FALSE)</f>
        <v>64</v>
      </c>
      <c r="G3725" s="29">
        <f>VLOOKUP($J3721,ASBVs!$A$2:$AP$1041,42,FALSE)</f>
        <v>54</v>
      </c>
      <c r="H3725" s="29">
        <f>VLOOKUP($J3721,ASBVs!$A$2:$AP$1041,40,FALSE)</f>
        <v>45</v>
      </c>
      <c r="I3725" s="29">
        <f>VLOOKUP($J3721,ASBVs!$A$2:$AP$1041,22,FALSE)</f>
        <v>53</v>
      </c>
      <c r="J3725" s="29">
        <f>VLOOKUP($J3721,ASBVs!$A$2:$AP$1041,32,FALSE)</f>
        <v>52</v>
      </c>
    </row>
    <row r="3726" spans="2:10" ht="12.6" customHeight="1" x14ac:dyDescent="0.3">
      <c r="B3726" s="31" t="s">
        <v>1089</v>
      </c>
      <c r="C3726" s="27" t="s">
        <v>1090</v>
      </c>
      <c r="D3726" s="27" t="s">
        <v>1091</v>
      </c>
      <c r="E3726" s="27" t="s">
        <v>8</v>
      </c>
      <c r="F3726" s="27" t="s">
        <v>6</v>
      </c>
      <c r="G3726" s="27" t="s">
        <v>7</v>
      </c>
      <c r="H3726" s="27" t="s">
        <v>2638</v>
      </c>
      <c r="I3726" s="85" t="s">
        <v>2700</v>
      </c>
      <c r="J3726" s="86"/>
    </row>
    <row r="3727" spans="2:10" ht="12.6" customHeight="1" x14ac:dyDescent="0.3">
      <c r="B3727" s="30">
        <f>VLOOKUP($J3721,ASBVs!$A$2:$AP$1041,33,FALSE)</f>
        <v>0.02</v>
      </c>
      <c r="C3727" s="30">
        <f>VLOOKUP($J3721,ASBVs!$A$2:$AP$1041,35,FALSE)</f>
        <v>0.21</v>
      </c>
      <c r="D3727" s="30">
        <f>VLOOKUP($J3721,ASBVs!$A$2:$AP$1041,37,FALSE)</f>
        <v>0.01</v>
      </c>
      <c r="E3727" s="32">
        <f>VLOOKUP($J3721,ASBVs!$A$2:$AP$1041,29,FALSE)</f>
        <v>7.04</v>
      </c>
      <c r="F3727" s="32">
        <f>VLOOKUP($J3721,ASBVs!$A$2:$AP$1041,23,FALSE)</f>
        <v>-0.82</v>
      </c>
      <c r="G3727" s="32">
        <f>VLOOKUP($J3721,ASBVs!$A$2:$AP$1041,25,FALSE)</f>
        <v>7.02</v>
      </c>
      <c r="H3727" s="32">
        <f>VLOOKUP($J3721,ASBVs!$A$2:$AP$1041,27,FALSE)</f>
        <v>2.39</v>
      </c>
      <c r="I3727" s="86"/>
      <c r="J3727" s="86"/>
    </row>
    <row r="3728" spans="2:10" ht="12.6" customHeight="1" x14ac:dyDescent="0.3">
      <c r="B3728" s="33">
        <f>VLOOKUP($J3721,ASBVs!$A$2:$AP$1041,34,FALSE)</f>
        <v>39</v>
      </c>
      <c r="C3728" s="33">
        <f>VLOOKUP($J3721,ASBVs!$A$2:$AP$1041,36,FALSE)</f>
        <v>48</v>
      </c>
      <c r="D3728" s="33">
        <f>VLOOKUP($J3721,ASBVs!$A$2:$AP$1041,38,FALSE)</f>
        <v>33</v>
      </c>
      <c r="E3728" s="33">
        <f>VLOOKUP($J3721,ASBVs!$A$2:$AP$1041,30,FALSE)</f>
        <v>58</v>
      </c>
      <c r="F3728" s="33">
        <f>VLOOKUP($J3721,ASBVs!$A$2:$AP$1041,24,FALSE)</f>
        <v>45</v>
      </c>
      <c r="G3728" s="33">
        <f>VLOOKUP($J3721,ASBVs!$A$2:$AP$1041,26,FALSE)</f>
        <v>44</v>
      </c>
      <c r="H3728" s="33">
        <f>VLOOKUP($J3721,ASBVs!$A$2:$AP$1041,28,FALSE)</f>
        <v>49</v>
      </c>
      <c r="I3728" s="99">
        <f>VLOOKUP($J3721,ASBVs!$A$2:$AQ$1041,43,FALSE)</f>
        <v>14.66</v>
      </c>
      <c r="J3728" s="79"/>
    </row>
    <row r="3729" spans="2:10" ht="12.6" customHeight="1" x14ac:dyDescent="0.3">
      <c r="B3729" s="87" t="s">
        <v>2695</v>
      </c>
      <c r="C3729" s="88"/>
      <c r="D3729" s="89" t="s">
        <v>2699</v>
      </c>
      <c r="E3729" s="90"/>
      <c r="F3729" s="91" t="str">
        <f>VLOOKUP($J3721,ASBVs!$A$2:$F$1041,6,FALSE)</f>
        <v xml:space="preserve"> </v>
      </c>
      <c r="G3729" s="34" t="s">
        <v>2669</v>
      </c>
      <c r="H3729" s="35" t="str">
        <f>VLOOKUP($J3721,ASBVs!$A$2:$AU$1041,46,FALSE)</f>
        <v>2</v>
      </c>
      <c r="I3729" s="34" t="s">
        <v>2670</v>
      </c>
      <c r="J3729" s="35" t="str">
        <f>VLOOKUP($J3721,ASBVs!$A$2:$AU$1041,47,FALSE)</f>
        <v>2</v>
      </c>
    </row>
    <row r="3730" spans="2:10" ht="12.6" customHeight="1" x14ac:dyDescent="0.3">
      <c r="B3730" s="93">
        <f>VLOOKUP($J3721,ASBVs!$A$2:$AS$1041,45,FALSE)</f>
        <v>125.69</v>
      </c>
      <c r="C3730" s="94"/>
      <c r="D3730" s="93">
        <f>VLOOKUP($J3721,ASBVs!$A$2:$AS$1041,44,FALSE)</f>
        <v>172.3</v>
      </c>
      <c r="E3730" s="94"/>
      <c r="F3730" s="92"/>
      <c r="G3730" s="34" t="s">
        <v>2671</v>
      </c>
      <c r="H3730" s="35" t="str">
        <f>VLOOKUP($J3721,ASBVs!$A$2:$AW$1041,48,FALSE)</f>
        <v>2</v>
      </c>
      <c r="I3730" s="34" t="s">
        <v>2672</v>
      </c>
      <c r="J3730" s="35">
        <f>VLOOKUP($J3721,ASBVs!$A$2:$AW$1041,49,FALSE)</f>
        <v>3</v>
      </c>
    </row>
    <row r="3731" spans="2:10" ht="12.6" customHeight="1" x14ac:dyDescent="0.3">
      <c r="B3731" s="36" t="s">
        <v>2696</v>
      </c>
      <c r="C3731" s="95" t="str">
        <f>VLOOKUP($J3721,ASBVs!$A$2:$E$1041,5,FALSE)</f>
        <v xml:space="preserve">Individual </v>
      </c>
      <c r="D3731" s="96"/>
      <c r="E3731" s="97" t="s">
        <v>2697</v>
      </c>
      <c r="F3731" s="98"/>
      <c r="G3731" s="74"/>
      <c r="H3731" s="75"/>
      <c r="I3731" s="37" t="s">
        <v>2698</v>
      </c>
      <c r="J3731" s="38"/>
    </row>
    <row r="3733" spans="2:10" ht="12.6" customHeight="1" x14ac:dyDescent="0.3">
      <c r="B3733" s="76" t="s">
        <v>2692</v>
      </c>
      <c r="C3733" s="77"/>
      <c r="D3733" s="20" t="str">
        <f>VLOOKUP($J3733,ASBVs!$A$2:$B$1041,2,FALSE)</f>
        <v>225468</v>
      </c>
      <c r="E3733" s="21"/>
      <c r="F3733" s="22" t="str">
        <f>VLOOKUP($J3733,ASBVs!$A$2:$J$1041,10,FALSE)</f>
        <v>Twin</v>
      </c>
      <c r="G3733" s="78" t="str">
        <f>VLOOKUP($J3733,ASBVs!$A$2:$AX$1041,50,FALSE)</f>
        <v xml:space="preserve"> </v>
      </c>
      <c r="H3733" s="79"/>
      <c r="I3733" s="23" t="s">
        <v>2693</v>
      </c>
      <c r="J3733" s="24">
        <v>302</v>
      </c>
    </row>
    <row r="3734" spans="2:10" ht="12.6" customHeight="1" x14ac:dyDescent="0.3">
      <c r="B3734" s="25" t="s">
        <v>2694</v>
      </c>
      <c r="C3734" s="80" t="str">
        <f>VLOOKUP($J3733,ASBVs!$A$2:$H$1041,8,FALSE)</f>
        <v>215475</v>
      </c>
      <c r="D3734" s="80"/>
      <c r="E3734" s="81"/>
      <c r="F3734" s="26" t="s">
        <v>2639</v>
      </c>
      <c r="G3734" s="82">
        <f>VLOOKUP($J3733,ASBVs!$A$2:$I$1041,9,FALSE)</f>
        <v>44725</v>
      </c>
      <c r="H3734" s="83"/>
      <c r="I3734" s="83"/>
      <c r="J3734" s="84"/>
    </row>
    <row r="3735" spans="2:10" ht="12.6" customHeight="1" x14ac:dyDescent="0.3">
      <c r="B3735" s="27" t="s">
        <v>0</v>
      </c>
      <c r="C3735" s="28" t="s">
        <v>1</v>
      </c>
      <c r="D3735" s="28" t="s">
        <v>2</v>
      </c>
      <c r="E3735" s="28" t="s">
        <v>3</v>
      </c>
      <c r="F3735" s="27" t="s">
        <v>4</v>
      </c>
      <c r="G3735" s="28" t="s">
        <v>1093</v>
      </c>
      <c r="H3735" s="28" t="s">
        <v>1092</v>
      </c>
      <c r="I3735" s="28" t="s">
        <v>5</v>
      </c>
      <c r="J3735" s="28" t="s">
        <v>2652</v>
      </c>
    </row>
    <row r="3736" spans="2:10" ht="12.6" customHeight="1" x14ac:dyDescent="0.3">
      <c r="B3736" s="29">
        <f>VLOOKUP($J3733,ASBVs!$A$2:$AP$1041,11,FALSE)</f>
        <v>0.56000000000000005</v>
      </c>
      <c r="C3736" s="29">
        <f>VLOOKUP($J3733,ASBVs!$A$2:$AP$1041,13,FALSE)</f>
        <v>10.37</v>
      </c>
      <c r="D3736" s="29">
        <f>VLOOKUP($J3733,ASBVs!$A$2:$AP$1041,15,FALSE)</f>
        <v>16.89</v>
      </c>
      <c r="E3736" s="29">
        <f>VLOOKUP($J3733,ASBVs!$A$2:$AP$1041,17,FALSE)</f>
        <v>-0.31</v>
      </c>
      <c r="F3736" s="29">
        <f>VLOOKUP($J3733,ASBVs!$A$2:$AP$1041,19,FALSE)</f>
        <v>1.29</v>
      </c>
      <c r="G3736" s="39">
        <f>VLOOKUP($J3733,ASBVs!$A$2:$AP$1041,41,FALSE)</f>
        <v>0.47</v>
      </c>
      <c r="H3736" s="39">
        <f>VLOOKUP($J3733,ASBVs!$A$2:$AP$1041,39,FALSE)</f>
        <v>0.26</v>
      </c>
      <c r="I3736" s="29">
        <f>VLOOKUP($J3733,ASBVs!$A$2:$AP$1041,21,FALSE)</f>
        <v>1.03</v>
      </c>
      <c r="J3736" s="39">
        <f>VLOOKUP($J3733,ASBVs!$A$2:$AP$1041,31,FALSE)</f>
        <v>0.28999999999999998</v>
      </c>
    </row>
    <row r="3737" spans="2:10" ht="12.6" customHeight="1" x14ac:dyDescent="0.3">
      <c r="B3737" s="29">
        <f>VLOOKUP($J3733,ASBVs!$A$2:$AP$1041,12,FALSE)</f>
        <v>64</v>
      </c>
      <c r="C3737" s="29">
        <f>VLOOKUP($J3733,ASBVs!$A$2:$AP$1041,14,FALSE)</f>
        <v>69</v>
      </c>
      <c r="D3737" s="29">
        <f>VLOOKUP($J3733,ASBVs!$A$2:$AP$1041,16,FALSE)</f>
        <v>61</v>
      </c>
      <c r="E3737" s="29">
        <f>VLOOKUP($J3733,ASBVs!$A$2:$AP$1041,18,FALSE)</f>
        <v>63</v>
      </c>
      <c r="F3737" s="29">
        <f>VLOOKUP($J3733,ASBVs!$A$2:$AP$1041,20,FALSE)</f>
        <v>63</v>
      </c>
      <c r="G3737" s="29">
        <f>VLOOKUP($J3733,ASBVs!$A$2:$AP$1041,42,FALSE)</f>
        <v>53</v>
      </c>
      <c r="H3737" s="29">
        <f>VLOOKUP($J3733,ASBVs!$A$2:$AP$1041,40,FALSE)</f>
        <v>46</v>
      </c>
      <c r="I3737" s="29">
        <f>VLOOKUP($J3733,ASBVs!$A$2:$AP$1041,22,FALSE)</f>
        <v>57</v>
      </c>
      <c r="J3737" s="29">
        <f>VLOOKUP($J3733,ASBVs!$A$2:$AP$1041,32,FALSE)</f>
        <v>51</v>
      </c>
    </row>
    <row r="3738" spans="2:10" ht="12.6" customHeight="1" x14ac:dyDescent="0.3">
      <c r="B3738" s="31" t="s">
        <v>1089</v>
      </c>
      <c r="C3738" s="27" t="s">
        <v>1090</v>
      </c>
      <c r="D3738" s="27" t="s">
        <v>1091</v>
      </c>
      <c r="E3738" s="27" t="s">
        <v>8</v>
      </c>
      <c r="F3738" s="27" t="s">
        <v>6</v>
      </c>
      <c r="G3738" s="27" t="s">
        <v>7</v>
      </c>
      <c r="H3738" s="27" t="s">
        <v>2638</v>
      </c>
      <c r="I3738" s="85" t="s">
        <v>2700</v>
      </c>
      <c r="J3738" s="86"/>
    </row>
    <row r="3739" spans="2:10" ht="12.6" customHeight="1" x14ac:dyDescent="0.3">
      <c r="B3739" s="30">
        <f>VLOOKUP($J3733,ASBVs!$A$2:$AP$1041,33,FALSE)</f>
        <v>0.04</v>
      </c>
      <c r="C3739" s="30">
        <f>VLOOKUP($J3733,ASBVs!$A$2:$AP$1041,35,FALSE)</f>
        <v>0.21</v>
      </c>
      <c r="D3739" s="30">
        <f>VLOOKUP($J3733,ASBVs!$A$2:$AP$1041,37,FALSE)</f>
        <v>0.03</v>
      </c>
      <c r="E3739" s="32">
        <f>VLOOKUP($J3733,ASBVs!$A$2:$AP$1041,29,FALSE)</f>
        <v>5.17</v>
      </c>
      <c r="F3739" s="32">
        <f>VLOOKUP($J3733,ASBVs!$A$2:$AP$1041,23,FALSE)</f>
        <v>-0.36</v>
      </c>
      <c r="G3739" s="32">
        <f>VLOOKUP($J3733,ASBVs!$A$2:$AP$1041,25,FALSE)</f>
        <v>4.07</v>
      </c>
      <c r="H3739" s="32">
        <f>VLOOKUP($J3733,ASBVs!$A$2:$AP$1041,27,FALSE)</f>
        <v>1.67</v>
      </c>
      <c r="I3739" s="86"/>
      <c r="J3739" s="86"/>
    </row>
    <row r="3740" spans="2:10" ht="12.6" customHeight="1" x14ac:dyDescent="0.3">
      <c r="B3740" s="33">
        <f>VLOOKUP($J3733,ASBVs!$A$2:$AP$1041,34,FALSE)</f>
        <v>41</v>
      </c>
      <c r="C3740" s="33">
        <f>VLOOKUP($J3733,ASBVs!$A$2:$AP$1041,36,FALSE)</f>
        <v>49</v>
      </c>
      <c r="D3740" s="33">
        <f>VLOOKUP($J3733,ASBVs!$A$2:$AP$1041,38,FALSE)</f>
        <v>35</v>
      </c>
      <c r="E3740" s="33">
        <f>VLOOKUP($J3733,ASBVs!$A$2:$AP$1041,30,FALSE)</f>
        <v>59</v>
      </c>
      <c r="F3740" s="33">
        <f>VLOOKUP($J3733,ASBVs!$A$2:$AP$1041,24,FALSE)</f>
        <v>47</v>
      </c>
      <c r="G3740" s="33">
        <f>VLOOKUP($J3733,ASBVs!$A$2:$AP$1041,26,FALSE)</f>
        <v>47</v>
      </c>
      <c r="H3740" s="33">
        <f>VLOOKUP($J3733,ASBVs!$A$2:$AP$1041,28,FALSE)</f>
        <v>50</v>
      </c>
      <c r="I3740" s="99">
        <f>VLOOKUP($J3733,ASBVs!$A$2:$AQ$1041,43,FALSE)</f>
        <v>11.399999999999999</v>
      </c>
      <c r="J3740" s="79"/>
    </row>
    <row r="3741" spans="2:10" ht="12.6" customHeight="1" x14ac:dyDescent="0.3">
      <c r="B3741" s="87" t="s">
        <v>2695</v>
      </c>
      <c r="C3741" s="88"/>
      <c r="D3741" s="89" t="s">
        <v>2699</v>
      </c>
      <c r="E3741" s="90"/>
      <c r="F3741" s="91" t="str">
        <f>VLOOKUP($J3733,ASBVs!$A$2:$F$1041,6,FALSE)</f>
        <v xml:space="preserve"> </v>
      </c>
      <c r="G3741" s="34" t="s">
        <v>2669</v>
      </c>
      <c r="H3741" s="35" t="str">
        <f>VLOOKUP($J3733,ASBVs!$A$2:$AU$1041,46,FALSE)</f>
        <v>1</v>
      </c>
      <c r="I3741" s="34" t="s">
        <v>2670</v>
      </c>
      <c r="J3741" s="35" t="str">
        <f>VLOOKUP($J3733,ASBVs!$A$2:$AU$1041,47,FALSE)</f>
        <v>1</v>
      </c>
    </row>
    <row r="3742" spans="2:10" ht="12.6" customHeight="1" x14ac:dyDescent="0.3">
      <c r="B3742" s="93">
        <f>VLOOKUP($J3733,ASBVs!$A$2:$AS$1041,45,FALSE)</f>
        <v>128.09</v>
      </c>
      <c r="C3742" s="94"/>
      <c r="D3742" s="93">
        <f>VLOOKUP($J3733,ASBVs!$A$2:$AS$1041,44,FALSE)</f>
        <v>165.5</v>
      </c>
      <c r="E3742" s="94"/>
      <c r="F3742" s="92"/>
      <c r="G3742" s="34" t="s">
        <v>2671</v>
      </c>
      <c r="H3742" s="35" t="str">
        <f>VLOOKUP($J3733,ASBVs!$A$2:$AW$1041,48,FALSE)</f>
        <v>1</v>
      </c>
      <c r="I3742" s="34" t="s">
        <v>2672</v>
      </c>
      <c r="J3742" s="35">
        <f>VLOOKUP($J3733,ASBVs!$A$2:$AW$1041,49,FALSE)</f>
        <v>3</v>
      </c>
    </row>
    <row r="3743" spans="2:10" ht="12.6" customHeight="1" x14ac:dyDescent="0.3">
      <c r="B3743" s="36" t="s">
        <v>2696</v>
      </c>
      <c r="C3743" s="95" t="str">
        <f>VLOOKUP($J3733,ASBVs!$A$2:$E$1041,5,FALSE)</f>
        <v xml:space="preserve">Individual </v>
      </c>
      <c r="D3743" s="96"/>
      <c r="E3743" s="97" t="s">
        <v>2697</v>
      </c>
      <c r="F3743" s="98"/>
      <c r="G3743" s="74"/>
      <c r="H3743" s="75"/>
      <c r="I3743" s="37" t="s">
        <v>2698</v>
      </c>
      <c r="J3743" s="38"/>
    </row>
    <row r="3745" spans="2:10" ht="12.6" customHeight="1" x14ac:dyDescent="0.3">
      <c r="B3745" s="76" t="s">
        <v>2692</v>
      </c>
      <c r="C3745" s="77"/>
      <c r="D3745" s="20" t="str">
        <f>VLOOKUP($J3745,ASBVs!$A$2:$B$1041,2,FALSE)</f>
        <v>223551</v>
      </c>
      <c r="E3745" s="21"/>
      <c r="F3745" s="22" t="str">
        <f>VLOOKUP($J3745,ASBVs!$A$2:$J$1041,10,FALSE)</f>
        <v>Triplet</v>
      </c>
      <c r="G3745" s="78" t="str">
        <f>VLOOKUP($J3745,ASBVs!$A$2:$AX$1041,50,FALSE)</f>
        <v>«««««</v>
      </c>
      <c r="H3745" s="79"/>
      <c r="I3745" s="23" t="s">
        <v>2693</v>
      </c>
      <c r="J3745" s="24">
        <v>303</v>
      </c>
    </row>
    <row r="3746" spans="2:10" ht="12.6" customHeight="1" x14ac:dyDescent="0.3">
      <c r="B3746" s="25" t="s">
        <v>2694</v>
      </c>
      <c r="C3746" s="80" t="str">
        <f>VLOOKUP($J3745,ASBVs!$A$2:$H$1041,8,FALSE)</f>
        <v>202934</v>
      </c>
      <c r="D3746" s="80"/>
      <c r="E3746" s="81"/>
      <c r="F3746" s="26" t="s">
        <v>2639</v>
      </c>
      <c r="G3746" s="82">
        <f>VLOOKUP($J3745,ASBVs!$A$2:$I$1041,9,FALSE)</f>
        <v>44700</v>
      </c>
      <c r="H3746" s="83"/>
      <c r="I3746" s="83"/>
      <c r="J3746" s="84"/>
    </row>
    <row r="3747" spans="2:10" ht="12.6" customHeight="1" x14ac:dyDescent="0.3">
      <c r="B3747" s="27" t="s">
        <v>0</v>
      </c>
      <c r="C3747" s="28" t="s">
        <v>1</v>
      </c>
      <c r="D3747" s="28" t="s">
        <v>2</v>
      </c>
      <c r="E3747" s="28" t="s">
        <v>3</v>
      </c>
      <c r="F3747" s="27" t="s">
        <v>4</v>
      </c>
      <c r="G3747" s="28" t="s">
        <v>1093</v>
      </c>
      <c r="H3747" s="28" t="s">
        <v>1092</v>
      </c>
      <c r="I3747" s="28" t="s">
        <v>5</v>
      </c>
      <c r="J3747" s="28" t="s">
        <v>2652</v>
      </c>
    </row>
    <row r="3748" spans="2:10" ht="12.6" customHeight="1" x14ac:dyDescent="0.3">
      <c r="B3748" s="29">
        <f>VLOOKUP($J3745,ASBVs!$A$2:$AP$1041,11,FALSE)</f>
        <v>0.39</v>
      </c>
      <c r="C3748" s="29">
        <f>VLOOKUP($J3745,ASBVs!$A$2:$AP$1041,13,FALSE)</f>
        <v>8.0500000000000007</v>
      </c>
      <c r="D3748" s="29">
        <f>VLOOKUP($J3745,ASBVs!$A$2:$AP$1041,15,FALSE)</f>
        <v>12.27</v>
      </c>
      <c r="E3748" s="29">
        <f>VLOOKUP($J3745,ASBVs!$A$2:$AP$1041,17,FALSE)</f>
        <v>0.38</v>
      </c>
      <c r="F3748" s="29">
        <f>VLOOKUP($J3745,ASBVs!$A$2:$AP$1041,19,FALSE)</f>
        <v>2.12</v>
      </c>
      <c r="G3748" s="39">
        <f>VLOOKUP($J3745,ASBVs!$A$2:$AP$1041,41,FALSE)</f>
        <v>0.43</v>
      </c>
      <c r="H3748" s="39">
        <f>VLOOKUP($J3745,ASBVs!$A$2:$AP$1041,39,FALSE)</f>
        <v>0.24</v>
      </c>
      <c r="I3748" s="29">
        <f>VLOOKUP($J3745,ASBVs!$A$2:$AP$1041,21,FALSE)</f>
        <v>0.13</v>
      </c>
      <c r="J3748" s="39">
        <f>VLOOKUP($J3745,ASBVs!$A$2:$AP$1041,31,FALSE)</f>
        <v>0.25</v>
      </c>
    </row>
    <row r="3749" spans="2:10" ht="12.6" customHeight="1" x14ac:dyDescent="0.3">
      <c r="B3749" s="29">
        <f>VLOOKUP($J3745,ASBVs!$A$2:$AP$1041,12,FALSE)</f>
        <v>66</v>
      </c>
      <c r="C3749" s="29">
        <f>VLOOKUP($J3745,ASBVs!$A$2:$AP$1041,14,FALSE)</f>
        <v>71</v>
      </c>
      <c r="D3749" s="29">
        <f>VLOOKUP($J3745,ASBVs!$A$2:$AP$1041,16,FALSE)</f>
        <v>59</v>
      </c>
      <c r="E3749" s="29">
        <f>VLOOKUP($J3745,ASBVs!$A$2:$AP$1041,18,FALSE)</f>
        <v>67</v>
      </c>
      <c r="F3749" s="29">
        <f>VLOOKUP($J3745,ASBVs!$A$2:$AP$1041,20,FALSE)</f>
        <v>67</v>
      </c>
      <c r="G3749" s="29">
        <f>VLOOKUP($J3745,ASBVs!$A$2:$AP$1041,42,FALSE)</f>
        <v>58</v>
      </c>
      <c r="H3749" s="29">
        <f>VLOOKUP($J3745,ASBVs!$A$2:$AP$1041,40,FALSE)</f>
        <v>50</v>
      </c>
      <c r="I3749" s="29">
        <f>VLOOKUP($J3745,ASBVs!$A$2:$AP$1041,22,FALSE)</f>
        <v>59</v>
      </c>
      <c r="J3749" s="29">
        <f>VLOOKUP($J3745,ASBVs!$A$2:$AP$1041,32,FALSE)</f>
        <v>56</v>
      </c>
    </row>
    <row r="3750" spans="2:10" ht="12.6" customHeight="1" x14ac:dyDescent="0.3">
      <c r="B3750" s="31" t="s">
        <v>1089</v>
      </c>
      <c r="C3750" s="27" t="s">
        <v>1090</v>
      </c>
      <c r="D3750" s="27" t="s">
        <v>1091</v>
      </c>
      <c r="E3750" s="27" t="s">
        <v>8</v>
      </c>
      <c r="F3750" s="27" t="s">
        <v>6</v>
      </c>
      <c r="G3750" s="27" t="s">
        <v>7</v>
      </c>
      <c r="H3750" s="27" t="s">
        <v>2638</v>
      </c>
      <c r="I3750" s="85" t="s">
        <v>2700</v>
      </c>
      <c r="J3750" s="86"/>
    </row>
    <row r="3751" spans="2:10" ht="12.6" customHeight="1" x14ac:dyDescent="0.3">
      <c r="B3751" s="30">
        <f>VLOOKUP($J3745,ASBVs!$A$2:$AP$1041,33,FALSE)</f>
        <v>0.03</v>
      </c>
      <c r="C3751" s="30">
        <f>VLOOKUP($J3745,ASBVs!$A$2:$AP$1041,35,FALSE)</f>
        <v>0.28000000000000003</v>
      </c>
      <c r="D3751" s="30">
        <f>VLOOKUP($J3745,ASBVs!$A$2:$AP$1041,37,FALSE)</f>
        <v>1E-3</v>
      </c>
      <c r="E3751" s="32">
        <f>VLOOKUP($J3745,ASBVs!$A$2:$AP$1041,29,FALSE)</f>
        <v>4.29</v>
      </c>
      <c r="F3751" s="32">
        <f>VLOOKUP($J3745,ASBVs!$A$2:$AP$1041,23,FALSE)</f>
        <v>-0.11</v>
      </c>
      <c r="G3751" s="32">
        <f>VLOOKUP($J3745,ASBVs!$A$2:$AP$1041,25,FALSE)</f>
        <v>3.05</v>
      </c>
      <c r="H3751" s="32">
        <f>VLOOKUP($J3745,ASBVs!$A$2:$AP$1041,27,FALSE)</f>
        <v>2.41</v>
      </c>
      <c r="I3751" s="86"/>
      <c r="J3751" s="86"/>
    </row>
    <row r="3752" spans="2:10" ht="12.6" customHeight="1" x14ac:dyDescent="0.3">
      <c r="B3752" s="33">
        <f>VLOOKUP($J3745,ASBVs!$A$2:$AP$1041,34,FALSE)</f>
        <v>45</v>
      </c>
      <c r="C3752" s="33">
        <f>VLOOKUP($J3745,ASBVs!$A$2:$AP$1041,36,FALSE)</f>
        <v>53</v>
      </c>
      <c r="D3752" s="33">
        <f>VLOOKUP($J3745,ASBVs!$A$2:$AP$1041,38,FALSE)</f>
        <v>39</v>
      </c>
      <c r="E3752" s="33">
        <f>VLOOKUP($J3745,ASBVs!$A$2:$AP$1041,30,FALSE)</f>
        <v>61</v>
      </c>
      <c r="F3752" s="33">
        <f>VLOOKUP($J3745,ASBVs!$A$2:$AP$1041,24,FALSE)</f>
        <v>50</v>
      </c>
      <c r="G3752" s="33">
        <f>VLOOKUP($J3745,ASBVs!$A$2:$AP$1041,26,FALSE)</f>
        <v>50</v>
      </c>
      <c r="H3752" s="33">
        <f>VLOOKUP($J3745,ASBVs!$A$2:$AP$1041,28,FALSE)</f>
        <v>53</v>
      </c>
      <c r="I3752" s="99">
        <f>VLOOKUP($J3745,ASBVs!$A$2:$AQ$1041,43,FALSE)</f>
        <v>8.1800000000000015</v>
      </c>
      <c r="J3752" s="79"/>
    </row>
    <row r="3753" spans="2:10" ht="12.6" customHeight="1" x14ac:dyDescent="0.3">
      <c r="B3753" s="87" t="s">
        <v>2695</v>
      </c>
      <c r="C3753" s="88"/>
      <c r="D3753" s="89" t="s">
        <v>2699</v>
      </c>
      <c r="E3753" s="90"/>
      <c r="F3753" s="91" t="str">
        <f>VLOOKUP($J3745,ASBVs!$A$2:$F$1041,6,FALSE)</f>
        <v xml:space="preserve"> </v>
      </c>
      <c r="G3753" s="34" t="s">
        <v>2669</v>
      </c>
      <c r="H3753" s="35" t="str">
        <f>VLOOKUP($J3745,ASBVs!$A$2:$AU$1041,46,FALSE)</f>
        <v>1</v>
      </c>
      <c r="I3753" s="34" t="s">
        <v>2670</v>
      </c>
      <c r="J3753" s="35" t="str">
        <f>VLOOKUP($J3745,ASBVs!$A$2:$AU$1041,47,FALSE)</f>
        <v>1</v>
      </c>
    </row>
    <row r="3754" spans="2:10" ht="12.6" customHeight="1" x14ac:dyDescent="0.3">
      <c r="B3754" s="93">
        <f>VLOOKUP($J3745,ASBVs!$A$2:$AS$1041,45,FALSE)</f>
        <v>125.61</v>
      </c>
      <c r="C3754" s="94"/>
      <c r="D3754" s="93">
        <f>VLOOKUP($J3745,ASBVs!$A$2:$AS$1041,44,FALSE)</f>
        <v>165.95</v>
      </c>
      <c r="E3754" s="94"/>
      <c r="F3754" s="92"/>
      <c r="G3754" s="34" t="s">
        <v>2671</v>
      </c>
      <c r="H3754" s="35" t="str">
        <f>VLOOKUP($J3745,ASBVs!$A$2:$AW$1041,48,FALSE)</f>
        <v>2</v>
      </c>
      <c r="I3754" s="34" t="s">
        <v>2672</v>
      </c>
      <c r="J3754" s="35">
        <f>VLOOKUP($J3745,ASBVs!$A$2:$AW$1041,49,FALSE)</f>
        <v>3</v>
      </c>
    </row>
    <row r="3755" spans="2:10" ht="12.6" customHeight="1" x14ac:dyDescent="0.3">
      <c r="B3755" s="36" t="s">
        <v>2696</v>
      </c>
      <c r="C3755" s="95" t="str">
        <f>VLOOKUP($J3745,ASBVs!$A$2:$E$1041,5,FALSE)</f>
        <v xml:space="preserve">Individual </v>
      </c>
      <c r="D3755" s="96"/>
      <c r="E3755" s="97" t="s">
        <v>2697</v>
      </c>
      <c r="F3755" s="98"/>
      <c r="G3755" s="74"/>
      <c r="H3755" s="75"/>
      <c r="I3755" s="37" t="s">
        <v>2698</v>
      </c>
      <c r="J3755" s="38"/>
    </row>
    <row r="3757" spans="2:10" ht="12.6" customHeight="1" x14ac:dyDescent="0.3">
      <c r="B3757" s="76" t="s">
        <v>2692</v>
      </c>
      <c r="C3757" s="77"/>
      <c r="D3757" s="20" t="str">
        <f>VLOOKUP($J3757,ASBVs!$A$2:$B$1041,2,FALSE)</f>
        <v>226279</v>
      </c>
      <c r="E3757" s="21"/>
      <c r="F3757" s="22" t="str">
        <f>VLOOKUP($J3757,ASBVs!$A$2:$J$1041,10,FALSE)</f>
        <v>Single</v>
      </c>
      <c r="G3757" s="78" t="str">
        <f>VLOOKUP($J3757,ASBVs!$A$2:$AX$1041,50,FALSE)</f>
        <v>«««««</v>
      </c>
      <c r="H3757" s="79"/>
      <c r="I3757" s="23" t="s">
        <v>2693</v>
      </c>
      <c r="J3757" s="24">
        <v>304</v>
      </c>
    </row>
    <row r="3758" spans="2:10" ht="12.6" customHeight="1" x14ac:dyDescent="0.3">
      <c r="B3758" s="25" t="s">
        <v>2694</v>
      </c>
      <c r="C3758" s="80" t="str">
        <f>VLOOKUP($J3757,ASBVs!$A$2:$H$1041,8,FALSE)</f>
        <v>201054</v>
      </c>
      <c r="D3758" s="80"/>
      <c r="E3758" s="81"/>
      <c r="F3758" s="26" t="s">
        <v>2639</v>
      </c>
      <c r="G3758" s="82">
        <f>VLOOKUP($J3757,ASBVs!$A$2:$I$1041,9,FALSE)</f>
        <v>44735</v>
      </c>
      <c r="H3758" s="83"/>
      <c r="I3758" s="83"/>
      <c r="J3758" s="84"/>
    </row>
    <row r="3759" spans="2:10" ht="12.6" customHeight="1" x14ac:dyDescent="0.3">
      <c r="B3759" s="27" t="s">
        <v>0</v>
      </c>
      <c r="C3759" s="28" t="s">
        <v>1</v>
      </c>
      <c r="D3759" s="28" t="s">
        <v>2</v>
      </c>
      <c r="E3759" s="28" t="s">
        <v>3</v>
      </c>
      <c r="F3759" s="27" t="s">
        <v>4</v>
      </c>
      <c r="G3759" s="28" t="s">
        <v>1093</v>
      </c>
      <c r="H3759" s="28" t="s">
        <v>1092</v>
      </c>
      <c r="I3759" s="28" t="s">
        <v>5</v>
      </c>
      <c r="J3759" s="28" t="s">
        <v>2652</v>
      </c>
    </row>
    <row r="3760" spans="2:10" ht="12.6" customHeight="1" x14ac:dyDescent="0.3">
      <c r="B3760" s="29">
        <f>VLOOKUP($J3757,ASBVs!$A$2:$AP$1041,11,FALSE)</f>
        <v>0.72</v>
      </c>
      <c r="C3760" s="29">
        <f>VLOOKUP($J3757,ASBVs!$A$2:$AP$1041,13,FALSE)</f>
        <v>11.62</v>
      </c>
      <c r="D3760" s="29">
        <f>VLOOKUP($J3757,ASBVs!$A$2:$AP$1041,15,FALSE)</f>
        <v>18.63</v>
      </c>
      <c r="E3760" s="29">
        <f>VLOOKUP($J3757,ASBVs!$A$2:$AP$1041,17,FALSE)</f>
        <v>0.42</v>
      </c>
      <c r="F3760" s="29">
        <f>VLOOKUP($J3757,ASBVs!$A$2:$AP$1041,19,FALSE)</f>
        <v>2.1</v>
      </c>
      <c r="G3760" s="39">
        <f>VLOOKUP($J3757,ASBVs!$A$2:$AP$1041,41,FALSE)</f>
        <v>0.5</v>
      </c>
      <c r="H3760" s="39">
        <f>VLOOKUP($J3757,ASBVs!$A$2:$AP$1041,39,FALSE)</f>
        <v>0.22</v>
      </c>
      <c r="I3760" s="29">
        <f>VLOOKUP($J3757,ASBVs!$A$2:$AP$1041,21,FALSE)</f>
        <v>1.0900000000000001</v>
      </c>
      <c r="J3760" s="39">
        <f>VLOOKUP($J3757,ASBVs!$A$2:$AP$1041,31,FALSE)</f>
        <v>0.31</v>
      </c>
    </row>
    <row r="3761" spans="2:10" ht="12.6" customHeight="1" x14ac:dyDescent="0.3">
      <c r="B3761" s="29">
        <f>VLOOKUP($J3757,ASBVs!$A$2:$AP$1041,12,FALSE)</f>
        <v>67</v>
      </c>
      <c r="C3761" s="29">
        <f>VLOOKUP($J3757,ASBVs!$A$2:$AP$1041,14,FALSE)</f>
        <v>70</v>
      </c>
      <c r="D3761" s="29">
        <f>VLOOKUP($J3757,ASBVs!$A$2:$AP$1041,16,FALSE)</f>
        <v>60</v>
      </c>
      <c r="E3761" s="29">
        <f>VLOOKUP($J3757,ASBVs!$A$2:$AP$1041,18,FALSE)</f>
        <v>64</v>
      </c>
      <c r="F3761" s="29">
        <f>VLOOKUP($J3757,ASBVs!$A$2:$AP$1041,20,FALSE)</f>
        <v>63</v>
      </c>
      <c r="G3761" s="29">
        <f>VLOOKUP($J3757,ASBVs!$A$2:$AP$1041,42,FALSE)</f>
        <v>57</v>
      </c>
      <c r="H3761" s="29">
        <f>VLOOKUP($J3757,ASBVs!$A$2:$AP$1041,40,FALSE)</f>
        <v>49</v>
      </c>
      <c r="I3761" s="29">
        <f>VLOOKUP($J3757,ASBVs!$A$2:$AP$1041,22,FALSE)</f>
        <v>57</v>
      </c>
      <c r="J3761" s="29">
        <f>VLOOKUP($J3757,ASBVs!$A$2:$AP$1041,32,FALSE)</f>
        <v>55</v>
      </c>
    </row>
    <row r="3762" spans="2:10" ht="12.6" customHeight="1" x14ac:dyDescent="0.3">
      <c r="B3762" s="31" t="s">
        <v>1089</v>
      </c>
      <c r="C3762" s="27" t="s">
        <v>1090</v>
      </c>
      <c r="D3762" s="27" t="s">
        <v>1091</v>
      </c>
      <c r="E3762" s="27" t="s">
        <v>8</v>
      </c>
      <c r="F3762" s="27" t="s">
        <v>6</v>
      </c>
      <c r="G3762" s="27" t="s">
        <v>7</v>
      </c>
      <c r="H3762" s="27" t="s">
        <v>2638</v>
      </c>
      <c r="I3762" s="85" t="s">
        <v>2700</v>
      </c>
      <c r="J3762" s="86"/>
    </row>
    <row r="3763" spans="2:10" ht="12.6" customHeight="1" x14ac:dyDescent="0.3">
      <c r="B3763" s="30">
        <f>VLOOKUP($J3757,ASBVs!$A$2:$AP$1041,33,FALSE)</f>
        <v>0.02</v>
      </c>
      <c r="C3763" s="30">
        <f>VLOOKUP($J3757,ASBVs!$A$2:$AP$1041,35,FALSE)</f>
        <v>0.23</v>
      </c>
      <c r="D3763" s="30">
        <f>VLOOKUP($J3757,ASBVs!$A$2:$AP$1041,37,FALSE)</f>
        <v>0.01</v>
      </c>
      <c r="E3763" s="32">
        <f>VLOOKUP($J3757,ASBVs!$A$2:$AP$1041,29,FALSE)</f>
        <v>5.14</v>
      </c>
      <c r="F3763" s="32">
        <f>VLOOKUP($J3757,ASBVs!$A$2:$AP$1041,23,FALSE)</f>
        <v>-0.11</v>
      </c>
      <c r="G3763" s="32">
        <f>VLOOKUP($J3757,ASBVs!$A$2:$AP$1041,25,FALSE)</f>
        <v>4.71</v>
      </c>
      <c r="H3763" s="32">
        <f>VLOOKUP($J3757,ASBVs!$A$2:$AP$1041,27,FALSE)</f>
        <v>2.27</v>
      </c>
      <c r="I3763" s="86"/>
      <c r="J3763" s="86"/>
    </row>
    <row r="3764" spans="2:10" ht="12.6" customHeight="1" x14ac:dyDescent="0.3">
      <c r="B3764" s="33">
        <f>VLOOKUP($J3757,ASBVs!$A$2:$AP$1041,34,FALSE)</f>
        <v>43</v>
      </c>
      <c r="C3764" s="33">
        <f>VLOOKUP($J3757,ASBVs!$A$2:$AP$1041,36,FALSE)</f>
        <v>52</v>
      </c>
      <c r="D3764" s="33">
        <f>VLOOKUP($J3757,ASBVs!$A$2:$AP$1041,38,FALSE)</f>
        <v>36</v>
      </c>
      <c r="E3764" s="33">
        <f>VLOOKUP($J3757,ASBVs!$A$2:$AP$1041,30,FALSE)</f>
        <v>58</v>
      </c>
      <c r="F3764" s="33">
        <f>VLOOKUP($J3757,ASBVs!$A$2:$AP$1041,24,FALSE)</f>
        <v>48</v>
      </c>
      <c r="G3764" s="33">
        <f>VLOOKUP($J3757,ASBVs!$A$2:$AP$1041,26,FALSE)</f>
        <v>48</v>
      </c>
      <c r="H3764" s="33">
        <f>VLOOKUP($J3757,ASBVs!$A$2:$AP$1041,28,FALSE)</f>
        <v>52</v>
      </c>
      <c r="I3764" s="99">
        <f>VLOOKUP($J3757,ASBVs!$A$2:$AQ$1041,43,FALSE)</f>
        <v>12.709999999999999</v>
      </c>
      <c r="J3764" s="79"/>
    </row>
    <row r="3765" spans="2:10" ht="12.6" customHeight="1" x14ac:dyDescent="0.3">
      <c r="B3765" s="87" t="s">
        <v>2695</v>
      </c>
      <c r="C3765" s="88"/>
      <c r="D3765" s="89" t="s">
        <v>2699</v>
      </c>
      <c r="E3765" s="90"/>
      <c r="F3765" s="91" t="str">
        <f>VLOOKUP($J3757,ASBVs!$A$2:$F$1041,6,FALSE)</f>
        <v xml:space="preserve"> </v>
      </c>
      <c r="G3765" s="34" t="s">
        <v>2669</v>
      </c>
      <c r="H3765" s="35" t="str">
        <f>VLOOKUP($J3757,ASBVs!$A$2:$AU$1041,46,FALSE)</f>
        <v>2</v>
      </c>
      <c r="I3765" s="34" t="s">
        <v>2670</v>
      </c>
      <c r="J3765" s="35" t="str">
        <f>VLOOKUP($J3757,ASBVs!$A$2:$AU$1041,47,FALSE)</f>
        <v>2</v>
      </c>
    </row>
    <row r="3766" spans="2:10" ht="12.6" customHeight="1" x14ac:dyDescent="0.3">
      <c r="B3766" s="93">
        <f>VLOOKUP($J3757,ASBVs!$A$2:$AS$1041,45,FALSE)</f>
        <v>131.09</v>
      </c>
      <c r="C3766" s="94"/>
      <c r="D3766" s="93">
        <f>VLOOKUP($J3757,ASBVs!$A$2:$AS$1041,44,FALSE)</f>
        <v>171.97</v>
      </c>
      <c r="E3766" s="94"/>
      <c r="F3766" s="92"/>
      <c r="G3766" s="34" t="s">
        <v>2671</v>
      </c>
      <c r="H3766" s="35" t="str">
        <f>VLOOKUP($J3757,ASBVs!$A$2:$AW$1041,48,FALSE)</f>
        <v>1</v>
      </c>
      <c r="I3766" s="34" t="s">
        <v>2672</v>
      </c>
      <c r="J3766" s="35">
        <f>VLOOKUP($J3757,ASBVs!$A$2:$AW$1041,49,FALSE)</f>
        <v>3</v>
      </c>
    </row>
    <row r="3767" spans="2:10" ht="12.6" customHeight="1" x14ac:dyDescent="0.3">
      <c r="B3767" s="36" t="s">
        <v>2696</v>
      </c>
      <c r="C3767" s="95" t="str">
        <f>VLOOKUP($J3757,ASBVs!$A$2:$E$1041,5,FALSE)</f>
        <v xml:space="preserve">Individual </v>
      </c>
      <c r="D3767" s="96"/>
      <c r="E3767" s="97" t="s">
        <v>2697</v>
      </c>
      <c r="F3767" s="98"/>
      <c r="G3767" s="74"/>
      <c r="H3767" s="75"/>
      <c r="I3767" s="37" t="s">
        <v>2698</v>
      </c>
      <c r="J3767" s="38"/>
    </row>
    <row r="3769" spans="2:10" ht="12.6" customHeight="1" x14ac:dyDescent="0.3">
      <c r="B3769" s="76" t="s">
        <v>2692</v>
      </c>
      <c r="C3769" s="77"/>
      <c r="D3769" s="20" t="str">
        <f>VLOOKUP($J3769,ASBVs!$A$2:$B$1041,2,FALSE)</f>
        <v>224490</v>
      </c>
      <c r="E3769" s="21"/>
      <c r="F3769" s="22" t="str">
        <f>VLOOKUP($J3769,ASBVs!$A$2:$J$1041,10,FALSE)</f>
        <v>Twin</v>
      </c>
      <c r="G3769" s="78" t="str">
        <f>VLOOKUP($J3769,ASBVs!$A$2:$AX$1041,50,FALSE)</f>
        <v xml:space="preserve"> </v>
      </c>
      <c r="H3769" s="79"/>
      <c r="I3769" s="23" t="s">
        <v>2693</v>
      </c>
      <c r="J3769" s="24">
        <v>305</v>
      </c>
    </row>
    <row r="3770" spans="2:10" ht="12.6" customHeight="1" x14ac:dyDescent="0.3">
      <c r="B3770" s="25" t="s">
        <v>2694</v>
      </c>
      <c r="C3770" s="80" t="str">
        <f>VLOOKUP($J3769,ASBVs!$A$2:$H$1041,8,FALSE)</f>
        <v>196104</v>
      </c>
      <c r="D3770" s="80"/>
      <c r="E3770" s="81"/>
      <c r="F3770" s="26" t="s">
        <v>2639</v>
      </c>
      <c r="G3770" s="82">
        <f>VLOOKUP($J3769,ASBVs!$A$2:$I$1041,9,FALSE)</f>
        <v>44709</v>
      </c>
      <c r="H3770" s="83"/>
      <c r="I3770" s="83"/>
      <c r="J3770" s="84"/>
    </row>
    <row r="3771" spans="2:10" ht="12.6" customHeight="1" x14ac:dyDescent="0.3">
      <c r="B3771" s="27" t="s">
        <v>0</v>
      </c>
      <c r="C3771" s="28" t="s">
        <v>1</v>
      </c>
      <c r="D3771" s="28" t="s">
        <v>2</v>
      </c>
      <c r="E3771" s="28" t="s">
        <v>3</v>
      </c>
      <c r="F3771" s="27" t="s">
        <v>4</v>
      </c>
      <c r="G3771" s="28" t="s">
        <v>1093</v>
      </c>
      <c r="H3771" s="28" t="s">
        <v>1092</v>
      </c>
      <c r="I3771" s="28" t="s">
        <v>5</v>
      </c>
      <c r="J3771" s="28" t="s">
        <v>2652</v>
      </c>
    </row>
    <row r="3772" spans="2:10" ht="12.6" customHeight="1" x14ac:dyDescent="0.3">
      <c r="B3772" s="29">
        <f>VLOOKUP($J3769,ASBVs!$A$2:$AP$1041,11,FALSE)</f>
        <v>0.28000000000000003</v>
      </c>
      <c r="C3772" s="29">
        <f>VLOOKUP($J3769,ASBVs!$A$2:$AP$1041,13,FALSE)</f>
        <v>8.6199999999999992</v>
      </c>
      <c r="D3772" s="29">
        <f>VLOOKUP($J3769,ASBVs!$A$2:$AP$1041,15,FALSE)</f>
        <v>14.44</v>
      </c>
      <c r="E3772" s="29">
        <f>VLOOKUP($J3769,ASBVs!$A$2:$AP$1041,17,FALSE)</f>
        <v>0.26</v>
      </c>
      <c r="F3772" s="29">
        <f>VLOOKUP($J3769,ASBVs!$A$2:$AP$1041,19,FALSE)</f>
        <v>2.1800000000000002</v>
      </c>
      <c r="G3772" s="39">
        <f>VLOOKUP($J3769,ASBVs!$A$2:$AP$1041,41,FALSE)</f>
        <v>0.42</v>
      </c>
      <c r="H3772" s="39">
        <f>VLOOKUP($J3769,ASBVs!$A$2:$AP$1041,39,FALSE)</f>
        <v>0.25</v>
      </c>
      <c r="I3772" s="29">
        <f>VLOOKUP($J3769,ASBVs!$A$2:$AP$1041,21,FALSE)</f>
        <v>1.44</v>
      </c>
      <c r="J3772" s="39">
        <f>VLOOKUP($J3769,ASBVs!$A$2:$AP$1041,31,FALSE)</f>
        <v>0.28999999999999998</v>
      </c>
    </row>
    <row r="3773" spans="2:10" ht="12.6" customHeight="1" x14ac:dyDescent="0.3">
      <c r="B3773" s="29">
        <f>VLOOKUP($J3769,ASBVs!$A$2:$AP$1041,12,FALSE)</f>
        <v>68</v>
      </c>
      <c r="C3773" s="29">
        <f>VLOOKUP($J3769,ASBVs!$A$2:$AP$1041,14,FALSE)</f>
        <v>71</v>
      </c>
      <c r="D3773" s="29">
        <f>VLOOKUP($J3769,ASBVs!$A$2:$AP$1041,16,FALSE)</f>
        <v>65</v>
      </c>
      <c r="E3773" s="29">
        <f>VLOOKUP($J3769,ASBVs!$A$2:$AP$1041,18,FALSE)</f>
        <v>67</v>
      </c>
      <c r="F3773" s="29">
        <f>VLOOKUP($J3769,ASBVs!$A$2:$AP$1041,20,FALSE)</f>
        <v>67</v>
      </c>
      <c r="G3773" s="29">
        <f>VLOOKUP($J3769,ASBVs!$A$2:$AP$1041,42,FALSE)</f>
        <v>62</v>
      </c>
      <c r="H3773" s="29">
        <f>VLOOKUP($J3769,ASBVs!$A$2:$AP$1041,40,FALSE)</f>
        <v>52</v>
      </c>
      <c r="I3773" s="29">
        <f>VLOOKUP($J3769,ASBVs!$A$2:$AP$1041,22,FALSE)</f>
        <v>64</v>
      </c>
      <c r="J3773" s="29">
        <f>VLOOKUP($J3769,ASBVs!$A$2:$AP$1041,32,FALSE)</f>
        <v>60</v>
      </c>
    </row>
    <row r="3774" spans="2:10" ht="12.6" customHeight="1" x14ac:dyDescent="0.3">
      <c r="B3774" s="31" t="s">
        <v>1089</v>
      </c>
      <c r="C3774" s="27" t="s">
        <v>1090</v>
      </c>
      <c r="D3774" s="27" t="s">
        <v>1091</v>
      </c>
      <c r="E3774" s="27" t="s">
        <v>8</v>
      </c>
      <c r="F3774" s="27" t="s">
        <v>6</v>
      </c>
      <c r="G3774" s="27" t="s">
        <v>7</v>
      </c>
      <c r="H3774" s="27" t="s">
        <v>2638</v>
      </c>
      <c r="I3774" s="85" t="s">
        <v>2700</v>
      </c>
      <c r="J3774" s="86"/>
    </row>
    <row r="3775" spans="2:10" ht="12.6" customHeight="1" x14ac:dyDescent="0.3">
      <c r="B3775" s="30">
        <f>VLOOKUP($J3769,ASBVs!$A$2:$AP$1041,33,FALSE)</f>
        <v>0.02</v>
      </c>
      <c r="C3775" s="30">
        <f>VLOOKUP($J3769,ASBVs!$A$2:$AP$1041,35,FALSE)</f>
        <v>0.26</v>
      </c>
      <c r="D3775" s="30">
        <f>VLOOKUP($J3769,ASBVs!$A$2:$AP$1041,37,FALSE)</f>
        <v>0.01</v>
      </c>
      <c r="E3775" s="32">
        <f>VLOOKUP($J3769,ASBVs!$A$2:$AP$1041,29,FALSE)</f>
        <v>4.71</v>
      </c>
      <c r="F3775" s="32">
        <f>VLOOKUP($J3769,ASBVs!$A$2:$AP$1041,23,FALSE)</f>
        <v>-0.14000000000000001</v>
      </c>
      <c r="G3775" s="32">
        <f>VLOOKUP($J3769,ASBVs!$A$2:$AP$1041,25,FALSE)</f>
        <v>3.89</v>
      </c>
      <c r="H3775" s="32">
        <f>VLOOKUP($J3769,ASBVs!$A$2:$AP$1041,27,FALSE)</f>
        <v>2.44</v>
      </c>
      <c r="I3775" s="86"/>
      <c r="J3775" s="86"/>
    </row>
    <row r="3776" spans="2:10" ht="12.6" customHeight="1" x14ac:dyDescent="0.3">
      <c r="B3776" s="33">
        <f>VLOOKUP($J3769,ASBVs!$A$2:$AP$1041,34,FALSE)</f>
        <v>46</v>
      </c>
      <c r="C3776" s="33">
        <f>VLOOKUP($J3769,ASBVs!$A$2:$AP$1041,36,FALSE)</f>
        <v>55</v>
      </c>
      <c r="D3776" s="33">
        <f>VLOOKUP($J3769,ASBVs!$A$2:$AP$1041,38,FALSE)</f>
        <v>39</v>
      </c>
      <c r="E3776" s="33">
        <f>VLOOKUP($J3769,ASBVs!$A$2:$AP$1041,30,FALSE)</f>
        <v>62</v>
      </c>
      <c r="F3776" s="33">
        <f>VLOOKUP($J3769,ASBVs!$A$2:$AP$1041,24,FALSE)</f>
        <v>51</v>
      </c>
      <c r="G3776" s="33">
        <f>VLOOKUP($J3769,ASBVs!$A$2:$AP$1041,26,FALSE)</f>
        <v>51</v>
      </c>
      <c r="H3776" s="33">
        <f>VLOOKUP($J3769,ASBVs!$A$2:$AP$1041,28,FALSE)</f>
        <v>55</v>
      </c>
      <c r="I3776" s="99">
        <f>VLOOKUP($J3769,ASBVs!$A$2:$AQ$1041,43,FALSE)</f>
        <v>10.059999999999999</v>
      </c>
      <c r="J3776" s="79"/>
    </row>
    <row r="3777" spans="2:10" ht="12.6" customHeight="1" x14ac:dyDescent="0.3">
      <c r="B3777" s="87" t="s">
        <v>2695</v>
      </c>
      <c r="C3777" s="88"/>
      <c r="D3777" s="89" t="s">
        <v>2699</v>
      </c>
      <c r="E3777" s="90"/>
      <c r="F3777" s="91" t="str">
        <f>VLOOKUP($J3769,ASBVs!$A$2:$F$1041,6,FALSE)</f>
        <v xml:space="preserve"> </v>
      </c>
      <c r="G3777" s="34" t="s">
        <v>2669</v>
      </c>
      <c r="H3777" s="35" t="str">
        <f>VLOOKUP($J3769,ASBVs!$A$2:$AU$1041,46,FALSE)</f>
        <v>2</v>
      </c>
      <c r="I3777" s="34" t="s">
        <v>2670</v>
      </c>
      <c r="J3777" s="35" t="str">
        <f>VLOOKUP($J3769,ASBVs!$A$2:$AU$1041,47,FALSE)</f>
        <v>2</v>
      </c>
    </row>
    <row r="3778" spans="2:10" ht="12.6" customHeight="1" x14ac:dyDescent="0.3">
      <c r="B3778" s="93">
        <f>VLOOKUP($J3769,ASBVs!$A$2:$AS$1041,45,FALSE)</f>
        <v>128.47999999999999</v>
      </c>
      <c r="C3778" s="94"/>
      <c r="D3778" s="93">
        <f>VLOOKUP($J3769,ASBVs!$A$2:$AS$1041,44,FALSE)</f>
        <v>164.92</v>
      </c>
      <c r="E3778" s="94"/>
      <c r="F3778" s="92"/>
      <c r="G3778" s="34" t="s">
        <v>2671</v>
      </c>
      <c r="H3778" s="35" t="str">
        <f>VLOOKUP($J3769,ASBVs!$A$2:$AW$1041,48,FALSE)</f>
        <v>2</v>
      </c>
      <c r="I3778" s="34" t="s">
        <v>2672</v>
      </c>
      <c r="J3778" s="35">
        <f>VLOOKUP($J3769,ASBVs!$A$2:$AW$1041,49,FALSE)</f>
        <v>4</v>
      </c>
    </row>
    <row r="3779" spans="2:10" ht="12.6" customHeight="1" x14ac:dyDescent="0.3">
      <c r="B3779" s="36" t="s">
        <v>2696</v>
      </c>
      <c r="C3779" s="95" t="str">
        <f>VLOOKUP($J3769,ASBVs!$A$2:$E$1041,5,FALSE)</f>
        <v xml:space="preserve">Individual </v>
      </c>
      <c r="D3779" s="96"/>
      <c r="E3779" s="97" t="s">
        <v>2697</v>
      </c>
      <c r="F3779" s="98"/>
      <c r="G3779" s="74"/>
      <c r="H3779" s="75"/>
      <c r="I3779" s="37" t="s">
        <v>2698</v>
      </c>
      <c r="J3779" s="38"/>
    </row>
    <row r="3781" spans="2:10" ht="12.6" customHeight="1" x14ac:dyDescent="0.3">
      <c r="B3781" s="76" t="s">
        <v>2692</v>
      </c>
      <c r="C3781" s="77"/>
      <c r="D3781" s="20" t="str">
        <f>VLOOKUP($J3781,ASBVs!$A$2:$B$1041,2,FALSE)</f>
        <v>225457</v>
      </c>
      <c r="E3781" s="21"/>
      <c r="F3781" s="22" t="str">
        <f>VLOOKUP($J3781,ASBVs!$A$2:$J$1041,10,FALSE)</f>
        <v>Twin</v>
      </c>
      <c r="G3781" s="78" t="str">
        <f>VLOOKUP($J3781,ASBVs!$A$2:$AX$1041,50,FALSE)</f>
        <v xml:space="preserve"> </v>
      </c>
      <c r="H3781" s="79"/>
      <c r="I3781" s="23" t="s">
        <v>2693</v>
      </c>
      <c r="J3781" s="24">
        <v>306</v>
      </c>
    </row>
    <row r="3782" spans="2:10" ht="12.6" customHeight="1" x14ac:dyDescent="0.3">
      <c r="B3782" s="25" t="s">
        <v>2694</v>
      </c>
      <c r="C3782" s="80" t="str">
        <f>VLOOKUP($J3781,ASBVs!$A$2:$H$1041,8,FALSE)</f>
        <v>206625</v>
      </c>
      <c r="D3782" s="80"/>
      <c r="E3782" s="81"/>
      <c r="F3782" s="26" t="s">
        <v>2639</v>
      </c>
      <c r="G3782" s="82">
        <f>VLOOKUP($J3781,ASBVs!$A$2:$I$1041,9,FALSE)</f>
        <v>44725</v>
      </c>
      <c r="H3782" s="83"/>
      <c r="I3782" s="83"/>
      <c r="J3782" s="84"/>
    </row>
    <row r="3783" spans="2:10" ht="12.6" customHeight="1" x14ac:dyDescent="0.3">
      <c r="B3783" s="27" t="s">
        <v>0</v>
      </c>
      <c r="C3783" s="28" t="s">
        <v>1</v>
      </c>
      <c r="D3783" s="28" t="s">
        <v>2</v>
      </c>
      <c r="E3783" s="28" t="s">
        <v>3</v>
      </c>
      <c r="F3783" s="27" t="s">
        <v>4</v>
      </c>
      <c r="G3783" s="28" t="s">
        <v>1093</v>
      </c>
      <c r="H3783" s="28" t="s">
        <v>1092</v>
      </c>
      <c r="I3783" s="28" t="s">
        <v>5</v>
      </c>
      <c r="J3783" s="28" t="s">
        <v>2652</v>
      </c>
    </row>
    <row r="3784" spans="2:10" ht="12.6" customHeight="1" x14ac:dyDescent="0.3">
      <c r="B3784" s="29">
        <f>VLOOKUP($J3781,ASBVs!$A$2:$AP$1041,11,FALSE)</f>
        <v>0.54</v>
      </c>
      <c r="C3784" s="29">
        <f>VLOOKUP($J3781,ASBVs!$A$2:$AP$1041,13,FALSE)</f>
        <v>12.08</v>
      </c>
      <c r="D3784" s="29">
        <f>VLOOKUP($J3781,ASBVs!$A$2:$AP$1041,15,FALSE)</f>
        <v>18.100000000000001</v>
      </c>
      <c r="E3784" s="29">
        <f>VLOOKUP($J3781,ASBVs!$A$2:$AP$1041,17,FALSE)</f>
        <v>0.06</v>
      </c>
      <c r="F3784" s="29">
        <f>VLOOKUP($J3781,ASBVs!$A$2:$AP$1041,19,FALSE)</f>
        <v>2.0299999999999998</v>
      </c>
      <c r="G3784" s="39">
        <f>VLOOKUP($J3781,ASBVs!$A$2:$AP$1041,41,FALSE)</f>
        <v>0.39</v>
      </c>
      <c r="H3784" s="39">
        <f>VLOOKUP($J3781,ASBVs!$A$2:$AP$1041,39,FALSE)</f>
        <v>0.2</v>
      </c>
      <c r="I3784" s="29">
        <f>VLOOKUP($J3781,ASBVs!$A$2:$AP$1041,21,FALSE)</f>
        <v>0.72</v>
      </c>
      <c r="J3784" s="39">
        <f>VLOOKUP($J3781,ASBVs!$A$2:$AP$1041,31,FALSE)</f>
        <v>0.26</v>
      </c>
    </row>
    <row r="3785" spans="2:10" ht="12.6" customHeight="1" x14ac:dyDescent="0.3">
      <c r="B3785" s="29">
        <f>VLOOKUP($J3781,ASBVs!$A$2:$AP$1041,12,FALSE)</f>
        <v>67</v>
      </c>
      <c r="C3785" s="29">
        <f>VLOOKUP($J3781,ASBVs!$A$2:$AP$1041,14,FALSE)</f>
        <v>71</v>
      </c>
      <c r="D3785" s="29">
        <f>VLOOKUP($J3781,ASBVs!$A$2:$AP$1041,16,FALSE)</f>
        <v>60</v>
      </c>
      <c r="E3785" s="29">
        <f>VLOOKUP($J3781,ASBVs!$A$2:$AP$1041,18,FALSE)</f>
        <v>67</v>
      </c>
      <c r="F3785" s="29">
        <f>VLOOKUP($J3781,ASBVs!$A$2:$AP$1041,20,FALSE)</f>
        <v>67</v>
      </c>
      <c r="G3785" s="29">
        <f>VLOOKUP($J3781,ASBVs!$A$2:$AP$1041,42,FALSE)</f>
        <v>59</v>
      </c>
      <c r="H3785" s="29">
        <f>VLOOKUP($J3781,ASBVs!$A$2:$AP$1041,40,FALSE)</f>
        <v>50</v>
      </c>
      <c r="I3785" s="29">
        <f>VLOOKUP($J3781,ASBVs!$A$2:$AP$1041,22,FALSE)</f>
        <v>58</v>
      </c>
      <c r="J3785" s="29">
        <f>VLOOKUP($J3781,ASBVs!$A$2:$AP$1041,32,FALSE)</f>
        <v>57</v>
      </c>
    </row>
    <row r="3786" spans="2:10" ht="12.6" customHeight="1" x14ac:dyDescent="0.3">
      <c r="B3786" s="31" t="s">
        <v>1089</v>
      </c>
      <c r="C3786" s="27" t="s">
        <v>1090</v>
      </c>
      <c r="D3786" s="27" t="s">
        <v>1091</v>
      </c>
      <c r="E3786" s="27" t="s">
        <v>8</v>
      </c>
      <c r="F3786" s="27" t="s">
        <v>6</v>
      </c>
      <c r="G3786" s="27" t="s">
        <v>7</v>
      </c>
      <c r="H3786" s="27" t="s">
        <v>2638</v>
      </c>
      <c r="I3786" s="85" t="s">
        <v>2700</v>
      </c>
      <c r="J3786" s="86"/>
    </row>
    <row r="3787" spans="2:10" ht="12.6" customHeight="1" x14ac:dyDescent="0.3">
      <c r="B3787" s="30">
        <f>VLOOKUP($J3781,ASBVs!$A$2:$AP$1041,33,FALSE)</f>
        <v>0.03</v>
      </c>
      <c r="C3787" s="30">
        <f>VLOOKUP($J3781,ASBVs!$A$2:$AP$1041,35,FALSE)</f>
        <v>0.22</v>
      </c>
      <c r="D3787" s="30">
        <f>VLOOKUP($J3781,ASBVs!$A$2:$AP$1041,37,FALSE)</f>
        <v>1E-3</v>
      </c>
      <c r="E3787" s="32">
        <f>VLOOKUP($J3781,ASBVs!$A$2:$AP$1041,29,FALSE)</f>
        <v>6</v>
      </c>
      <c r="F3787" s="32">
        <f>VLOOKUP($J3781,ASBVs!$A$2:$AP$1041,23,FALSE)</f>
        <v>-0.47</v>
      </c>
      <c r="G3787" s="32">
        <f>VLOOKUP($J3781,ASBVs!$A$2:$AP$1041,25,FALSE)</f>
        <v>6</v>
      </c>
      <c r="H3787" s="32">
        <f>VLOOKUP($J3781,ASBVs!$A$2:$AP$1041,27,FALSE)</f>
        <v>2.2200000000000002</v>
      </c>
      <c r="I3787" s="86"/>
      <c r="J3787" s="86"/>
    </row>
    <row r="3788" spans="2:10" ht="12.6" customHeight="1" x14ac:dyDescent="0.3">
      <c r="B3788" s="33">
        <f>VLOOKUP($J3781,ASBVs!$A$2:$AP$1041,34,FALSE)</f>
        <v>45</v>
      </c>
      <c r="C3788" s="33">
        <f>VLOOKUP($J3781,ASBVs!$A$2:$AP$1041,36,FALSE)</f>
        <v>53</v>
      </c>
      <c r="D3788" s="33">
        <f>VLOOKUP($J3781,ASBVs!$A$2:$AP$1041,38,FALSE)</f>
        <v>38</v>
      </c>
      <c r="E3788" s="33">
        <f>VLOOKUP($J3781,ASBVs!$A$2:$AP$1041,30,FALSE)</f>
        <v>61</v>
      </c>
      <c r="F3788" s="33">
        <f>VLOOKUP($J3781,ASBVs!$A$2:$AP$1041,24,FALSE)</f>
        <v>51</v>
      </c>
      <c r="G3788" s="33">
        <f>VLOOKUP($J3781,ASBVs!$A$2:$AP$1041,26,FALSE)</f>
        <v>51</v>
      </c>
      <c r="H3788" s="33">
        <f>VLOOKUP($J3781,ASBVs!$A$2:$AP$1041,28,FALSE)</f>
        <v>54</v>
      </c>
      <c r="I3788" s="99">
        <f>VLOOKUP($J3781,ASBVs!$A$2:$AQ$1041,43,FALSE)</f>
        <v>12.8</v>
      </c>
      <c r="J3788" s="79"/>
    </row>
    <row r="3789" spans="2:10" ht="12.6" customHeight="1" x14ac:dyDescent="0.3">
      <c r="B3789" s="87" t="s">
        <v>2695</v>
      </c>
      <c r="C3789" s="88"/>
      <c r="D3789" s="89" t="s">
        <v>2699</v>
      </c>
      <c r="E3789" s="90"/>
      <c r="F3789" s="91" t="str">
        <f>VLOOKUP($J3781,ASBVs!$A$2:$F$1041,6,FALSE)</f>
        <v xml:space="preserve"> </v>
      </c>
      <c r="G3789" s="34" t="s">
        <v>2669</v>
      </c>
      <c r="H3789" s="35" t="str">
        <f>VLOOKUP($J3781,ASBVs!$A$2:$AU$1041,46,FALSE)</f>
        <v>2</v>
      </c>
      <c r="I3789" s="34" t="s">
        <v>2670</v>
      </c>
      <c r="J3789" s="35" t="str">
        <f>VLOOKUP($J3781,ASBVs!$A$2:$AU$1041,47,FALSE)</f>
        <v>3</v>
      </c>
    </row>
    <row r="3790" spans="2:10" ht="12.6" customHeight="1" x14ac:dyDescent="0.3">
      <c r="B3790" s="93">
        <f>VLOOKUP($J3781,ASBVs!$A$2:$AS$1041,45,FALSE)</f>
        <v>127.23</v>
      </c>
      <c r="C3790" s="94"/>
      <c r="D3790" s="93">
        <f>VLOOKUP($J3781,ASBVs!$A$2:$AS$1041,44,FALSE)</f>
        <v>167.52</v>
      </c>
      <c r="E3790" s="94"/>
      <c r="F3790" s="92"/>
      <c r="G3790" s="34" t="s">
        <v>2671</v>
      </c>
      <c r="H3790" s="35" t="str">
        <f>VLOOKUP($J3781,ASBVs!$A$2:$AW$1041,48,FALSE)</f>
        <v>2</v>
      </c>
      <c r="I3790" s="34" t="s">
        <v>2672</v>
      </c>
      <c r="J3790" s="35">
        <f>VLOOKUP($J3781,ASBVs!$A$2:$AW$1041,49,FALSE)</f>
        <v>3</v>
      </c>
    </row>
    <row r="3791" spans="2:10" ht="12.6" customHeight="1" x14ac:dyDescent="0.3">
      <c r="B3791" s="36" t="s">
        <v>2696</v>
      </c>
      <c r="C3791" s="95" t="str">
        <f>VLOOKUP($J3781,ASBVs!$A$2:$E$1041,5,FALSE)</f>
        <v xml:space="preserve">Individual </v>
      </c>
      <c r="D3791" s="96"/>
      <c r="E3791" s="97" t="s">
        <v>2697</v>
      </c>
      <c r="F3791" s="98"/>
      <c r="G3791" s="74"/>
      <c r="H3791" s="75"/>
      <c r="I3791" s="37" t="s">
        <v>2698</v>
      </c>
      <c r="J3791" s="38"/>
    </row>
    <row r="3793" spans="2:10" ht="12.6" customHeight="1" x14ac:dyDescent="0.3">
      <c r="B3793" s="76" t="s">
        <v>2692</v>
      </c>
      <c r="C3793" s="77"/>
      <c r="D3793" s="20" t="str">
        <f>VLOOKUP($J3793,ASBVs!$A$2:$B$1041,2,FALSE)</f>
        <v>226724</v>
      </c>
      <c r="E3793" s="21"/>
      <c r="F3793" s="22" t="str">
        <f>VLOOKUP($J3793,ASBVs!$A$2:$J$1041,10,FALSE)</f>
        <v>Twin</v>
      </c>
      <c r="G3793" s="78" t="str">
        <f>VLOOKUP($J3793,ASBVs!$A$2:$AX$1041,50,FALSE)</f>
        <v xml:space="preserve"> </v>
      </c>
      <c r="H3793" s="79"/>
      <c r="I3793" s="23" t="s">
        <v>2693</v>
      </c>
      <c r="J3793" s="24">
        <v>307</v>
      </c>
    </row>
    <row r="3794" spans="2:10" ht="12.6" customHeight="1" x14ac:dyDescent="0.3">
      <c r="B3794" s="25" t="s">
        <v>2694</v>
      </c>
      <c r="C3794" s="80" t="str">
        <f>VLOOKUP($J3793,ASBVs!$A$2:$H$1041,8,FALSE)</f>
        <v>213926</v>
      </c>
      <c r="D3794" s="80"/>
      <c r="E3794" s="81"/>
      <c r="F3794" s="26" t="s">
        <v>2639</v>
      </c>
      <c r="G3794" s="82">
        <f>VLOOKUP($J3793,ASBVs!$A$2:$I$1041,9,FALSE)</f>
        <v>44737</v>
      </c>
      <c r="H3794" s="83"/>
      <c r="I3794" s="83"/>
      <c r="J3794" s="84"/>
    </row>
    <row r="3795" spans="2:10" ht="12.6" customHeight="1" x14ac:dyDescent="0.3">
      <c r="B3795" s="27" t="s">
        <v>0</v>
      </c>
      <c r="C3795" s="28" t="s">
        <v>1</v>
      </c>
      <c r="D3795" s="28" t="s">
        <v>2</v>
      </c>
      <c r="E3795" s="28" t="s">
        <v>3</v>
      </c>
      <c r="F3795" s="27" t="s">
        <v>4</v>
      </c>
      <c r="G3795" s="28" t="s">
        <v>1093</v>
      </c>
      <c r="H3795" s="28" t="s">
        <v>1092</v>
      </c>
      <c r="I3795" s="28" t="s">
        <v>5</v>
      </c>
      <c r="J3795" s="28" t="s">
        <v>2652</v>
      </c>
    </row>
    <row r="3796" spans="2:10" ht="12.6" customHeight="1" x14ac:dyDescent="0.3">
      <c r="B3796" s="29">
        <f>VLOOKUP($J3793,ASBVs!$A$2:$AP$1041,11,FALSE)</f>
        <v>0.52</v>
      </c>
      <c r="C3796" s="29">
        <f>VLOOKUP($J3793,ASBVs!$A$2:$AP$1041,13,FALSE)</f>
        <v>10.09</v>
      </c>
      <c r="D3796" s="29">
        <f>VLOOKUP($J3793,ASBVs!$A$2:$AP$1041,15,FALSE)</f>
        <v>16.38</v>
      </c>
      <c r="E3796" s="29">
        <f>VLOOKUP($J3793,ASBVs!$A$2:$AP$1041,17,FALSE)</f>
        <v>-0.22</v>
      </c>
      <c r="F3796" s="29">
        <f>VLOOKUP($J3793,ASBVs!$A$2:$AP$1041,19,FALSE)</f>
        <v>1.83</v>
      </c>
      <c r="G3796" s="39">
        <f>VLOOKUP($J3793,ASBVs!$A$2:$AP$1041,41,FALSE)</f>
        <v>0.33</v>
      </c>
      <c r="H3796" s="39">
        <f>VLOOKUP($J3793,ASBVs!$A$2:$AP$1041,39,FALSE)</f>
        <v>0.2</v>
      </c>
      <c r="I3796" s="29">
        <f>VLOOKUP($J3793,ASBVs!$A$2:$AP$1041,21,FALSE)</f>
        <v>1.26</v>
      </c>
      <c r="J3796" s="39">
        <f>VLOOKUP($J3793,ASBVs!$A$2:$AP$1041,31,FALSE)</f>
        <v>0.22</v>
      </c>
    </row>
    <row r="3797" spans="2:10" ht="12.6" customHeight="1" x14ac:dyDescent="0.3">
      <c r="B3797" s="29">
        <f>VLOOKUP($J3793,ASBVs!$A$2:$AP$1041,12,FALSE)</f>
        <v>65</v>
      </c>
      <c r="C3797" s="29">
        <f>VLOOKUP($J3793,ASBVs!$A$2:$AP$1041,14,FALSE)</f>
        <v>69</v>
      </c>
      <c r="D3797" s="29">
        <f>VLOOKUP($J3793,ASBVs!$A$2:$AP$1041,16,FALSE)</f>
        <v>55</v>
      </c>
      <c r="E3797" s="29">
        <f>VLOOKUP($J3793,ASBVs!$A$2:$AP$1041,18,FALSE)</f>
        <v>62</v>
      </c>
      <c r="F3797" s="29">
        <f>VLOOKUP($J3793,ASBVs!$A$2:$AP$1041,20,FALSE)</f>
        <v>64</v>
      </c>
      <c r="G3797" s="29">
        <f>VLOOKUP($J3793,ASBVs!$A$2:$AP$1041,42,FALSE)</f>
        <v>46</v>
      </c>
      <c r="H3797" s="29">
        <f>VLOOKUP($J3793,ASBVs!$A$2:$AP$1041,40,FALSE)</f>
        <v>39</v>
      </c>
      <c r="I3797" s="29">
        <f>VLOOKUP($J3793,ASBVs!$A$2:$AP$1041,22,FALSE)</f>
        <v>49</v>
      </c>
      <c r="J3797" s="29">
        <f>VLOOKUP($J3793,ASBVs!$A$2:$AP$1041,32,FALSE)</f>
        <v>45</v>
      </c>
    </row>
    <row r="3798" spans="2:10" ht="12.6" customHeight="1" x14ac:dyDescent="0.3">
      <c r="B3798" s="31" t="s">
        <v>1089</v>
      </c>
      <c r="C3798" s="27" t="s">
        <v>1090</v>
      </c>
      <c r="D3798" s="27" t="s">
        <v>1091</v>
      </c>
      <c r="E3798" s="27" t="s">
        <v>8</v>
      </c>
      <c r="F3798" s="27" t="s">
        <v>6</v>
      </c>
      <c r="G3798" s="27" t="s">
        <v>7</v>
      </c>
      <c r="H3798" s="27" t="s">
        <v>2638</v>
      </c>
      <c r="I3798" s="85" t="s">
        <v>2700</v>
      </c>
      <c r="J3798" s="86"/>
    </row>
    <row r="3799" spans="2:10" ht="12.6" customHeight="1" x14ac:dyDescent="0.3">
      <c r="B3799" s="30">
        <f>VLOOKUP($J3793,ASBVs!$A$2:$AP$1041,33,FALSE)</f>
        <v>0.03</v>
      </c>
      <c r="C3799" s="30">
        <f>VLOOKUP($J3793,ASBVs!$A$2:$AP$1041,35,FALSE)</f>
        <v>0.17</v>
      </c>
      <c r="D3799" s="30">
        <f>VLOOKUP($J3793,ASBVs!$A$2:$AP$1041,37,FALSE)</f>
        <v>0.02</v>
      </c>
      <c r="E3799" s="32">
        <f>VLOOKUP($J3793,ASBVs!$A$2:$AP$1041,29,FALSE)</f>
        <v>5.34</v>
      </c>
      <c r="F3799" s="32">
        <f>VLOOKUP($J3793,ASBVs!$A$2:$AP$1041,23,FALSE)</f>
        <v>-0.28000000000000003</v>
      </c>
      <c r="G3799" s="32">
        <f>VLOOKUP($J3793,ASBVs!$A$2:$AP$1041,25,FALSE)</f>
        <v>5.62</v>
      </c>
      <c r="H3799" s="32">
        <f>VLOOKUP($J3793,ASBVs!$A$2:$AP$1041,27,FALSE)</f>
        <v>2.13</v>
      </c>
      <c r="I3799" s="86"/>
      <c r="J3799" s="86"/>
    </row>
    <row r="3800" spans="2:10" ht="12.6" customHeight="1" x14ac:dyDescent="0.3">
      <c r="B3800" s="33">
        <f>VLOOKUP($J3793,ASBVs!$A$2:$AP$1041,34,FALSE)</f>
        <v>34</v>
      </c>
      <c r="C3800" s="33">
        <f>VLOOKUP($J3793,ASBVs!$A$2:$AP$1041,36,FALSE)</f>
        <v>42</v>
      </c>
      <c r="D3800" s="33">
        <f>VLOOKUP($J3793,ASBVs!$A$2:$AP$1041,38,FALSE)</f>
        <v>28</v>
      </c>
      <c r="E3800" s="33">
        <f>VLOOKUP($J3793,ASBVs!$A$2:$AP$1041,30,FALSE)</f>
        <v>58</v>
      </c>
      <c r="F3800" s="33">
        <f>VLOOKUP($J3793,ASBVs!$A$2:$AP$1041,24,FALSE)</f>
        <v>42</v>
      </c>
      <c r="G3800" s="33">
        <f>VLOOKUP($J3793,ASBVs!$A$2:$AP$1041,26,FALSE)</f>
        <v>41</v>
      </c>
      <c r="H3800" s="33">
        <f>VLOOKUP($J3793,ASBVs!$A$2:$AP$1041,28,FALSE)</f>
        <v>46</v>
      </c>
      <c r="I3800" s="99">
        <f>VLOOKUP($J3793,ASBVs!$A$2:$AQ$1041,43,FALSE)</f>
        <v>11.35</v>
      </c>
      <c r="J3800" s="79"/>
    </row>
    <row r="3801" spans="2:10" ht="12.6" customHeight="1" x14ac:dyDescent="0.3">
      <c r="B3801" s="87" t="s">
        <v>2695</v>
      </c>
      <c r="C3801" s="88"/>
      <c r="D3801" s="89" t="s">
        <v>2699</v>
      </c>
      <c r="E3801" s="90"/>
      <c r="F3801" s="91" t="str">
        <f>VLOOKUP($J3793,ASBVs!$A$2:$F$1041,6,FALSE)</f>
        <v xml:space="preserve"> </v>
      </c>
      <c r="G3801" s="34" t="s">
        <v>2669</v>
      </c>
      <c r="H3801" s="35" t="str">
        <f>VLOOKUP($J3793,ASBVs!$A$2:$AU$1041,46,FALSE)</f>
        <v>2</v>
      </c>
      <c r="I3801" s="34" t="s">
        <v>2670</v>
      </c>
      <c r="J3801" s="35" t="str">
        <f>VLOOKUP($J3793,ASBVs!$A$2:$AU$1041,47,FALSE)</f>
        <v>2</v>
      </c>
    </row>
    <row r="3802" spans="2:10" ht="12.6" customHeight="1" x14ac:dyDescent="0.3">
      <c r="B3802" s="93">
        <f>VLOOKUP($J3793,ASBVs!$A$2:$AS$1041,45,FALSE)</f>
        <v>126.07</v>
      </c>
      <c r="C3802" s="94"/>
      <c r="D3802" s="93">
        <f>VLOOKUP($J3793,ASBVs!$A$2:$AS$1041,44,FALSE)</f>
        <v>160.53</v>
      </c>
      <c r="E3802" s="94"/>
      <c r="F3802" s="92"/>
      <c r="G3802" s="34" t="s">
        <v>2671</v>
      </c>
      <c r="H3802" s="35" t="str">
        <f>VLOOKUP($J3793,ASBVs!$A$2:$AW$1041,48,FALSE)</f>
        <v>1</v>
      </c>
      <c r="I3802" s="34" t="s">
        <v>2672</v>
      </c>
      <c r="J3802" s="35">
        <f>VLOOKUP($J3793,ASBVs!$A$2:$AW$1041,49,FALSE)</f>
        <v>3</v>
      </c>
    </row>
    <row r="3803" spans="2:10" ht="12.6" customHeight="1" x14ac:dyDescent="0.3">
      <c r="B3803" s="36" t="s">
        <v>2696</v>
      </c>
      <c r="C3803" s="95" t="str">
        <f>VLOOKUP($J3793,ASBVs!$A$2:$E$1041,5,FALSE)</f>
        <v xml:space="preserve">Individual </v>
      </c>
      <c r="D3803" s="96"/>
      <c r="E3803" s="97" t="s">
        <v>2697</v>
      </c>
      <c r="F3803" s="98"/>
      <c r="G3803" s="74"/>
      <c r="H3803" s="75"/>
      <c r="I3803" s="37" t="s">
        <v>2698</v>
      </c>
      <c r="J3803" s="38"/>
    </row>
    <row r="3805" spans="2:10" ht="12.6" customHeight="1" x14ac:dyDescent="0.3">
      <c r="B3805" s="76" t="s">
        <v>2692</v>
      </c>
      <c r="C3805" s="77"/>
      <c r="D3805" s="20" t="str">
        <f>VLOOKUP($J3805,ASBVs!$A$2:$B$1041,2,FALSE)</f>
        <v>223449</v>
      </c>
      <c r="E3805" s="21"/>
      <c r="F3805" s="22" t="str">
        <f>VLOOKUP($J3805,ASBVs!$A$2:$J$1041,10,FALSE)</f>
        <v>Twin</v>
      </c>
      <c r="G3805" s="78" t="str">
        <f>VLOOKUP($J3805,ASBVs!$A$2:$AX$1041,50,FALSE)</f>
        <v xml:space="preserve"> </v>
      </c>
      <c r="H3805" s="79"/>
      <c r="I3805" s="23" t="s">
        <v>2693</v>
      </c>
      <c r="J3805" s="24">
        <v>308</v>
      </c>
    </row>
    <row r="3806" spans="2:10" ht="12.6" customHeight="1" x14ac:dyDescent="0.3">
      <c r="B3806" s="25" t="s">
        <v>2694</v>
      </c>
      <c r="C3806" s="80" t="str">
        <f>VLOOKUP($J3805,ASBVs!$A$2:$H$1041,8,FALSE)</f>
        <v>193431</v>
      </c>
      <c r="D3806" s="80"/>
      <c r="E3806" s="81"/>
      <c r="F3806" s="26" t="s">
        <v>2639</v>
      </c>
      <c r="G3806" s="82">
        <f>VLOOKUP($J3805,ASBVs!$A$2:$I$1041,9,FALSE)</f>
        <v>44698</v>
      </c>
      <c r="H3806" s="83"/>
      <c r="I3806" s="83"/>
      <c r="J3806" s="84"/>
    </row>
    <row r="3807" spans="2:10" ht="12.6" customHeight="1" x14ac:dyDescent="0.3">
      <c r="B3807" s="27" t="s">
        <v>0</v>
      </c>
      <c r="C3807" s="28" t="s">
        <v>1</v>
      </c>
      <c r="D3807" s="28" t="s">
        <v>2</v>
      </c>
      <c r="E3807" s="28" t="s">
        <v>3</v>
      </c>
      <c r="F3807" s="27" t="s">
        <v>4</v>
      </c>
      <c r="G3807" s="28" t="s">
        <v>1093</v>
      </c>
      <c r="H3807" s="28" t="s">
        <v>1092</v>
      </c>
      <c r="I3807" s="28" t="s">
        <v>5</v>
      </c>
      <c r="J3807" s="28" t="s">
        <v>2652</v>
      </c>
    </row>
    <row r="3808" spans="2:10" ht="12.6" customHeight="1" x14ac:dyDescent="0.3">
      <c r="B3808" s="29">
        <f>VLOOKUP($J3805,ASBVs!$A$2:$AP$1041,11,FALSE)</f>
        <v>0.38</v>
      </c>
      <c r="C3808" s="29">
        <f>VLOOKUP($J3805,ASBVs!$A$2:$AP$1041,13,FALSE)</f>
        <v>8.5299999999999994</v>
      </c>
      <c r="D3808" s="29">
        <f>VLOOKUP($J3805,ASBVs!$A$2:$AP$1041,15,FALSE)</f>
        <v>16.329999999999998</v>
      </c>
      <c r="E3808" s="29">
        <f>VLOOKUP($J3805,ASBVs!$A$2:$AP$1041,17,FALSE)</f>
        <v>0.14000000000000001</v>
      </c>
      <c r="F3808" s="29">
        <f>VLOOKUP($J3805,ASBVs!$A$2:$AP$1041,19,FALSE)</f>
        <v>2.0299999999999998</v>
      </c>
      <c r="G3808" s="39">
        <f>VLOOKUP($J3805,ASBVs!$A$2:$AP$1041,41,FALSE)</f>
        <v>0.54</v>
      </c>
      <c r="H3808" s="39">
        <f>VLOOKUP($J3805,ASBVs!$A$2:$AP$1041,39,FALSE)</f>
        <v>0.32</v>
      </c>
      <c r="I3808" s="29">
        <f>VLOOKUP($J3805,ASBVs!$A$2:$AP$1041,21,FALSE)</f>
        <v>-0.32</v>
      </c>
      <c r="J3808" s="39">
        <f>VLOOKUP($J3805,ASBVs!$A$2:$AP$1041,31,FALSE)</f>
        <v>0.34</v>
      </c>
    </row>
    <row r="3809" spans="2:10" ht="12.6" customHeight="1" x14ac:dyDescent="0.3">
      <c r="B3809" s="29">
        <f>VLOOKUP($J3805,ASBVs!$A$2:$AP$1041,12,FALSE)</f>
        <v>69</v>
      </c>
      <c r="C3809" s="29">
        <f>VLOOKUP($J3805,ASBVs!$A$2:$AP$1041,14,FALSE)</f>
        <v>73</v>
      </c>
      <c r="D3809" s="29">
        <f>VLOOKUP($J3805,ASBVs!$A$2:$AP$1041,16,FALSE)</f>
        <v>65</v>
      </c>
      <c r="E3809" s="29">
        <f>VLOOKUP($J3805,ASBVs!$A$2:$AP$1041,18,FALSE)</f>
        <v>71</v>
      </c>
      <c r="F3809" s="29">
        <f>VLOOKUP($J3805,ASBVs!$A$2:$AP$1041,20,FALSE)</f>
        <v>69</v>
      </c>
      <c r="G3809" s="29">
        <f>VLOOKUP($J3805,ASBVs!$A$2:$AP$1041,42,FALSE)</f>
        <v>60</v>
      </c>
      <c r="H3809" s="29">
        <f>VLOOKUP($J3805,ASBVs!$A$2:$AP$1041,40,FALSE)</f>
        <v>52</v>
      </c>
      <c r="I3809" s="29">
        <f>VLOOKUP($J3805,ASBVs!$A$2:$AP$1041,22,FALSE)</f>
        <v>64</v>
      </c>
      <c r="J3809" s="29">
        <f>VLOOKUP($J3805,ASBVs!$A$2:$AP$1041,32,FALSE)</f>
        <v>58</v>
      </c>
    </row>
    <row r="3810" spans="2:10" ht="12.6" customHeight="1" x14ac:dyDescent="0.3">
      <c r="B3810" s="31" t="s">
        <v>1089</v>
      </c>
      <c r="C3810" s="27" t="s">
        <v>1090</v>
      </c>
      <c r="D3810" s="27" t="s">
        <v>1091</v>
      </c>
      <c r="E3810" s="27" t="s">
        <v>8</v>
      </c>
      <c r="F3810" s="27" t="s">
        <v>6</v>
      </c>
      <c r="G3810" s="27" t="s">
        <v>7</v>
      </c>
      <c r="H3810" s="27" t="s">
        <v>2638</v>
      </c>
      <c r="I3810" s="85" t="s">
        <v>2700</v>
      </c>
      <c r="J3810" s="86"/>
    </row>
    <row r="3811" spans="2:10" ht="12.6" customHeight="1" x14ac:dyDescent="0.3">
      <c r="B3811" s="30">
        <f>VLOOKUP($J3805,ASBVs!$A$2:$AP$1041,33,FALSE)</f>
        <v>0.06</v>
      </c>
      <c r="C3811" s="30">
        <f>VLOOKUP($J3805,ASBVs!$A$2:$AP$1041,35,FALSE)</f>
        <v>0.3</v>
      </c>
      <c r="D3811" s="30">
        <f>VLOOKUP($J3805,ASBVs!$A$2:$AP$1041,37,FALSE)</f>
        <v>1E-3</v>
      </c>
      <c r="E3811" s="32">
        <f>VLOOKUP($J3805,ASBVs!$A$2:$AP$1041,29,FALSE)</f>
        <v>4.24</v>
      </c>
      <c r="F3811" s="32">
        <f>VLOOKUP($J3805,ASBVs!$A$2:$AP$1041,23,FALSE)</f>
        <v>-0.17</v>
      </c>
      <c r="G3811" s="32">
        <f>VLOOKUP($J3805,ASBVs!$A$2:$AP$1041,25,FALSE)</f>
        <v>3.36</v>
      </c>
      <c r="H3811" s="32">
        <f>VLOOKUP($J3805,ASBVs!$A$2:$AP$1041,27,FALSE)</f>
        <v>2.38</v>
      </c>
      <c r="I3811" s="86"/>
      <c r="J3811" s="86"/>
    </row>
    <row r="3812" spans="2:10" ht="12.6" customHeight="1" x14ac:dyDescent="0.3">
      <c r="B3812" s="33">
        <f>VLOOKUP($J3805,ASBVs!$A$2:$AP$1041,34,FALSE)</f>
        <v>48</v>
      </c>
      <c r="C3812" s="33">
        <f>VLOOKUP($J3805,ASBVs!$A$2:$AP$1041,36,FALSE)</f>
        <v>55</v>
      </c>
      <c r="D3812" s="33">
        <f>VLOOKUP($J3805,ASBVs!$A$2:$AP$1041,38,FALSE)</f>
        <v>42</v>
      </c>
      <c r="E3812" s="33">
        <f>VLOOKUP($J3805,ASBVs!$A$2:$AP$1041,30,FALSE)</f>
        <v>63</v>
      </c>
      <c r="F3812" s="33">
        <f>VLOOKUP($J3805,ASBVs!$A$2:$AP$1041,24,FALSE)</f>
        <v>52</v>
      </c>
      <c r="G3812" s="33">
        <f>VLOOKUP($J3805,ASBVs!$A$2:$AP$1041,26,FALSE)</f>
        <v>52</v>
      </c>
      <c r="H3812" s="33">
        <f>VLOOKUP($J3805,ASBVs!$A$2:$AP$1041,28,FALSE)</f>
        <v>56</v>
      </c>
      <c r="I3812" s="99">
        <f>VLOOKUP($J3805,ASBVs!$A$2:$AQ$1041,43,FALSE)</f>
        <v>8.2099999999999991</v>
      </c>
      <c r="J3812" s="79"/>
    </row>
    <row r="3813" spans="2:10" ht="12.6" customHeight="1" x14ac:dyDescent="0.3">
      <c r="B3813" s="87" t="s">
        <v>2695</v>
      </c>
      <c r="C3813" s="88"/>
      <c r="D3813" s="89" t="s">
        <v>2699</v>
      </c>
      <c r="E3813" s="90"/>
      <c r="F3813" s="91" t="str">
        <f>VLOOKUP($J3805,ASBVs!$A$2:$F$1041,6,FALSE)</f>
        <v xml:space="preserve"> </v>
      </c>
      <c r="G3813" s="34" t="s">
        <v>2669</v>
      </c>
      <c r="H3813" s="35" t="str">
        <f>VLOOKUP($J3805,ASBVs!$A$2:$AU$1041,46,FALSE)</f>
        <v>2</v>
      </c>
      <c r="I3813" s="34" t="s">
        <v>2670</v>
      </c>
      <c r="J3813" s="35" t="str">
        <f>VLOOKUP($J3805,ASBVs!$A$2:$AU$1041,47,FALSE)</f>
        <v>3</v>
      </c>
    </row>
    <row r="3814" spans="2:10" ht="12.6" customHeight="1" x14ac:dyDescent="0.3">
      <c r="B3814" s="93">
        <f>VLOOKUP($J3805,ASBVs!$A$2:$AS$1041,45,FALSE)</f>
        <v>125.86</v>
      </c>
      <c r="C3814" s="94"/>
      <c r="D3814" s="93">
        <f>VLOOKUP($J3805,ASBVs!$A$2:$AS$1041,44,FALSE)</f>
        <v>166.3</v>
      </c>
      <c r="E3814" s="94"/>
      <c r="F3814" s="92"/>
      <c r="G3814" s="34" t="s">
        <v>2671</v>
      </c>
      <c r="H3814" s="35" t="str">
        <f>VLOOKUP($J3805,ASBVs!$A$2:$AW$1041,48,FALSE)</f>
        <v>3</v>
      </c>
      <c r="I3814" s="34" t="s">
        <v>2672</v>
      </c>
      <c r="J3814" s="35">
        <f>VLOOKUP($J3805,ASBVs!$A$2:$AW$1041,49,FALSE)</f>
        <v>3</v>
      </c>
    </row>
    <row r="3815" spans="2:10" ht="12.6" customHeight="1" x14ac:dyDescent="0.3">
      <c r="B3815" s="36" t="s">
        <v>2696</v>
      </c>
      <c r="C3815" s="95" t="str">
        <f>VLOOKUP($J3805,ASBVs!$A$2:$E$1041,5,FALSE)</f>
        <v xml:space="preserve">Individual </v>
      </c>
      <c r="D3815" s="96"/>
      <c r="E3815" s="97" t="s">
        <v>2697</v>
      </c>
      <c r="F3815" s="98"/>
      <c r="G3815" s="74"/>
      <c r="H3815" s="75"/>
      <c r="I3815" s="37" t="s">
        <v>2698</v>
      </c>
      <c r="J3815" s="38"/>
    </row>
    <row r="3817" spans="2:10" ht="12.6" customHeight="1" x14ac:dyDescent="0.3">
      <c r="B3817" s="76" t="s">
        <v>2692</v>
      </c>
      <c r="C3817" s="77"/>
      <c r="D3817" s="20" t="str">
        <f>VLOOKUP($J3817,ASBVs!$A$2:$B$1041,2,FALSE)</f>
        <v>224385</v>
      </c>
      <c r="E3817" s="21"/>
      <c r="F3817" s="22" t="str">
        <f>VLOOKUP($J3817,ASBVs!$A$2:$J$1041,10,FALSE)</f>
        <v>Single</v>
      </c>
      <c r="G3817" s="78" t="str">
        <f>VLOOKUP($J3817,ASBVs!$A$2:$AX$1041,50,FALSE)</f>
        <v xml:space="preserve"> </v>
      </c>
      <c r="H3817" s="79"/>
      <c r="I3817" s="23" t="s">
        <v>2693</v>
      </c>
      <c r="J3817" s="24">
        <v>309</v>
      </c>
    </row>
    <row r="3818" spans="2:10" ht="12.6" customHeight="1" x14ac:dyDescent="0.3">
      <c r="B3818" s="25" t="s">
        <v>2694</v>
      </c>
      <c r="C3818" s="80" t="str">
        <f>VLOOKUP($J3817,ASBVs!$A$2:$H$1041,8,FALSE)</f>
        <v>215475</v>
      </c>
      <c r="D3818" s="80"/>
      <c r="E3818" s="81"/>
      <c r="F3818" s="26" t="s">
        <v>2639</v>
      </c>
      <c r="G3818" s="82">
        <f>VLOOKUP($J3817,ASBVs!$A$2:$I$1041,9,FALSE)</f>
        <v>44709</v>
      </c>
      <c r="H3818" s="83"/>
      <c r="I3818" s="83"/>
      <c r="J3818" s="84"/>
    </row>
    <row r="3819" spans="2:10" ht="12.6" customHeight="1" x14ac:dyDescent="0.3">
      <c r="B3819" s="27" t="s">
        <v>0</v>
      </c>
      <c r="C3819" s="28" t="s">
        <v>1</v>
      </c>
      <c r="D3819" s="28" t="s">
        <v>2</v>
      </c>
      <c r="E3819" s="28" t="s">
        <v>3</v>
      </c>
      <c r="F3819" s="27" t="s">
        <v>4</v>
      </c>
      <c r="G3819" s="28" t="s">
        <v>1093</v>
      </c>
      <c r="H3819" s="28" t="s">
        <v>1092</v>
      </c>
      <c r="I3819" s="28" t="s">
        <v>5</v>
      </c>
      <c r="J3819" s="28" t="s">
        <v>2652</v>
      </c>
    </row>
    <row r="3820" spans="2:10" ht="12.6" customHeight="1" x14ac:dyDescent="0.3">
      <c r="B3820" s="29">
        <f>VLOOKUP($J3817,ASBVs!$A$2:$AP$1041,11,FALSE)</f>
        <v>0.49</v>
      </c>
      <c r="C3820" s="29">
        <f>VLOOKUP($J3817,ASBVs!$A$2:$AP$1041,13,FALSE)</f>
        <v>10.48</v>
      </c>
      <c r="D3820" s="29">
        <f>VLOOKUP($J3817,ASBVs!$A$2:$AP$1041,15,FALSE)</f>
        <v>16.53</v>
      </c>
      <c r="E3820" s="29">
        <f>VLOOKUP($J3817,ASBVs!$A$2:$AP$1041,17,FALSE)</f>
        <v>-0.83</v>
      </c>
      <c r="F3820" s="29">
        <f>VLOOKUP($J3817,ASBVs!$A$2:$AP$1041,19,FALSE)</f>
        <v>2.27</v>
      </c>
      <c r="G3820" s="39">
        <f>VLOOKUP($J3817,ASBVs!$A$2:$AP$1041,41,FALSE)</f>
        <v>0.43</v>
      </c>
      <c r="H3820" s="39">
        <f>VLOOKUP($J3817,ASBVs!$A$2:$AP$1041,39,FALSE)</f>
        <v>0.28000000000000003</v>
      </c>
      <c r="I3820" s="29">
        <f>VLOOKUP($J3817,ASBVs!$A$2:$AP$1041,21,FALSE)</f>
        <v>0.56999999999999995</v>
      </c>
      <c r="J3820" s="39">
        <f>VLOOKUP($J3817,ASBVs!$A$2:$AP$1041,31,FALSE)</f>
        <v>0.3</v>
      </c>
    </row>
    <row r="3821" spans="2:10" ht="12.6" customHeight="1" x14ac:dyDescent="0.3">
      <c r="B3821" s="29">
        <f>VLOOKUP($J3817,ASBVs!$A$2:$AP$1041,12,FALSE)</f>
        <v>63</v>
      </c>
      <c r="C3821" s="29">
        <f>VLOOKUP($J3817,ASBVs!$A$2:$AP$1041,14,FALSE)</f>
        <v>69</v>
      </c>
      <c r="D3821" s="29">
        <f>VLOOKUP($J3817,ASBVs!$A$2:$AP$1041,16,FALSE)</f>
        <v>58</v>
      </c>
      <c r="E3821" s="29">
        <f>VLOOKUP($J3817,ASBVs!$A$2:$AP$1041,18,FALSE)</f>
        <v>62</v>
      </c>
      <c r="F3821" s="29">
        <f>VLOOKUP($J3817,ASBVs!$A$2:$AP$1041,20,FALSE)</f>
        <v>63</v>
      </c>
      <c r="G3821" s="29">
        <f>VLOOKUP($J3817,ASBVs!$A$2:$AP$1041,42,FALSE)</f>
        <v>50</v>
      </c>
      <c r="H3821" s="29">
        <f>VLOOKUP($J3817,ASBVs!$A$2:$AP$1041,40,FALSE)</f>
        <v>44</v>
      </c>
      <c r="I3821" s="29">
        <f>VLOOKUP($J3817,ASBVs!$A$2:$AP$1041,22,FALSE)</f>
        <v>52</v>
      </c>
      <c r="J3821" s="29">
        <f>VLOOKUP($J3817,ASBVs!$A$2:$AP$1041,32,FALSE)</f>
        <v>48</v>
      </c>
    </row>
    <row r="3822" spans="2:10" ht="12.6" customHeight="1" x14ac:dyDescent="0.3">
      <c r="B3822" s="31" t="s">
        <v>1089</v>
      </c>
      <c r="C3822" s="27" t="s">
        <v>1090</v>
      </c>
      <c r="D3822" s="27" t="s">
        <v>1091</v>
      </c>
      <c r="E3822" s="27" t="s">
        <v>8</v>
      </c>
      <c r="F3822" s="27" t="s">
        <v>6</v>
      </c>
      <c r="G3822" s="27" t="s">
        <v>7</v>
      </c>
      <c r="H3822" s="27" t="s">
        <v>2638</v>
      </c>
      <c r="I3822" s="85" t="s">
        <v>2700</v>
      </c>
      <c r="J3822" s="86"/>
    </row>
    <row r="3823" spans="2:10" ht="12.6" customHeight="1" x14ac:dyDescent="0.3">
      <c r="B3823" s="30">
        <f>VLOOKUP($J3817,ASBVs!$A$2:$AP$1041,33,FALSE)</f>
        <v>0.06</v>
      </c>
      <c r="C3823" s="30">
        <f>VLOOKUP($J3817,ASBVs!$A$2:$AP$1041,35,FALSE)</f>
        <v>0.2</v>
      </c>
      <c r="D3823" s="30">
        <f>VLOOKUP($J3817,ASBVs!$A$2:$AP$1041,37,FALSE)</f>
        <v>0.02</v>
      </c>
      <c r="E3823" s="32">
        <f>VLOOKUP($J3817,ASBVs!$A$2:$AP$1041,29,FALSE)</f>
        <v>6.65</v>
      </c>
      <c r="F3823" s="32">
        <f>VLOOKUP($J3817,ASBVs!$A$2:$AP$1041,23,FALSE)</f>
        <v>-0.82</v>
      </c>
      <c r="G3823" s="32">
        <f>VLOOKUP($J3817,ASBVs!$A$2:$AP$1041,25,FALSE)</f>
        <v>5.08</v>
      </c>
      <c r="H3823" s="32">
        <f>VLOOKUP($J3817,ASBVs!$A$2:$AP$1041,27,FALSE)</f>
        <v>2.14</v>
      </c>
      <c r="I3823" s="86"/>
      <c r="J3823" s="86"/>
    </row>
    <row r="3824" spans="2:10" ht="12.6" customHeight="1" x14ac:dyDescent="0.3">
      <c r="B3824" s="33">
        <f>VLOOKUP($J3817,ASBVs!$A$2:$AP$1041,34,FALSE)</f>
        <v>39</v>
      </c>
      <c r="C3824" s="33">
        <f>VLOOKUP($J3817,ASBVs!$A$2:$AP$1041,36,FALSE)</f>
        <v>47</v>
      </c>
      <c r="D3824" s="33">
        <f>VLOOKUP($J3817,ASBVs!$A$2:$AP$1041,38,FALSE)</f>
        <v>34</v>
      </c>
      <c r="E3824" s="33">
        <f>VLOOKUP($J3817,ASBVs!$A$2:$AP$1041,30,FALSE)</f>
        <v>58</v>
      </c>
      <c r="F3824" s="33">
        <f>VLOOKUP($J3817,ASBVs!$A$2:$AP$1041,24,FALSE)</f>
        <v>45</v>
      </c>
      <c r="G3824" s="33">
        <f>VLOOKUP($J3817,ASBVs!$A$2:$AP$1041,26,FALSE)</f>
        <v>45</v>
      </c>
      <c r="H3824" s="33">
        <f>VLOOKUP($J3817,ASBVs!$A$2:$AP$1041,28,FALSE)</f>
        <v>48</v>
      </c>
      <c r="I3824" s="99">
        <f>VLOOKUP($J3817,ASBVs!$A$2:$AQ$1041,43,FALSE)</f>
        <v>11.05</v>
      </c>
      <c r="J3824" s="79"/>
    </row>
    <row r="3825" spans="2:10" ht="12.6" customHeight="1" x14ac:dyDescent="0.3">
      <c r="B3825" s="87" t="s">
        <v>2695</v>
      </c>
      <c r="C3825" s="88"/>
      <c r="D3825" s="89" t="s">
        <v>2699</v>
      </c>
      <c r="E3825" s="90"/>
      <c r="F3825" s="91" t="str">
        <f>VLOOKUP($J3817,ASBVs!$A$2:$F$1041,6,FALSE)</f>
        <v xml:space="preserve"> </v>
      </c>
      <c r="G3825" s="34" t="s">
        <v>2669</v>
      </c>
      <c r="H3825" s="35" t="str">
        <f>VLOOKUP($J3817,ASBVs!$A$2:$AU$1041,46,FALSE)</f>
        <v>1</v>
      </c>
      <c r="I3825" s="34" t="s">
        <v>2670</v>
      </c>
      <c r="J3825" s="35" t="str">
        <f>VLOOKUP($J3817,ASBVs!$A$2:$AU$1041,47,FALSE)</f>
        <v>1</v>
      </c>
    </row>
    <row r="3826" spans="2:10" ht="12.6" customHeight="1" x14ac:dyDescent="0.3">
      <c r="B3826" s="93">
        <f>VLOOKUP($J3817,ASBVs!$A$2:$AS$1041,45,FALSE)</f>
        <v>125.47</v>
      </c>
      <c r="C3826" s="94"/>
      <c r="D3826" s="93">
        <f>VLOOKUP($J3817,ASBVs!$A$2:$AS$1041,44,FALSE)</f>
        <v>170.34</v>
      </c>
      <c r="E3826" s="94"/>
      <c r="F3826" s="92"/>
      <c r="G3826" s="34" t="s">
        <v>2671</v>
      </c>
      <c r="H3826" s="35" t="str">
        <f>VLOOKUP($J3817,ASBVs!$A$2:$AW$1041,48,FALSE)</f>
        <v>2</v>
      </c>
      <c r="I3826" s="34" t="s">
        <v>2672</v>
      </c>
      <c r="J3826" s="35">
        <f>VLOOKUP($J3817,ASBVs!$A$2:$AW$1041,49,FALSE)</f>
        <v>3</v>
      </c>
    </row>
    <row r="3827" spans="2:10" ht="12.6" customHeight="1" x14ac:dyDescent="0.3">
      <c r="B3827" s="36" t="s">
        <v>2696</v>
      </c>
      <c r="C3827" s="95" t="str">
        <f>VLOOKUP($J3817,ASBVs!$A$2:$E$1041,5,FALSE)</f>
        <v xml:space="preserve">Individual </v>
      </c>
      <c r="D3827" s="96"/>
      <c r="E3827" s="97" t="s">
        <v>2697</v>
      </c>
      <c r="F3827" s="98"/>
      <c r="G3827" s="74"/>
      <c r="H3827" s="75"/>
      <c r="I3827" s="37" t="s">
        <v>2698</v>
      </c>
      <c r="J3827" s="38"/>
    </row>
    <row r="3829" spans="2:10" ht="12.6" customHeight="1" x14ac:dyDescent="0.3">
      <c r="B3829" s="76" t="s">
        <v>2692</v>
      </c>
      <c r="C3829" s="77"/>
      <c r="D3829" s="20" t="str">
        <f>VLOOKUP($J3829,ASBVs!$A$2:$B$1041,2,FALSE)</f>
        <v>225385</v>
      </c>
      <c r="E3829" s="21"/>
      <c r="F3829" s="22" t="str">
        <f>VLOOKUP($J3829,ASBVs!$A$2:$J$1041,10,FALSE)</f>
        <v>Twin</v>
      </c>
      <c r="G3829" s="78" t="str">
        <f>VLOOKUP($J3829,ASBVs!$A$2:$AX$1041,50,FALSE)</f>
        <v xml:space="preserve"> </v>
      </c>
      <c r="H3829" s="79"/>
      <c r="I3829" s="23" t="s">
        <v>2693</v>
      </c>
      <c r="J3829" s="24">
        <v>310</v>
      </c>
    </row>
    <row r="3830" spans="2:10" ht="12.6" customHeight="1" x14ac:dyDescent="0.3">
      <c r="B3830" s="25" t="s">
        <v>2694</v>
      </c>
      <c r="C3830" s="80" t="str">
        <f>VLOOKUP($J3829,ASBVs!$A$2:$H$1041,8,FALSE)</f>
        <v>218861</v>
      </c>
      <c r="D3830" s="80"/>
      <c r="E3830" s="81"/>
      <c r="F3830" s="26" t="s">
        <v>2639</v>
      </c>
      <c r="G3830" s="82">
        <f>VLOOKUP($J3829,ASBVs!$A$2:$I$1041,9,FALSE)</f>
        <v>44724</v>
      </c>
      <c r="H3830" s="83"/>
      <c r="I3830" s="83"/>
      <c r="J3830" s="84"/>
    </row>
    <row r="3831" spans="2:10" ht="12.6" customHeight="1" x14ac:dyDescent="0.3">
      <c r="B3831" s="27" t="s">
        <v>0</v>
      </c>
      <c r="C3831" s="28" t="s">
        <v>1</v>
      </c>
      <c r="D3831" s="28" t="s">
        <v>2</v>
      </c>
      <c r="E3831" s="28" t="s">
        <v>3</v>
      </c>
      <c r="F3831" s="27" t="s">
        <v>4</v>
      </c>
      <c r="G3831" s="28" t="s">
        <v>1093</v>
      </c>
      <c r="H3831" s="28" t="s">
        <v>1092</v>
      </c>
      <c r="I3831" s="28" t="s">
        <v>5</v>
      </c>
      <c r="J3831" s="28" t="s">
        <v>2652</v>
      </c>
    </row>
    <row r="3832" spans="2:10" ht="12.6" customHeight="1" x14ac:dyDescent="0.3">
      <c r="B3832" s="29">
        <f>VLOOKUP($J3829,ASBVs!$A$2:$AP$1041,11,FALSE)</f>
        <v>0.56000000000000005</v>
      </c>
      <c r="C3832" s="29">
        <f>VLOOKUP($J3829,ASBVs!$A$2:$AP$1041,13,FALSE)</f>
        <v>9.89</v>
      </c>
      <c r="D3832" s="29">
        <f>VLOOKUP($J3829,ASBVs!$A$2:$AP$1041,15,FALSE)</f>
        <v>14.64</v>
      </c>
      <c r="E3832" s="29">
        <f>VLOOKUP($J3829,ASBVs!$A$2:$AP$1041,17,FALSE)</f>
        <v>0.05</v>
      </c>
      <c r="F3832" s="29">
        <f>VLOOKUP($J3829,ASBVs!$A$2:$AP$1041,19,FALSE)</f>
        <v>1.92</v>
      </c>
      <c r="G3832" s="39">
        <f>VLOOKUP($J3829,ASBVs!$A$2:$AP$1041,41,FALSE)</f>
        <v>0.42</v>
      </c>
      <c r="H3832" s="39">
        <f>VLOOKUP($J3829,ASBVs!$A$2:$AP$1041,39,FALSE)</f>
        <v>0.32</v>
      </c>
      <c r="I3832" s="29">
        <f>VLOOKUP($J3829,ASBVs!$A$2:$AP$1041,21,FALSE)</f>
        <v>0.22</v>
      </c>
      <c r="J3832" s="39">
        <f>VLOOKUP($J3829,ASBVs!$A$2:$AP$1041,31,FALSE)</f>
        <v>0.26</v>
      </c>
    </row>
    <row r="3833" spans="2:10" ht="12.6" customHeight="1" x14ac:dyDescent="0.3">
      <c r="B3833" s="29">
        <f>VLOOKUP($J3829,ASBVs!$A$2:$AP$1041,12,FALSE)</f>
        <v>62</v>
      </c>
      <c r="C3833" s="29">
        <f>VLOOKUP($J3829,ASBVs!$A$2:$AP$1041,14,FALSE)</f>
        <v>68</v>
      </c>
      <c r="D3833" s="29">
        <f>VLOOKUP($J3829,ASBVs!$A$2:$AP$1041,16,FALSE)</f>
        <v>56</v>
      </c>
      <c r="E3833" s="29">
        <f>VLOOKUP($J3829,ASBVs!$A$2:$AP$1041,18,FALSE)</f>
        <v>60</v>
      </c>
      <c r="F3833" s="29">
        <f>VLOOKUP($J3829,ASBVs!$A$2:$AP$1041,20,FALSE)</f>
        <v>61</v>
      </c>
      <c r="G3833" s="29">
        <f>VLOOKUP($J3829,ASBVs!$A$2:$AP$1041,42,FALSE)</f>
        <v>50</v>
      </c>
      <c r="H3833" s="29">
        <f>VLOOKUP($J3829,ASBVs!$A$2:$AP$1041,40,FALSE)</f>
        <v>45</v>
      </c>
      <c r="I3833" s="29">
        <f>VLOOKUP($J3829,ASBVs!$A$2:$AP$1041,22,FALSE)</f>
        <v>54</v>
      </c>
      <c r="J3833" s="29">
        <f>VLOOKUP($J3829,ASBVs!$A$2:$AP$1041,32,FALSE)</f>
        <v>48</v>
      </c>
    </row>
    <row r="3834" spans="2:10" ht="12.6" customHeight="1" x14ac:dyDescent="0.3">
      <c r="B3834" s="31" t="s">
        <v>1089</v>
      </c>
      <c r="C3834" s="27" t="s">
        <v>1090</v>
      </c>
      <c r="D3834" s="27" t="s">
        <v>1091</v>
      </c>
      <c r="E3834" s="27" t="s">
        <v>8</v>
      </c>
      <c r="F3834" s="27" t="s">
        <v>6</v>
      </c>
      <c r="G3834" s="27" t="s">
        <v>7</v>
      </c>
      <c r="H3834" s="27" t="s">
        <v>2638</v>
      </c>
      <c r="I3834" s="85" t="s">
        <v>2700</v>
      </c>
      <c r="J3834" s="86"/>
    </row>
    <row r="3835" spans="2:10" ht="12.6" customHeight="1" x14ac:dyDescent="0.3">
      <c r="B3835" s="30">
        <f>VLOOKUP($J3829,ASBVs!$A$2:$AP$1041,33,FALSE)</f>
        <v>0.06</v>
      </c>
      <c r="C3835" s="30">
        <f>VLOOKUP($J3829,ASBVs!$A$2:$AP$1041,35,FALSE)</f>
        <v>0.31</v>
      </c>
      <c r="D3835" s="30">
        <f>VLOOKUP($J3829,ASBVs!$A$2:$AP$1041,37,FALSE)</f>
        <v>1E-3</v>
      </c>
      <c r="E3835" s="32">
        <f>VLOOKUP($J3829,ASBVs!$A$2:$AP$1041,29,FALSE)</f>
        <v>5.14</v>
      </c>
      <c r="F3835" s="32">
        <f>VLOOKUP($J3829,ASBVs!$A$2:$AP$1041,23,FALSE)</f>
        <v>-0.35</v>
      </c>
      <c r="G3835" s="32">
        <f>VLOOKUP($J3829,ASBVs!$A$2:$AP$1041,25,FALSE)</f>
        <v>4.93</v>
      </c>
      <c r="H3835" s="32">
        <f>VLOOKUP($J3829,ASBVs!$A$2:$AP$1041,27,FALSE)</f>
        <v>1.82</v>
      </c>
      <c r="I3835" s="86"/>
      <c r="J3835" s="86"/>
    </row>
    <row r="3836" spans="2:10" ht="12.6" customHeight="1" x14ac:dyDescent="0.3">
      <c r="B3836" s="33">
        <f>VLOOKUP($J3829,ASBVs!$A$2:$AP$1041,34,FALSE)</f>
        <v>40</v>
      </c>
      <c r="C3836" s="33">
        <f>VLOOKUP($J3829,ASBVs!$A$2:$AP$1041,36,FALSE)</f>
        <v>48</v>
      </c>
      <c r="D3836" s="33">
        <f>VLOOKUP($J3829,ASBVs!$A$2:$AP$1041,38,FALSE)</f>
        <v>34</v>
      </c>
      <c r="E3836" s="33">
        <f>VLOOKUP($J3829,ASBVs!$A$2:$AP$1041,30,FALSE)</f>
        <v>57</v>
      </c>
      <c r="F3836" s="33">
        <f>VLOOKUP($J3829,ASBVs!$A$2:$AP$1041,24,FALSE)</f>
        <v>46</v>
      </c>
      <c r="G3836" s="33">
        <f>VLOOKUP($J3829,ASBVs!$A$2:$AP$1041,26,FALSE)</f>
        <v>46</v>
      </c>
      <c r="H3836" s="33">
        <f>VLOOKUP($J3829,ASBVs!$A$2:$AP$1041,28,FALSE)</f>
        <v>49</v>
      </c>
      <c r="I3836" s="99">
        <f>VLOOKUP($J3829,ASBVs!$A$2:$AQ$1041,43,FALSE)</f>
        <v>10.110000000000001</v>
      </c>
      <c r="J3836" s="79"/>
    </row>
    <row r="3837" spans="2:10" ht="12.6" customHeight="1" x14ac:dyDescent="0.3">
      <c r="B3837" s="87" t="s">
        <v>2695</v>
      </c>
      <c r="C3837" s="88"/>
      <c r="D3837" s="89" t="s">
        <v>2699</v>
      </c>
      <c r="E3837" s="90"/>
      <c r="F3837" s="91" t="str">
        <f>VLOOKUP($J3829,ASBVs!$A$2:$F$1041,6,FALSE)</f>
        <v xml:space="preserve"> </v>
      </c>
      <c r="G3837" s="34" t="s">
        <v>2669</v>
      </c>
      <c r="H3837" s="35" t="str">
        <f>VLOOKUP($J3829,ASBVs!$A$2:$AU$1041,46,FALSE)</f>
        <v>2</v>
      </c>
      <c r="I3837" s="34" t="s">
        <v>2670</v>
      </c>
      <c r="J3837" s="35" t="str">
        <f>VLOOKUP($J3829,ASBVs!$A$2:$AU$1041,47,FALSE)</f>
        <v>2</v>
      </c>
    </row>
    <row r="3838" spans="2:10" ht="12.6" customHeight="1" x14ac:dyDescent="0.3">
      <c r="B3838" s="93">
        <f>VLOOKUP($J3829,ASBVs!$A$2:$AS$1041,45,FALSE)</f>
        <v>129.46</v>
      </c>
      <c r="C3838" s="94"/>
      <c r="D3838" s="93">
        <f>VLOOKUP($J3829,ASBVs!$A$2:$AS$1041,44,FALSE)</f>
        <v>169.76</v>
      </c>
      <c r="E3838" s="94"/>
      <c r="F3838" s="92"/>
      <c r="G3838" s="34" t="s">
        <v>2671</v>
      </c>
      <c r="H3838" s="35" t="str">
        <f>VLOOKUP($J3829,ASBVs!$A$2:$AW$1041,48,FALSE)</f>
        <v>1</v>
      </c>
      <c r="I3838" s="34" t="s">
        <v>2672</v>
      </c>
      <c r="J3838" s="35">
        <f>VLOOKUP($J3829,ASBVs!$A$2:$AW$1041,49,FALSE)</f>
        <v>4</v>
      </c>
    </row>
    <row r="3839" spans="2:10" ht="12.6" customHeight="1" x14ac:dyDescent="0.3">
      <c r="B3839" s="36" t="s">
        <v>2696</v>
      </c>
      <c r="C3839" s="95" t="str">
        <f>VLOOKUP($J3829,ASBVs!$A$2:$E$1041,5,FALSE)</f>
        <v xml:space="preserve">Individual </v>
      </c>
      <c r="D3839" s="96"/>
      <c r="E3839" s="97" t="s">
        <v>2697</v>
      </c>
      <c r="F3839" s="98"/>
      <c r="G3839" s="74"/>
      <c r="H3839" s="75"/>
      <c r="I3839" s="37" t="s">
        <v>2698</v>
      </c>
      <c r="J3839" s="38"/>
    </row>
    <row r="3841" spans="2:10" ht="12.6" customHeight="1" x14ac:dyDescent="0.3">
      <c r="B3841" s="76" t="s">
        <v>2692</v>
      </c>
      <c r="C3841" s="77"/>
      <c r="D3841" s="20" t="str">
        <f>VLOOKUP($J3841,ASBVs!$A$2:$B$1041,2,FALSE)</f>
        <v>223279</v>
      </c>
      <c r="E3841" s="21"/>
      <c r="F3841" s="22" t="str">
        <f>VLOOKUP($J3841,ASBVs!$A$2:$J$1041,10,FALSE)</f>
        <v>Twin</v>
      </c>
      <c r="G3841" s="78" t="str">
        <f>VLOOKUP($J3841,ASBVs!$A$2:$AX$1041,50,FALSE)</f>
        <v xml:space="preserve"> </v>
      </c>
      <c r="H3841" s="79"/>
      <c r="I3841" s="23" t="s">
        <v>2693</v>
      </c>
      <c r="J3841" s="24">
        <v>311</v>
      </c>
    </row>
    <row r="3842" spans="2:10" ht="12.6" customHeight="1" x14ac:dyDescent="0.3">
      <c r="B3842" s="25" t="s">
        <v>2694</v>
      </c>
      <c r="C3842" s="80" t="str">
        <f>VLOOKUP($J3841,ASBVs!$A$2:$H$1041,8,FALSE)</f>
        <v>205728</v>
      </c>
      <c r="D3842" s="80"/>
      <c r="E3842" s="81"/>
      <c r="F3842" s="26" t="s">
        <v>2639</v>
      </c>
      <c r="G3842" s="82">
        <f>VLOOKUP($J3841,ASBVs!$A$2:$I$1041,9,FALSE)</f>
        <v>44689</v>
      </c>
      <c r="H3842" s="83"/>
      <c r="I3842" s="83"/>
      <c r="J3842" s="84"/>
    </row>
    <row r="3843" spans="2:10" ht="12.6" customHeight="1" x14ac:dyDescent="0.3">
      <c r="B3843" s="27" t="s">
        <v>0</v>
      </c>
      <c r="C3843" s="28" t="s">
        <v>1</v>
      </c>
      <c r="D3843" s="28" t="s">
        <v>2</v>
      </c>
      <c r="E3843" s="28" t="s">
        <v>3</v>
      </c>
      <c r="F3843" s="27" t="s">
        <v>4</v>
      </c>
      <c r="G3843" s="28" t="s">
        <v>1093</v>
      </c>
      <c r="H3843" s="28" t="s">
        <v>1092</v>
      </c>
      <c r="I3843" s="28" t="s">
        <v>5</v>
      </c>
      <c r="J3843" s="28" t="s">
        <v>2652</v>
      </c>
    </row>
    <row r="3844" spans="2:10" ht="12.6" customHeight="1" x14ac:dyDescent="0.3">
      <c r="B3844" s="29">
        <f>VLOOKUP($J3841,ASBVs!$A$2:$AP$1041,11,FALSE)</f>
        <v>0.54</v>
      </c>
      <c r="C3844" s="29">
        <f>VLOOKUP($J3841,ASBVs!$A$2:$AP$1041,13,FALSE)</f>
        <v>8.73</v>
      </c>
      <c r="D3844" s="29">
        <f>VLOOKUP($J3841,ASBVs!$A$2:$AP$1041,15,FALSE)</f>
        <v>17.440000000000001</v>
      </c>
      <c r="E3844" s="29">
        <f>VLOOKUP($J3841,ASBVs!$A$2:$AP$1041,17,FALSE)</f>
        <v>-0.1</v>
      </c>
      <c r="F3844" s="29">
        <f>VLOOKUP($J3841,ASBVs!$A$2:$AP$1041,19,FALSE)</f>
        <v>2.09</v>
      </c>
      <c r="G3844" s="39">
        <f>VLOOKUP($J3841,ASBVs!$A$2:$AP$1041,41,FALSE)</f>
        <v>0.54</v>
      </c>
      <c r="H3844" s="39">
        <f>VLOOKUP($J3841,ASBVs!$A$2:$AP$1041,39,FALSE)</f>
        <v>0.32</v>
      </c>
      <c r="I3844" s="29">
        <f>VLOOKUP($J3841,ASBVs!$A$2:$AP$1041,21,FALSE)</f>
        <v>0.46</v>
      </c>
      <c r="J3844" s="39">
        <f>VLOOKUP($J3841,ASBVs!$A$2:$AP$1041,31,FALSE)</f>
        <v>0.32</v>
      </c>
    </row>
    <row r="3845" spans="2:10" ht="12.6" customHeight="1" x14ac:dyDescent="0.3">
      <c r="B3845" s="29">
        <f>VLOOKUP($J3841,ASBVs!$A$2:$AP$1041,12,FALSE)</f>
        <v>65</v>
      </c>
      <c r="C3845" s="29">
        <f>VLOOKUP($J3841,ASBVs!$A$2:$AP$1041,14,FALSE)</f>
        <v>71</v>
      </c>
      <c r="D3845" s="29">
        <f>VLOOKUP($J3841,ASBVs!$A$2:$AP$1041,16,FALSE)</f>
        <v>59</v>
      </c>
      <c r="E3845" s="29">
        <f>VLOOKUP($J3841,ASBVs!$A$2:$AP$1041,18,FALSE)</f>
        <v>68</v>
      </c>
      <c r="F3845" s="29">
        <f>VLOOKUP($J3841,ASBVs!$A$2:$AP$1041,20,FALSE)</f>
        <v>67</v>
      </c>
      <c r="G3845" s="29">
        <f>VLOOKUP($J3841,ASBVs!$A$2:$AP$1041,42,FALSE)</f>
        <v>49</v>
      </c>
      <c r="H3845" s="29">
        <f>VLOOKUP($J3841,ASBVs!$A$2:$AP$1041,40,FALSE)</f>
        <v>43</v>
      </c>
      <c r="I3845" s="29">
        <f>VLOOKUP($J3841,ASBVs!$A$2:$AP$1041,22,FALSE)</f>
        <v>52</v>
      </c>
      <c r="J3845" s="29">
        <f>VLOOKUP($J3841,ASBVs!$A$2:$AP$1041,32,FALSE)</f>
        <v>47</v>
      </c>
    </row>
    <row r="3846" spans="2:10" ht="12.6" customHeight="1" x14ac:dyDescent="0.3">
      <c r="B3846" s="31" t="s">
        <v>1089</v>
      </c>
      <c r="C3846" s="27" t="s">
        <v>1090</v>
      </c>
      <c r="D3846" s="27" t="s">
        <v>1091</v>
      </c>
      <c r="E3846" s="27" t="s">
        <v>8</v>
      </c>
      <c r="F3846" s="27" t="s">
        <v>6</v>
      </c>
      <c r="G3846" s="27" t="s">
        <v>7</v>
      </c>
      <c r="H3846" s="27" t="s">
        <v>2638</v>
      </c>
      <c r="I3846" s="85" t="s">
        <v>2700</v>
      </c>
      <c r="J3846" s="86"/>
    </row>
    <row r="3847" spans="2:10" ht="12.6" customHeight="1" x14ac:dyDescent="0.3">
      <c r="B3847" s="30">
        <f>VLOOKUP($J3841,ASBVs!$A$2:$AP$1041,33,FALSE)</f>
        <v>0.06</v>
      </c>
      <c r="C3847" s="30">
        <f>VLOOKUP($J3841,ASBVs!$A$2:$AP$1041,35,FALSE)</f>
        <v>0.31</v>
      </c>
      <c r="D3847" s="30">
        <f>VLOOKUP($J3841,ASBVs!$A$2:$AP$1041,37,FALSE)</f>
        <v>1E-3</v>
      </c>
      <c r="E3847" s="32">
        <f>VLOOKUP($J3841,ASBVs!$A$2:$AP$1041,29,FALSE)</f>
        <v>4.96</v>
      </c>
      <c r="F3847" s="32">
        <f>VLOOKUP($J3841,ASBVs!$A$2:$AP$1041,23,FALSE)</f>
        <v>-0.33</v>
      </c>
      <c r="G3847" s="32">
        <f>VLOOKUP($J3841,ASBVs!$A$2:$AP$1041,25,FALSE)</f>
        <v>3.34</v>
      </c>
      <c r="H3847" s="32">
        <f>VLOOKUP($J3841,ASBVs!$A$2:$AP$1041,27,FALSE)</f>
        <v>2.2000000000000002</v>
      </c>
      <c r="I3847" s="86"/>
      <c r="J3847" s="86"/>
    </row>
    <row r="3848" spans="2:10" ht="12.6" customHeight="1" x14ac:dyDescent="0.3">
      <c r="B3848" s="33">
        <f>VLOOKUP($J3841,ASBVs!$A$2:$AP$1041,34,FALSE)</f>
        <v>39</v>
      </c>
      <c r="C3848" s="33">
        <f>VLOOKUP($J3841,ASBVs!$A$2:$AP$1041,36,FALSE)</f>
        <v>46</v>
      </c>
      <c r="D3848" s="33">
        <f>VLOOKUP($J3841,ASBVs!$A$2:$AP$1041,38,FALSE)</f>
        <v>34</v>
      </c>
      <c r="E3848" s="33">
        <f>VLOOKUP($J3841,ASBVs!$A$2:$AP$1041,30,FALSE)</f>
        <v>60</v>
      </c>
      <c r="F3848" s="33">
        <f>VLOOKUP($J3841,ASBVs!$A$2:$AP$1041,24,FALSE)</f>
        <v>44</v>
      </c>
      <c r="G3848" s="33">
        <f>VLOOKUP($J3841,ASBVs!$A$2:$AP$1041,26,FALSE)</f>
        <v>44</v>
      </c>
      <c r="H3848" s="33">
        <f>VLOOKUP($J3841,ASBVs!$A$2:$AP$1041,28,FALSE)</f>
        <v>52</v>
      </c>
      <c r="I3848" s="99">
        <f>VLOOKUP($J3841,ASBVs!$A$2:$AQ$1041,43,FALSE)</f>
        <v>9.1900000000000013</v>
      </c>
      <c r="J3848" s="79"/>
    </row>
    <row r="3849" spans="2:10" ht="12.6" customHeight="1" x14ac:dyDescent="0.3">
      <c r="B3849" s="87" t="s">
        <v>2695</v>
      </c>
      <c r="C3849" s="88"/>
      <c r="D3849" s="89" t="s">
        <v>2699</v>
      </c>
      <c r="E3849" s="90"/>
      <c r="F3849" s="91" t="str">
        <f>VLOOKUP($J3841,ASBVs!$A$2:$F$1041,6,FALSE)</f>
        <v xml:space="preserve"> </v>
      </c>
      <c r="G3849" s="34" t="s">
        <v>2669</v>
      </c>
      <c r="H3849" s="35" t="str">
        <f>VLOOKUP($J3841,ASBVs!$A$2:$AU$1041,46,FALSE)</f>
        <v>1</v>
      </c>
      <c r="I3849" s="34" t="s">
        <v>2670</v>
      </c>
      <c r="J3849" s="35" t="str">
        <f>VLOOKUP($J3841,ASBVs!$A$2:$AU$1041,47,FALSE)</f>
        <v>1</v>
      </c>
    </row>
    <row r="3850" spans="2:10" ht="12.6" customHeight="1" x14ac:dyDescent="0.3">
      <c r="B3850" s="93">
        <f>VLOOKUP($J3841,ASBVs!$A$2:$AS$1041,45,FALSE)</f>
        <v>126.27</v>
      </c>
      <c r="C3850" s="94"/>
      <c r="D3850" s="93">
        <f>VLOOKUP($J3841,ASBVs!$A$2:$AS$1041,44,FALSE)</f>
        <v>167.01</v>
      </c>
      <c r="E3850" s="94"/>
      <c r="F3850" s="92"/>
      <c r="G3850" s="34" t="s">
        <v>2671</v>
      </c>
      <c r="H3850" s="35" t="str">
        <f>VLOOKUP($J3841,ASBVs!$A$2:$AW$1041,48,FALSE)</f>
        <v>3</v>
      </c>
      <c r="I3850" s="34" t="s">
        <v>2672</v>
      </c>
      <c r="J3850" s="35">
        <f>VLOOKUP($J3841,ASBVs!$A$2:$AW$1041,49,FALSE)</f>
        <v>3</v>
      </c>
    </row>
    <row r="3851" spans="2:10" ht="12.6" customHeight="1" x14ac:dyDescent="0.3">
      <c r="B3851" s="36" t="s">
        <v>2696</v>
      </c>
      <c r="C3851" s="95" t="str">
        <f>VLOOKUP($J3841,ASBVs!$A$2:$E$1041,5,FALSE)</f>
        <v xml:space="preserve">Individual </v>
      </c>
      <c r="D3851" s="96"/>
      <c r="E3851" s="97" t="s">
        <v>2697</v>
      </c>
      <c r="F3851" s="98"/>
      <c r="G3851" s="74"/>
      <c r="H3851" s="75"/>
      <c r="I3851" s="37" t="s">
        <v>2698</v>
      </c>
      <c r="J3851" s="38"/>
    </row>
    <row r="3853" spans="2:10" ht="12.6" customHeight="1" x14ac:dyDescent="0.3">
      <c r="B3853" s="76" t="s">
        <v>2692</v>
      </c>
      <c r="C3853" s="77"/>
      <c r="D3853" s="20" t="str">
        <f>VLOOKUP($J3853,ASBVs!$A$2:$B$1041,2,FALSE)</f>
        <v>224682</v>
      </c>
      <c r="E3853" s="21"/>
      <c r="F3853" s="22" t="str">
        <f>VLOOKUP($J3853,ASBVs!$A$2:$J$1041,10,FALSE)</f>
        <v>Quad</v>
      </c>
      <c r="G3853" s="78" t="str">
        <f>VLOOKUP($J3853,ASBVs!$A$2:$AX$1041,50,FALSE)</f>
        <v>«««««</v>
      </c>
      <c r="H3853" s="79"/>
      <c r="I3853" s="23" t="s">
        <v>2693</v>
      </c>
      <c r="J3853" s="24">
        <v>312</v>
      </c>
    </row>
    <row r="3854" spans="2:10" ht="12.6" customHeight="1" x14ac:dyDescent="0.3">
      <c r="B3854" s="25" t="s">
        <v>2694</v>
      </c>
      <c r="C3854" s="80" t="str">
        <f>VLOOKUP($J3853,ASBVs!$A$2:$H$1041,8,FALSE)</f>
        <v>218812</v>
      </c>
      <c r="D3854" s="80"/>
      <c r="E3854" s="81"/>
      <c r="F3854" s="26" t="s">
        <v>2639</v>
      </c>
      <c r="G3854" s="82">
        <f>VLOOKUP($J3853,ASBVs!$A$2:$I$1041,9,FALSE)</f>
        <v>44709</v>
      </c>
      <c r="H3854" s="83"/>
      <c r="I3854" s="83"/>
      <c r="J3854" s="84"/>
    </row>
    <row r="3855" spans="2:10" ht="12.6" customHeight="1" x14ac:dyDescent="0.3">
      <c r="B3855" s="27" t="s">
        <v>0</v>
      </c>
      <c r="C3855" s="28" t="s">
        <v>1</v>
      </c>
      <c r="D3855" s="28" t="s">
        <v>2</v>
      </c>
      <c r="E3855" s="28" t="s">
        <v>3</v>
      </c>
      <c r="F3855" s="27" t="s">
        <v>4</v>
      </c>
      <c r="G3855" s="28" t="s">
        <v>1093</v>
      </c>
      <c r="H3855" s="28" t="s">
        <v>1092</v>
      </c>
      <c r="I3855" s="28" t="s">
        <v>5</v>
      </c>
      <c r="J3855" s="28" t="s">
        <v>2652</v>
      </c>
    </row>
    <row r="3856" spans="2:10" ht="12.6" customHeight="1" x14ac:dyDescent="0.3">
      <c r="B3856" s="29">
        <f>VLOOKUP($J3853,ASBVs!$A$2:$AP$1041,11,FALSE)</f>
        <v>0.39</v>
      </c>
      <c r="C3856" s="29">
        <f>VLOOKUP($J3853,ASBVs!$A$2:$AP$1041,13,FALSE)</f>
        <v>7.13</v>
      </c>
      <c r="D3856" s="29">
        <f>VLOOKUP($J3853,ASBVs!$A$2:$AP$1041,15,FALSE)</f>
        <v>13.51</v>
      </c>
      <c r="E3856" s="29">
        <f>VLOOKUP($J3853,ASBVs!$A$2:$AP$1041,17,FALSE)</f>
        <v>1.25</v>
      </c>
      <c r="F3856" s="29">
        <f>VLOOKUP($J3853,ASBVs!$A$2:$AP$1041,19,FALSE)</f>
        <v>1.74</v>
      </c>
      <c r="G3856" s="39">
        <f>VLOOKUP($J3853,ASBVs!$A$2:$AP$1041,41,FALSE)</f>
        <v>0.56999999999999995</v>
      </c>
      <c r="H3856" s="39">
        <f>VLOOKUP($J3853,ASBVs!$A$2:$AP$1041,39,FALSE)</f>
        <v>0.45</v>
      </c>
      <c r="I3856" s="29">
        <f>VLOOKUP($J3853,ASBVs!$A$2:$AP$1041,21,FALSE)</f>
        <v>-0.69</v>
      </c>
      <c r="J3856" s="39">
        <f>VLOOKUP($J3853,ASBVs!$A$2:$AP$1041,31,FALSE)</f>
        <v>0.33</v>
      </c>
    </row>
    <row r="3857" spans="2:10" ht="12.6" customHeight="1" x14ac:dyDescent="0.3">
      <c r="B3857" s="29">
        <f>VLOOKUP($J3853,ASBVs!$A$2:$AP$1041,12,FALSE)</f>
        <v>68</v>
      </c>
      <c r="C3857" s="29">
        <f>VLOOKUP($J3853,ASBVs!$A$2:$AP$1041,14,FALSE)</f>
        <v>72</v>
      </c>
      <c r="D3857" s="29">
        <f>VLOOKUP($J3853,ASBVs!$A$2:$AP$1041,16,FALSE)</f>
        <v>64</v>
      </c>
      <c r="E3857" s="29">
        <f>VLOOKUP($J3853,ASBVs!$A$2:$AP$1041,18,FALSE)</f>
        <v>66</v>
      </c>
      <c r="F3857" s="29">
        <f>VLOOKUP($J3853,ASBVs!$A$2:$AP$1041,20,FALSE)</f>
        <v>66</v>
      </c>
      <c r="G3857" s="29">
        <f>VLOOKUP($J3853,ASBVs!$A$2:$AP$1041,42,FALSE)</f>
        <v>55</v>
      </c>
      <c r="H3857" s="29">
        <f>VLOOKUP($J3853,ASBVs!$A$2:$AP$1041,40,FALSE)</f>
        <v>48</v>
      </c>
      <c r="I3857" s="29">
        <f>VLOOKUP($J3853,ASBVs!$A$2:$AP$1041,22,FALSE)</f>
        <v>62</v>
      </c>
      <c r="J3857" s="29">
        <f>VLOOKUP($J3853,ASBVs!$A$2:$AP$1041,32,FALSE)</f>
        <v>53</v>
      </c>
    </row>
    <row r="3858" spans="2:10" ht="12.6" customHeight="1" x14ac:dyDescent="0.3">
      <c r="B3858" s="31" t="s">
        <v>1089</v>
      </c>
      <c r="C3858" s="27" t="s">
        <v>1090</v>
      </c>
      <c r="D3858" s="27" t="s">
        <v>1091</v>
      </c>
      <c r="E3858" s="27" t="s">
        <v>8</v>
      </c>
      <c r="F3858" s="27" t="s">
        <v>6</v>
      </c>
      <c r="G3858" s="27" t="s">
        <v>7</v>
      </c>
      <c r="H3858" s="27" t="s">
        <v>2638</v>
      </c>
      <c r="I3858" s="85" t="s">
        <v>2700</v>
      </c>
      <c r="J3858" s="86"/>
    </row>
    <row r="3859" spans="2:10" ht="12.6" customHeight="1" x14ac:dyDescent="0.3">
      <c r="B3859" s="30">
        <f>VLOOKUP($J3853,ASBVs!$A$2:$AP$1041,33,FALSE)</f>
        <v>0.06</v>
      </c>
      <c r="C3859" s="30">
        <f>VLOOKUP($J3853,ASBVs!$A$2:$AP$1041,35,FALSE)</f>
        <v>0.47</v>
      </c>
      <c r="D3859" s="30">
        <f>VLOOKUP($J3853,ASBVs!$A$2:$AP$1041,37,FALSE)</f>
        <v>0.01</v>
      </c>
      <c r="E3859" s="32">
        <f>VLOOKUP($J3853,ASBVs!$A$2:$AP$1041,29,FALSE)</f>
        <v>2.84</v>
      </c>
      <c r="F3859" s="32">
        <f>VLOOKUP($J3853,ASBVs!$A$2:$AP$1041,23,FALSE)</f>
        <v>0.16</v>
      </c>
      <c r="G3859" s="32">
        <f>VLOOKUP($J3853,ASBVs!$A$2:$AP$1041,25,FALSE)</f>
        <v>2.2599999999999998</v>
      </c>
      <c r="H3859" s="32">
        <f>VLOOKUP($J3853,ASBVs!$A$2:$AP$1041,27,FALSE)</f>
        <v>1.96</v>
      </c>
      <c r="I3859" s="86"/>
      <c r="J3859" s="86"/>
    </row>
    <row r="3860" spans="2:10" ht="12.6" customHeight="1" x14ac:dyDescent="0.3">
      <c r="B3860" s="33">
        <f>VLOOKUP($J3853,ASBVs!$A$2:$AP$1041,34,FALSE)</f>
        <v>42</v>
      </c>
      <c r="C3860" s="33">
        <f>VLOOKUP($J3853,ASBVs!$A$2:$AP$1041,36,FALSE)</f>
        <v>52</v>
      </c>
      <c r="D3860" s="33">
        <f>VLOOKUP($J3853,ASBVs!$A$2:$AP$1041,38,FALSE)</f>
        <v>35</v>
      </c>
      <c r="E3860" s="33">
        <f>VLOOKUP($J3853,ASBVs!$A$2:$AP$1041,30,FALSE)</f>
        <v>61</v>
      </c>
      <c r="F3860" s="33">
        <f>VLOOKUP($J3853,ASBVs!$A$2:$AP$1041,24,FALSE)</f>
        <v>50</v>
      </c>
      <c r="G3860" s="33">
        <f>VLOOKUP($J3853,ASBVs!$A$2:$AP$1041,26,FALSE)</f>
        <v>49</v>
      </c>
      <c r="H3860" s="33">
        <f>VLOOKUP($J3853,ASBVs!$A$2:$AP$1041,28,FALSE)</f>
        <v>53</v>
      </c>
      <c r="I3860" s="99">
        <f>VLOOKUP($J3853,ASBVs!$A$2:$AQ$1041,43,FALSE)</f>
        <v>6.4399999999999995</v>
      </c>
      <c r="J3860" s="79"/>
    </row>
    <row r="3861" spans="2:10" ht="12.6" customHeight="1" x14ac:dyDescent="0.3">
      <c r="B3861" s="87" t="s">
        <v>2695</v>
      </c>
      <c r="C3861" s="88"/>
      <c r="D3861" s="89" t="s">
        <v>2699</v>
      </c>
      <c r="E3861" s="90"/>
      <c r="F3861" s="91" t="str">
        <f>VLOOKUP($J3853,ASBVs!$A$2:$F$1041,6,FALSE)</f>
        <v xml:space="preserve"> </v>
      </c>
      <c r="G3861" s="34" t="s">
        <v>2669</v>
      </c>
      <c r="H3861" s="35" t="str">
        <f>VLOOKUP($J3853,ASBVs!$A$2:$AU$1041,46,FALSE)</f>
        <v>2</v>
      </c>
      <c r="I3861" s="34" t="s">
        <v>2670</v>
      </c>
      <c r="J3861" s="35" t="str">
        <f>VLOOKUP($J3853,ASBVs!$A$2:$AU$1041,47,FALSE)</f>
        <v>2</v>
      </c>
    </row>
    <row r="3862" spans="2:10" ht="12.6" customHeight="1" x14ac:dyDescent="0.3">
      <c r="B3862" s="93">
        <f>VLOOKUP($J3853,ASBVs!$A$2:$AS$1041,45,FALSE)</f>
        <v>131.47</v>
      </c>
      <c r="C3862" s="94"/>
      <c r="D3862" s="93">
        <f>VLOOKUP($J3853,ASBVs!$A$2:$AS$1041,44,FALSE)</f>
        <v>166.64</v>
      </c>
      <c r="E3862" s="94"/>
      <c r="F3862" s="92"/>
      <c r="G3862" s="34" t="s">
        <v>2671</v>
      </c>
      <c r="H3862" s="35" t="str">
        <f>VLOOKUP($J3853,ASBVs!$A$2:$AW$1041,48,FALSE)</f>
        <v>2</v>
      </c>
      <c r="I3862" s="34" t="s">
        <v>2672</v>
      </c>
      <c r="J3862" s="35">
        <f>VLOOKUP($J3853,ASBVs!$A$2:$AW$1041,49,FALSE)</f>
        <v>3</v>
      </c>
    </row>
    <row r="3863" spans="2:10" ht="12.6" customHeight="1" x14ac:dyDescent="0.3">
      <c r="B3863" s="36" t="s">
        <v>2696</v>
      </c>
      <c r="C3863" s="95" t="str">
        <f>VLOOKUP($J3853,ASBVs!$A$2:$E$1041,5,FALSE)</f>
        <v xml:space="preserve">Individual </v>
      </c>
      <c r="D3863" s="96"/>
      <c r="E3863" s="97" t="s">
        <v>2697</v>
      </c>
      <c r="F3863" s="98"/>
      <c r="G3863" s="74"/>
      <c r="H3863" s="75"/>
      <c r="I3863" s="37" t="s">
        <v>2698</v>
      </c>
      <c r="J3863" s="38"/>
    </row>
    <row r="3865" spans="2:10" ht="12.6" customHeight="1" x14ac:dyDescent="0.3">
      <c r="B3865" s="76" t="s">
        <v>2692</v>
      </c>
      <c r="C3865" s="77"/>
      <c r="D3865" s="20" t="str">
        <f>VLOOKUP($J3865,ASBVs!$A$2:$B$1041,2,FALSE)</f>
        <v>224277</v>
      </c>
      <c r="E3865" s="21"/>
      <c r="F3865" s="22" t="str">
        <f>VLOOKUP($J3865,ASBVs!$A$2:$J$1041,10,FALSE)</f>
        <v>Twin</v>
      </c>
      <c r="G3865" s="78" t="str">
        <f>VLOOKUP($J3865,ASBVs!$A$2:$AX$1041,50,FALSE)</f>
        <v xml:space="preserve"> </v>
      </c>
      <c r="H3865" s="79"/>
      <c r="I3865" s="23" t="s">
        <v>2693</v>
      </c>
      <c r="J3865" s="24">
        <v>313</v>
      </c>
    </row>
    <row r="3866" spans="2:10" ht="12.6" customHeight="1" x14ac:dyDescent="0.3">
      <c r="B3866" s="25" t="s">
        <v>2694</v>
      </c>
      <c r="C3866" s="80" t="str">
        <f>VLOOKUP($J3865,ASBVs!$A$2:$H$1041,8,FALSE)</f>
        <v>218844</v>
      </c>
      <c r="D3866" s="80"/>
      <c r="E3866" s="81"/>
      <c r="F3866" s="26" t="s">
        <v>2639</v>
      </c>
      <c r="G3866" s="82">
        <f>VLOOKUP($J3865,ASBVs!$A$2:$I$1041,9,FALSE)</f>
        <v>44708</v>
      </c>
      <c r="H3866" s="83"/>
      <c r="I3866" s="83"/>
      <c r="J3866" s="84"/>
    </row>
    <row r="3867" spans="2:10" ht="12.6" customHeight="1" x14ac:dyDescent="0.3">
      <c r="B3867" s="27" t="s">
        <v>0</v>
      </c>
      <c r="C3867" s="28" t="s">
        <v>1</v>
      </c>
      <c r="D3867" s="28" t="s">
        <v>2</v>
      </c>
      <c r="E3867" s="28" t="s">
        <v>3</v>
      </c>
      <c r="F3867" s="27" t="s">
        <v>4</v>
      </c>
      <c r="G3867" s="28" t="s">
        <v>1093</v>
      </c>
      <c r="H3867" s="28" t="s">
        <v>1092</v>
      </c>
      <c r="I3867" s="28" t="s">
        <v>5</v>
      </c>
      <c r="J3867" s="28" t="s">
        <v>2652</v>
      </c>
    </row>
    <row r="3868" spans="2:10" ht="12.6" customHeight="1" x14ac:dyDescent="0.3">
      <c r="B3868" s="29">
        <f>VLOOKUP($J3865,ASBVs!$A$2:$AP$1041,11,FALSE)</f>
        <v>0.47</v>
      </c>
      <c r="C3868" s="29">
        <f>VLOOKUP($J3865,ASBVs!$A$2:$AP$1041,13,FALSE)</f>
        <v>10.19</v>
      </c>
      <c r="D3868" s="29">
        <f>VLOOKUP($J3865,ASBVs!$A$2:$AP$1041,15,FALSE)</f>
        <v>14.07</v>
      </c>
      <c r="E3868" s="29">
        <f>VLOOKUP($J3865,ASBVs!$A$2:$AP$1041,17,FALSE)</f>
        <v>-0.66</v>
      </c>
      <c r="F3868" s="29">
        <f>VLOOKUP($J3865,ASBVs!$A$2:$AP$1041,19,FALSE)</f>
        <v>1.41</v>
      </c>
      <c r="G3868" s="39">
        <f>VLOOKUP($J3865,ASBVs!$A$2:$AP$1041,41,FALSE)</f>
        <v>0.53</v>
      </c>
      <c r="H3868" s="39">
        <f>VLOOKUP($J3865,ASBVs!$A$2:$AP$1041,39,FALSE)</f>
        <v>0.28999999999999998</v>
      </c>
      <c r="I3868" s="29">
        <f>VLOOKUP($J3865,ASBVs!$A$2:$AP$1041,21,FALSE)</f>
        <v>7.0000000000000007E-2</v>
      </c>
      <c r="J3868" s="39">
        <f>VLOOKUP($J3865,ASBVs!$A$2:$AP$1041,31,FALSE)</f>
        <v>0.33</v>
      </c>
    </row>
    <row r="3869" spans="2:10" ht="12.6" customHeight="1" x14ac:dyDescent="0.3">
      <c r="B3869" s="29">
        <f>VLOOKUP($J3865,ASBVs!$A$2:$AP$1041,12,FALSE)</f>
        <v>67</v>
      </c>
      <c r="C3869" s="29">
        <f>VLOOKUP($J3865,ASBVs!$A$2:$AP$1041,14,FALSE)</f>
        <v>70</v>
      </c>
      <c r="D3869" s="29">
        <f>VLOOKUP($J3865,ASBVs!$A$2:$AP$1041,16,FALSE)</f>
        <v>62</v>
      </c>
      <c r="E3869" s="29">
        <f>VLOOKUP($J3865,ASBVs!$A$2:$AP$1041,18,FALSE)</f>
        <v>63</v>
      </c>
      <c r="F3869" s="29">
        <f>VLOOKUP($J3865,ASBVs!$A$2:$AP$1041,20,FALSE)</f>
        <v>64</v>
      </c>
      <c r="G3869" s="29">
        <f>VLOOKUP($J3865,ASBVs!$A$2:$AP$1041,42,FALSE)</f>
        <v>54</v>
      </c>
      <c r="H3869" s="29">
        <f>VLOOKUP($J3865,ASBVs!$A$2:$AP$1041,40,FALSE)</f>
        <v>48</v>
      </c>
      <c r="I3869" s="29">
        <f>VLOOKUP($J3865,ASBVs!$A$2:$AP$1041,22,FALSE)</f>
        <v>57</v>
      </c>
      <c r="J3869" s="29">
        <f>VLOOKUP($J3865,ASBVs!$A$2:$AP$1041,32,FALSE)</f>
        <v>52</v>
      </c>
    </row>
    <row r="3870" spans="2:10" ht="12.6" customHeight="1" x14ac:dyDescent="0.3">
      <c r="B3870" s="31" t="s">
        <v>1089</v>
      </c>
      <c r="C3870" s="27" t="s">
        <v>1090</v>
      </c>
      <c r="D3870" s="27" t="s">
        <v>1091</v>
      </c>
      <c r="E3870" s="27" t="s">
        <v>8</v>
      </c>
      <c r="F3870" s="27" t="s">
        <v>6</v>
      </c>
      <c r="G3870" s="27" t="s">
        <v>7</v>
      </c>
      <c r="H3870" s="27" t="s">
        <v>2638</v>
      </c>
      <c r="I3870" s="85" t="s">
        <v>2700</v>
      </c>
      <c r="J3870" s="86"/>
    </row>
    <row r="3871" spans="2:10" ht="12.6" customHeight="1" x14ac:dyDescent="0.3">
      <c r="B3871" s="30">
        <f>VLOOKUP($J3865,ASBVs!$A$2:$AP$1041,33,FALSE)</f>
        <v>0.06</v>
      </c>
      <c r="C3871" s="30">
        <f>VLOOKUP($J3865,ASBVs!$A$2:$AP$1041,35,FALSE)</f>
        <v>0.28999999999999998</v>
      </c>
      <c r="D3871" s="30">
        <f>VLOOKUP($J3865,ASBVs!$A$2:$AP$1041,37,FALSE)</f>
        <v>1E-3</v>
      </c>
      <c r="E3871" s="32">
        <f>VLOOKUP($J3865,ASBVs!$A$2:$AP$1041,29,FALSE)</f>
        <v>5.42</v>
      </c>
      <c r="F3871" s="32">
        <f>VLOOKUP($J3865,ASBVs!$A$2:$AP$1041,23,FALSE)</f>
        <v>-0.3</v>
      </c>
      <c r="G3871" s="32">
        <f>VLOOKUP($J3865,ASBVs!$A$2:$AP$1041,25,FALSE)</f>
        <v>5.19</v>
      </c>
      <c r="H3871" s="32">
        <f>VLOOKUP($J3865,ASBVs!$A$2:$AP$1041,27,FALSE)</f>
        <v>1.58</v>
      </c>
      <c r="I3871" s="86"/>
      <c r="J3871" s="86"/>
    </row>
    <row r="3872" spans="2:10" ht="12.6" customHeight="1" x14ac:dyDescent="0.3">
      <c r="B3872" s="33">
        <f>VLOOKUP($J3865,ASBVs!$A$2:$AP$1041,34,FALSE)</f>
        <v>43</v>
      </c>
      <c r="C3872" s="33">
        <f>VLOOKUP($J3865,ASBVs!$A$2:$AP$1041,36,FALSE)</f>
        <v>51</v>
      </c>
      <c r="D3872" s="33">
        <f>VLOOKUP($J3865,ASBVs!$A$2:$AP$1041,38,FALSE)</f>
        <v>37</v>
      </c>
      <c r="E3872" s="33">
        <f>VLOOKUP($J3865,ASBVs!$A$2:$AP$1041,30,FALSE)</f>
        <v>59</v>
      </c>
      <c r="F3872" s="33">
        <f>VLOOKUP($J3865,ASBVs!$A$2:$AP$1041,24,FALSE)</f>
        <v>50</v>
      </c>
      <c r="G3872" s="33">
        <f>VLOOKUP($J3865,ASBVs!$A$2:$AP$1041,26,FALSE)</f>
        <v>49</v>
      </c>
      <c r="H3872" s="33">
        <f>VLOOKUP($J3865,ASBVs!$A$2:$AP$1041,28,FALSE)</f>
        <v>52</v>
      </c>
      <c r="I3872" s="99">
        <f>VLOOKUP($J3865,ASBVs!$A$2:$AQ$1041,43,FALSE)</f>
        <v>10.26</v>
      </c>
      <c r="J3872" s="79"/>
    </row>
    <row r="3873" spans="2:10" ht="12.6" customHeight="1" x14ac:dyDescent="0.3">
      <c r="B3873" s="87" t="s">
        <v>2695</v>
      </c>
      <c r="C3873" s="88"/>
      <c r="D3873" s="89" t="s">
        <v>2699</v>
      </c>
      <c r="E3873" s="90"/>
      <c r="F3873" s="91" t="str">
        <f>VLOOKUP($J3865,ASBVs!$A$2:$F$1041,6,FALSE)</f>
        <v xml:space="preserve"> </v>
      </c>
      <c r="G3873" s="34" t="s">
        <v>2669</v>
      </c>
      <c r="H3873" s="35" t="str">
        <f>VLOOKUP($J3865,ASBVs!$A$2:$AU$1041,46,FALSE)</f>
        <v>2</v>
      </c>
      <c r="I3873" s="34" t="s">
        <v>2670</v>
      </c>
      <c r="J3873" s="35" t="str">
        <f>VLOOKUP($J3865,ASBVs!$A$2:$AU$1041,47,FALSE)</f>
        <v>2</v>
      </c>
    </row>
    <row r="3874" spans="2:10" ht="12.6" customHeight="1" x14ac:dyDescent="0.3">
      <c r="B3874" s="93">
        <f>VLOOKUP($J3865,ASBVs!$A$2:$AS$1041,45,FALSE)</f>
        <v>130.44999999999999</v>
      </c>
      <c r="C3874" s="94"/>
      <c r="D3874" s="93">
        <f>VLOOKUP($J3865,ASBVs!$A$2:$AS$1041,44,FALSE)</f>
        <v>168.07</v>
      </c>
      <c r="E3874" s="94"/>
      <c r="F3874" s="92"/>
      <c r="G3874" s="34" t="s">
        <v>2671</v>
      </c>
      <c r="H3874" s="35" t="str">
        <f>VLOOKUP($J3865,ASBVs!$A$2:$AW$1041,48,FALSE)</f>
        <v>2</v>
      </c>
      <c r="I3874" s="34" t="s">
        <v>2672</v>
      </c>
      <c r="J3874" s="35">
        <f>VLOOKUP($J3865,ASBVs!$A$2:$AW$1041,49,FALSE)</f>
        <v>3</v>
      </c>
    </row>
    <row r="3875" spans="2:10" ht="12.6" customHeight="1" x14ac:dyDescent="0.3">
      <c r="B3875" s="36" t="s">
        <v>2696</v>
      </c>
      <c r="C3875" s="95" t="str">
        <f>VLOOKUP($J3865,ASBVs!$A$2:$E$1041,5,FALSE)</f>
        <v xml:space="preserve">Individual </v>
      </c>
      <c r="D3875" s="96"/>
      <c r="E3875" s="97" t="s">
        <v>2697</v>
      </c>
      <c r="F3875" s="98"/>
      <c r="G3875" s="74"/>
      <c r="H3875" s="75"/>
      <c r="I3875" s="37" t="s">
        <v>2698</v>
      </c>
      <c r="J3875" s="38"/>
    </row>
    <row r="3877" spans="2:10" ht="12.6" customHeight="1" x14ac:dyDescent="0.3">
      <c r="B3877" s="76" t="s">
        <v>2692</v>
      </c>
      <c r="C3877" s="77"/>
      <c r="D3877" s="20" t="str">
        <f>VLOOKUP($J3877,ASBVs!$A$2:$B$1041,2,FALSE)</f>
        <v>225464</v>
      </c>
      <c r="E3877" s="21"/>
      <c r="F3877" s="22" t="str">
        <f>VLOOKUP($J3877,ASBVs!$A$2:$J$1041,10,FALSE)</f>
        <v>Twin</v>
      </c>
      <c r="G3877" s="78" t="str">
        <f>VLOOKUP($J3877,ASBVs!$A$2:$AX$1041,50,FALSE)</f>
        <v>«««««</v>
      </c>
      <c r="H3877" s="79"/>
      <c r="I3877" s="23" t="s">
        <v>2693</v>
      </c>
      <c r="J3877" s="24">
        <v>314</v>
      </c>
    </row>
    <row r="3878" spans="2:10" ht="12.6" customHeight="1" x14ac:dyDescent="0.3">
      <c r="B3878" s="25" t="s">
        <v>2694</v>
      </c>
      <c r="C3878" s="80" t="str">
        <f>VLOOKUP($J3877,ASBVs!$A$2:$H$1041,8,FALSE)</f>
        <v>207279</v>
      </c>
      <c r="D3878" s="80"/>
      <c r="E3878" s="81"/>
      <c r="F3878" s="26" t="s">
        <v>2639</v>
      </c>
      <c r="G3878" s="82">
        <f>VLOOKUP($J3877,ASBVs!$A$2:$I$1041,9,FALSE)</f>
        <v>44725</v>
      </c>
      <c r="H3878" s="83"/>
      <c r="I3878" s="83"/>
      <c r="J3878" s="84"/>
    </row>
    <row r="3879" spans="2:10" ht="12.6" customHeight="1" x14ac:dyDescent="0.3">
      <c r="B3879" s="27" t="s">
        <v>0</v>
      </c>
      <c r="C3879" s="28" t="s">
        <v>1</v>
      </c>
      <c r="D3879" s="28" t="s">
        <v>2</v>
      </c>
      <c r="E3879" s="28" t="s">
        <v>3</v>
      </c>
      <c r="F3879" s="27" t="s">
        <v>4</v>
      </c>
      <c r="G3879" s="28" t="s">
        <v>1093</v>
      </c>
      <c r="H3879" s="28" t="s">
        <v>1092</v>
      </c>
      <c r="I3879" s="28" t="s">
        <v>5</v>
      </c>
      <c r="J3879" s="28" t="s">
        <v>2652</v>
      </c>
    </row>
    <row r="3880" spans="2:10" ht="12.6" customHeight="1" x14ac:dyDescent="0.3">
      <c r="B3880" s="29">
        <f>VLOOKUP($J3877,ASBVs!$A$2:$AP$1041,11,FALSE)</f>
        <v>0.68</v>
      </c>
      <c r="C3880" s="29">
        <f>VLOOKUP($J3877,ASBVs!$A$2:$AP$1041,13,FALSE)</f>
        <v>8.6199999999999992</v>
      </c>
      <c r="D3880" s="29">
        <f>VLOOKUP($J3877,ASBVs!$A$2:$AP$1041,15,FALSE)</f>
        <v>13.11</v>
      </c>
      <c r="E3880" s="29">
        <f>VLOOKUP($J3877,ASBVs!$A$2:$AP$1041,17,FALSE)</f>
        <v>0.12</v>
      </c>
      <c r="F3880" s="29">
        <f>VLOOKUP($J3877,ASBVs!$A$2:$AP$1041,19,FALSE)</f>
        <v>1.06</v>
      </c>
      <c r="G3880" s="39">
        <f>VLOOKUP($J3877,ASBVs!$A$2:$AP$1041,41,FALSE)</f>
        <v>0.54</v>
      </c>
      <c r="H3880" s="39">
        <f>VLOOKUP($J3877,ASBVs!$A$2:$AP$1041,39,FALSE)</f>
        <v>0.25</v>
      </c>
      <c r="I3880" s="29">
        <f>VLOOKUP($J3877,ASBVs!$A$2:$AP$1041,21,FALSE)</f>
        <v>0.06</v>
      </c>
      <c r="J3880" s="39">
        <f>VLOOKUP($J3877,ASBVs!$A$2:$AP$1041,31,FALSE)</f>
        <v>0.33</v>
      </c>
    </row>
    <row r="3881" spans="2:10" ht="12.6" customHeight="1" x14ac:dyDescent="0.3">
      <c r="B3881" s="29">
        <f>VLOOKUP($J3877,ASBVs!$A$2:$AP$1041,12,FALSE)</f>
        <v>69</v>
      </c>
      <c r="C3881" s="29">
        <f>VLOOKUP($J3877,ASBVs!$A$2:$AP$1041,14,FALSE)</f>
        <v>72</v>
      </c>
      <c r="D3881" s="29">
        <f>VLOOKUP($J3877,ASBVs!$A$2:$AP$1041,16,FALSE)</f>
        <v>63</v>
      </c>
      <c r="E3881" s="29">
        <f>VLOOKUP($J3877,ASBVs!$A$2:$AP$1041,18,FALSE)</f>
        <v>68</v>
      </c>
      <c r="F3881" s="29">
        <f>VLOOKUP($J3877,ASBVs!$A$2:$AP$1041,20,FALSE)</f>
        <v>67</v>
      </c>
      <c r="G3881" s="29">
        <f>VLOOKUP($J3877,ASBVs!$A$2:$AP$1041,42,FALSE)</f>
        <v>60</v>
      </c>
      <c r="H3881" s="29">
        <f>VLOOKUP($J3877,ASBVs!$A$2:$AP$1041,40,FALSE)</f>
        <v>52</v>
      </c>
      <c r="I3881" s="29">
        <f>VLOOKUP($J3877,ASBVs!$A$2:$AP$1041,22,FALSE)</f>
        <v>61</v>
      </c>
      <c r="J3881" s="29">
        <f>VLOOKUP($J3877,ASBVs!$A$2:$AP$1041,32,FALSE)</f>
        <v>58</v>
      </c>
    </row>
    <row r="3882" spans="2:10" ht="12.6" customHeight="1" x14ac:dyDescent="0.3">
      <c r="B3882" s="31" t="s">
        <v>1089</v>
      </c>
      <c r="C3882" s="27" t="s">
        <v>1090</v>
      </c>
      <c r="D3882" s="27" t="s">
        <v>1091</v>
      </c>
      <c r="E3882" s="27" t="s">
        <v>8</v>
      </c>
      <c r="F3882" s="27" t="s">
        <v>6</v>
      </c>
      <c r="G3882" s="27" t="s">
        <v>7</v>
      </c>
      <c r="H3882" s="27" t="s">
        <v>2638</v>
      </c>
      <c r="I3882" s="85" t="s">
        <v>2700</v>
      </c>
      <c r="J3882" s="86"/>
    </row>
    <row r="3883" spans="2:10" ht="12.6" customHeight="1" x14ac:dyDescent="0.3">
      <c r="B3883" s="30">
        <f>VLOOKUP($J3877,ASBVs!$A$2:$AP$1041,33,FALSE)</f>
        <v>0.01</v>
      </c>
      <c r="C3883" s="30">
        <f>VLOOKUP($J3877,ASBVs!$A$2:$AP$1041,35,FALSE)</f>
        <v>0.33</v>
      </c>
      <c r="D3883" s="30">
        <f>VLOOKUP($J3877,ASBVs!$A$2:$AP$1041,37,FALSE)</f>
        <v>1E-3</v>
      </c>
      <c r="E3883" s="32">
        <f>VLOOKUP($J3877,ASBVs!$A$2:$AP$1041,29,FALSE)</f>
        <v>4.07</v>
      </c>
      <c r="F3883" s="32">
        <f>VLOOKUP($J3877,ASBVs!$A$2:$AP$1041,23,FALSE)</f>
        <v>0.02</v>
      </c>
      <c r="G3883" s="32">
        <f>VLOOKUP($J3877,ASBVs!$A$2:$AP$1041,25,FALSE)</f>
        <v>4.09</v>
      </c>
      <c r="H3883" s="32">
        <f>VLOOKUP($J3877,ASBVs!$A$2:$AP$1041,27,FALSE)</f>
        <v>1.77</v>
      </c>
      <c r="I3883" s="86"/>
      <c r="J3883" s="86"/>
    </row>
    <row r="3884" spans="2:10" ht="12.6" customHeight="1" x14ac:dyDescent="0.3">
      <c r="B3884" s="33">
        <f>VLOOKUP($J3877,ASBVs!$A$2:$AP$1041,34,FALSE)</f>
        <v>46</v>
      </c>
      <c r="C3884" s="33">
        <f>VLOOKUP($J3877,ASBVs!$A$2:$AP$1041,36,FALSE)</f>
        <v>55</v>
      </c>
      <c r="D3884" s="33">
        <f>VLOOKUP($J3877,ASBVs!$A$2:$AP$1041,38,FALSE)</f>
        <v>38</v>
      </c>
      <c r="E3884" s="33">
        <f>VLOOKUP($J3877,ASBVs!$A$2:$AP$1041,30,FALSE)</f>
        <v>61</v>
      </c>
      <c r="F3884" s="33">
        <f>VLOOKUP($J3877,ASBVs!$A$2:$AP$1041,24,FALSE)</f>
        <v>52</v>
      </c>
      <c r="G3884" s="33">
        <f>VLOOKUP($J3877,ASBVs!$A$2:$AP$1041,26,FALSE)</f>
        <v>52</v>
      </c>
      <c r="H3884" s="33">
        <f>VLOOKUP($J3877,ASBVs!$A$2:$AP$1041,28,FALSE)</f>
        <v>55</v>
      </c>
      <c r="I3884" s="99">
        <f>VLOOKUP($J3877,ASBVs!$A$2:$AQ$1041,43,FALSE)</f>
        <v>8.68</v>
      </c>
      <c r="J3884" s="79"/>
    </row>
    <row r="3885" spans="2:10" ht="12.6" customHeight="1" x14ac:dyDescent="0.3">
      <c r="B3885" s="87" t="s">
        <v>2695</v>
      </c>
      <c r="C3885" s="88"/>
      <c r="D3885" s="89" t="s">
        <v>2699</v>
      </c>
      <c r="E3885" s="90"/>
      <c r="F3885" s="91" t="str">
        <f>VLOOKUP($J3877,ASBVs!$A$2:$F$1041,6,FALSE)</f>
        <v xml:space="preserve"> </v>
      </c>
      <c r="G3885" s="34" t="s">
        <v>2669</v>
      </c>
      <c r="H3885" s="35" t="str">
        <f>VLOOKUP($J3877,ASBVs!$A$2:$AU$1041,46,FALSE)</f>
        <v>3</v>
      </c>
      <c r="I3885" s="34" t="s">
        <v>2670</v>
      </c>
      <c r="J3885" s="35" t="str">
        <f>VLOOKUP($J3877,ASBVs!$A$2:$AU$1041,47,FALSE)</f>
        <v>1</v>
      </c>
    </row>
    <row r="3886" spans="2:10" ht="12.6" customHeight="1" x14ac:dyDescent="0.3">
      <c r="B3886" s="93">
        <f>VLOOKUP($J3877,ASBVs!$A$2:$AS$1041,45,FALSE)</f>
        <v>127.88</v>
      </c>
      <c r="C3886" s="94"/>
      <c r="D3886" s="93">
        <f>VLOOKUP($J3877,ASBVs!$A$2:$AS$1041,44,FALSE)</f>
        <v>161.08000000000001</v>
      </c>
      <c r="E3886" s="94"/>
      <c r="F3886" s="92"/>
      <c r="G3886" s="34" t="s">
        <v>2671</v>
      </c>
      <c r="H3886" s="35" t="str">
        <f>VLOOKUP($J3877,ASBVs!$A$2:$AW$1041,48,FALSE)</f>
        <v>2</v>
      </c>
      <c r="I3886" s="34" t="s">
        <v>2672</v>
      </c>
      <c r="J3886" s="35">
        <f>VLOOKUP($J3877,ASBVs!$A$2:$AW$1041,49,FALSE)</f>
        <v>3</v>
      </c>
    </row>
    <row r="3887" spans="2:10" ht="12.6" customHeight="1" x14ac:dyDescent="0.3">
      <c r="B3887" s="36" t="s">
        <v>2696</v>
      </c>
      <c r="C3887" s="95" t="str">
        <f>VLOOKUP($J3877,ASBVs!$A$2:$E$1041,5,FALSE)</f>
        <v xml:space="preserve">Individual </v>
      </c>
      <c r="D3887" s="96"/>
      <c r="E3887" s="97" t="s">
        <v>2697</v>
      </c>
      <c r="F3887" s="98"/>
      <c r="G3887" s="74"/>
      <c r="H3887" s="75"/>
      <c r="I3887" s="37" t="s">
        <v>2698</v>
      </c>
      <c r="J3887" s="38"/>
    </row>
    <row r="3889" spans="2:10" ht="12.6" customHeight="1" x14ac:dyDescent="0.3">
      <c r="B3889" s="76" t="s">
        <v>2692</v>
      </c>
      <c r="C3889" s="77"/>
      <c r="D3889" s="20" t="str">
        <f>VLOOKUP($J3889,ASBVs!$A$2:$B$1041,2,FALSE)</f>
        <v>225057</v>
      </c>
      <c r="E3889" s="21"/>
      <c r="F3889" s="22" t="str">
        <f>VLOOKUP($J3889,ASBVs!$A$2:$J$1041,10,FALSE)</f>
        <v>Twin</v>
      </c>
      <c r="G3889" s="78" t="str">
        <f>VLOOKUP($J3889,ASBVs!$A$2:$AX$1041,50,FALSE)</f>
        <v xml:space="preserve"> </v>
      </c>
      <c r="H3889" s="79"/>
      <c r="I3889" s="23" t="s">
        <v>2693</v>
      </c>
      <c r="J3889" s="24">
        <v>315</v>
      </c>
    </row>
    <row r="3890" spans="2:10" ht="12.6" customHeight="1" x14ac:dyDescent="0.3">
      <c r="B3890" s="25" t="s">
        <v>2694</v>
      </c>
      <c r="C3890" s="80" t="str">
        <f>VLOOKUP($J3889,ASBVs!$A$2:$H$1041,8,FALSE)</f>
        <v>193431</v>
      </c>
      <c r="D3890" s="80"/>
      <c r="E3890" s="81"/>
      <c r="F3890" s="26" t="s">
        <v>2639</v>
      </c>
      <c r="G3890" s="82">
        <f>VLOOKUP($J3889,ASBVs!$A$2:$I$1041,9,FALSE)</f>
        <v>44717</v>
      </c>
      <c r="H3890" s="83"/>
      <c r="I3890" s="83"/>
      <c r="J3890" s="84"/>
    </row>
    <row r="3891" spans="2:10" ht="12.6" customHeight="1" x14ac:dyDescent="0.3">
      <c r="B3891" s="27" t="s">
        <v>0</v>
      </c>
      <c r="C3891" s="28" t="s">
        <v>1</v>
      </c>
      <c r="D3891" s="28" t="s">
        <v>2</v>
      </c>
      <c r="E3891" s="28" t="s">
        <v>3</v>
      </c>
      <c r="F3891" s="27" t="s">
        <v>4</v>
      </c>
      <c r="G3891" s="28" t="s">
        <v>1093</v>
      </c>
      <c r="H3891" s="28" t="s">
        <v>1092</v>
      </c>
      <c r="I3891" s="28" t="s">
        <v>5</v>
      </c>
      <c r="J3891" s="28" t="s">
        <v>2652</v>
      </c>
    </row>
    <row r="3892" spans="2:10" ht="12.6" customHeight="1" x14ac:dyDescent="0.3">
      <c r="B3892" s="29">
        <f>VLOOKUP($J3889,ASBVs!$A$2:$AP$1041,11,FALSE)</f>
        <v>0.55000000000000004</v>
      </c>
      <c r="C3892" s="29">
        <f>VLOOKUP($J3889,ASBVs!$A$2:$AP$1041,13,FALSE)</f>
        <v>9.76</v>
      </c>
      <c r="D3892" s="29">
        <f>VLOOKUP($J3889,ASBVs!$A$2:$AP$1041,15,FALSE)</f>
        <v>14.95</v>
      </c>
      <c r="E3892" s="29">
        <f>VLOOKUP($J3889,ASBVs!$A$2:$AP$1041,17,FALSE)</f>
        <v>-0.46</v>
      </c>
      <c r="F3892" s="29">
        <f>VLOOKUP($J3889,ASBVs!$A$2:$AP$1041,19,FALSE)</f>
        <v>2.2999999999999998</v>
      </c>
      <c r="G3892" s="39">
        <f>VLOOKUP($J3889,ASBVs!$A$2:$AP$1041,41,FALSE)</f>
        <v>0.42</v>
      </c>
      <c r="H3892" s="39">
        <f>VLOOKUP($J3889,ASBVs!$A$2:$AP$1041,39,FALSE)</f>
        <v>0.23</v>
      </c>
      <c r="I3892" s="29">
        <f>VLOOKUP($J3889,ASBVs!$A$2:$AP$1041,21,FALSE)</f>
        <v>0.82</v>
      </c>
      <c r="J3892" s="39">
        <f>VLOOKUP($J3889,ASBVs!$A$2:$AP$1041,31,FALSE)</f>
        <v>0.28999999999999998</v>
      </c>
    </row>
    <row r="3893" spans="2:10" ht="12.6" customHeight="1" x14ac:dyDescent="0.3">
      <c r="B3893" s="29">
        <f>VLOOKUP($J3889,ASBVs!$A$2:$AP$1041,12,FALSE)</f>
        <v>66</v>
      </c>
      <c r="C3893" s="29">
        <f>VLOOKUP($J3889,ASBVs!$A$2:$AP$1041,14,FALSE)</f>
        <v>70</v>
      </c>
      <c r="D3893" s="29">
        <f>VLOOKUP($J3889,ASBVs!$A$2:$AP$1041,16,FALSE)</f>
        <v>62</v>
      </c>
      <c r="E3893" s="29">
        <f>VLOOKUP($J3889,ASBVs!$A$2:$AP$1041,18,FALSE)</f>
        <v>66</v>
      </c>
      <c r="F3893" s="29">
        <f>VLOOKUP($J3889,ASBVs!$A$2:$AP$1041,20,FALSE)</f>
        <v>66</v>
      </c>
      <c r="G3893" s="29">
        <f>VLOOKUP($J3889,ASBVs!$A$2:$AP$1041,42,FALSE)</f>
        <v>57</v>
      </c>
      <c r="H3893" s="29">
        <f>VLOOKUP($J3889,ASBVs!$A$2:$AP$1041,40,FALSE)</f>
        <v>49</v>
      </c>
      <c r="I3893" s="29">
        <f>VLOOKUP($J3889,ASBVs!$A$2:$AP$1041,22,FALSE)</f>
        <v>61</v>
      </c>
      <c r="J3893" s="29">
        <f>VLOOKUP($J3889,ASBVs!$A$2:$AP$1041,32,FALSE)</f>
        <v>55</v>
      </c>
    </row>
    <row r="3894" spans="2:10" ht="12.6" customHeight="1" x14ac:dyDescent="0.3">
      <c r="B3894" s="31" t="s">
        <v>1089</v>
      </c>
      <c r="C3894" s="27" t="s">
        <v>1090</v>
      </c>
      <c r="D3894" s="27" t="s">
        <v>1091</v>
      </c>
      <c r="E3894" s="27" t="s">
        <v>8</v>
      </c>
      <c r="F3894" s="27" t="s">
        <v>6</v>
      </c>
      <c r="G3894" s="27" t="s">
        <v>7</v>
      </c>
      <c r="H3894" s="27" t="s">
        <v>2638</v>
      </c>
      <c r="I3894" s="85" t="s">
        <v>2700</v>
      </c>
      <c r="J3894" s="86"/>
    </row>
    <row r="3895" spans="2:10" ht="12.6" customHeight="1" x14ac:dyDescent="0.3">
      <c r="B3895" s="30">
        <f>VLOOKUP($J3889,ASBVs!$A$2:$AP$1041,33,FALSE)</f>
        <v>0.05</v>
      </c>
      <c r="C3895" s="30">
        <f>VLOOKUP($J3889,ASBVs!$A$2:$AP$1041,35,FALSE)</f>
        <v>0.14000000000000001</v>
      </c>
      <c r="D3895" s="30">
        <f>VLOOKUP($J3889,ASBVs!$A$2:$AP$1041,37,FALSE)</f>
        <v>0.03</v>
      </c>
      <c r="E3895" s="32">
        <f>VLOOKUP($J3889,ASBVs!$A$2:$AP$1041,29,FALSE)</f>
        <v>5.69</v>
      </c>
      <c r="F3895" s="32">
        <f>VLOOKUP($J3889,ASBVs!$A$2:$AP$1041,23,FALSE)</f>
        <v>-0.3</v>
      </c>
      <c r="G3895" s="32">
        <f>VLOOKUP($J3889,ASBVs!$A$2:$AP$1041,25,FALSE)</f>
        <v>3.72</v>
      </c>
      <c r="H3895" s="32">
        <f>VLOOKUP($J3889,ASBVs!$A$2:$AP$1041,27,FALSE)</f>
        <v>2.4</v>
      </c>
      <c r="I3895" s="86"/>
      <c r="J3895" s="86"/>
    </row>
    <row r="3896" spans="2:10" ht="12.6" customHeight="1" x14ac:dyDescent="0.3">
      <c r="B3896" s="33">
        <f>VLOOKUP($J3889,ASBVs!$A$2:$AP$1041,34,FALSE)</f>
        <v>44</v>
      </c>
      <c r="C3896" s="33">
        <f>VLOOKUP($J3889,ASBVs!$A$2:$AP$1041,36,FALSE)</f>
        <v>52</v>
      </c>
      <c r="D3896" s="33">
        <f>VLOOKUP($J3889,ASBVs!$A$2:$AP$1041,38,FALSE)</f>
        <v>37</v>
      </c>
      <c r="E3896" s="33">
        <f>VLOOKUP($J3889,ASBVs!$A$2:$AP$1041,30,FALSE)</f>
        <v>61</v>
      </c>
      <c r="F3896" s="33">
        <f>VLOOKUP($J3889,ASBVs!$A$2:$AP$1041,24,FALSE)</f>
        <v>51</v>
      </c>
      <c r="G3896" s="33">
        <f>VLOOKUP($J3889,ASBVs!$A$2:$AP$1041,26,FALSE)</f>
        <v>50</v>
      </c>
      <c r="H3896" s="33">
        <f>VLOOKUP($J3889,ASBVs!$A$2:$AP$1041,28,FALSE)</f>
        <v>53</v>
      </c>
      <c r="I3896" s="99">
        <f>VLOOKUP($J3889,ASBVs!$A$2:$AQ$1041,43,FALSE)</f>
        <v>10.58</v>
      </c>
      <c r="J3896" s="79"/>
    </row>
    <row r="3897" spans="2:10" ht="12.6" customHeight="1" x14ac:dyDescent="0.3">
      <c r="B3897" s="87" t="s">
        <v>2695</v>
      </c>
      <c r="C3897" s="88"/>
      <c r="D3897" s="89" t="s">
        <v>2699</v>
      </c>
      <c r="E3897" s="90"/>
      <c r="F3897" s="91" t="str">
        <f>VLOOKUP($J3889,ASBVs!$A$2:$F$1041,6,FALSE)</f>
        <v xml:space="preserve"> </v>
      </c>
      <c r="G3897" s="34" t="s">
        <v>2669</v>
      </c>
      <c r="H3897" s="35" t="str">
        <f>VLOOKUP($J3889,ASBVs!$A$2:$AU$1041,46,FALSE)</f>
        <v>3</v>
      </c>
      <c r="I3897" s="34" t="s">
        <v>2670</v>
      </c>
      <c r="J3897" s="35" t="str">
        <f>VLOOKUP($J3889,ASBVs!$A$2:$AU$1041,47,FALSE)</f>
        <v>2</v>
      </c>
    </row>
    <row r="3898" spans="2:10" ht="12.6" customHeight="1" x14ac:dyDescent="0.3">
      <c r="B3898" s="93">
        <f>VLOOKUP($J3889,ASBVs!$A$2:$AS$1041,45,FALSE)</f>
        <v>127.85</v>
      </c>
      <c r="C3898" s="94"/>
      <c r="D3898" s="93">
        <f>VLOOKUP($J3889,ASBVs!$A$2:$AS$1041,44,FALSE)</f>
        <v>170.47</v>
      </c>
      <c r="E3898" s="94"/>
      <c r="F3898" s="92"/>
      <c r="G3898" s="34" t="s">
        <v>2671</v>
      </c>
      <c r="H3898" s="35" t="str">
        <f>VLOOKUP($J3889,ASBVs!$A$2:$AW$1041,48,FALSE)</f>
        <v>3</v>
      </c>
      <c r="I3898" s="34" t="s">
        <v>2672</v>
      </c>
      <c r="J3898" s="35">
        <f>VLOOKUP($J3889,ASBVs!$A$2:$AW$1041,49,FALSE)</f>
        <v>3</v>
      </c>
    </row>
    <row r="3899" spans="2:10" ht="12.6" customHeight="1" x14ac:dyDescent="0.3">
      <c r="B3899" s="36" t="s">
        <v>2696</v>
      </c>
      <c r="C3899" s="95" t="str">
        <f>VLOOKUP($J3889,ASBVs!$A$2:$E$1041,5,FALSE)</f>
        <v xml:space="preserve">Individual </v>
      </c>
      <c r="D3899" s="96"/>
      <c r="E3899" s="97" t="s">
        <v>2697</v>
      </c>
      <c r="F3899" s="98"/>
      <c r="G3899" s="74"/>
      <c r="H3899" s="75"/>
      <c r="I3899" s="37" t="s">
        <v>2698</v>
      </c>
      <c r="J3899" s="38"/>
    </row>
    <row r="3901" spans="2:10" ht="12.6" customHeight="1" x14ac:dyDescent="0.3">
      <c r="B3901" s="76" t="s">
        <v>2692</v>
      </c>
      <c r="C3901" s="77"/>
      <c r="D3901" s="20" t="str">
        <f>VLOOKUP($J3901,ASBVs!$A$2:$B$1041,2,FALSE)</f>
        <v>224850</v>
      </c>
      <c r="E3901" s="21"/>
      <c r="F3901" s="22" t="str">
        <f>VLOOKUP($J3901,ASBVs!$A$2:$J$1041,10,FALSE)</f>
        <v>Single</v>
      </c>
      <c r="G3901" s="78" t="str">
        <f>VLOOKUP($J3901,ASBVs!$A$2:$AX$1041,50,FALSE)</f>
        <v xml:space="preserve"> </v>
      </c>
      <c r="H3901" s="79"/>
      <c r="I3901" s="23" t="s">
        <v>2693</v>
      </c>
      <c r="J3901" s="24">
        <v>316</v>
      </c>
    </row>
    <row r="3902" spans="2:10" ht="12.6" customHeight="1" x14ac:dyDescent="0.3">
      <c r="B3902" s="25" t="s">
        <v>2694</v>
      </c>
      <c r="C3902" s="80" t="str">
        <f>VLOOKUP($J3901,ASBVs!$A$2:$H$1041,8,FALSE)</f>
        <v>214627</v>
      </c>
      <c r="D3902" s="80"/>
      <c r="E3902" s="81"/>
      <c r="F3902" s="26" t="s">
        <v>2639</v>
      </c>
      <c r="G3902" s="82">
        <f>VLOOKUP($J3901,ASBVs!$A$2:$I$1041,9,FALSE)</f>
        <v>44711</v>
      </c>
      <c r="H3902" s="83"/>
      <c r="I3902" s="83"/>
      <c r="J3902" s="84"/>
    </row>
    <row r="3903" spans="2:10" ht="12.6" customHeight="1" x14ac:dyDescent="0.3">
      <c r="B3903" s="27" t="s">
        <v>0</v>
      </c>
      <c r="C3903" s="28" t="s">
        <v>1</v>
      </c>
      <c r="D3903" s="28" t="s">
        <v>2</v>
      </c>
      <c r="E3903" s="28" t="s">
        <v>3</v>
      </c>
      <c r="F3903" s="27" t="s">
        <v>4</v>
      </c>
      <c r="G3903" s="28" t="s">
        <v>1093</v>
      </c>
      <c r="H3903" s="28" t="s">
        <v>1092</v>
      </c>
      <c r="I3903" s="28" t="s">
        <v>5</v>
      </c>
      <c r="J3903" s="28" t="s">
        <v>2652</v>
      </c>
    </row>
    <row r="3904" spans="2:10" ht="12.6" customHeight="1" x14ac:dyDescent="0.3">
      <c r="B3904" s="29">
        <f>VLOOKUP($J3901,ASBVs!$A$2:$AP$1041,11,FALSE)</f>
        <v>0.22</v>
      </c>
      <c r="C3904" s="29">
        <f>VLOOKUP($J3901,ASBVs!$A$2:$AP$1041,13,FALSE)</f>
        <v>7.34</v>
      </c>
      <c r="D3904" s="29">
        <f>VLOOKUP($J3901,ASBVs!$A$2:$AP$1041,15,FALSE)</f>
        <v>9.15</v>
      </c>
      <c r="E3904" s="29">
        <f>VLOOKUP($J3901,ASBVs!$A$2:$AP$1041,17,FALSE)</f>
        <v>0.04</v>
      </c>
      <c r="F3904" s="29">
        <f>VLOOKUP($J3901,ASBVs!$A$2:$AP$1041,19,FALSE)</f>
        <v>2.0499999999999998</v>
      </c>
      <c r="G3904" s="39">
        <f>VLOOKUP($J3901,ASBVs!$A$2:$AP$1041,41,FALSE)</f>
        <v>0.48</v>
      </c>
      <c r="H3904" s="39">
        <f>VLOOKUP($J3901,ASBVs!$A$2:$AP$1041,39,FALSE)</f>
        <v>0.28999999999999998</v>
      </c>
      <c r="I3904" s="29">
        <f>VLOOKUP($J3901,ASBVs!$A$2:$AP$1041,21,FALSE)</f>
        <v>0.38</v>
      </c>
      <c r="J3904" s="39">
        <f>VLOOKUP($J3901,ASBVs!$A$2:$AP$1041,31,FALSE)</f>
        <v>0.31</v>
      </c>
    </row>
    <row r="3905" spans="2:10" ht="12.6" customHeight="1" x14ac:dyDescent="0.3">
      <c r="B3905" s="29">
        <f>VLOOKUP($J3901,ASBVs!$A$2:$AP$1041,12,FALSE)</f>
        <v>65</v>
      </c>
      <c r="C3905" s="29">
        <f>VLOOKUP($J3901,ASBVs!$A$2:$AP$1041,14,FALSE)</f>
        <v>70</v>
      </c>
      <c r="D3905" s="29">
        <f>VLOOKUP($J3901,ASBVs!$A$2:$AP$1041,16,FALSE)</f>
        <v>58</v>
      </c>
      <c r="E3905" s="29">
        <f>VLOOKUP($J3901,ASBVs!$A$2:$AP$1041,18,FALSE)</f>
        <v>63</v>
      </c>
      <c r="F3905" s="29">
        <f>VLOOKUP($J3901,ASBVs!$A$2:$AP$1041,20,FALSE)</f>
        <v>65</v>
      </c>
      <c r="G3905" s="29">
        <f>VLOOKUP($J3901,ASBVs!$A$2:$AP$1041,42,FALSE)</f>
        <v>50</v>
      </c>
      <c r="H3905" s="29">
        <f>VLOOKUP($J3901,ASBVs!$A$2:$AP$1041,40,FALSE)</f>
        <v>44</v>
      </c>
      <c r="I3905" s="29">
        <f>VLOOKUP($J3901,ASBVs!$A$2:$AP$1041,22,FALSE)</f>
        <v>52</v>
      </c>
      <c r="J3905" s="29">
        <f>VLOOKUP($J3901,ASBVs!$A$2:$AP$1041,32,FALSE)</f>
        <v>48</v>
      </c>
    </row>
    <row r="3906" spans="2:10" ht="12.6" customHeight="1" x14ac:dyDescent="0.3">
      <c r="B3906" s="31" t="s">
        <v>1089</v>
      </c>
      <c r="C3906" s="27" t="s">
        <v>1090</v>
      </c>
      <c r="D3906" s="27" t="s">
        <v>1091</v>
      </c>
      <c r="E3906" s="27" t="s">
        <v>8</v>
      </c>
      <c r="F3906" s="27" t="s">
        <v>6</v>
      </c>
      <c r="G3906" s="27" t="s">
        <v>7</v>
      </c>
      <c r="H3906" s="27" t="s">
        <v>2638</v>
      </c>
      <c r="I3906" s="85" t="s">
        <v>2700</v>
      </c>
      <c r="J3906" s="86"/>
    </row>
    <row r="3907" spans="2:10" ht="12.6" customHeight="1" x14ac:dyDescent="0.3">
      <c r="B3907" s="30">
        <f>VLOOKUP($J3901,ASBVs!$A$2:$AP$1041,33,FALSE)</f>
        <v>0.06</v>
      </c>
      <c r="C3907" s="30">
        <f>VLOOKUP($J3901,ASBVs!$A$2:$AP$1041,35,FALSE)</f>
        <v>0.21</v>
      </c>
      <c r="D3907" s="30">
        <f>VLOOKUP($J3901,ASBVs!$A$2:$AP$1041,37,FALSE)</f>
        <v>0.03</v>
      </c>
      <c r="E3907" s="32">
        <f>VLOOKUP($J3901,ASBVs!$A$2:$AP$1041,29,FALSE)</f>
        <v>4.41</v>
      </c>
      <c r="F3907" s="32">
        <f>VLOOKUP($J3901,ASBVs!$A$2:$AP$1041,23,FALSE)</f>
        <v>-0.31</v>
      </c>
      <c r="G3907" s="32">
        <f>VLOOKUP($J3901,ASBVs!$A$2:$AP$1041,25,FALSE)</f>
        <v>2.71</v>
      </c>
      <c r="H3907" s="32">
        <f>VLOOKUP($J3901,ASBVs!$A$2:$AP$1041,27,FALSE)</f>
        <v>2.12</v>
      </c>
      <c r="I3907" s="86"/>
      <c r="J3907" s="86"/>
    </row>
    <row r="3908" spans="2:10" ht="12.6" customHeight="1" x14ac:dyDescent="0.3">
      <c r="B3908" s="33">
        <f>VLOOKUP($J3901,ASBVs!$A$2:$AP$1041,34,FALSE)</f>
        <v>39</v>
      </c>
      <c r="C3908" s="33">
        <f>VLOOKUP($J3901,ASBVs!$A$2:$AP$1041,36,FALSE)</f>
        <v>47</v>
      </c>
      <c r="D3908" s="33">
        <f>VLOOKUP($J3901,ASBVs!$A$2:$AP$1041,38,FALSE)</f>
        <v>33</v>
      </c>
      <c r="E3908" s="33">
        <f>VLOOKUP($J3901,ASBVs!$A$2:$AP$1041,30,FALSE)</f>
        <v>59</v>
      </c>
      <c r="F3908" s="33">
        <f>VLOOKUP($J3901,ASBVs!$A$2:$AP$1041,24,FALSE)</f>
        <v>45</v>
      </c>
      <c r="G3908" s="33">
        <f>VLOOKUP($J3901,ASBVs!$A$2:$AP$1041,26,FALSE)</f>
        <v>45</v>
      </c>
      <c r="H3908" s="33">
        <f>VLOOKUP($J3901,ASBVs!$A$2:$AP$1041,28,FALSE)</f>
        <v>49</v>
      </c>
      <c r="I3908" s="99">
        <f>VLOOKUP($J3901,ASBVs!$A$2:$AQ$1041,43,FALSE)</f>
        <v>7.72</v>
      </c>
      <c r="J3908" s="79"/>
    </row>
    <row r="3909" spans="2:10" ht="12.6" customHeight="1" x14ac:dyDescent="0.3">
      <c r="B3909" s="87" t="s">
        <v>2695</v>
      </c>
      <c r="C3909" s="88"/>
      <c r="D3909" s="89" t="s">
        <v>2699</v>
      </c>
      <c r="E3909" s="90"/>
      <c r="F3909" s="91" t="str">
        <f>VLOOKUP($J3901,ASBVs!$A$2:$F$1041,6,FALSE)</f>
        <v xml:space="preserve"> </v>
      </c>
      <c r="G3909" s="34" t="s">
        <v>2669</v>
      </c>
      <c r="H3909" s="35" t="str">
        <f>VLOOKUP($J3901,ASBVs!$A$2:$AU$1041,46,FALSE)</f>
        <v>2</v>
      </c>
      <c r="I3909" s="34" t="s">
        <v>2670</v>
      </c>
      <c r="J3909" s="35" t="str">
        <f>VLOOKUP($J3901,ASBVs!$A$2:$AU$1041,47,FALSE)</f>
        <v>2</v>
      </c>
    </row>
    <row r="3910" spans="2:10" ht="12.6" customHeight="1" x14ac:dyDescent="0.3">
      <c r="B3910" s="93">
        <f>VLOOKUP($J3901,ASBVs!$A$2:$AS$1041,45,FALSE)</f>
        <v>127.6</v>
      </c>
      <c r="C3910" s="94"/>
      <c r="D3910" s="93">
        <f>VLOOKUP($J3901,ASBVs!$A$2:$AS$1041,44,FALSE)</f>
        <v>170.74</v>
      </c>
      <c r="E3910" s="94"/>
      <c r="F3910" s="92"/>
      <c r="G3910" s="34" t="s">
        <v>2671</v>
      </c>
      <c r="H3910" s="35" t="str">
        <f>VLOOKUP($J3901,ASBVs!$A$2:$AW$1041,48,FALSE)</f>
        <v>1</v>
      </c>
      <c r="I3910" s="34" t="s">
        <v>2672</v>
      </c>
      <c r="J3910" s="35">
        <f>VLOOKUP($J3901,ASBVs!$A$2:$AW$1041,49,FALSE)</f>
        <v>4</v>
      </c>
    </row>
    <row r="3911" spans="2:10" ht="12.6" customHeight="1" x14ac:dyDescent="0.3">
      <c r="B3911" s="36" t="s">
        <v>2696</v>
      </c>
      <c r="C3911" s="95" t="str">
        <f>VLOOKUP($J3901,ASBVs!$A$2:$E$1041,5,FALSE)</f>
        <v xml:space="preserve">Individual </v>
      </c>
      <c r="D3911" s="96"/>
      <c r="E3911" s="97" t="s">
        <v>2697</v>
      </c>
      <c r="F3911" s="98"/>
      <c r="G3911" s="74"/>
      <c r="H3911" s="75"/>
      <c r="I3911" s="37" t="s">
        <v>2698</v>
      </c>
      <c r="J3911" s="38"/>
    </row>
    <row r="3913" spans="2:10" ht="12.6" customHeight="1" x14ac:dyDescent="0.3">
      <c r="B3913" s="76" t="s">
        <v>2692</v>
      </c>
      <c r="C3913" s="77"/>
      <c r="D3913" s="20" t="str">
        <f>VLOOKUP($J3913,ASBVs!$A$2:$B$1041,2,FALSE)</f>
        <v>225086</v>
      </c>
      <c r="E3913" s="21"/>
      <c r="F3913" s="22" t="str">
        <f>VLOOKUP($J3913,ASBVs!$A$2:$J$1041,10,FALSE)</f>
        <v>Twin</v>
      </c>
      <c r="G3913" s="78" t="str">
        <f>VLOOKUP($J3913,ASBVs!$A$2:$AX$1041,50,FALSE)</f>
        <v xml:space="preserve"> </v>
      </c>
      <c r="H3913" s="79"/>
      <c r="I3913" s="23" t="s">
        <v>2693</v>
      </c>
      <c r="J3913" s="24">
        <v>317</v>
      </c>
    </row>
    <row r="3914" spans="2:10" ht="12.6" customHeight="1" x14ac:dyDescent="0.3">
      <c r="B3914" s="25" t="s">
        <v>2694</v>
      </c>
      <c r="C3914" s="80" t="str">
        <f>VLOOKUP($J3913,ASBVs!$A$2:$H$1041,8,FALSE)</f>
        <v>218909</v>
      </c>
      <c r="D3914" s="80"/>
      <c r="E3914" s="81"/>
      <c r="F3914" s="26" t="s">
        <v>2639</v>
      </c>
      <c r="G3914" s="82">
        <f>VLOOKUP($J3913,ASBVs!$A$2:$I$1041,9,FALSE)</f>
        <v>44718</v>
      </c>
      <c r="H3914" s="83"/>
      <c r="I3914" s="83"/>
      <c r="J3914" s="84"/>
    </row>
    <row r="3915" spans="2:10" ht="12.6" customHeight="1" x14ac:dyDescent="0.3">
      <c r="B3915" s="27" t="s">
        <v>0</v>
      </c>
      <c r="C3915" s="28" t="s">
        <v>1</v>
      </c>
      <c r="D3915" s="28" t="s">
        <v>2</v>
      </c>
      <c r="E3915" s="28" t="s">
        <v>3</v>
      </c>
      <c r="F3915" s="27" t="s">
        <v>4</v>
      </c>
      <c r="G3915" s="28" t="s">
        <v>1093</v>
      </c>
      <c r="H3915" s="28" t="s">
        <v>1092</v>
      </c>
      <c r="I3915" s="28" t="s">
        <v>5</v>
      </c>
      <c r="J3915" s="28" t="s">
        <v>2652</v>
      </c>
    </row>
    <row r="3916" spans="2:10" ht="12.6" customHeight="1" x14ac:dyDescent="0.3">
      <c r="B3916" s="29">
        <f>VLOOKUP($J3913,ASBVs!$A$2:$AP$1041,11,FALSE)</f>
        <v>0.38</v>
      </c>
      <c r="C3916" s="29">
        <f>VLOOKUP($J3913,ASBVs!$A$2:$AP$1041,13,FALSE)</f>
        <v>7.02</v>
      </c>
      <c r="D3916" s="29">
        <f>VLOOKUP($J3913,ASBVs!$A$2:$AP$1041,15,FALSE)</f>
        <v>8</v>
      </c>
      <c r="E3916" s="29">
        <f>VLOOKUP($J3913,ASBVs!$A$2:$AP$1041,17,FALSE)</f>
        <v>0.84</v>
      </c>
      <c r="F3916" s="29">
        <f>VLOOKUP($J3913,ASBVs!$A$2:$AP$1041,19,FALSE)</f>
        <v>2.39</v>
      </c>
      <c r="G3916" s="39">
        <f>VLOOKUP($J3913,ASBVs!$A$2:$AP$1041,41,FALSE)</f>
        <v>0.54</v>
      </c>
      <c r="H3916" s="39">
        <f>VLOOKUP($J3913,ASBVs!$A$2:$AP$1041,39,FALSE)</f>
        <v>0.28999999999999998</v>
      </c>
      <c r="I3916" s="29">
        <f>VLOOKUP($J3913,ASBVs!$A$2:$AP$1041,21,FALSE)</f>
        <v>-0.33</v>
      </c>
      <c r="J3916" s="39">
        <f>VLOOKUP($J3913,ASBVs!$A$2:$AP$1041,31,FALSE)</f>
        <v>0.34</v>
      </c>
    </row>
    <row r="3917" spans="2:10" ht="12.6" customHeight="1" x14ac:dyDescent="0.3">
      <c r="B3917" s="29">
        <f>VLOOKUP($J3913,ASBVs!$A$2:$AP$1041,12,FALSE)</f>
        <v>68</v>
      </c>
      <c r="C3917" s="29">
        <f>VLOOKUP($J3913,ASBVs!$A$2:$AP$1041,14,FALSE)</f>
        <v>71</v>
      </c>
      <c r="D3917" s="29">
        <f>VLOOKUP($J3913,ASBVs!$A$2:$AP$1041,16,FALSE)</f>
        <v>63</v>
      </c>
      <c r="E3917" s="29">
        <f>VLOOKUP($J3913,ASBVs!$A$2:$AP$1041,18,FALSE)</f>
        <v>65</v>
      </c>
      <c r="F3917" s="29">
        <f>VLOOKUP($J3913,ASBVs!$A$2:$AP$1041,20,FALSE)</f>
        <v>64</v>
      </c>
      <c r="G3917" s="29">
        <f>VLOOKUP($J3913,ASBVs!$A$2:$AP$1041,42,FALSE)</f>
        <v>56</v>
      </c>
      <c r="H3917" s="29">
        <f>VLOOKUP($J3913,ASBVs!$A$2:$AP$1041,40,FALSE)</f>
        <v>51</v>
      </c>
      <c r="I3917" s="29">
        <f>VLOOKUP($J3913,ASBVs!$A$2:$AP$1041,22,FALSE)</f>
        <v>60</v>
      </c>
      <c r="J3917" s="29">
        <f>VLOOKUP($J3913,ASBVs!$A$2:$AP$1041,32,FALSE)</f>
        <v>54</v>
      </c>
    </row>
    <row r="3918" spans="2:10" ht="12.6" customHeight="1" x14ac:dyDescent="0.3">
      <c r="B3918" s="31" t="s">
        <v>1089</v>
      </c>
      <c r="C3918" s="27" t="s">
        <v>1090</v>
      </c>
      <c r="D3918" s="27" t="s">
        <v>1091</v>
      </c>
      <c r="E3918" s="27" t="s">
        <v>8</v>
      </c>
      <c r="F3918" s="27" t="s">
        <v>6</v>
      </c>
      <c r="G3918" s="27" t="s">
        <v>7</v>
      </c>
      <c r="H3918" s="27" t="s">
        <v>2638</v>
      </c>
      <c r="I3918" s="85" t="s">
        <v>2700</v>
      </c>
      <c r="J3918" s="86"/>
    </row>
    <row r="3919" spans="2:10" ht="12.6" customHeight="1" x14ac:dyDescent="0.3">
      <c r="B3919" s="30">
        <f>VLOOKUP($J3913,ASBVs!$A$2:$AP$1041,33,FALSE)</f>
        <v>0.06</v>
      </c>
      <c r="C3919" s="30">
        <f>VLOOKUP($J3913,ASBVs!$A$2:$AP$1041,35,FALSE)</f>
        <v>0.27</v>
      </c>
      <c r="D3919" s="30">
        <f>VLOOKUP($J3913,ASBVs!$A$2:$AP$1041,37,FALSE)</f>
        <v>0.01</v>
      </c>
      <c r="E3919" s="32">
        <f>VLOOKUP($J3913,ASBVs!$A$2:$AP$1041,29,FALSE)</f>
        <v>4.13</v>
      </c>
      <c r="F3919" s="32">
        <f>VLOOKUP($J3913,ASBVs!$A$2:$AP$1041,23,FALSE)</f>
        <v>-0.24</v>
      </c>
      <c r="G3919" s="32">
        <f>VLOOKUP($J3913,ASBVs!$A$2:$AP$1041,25,FALSE)</f>
        <v>3.4</v>
      </c>
      <c r="H3919" s="32">
        <f>VLOOKUP($J3913,ASBVs!$A$2:$AP$1041,27,FALSE)</f>
        <v>2.0699999999999998</v>
      </c>
      <c r="I3919" s="86"/>
      <c r="J3919" s="86"/>
    </row>
    <row r="3920" spans="2:10" ht="12.6" customHeight="1" x14ac:dyDescent="0.3">
      <c r="B3920" s="33">
        <f>VLOOKUP($J3913,ASBVs!$A$2:$AP$1041,34,FALSE)</f>
        <v>45</v>
      </c>
      <c r="C3920" s="33">
        <f>VLOOKUP($J3913,ASBVs!$A$2:$AP$1041,36,FALSE)</f>
        <v>54</v>
      </c>
      <c r="D3920" s="33">
        <f>VLOOKUP($J3913,ASBVs!$A$2:$AP$1041,38,FALSE)</f>
        <v>41</v>
      </c>
      <c r="E3920" s="33">
        <f>VLOOKUP($J3913,ASBVs!$A$2:$AP$1041,30,FALSE)</f>
        <v>60</v>
      </c>
      <c r="F3920" s="33">
        <f>VLOOKUP($J3913,ASBVs!$A$2:$AP$1041,24,FALSE)</f>
        <v>52</v>
      </c>
      <c r="G3920" s="33">
        <f>VLOOKUP($J3913,ASBVs!$A$2:$AP$1041,26,FALSE)</f>
        <v>52</v>
      </c>
      <c r="H3920" s="33">
        <f>VLOOKUP($J3913,ASBVs!$A$2:$AP$1041,28,FALSE)</f>
        <v>54</v>
      </c>
      <c r="I3920" s="99">
        <f>VLOOKUP($J3913,ASBVs!$A$2:$AQ$1041,43,FALSE)</f>
        <v>6.6899999999999995</v>
      </c>
      <c r="J3920" s="79"/>
    </row>
    <row r="3921" spans="2:10" ht="12.6" customHeight="1" x14ac:dyDescent="0.3">
      <c r="B3921" s="87" t="s">
        <v>2695</v>
      </c>
      <c r="C3921" s="88"/>
      <c r="D3921" s="89" t="s">
        <v>2699</v>
      </c>
      <c r="E3921" s="90"/>
      <c r="F3921" s="91" t="str">
        <f>VLOOKUP($J3913,ASBVs!$A$2:$F$1041,6,FALSE)</f>
        <v xml:space="preserve"> </v>
      </c>
      <c r="G3921" s="34" t="s">
        <v>2669</v>
      </c>
      <c r="H3921" s="35" t="str">
        <f>VLOOKUP($J3913,ASBVs!$A$2:$AU$1041,46,FALSE)</f>
        <v>3</v>
      </c>
      <c r="I3921" s="34" t="s">
        <v>2670</v>
      </c>
      <c r="J3921" s="35" t="str">
        <f>VLOOKUP($J3913,ASBVs!$A$2:$AU$1041,47,FALSE)</f>
        <v>2</v>
      </c>
    </row>
    <row r="3922" spans="2:10" ht="12.6" customHeight="1" x14ac:dyDescent="0.3">
      <c r="B3922" s="93">
        <f>VLOOKUP($J3913,ASBVs!$A$2:$AS$1041,45,FALSE)</f>
        <v>127.33</v>
      </c>
      <c r="C3922" s="94"/>
      <c r="D3922" s="93">
        <f>VLOOKUP($J3913,ASBVs!$A$2:$AS$1041,44,FALSE)</f>
        <v>171.68</v>
      </c>
      <c r="E3922" s="94"/>
      <c r="F3922" s="92"/>
      <c r="G3922" s="34" t="s">
        <v>2671</v>
      </c>
      <c r="H3922" s="35" t="str">
        <f>VLOOKUP($J3913,ASBVs!$A$2:$AW$1041,48,FALSE)</f>
        <v>3</v>
      </c>
      <c r="I3922" s="34" t="s">
        <v>2672</v>
      </c>
      <c r="J3922" s="35">
        <f>VLOOKUP($J3913,ASBVs!$A$2:$AW$1041,49,FALSE)</f>
        <v>2</v>
      </c>
    </row>
    <row r="3923" spans="2:10" ht="12.6" customHeight="1" x14ac:dyDescent="0.3">
      <c r="B3923" s="36" t="s">
        <v>2696</v>
      </c>
      <c r="C3923" s="95" t="str">
        <f>VLOOKUP($J3913,ASBVs!$A$2:$E$1041,5,FALSE)</f>
        <v xml:space="preserve">Individual </v>
      </c>
      <c r="D3923" s="96"/>
      <c r="E3923" s="97" t="s">
        <v>2697</v>
      </c>
      <c r="F3923" s="98"/>
      <c r="G3923" s="74"/>
      <c r="H3923" s="75"/>
      <c r="I3923" s="37" t="s">
        <v>2698</v>
      </c>
      <c r="J3923" s="38"/>
    </row>
    <row r="3925" spans="2:10" ht="12.6" customHeight="1" x14ac:dyDescent="0.3">
      <c r="B3925" s="76" t="s">
        <v>2692</v>
      </c>
      <c r="C3925" s="77"/>
      <c r="D3925" s="20" t="str">
        <f>VLOOKUP($J3925,ASBVs!$A$2:$B$1041,2,FALSE)</f>
        <v>224846</v>
      </c>
      <c r="E3925" s="21"/>
      <c r="F3925" s="22" t="str">
        <f>VLOOKUP($J3925,ASBVs!$A$2:$J$1041,10,FALSE)</f>
        <v>Single</v>
      </c>
      <c r="G3925" s="78" t="str">
        <f>VLOOKUP($J3925,ASBVs!$A$2:$AX$1041,50,FALSE)</f>
        <v xml:space="preserve"> </v>
      </c>
      <c r="H3925" s="79"/>
      <c r="I3925" s="23" t="s">
        <v>2693</v>
      </c>
      <c r="J3925" s="24">
        <v>318</v>
      </c>
    </row>
    <row r="3926" spans="2:10" ht="12.6" customHeight="1" x14ac:dyDescent="0.3">
      <c r="B3926" s="25" t="s">
        <v>2694</v>
      </c>
      <c r="C3926" s="80" t="str">
        <f>VLOOKUP($J3925,ASBVs!$A$2:$H$1041,8,FALSE)</f>
        <v>214627</v>
      </c>
      <c r="D3926" s="80"/>
      <c r="E3926" s="81"/>
      <c r="F3926" s="26" t="s">
        <v>2639</v>
      </c>
      <c r="G3926" s="82">
        <f>VLOOKUP($J3925,ASBVs!$A$2:$I$1041,9,FALSE)</f>
        <v>44711</v>
      </c>
      <c r="H3926" s="83"/>
      <c r="I3926" s="83"/>
      <c r="J3926" s="84"/>
    </row>
    <row r="3927" spans="2:10" ht="12.6" customHeight="1" x14ac:dyDescent="0.3">
      <c r="B3927" s="27" t="s">
        <v>0</v>
      </c>
      <c r="C3927" s="28" t="s">
        <v>1</v>
      </c>
      <c r="D3927" s="28" t="s">
        <v>2</v>
      </c>
      <c r="E3927" s="28" t="s">
        <v>3</v>
      </c>
      <c r="F3927" s="27" t="s">
        <v>4</v>
      </c>
      <c r="G3927" s="28" t="s">
        <v>1093</v>
      </c>
      <c r="H3927" s="28" t="s">
        <v>1092</v>
      </c>
      <c r="I3927" s="28" t="s">
        <v>5</v>
      </c>
      <c r="J3927" s="28" t="s">
        <v>2652</v>
      </c>
    </row>
    <row r="3928" spans="2:10" ht="12.6" customHeight="1" x14ac:dyDescent="0.3">
      <c r="B3928" s="29">
        <f>VLOOKUP($J3925,ASBVs!$A$2:$AP$1041,11,FALSE)</f>
        <v>0.45</v>
      </c>
      <c r="C3928" s="29">
        <f>VLOOKUP($J3925,ASBVs!$A$2:$AP$1041,13,FALSE)</f>
        <v>9.7899999999999991</v>
      </c>
      <c r="D3928" s="29">
        <f>VLOOKUP($J3925,ASBVs!$A$2:$AP$1041,15,FALSE)</f>
        <v>15.67</v>
      </c>
      <c r="E3928" s="29">
        <f>VLOOKUP($J3925,ASBVs!$A$2:$AP$1041,17,FALSE)</f>
        <v>-0.33</v>
      </c>
      <c r="F3928" s="29">
        <f>VLOOKUP($J3925,ASBVs!$A$2:$AP$1041,19,FALSE)</f>
        <v>2.0099999999999998</v>
      </c>
      <c r="G3928" s="39">
        <f>VLOOKUP($J3925,ASBVs!$A$2:$AP$1041,41,FALSE)</f>
        <v>0.45</v>
      </c>
      <c r="H3928" s="39">
        <f>VLOOKUP($J3925,ASBVs!$A$2:$AP$1041,39,FALSE)</f>
        <v>0.3</v>
      </c>
      <c r="I3928" s="29">
        <f>VLOOKUP($J3925,ASBVs!$A$2:$AP$1041,21,FALSE)</f>
        <v>0.46</v>
      </c>
      <c r="J3928" s="39">
        <f>VLOOKUP($J3925,ASBVs!$A$2:$AP$1041,31,FALSE)</f>
        <v>0.3</v>
      </c>
    </row>
    <row r="3929" spans="2:10" ht="12.6" customHeight="1" x14ac:dyDescent="0.3">
      <c r="B3929" s="29">
        <f>VLOOKUP($J3925,ASBVs!$A$2:$AP$1041,12,FALSE)</f>
        <v>65</v>
      </c>
      <c r="C3929" s="29">
        <f>VLOOKUP($J3925,ASBVs!$A$2:$AP$1041,14,FALSE)</f>
        <v>70</v>
      </c>
      <c r="D3929" s="29">
        <f>VLOOKUP($J3925,ASBVs!$A$2:$AP$1041,16,FALSE)</f>
        <v>57</v>
      </c>
      <c r="E3929" s="29">
        <f>VLOOKUP($J3925,ASBVs!$A$2:$AP$1041,18,FALSE)</f>
        <v>60</v>
      </c>
      <c r="F3929" s="29">
        <f>VLOOKUP($J3925,ASBVs!$A$2:$AP$1041,20,FALSE)</f>
        <v>61</v>
      </c>
      <c r="G3929" s="29">
        <f>VLOOKUP($J3925,ASBVs!$A$2:$AP$1041,42,FALSE)</f>
        <v>50</v>
      </c>
      <c r="H3929" s="29">
        <f>VLOOKUP($J3925,ASBVs!$A$2:$AP$1041,40,FALSE)</f>
        <v>44</v>
      </c>
      <c r="I3929" s="29">
        <f>VLOOKUP($J3925,ASBVs!$A$2:$AP$1041,22,FALSE)</f>
        <v>53</v>
      </c>
      <c r="J3929" s="29">
        <f>VLOOKUP($J3925,ASBVs!$A$2:$AP$1041,32,FALSE)</f>
        <v>48</v>
      </c>
    </row>
    <row r="3930" spans="2:10" ht="12.6" customHeight="1" x14ac:dyDescent="0.3">
      <c r="B3930" s="31" t="s">
        <v>1089</v>
      </c>
      <c r="C3930" s="27" t="s">
        <v>1090</v>
      </c>
      <c r="D3930" s="27" t="s">
        <v>1091</v>
      </c>
      <c r="E3930" s="27" t="s">
        <v>8</v>
      </c>
      <c r="F3930" s="27" t="s">
        <v>6</v>
      </c>
      <c r="G3930" s="27" t="s">
        <v>7</v>
      </c>
      <c r="H3930" s="27" t="s">
        <v>2638</v>
      </c>
      <c r="I3930" s="85" t="s">
        <v>2700</v>
      </c>
      <c r="J3930" s="86"/>
    </row>
    <row r="3931" spans="2:10" ht="12.6" customHeight="1" x14ac:dyDescent="0.3">
      <c r="B3931" s="30">
        <f>VLOOKUP($J3925,ASBVs!$A$2:$AP$1041,33,FALSE)</f>
        <v>7.0000000000000007E-2</v>
      </c>
      <c r="C3931" s="30">
        <f>VLOOKUP($J3925,ASBVs!$A$2:$AP$1041,35,FALSE)</f>
        <v>0.21</v>
      </c>
      <c r="D3931" s="30">
        <f>VLOOKUP($J3925,ASBVs!$A$2:$AP$1041,37,FALSE)</f>
        <v>0.02</v>
      </c>
      <c r="E3931" s="32">
        <f>VLOOKUP($J3925,ASBVs!$A$2:$AP$1041,29,FALSE)</f>
        <v>5.17</v>
      </c>
      <c r="F3931" s="32">
        <f>VLOOKUP($J3925,ASBVs!$A$2:$AP$1041,23,FALSE)</f>
        <v>-0.47</v>
      </c>
      <c r="G3931" s="32">
        <f>VLOOKUP($J3925,ASBVs!$A$2:$AP$1041,25,FALSE)</f>
        <v>4.87</v>
      </c>
      <c r="H3931" s="32">
        <f>VLOOKUP($J3925,ASBVs!$A$2:$AP$1041,27,FALSE)</f>
        <v>2.2200000000000002</v>
      </c>
      <c r="I3931" s="86"/>
      <c r="J3931" s="86"/>
    </row>
    <row r="3932" spans="2:10" ht="12.6" customHeight="1" x14ac:dyDescent="0.3">
      <c r="B3932" s="33">
        <f>VLOOKUP($J3925,ASBVs!$A$2:$AP$1041,34,FALSE)</f>
        <v>39</v>
      </c>
      <c r="C3932" s="33">
        <f>VLOOKUP($J3925,ASBVs!$A$2:$AP$1041,36,FALSE)</f>
        <v>47</v>
      </c>
      <c r="D3932" s="33">
        <f>VLOOKUP($J3925,ASBVs!$A$2:$AP$1041,38,FALSE)</f>
        <v>33</v>
      </c>
      <c r="E3932" s="33">
        <f>VLOOKUP($J3925,ASBVs!$A$2:$AP$1041,30,FALSE)</f>
        <v>57</v>
      </c>
      <c r="F3932" s="33">
        <f>VLOOKUP($J3925,ASBVs!$A$2:$AP$1041,24,FALSE)</f>
        <v>46</v>
      </c>
      <c r="G3932" s="33">
        <f>VLOOKUP($J3925,ASBVs!$A$2:$AP$1041,26,FALSE)</f>
        <v>46</v>
      </c>
      <c r="H3932" s="33">
        <f>VLOOKUP($J3925,ASBVs!$A$2:$AP$1041,28,FALSE)</f>
        <v>49</v>
      </c>
      <c r="I3932" s="99">
        <f>VLOOKUP($J3925,ASBVs!$A$2:$AQ$1041,43,FALSE)</f>
        <v>10.25</v>
      </c>
      <c r="J3932" s="79"/>
    </row>
    <row r="3933" spans="2:10" ht="12.6" customHeight="1" x14ac:dyDescent="0.3">
      <c r="B3933" s="87" t="s">
        <v>2695</v>
      </c>
      <c r="C3933" s="88"/>
      <c r="D3933" s="89" t="s">
        <v>2699</v>
      </c>
      <c r="E3933" s="90"/>
      <c r="F3933" s="91" t="str">
        <f>VLOOKUP($J3925,ASBVs!$A$2:$F$1041,6,FALSE)</f>
        <v xml:space="preserve"> </v>
      </c>
      <c r="G3933" s="34" t="s">
        <v>2669</v>
      </c>
      <c r="H3933" s="35" t="str">
        <f>VLOOKUP($J3925,ASBVs!$A$2:$AU$1041,46,FALSE)</f>
        <v>2</v>
      </c>
      <c r="I3933" s="34" t="s">
        <v>2670</v>
      </c>
      <c r="J3933" s="35" t="str">
        <f>VLOOKUP($J3925,ASBVs!$A$2:$AU$1041,47,FALSE)</f>
        <v>3</v>
      </c>
    </row>
    <row r="3934" spans="2:10" ht="12.6" customHeight="1" x14ac:dyDescent="0.3">
      <c r="B3934" s="93">
        <f>VLOOKUP($J3925,ASBVs!$A$2:$AS$1041,45,FALSE)</f>
        <v>127.25</v>
      </c>
      <c r="C3934" s="94"/>
      <c r="D3934" s="93">
        <f>VLOOKUP($J3925,ASBVs!$A$2:$AS$1041,44,FALSE)</f>
        <v>171.88</v>
      </c>
      <c r="E3934" s="94"/>
      <c r="F3934" s="92"/>
      <c r="G3934" s="34" t="s">
        <v>2671</v>
      </c>
      <c r="H3934" s="35" t="str">
        <f>VLOOKUP($J3925,ASBVs!$A$2:$AW$1041,48,FALSE)</f>
        <v>2</v>
      </c>
      <c r="I3934" s="34" t="s">
        <v>2672</v>
      </c>
      <c r="J3934" s="35">
        <f>VLOOKUP($J3925,ASBVs!$A$2:$AW$1041,49,FALSE)</f>
        <v>4</v>
      </c>
    </row>
    <row r="3935" spans="2:10" ht="12.6" customHeight="1" x14ac:dyDescent="0.3">
      <c r="B3935" s="36" t="s">
        <v>2696</v>
      </c>
      <c r="C3935" s="95" t="str">
        <f>VLOOKUP($J3925,ASBVs!$A$2:$E$1041,5,FALSE)</f>
        <v xml:space="preserve">Individual </v>
      </c>
      <c r="D3935" s="96"/>
      <c r="E3935" s="97" t="s">
        <v>2697</v>
      </c>
      <c r="F3935" s="98"/>
      <c r="G3935" s="74"/>
      <c r="H3935" s="75"/>
      <c r="I3935" s="37" t="s">
        <v>2698</v>
      </c>
      <c r="J3935" s="38"/>
    </row>
    <row r="3937" spans="2:10" ht="12.6" customHeight="1" x14ac:dyDescent="0.3">
      <c r="B3937" s="76" t="s">
        <v>2692</v>
      </c>
      <c r="C3937" s="77"/>
      <c r="D3937" s="20" t="str">
        <f>VLOOKUP($J3937,ASBVs!$A$2:$B$1041,2,FALSE)</f>
        <v>224459</v>
      </c>
      <c r="E3937" s="21"/>
      <c r="F3937" s="22" t="str">
        <f>VLOOKUP($J3937,ASBVs!$A$2:$J$1041,10,FALSE)</f>
        <v>Twin</v>
      </c>
      <c r="G3937" s="78" t="str">
        <f>VLOOKUP($J3937,ASBVs!$A$2:$AX$1041,50,FALSE)</f>
        <v xml:space="preserve"> </v>
      </c>
      <c r="H3937" s="79"/>
      <c r="I3937" s="23" t="s">
        <v>2693</v>
      </c>
      <c r="J3937" s="24">
        <v>319</v>
      </c>
    </row>
    <row r="3938" spans="2:10" ht="12.6" customHeight="1" x14ac:dyDescent="0.3">
      <c r="B3938" s="25" t="s">
        <v>2694</v>
      </c>
      <c r="C3938" s="80" t="str">
        <f>VLOOKUP($J3937,ASBVs!$A$2:$H$1041,8,FALSE)</f>
        <v>218812</v>
      </c>
      <c r="D3938" s="80"/>
      <c r="E3938" s="81"/>
      <c r="F3938" s="26" t="s">
        <v>2639</v>
      </c>
      <c r="G3938" s="82">
        <f>VLOOKUP($J3937,ASBVs!$A$2:$I$1041,9,FALSE)</f>
        <v>44708</v>
      </c>
      <c r="H3938" s="83"/>
      <c r="I3938" s="83"/>
      <c r="J3938" s="84"/>
    </row>
    <row r="3939" spans="2:10" ht="12.6" customHeight="1" x14ac:dyDescent="0.3">
      <c r="B3939" s="27" t="s">
        <v>0</v>
      </c>
      <c r="C3939" s="28" t="s">
        <v>1</v>
      </c>
      <c r="D3939" s="28" t="s">
        <v>2</v>
      </c>
      <c r="E3939" s="28" t="s">
        <v>3</v>
      </c>
      <c r="F3939" s="27" t="s">
        <v>4</v>
      </c>
      <c r="G3939" s="28" t="s">
        <v>1093</v>
      </c>
      <c r="H3939" s="28" t="s">
        <v>1092</v>
      </c>
      <c r="I3939" s="28" t="s">
        <v>5</v>
      </c>
      <c r="J3939" s="28" t="s">
        <v>2652</v>
      </c>
    </row>
    <row r="3940" spans="2:10" ht="12.6" customHeight="1" x14ac:dyDescent="0.3">
      <c r="B3940" s="29">
        <f>VLOOKUP($J3937,ASBVs!$A$2:$AP$1041,11,FALSE)</f>
        <v>0.54</v>
      </c>
      <c r="C3940" s="29">
        <f>VLOOKUP($J3937,ASBVs!$A$2:$AP$1041,13,FALSE)</f>
        <v>8.65</v>
      </c>
      <c r="D3940" s="29">
        <f>VLOOKUP($J3937,ASBVs!$A$2:$AP$1041,15,FALSE)</f>
        <v>13.85</v>
      </c>
      <c r="E3940" s="29">
        <f>VLOOKUP($J3937,ASBVs!$A$2:$AP$1041,17,FALSE)</f>
        <v>0.62</v>
      </c>
      <c r="F3940" s="29">
        <f>VLOOKUP($J3937,ASBVs!$A$2:$AP$1041,19,FALSE)</f>
        <v>1.91</v>
      </c>
      <c r="G3940" s="39">
        <f>VLOOKUP($J3937,ASBVs!$A$2:$AP$1041,41,FALSE)</f>
        <v>0.39</v>
      </c>
      <c r="H3940" s="39">
        <f>VLOOKUP($J3937,ASBVs!$A$2:$AP$1041,39,FALSE)</f>
        <v>0.31</v>
      </c>
      <c r="I3940" s="29">
        <f>VLOOKUP($J3937,ASBVs!$A$2:$AP$1041,21,FALSE)</f>
        <v>-0.24</v>
      </c>
      <c r="J3940" s="39">
        <f>VLOOKUP($J3937,ASBVs!$A$2:$AP$1041,31,FALSE)</f>
        <v>0.26</v>
      </c>
    </row>
    <row r="3941" spans="2:10" ht="12.6" customHeight="1" x14ac:dyDescent="0.3">
      <c r="B3941" s="29">
        <f>VLOOKUP($J3937,ASBVs!$A$2:$AP$1041,12,FALSE)</f>
        <v>64</v>
      </c>
      <c r="C3941" s="29">
        <f>VLOOKUP($J3937,ASBVs!$A$2:$AP$1041,14,FALSE)</f>
        <v>70</v>
      </c>
      <c r="D3941" s="29">
        <f>VLOOKUP($J3937,ASBVs!$A$2:$AP$1041,16,FALSE)</f>
        <v>58</v>
      </c>
      <c r="E3941" s="29">
        <f>VLOOKUP($J3937,ASBVs!$A$2:$AP$1041,18,FALSE)</f>
        <v>64</v>
      </c>
      <c r="F3941" s="29">
        <f>VLOOKUP($J3937,ASBVs!$A$2:$AP$1041,20,FALSE)</f>
        <v>65</v>
      </c>
      <c r="G3941" s="29">
        <f>VLOOKUP($J3937,ASBVs!$A$2:$AP$1041,42,FALSE)</f>
        <v>49</v>
      </c>
      <c r="H3941" s="29">
        <f>VLOOKUP($J3937,ASBVs!$A$2:$AP$1041,40,FALSE)</f>
        <v>43</v>
      </c>
      <c r="I3941" s="29">
        <f>VLOOKUP($J3937,ASBVs!$A$2:$AP$1041,22,FALSE)</f>
        <v>56</v>
      </c>
      <c r="J3941" s="29">
        <f>VLOOKUP($J3937,ASBVs!$A$2:$AP$1041,32,FALSE)</f>
        <v>48</v>
      </c>
    </row>
    <row r="3942" spans="2:10" ht="12.6" customHeight="1" x14ac:dyDescent="0.3">
      <c r="B3942" s="31" t="s">
        <v>1089</v>
      </c>
      <c r="C3942" s="27" t="s">
        <v>1090</v>
      </c>
      <c r="D3942" s="27" t="s">
        <v>1091</v>
      </c>
      <c r="E3942" s="27" t="s">
        <v>8</v>
      </c>
      <c r="F3942" s="27" t="s">
        <v>6</v>
      </c>
      <c r="G3942" s="27" t="s">
        <v>7</v>
      </c>
      <c r="H3942" s="27" t="s">
        <v>2638</v>
      </c>
      <c r="I3942" s="85" t="s">
        <v>2700</v>
      </c>
      <c r="J3942" s="86"/>
    </row>
    <row r="3943" spans="2:10" ht="12.6" customHeight="1" x14ac:dyDescent="0.3">
      <c r="B3943" s="30">
        <f>VLOOKUP($J3937,ASBVs!$A$2:$AP$1041,33,FALSE)</f>
        <v>0.06</v>
      </c>
      <c r="C3943" s="30">
        <f>VLOOKUP($J3937,ASBVs!$A$2:$AP$1041,35,FALSE)</f>
        <v>0.31</v>
      </c>
      <c r="D3943" s="30">
        <f>VLOOKUP($J3937,ASBVs!$A$2:$AP$1041,37,FALSE)</f>
        <v>1E-3</v>
      </c>
      <c r="E3943" s="32">
        <f>VLOOKUP($J3937,ASBVs!$A$2:$AP$1041,29,FALSE)</f>
        <v>3.99</v>
      </c>
      <c r="F3943" s="32">
        <f>VLOOKUP($J3937,ASBVs!$A$2:$AP$1041,23,FALSE)</f>
        <v>-0.23</v>
      </c>
      <c r="G3943" s="32">
        <f>VLOOKUP($J3937,ASBVs!$A$2:$AP$1041,25,FALSE)</f>
        <v>3.64</v>
      </c>
      <c r="H3943" s="32">
        <f>VLOOKUP($J3937,ASBVs!$A$2:$AP$1041,27,FALSE)</f>
        <v>2.15</v>
      </c>
      <c r="I3943" s="86"/>
      <c r="J3943" s="86"/>
    </row>
    <row r="3944" spans="2:10" ht="12.6" customHeight="1" x14ac:dyDescent="0.3">
      <c r="B3944" s="33">
        <f>VLOOKUP($J3937,ASBVs!$A$2:$AP$1041,34,FALSE)</f>
        <v>37</v>
      </c>
      <c r="C3944" s="33">
        <f>VLOOKUP($J3937,ASBVs!$A$2:$AP$1041,36,FALSE)</f>
        <v>46</v>
      </c>
      <c r="D3944" s="33">
        <f>VLOOKUP($J3937,ASBVs!$A$2:$AP$1041,38,FALSE)</f>
        <v>31</v>
      </c>
      <c r="E3944" s="33">
        <f>VLOOKUP($J3937,ASBVs!$A$2:$AP$1041,30,FALSE)</f>
        <v>59</v>
      </c>
      <c r="F3944" s="33">
        <f>VLOOKUP($J3937,ASBVs!$A$2:$AP$1041,24,FALSE)</f>
        <v>46</v>
      </c>
      <c r="G3944" s="33">
        <f>VLOOKUP($J3937,ASBVs!$A$2:$AP$1041,26,FALSE)</f>
        <v>45</v>
      </c>
      <c r="H3944" s="33">
        <f>VLOOKUP($J3937,ASBVs!$A$2:$AP$1041,28,FALSE)</f>
        <v>48</v>
      </c>
      <c r="I3944" s="99">
        <f>VLOOKUP($J3937,ASBVs!$A$2:$AQ$1041,43,FALSE)</f>
        <v>8.41</v>
      </c>
      <c r="J3944" s="79"/>
    </row>
    <row r="3945" spans="2:10" ht="12.6" customHeight="1" x14ac:dyDescent="0.3">
      <c r="B3945" s="87" t="s">
        <v>2695</v>
      </c>
      <c r="C3945" s="88"/>
      <c r="D3945" s="89" t="s">
        <v>2699</v>
      </c>
      <c r="E3945" s="90"/>
      <c r="F3945" s="91" t="str">
        <f>VLOOKUP($J3937,ASBVs!$A$2:$F$1041,6,FALSE)</f>
        <v xml:space="preserve"> </v>
      </c>
      <c r="G3945" s="34" t="s">
        <v>2669</v>
      </c>
      <c r="H3945" s="35" t="str">
        <f>VLOOKUP($J3937,ASBVs!$A$2:$AU$1041,46,FALSE)</f>
        <v>3</v>
      </c>
      <c r="I3945" s="34" t="s">
        <v>2670</v>
      </c>
      <c r="J3945" s="35" t="str">
        <f>VLOOKUP($J3937,ASBVs!$A$2:$AU$1041,47,FALSE)</f>
        <v>2</v>
      </c>
    </row>
    <row r="3946" spans="2:10" ht="12.6" customHeight="1" x14ac:dyDescent="0.3">
      <c r="B3946" s="93">
        <f>VLOOKUP($J3937,ASBVs!$A$2:$AS$1041,45,FALSE)</f>
        <v>125.75</v>
      </c>
      <c r="C3946" s="94"/>
      <c r="D3946" s="93">
        <f>VLOOKUP($J3937,ASBVs!$A$2:$AS$1041,44,FALSE)</f>
        <v>165.81</v>
      </c>
      <c r="E3946" s="94"/>
      <c r="F3946" s="92"/>
      <c r="G3946" s="34" t="s">
        <v>2671</v>
      </c>
      <c r="H3946" s="35" t="str">
        <f>VLOOKUP($J3937,ASBVs!$A$2:$AW$1041,48,FALSE)</f>
        <v>1</v>
      </c>
      <c r="I3946" s="34" t="s">
        <v>2672</v>
      </c>
      <c r="J3946" s="35">
        <f>VLOOKUP($J3937,ASBVs!$A$2:$AW$1041,49,FALSE)</f>
        <v>3</v>
      </c>
    </row>
    <row r="3947" spans="2:10" ht="12.6" customHeight="1" x14ac:dyDescent="0.3">
      <c r="B3947" s="36" t="s">
        <v>2696</v>
      </c>
      <c r="C3947" s="95" t="str">
        <f>VLOOKUP($J3937,ASBVs!$A$2:$E$1041,5,FALSE)</f>
        <v xml:space="preserve">Individual </v>
      </c>
      <c r="D3947" s="96"/>
      <c r="E3947" s="97" t="s">
        <v>2697</v>
      </c>
      <c r="F3947" s="98"/>
      <c r="G3947" s="74"/>
      <c r="H3947" s="75"/>
      <c r="I3947" s="37" t="s">
        <v>2698</v>
      </c>
      <c r="J3947" s="38"/>
    </row>
    <row r="3949" spans="2:10" ht="12.6" customHeight="1" x14ac:dyDescent="0.3">
      <c r="B3949" s="76" t="s">
        <v>2692</v>
      </c>
      <c r="C3949" s="77"/>
      <c r="D3949" s="20" t="str">
        <f>VLOOKUP($J3949,ASBVs!$A$2:$B$1041,2,FALSE)</f>
        <v>224047</v>
      </c>
      <c r="E3949" s="21"/>
      <c r="F3949" s="22" t="str">
        <f>VLOOKUP($J3949,ASBVs!$A$2:$J$1041,10,FALSE)</f>
        <v>Twin</v>
      </c>
      <c r="G3949" s="78" t="str">
        <f>VLOOKUP($J3949,ASBVs!$A$2:$AX$1041,50,FALSE)</f>
        <v xml:space="preserve"> </v>
      </c>
      <c r="H3949" s="79"/>
      <c r="I3949" s="23" t="s">
        <v>2693</v>
      </c>
      <c r="J3949" s="24">
        <v>320</v>
      </c>
    </row>
    <row r="3950" spans="2:10" ht="12.6" customHeight="1" x14ac:dyDescent="0.3">
      <c r="B3950" s="25" t="s">
        <v>2694</v>
      </c>
      <c r="C3950" s="80" t="str">
        <f>VLOOKUP($J3949,ASBVs!$A$2:$H$1041,8,FALSE)</f>
        <v>202934</v>
      </c>
      <c r="D3950" s="80"/>
      <c r="E3950" s="81"/>
      <c r="F3950" s="26" t="s">
        <v>2639</v>
      </c>
      <c r="G3950" s="82">
        <f>VLOOKUP($J3949,ASBVs!$A$2:$I$1041,9,FALSE)</f>
        <v>44706</v>
      </c>
      <c r="H3950" s="83"/>
      <c r="I3950" s="83"/>
      <c r="J3950" s="84"/>
    </row>
    <row r="3951" spans="2:10" ht="12.6" customHeight="1" x14ac:dyDescent="0.3">
      <c r="B3951" s="27" t="s">
        <v>0</v>
      </c>
      <c r="C3951" s="28" t="s">
        <v>1</v>
      </c>
      <c r="D3951" s="28" t="s">
        <v>2</v>
      </c>
      <c r="E3951" s="28" t="s">
        <v>3</v>
      </c>
      <c r="F3951" s="27" t="s">
        <v>4</v>
      </c>
      <c r="G3951" s="28" t="s">
        <v>1093</v>
      </c>
      <c r="H3951" s="28" t="s">
        <v>1092</v>
      </c>
      <c r="I3951" s="28" t="s">
        <v>5</v>
      </c>
      <c r="J3951" s="28" t="s">
        <v>2652</v>
      </c>
    </row>
    <row r="3952" spans="2:10" ht="12.6" customHeight="1" x14ac:dyDescent="0.3">
      <c r="B3952" s="29">
        <f>VLOOKUP($J3949,ASBVs!$A$2:$AP$1041,11,FALSE)</f>
        <v>0.64</v>
      </c>
      <c r="C3952" s="29">
        <f>VLOOKUP($J3949,ASBVs!$A$2:$AP$1041,13,FALSE)</f>
        <v>9.15</v>
      </c>
      <c r="D3952" s="29">
        <f>VLOOKUP($J3949,ASBVs!$A$2:$AP$1041,15,FALSE)</f>
        <v>13.52</v>
      </c>
      <c r="E3952" s="29">
        <f>VLOOKUP($J3949,ASBVs!$A$2:$AP$1041,17,FALSE)</f>
        <v>-0.7</v>
      </c>
      <c r="F3952" s="29">
        <f>VLOOKUP($J3949,ASBVs!$A$2:$AP$1041,19,FALSE)</f>
        <v>1.1100000000000001</v>
      </c>
      <c r="G3952" s="39">
        <f>VLOOKUP($J3949,ASBVs!$A$2:$AP$1041,41,FALSE)</f>
        <v>0.51</v>
      </c>
      <c r="H3952" s="39">
        <f>VLOOKUP($J3949,ASBVs!$A$2:$AP$1041,39,FALSE)</f>
        <v>0.31</v>
      </c>
      <c r="I3952" s="29">
        <f>VLOOKUP($J3949,ASBVs!$A$2:$AP$1041,21,FALSE)</f>
        <v>-0.25</v>
      </c>
      <c r="J3952" s="39">
        <f>VLOOKUP($J3949,ASBVs!$A$2:$AP$1041,31,FALSE)</f>
        <v>0.28999999999999998</v>
      </c>
    </row>
    <row r="3953" spans="2:10" ht="12.6" customHeight="1" x14ac:dyDescent="0.3">
      <c r="B3953" s="29">
        <f>VLOOKUP($J3949,ASBVs!$A$2:$AP$1041,12,FALSE)</f>
        <v>68</v>
      </c>
      <c r="C3953" s="29">
        <f>VLOOKUP($J3949,ASBVs!$A$2:$AP$1041,14,FALSE)</f>
        <v>71</v>
      </c>
      <c r="D3953" s="29">
        <f>VLOOKUP($J3949,ASBVs!$A$2:$AP$1041,16,FALSE)</f>
        <v>63</v>
      </c>
      <c r="E3953" s="29">
        <f>VLOOKUP($J3949,ASBVs!$A$2:$AP$1041,18,FALSE)</f>
        <v>67</v>
      </c>
      <c r="F3953" s="29">
        <f>VLOOKUP($J3949,ASBVs!$A$2:$AP$1041,20,FALSE)</f>
        <v>66</v>
      </c>
      <c r="G3953" s="29">
        <f>VLOOKUP($J3949,ASBVs!$A$2:$AP$1041,42,FALSE)</f>
        <v>60</v>
      </c>
      <c r="H3953" s="29">
        <f>VLOOKUP($J3949,ASBVs!$A$2:$AP$1041,40,FALSE)</f>
        <v>52</v>
      </c>
      <c r="I3953" s="29">
        <f>VLOOKUP($J3949,ASBVs!$A$2:$AP$1041,22,FALSE)</f>
        <v>61</v>
      </c>
      <c r="J3953" s="29">
        <f>VLOOKUP($J3949,ASBVs!$A$2:$AP$1041,32,FALSE)</f>
        <v>58</v>
      </c>
    </row>
    <row r="3954" spans="2:10" ht="12.6" customHeight="1" x14ac:dyDescent="0.3">
      <c r="B3954" s="31" t="s">
        <v>1089</v>
      </c>
      <c r="C3954" s="27" t="s">
        <v>1090</v>
      </c>
      <c r="D3954" s="27" t="s">
        <v>1091</v>
      </c>
      <c r="E3954" s="27" t="s">
        <v>8</v>
      </c>
      <c r="F3954" s="27" t="s">
        <v>6</v>
      </c>
      <c r="G3954" s="27" t="s">
        <v>7</v>
      </c>
      <c r="H3954" s="27" t="s">
        <v>2638</v>
      </c>
      <c r="I3954" s="85" t="s">
        <v>2700</v>
      </c>
      <c r="J3954" s="86"/>
    </row>
    <row r="3955" spans="2:10" ht="12.6" customHeight="1" x14ac:dyDescent="0.3">
      <c r="B3955" s="30">
        <f>VLOOKUP($J3949,ASBVs!$A$2:$AP$1041,33,FALSE)</f>
        <v>0.04</v>
      </c>
      <c r="C3955" s="30">
        <f>VLOOKUP($J3949,ASBVs!$A$2:$AP$1041,35,FALSE)</f>
        <v>0.33</v>
      </c>
      <c r="D3955" s="30">
        <f>VLOOKUP($J3949,ASBVs!$A$2:$AP$1041,37,FALSE)</f>
        <v>0.01</v>
      </c>
      <c r="E3955" s="32">
        <f>VLOOKUP($J3949,ASBVs!$A$2:$AP$1041,29,FALSE)</f>
        <v>5.17</v>
      </c>
      <c r="F3955" s="32">
        <f>VLOOKUP($J3949,ASBVs!$A$2:$AP$1041,23,FALSE)</f>
        <v>-0.59</v>
      </c>
      <c r="G3955" s="32">
        <f>VLOOKUP($J3949,ASBVs!$A$2:$AP$1041,25,FALSE)</f>
        <v>3.74</v>
      </c>
      <c r="H3955" s="32">
        <f>VLOOKUP($J3949,ASBVs!$A$2:$AP$1041,27,FALSE)</f>
        <v>1.07</v>
      </c>
      <c r="I3955" s="86"/>
      <c r="J3955" s="86"/>
    </row>
    <row r="3956" spans="2:10" ht="12.6" customHeight="1" x14ac:dyDescent="0.3">
      <c r="B3956" s="33">
        <f>VLOOKUP($J3949,ASBVs!$A$2:$AP$1041,34,FALSE)</f>
        <v>46</v>
      </c>
      <c r="C3956" s="33">
        <f>VLOOKUP($J3949,ASBVs!$A$2:$AP$1041,36,FALSE)</f>
        <v>55</v>
      </c>
      <c r="D3956" s="33">
        <f>VLOOKUP($J3949,ASBVs!$A$2:$AP$1041,38,FALSE)</f>
        <v>40</v>
      </c>
      <c r="E3956" s="33">
        <f>VLOOKUP($J3949,ASBVs!$A$2:$AP$1041,30,FALSE)</f>
        <v>61</v>
      </c>
      <c r="F3956" s="33">
        <f>VLOOKUP($J3949,ASBVs!$A$2:$AP$1041,24,FALSE)</f>
        <v>53</v>
      </c>
      <c r="G3956" s="33">
        <f>VLOOKUP($J3949,ASBVs!$A$2:$AP$1041,26,FALSE)</f>
        <v>52</v>
      </c>
      <c r="H3956" s="33">
        <f>VLOOKUP($J3949,ASBVs!$A$2:$AP$1041,28,FALSE)</f>
        <v>55</v>
      </c>
      <c r="I3956" s="99">
        <f>VLOOKUP($J3949,ASBVs!$A$2:$AQ$1041,43,FALSE)</f>
        <v>8.9</v>
      </c>
      <c r="J3956" s="79"/>
    </row>
    <row r="3957" spans="2:10" ht="12.6" customHeight="1" x14ac:dyDescent="0.3">
      <c r="B3957" s="87" t="s">
        <v>2695</v>
      </c>
      <c r="C3957" s="88"/>
      <c r="D3957" s="89" t="s">
        <v>2699</v>
      </c>
      <c r="E3957" s="90"/>
      <c r="F3957" s="91" t="str">
        <f>VLOOKUP($J3949,ASBVs!$A$2:$F$1041,6,FALSE)</f>
        <v xml:space="preserve"> </v>
      </c>
      <c r="G3957" s="34" t="s">
        <v>2669</v>
      </c>
      <c r="H3957" s="35" t="str">
        <f>VLOOKUP($J3949,ASBVs!$A$2:$AU$1041,46,FALSE)</f>
        <v>1</v>
      </c>
      <c r="I3957" s="34" t="s">
        <v>2670</v>
      </c>
      <c r="J3957" s="35" t="str">
        <f>VLOOKUP($J3949,ASBVs!$A$2:$AU$1041,47,FALSE)</f>
        <v>2</v>
      </c>
    </row>
    <row r="3958" spans="2:10" ht="12.6" customHeight="1" x14ac:dyDescent="0.3">
      <c r="B3958" s="93">
        <f>VLOOKUP($J3949,ASBVs!$A$2:$AS$1041,45,FALSE)</f>
        <v>125.24</v>
      </c>
      <c r="C3958" s="94"/>
      <c r="D3958" s="93">
        <f>VLOOKUP($J3949,ASBVs!$A$2:$AS$1041,44,FALSE)</f>
        <v>164.31</v>
      </c>
      <c r="E3958" s="94"/>
      <c r="F3958" s="92"/>
      <c r="G3958" s="34" t="s">
        <v>2671</v>
      </c>
      <c r="H3958" s="35" t="str">
        <f>VLOOKUP($J3949,ASBVs!$A$2:$AW$1041,48,FALSE)</f>
        <v>2</v>
      </c>
      <c r="I3958" s="34" t="s">
        <v>2672</v>
      </c>
      <c r="J3958" s="35">
        <f>VLOOKUP($J3949,ASBVs!$A$2:$AW$1041,49,FALSE)</f>
        <v>3</v>
      </c>
    </row>
    <row r="3959" spans="2:10" ht="12.6" customHeight="1" x14ac:dyDescent="0.3">
      <c r="B3959" s="36" t="s">
        <v>2696</v>
      </c>
      <c r="C3959" s="95" t="str">
        <f>VLOOKUP($J3949,ASBVs!$A$2:$E$1041,5,FALSE)</f>
        <v xml:space="preserve">Individual </v>
      </c>
      <c r="D3959" s="96"/>
      <c r="E3959" s="97" t="s">
        <v>2697</v>
      </c>
      <c r="F3959" s="98"/>
      <c r="G3959" s="74"/>
      <c r="H3959" s="75"/>
      <c r="I3959" s="37" t="s">
        <v>2698</v>
      </c>
      <c r="J3959" s="38"/>
    </row>
    <row r="3961" spans="2:10" ht="12.6" customHeight="1" x14ac:dyDescent="0.3">
      <c r="B3961" s="76" t="s">
        <v>2692</v>
      </c>
      <c r="C3961" s="77"/>
      <c r="D3961" s="20" t="str">
        <f>VLOOKUP($J3961,ASBVs!$A$2:$B$1041,2,FALSE)</f>
        <v>226651</v>
      </c>
      <c r="E3961" s="21"/>
      <c r="F3961" s="22" t="str">
        <f>VLOOKUP($J3961,ASBVs!$A$2:$J$1041,10,FALSE)</f>
        <v>Single</v>
      </c>
      <c r="G3961" s="78" t="str">
        <f>VLOOKUP($J3961,ASBVs!$A$2:$AX$1041,50,FALSE)</f>
        <v>«««««</v>
      </c>
      <c r="H3961" s="79"/>
      <c r="I3961" s="23" t="s">
        <v>2693</v>
      </c>
      <c r="J3961" s="24">
        <v>321</v>
      </c>
    </row>
    <row r="3962" spans="2:10" ht="12.6" customHeight="1" x14ac:dyDescent="0.3">
      <c r="B3962" s="25" t="s">
        <v>2694</v>
      </c>
      <c r="C3962" s="80" t="str">
        <f>VLOOKUP($J3961,ASBVs!$A$2:$H$1041,8,FALSE)</f>
        <v>193431</v>
      </c>
      <c r="D3962" s="80"/>
      <c r="E3962" s="81"/>
      <c r="F3962" s="26" t="s">
        <v>2639</v>
      </c>
      <c r="G3962" s="82">
        <f>VLOOKUP($J3961,ASBVs!$A$2:$I$1041,9,FALSE)</f>
        <v>44736</v>
      </c>
      <c r="H3962" s="83"/>
      <c r="I3962" s="83"/>
      <c r="J3962" s="84"/>
    </row>
    <row r="3963" spans="2:10" ht="12.6" customHeight="1" x14ac:dyDescent="0.3">
      <c r="B3963" s="27" t="s">
        <v>0</v>
      </c>
      <c r="C3963" s="28" t="s">
        <v>1</v>
      </c>
      <c r="D3963" s="28" t="s">
        <v>2</v>
      </c>
      <c r="E3963" s="28" t="s">
        <v>3</v>
      </c>
      <c r="F3963" s="27" t="s">
        <v>4</v>
      </c>
      <c r="G3963" s="28" t="s">
        <v>1093</v>
      </c>
      <c r="H3963" s="28" t="s">
        <v>1092</v>
      </c>
      <c r="I3963" s="28" t="s">
        <v>5</v>
      </c>
      <c r="J3963" s="28" t="s">
        <v>2652</v>
      </c>
    </row>
    <row r="3964" spans="2:10" ht="12.6" customHeight="1" x14ac:dyDescent="0.3">
      <c r="B3964" s="29">
        <f>VLOOKUP($J3961,ASBVs!$A$2:$AP$1041,11,FALSE)</f>
        <v>0.79</v>
      </c>
      <c r="C3964" s="29">
        <f>VLOOKUP($J3961,ASBVs!$A$2:$AP$1041,13,FALSE)</f>
        <v>11.7</v>
      </c>
      <c r="D3964" s="29">
        <f>VLOOKUP($J3961,ASBVs!$A$2:$AP$1041,15,FALSE)</f>
        <v>15.4</v>
      </c>
      <c r="E3964" s="29">
        <f>VLOOKUP($J3961,ASBVs!$A$2:$AP$1041,17,FALSE)</f>
        <v>-0.36</v>
      </c>
      <c r="F3964" s="29">
        <f>VLOOKUP($J3961,ASBVs!$A$2:$AP$1041,19,FALSE)</f>
        <v>1.91</v>
      </c>
      <c r="G3964" s="39">
        <f>VLOOKUP($J3961,ASBVs!$A$2:$AP$1041,41,FALSE)</f>
        <v>0.36</v>
      </c>
      <c r="H3964" s="39">
        <f>VLOOKUP($J3961,ASBVs!$A$2:$AP$1041,39,FALSE)</f>
        <v>0.22</v>
      </c>
      <c r="I3964" s="29">
        <f>VLOOKUP($J3961,ASBVs!$A$2:$AP$1041,21,FALSE)</f>
        <v>1.03</v>
      </c>
      <c r="J3964" s="39">
        <f>VLOOKUP($J3961,ASBVs!$A$2:$AP$1041,31,FALSE)</f>
        <v>0.25</v>
      </c>
    </row>
    <row r="3965" spans="2:10" ht="12.6" customHeight="1" x14ac:dyDescent="0.3">
      <c r="B3965" s="29">
        <f>VLOOKUP($J3961,ASBVs!$A$2:$AP$1041,12,FALSE)</f>
        <v>61</v>
      </c>
      <c r="C3965" s="29">
        <f>VLOOKUP($J3961,ASBVs!$A$2:$AP$1041,14,FALSE)</f>
        <v>64</v>
      </c>
      <c r="D3965" s="29">
        <f>VLOOKUP($J3961,ASBVs!$A$2:$AP$1041,16,FALSE)</f>
        <v>55</v>
      </c>
      <c r="E3965" s="29">
        <f>VLOOKUP($J3961,ASBVs!$A$2:$AP$1041,18,FALSE)</f>
        <v>59</v>
      </c>
      <c r="F3965" s="29">
        <f>VLOOKUP($J3961,ASBVs!$A$2:$AP$1041,20,FALSE)</f>
        <v>59</v>
      </c>
      <c r="G3965" s="29">
        <f>VLOOKUP($J3961,ASBVs!$A$2:$AP$1041,42,FALSE)</f>
        <v>49</v>
      </c>
      <c r="H3965" s="29">
        <f>VLOOKUP($J3961,ASBVs!$A$2:$AP$1041,40,FALSE)</f>
        <v>42</v>
      </c>
      <c r="I3965" s="29">
        <f>VLOOKUP($J3961,ASBVs!$A$2:$AP$1041,22,FALSE)</f>
        <v>54</v>
      </c>
      <c r="J3965" s="29">
        <f>VLOOKUP($J3961,ASBVs!$A$2:$AP$1041,32,FALSE)</f>
        <v>48</v>
      </c>
    </row>
    <row r="3966" spans="2:10" ht="12.6" customHeight="1" x14ac:dyDescent="0.3">
      <c r="B3966" s="31" t="s">
        <v>1089</v>
      </c>
      <c r="C3966" s="27" t="s">
        <v>1090</v>
      </c>
      <c r="D3966" s="27" t="s">
        <v>1091</v>
      </c>
      <c r="E3966" s="27" t="s">
        <v>8</v>
      </c>
      <c r="F3966" s="27" t="s">
        <v>6</v>
      </c>
      <c r="G3966" s="27" t="s">
        <v>7</v>
      </c>
      <c r="H3966" s="27" t="s">
        <v>2638</v>
      </c>
      <c r="I3966" s="85" t="s">
        <v>2700</v>
      </c>
      <c r="J3966" s="86"/>
    </row>
    <row r="3967" spans="2:10" ht="12.6" customHeight="1" x14ac:dyDescent="0.3">
      <c r="B3967" s="30">
        <f>VLOOKUP($J3961,ASBVs!$A$2:$AP$1041,33,FALSE)</f>
        <v>0.05</v>
      </c>
      <c r="C3967" s="30">
        <f>VLOOKUP($J3961,ASBVs!$A$2:$AP$1041,35,FALSE)</f>
        <v>0.14000000000000001</v>
      </c>
      <c r="D3967" s="30">
        <f>VLOOKUP($J3961,ASBVs!$A$2:$AP$1041,37,FALSE)</f>
        <v>0.03</v>
      </c>
      <c r="E3967" s="32">
        <f>VLOOKUP($J3961,ASBVs!$A$2:$AP$1041,29,FALSE)</f>
        <v>6.02</v>
      </c>
      <c r="F3967" s="32">
        <f>VLOOKUP($J3961,ASBVs!$A$2:$AP$1041,23,FALSE)</f>
        <v>-0.01</v>
      </c>
      <c r="G3967" s="32">
        <f>VLOOKUP($J3961,ASBVs!$A$2:$AP$1041,25,FALSE)</f>
        <v>3.66</v>
      </c>
      <c r="H3967" s="32">
        <f>VLOOKUP($J3961,ASBVs!$A$2:$AP$1041,27,FALSE)</f>
        <v>2.78</v>
      </c>
      <c r="I3967" s="86"/>
      <c r="J3967" s="86"/>
    </row>
    <row r="3968" spans="2:10" ht="12.6" customHeight="1" x14ac:dyDescent="0.3">
      <c r="B3968" s="33">
        <f>VLOOKUP($J3961,ASBVs!$A$2:$AP$1041,34,FALSE)</f>
        <v>37</v>
      </c>
      <c r="C3968" s="33">
        <f>VLOOKUP($J3961,ASBVs!$A$2:$AP$1041,36,FALSE)</f>
        <v>45</v>
      </c>
      <c r="D3968" s="33">
        <f>VLOOKUP($J3961,ASBVs!$A$2:$AP$1041,38,FALSE)</f>
        <v>31</v>
      </c>
      <c r="E3968" s="33">
        <f>VLOOKUP($J3961,ASBVs!$A$2:$AP$1041,30,FALSE)</f>
        <v>53</v>
      </c>
      <c r="F3968" s="33">
        <f>VLOOKUP($J3961,ASBVs!$A$2:$AP$1041,24,FALSE)</f>
        <v>44</v>
      </c>
      <c r="G3968" s="33">
        <f>VLOOKUP($J3961,ASBVs!$A$2:$AP$1041,26,FALSE)</f>
        <v>43</v>
      </c>
      <c r="H3968" s="33">
        <f>VLOOKUP($J3961,ASBVs!$A$2:$AP$1041,28,FALSE)</f>
        <v>47</v>
      </c>
      <c r="I3968" s="99">
        <f>VLOOKUP($J3961,ASBVs!$A$2:$AQ$1041,43,FALSE)</f>
        <v>12.729999999999999</v>
      </c>
      <c r="J3968" s="79"/>
    </row>
    <row r="3969" spans="2:10" ht="12.6" customHeight="1" x14ac:dyDescent="0.3">
      <c r="B3969" s="87" t="s">
        <v>2695</v>
      </c>
      <c r="C3969" s="88"/>
      <c r="D3969" s="89" t="s">
        <v>2699</v>
      </c>
      <c r="E3969" s="90"/>
      <c r="F3969" s="91" t="str">
        <f>VLOOKUP($J3961,ASBVs!$A$2:$F$1041,6,FALSE)</f>
        <v xml:space="preserve"> </v>
      </c>
      <c r="G3969" s="34" t="s">
        <v>2669</v>
      </c>
      <c r="H3969" s="35" t="str">
        <f>VLOOKUP($J3961,ASBVs!$A$2:$AU$1041,46,FALSE)</f>
        <v>2</v>
      </c>
      <c r="I3969" s="34" t="s">
        <v>2670</v>
      </c>
      <c r="J3969" s="35" t="str">
        <f>VLOOKUP($J3961,ASBVs!$A$2:$AU$1041,47,FALSE)</f>
        <v>2</v>
      </c>
    </row>
    <row r="3970" spans="2:10" ht="12.6" customHeight="1" x14ac:dyDescent="0.3">
      <c r="B3970" s="93">
        <f>VLOOKUP($J3961,ASBVs!$A$2:$AS$1041,45,FALSE)</f>
        <v>134.37</v>
      </c>
      <c r="C3970" s="94"/>
      <c r="D3970" s="93">
        <f>VLOOKUP($J3961,ASBVs!$A$2:$AS$1041,44,FALSE)</f>
        <v>173.91</v>
      </c>
      <c r="E3970" s="94"/>
      <c r="F3970" s="92"/>
      <c r="G3970" s="34" t="s">
        <v>2671</v>
      </c>
      <c r="H3970" s="35" t="str">
        <f>VLOOKUP($J3961,ASBVs!$A$2:$AW$1041,48,FALSE)</f>
        <v>3</v>
      </c>
      <c r="I3970" s="34" t="s">
        <v>2672</v>
      </c>
      <c r="J3970" s="35">
        <f>VLOOKUP($J3961,ASBVs!$A$2:$AW$1041,49,FALSE)</f>
        <v>3</v>
      </c>
    </row>
    <row r="3971" spans="2:10" ht="12.6" customHeight="1" x14ac:dyDescent="0.3">
      <c r="B3971" s="36" t="s">
        <v>2696</v>
      </c>
      <c r="C3971" s="95" t="str">
        <f>VLOOKUP($J3961,ASBVs!$A$2:$E$1041,5,FALSE)</f>
        <v xml:space="preserve">Individual </v>
      </c>
      <c r="D3971" s="96"/>
      <c r="E3971" s="97" t="s">
        <v>2697</v>
      </c>
      <c r="F3971" s="98"/>
      <c r="G3971" s="74"/>
      <c r="H3971" s="75"/>
      <c r="I3971" s="37" t="s">
        <v>2698</v>
      </c>
      <c r="J3971" s="38"/>
    </row>
    <row r="3973" spans="2:10" ht="12.6" customHeight="1" x14ac:dyDescent="0.3">
      <c r="B3973" s="76" t="s">
        <v>2692</v>
      </c>
      <c r="C3973" s="77"/>
      <c r="D3973" s="20" t="str">
        <f>VLOOKUP($J3973,ASBVs!$A$2:$B$1041,2,FALSE)</f>
        <v>225427</v>
      </c>
      <c r="E3973" s="21"/>
      <c r="F3973" s="22" t="str">
        <f>VLOOKUP($J3973,ASBVs!$A$2:$J$1041,10,FALSE)</f>
        <v>Twin</v>
      </c>
      <c r="G3973" s="78" t="str">
        <f>VLOOKUP($J3973,ASBVs!$A$2:$AX$1041,50,FALSE)</f>
        <v xml:space="preserve"> </v>
      </c>
      <c r="H3973" s="79"/>
      <c r="I3973" s="23" t="s">
        <v>2693</v>
      </c>
      <c r="J3973" s="24">
        <v>322</v>
      </c>
    </row>
    <row r="3974" spans="2:10" ht="12.6" customHeight="1" x14ac:dyDescent="0.3">
      <c r="B3974" s="25" t="s">
        <v>2694</v>
      </c>
      <c r="C3974" s="80" t="str">
        <f>VLOOKUP($J3973,ASBVs!$A$2:$H$1041,8,FALSE)</f>
        <v>205435</v>
      </c>
      <c r="D3974" s="80"/>
      <c r="E3974" s="81"/>
      <c r="F3974" s="26" t="s">
        <v>2639</v>
      </c>
      <c r="G3974" s="82">
        <f>VLOOKUP($J3973,ASBVs!$A$2:$I$1041,9,FALSE)</f>
        <v>44725</v>
      </c>
      <c r="H3974" s="83"/>
      <c r="I3974" s="83"/>
      <c r="J3974" s="84"/>
    </row>
    <row r="3975" spans="2:10" ht="12.6" customHeight="1" x14ac:dyDescent="0.3">
      <c r="B3975" s="27" t="s">
        <v>0</v>
      </c>
      <c r="C3975" s="28" t="s">
        <v>1</v>
      </c>
      <c r="D3975" s="28" t="s">
        <v>2</v>
      </c>
      <c r="E3975" s="28" t="s">
        <v>3</v>
      </c>
      <c r="F3975" s="27" t="s">
        <v>4</v>
      </c>
      <c r="G3975" s="28" t="s">
        <v>1093</v>
      </c>
      <c r="H3975" s="28" t="s">
        <v>1092</v>
      </c>
      <c r="I3975" s="28" t="s">
        <v>5</v>
      </c>
      <c r="J3975" s="28" t="s">
        <v>2652</v>
      </c>
    </row>
    <row r="3976" spans="2:10" ht="12.6" customHeight="1" x14ac:dyDescent="0.3">
      <c r="B3976" s="29">
        <f>VLOOKUP($J3973,ASBVs!$A$2:$AP$1041,11,FALSE)</f>
        <v>0.55000000000000004</v>
      </c>
      <c r="C3976" s="29">
        <f>VLOOKUP($J3973,ASBVs!$A$2:$AP$1041,13,FALSE)</f>
        <v>9.58</v>
      </c>
      <c r="D3976" s="29">
        <f>VLOOKUP($J3973,ASBVs!$A$2:$AP$1041,15,FALSE)</f>
        <v>10.96</v>
      </c>
      <c r="E3976" s="29">
        <f>VLOOKUP($J3973,ASBVs!$A$2:$AP$1041,17,FALSE)</f>
        <v>-0.43</v>
      </c>
      <c r="F3976" s="29">
        <f>VLOOKUP($J3973,ASBVs!$A$2:$AP$1041,19,FALSE)</f>
        <v>2.23</v>
      </c>
      <c r="G3976" s="39">
        <f>VLOOKUP($J3973,ASBVs!$A$2:$AP$1041,41,FALSE)</f>
        <v>0.39</v>
      </c>
      <c r="H3976" s="39">
        <f>VLOOKUP($J3973,ASBVs!$A$2:$AP$1041,39,FALSE)</f>
        <v>0.22</v>
      </c>
      <c r="I3976" s="29">
        <f>VLOOKUP($J3973,ASBVs!$A$2:$AP$1041,21,FALSE)</f>
        <v>2.19</v>
      </c>
      <c r="J3976" s="39">
        <f>VLOOKUP($J3973,ASBVs!$A$2:$AP$1041,31,FALSE)</f>
        <v>0.24</v>
      </c>
    </row>
    <row r="3977" spans="2:10" ht="12.6" customHeight="1" x14ac:dyDescent="0.3">
      <c r="B3977" s="29">
        <f>VLOOKUP($J3973,ASBVs!$A$2:$AP$1041,12,FALSE)</f>
        <v>68</v>
      </c>
      <c r="C3977" s="29">
        <f>VLOOKUP($J3973,ASBVs!$A$2:$AP$1041,14,FALSE)</f>
        <v>71</v>
      </c>
      <c r="D3977" s="29">
        <f>VLOOKUP($J3973,ASBVs!$A$2:$AP$1041,16,FALSE)</f>
        <v>62</v>
      </c>
      <c r="E3977" s="29">
        <f>VLOOKUP($J3973,ASBVs!$A$2:$AP$1041,18,FALSE)</f>
        <v>67</v>
      </c>
      <c r="F3977" s="29">
        <f>VLOOKUP($J3973,ASBVs!$A$2:$AP$1041,20,FALSE)</f>
        <v>67</v>
      </c>
      <c r="G3977" s="29">
        <f>VLOOKUP($J3973,ASBVs!$A$2:$AP$1041,42,FALSE)</f>
        <v>61</v>
      </c>
      <c r="H3977" s="29">
        <f>VLOOKUP($J3973,ASBVs!$A$2:$AP$1041,40,FALSE)</f>
        <v>50</v>
      </c>
      <c r="I3977" s="29">
        <f>VLOOKUP($J3973,ASBVs!$A$2:$AP$1041,22,FALSE)</f>
        <v>60</v>
      </c>
      <c r="J3977" s="29">
        <f>VLOOKUP($J3973,ASBVs!$A$2:$AP$1041,32,FALSE)</f>
        <v>59</v>
      </c>
    </row>
    <row r="3978" spans="2:10" ht="12.6" customHeight="1" x14ac:dyDescent="0.3">
      <c r="B3978" s="31" t="s">
        <v>1089</v>
      </c>
      <c r="C3978" s="27" t="s">
        <v>1090</v>
      </c>
      <c r="D3978" s="27" t="s">
        <v>1091</v>
      </c>
      <c r="E3978" s="27" t="s">
        <v>8</v>
      </c>
      <c r="F3978" s="27" t="s">
        <v>6</v>
      </c>
      <c r="G3978" s="27" t="s">
        <v>7</v>
      </c>
      <c r="H3978" s="27" t="s">
        <v>2638</v>
      </c>
      <c r="I3978" s="85" t="s">
        <v>2700</v>
      </c>
      <c r="J3978" s="86"/>
    </row>
    <row r="3979" spans="2:10" ht="12.6" customHeight="1" x14ac:dyDescent="0.3">
      <c r="B3979" s="30">
        <f>VLOOKUP($J3973,ASBVs!$A$2:$AP$1041,33,FALSE)</f>
        <v>0.03</v>
      </c>
      <c r="C3979" s="30">
        <f>VLOOKUP($J3973,ASBVs!$A$2:$AP$1041,35,FALSE)</f>
        <v>0.23</v>
      </c>
      <c r="D3979" s="30">
        <f>VLOOKUP($J3973,ASBVs!$A$2:$AP$1041,37,FALSE)</f>
        <v>0.01</v>
      </c>
      <c r="E3979" s="32">
        <f>VLOOKUP($J3973,ASBVs!$A$2:$AP$1041,29,FALSE)</f>
        <v>6.23</v>
      </c>
      <c r="F3979" s="32">
        <f>VLOOKUP($J3973,ASBVs!$A$2:$AP$1041,23,FALSE)</f>
        <v>-0.5</v>
      </c>
      <c r="G3979" s="32">
        <f>VLOOKUP($J3973,ASBVs!$A$2:$AP$1041,25,FALSE)</f>
        <v>5.14</v>
      </c>
      <c r="H3979" s="32">
        <f>VLOOKUP($J3973,ASBVs!$A$2:$AP$1041,27,FALSE)</f>
        <v>2.13</v>
      </c>
      <c r="I3979" s="86"/>
      <c r="J3979" s="86"/>
    </row>
    <row r="3980" spans="2:10" ht="12.6" customHeight="1" x14ac:dyDescent="0.3">
      <c r="B3980" s="33">
        <f>VLOOKUP($J3973,ASBVs!$A$2:$AP$1041,34,FALSE)</f>
        <v>42</v>
      </c>
      <c r="C3980" s="33">
        <f>VLOOKUP($J3973,ASBVs!$A$2:$AP$1041,36,FALSE)</f>
        <v>54</v>
      </c>
      <c r="D3980" s="33">
        <f>VLOOKUP($J3973,ASBVs!$A$2:$AP$1041,38,FALSE)</f>
        <v>34</v>
      </c>
      <c r="E3980" s="33">
        <f>VLOOKUP($J3973,ASBVs!$A$2:$AP$1041,30,FALSE)</f>
        <v>61</v>
      </c>
      <c r="F3980" s="33">
        <f>VLOOKUP($J3973,ASBVs!$A$2:$AP$1041,24,FALSE)</f>
        <v>51</v>
      </c>
      <c r="G3980" s="33">
        <f>VLOOKUP($J3973,ASBVs!$A$2:$AP$1041,26,FALSE)</f>
        <v>50</v>
      </c>
      <c r="H3980" s="33">
        <f>VLOOKUP($J3973,ASBVs!$A$2:$AP$1041,28,FALSE)</f>
        <v>54</v>
      </c>
      <c r="I3980" s="99">
        <f>VLOOKUP($J3973,ASBVs!$A$2:$AQ$1041,43,FALSE)</f>
        <v>11.77</v>
      </c>
      <c r="J3980" s="79"/>
    </row>
    <row r="3981" spans="2:10" ht="12.6" customHeight="1" x14ac:dyDescent="0.3">
      <c r="B3981" s="87" t="s">
        <v>2695</v>
      </c>
      <c r="C3981" s="88"/>
      <c r="D3981" s="89" t="s">
        <v>2699</v>
      </c>
      <c r="E3981" s="90"/>
      <c r="F3981" s="91" t="str">
        <f>VLOOKUP($J3973,ASBVs!$A$2:$F$1041,6,FALSE)</f>
        <v xml:space="preserve"> </v>
      </c>
      <c r="G3981" s="34" t="s">
        <v>2669</v>
      </c>
      <c r="H3981" s="35" t="str">
        <f>VLOOKUP($J3973,ASBVs!$A$2:$AU$1041,46,FALSE)</f>
        <v>2</v>
      </c>
      <c r="I3981" s="34" t="s">
        <v>2670</v>
      </c>
      <c r="J3981" s="35" t="str">
        <f>VLOOKUP($J3973,ASBVs!$A$2:$AU$1041,47,FALSE)</f>
        <v>1</v>
      </c>
    </row>
    <row r="3982" spans="2:10" ht="12.6" customHeight="1" x14ac:dyDescent="0.3">
      <c r="B3982" s="93">
        <f>VLOOKUP($J3973,ASBVs!$A$2:$AS$1041,45,FALSE)</f>
        <v>131.52000000000001</v>
      </c>
      <c r="C3982" s="94"/>
      <c r="D3982" s="93">
        <f>VLOOKUP($J3973,ASBVs!$A$2:$AS$1041,44,FALSE)</f>
        <v>174.56</v>
      </c>
      <c r="E3982" s="94"/>
      <c r="F3982" s="92"/>
      <c r="G3982" s="34" t="s">
        <v>2671</v>
      </c>
      <c r="H3982" s="35" t="str">
        <f>VLOOKUP($J3973,ASBVs!$A$2:$AW$1041,48,FALSE)</f>
        <v>2</v>
      </c>
      <c r="I3982" s="34" t="s">
        <v>2672</v>
      </c>
      <c r="J3982" s="35">
        <f>VLOOKUP($J3973,ASBVs!$A$2:$AW$1041,49,FALSE)</f>
        <v>3</v>
      </c>
    </row>
    <row r="3983" spans="2:10" ht="12.6" customHeight="1" x14ac:dyDescent="0.3">
      <c r="B3983" s="36" t="s">
        <v>2696</v>
      </c>
      <c r="C3983" s="95" t="str">
        <f>VLOOKUP($J3973,ASBVs!$A$2:$E$1041,5,FALSE)</f>
        <v xml:space="preserve">Individual </v>
      </c>
      <c r="D3983" s="96"/>
      <c r="E3983" s="97" t="s">
        <v>2697</v>
      </c>
      <c r="F3983" s="98"/>
      <c r="G3983" s="74"/>
      <c r="H3983" s="75"/>
      <c r="I3983" s="37" t="s">
        <v>2698</v>
      </c>
      <c r="J3983" s="38"/>
    </row>
    <row r="3985" spans="2:10" ht="12.6" customHeight="1" x14ac:dyDescent="0.3">
      <c r="B3985" s="76" t="s">
        <v>2692</v>
      </c>
      <c r="C3985" s="77"/>
      <c r="D3985" s="20" t="str">
        <f>VLOOKUP($J3985,ASBVs!$A$2:$B$1041,2,FALSE)</f>
        <v>225482</v>
      </c>
      <c r="E3985" s="21"/>
      <c r="F3985" s="22" t="str">
        <f>VLOOKUP($J3985,ASBVs!$A$2:$J$1041,10,FALSE)</f>
        <v>Twin</v>
      </c>
      <c r="G3985" s="78" t="str">
        <f>VLOOKUP($J3985,ASBVs!$A$2:$AX$1041,50,FALSE)</f>
        <v>«««««</v>
      </c>
      <c r="H3985" s="79"/>
      <c r="I3985" s="23" t="s">
        <v>2693</v>
      </c>
      <c r="J3985" s="24">
        <v>323</v>
      </c>
    </row>
    <row r="3986" spans="2:10" ht="12.6" customHeight="1" x14ac:dyDescent="0.3">
      <c r="B3986" s="25" t="s">
        <v>2694</v>
      </c>
      <c r="C3986" s="80" t="str">
        <f>VLOOKUP($J3985,ASBVs!$A$2:$H$1041,8,FALSE)</f>
        <v>207279</v>
      </c>
      <c r="D3986" s="80"/>
      <c r="E3986" s="81"/>
      <c r="F3986" s="26" t="s">
        <v>2639</v>
      </c>
      <c r="G3986" s="82">
        <f>VLOOKUP($J3985,ASBVs!$A$2:$I$1041,9,FALSE)</f>
        <v>44726</v>
      </c>
      <c r="H3986" s="83"/>
      <c r="I3986" s="83"/>
      <c r="J3986" s="84"/>
    </row>
    <row r="3987" spans="2:10" ht="12.6" customHeight="1" x14ac:dyDescent="0.3">
      <c r="B3987" s="27" t="s">
        <v>0</v>
      </c>
      <c r="C3987" s="28" t="s">
        <v>1</v>
      </c>
      <c r="D3987" s="28" t="s">
        <v>2</v>
      </c>
      <c r="E3987" s="28" t="s">
        <v>3</v>
      </c>
      <c r="F3987" s="27" t="s">
        <v>4</v>
      </c>
      <c r="G3987" s="28" t="s">
        <v>1093</v>
      </c>
      <c r="H3987" s="28" t="s">
        <v>1092</v>
      </c>
      <c r="I3987" s="28" t="s">
        <v>5</v>
      </c>
      <c r="J3987" s="28" t="s">
        <v>2652</v>
      </c>
    </row>
    <row r="3988" spans="2:10" ht="12.6" customHeight="1" x14ac:dyDescent="0.3">
      <c r="B3988" s="29">
        <f>VLOOKUP($J3985,ASBVs!$A$2:$AP$1041,11,FALSE)</f>
        <v>0.31</v>
      </c>
      <c r="C3988" s="29">
        <f>VLOOKUP($J3985,ASBVs!$A$2:$AP$1041,13,FALSE)</f>
        <v>8.02</v>
      </c>
      <c r="D3988" s="29">
        <f>VLOOKUP($J3985,ASBVs!$A$2:$AP$1041,15,FALSE)</f>
        <v>12.77</v>
      </c>
      <c r="E3988" s="29">
        <f>VLOOKUP($J3985,ASBVs!$A$2:$AP$1041,17,FALSE)</f>
        <v>0.8</v>
      </c>
      <c r="F3988" s="29">
        <f>VLOOKUP($J3985,ASBVs!$A$2:$AP$1041,19,FALSE)</f>
        <v>2.2799999999999998</v>
      </c>
      <c r="G3988" s="39">
        <f>VLOOKUP($J3985,ASBVs!$A$2:$AP$1041,41,FALSE)</f>
        <v>0.52</v>
      </c>
      <c r="H3988" s="39">
        <f>VLOOKUP($J3985,ASBVs!$A$2:$AP$1041,39,FALSE)</f>
        <v>0.3</v>
      </c>
      <c r="I3988" s="29">
        <f>VLOOKUP($J3985,ASBVs!$A$2:$AP$1041,21,FALSE)</f>
        <v>0.3</v>
      </c>
      <c r="J3988" s="39">
        <f>VLOOKUP($J3985,ASBVs!$A$2:$AP$1041,31,FALSE)</f>
        <v>0.34</v>
      </c>
    </row>
    <row r="3989" spans="2:10" ht="12.6" customHeight="1" x14ac:dyDescent="0.3">
      <c r="B3989" s="29">
        <f>VLOOKUP($J3985,ASBVs!$A$2:$AP$1041,12,FALSE)</f>
        <v>68</v>
      </c>
      <c r="C3989" s="29">
        <f>VLOOKUP($J3985,ASBVs!$A$2:$AP$1041,14,FALSE)</f>
        <v>71</v>
      </c>
      <c r="D3989" s="29">
        <f>VLOOKUP($J3985,ASBVs!$A$2:$AP$1041,16,FALSE)</f>
        <v>62</v>
      </c>
      <c r="E3989" s="29">
        <f>VLOOKUP($J3985,ASBVs!$A$2:$AP$1041,18,FALSE)</f>
        <v>66</v>
      </c>
      <c r="F3989" s="29">
        <f>VLOOKUP($J3985,ASBVs!$A$2:$AP$1041,20,FALSE)</f>
        <v>66</v>
      </c>
      <c r="G3989" s="29">
        <f>VLOOKUP($J3985,ASBVs!$A$2:$AP$1041,42,FALSE)</f>
        <v>59</v>
      </c>
      <c r="H3989" s="29">
        <f>VLOOKUP($J3985,ASBVs!$A$2:$AP$1041,40,FALSE)</f>
        <v>50</v>
      </c>
      <c r="I3989" s="29">
        <f>VLOOKUP($J3985,ASBVs!$A$2:$AP$1041,22,FALSE)</f>
        <v>60</v>
      </c>
      <c r="J3989" s="29">
        <f>VLOOKUP($J3985,ASBVs!$A$2:$AP$1041,32,FALSE)</f>
        <v>57</v>
      </c>
    </row>
    <row r="3990" spans="2:10" ht="12.6" customHeight="1" x14ac:dyDescent="0.3">
      <c r="B3990" s="31" t="s">
        <v>1089</v>
      </c>
      <c r="C3990" s="27" t="s">
        <v>1090</v>
      </c>
      <c r="D3990" s="27" t="s">
        <v>1091</v>
      </c>
      <c r="E3990" s="27" t="s">
        <v>8</v>
      </c>
      <c r="F3990" s="27" t="s">
        <v>6</v>
      </c>
      <c r="G3990" s="27" t="s">
        <v>7</v>
      </c>
      <c r="H3990" s="27" t="s">
        <v>2638</v>
      </c>
      <c r="I3990" s="85" t="s">
        <v>2700</v>
      </c>
      <c r="J3990" s="86"/>
    </row>
    <row r="3991" spans="2:10" ht="12.6" customHeight="1" x14ac:dyDescent="0.3">
      <c r="B3991" s="30">
        <f>VLOOKUP($J3985,ASBVs!$A$2:$AP$1041,33,FALSE)</f>
        <v>0.05</v>
      </c>
      <c r="C3991" s="30">
        <f>VLOOKUP($J3985,ASBVs!$A$2:$AP$1041,35,FALSE)</f>
        <v>0.25</v>
      </c>
      <c r="D3991" s="30">
        <f>VLOOKUP($J3985,ASBVs!$A$2:$AP$1041,37,FALSE)</f>
        <v>0.02</v>
      </c>
      <c r="E3991" s="32">
        <f>VLOOKUP($J3985,ASBVs!$A$2:$AP$1041,29,FALSE)</f>
        <v>3.9</v>
      </c>
      <c r="F3991" s="32">
        <f>VLOOKUP($J3985,ASBVs!$A$2:$AP$1041,23,FALSE)</f>
        <v>-0.06</v>
      </c>
      <c r="G3991" s="32">
        <f>VLOOKUP($J3985,ASBVs!$A$2:$AP$1041,25,FALSE)</f>
        <v>1.21</v>
      </c>
      <c r="H3991" s="32">
        <f>VLOOKUP($J3985,ASBVs!$A$2:$AP$1041,27,FALSE)</f>
        <v>2.59</v>
      </c>
      <c r="I3991" s="86"/>
      <c r="J3991" s="86"/>
    </row>
    <row r="3992" spans="2:10" ht="12.6" customHeight="1" x14ac:dyDescent="0.3">
      <c r="B3992" s="33">
        <f>VLOOKUP($J3985,ASBVs!$A$2:$AP$1041,34,FALSE)</f>
        <v>44</v>
      </c>
      <c r="C3992" s="33">
        <f>VLOOKUP($J3985,ASBVs!$A$2:$AP$1041,36,FALSE)</f>
        <v>53</v>
      </c>
      <c r="D3992" s="33">
        <f>VLOOKUP($J3985,ASBVs!$A$2:$AP$1041,38,FALSE)</f>
        <v>37</v>
      </c>
      <c r="E3992" s="33">
        <f>VLOOKUP($J3985,ASBVs!$A$2:$AP$1041,30,FALSE)</f>
        <v>60</v>
      </c>
      <c r="F3992" s="33">
        <f>VLOOKUP($J3985,ASBVs!$A$2:$AP$1041,24,FALSE)</f>
        <v>50</v>
      </c>
      <c r="G3992" s="33">
        <f>VLOOKUP($J3985,ASBVs!$A$2:$AP$1041,26,FALSE)</f>
        <v>50</v>
      </c>
      <c r="H3992" s="33">
        <f>VLOOKUP($J3985,ASBVs!$A$2:$AP$1041,28,FALSE)</f>
        <v>54</v>
      </c>
      <c r="I3992" s="99">
        <f>VLOOKUP($J3985,ASBVs!$A$2:$AQ$1041,43,FALSE)</f>
        <v>8.32</v>
      </c>
      <c r="J3992" s="79"/>
    </row>
    <row r="3993" spans="2:10" ht="12.6" customHeight="1" x14ac:dyDescent="0.3">
      <c r="B3993" s="87" t="s">
        <v>2695</v>
      </c>
      <c r="C3993" s="88"/>
      <c r="D3993" s="89" t="s">
        <v>2699</v>
      </c>
      <c r="E3993" s="90"/>
      <c r="F3993" s="91" t="str">
        <f>VLOOKUP($J3985,ASBVs!$A$2:$F$1041,6,FALSE)</f>
        <v xml:space="preserve"> </v>
      </c>
      <c r="G3993" s="34" t="s">
        <v>2669</v>
      </c>
      <c r="H3993" s="35" t="str">
        <f>VLOOKUP($J3985,ASBVs!$A$2:$AU$1041,46,FALSE)</f>
        <v>2</v>
      </c>
      <c r="I3993" s="34" t="s">
        <v>2670</v>
      </c>
      <c r="J3993" s="35" t="str">
        <f>VLOOKUP($J3985,ASBVs!$A$2:$AU$1041,47,FALSE)</f>
        <v>2</v>
      </c>
    </row>
    <row r="3994" spans="2:10" ht="12.6" customHeight="1" x14ac:dyDescent="0.3">
      <c r="B3994" s="93">
        <f>VLOOKUP($J3985,ASBVs!$A$2:$AS$1041,45,FALSE)</f>
        <v>128.86000000000001</v>
      </c>
      <c r="C3994" s="94"/>
      <c r="D3994" s="93">
        <f>VLOOKUP($J3985,ASBVs!$A$2:$AS$1041,44,FALSE)</f>
        <v>172.11</v>
      </c>
      <c r="E3994" s="94"/>
      <c r="F3994" s="92"/>
      <c r="G3994" s="34" t="s">
        <v>2671</v>
      </c>
      <c r="H3994" s="35" t="str">
        <f>VLOOKUP($J3985,ASBVs!$A$2:$AW$1041,48,FALSE)</f>
        <v>2</v>
      </c>
      <c r="I3994" s="34" t="s">
        <v>2672</v>
      </c>
      <c r="J3994" s="35">
        <f>VLOOKUP($J3985,ASBVs!$A$2:$AW$1041,49,FALSE)</f>
        <v>3</v>
      </c>
    </row>
    <row r="3995" spans="2:10" ht="12.6" customHeight="1" x14ac:dyDescent="0.3">
      <c r="B3995" s="36" t="s">
        <v>2696</v>
      </c>
      <c r="C3995" s="95" t="str">
        <f>VLOOKUP($J3985,ASBVs!$A$2:$E$1041,5,FALSE)</f>
        <v xml:space="preserve">Individual </v>
      </c>
      <c r="D3995" s="96"/>
      <c r="E3995" s="97" t="s">
        <v>2697</v>
      </c>
      <c r="F3995" s="98"/>
      <c r="G3995" s="74"/>
      <c r="H3995" s="75"/>
      <c r="I3995" s="37" t="s">
        <v>2698</v>
      </c>
      <c r="J3995" s="38"/>
    </row>
    <row r="3997" spans="2:10" ht="12.6" customHeight="1" x14ac:dyDescent="0.3">
      <c r="B3997" s="76" t="s">
        <v>2692</v>
      </c>
      <c r="C3997" s="77"/>
      <c r="D3997" s="20" t="str">
        <f>VLOOKUP($J3997,ASBVs!$A$2:$B$1041,2,FALSE)</f>
        <v>225865</v>
      </c>
      <c r="E3997" s="21"/>
      <c r="F3997" s="22" t="str">
        <f>VLOOKUP($J3997,ASBVs!$A$2:$J$1041,10,FALSE)</f>
        <v>Single</v>
      </c>
      <c r="G3997" s="78" t="str">
        <f>VLOOKUP($J3997,ASBVs!$A$2:$AX$1041,50,FALSE)</f>
        <v xml:space="preserve"> </v>
      </c>
      <c r="H3997" s="79"/>
      <c r="I3997" s="23" t="s">
        <v>2693</v>
      </c>
      <c r="J3997" s="24">
        <v>324</v>
      </c>
    </row>
    <row r="3998" spans="2:10" ht="12.6" customHeight="1" x14ac:dyDescent="0.3">
      <c r="B3998" s="25" t="s">
        <v>2694</v>
      </c>
      <c r="C3998" s="80" t="str">
        <f>VLOOKUP($J3997,ASBVs!$A$2:$H$1041,8,FALSE)</f>
        <v>202850</v>
      </c>
      <c r="D3998" s="80"/>
      <c r="E3998" s="81"/>
      <c r="F3998" s="26" t="s">
        <v>2639</v>
      </c>
      <c r="G3998" s="82">
        <f>VLOOKUP($J3997,ASBVs!$A$2:$I$1041,9,FALSE)</f>
        <v>44732</v>
      </c>
      <c r="H3998" s="83"/>
      <c r="I3998" s="83"/>
      <c r="J3998" s="84"/>
    </row>
    <row r="3999" spans="2:10" ht="12.6" customHeight="1" x14ac:dyDescent="0.3">
      <c r="B3999" s="27" t="s">
        <v>0</v>
      </c>
      <c r="C3999" s="28" t="s">
        <v>1</v>
      </c>
      <c r="D3999" s="28" t="s">
        <v>2</v>
      </c>
      <c r="E3999" s="28" t="s">
        <v>3</v>
      </c>
      <c r="F3999" s="27" t="s">
        <v>4</v>
      </c>
      <c r="G3999" s="28" t="s">
        <v>1093</v>
      </c>
      <c r="H3999" s="28" t="s">
        <v>1092</v>
      </c>
      <c r="I3999" s="28" t="s">
        <v>5</v>
      </c>
      <c r="J3999" s="28" t="s">
        <v>2652</v>
      </c>
    </row>
    <row r="4000" spans="2:10" ht="12.6" customHeight="1" x14ac:dyDescent="0.3">
      <c r="B4000" s="29">
        <f>VLOOKUP($J3997,ASBVs!$A$2:$AP$1041,11,FALSE)</f>
        <v>0.48</v>
      </c>
      <c r="C4000" s="29">
        <f>VLOOKUP($J3997,ASBVs!$A$2:$AP$1041,13,FALSE)</f>
        <v>10.91</v>
      </c>
      <c r="D4000" s="29">
        <f>VLOOKUP($J3997,ASBVs!$A$2:$AP$1041,15,FALSE)</f>
        <v>18.149999999999999</v>
      </c>
      <c r="E4000" s="29">
        <f>VLOOKUP($J3997,ASBVs!$A$2:$AP$1041,17,FALSE)</f>
        <v>-0.86</v>
      </c>
      <c r="F4000" s="29">
        <f>VLOOKUP($J3997,ASBVs!$A$2:$AP$1041,19,FALSE)</f>
        <v>0.88</v>
      </c>
      <c r="G4000" s="39">
        <f>VLOOKUP($J3997,ASBVs!$A$2:$AP$1041,41,FALSE)</f>
        <v>0.32</v>
      </c>
      <c r="H4000" s="39">
        <f>VLOOKUP($J3997,ASBVs!$A$2:$AP$1041,39,FALSE)</f>
        <v>0.22</v>
      </c>
      <c r="I4000" s="29">
        <f>VLOOKUP($J3997,ASBVs!$A$2:$AP$1041,21,FALSE)</f>
        <v>1.36</v>
      </c>
      <c r="J4000" s="39">
        <f>VLOOKUP($J3997,ASBVs!$A$2:$AP$1041,31,FALSE)</f>
        <v>0.21</v>
      </c>
    </row>
    <row r="4001" spans="2:10" ht="12.6" customHeight="1" x14ac:dyDescent="0.3">
      <c r="B4001" s="29">
        <f>VLOOKUP($J3997,ASBVs!$A$2:$AP$1041,12,FALSE)</f>
        <v>64</v>
      </c>
      <c r="C4001" s="29">
        <f>VLOOKUP($J3997,ASBVs!$A$2:$AP$1041,14,FALSE)</f>
        <v>69</v>
      </c>
      <c r="D4001" s="29">
        <f>VLOOKUP($J3997,ASBVs!$A$2:$AP$1041,16,FALSE)</f>
        <v>57</v>
      </c>
      <c r="E4001" s="29">
        <f>VLOOKUP($J3997,ASBVs!$A$2:$AP$1041,18,FALSE)</f>
        <v>65</v>
      </c>
      <c r="F4001" s="29">
        <f>VLOOKUP($J3997,ASBVs!$A$2:$AP$1041,20,FALSE)</f>
        <v>65</v>
      </c>
      <c r="G4001" s="29">
        <f>VLOOKUP($J3997,ASBVs!$A$2:$AP$1041,42,FALSE)</f>
        <v>54</v>
      </c>
      <c r="H4001" s="29">
        <f>VLOOKUP($J3997,ASBVs!$A$2:$AP$1041,40,FALSE)</f>
        <v>45</v>
      </c>
      <c r="I4001" s="29">
        <f>VLOOKUP($J3997,ASBVs!$A$2:$AP$1041,22,FALSE)</f>
        <v>54</v>
      </c>
      <c r="J4001" s="29">
        <f>VLOOKUP($J3997,ASBVs!$A$2:$AP$1041,32,FALSE)</f>
        <v>53</v>
      </c>
    </row>
    <row r="4002" spans="2:10" ht="12.6" customHeight="1" x14ac:dyDescent="0.3">
      <c r="B4002" s="31" t="s">
        <v>1089</v>
      </c>
      <c r="C4002" s="27" t="s">
        <v>1090</v>
      </c>
      <c r="D4002" s="27" t="s">
        <v>1091</v>
      </c>
      <c r="E4002" s="27" t="s">
        <v>8</v>
      </c>
      <c r="F4002" s="27" t="s">
        <v>6</v>
      </c>
      <c r="G4002" s="27" t="s">
        <v>7</v>
      </c>
      <c r="H4002" s="27" t="s">
        <v>2638</v>
      </c>
      <c r="I4002" s="85" t="s">
        <v>2700</v>
      </c>
      <c r="J4002" s="86"/>
    </row>
    <row r="4003" spans="2:10" ht="12.6" customHeight="1" x14ac:dyDescent="0.3">
      <c r="B4003" s="30">
        <f>VLOOKUP($J3997,ASBVs!$A$2:$AP$1041,33,FALSE)</f>
        <v>0.04</v>
      </c>
      <c r="C4003" s="30">
        <f>VLOOKUP($J3997,ASBVs!$A$2:$AP$1041,35,FALSE)</f>
        <v>0.21</v>
      </c>
      <c r="D4003" s="30">
        <f>VLOOKUP($J3997,ASBVs!$A$2:$AP$1041,37,FALSE)</f>
        <v>0.01</v>
      </c>
      <c r="E4003" s="32">
        <f>VLOOKUP($J3997,ASBVs!$A$2:$AP$1041,29,FALSE)</f>
        <v>5.64</v>
      </c>
      <c r="F4003" s="32">
        <f>VLOOKUP($J3997,ASBVs!$A$2:$AP$1041,23,FALSE)</f>
        <v>-0.43</v>
      </c>
      <c r="G4003" s="32">
        <f>VLOOKUP($J3997,ASBVs!$A$2:$AP$1041,25,FALSE)</f>
        <v>5.83</v>
      </c>
      <c r="H4003" s="32">
        <f>VLOOKUP($J3997,ASBVs!$A$2:$AP$1041,27,FALSE)</f>
        <v>1.54</v>
      </c>
      <c r="I4003" s="86"/>
      <c r="J4003" s="86"/>
    </row>
    <row r="4004" spans="2:10" ht="12.6" customHeight="1" x14ac:dyDescent="0.3">
      <c r="B4004" s="33">
        <f>VLOOKUP($J3997,ASBVs!$A$2:$AP$1041,34,FALSE)</f>
        <v>40</v>
      </c>
      <c r="C4004" s="33">
        <f>VLOOKUP($J3997,ASBVs!$A$2:$AP$1041,36,FALSE)</f>
        <v>48</v>
      </c>
      <c r="D4004" s="33">
        <f>VLOOKUP($J3997,ASBVs!$A$2:$AP$1041,38,FALSE)</f>
        <v>33</v>
      </c>
      <c r="E4004" s="33">
        <f>VLOOKUP($J3997,ASBVs!$A$2:$AP$1041,30,FALSE)</f>
        <v>59</v>
      </c>
      <c r="F4004" s="33">
        <f>VLOOKUP($J3997,ASBVs!$A$2:$AP$1041,24,FALSE)</f>
        <v>44</v>
      </c>
      <c r="G4004" s="33">
        <f>VLOOKUP($J3997,ASBVs!$A$2:$AP$1041,26,FALSE)</f>
        <v>44</v>
      </c>
      <c r="H4004" s="33">
        <f>VLOOKUP($J3997,ASBVs!$A$2:$AP$1041,28,FALSE)</f>
        <v>50</v>
      </c>
      <c r="I4004" s="99">
        <f>VLOOKUP($J3997,ASBVs!$A$2:$AQ$1041,43,FALSE)</f>
        <v>12.27</v>
      </c>
      <c r="J4004" s="79"/>
    </row>
    <row r="4005" spans="2:10" ht="12.6" customHeight="1" x14ac:dyDescent="0.3">
      <c r="B4005" s="87" t="s">
        <v>2695</v>
      </c>
      <c r="C4005" s="88"/>
      <c r="D4005" s="89" t="s">
        <v>2699</v>
      </c>
      <c r="E4005" s="90"/>
      <c r="F4005" s="91" t="str">
        <f>VLOOKUP($J3997,ASBVs!$A$2:$F$1041,6,FALSE)</f>
        <v xml:space="preserve"> </v>
      </c>
      <c r="G4005" s="34" t="s">
        <v>2669</v>
      </c>
      <c r="H4005" s="35" t="str">
        <f>VLOOKUP($J3997,ASBVs!$A$2:$AU$1041,46,FALSE)</f>
        <v>2</v>
      </c>
      <c r="I4005" s="34" t="s">
        <v>2670</v>
      </c>
      <c r="J4005" s="35" t="str">
        <f>VLOOKUP($J3997,ASBVs!$A$2:$AU$1041,47,FALSE)</f>
        <v>2</v>
      </c>
    </row>
    <row r="4006" spans="2:10" ht="12.6" customHeight="1" x14ac:dyDescent="0.3">
      <c r="B4006" s="93">
        <f>VLOOKUP($J3997,ASBVs!$A$2:$AS$1041,45,FALSE)</f>
        <v>125.73</v>
      </c>
      <c r="C4006" s="94"/>
      <c r="D4006" s="93">
        <f>VLOOKUP($J3997,ASBVs!$A$2:$AS$1041,44,FALSE)</f>
        <v>158.62</v>
      </c>
      <c r="E4006" s="94"/>
      <c r="F4006" s="92"/>
      <c r="G4006" s="34" t="s">
        <v>2671</v>
      </c>
      <c r="H4006" s="35" t="str">
        <f>VLOOKUP($J3997,ASBVs!$A$2:$AW$1041,48,FALSE)</f>
        <v>2</v>
      </c>
      <c r="I4006" s="34" t="s">
        <v>2672</v>
      </c>
      <c r="J4006" s="35">
        <f>VLOOKUP($J3997,ASBVs!$A$2:$AW$1041,49,FALSE)</f>
        <v>3</v>
      </c>
    </row>
    <row r="4007" spans="2:10" ht="12.6" customHeight="1" x14ac:dyDescent="0.3">
      <c r="B4007" s="36" t="s">
        <v>2696</v>
      </c>
      <c r="C4007" s="95" t="str">
        <f>VLOOKUP($J3997,ASBVs!$A$2:$E$1041,5,FALSE)</f>
        <v xml:space="preserve">Individual </v>
      </c>
      <c r="D4007" s="96"/>
      <c r="E4007" s="97" t="s">
        <v>2697</v>
      </c>
      <c r="F4007" s="98"/>
      <c r="G4007" s="74"/>
      <c r="H4007" s="75"/>
      <c r="I4007" s="37" t="s">
        <v>2698</v>
      </c>
      <c r="J4007" s="38"/>
    </row>
    <row r="4009" spans="2:10" ht="12.6" customHeight="1" x14ac:dyDescent="0.3">
      <c r="B4009" s="76" t="s">
        <v>2692</v>
      </c>
      <c r="C4009" s="77"/>
      <c r="D4009" s="20" t="str">
        <f>VLOOKUP($J4009,ASBVs!$A$2:$B$1041,2,FALSE)</f>
        <v>223825</v>
      </c>
      <c r="E4009" s="21"/>
      <c r="F4009" s="22" t="str">
        <f>VLOOKUP($J4009,ASBVs!$A$2:$J$1041,10,FALSE)</f>
        <v>Twin</v>
      </c>
      <c r="G4009" s="78" t="str">
        <f>VLOOKUP($J4009,ASBVs!$A$2:$AX$1041,50,FALSE)</f>
        <v xml:space="preserve"> </v>
      </c>
      <c r="H4009" s="79"/>
      <c r="I4009" s="23" t="s">
        <v>2693</v>
      </c>
      <c r="J4009" s="24">
        <v>325</v>
      </c>
    </row>
    <row r="4010" spans="2:10" ht="12.6" customHeight="1" x14ac:dyDescent="0.3">
      <c r="B4010" s="25" t="s">
        <v>2694</v>
      </c>
      <c r="C4010" s="80" t="str">
        <f>VLOOKUP($J4009,ASBVs!$A$2:$H$1041,8,FALSE)</f>
        <v>218812</v>
      </c>
      <c r="D4010" s="80"/>
      <c r="E4010" s="81"/>
      <c r="F4010" s="26" t="s">
        <v>2639</v>
      </c>
      <c r="G4010" s="82">
        <f>VLOOKUP($J4009,ASBVs!$A$2:$I$1041,9,FALSE)</f>
        <v>44703</v>
      </c>
      <c r="H4010" s="83"/>
      <c r="I4010" s="83"/>
      <c r="J4010" s="84"/>
    </row>
    <row r="4011" spans="2:10" ht="12.6" customHeight="1" x14ac:dyDescent="0.3">
      <c r="B4011" s="27" t="s">
        <v>0</v>
      </c>
      <c r="C4011" s="28" t="s">
        <v>1</v>
      </c>
      <c r="D4011" s="28" t="s">
        <v>2</v>
      </c>
      <c r="E4011" s="28" t="s">
        <v>3</v>
      </c>
      <c r="F4011" s="27" t="s">
        <v>4</v>
      </c>
      <c r="G4011" s="28" t="s">
        <v>1093</v>
      </c>
      <c r="H4011" s="28" t="s">
        <v>1092</v>
      </c>
      <c r="I4011" s="28" t="s">
        <v>5</v>
      </c>
      <c r="J4011" s="28" t="s">
        <v>2652</v>
      </c>
    </row>
    <row r="4012" spans="2:10" ht="12.6" customHeight="1" x14ac:dyDescent="0.3">
      <c r="B4012" s="29">
        <f>VLOOKUP($J4009,ASBVs!$A$2:$AP$1041,11,FALSE)</f>
        <v>0.37</v>
      </c>
      <c r="C4012" s="29">
        <f>VLOOKUP($J4009,ASBVs!$A$2:$AP$1041,13,FALSE)</f>
        <v>8.09</v>
      </c>
      <c r="D4012" s="29">
        <f>VLOOKUP($J4009,ASBVs!$A$2:$AP$1041,15,FALSE)</f>
        <v>11.2</v>
      </c>
      <c r="E4012" s="29">
        <f>VLOOKUP($J4009,ASBVs!$A$2:$AP$1041,17,FALSE)</f>
        <v>0.21</v>
      </c>
      <c r="F4012" s="29">
        <f>VLOOKUP($J4009,ASBVs!$A$2:$AP$1041,19,FALSE)</f>
        <v>1.72</v>
      </c>
      <c r="G4012" s="39">
        <f>VLOOKUP($J4009,ASBVs!$A$2:$AP$1041,41,FALSE)</f>
        <v>0.41</v>
      </c>
      <c r="H4012" s="39">
        <f>VLOOKUP($J4009,ASBVs!$A$2:$AP$1041,39,FALSE)</f>
        <v>0.35</v>
      </c>
      <c r="I4012" s="29">
        <f>VLOOKUP($J4009,ASBVs!$A$2:$AP$1041,21,FALSE)</f>
        <v>-0.45</v>
      </c>
      <c r="J4012" s="39">
        <f>VLOOKUP($J4009,ASBVs!$A$2:$AP$1041,31,FALSE)</f>
        <v>0.28000000000000003</v>
      </c>
    </row>
    <row r="4013" spans="2:10" ht="12.6" customHeight="1" x14ac:dyDescent="0.3">
      <c r="B4013" s="29">
        <f>VLOOKUP($J4009,ASBVs!$A$2:$AP$1041,12,FALSE)</f>
        <v>64</v>
      </c>
      <c r="C4013" s="29">
        <f>VLOOKUP($J4009,ASBVs!$A$2:$AP$1041,14,FALSE)</f>
        <v>69</v>
      </c>
      <c r="D4013" s="29">
        <f>VLOOKUP($J4009,ASBVs!$A$2:$AP$1041,16,FALSE)</f>
        <v>59</v>
      </c>
      <c r="E4013" s="29">
        <f>VLOOKUP($J4009,ASBVs!$A$2:$AP$1041,18,FALSE)</f>
        <v>63</v>
      </c>
      <c r="F4013" s="29">
        <f>VLOOKUP($J4009,ASBVs!$A$2:$AP$1041,20,FALSE)</f>
        <v>64</v>
      </c>
      <c r="G4013" s="29">
        <f>VLOOKUP($J4009,ASBVs!$A$2:$AP$1041,42,FALSE)</f>
        <v>52</v>
      </c>
      <c r="H4013" s="29">
        <f>VLOOKUP($J4009,ASBVs!$A$2:$AP$1041,40,FALSE)</f>
        <v>46</v>
      </c>
      <c r="I4013" s="29">
        <f>VLOOKUP($J4009,ASBVs!$A$2:$AP$1041,22,FALSE)</f>
        <v>54</v>
      </c>
      <c r="J4013" s="29">
        <f>VLOOKUP($J4009,ASBVs!$A$2:$AP$1041,32,FALSE)</f>
        <v>50</v>
      </c>
    </row>
    <row r="4014" spans="2:10" ht="12.6" customHeight="1" x14ac:dyDescent="0.3">
      <c r="B4014" s="31" t="s">
        <v>1089</v>
      </c>
      <c r="C4014" s="27" t="s">
        <v>1090</v>
      </c>
      <c r="D4014" s="27" t="s">
        <v>1091</v>
      </c>
      <c r="E4014" s="27" t="s">
        <v>8</v>
      </c>
      <c r="F4014" s="27" t="s">
        <v>6</v>
      </c>
      <c r="G4014" s="27" t="s">
        <v>7</v>
      </c>
      <c r="H4014" s="27" t="s">
        <v>2638</v>
      </c>
      <c r="I4014" s="85" t="s">
        <v>2700</v>
      </c>
      <c r="J4014" s="86"/>
    </row>
    <row r="4015" spans="2:10" ht="12.6" customHeight="1" x14ac:dyDescent="0.3">
      <c r="B4015" s="30">
        <f>VLOOKUP($J4009,ASBVs!$A$2:$AP$1041,33,FALSE)</f>
        <v>7.0000000000000007E-2</v>
      </c>
      <c r="C4015" s="30">
        <f>VLOOKUP($J4009,ASBVs!$A$2:$AP$1041,35,FALSE)</f>
        <v>0.31</v>
      </c>
      <c r="D4015" s="30">
        <f>VLOOKUP($J4009,ASBVs!$A$2:$AP$1041,37,FALSE)</f>
        <v>0.01</v>
      </c>
      <c r="E4015" s="32">
        <f>VLOOKUP($J4009,ASBVs!$A$2:$AP$1041,29,FALSE)</f>
        <v>4.3600000000000003</v>
      </c>
      <c r="F4015" s="32">
        <f>VLOOKUP($J4009,ASBVs!$A$2:$AP$1041,23,FALSE)</f>
        <v>-0.52</v>
      </c>
      <c r="G4015" s="32">
        <f>VLOOKUP($J4009,ASBVs!$A$2:$AP$1041,25,FALSE)</f>
        <v>4.42</v>
      </c>
      <c r="H4015" s="32">
        <f>VLOOKUP($J4009,ASBVs!$A$2:$AP$1041,27,FALSE)</f>
        <v>1.56</v>
      </c>
      <c r="I4015" s="86"/>
      <c r="J4015" s="86"/>
    </row>
    <row r="4016" spans="2:10" ht="12.6" customHeight="1" x14ac:dyDescent="0.3">
      <c r="B4016" s="33">
        <f>VLOOKUP($J4009,ASBVs!$A$2:$AP$1041,34,FALSE)</f>
        <v>42</v>
      </c>
      <c r="C4016" s="33">
        <f>VLOOKUP($J4009,ASBVs!$A$2:$AP$1041,36,FALSE)</f>
        <v>49</v>
      </c>
      <c r="D4016" s="33">
        <f>VLOOKUP($J4009,ASBVs!$A$2:$AP$1041,38,FALSE)</f>
        <v>36</v>
      </c>
      <c r="E4016" s="33">
        <f>VLOOKUP($J4009,ASBVs!$A$2:$AP$1041,30,FALSE)</f>
        <v>59</v>
      </c>
      <c r="F4016" s="33">
        <f>VLOOKUP($J4009,ASBVs!$A$2:$AP$1041,24,FALSE)</f>
        <v>48</v>
      </c>
      <c r="G4016" s="33">
        <f>VLOOKUP($J4009,ASBVs!$A$2:$AP$1041,26,FALSE)</f>
        <v>48</v>
      </c>
      <c r="H4016" s="33">
        <f>VLOOKUP($J4009,ASBVs!$A$2:$AP$1041,28,FALSE)</f>
        <v>50</v>
      </c>
      <c r="I4016" s="99">
        <f>VLOOKUP($J4009,ASBVs!$A$2:$AQ$1041,43,FALSE)</f>
        <v>7.64</v>
      </c>
      <c r="J4016" s="79"/>
    </row>
    <row r="4017" spans="2:10" ht="12.6" customHeight="1" x14ac:dyDescent="0.3">
      <c r="B4017" s="87" t="s">
        <v>2695</v>
      </c>
      <c r="C4017" s="88"/>
      <c r="D4017" s="89" t="s">
        <v>2699</v>
      </c>
      <c r="E4017" s="90"/>
      <c r="F4017" s="91" t="str">
        <f>VLOOKUP($J4009,ASBVs!$A$2:$F$1041,6,FALSE)</f>
        <v xml:space="preserve"> </v>
      </c>
      <c r="G4017" s="34" t="s">
        <v>2669</v>
      </c>
      <c r="H4017" s="35" t="str">
        <f>VLOOKUP($J4009,ASBVs!$A$2:$AU$1041,46,FALSE)</f>
        <v>3</v>
      </c>
      <c r="I4017" s="34" t="s">
        <v>2670</v>
      </c>
      <c r="J4017" s="35" t="str">
        <f>VLOOKUP($J4009,ASBVs!$A$2:$AU$1041,47,FALSE)</f>
        <v>2</v>
      </c>
    </row>
    <row r="4018" spans="2:10" ht="12.6" customHeight="1" x14ac:dyDescent="0.3">
      <c r="B4018" s="93">
        <f>VLOOKUP($J4009,ASBVs!$A$2:$AS$1041,45,FALSE)</f>
        <v>125.33</v>
      </c>
      <c r="C4018" s="94"/>
      <c r="D4018" s="93">
        <f>VLOOKUP($J4009,ASBVs!$A$2:$AS$1041,44,FALSE)</f>
        <v>165.62</v>
      </c>
      <c r="E4018" s="94"/>
      <c r="F4018" s="92"/>
      <c r="G4018" s="34" t="s">
        <v>2671</v>
      </c>
      <c r="H4018" s="35" t="str">
        <f>VLOOKUP($J4009,ASBVs!$A$2:$AW$1041,48,FALSE)</f>
        <v>3</v>
      </c>
      <c r="I4018" s="34" t="s">
        <v>2672</v>
      </c>
      <c r="J4018" s="35">
        <f>VLOOKUP($J4009,ASBVs!$A$2:$AW$1041,49,FALSE)</f>
        <v>3</v>
      </c>
    </row>
    <row r="4019" spans="2:10" ht="12.6" customHeight="1" x14ac:dyDescent="0.3">
      <c r="B4019" s="36" t="s">
        <v>2696</v>
      </c>
      <c r="C4019" s="95" t="str">
        <f>VLOOKUP($J4009,ASBVs!$A$2:$E$1041,5,FALSE)</f>
        <v xml:space="preserve">Individual </v>
      </c>
      <c r="D4019" s="96"/>
      <c r="E4019" s="97" t="s">
        <v>2697</v>
      </c>
      <c r="F4019" s="98"/>
      <c r="G4019" s="74"/>
      <c r="H4019" s="75"/>
      <c r="I4019" s="37" t="s">
        <v>2698</v>
      </c>
      <c r="J4019" s="38"/>
    </row>
    <row r="4021" spans="2:10" ht="12.6" customHeight="1" x14ac:dyDescent="0.3">
      <c r="B4021" s="76" t="s">
        <v>2692</v>
      </c>
      <c r="C4021" s="77"/>
      <c r="D4021" s="20" t="str">
        <f>VLOOKUP($J4021,ASBVs!$A$2:$B$1041,2,FALSE)</f>
        <v>224122</v>
      </c>
      <c r="E4021" s="21"/>
      <c r="F4021" s="22" t="str">
        <f>VLOOKUP($J4021,ASBVs!$A$2:$J$1041,10,FALSE)</f>
        <v>Twin</v>
      </c>
      <c r="G4021" s="78" t="str">
        <f>VLOOKUP($J4021,ASBVs!$A$2:$AX$1041,50,FALSE)</f>
        <v>«««««</v>
      </c>
      <c r="H4021" s="79"/>
      <c r="I4021" s="23" t="s">
        <v>2693</v>
      </c>
      <c r="J4021" s="24">
        <v>326</v>
      </c>
    </row>
    <row r="4022" spans="2:10" ht="12.6" customHeight="1" x14ac:dyDescent="0.3">
      <c r="B4022" s="25" t="s">
        <v>2694</v>
      </c>
      <c r="C4022" s="80" t="str">
        <f>VLOOKUP($J4021,ASBVs!$A$2:$H$1041,8,FALSE)</f>
        <v>218844</v>
      </c>
      <c r="D4022" s="80"/>
      <c r="E4022" s="81"/>
      <c r="F4022" s="26" t="s">
        <v>2639</v>
      </c>
      <c r="G4022" s="82">
        <f>VLOOKUP($J4021,ASBVs!$A$2:$I$1041,9,FALSE)</f>
        <v>44707</v>
      </c>
      <c r="H4022" s="83"/>
      <c r="I4022" s="83"/>
      <c r="J4022" s="84"/>
    </row>
    <row r="4023" spans="2:10" ht="12.6" customHeight="1" x14ac:dyDescent="0.3">
      <c r="B4023" s="27" t="s">
        <v>0</v>
      </c>
      <c r="C4023" s="28" t="s">
        <v>1</v>
      </c>
      <c r="D4023" s="28" t="s">
        <v>2</v>
      </c>
      <c r="E4023" s="28" t="s">
        <v>3</v>
      </c>
      <c r="F4023" s="27" t="s">
        <v>4</v>
      </c>
      <c r="G4023" s="28" t="s">
        <v>1093</v>
      </c>
      <c r="H4023" s="28" t="s">
        <v>1092</v>
      </c>
      <c r="I4023" s="28" t="s">
        <v>5</v>
      </c>
      <c r="J4023" s="28" t="s">
        <v>2652</v>
      </c>
    </row>
    <row r="4024" spans="2:10" ht="12.6" customHeight="1" x14ac:dyDescent="0.3">
      <c r="B4024" s="29">
        <f>VLOOKUP($J4021,ASBVs!$A$2:$AP$1041,11,FALSE)</f>
        <v>0.28000000000000003</v>
      </c>
      <c r="C4024" s="29">
        <f>VLOOKUP($J4021,ASBVs!$A$2:$AP$1041,13,FALSE)</f>
        <v>7.62</v>
      </c>
      <c r="D4024" s="29">
        <f>VLOOKUP($J4021,ASBVs!$A$2:$AP$1041,15,FALSE)</f>
        <v>8.9499999999999993</v>
      </c>
      <c r="E4024" s="29">
        <f>VLOOKUP($J4021,ASBVs!$A$2:$AP$1041,17,FALSE)</f>
        <v>1.3</v>
      </c>
      <c r="F4024" s="29">
        <f>VLOOKUP($J4021,ASBVs!$A$2:$AP$1041,19,FALSE)</f>
        <v>2.76</v>
      </c>
      <c r="G4024" s="39">
        <f>VLOOKUP($J4021,ASBVs!$A$2:$AP$1041,41,FALSE)</f>
        <v>0.57999999999999996</v>
      </c>
      <c r="H4024" s="39">
        <f>VLOOKUP($J4021,ASBVs!$A$2:$AP$1041,39,FALSE)</f>
        <v>0.39</v>
      </c>
      <c r="I4024" s="29">
        <f>VLOOKUP($J4021,ASBVs!$A$2:$AP$1041,21,FALSE)</f>
        <v>1.58</v>
      </c>
      <c r="J4024" s="39">
        <f>VLOOKUP($J4021,ASBVs!$A$2:$AP$1041,31,FALSE)</f>
        <v>0.35</v>
      </c>
    </row>
    <row r="4025" spans="2:10" ht="12.6" customHeight="1" x14ac:dyDescent="0.3">
      <c r="B4025" s="29">
        <f>VLOOKUP($J4021,ASBVs!$A$2:$AP$1041,12,FALSE)</f>
        <v>70</v>
      </c>
      <c r="C4025" s="29">
        <f>VLOOKUP($J4021,ASBVs!$A$2:$AP$1041,14,FALSE)</f>
        <v>72</v>
      </c>
      <c r="D4025" s="29">
        <f>VLOOKUP($J4021,ASBVs!$A$2:$AP$1041,16,FALSE)</f>
        <v>62</v>
      </c>
      <c r="E4025" s="29">
        <f>VLOOKUP($J4021,ASBVs!$A$2:$AP$1041,18,FALSE)</f>
        <v>66</v>
      </c>
      <c r="F4025" s="29">
        <f>VLOOKUP($J4021,ASBVs!$A$2:$AP$1041,20,FALSE)</f>
        <v>66</v>
      </c>
      <c r="G4025" s="29">
        <f>VLOOKUP($J4021,ASBVs!$A$2:$AP$1041,42,FALSE)</f>
        <v>56</v>
      </c>
      <c r="H4025" s="29">
        <f>VLOOKUP($J4021,ASBVs!$A$2:$AP$1041,40,FALSE)</f>
        <v>49</v>
      </c>
      <c r="I4025" s="29">
        <f>VLOOKUP($J4021,ASBVs!$A$2:$AP$1041,22,FALSE)</f>
        <v>60</v>
      </c>
      <c r="J4025" s="29">
        <f>VLOOKUP($J4021,ASBVs!$A$2:$AP$1041,32,FALSE)</f>
        <v>54</v>
      </c>
    </row>
    <row r="4026" spans="2:10" ht="12.6" customHeight="1" x14ac:dyDescent="0.3">
      <c r="B4026" s="31" t="s">
        <v>1089</v>
      </c>
      <c r="C4026" s="27" t="s">
        <v>1090</v>
      </c>
      <c r="D4026" s="27" t="s">
        <v>1091</v>
      </c>
      <c r="E4026" s="27" t="s">
        <v>8</v>
      </c>
      <c r="F4026" s="27" t="s">
        <v>6</v>
      </c>
      <c r="G4026" s="27" t="s">
        <v>7</v>
      </c>
      <c r="H4026" s="27" t="s">
        <v>2638</v>
      </c>
      <c r="I4026" s="85" t="s">
        <v>2700</v>
      </c>
      <c r="J4026" s="86"/>
    </row>
    <row r="4027" spans="2:10" ht="12.6" customHeight="1" x14ac:dyDescent="0.3">
      <c r="B4027" s="30">
        <f>VLOOKUP($J4021,ASBVs!$A$2:$AP$1041,33,FALSE)</f>
        <v>0.06</v>
      </c>
      <c r="C4027" s="30">
        <f>VLOOKUP($J4021,ASBVs!$A$2:$AP$1041,35,FALSE)</f>
        <v>0.39</v>
      </c>
      <c r="D4027" s="30">
        <f>VLOOKUP($J4021,ASBVs!$A$2:$AP$1041,37,FALSE)</f>
        <v>0.01</v>
      </c>
      <c r="E4027" s="32">
        <f>VLOOKUP($J4021,ASBVs!$A$2:$AP$1041,29,FALSE)</f>
        <v>3.3</v>
      </c>
      <c r="F4027" s="32">
        <f>VLOOKUP($J4021,ASBVs!$A$2:$AP$1041,23,FALSE)</f>
        <v>-0.11</v>
      </c>
      <c r="G4027" s="32">
        <f>VLOOKUP($J4021,ASBVs!$A$2:$AP$1041,25,FALSE)</f>
        <v>2.74</v>
      </c>
      <c r="H4027" s="32">
        <f>VLOOKUP($J4021,ASBVs!$A$2:$AP$1041,27,FALSE)</f>
        <v>2.4500000000000002</v>
      </c>
      <c r="I4027" s="86"/>
      <c r="J4027" s="86"/>
    </row>
    <row r="4028" spans="2:10" ht="12.6" customHeight="1" x14ac:dyDescent="0.3">
      <c r="B4028" s="33">
        <f>VLOOKUP($J4021,ASBVs!$A$2:$AP$1041,34,FALSE)</f>
        <v>43</v>
      </c>
      <c r="C4028" s="33">
        <f>VLOOKUP($J4021,ASBVs!$A$2:$AP$1041,36,FALSE)</f>
        <v>52</v>
      </c>
      <c r="D4028" s="33">
        <f>VLOOKUP($J4021,ASBVs!$A$2:$AP$1041,38,FALSE)</f>
        <v>37</v>
      </c>
      <c r="E4028" s="33">
        <f>VLOOKUP($J4021,ASBVs!$A$2:$AP$1041,30,FALSE)</f>
        <v>61</v>
      </c>
      <c r="F4028" s="33">
        <f>VLOOKUP($J4021,ASBVs!$A$2:$AP$1041,24,FALSE)</f>
        <v>52</v>
      </c>
      <c r="G4028" s="33">
        <f>VLOOKUP($J4021,ASBVs!$A$2:$AP$1041,26,FALSE)</f>
        <v>51</v>
      </c>
      <c r="H4028" s="33">
        <f>VLOOKUP($J4021,ASBVs!$A$2:$AP$1041,28,FALSE)</f>
        <v>54</v>
      </c>
      <c r="I4028" s="99">
        <f>VLOOKUP($J4021,ASBVs!$A$2:$AQ$1041,43,FALSE)</f>
        <v>9.1999999999999993</v>
      </c>
      <c r="J4028" s="79"/>
    </row>
    <row r="4029" spans="2:10" ht="12.6" customHeight="1" x14ac:dyDescent="0.3">
      <c r="B4029" s="87" t="s">
        <v>2695</v>
      </c>
      <c r="C4029" s="88"/>
      <c r="D4029" s="89" t="s">
        <v>2699</v>
      </c>
      <c r="E4029" s="90"/>
      <c r="F4029" s="91" t="str">
        <f>VLOOKUP($J4021,ASBVs!$A$2:$F$1041,6,FALSE)</f>
        <v xml:space="preserve"> </v>
      </c>
      <c r="G4029" s="34" t="s">
        <v>2669</v>
      </c>
      <c r="H4029" s="35" t="str">
        <f>VLOOKUP($J4021,ASBVs!$A$2:$AU$1041,46,FALSE)</f>
        <v>1</v>
      </c>
      <c r="I4029" s="34" t="s">
        <v>2670</v>
      </c>
      <c r="J4029" s="35" t="str">
        <f>VLOOKUP($J4021,ASBVs!$A$2:$AU$1041,47,FALSE)</f>
        <v>1</v>
      </c>
    </row>
    <row r="4030" spans="2:10" ht="12.6" customHeight="1" x14ac:dyDescent="0.3">
      <c r="B4030" s="93">
        <f>VLOOKUP($J4021,ASBVs!$A$2:$AS$1041,45,FALSE)</f>
        <v>137.11000000000001</v>
      </c>
      <c r="C4030" s="94"/>
      <c r="D4030" s="93">
        <f>VLOOKUP($J4021,ASBVs!$A$2:$AS$1041,44,FALSE)</f>
        <v>183.94</v>
      </c>
      <c r="E4030" s="94"/>
      <c r="F4030" s="92"/>
      <c r="G4030" s="34" t="s">
        <v>2671</v>
      </c>
      <c r="H4030" s="35" t="str">
        <f>VLOOKUP($J4021,ASBVs!$A$2:$AW$1041,48,FALSE)</f>
        <v>2</v>
      </c>
      <c r="I4030" s="34" t="s">
        <v>2672</v>
      </c>
      <c r="J4030" s="35">
        <f>VLOOKUP($J4021,ASBVs!$A$2:$AW$1041,49,FALSE)</f>
        <v>3</v>
      </c>
    </row>
    <row r="4031" spans="2:10" ht="12.6" customHeight="1" x14ac:dyDescent="0.3">
      <c r="B4031" s="36" t="s">
        <v>2696</v>
      </c>
      <c r="C4031" s="95" t="str">
        <f>VLOOKUP($J4021,ASBVs!$A$2:$E$1041,5,FALSE)</f>
        <v xml:space="preserve">Individual </v>
      </c>
      <c r="D4031" s="96"/>
      <c r="E4031" s="97" t="s">
        <v>2697</v>
      </c>
      <c r="F4031" s="98"/>
      <c r="G4031" s="74"/>
      <c r="H4031" s="75"/>
      <c r="I4031" s="37" t="s">
        <v>2698</v>
      </c>
      <c r="J4031" s="38"/>
    </row>
    <row r="4033" spans="2:10" ht="12.6" customHeight="1" x14ac:dyDescent="0.3">
      <c r="B4033" s="76" t="s">
        <v>2692</v>
      </c>
      <c r="C4033" s="77"/>
      <c r="D4033" s="20" t="str">
        <f>VLOOKUP($J4033,ASBVs!$A$2:$B$1041,2,FALSE)</f>
        <v>226706</v>
      </c>
      <c r="E4033" s="21"/>
      <c r="F4033" s="22" t="str">
        <f>VLOOKUP($J4033,ASBVs!$A$2:$J$1041,10,FALSE)</f>
        <v>Twin</v>
      </c>
      <c r="G4033" s="78" t="str">
        <f>VLOOKUP($J4033,ASBVs!$A$2:$AX$1041,50,FALSE)</f>
        <v xml:space="preserve"> </v>
      </c>
      <c r="H4033" s="79"/>
      <c r="I4033" s="23" t="s">
        <v>2693</v>
      </c>
      <c r="J4033" s="24">
        <v>327</v>
      </c>
    </row>
    <row r="4034" spans="2:10" ht="12.6" customHeight="1" x14ac:dyDescent="0.3">
      <c r="B4034" s="25" t="s">
        <v>2694</v>
      </c>
      <c r="C4034" s="80" t="str">
        <f>VLOOKUP($J4033,ASBVs!$A$2:$H$1041,8,FALSE)</f>
        <v>213926</v>
      </c>
      <c r="D4034" s="80"/>
      <c r="E4034" s="81"/>
      <c r="F4034" s="26" t="s">
        <v>2639</v>
      </c>
      <c r="G4034" s="82">
        <f>VLOOKUP($J4033,ASBVs!$A$2:$I$1041,9,FALSE)</f>
        <v>44737</v>
      </c>
      <c r="H4034" s="83"/>
      <c r="I4034" s="83"/>
      <c r="J4034" s="84"/>
    </row>
    <row r="4035" spans="2:10" ht="12.6" customHeight="1" x14ac:dyDescent="0.3">
      <c r="B4035" s="27" t="s">
        <v>0</v>
      </c>
      <c r="C4035" s="28" t="s">
        <v>1</v>
      </c>
      <c r="D4035" s="28" t="s">
        <v>2</v>
      </c>
      <c r="E4035" s="28" t="s">
        <v>3</v>
      </c>
      <c r="F4035" s="27" t="s">
        <v>4</v>
      </c>
      <c r="G4035" s="28" t="s">
        <v>1093</v>
      </c>
      <c r="H4035" s="28" t="s">
        <v>1092</v>
      </c>
      <c r="I4035" s="28" t="s">
        <v>5</v>
      </c>
      <c r="J4035" s="28" t="s">
        <v>2652</v>
      </c>
    </row>
    <row r="4036" spans="2:10" ht="12.6" customHeight="1" x14ac:dyDescent="0.3">
      <c r="B4036" s="29">
        <f>VLOOKUP($J4033,ASBVs!$A$2:$AP$1041,11,FALSE)</f>
        <v>0.54</v>
      </c>
      <c r="C4036" s="29">
        <f>VLOOKUP($J4033,ASBVs!$A$2:$AP$1041,13,FALSE)</f>
        <v>10.51</v>
      </c>
      <c r="D4036" s="29">
        <f>VLOOKUP($J4033,ASBVs!$A$2:$AP$1041,15,FALSE)</f>
        <v>14.97</v>
      </c>
      <c r="E4036" s="29">
        <f>VLOOKUP($J4033,ASBVs!$A$2:$AP$1041,17,FALSE)</f>
        <v>-0.59</v>
      </c>
      <c r="F4036" s="29">
        <f>VLOOKUP($J4033,ASBVs!$A$2:$AP$1041,19,FALSE)</f>
        <v>1.92</v>
      </c>
      <c r="G4036" s="39">
        <f>VLOOKUP($J4033,ASBVs!$A$2:$AP$1041,41,FALSE)</f>
        <v>0.45</v>
      </c>
      <c r="H4036" s="39">
        <f>VLOOKUP($J4033,ASBVs!$A$2:$AP$1041,39,FALSE)</f>
        <v>0.28999999999999998</v>
      </c>
      <c r="I4036" s="29">
        <f>VLOOKUP($J4033,ASBVs!$A$2:$AP$1041,21,FALSE)</f>
        <v>1.71</v>
      </c>
      <c r="J4036" s="39">
        <f>VLOOKUP($J4033,ASBVs!$A$2:$AP$1041,31,FALSE)</f>
        <v>0.3</v>
      </c>
    </row>
    <row r="4037" spans="2:10" ht="12.6" customHeight="1" x14ac:dyDescent="0.3">
      <c r="B4037" s="29">
        <f>VLOOKUP($J4033,ASBVs!$A$2:$AP$1041,12,FALSE)</f>
        <v>66</v>
      </c>
      <c r="C4037" s="29">
        <f>VLOOKUP($J4033,ASBVs!$A$2:$AP$1041,14,FALSE)</f>
        <v>69</v>
      </c>
      <c r="D4037" s="29">
        <f>VLOOKUP($J4033,ASBVs!$A$2:$AP$1041,16,FALSE)</f>
        <v>59</v>
      </c>
      <c r="E4037" s="29">
        <f>VLOOKUP($J4033,ASBVs!$A$2:$AP$1041,18,FALSE)</f>
        <v>63</v>
      </c>
      <c r="F4037" s="29">
        <f>VLOOKUP($J4033,ASBVs!$A$2:$AP$1041,20,FALSE)</f>
        <v>64</v>
      </c>
      <c r="G4037" s="29">
        <f>VLOOKUP($J4033,ASBVs!$A$2:$AP$1041,42,FALSE)</f>
        <v>52</v>
      </c>
      <c r="H4037" s="29">
        <f>VLOOKUP($J4033,ASBVs!$A$2:$AP$1041,40,FALSE)</f>
        <v>45</v>
      </c>
      <c r="I4037" s="29">
        <f>VLOOKUP($J4033,ASBVs!$A$2:$AP$1041,22,FALSE)</f>
        <v>55</v>
      </c>
      <c r="J4037" s="29">
        <f>VLOOKUP($J4033,ASBVs!$A$2:$AP$1041,32,FALSE)</f>
        <v>50</v>
      </c>
    </row>
    <row r="4038" spans="2:10" ht="12.6" customHeight="1" x14ac:dyDescent="0.3">
      <c r="B4038" s="31" t="s">
        <v>1089</v>
      </c>
      <c r="C4038" s="27" t="s">
        <v>1090</v>
      </c>
      <c r="D4038" s="27" t="s">
        <v>1091</v>
      </c>
      <c r="E4038" s="27" t="s">
        <v>8</v>
      </c>
      <c r="F4038" s="27" t="s">
        <v>6</v>
      </c>
      <c r="G4038" s="27" t="s">
        <v>7</v>
      </c>
      <c r="H4038" s="27" t="s">
        <v>2638</v>
      </c>
      <c r="I4038" s="85" t="s">
        <v>2700</v>
      </c>
      <c r="J4038" s="86"/>
    </row>
    <row r="4039" spans="2:10" ht="12.6" customHeight="1" x14ac:dyDescent="0.3">
      <c r="B4039" s="30">
        <f>VLOOKUP($J4033,ASBVs!$A$2:$AP$1041,33,FALSE)</f>
        <v>0.06</v>
      </c>
      <c r="C4039" s="30">
        <f>VLOOKUP($J4033,ASBVs!$A$2:$AP$1041,35,FALSE)</f>
        <v>0.18</v>
      </c>
      <c r="D4039" s="30">
        <f>VLOOKUP($J4033,ASBVs!$A$2:$AP$1041,37,FALSE)</f>
        <v>0.03</v>
      </c>
      <c r="E4039" s="32">
        <f>VLOOKUP($J4033,ASBVs!$A$2:$AP$1041,29,FALSE)</f>
        <v>6.4</v>
      </c>
      <c r="F4039" s="32">
        <f>VLOOKUP($J4033,ASBVs!$A$2:$AP$1041,23,FALSE)</f>
        <v>-0.75</v>
      </c>
      <c r="G4039" s="32">
        <f>VLOOKUP($J4033,ASBVs!$A$2:$AP$1041,25,FALSE)</f>
        <v>5.79</v>
      </c>
      <c r="H4039" s="32">
        <f>VLOOKUP($J4033,ASBVs!$A$2:$AP$1041,27,FALSE)</f>
        <v>2.39</v>
      </c>
      <c r="I4039" s="86"/>
      <c r="J4039" s="86"/>
    </row>
    <row r="4040" spans="2:10" ht="12.6" customHeight="1" x14ac:dyDescent="0.3">
      <c r="B4040" s="33">
        <f>VLOOKUP($J4033,ASBVs!$A$2:$AP$1041,34,FALSE)</f>
        <v>39</v>
      </c>
      <c r="C4040" s="33">
        <f>VLOOKUP($J4033,ASBVs!$A$2:$AP$1041,36,FALSE)</f>
        <v>48</v>
      </c>
      <c r="D4040" s="33">
        <f>VLOOKUP($J4033,ASBVs!$A$2:$AP$1041,38,FALSE)</f>
        <v>33</v>
      </c>
      <c r="E4040" s="33">
        <f>VLOOKUP($J4033,ASBVs!$A$2:$AP$1041,30,FALSE)</f>
        <v>58</v>
      </c>
      <c r="F4040" s="33">
        <f>VLOOKUP($J4033,ASBVs!$A$2:$AP$1041,24,FALSE)</f>
        <v>46</v>
      </c>
      <c r="G4040" s="33">
        <f>VLOOKUP($J4033,ASBVs!$A$2:$AP$1041,26,FALSE)</f>
        <v>46</v>
      </c>
      <c r="H4040" s="33">
        <f>VLOOKUP($J4033,ASBVs!$A$2:$AP$1041,28,FALSE)</f>
        <v>50</v>
      </c>
      <c r="I4040" s="99">
        <f>VLOOKUP($J4033,ASBVs!$A$2:$AQ$1041,43,FALSE)</f>
        <v>12.219999999999999</v>
      </c>
      <c r="J4040" s="79"/>
    </row>
    <row r="4041" spans="2:10" ht="12.6" customHeight="1" x14ac:dyDescent="0.3">
      <c r="B4041" s="87" t="s">
        <v>2695</v>
      </c>
      <c r="C4041" s="88"/>
      <c r="D4041" s="89" t="s">
        <v>2699</v>
      </c>
      <c r="E4041" s="90"/>
      <c r="F4041" s="91" t="str">
        <f>VLOOKUP($J4033,ASBVs!$A$2:$F$1041,6,FALSE)</f>
        <v xml:space="preserve"> </v>
      </c>
      <c r="G4041" s="34" t="s">
        <v>2669</v>
      </c>
      <c r="H4041" s="35" t="str">
        <f>VLOOKUP($J4033,ASBVs!$A$2:$AU$1041,46,FALSE)</f>
        <v>2</v>
      </c>
      <c r="I4041" s="34" t="s">
        <v>2670</v>
      </c>
      <c r="J4041" s="35" t="str">
        <f>VLOOKUP($J4033,ASBVs!$A$2:$AU$1041,47,FALSE)</f>
        <v>3</v>
      </c>
    </row>
    <row r="4042" spans="2:10" ht="12.6" customHeight="1" x14ac:dyDescent="0.3">
      <c r="B4042" s="93">
        <f>VLOOKUP($J4033,ASBVs!$A$2:$AS$1041,45,FALSE)</f>
        <v>130.13</v>
      </c>
      <c r="C4042" s="94"/>
      <c r="D4042" s="93">
        <f>VLOOKUP($J4033,ASBVs!$A$2:$AS$1041,44,FALSE)</f>
        <v>176.91</v>
      </c>
      <c r="E4042" s="94"/>
      <c r="F4042" s="92"/>
      <c r="G4042" s="34" t="s">
        <v>2671</v>
      </c>
      <c r="H4042" s="35" t="str">
        <f>VLOOKUP($J4033,ASBVs!$A$2:$AW$1041,48,FALSE)</f>
        <v>3</v>
      </c>
      <c r="I4042" s="34" t="s">
        <v>2672</v>
      </c>
      <c r="J4042" s="35">
        <f>VLOOKUP($J4033,ASBVs!$A$2:$AW$1041,49,FALSE)</f>
        <v>3</v>
      </c>
    </row>
    <row r="4043" spans="2:10" ht="12.6" customHeight="1" x14ac:dyDescent="0.3">
      <c r="B4043" s="36" t="s">
        <v>2696</v>
      </c>
      <c r="C4043" s="95" t="str">
        <f>VLOOKUP($J4033,ASBVs!$A$2:$E$1041,5,FALSE)</f>
        <v xml:space="preserve">Individual </v>
      </c>
      <c r="D4043" s="96"/>
      <c r="E4043" s="97" t="s">
        <v>2697</v>
      </c>
      <c r="F4043" s="98"/>
      <c r="G4043" s="74"/>
      <c r="H4043" s="75"/>
      <c r="I4043" s="37" t="s">
        <v>2698</v>
      </c>
      <c r="J4043" s="38"/>
    </row>
    <row r="4045" spans="2:10" ht="12.6" customHeight="1" x14ac:dyDescent="0.3">
      <c r="B4045" s="76" t="s">
        <v>2692</v>
      </c>
      <c r="C4045" s="77"/>
      <c r="D4045" s="20" t="str">
        <f>VLOOKUP($J4045,ASBVs!$A$2:$B$1041,2,FALSE)</f>
        <v>225196</v>
      </c>
      <c r="E4045" s="21"/>
      <c r="F4045" s="22" t="str">
        <f>VLOOKUP($J4045,ASBVs!$A$2:$J$1041,10,FALSE)</f>
        <v>Single</v>
      </c>
      <c r="G4045" s="78" t="str">
        <f>VLOOKUP($J4045,ASBVs!$A$2:$AX$1041,50,FALSE)</f>
        <v>«««««</v>
      </c>
      <c r="H4045" s="79"/>
      <c r="I4045" s="23" t="s">
        <v>2693</v>
      </c>
      <c r="J4045" s="24">
        <v>328</v>
      </c>
    </row>
    <row r="4046" spans="2:10" ht="12.6" customHeight="1" x14ac:dyDescent="0.3">
      <c r="B4046" s="25" t="s">
        <v>2694</v>
      </c>
      <c r="C4046" s="80" t="str">
        <f>VLOOKUP($J4045,ASBVs!$A$2:$H$1041,8,FALSE)</f>
        <v>205435</v>
      </c>
      <c r="D4046" s="80"/>
      <c r="E4046" s="81"/>
      <c r="F4046" s="26" t="s">
        <v>2639</v>
      </c>
      <c r="G4046" s="82">
        <f>VLOOKUP($J4045,ASBVs!$A$2:$I$1041,9,FALSE)</f>
        <v>44735</v>
      </c>
      <c r="H4046" s="83"/>
      <c r="I4046" s="83"/>
      <c r="J4046" s="84"/>
    </row>
    <row r="4047" spans="2:10" ht="12.6" customHeight="1" x14ac:dyDescent="0.3">
      <c r="B4047" s="27" t="s">
        <v>0</v>
      </c>
      <c r="C4047" s="28" t="s">
        <v>1</v>
      </c>
      <c r="D4047" s="28" t="s">
        <v>2</v>
      </c>
      <c r="E4047" s="28" t="s">
        <v>3</v>
      </c>
      <c r="F4047" s="27" t="s">
        <v>4</v>
      </c>
      <c r="G4047" s="28" t="s">
        <v>1093</v>
      </c>
      <c r="H4047" s="28" t="s">
        <v>1092</v>
      </c>
      <c r="I4047" s="28" t="s">
        <v>5</v>
      </c>
      <c r="J4047" s="28" t="s">
        <v>2652</v>
      </c>
    </row>
    <row r="4048" spans="2:10" ht="12.6" customHeight="1" x14ac:dyDescent="0.3">
      <c r="B4048" s="29">
        <f>VLOOKUP($J4045,ASBVs!$A$2:$AP$1041,11,FALSE)</f>
        <v>0.05</v>
      </c>
      <c r="C4048" s="29">
        <f>VLOOKUP($J4045,ASBVs!$A$2:$AP$1041,13,FALSE)</f>
        <v>7.37</v>
      </c>
      <c r="D4048" s="29">
        <f>VLOOKUP($J4045,ASBVs!$A$2:$AP$1041,15,FALSE)</f>
        <v>11.06</v>
      </c>
      <c r="E4048" s="29">
        <f>VLOOKUP($J4045,ASBVs!$A$2:$AP$1041,17,FALSE)</f>
        <v>1.22</v>
      </c>
      <c r="F4048" s="29">
        <f>VLOOKUP($J4045,ASBVs!$A$2:$AP$1041,19,FALSE)</f>
        <v>2.84</v>
      </c>
      <c r="G4048" s="39">
        <f>VLOOKUP($J4045,ASBVs!$A$2:$AP$1041,41,FALSE)</f>
        <v>0.36</v>
      </c>
      <c r="H4048" s="39">
        <f>VLOOKUP($J4045,ASBVs!$A$2:$AP$1041,39,FALSE)</f>
        <v>0.28000000000000003</v>
      </c>
      <c r="I4048" s="29">
        <f>VLOOKUP($J4045,ASBVs!$A$2:$AP$1041,21,FALSE)</f>
        <v>1.31</v>
      </c>
      <c r="J4048" s="39">
        <f>VLOOKUP($J4045,ASBVs!$A$2:$AP$1041,31,FALSE)</f>
        <v>0.25</v>
      </c>
    </row>
    <row r="4049" spans="2:10" ht="12.6" customHeight="1" x14ac:dyDescent="0.3">
      <c r="B4049" s="29">
        <f>VLOOKUP($J4045,ASBVs!$A$2:$AP$1041,12,FALSE)</f>
        <v>68</v>
      </c>
      <c r="C4049" s="29">
        <f>VLOOKUP($J4045,ASBVs!$A$2:$AP$1041,14,FALSE)</f>
        <v>70</v>
      </c>
      <c r="D4049" s="29">
        <f>VLOOKUP($J4045,ASBVs!$A$2:$AP$1041,16,FALSE)</f>
        <v>61</v>
      </c>
      <c r="E4049" s="29">
        <f>VLOOKUP($J4045,ASBVs!$A$2:$AP$1041,18,FALSE)</f>
        <v>67</v>
      </c>
      <c r="F4049" s="29">
        <f>VLOOKUP($J4045,ASBVs!$A$2:$AP$1041,20,FALSE)</f>
        <v>66</v>
      </c>
      <c r="G4049" s="29">
        <f>VLOOKUP($J4045,ASBVs!$A$2:$AP$1041,42,FALSE)</f>
        <v>61</v>
      </c>
      <c r="H4049" s="29">
        <f>VLOOKUP($J4045,ASBVs!$A$2:$AP$1041,40,FALSE)</f>
        <v>50</v>
      </c>
      <c r="I4049" s="29">
        <f>VLOOKUP($J4045,ASBVs!$A$2:$AP$1041,22,FALSE)</f>
        <v>60</v>
      </c>
      <c r="J4049" s="29">
        <f>VLOOKUP($J4045,ASBVs!$A$2:$AP$1041,32,FALSE)</f>
        <v>59</v>
      </c>
    </row>
    <row r="4050" spans="2:10" ht="12.6" customHeight="1" x14ac:dyDescent="0.3">
      <c r="B4050" s="31" t="s">
        <v>1089</v>
      </c>
      <c r="C4050" s="27" t="s">
        <v>1090</v>
      </c>
      <c r="D4050" s="27" t="s">
        <v>1091</v>
      </c>
      <c r="E4050" s="27" t="s">
        <v>8</v>
      </c>
      <c r="F4050" s="27" t="s">
        <v>6</v>
      </c>
      <c r="G4050" s="27" t="s">
        <v>7</v>
      </c>
      <c r="H4050" s="27" t="s">
        <v>2638</v>
      </c>
      <c r="I4050" s="85" t="s">
        <v>2700</v>
      </c>
      <c r="J4050" s="86"/>
    </row>
    <row r="4051" spans="2:10" ht="12.6" customHeight="1" x14ac:dyDescent="0.3">
      <c r="B4051" s="30">
        <f>VLOOKUP($J4045,ASBVs!$A$2:$AP$1041,33,FALSE)</f>
        <v>7.0000000000000007E-2</v>
      </c>
      <c r="C4051" s="30">
        <f>VLOOKUP($J4045,ASBVs!$A$2:$AP$1041,35,FALSE)</f>
        <v>0.23</v>
      </c>
      <c r="D4051" s="30">
        <f>VLOOKUP($J4045,ASBVs!$A$2:$AP$1041,37,FALSE)</f>
        <v>0.01</v>
      </c>
      <c r="E4051" s="32">
        <f>VLOOKUP($J4045,ASBVs!$A$2:$AP$1041,29,FALSE)</f>
        <v>3.56</v>
      </c>
      <c r="F4051" s="32">
        <f>VLOOKUP($J4045,ASBVs!$A$2:$AP$1041,23,FALSE)</f>
        <v>-0.02</v>
      </c>
      <c r="G4051" s="32">
        <f>VLOOKUP($J4045,ASBVs!$A$2:$AP$1041,25,FALSE)</f>
        <v>0.96</v>
      </c>
      <c r="H4051" s="32">
        <f>VLOOKUP($J4045,ASBVs!$A$2:$AP$1041,27,FALSE)</f>
        <v>2.52</v>
      </c>
      <c r="I4051" s="86"/>
      <c r="J4051" s="86"/>
    </row>
    <row r="4052" spans="2:10" ht="12.6" customHeight="1" x14ac:dyDescent="0.3">
      <c r="B4052" s="33">
        <f>VLOOKUP($J4045,ASBVs!$A$2:$AP$1041,34,FALSE)</f>
        <v>43</v>
      </c>
      <c r="C4052" s="33">
        <f>VLOOKUP($J4045,ASBVs!$A$2:$AP$1041,36,FALSE)</f>
        <v>54</v>
      </c>
      <c r="D4052" s="33">
        <f>VLOOKUP($J4045,ASBVs!$A$2:$AP$1041,38,FALSE)</f>
        <v>36</v>
      </c>
      <c r="E4052" s="33">
        <f>VLOOKUP($J4045,ASBVs!$A$2:$AP$1041,30,FALSE)</f>
        <v>60</v>
      </c>
      <c r="F4052" s="33">
        <f>VLOOKUP($J4045,ASBVs!$A$2:$AP$1041,24,FALSE)</f>
        <v>53</v>
      </c>
      <c r="G4052" s="33">
        <f>VLOOKUP($J4045,ASBVs!$A$2:$AP$1041,26,FALSE)</f>
        <v>52</v>
      </c>
      <c r="H4052" s="33">
        <f>VLOOKUP($J4045,ASBVs!$A$2:$AP$1041,28,FALSE)</f>
        <v>54</v>
      </c>
      <c r="I4052" s="99">
        <f>VLOOKUP($J4045,ASBVs!$A$2:$AQ$1041,43,FALSE)</f>
        <v>8.68</v>
      </c>
      <c r="J4052" s="79"/>
    </row>
    <row r="4053" spans="2:10" ht="12.6" customHeight="1" x14ac:dyDescent="0.3">
      <c r="B4053" s="87" t="s">
        <v>2695</v>
      </c>
      <c r="C4053" s="88"/>
      <c r="D4053" s="89" t="s">
        <v>2699</v>
      </c>
      <c r="E4053" s="90"/>
      <c r="F4053" s="91" t="str">
        <f>VLOOKUP($J4045,ASBVs!$A$2:$F$1041,6,FALSE)</f>
        <v xml:space="preserve"> </v>
      </c>
      <c r="G4053" s="34" t="s">
        <v>2669</v>
      </c>
      <c r="H4053" s="35" t="str">
        <f>VLOOKUP($J4045,ASBVs!$A$2:$AU$1041,46,FALSE)</f>
        <v>2</v>
      </c>
      <c r="I4053" s="34" t="s">
        <v>2670</v>
      </c>
      <c r="J4053" s="35" t="str">
        <f>VLOOKUP($J4045,ASBVs!$A$2:$AU$1041,47,FALSE)</f>
        <v>1</v>
      </c>
    </row>
    <row r="4054" spans="2:10" ht="12.6" customHeight="1" x14ac:dyDescent="0.3">
      <c r="B4054" s="93">
        <f>VLOOKUP($J4045,ASBVs!$A$2:$AS$1041,45,FALSE)</f>
        <v>129.26</v>
      </c>
      <c r="C4054" s="94"/>
      <c r="D4054" s="93">
        <f>VLOOKUP($J4045,ASBVs!$A$2:$AS$1041,44,FALSE)</f>
        <v>169.19</v>
      </c>
      <c r="E4054" s="94"/>
      <c r="F4054" s="92"/>
      <c r="G4054" s="34" t="s">
        <v>2671</v>
      </c>
      <c r="H4054" s="35" t="str">
        <f>VLOOKUP($J4045,ASBVs!$A$2:$AW$1041,48,FALSE)</f>
        <v>2</v>
      </c>
      <c r="I4054" s="34" t="s">
        <v>2672</v>
      </c>
      <c r="J4054" s="35">
        <f>VLOOKUP($J4045,ASBVs!$A$2:$AW$1041,49,FALSE)</f>
        <v>3</v>
      </c>
    </row>
    <row r="4055" spans="2:10" ht="12.6" customHeight="1" x14ac:dyDescent="0.3">
      <c r="B4055" s="36" t="s">
        <v>2696</v>
      </c>
      <c r="C4055" s="95" t="str">
        <f>VLOOKUP($J4045,ASBVs!$A$2:$E$1041,5,FALSE)</f>
        <v xml:space="preserve">Individual </v>
      </c>
      <c r="D4055" s="96"/>
      <c r="E4055" s="97" t="s">
        <v>2697</v>
      </c>
      <c r="F4055" s="98"/>
      <c r="G4055" s="74"/>
      <c r="H4055" s="75"/>
      <c r="I4055" s="37" t="s">
        <v>2698</v>
      </c>
      <c r="J4055" s="38"/>
    </row>
    <row r="4057" spans="2:10" ht="12.6" customHeight="1" x14ac:dyDescent="0.3">
      <c r="B4057" s="76" t="s">
        <v>2692</v>
      </c>
      <c r="C4057" s="77"/>
      <c r="D4057" s="20" t="str">
        <f>VLOOKUP($J4057,ASBVs!$A$2:$B$1041,2,FALSE)</f>
        <v>226827</v>
      </c>
      <c r="E4057" s="21"/>
      <c r="F4057" s="22" t="str">
        <f>VLOOKUP($J4057,ASBVs!$A$2:$J$1041,10,FALSE)</f>
        <v>Single</v>
      </c>
      <c r="G4057" s="78" t="str">
        <f>VLOOKUP($J4057,ASBVs!$A$2:$AX$1041,50,FALSE)</f>
        <v xml:space="preserve"> </v>
      </c>
      <c r="H4057" s="79"/>
      <c r="I4057" s="23" t="s">
        <v>2693</v>
      </c>
      <c r="J4057" s="24">
        <v>329</v>
      </c>
    </row>
    <row r="4058" spans="2:10" ht="12.6" customHeight="1" x14ac:dyDescent="0.3">
      <c r="B4058" s="25" t="s">
        <v>2694</v>
      </c>
      <c r="C4058" s="80" t="str">
        <f>VLOOKUP($J4057,ASBVs!$A$2:$H$1041,8,FALSE)</f>
        <v>202851</v>
      </c>
      <c r="D4058" s="80"/>
      <c r="E4058" s="81"/>
      <c r="F4058" s="26" t="s">
        <v>2639</v>
      </c>
      <c r="G4058" s="82">
        <f>VLOOKUP($J4057,ASBVs!$A$2:$I$1041,9,FALSE)</f>
        <v>44743</v>
      </c>
      <c r="H4058" s="83"/>
      <c r="I4058" s="83"/>
      <c r="J4058" s="84"/>
    </row>
    <row r="4059" spans="2:10" ht="12.6" customHeight="1" x14ac:dyDescent="0.3">
      <c r="B4059" s="27" t="s">
        <v>0</v>
      </c>
      <c r="C4059" s="28" t="s">
        <v>1</v>
      </c>
      <c r="D4059" s="28" t="s">
        <v>2</v>
      </c>
      <c r="E4059" s="28" t="s">
        <v>3</v>
      </c>
      <c r="F4059" s="27" t="s">
        <v>4</v>
      </c>
      <c r="G4059" s="28" t="s">
        <v>1093</v>
      </c>
      <c r="H4059" s="28" t="s">
        <v>1092</v>
      </c>
      <c r="I4059" s="28" t="s">
        <v>5</v>
      </c>
      <c r="J4059" s="28" t="s">
        <v>2652</v>
      </c>
    </row>
    <row r="4060" spans="2:10" ht="12.6" customHeight="1" x14ac:dyDescent="0.3">
      <c r="B4060" s="29">
        <f>VLOOKUP($J4057,ASBVs!$A$2:$AP$1041,11,FALSE)</f>
        <v>0.5</v>
      </c>
      <c r="C4060" s="29">
        <f>VLOOKUP($J4057,ASBVs!$A$2:$AP$1041,13,FALSE)</f>
        <v>10.56</v>
      </c>
      <c r="D4060" s="29">
        <f>VLOOKUP($J4057,ASBVs!$A$2:$AP$1041,15,FALSE)</f>
        <v>13.99</v>
      </c>
      <c r="E4060" s="29">
        <f>VLOOKUP($J4057,ASBVs!$A$2:$AP$1041,17,FALSE)</f>
        <v>-0.72</v>
      </c>
      <c r="F4060" s="29">
        <f>VLOOKUP($J4057,ASBVs!$A$2:$AP$1041,19,FALSE)</f>
        <v>1.1000000000000001</v>
      </c>
      <c r="G4060" s="39">
        <f>VLOOKUP($J4057,ASBVs!$A$2:$AP$1041,41,FALSE)</f>
        <v>0.44</v>
      </c>
      <c r="H4060" s="39">
        <f>VLOOKUP($J4057,ASBVs!$A$2:$AP$1041,39,FALSE)</f>
        <v>0.27</v>
      </c>
      <c r="I4060" s="29">
        <f>VLOOKUP($J4057,ASBVs!$A$2:$AP$1041,21,FALSE)</f>
        <v>1.65</v>
      </c>
      <c r="J4060" s="39">
        <f>VLOOKUP($J4057,ASBVs!$A$2:$AP$1041,31,FALSE)</f>
        <v>0.26</v>
      </c>
    </row>
    <row r="4061" spans="2:10" ht="12.6" customHeight="1" x14ac:dyDescent="0.3">
      <c r="B4061" s="29">
        <f>VLOOKUP($J4057,ASBVs!$A$2:$AP$1041,12,FALSE)</f>
        <v>67</v>
      </c>
      <c r="C4061" s="29">
        <f>VLOOKUP($J4057,ASBVs!$A$2:$AP$1041,14,FALSE)</f>
        <v>70</v>
      </c>
      <c r="D4061" s="29">
        <f>VLOOKUP($J4057,ASBVs!$A$2:$AP$1041,16,FALSE)</f>
        <v>62</v>
      </c>
      <c r="E4061" s="29">
        <f>VLOOKUP($J4057,ASBVs!$A$2:$AP$1041,18,FALSE)</f>
        <v>67</v>
      </c>
      <c r="F4061" s="29">
        <f>VLOOKUP($J4057,ASBVs!$A$2:$AP$1041,20,FALSE)</f>
        <v>66</v>
      </c>
      <c r="G4061" s="29">
        <f>VLOOKUP($J4057,ASBVs!$A$2:$AP$1041,42,FALSE)</f>
        <v>58</v>
      </c>
      <c r="H4061" s="29">
        <f>VLOOKUP($J4057,ASBVs!$A$2:$AP$1041,40,FALSE)</f>
        <v>51</v>
      </c>
      <c r="I4061" s="29">
        <f>VLOOKUP($J4057,ASBVs!$A$2:$AP$1041,22,FALSE)</f>
        <v>61</v>
      </c>
      <c r="J4061" s="29">
        <f>VLOOKUP($J4057,ASBVs!$A$2:$AP$1041,32,FALSE)</f>
        <v>56</v>
      </c>
    </row>
    <row r="4062" spans="2:10" ht="12.6" customHeight="1" x14ac:dyDescent="0.3">
      <c r="B4062" s="31" t="s">
        <v>1089</v>
      </c>
      <c r="C4062" s="27" t="s">
        <v>1090</v>
      </c>
      <c r="D4062" s="27" t="s">
        <v>1091</v>
      </c>
      <c r="E4062" s="27" t="s">
        <v>8</v>
      </c>
      <c r="F4062" s="27" t="s">
        <v>6</v>
      </c>
      <c r="G4062" s="27" t="s">
        <v>7</v>
      </c>
      <c r="H4062" s="27" t="s">
        <v>2638</v>
      </c>
      <c r="I4062" s="85" t="s">
        <v>2700</v>
      </c>
      <c r="J4062" s="86"/>
    </row>
    <row r="4063" spans="2:10" ht="12.6" customHeight="1" x14ac:dyDescent="0.3">
      <c r="B4063" s="30">
        <f>VLOOKUP($J4057,ASBVs!$A$2:$AP$1041,33,FALSE)</f>
        <v>0.05</v>
      </c>
      <c r="C4063" s="30">
        <f>VLOOKUP($J4057,ASBVs!$A$2:$AP$1041,35,FALSE)</f>
        <v>0.28999999999999998</v>
      </c>
      <c r="D4063" s="30">
        <f>VLOOKUP($J4057,ASBVs!$A$2:$AP$1041,37,FALSE)</f>
        <v>1E-3</v>
      </c>
      <c r="E4063" s="32">
        <f>VLOOKUP($J4057,ASBVs!$A$2:$AP$1041,29,FALSE)</f>
        <v>5.56</v>
      </c>
      <c r="F4063" s="32">
        <f>VLOOKUP($J4057,ASBVs!$A$2:$AP$1041,23,FALSE)</f>
        <v>-0.71</v>
      </c>
      <c r="G4063" s="32">
        <f>VLOOKUP($J4057,ASBVs!$A$2:$AP$1041,25,FALSE)</f>
        <v>6.84</v>
      </c>
      <c r="H4063" s="32">
        <f>VLOOKUP($J4057,ASBVs!$A$2:$AP$1041,27,FALSE)</f>
        <v>1.43</v>
      </c>
      <c r="I4063" s="86"/>
      <c r="J4063" s="86"/>
    </row>
    <row r="4064" spans="2:10" ht="12.6" customHeight="1" x14ac:dyDescent="0.3">
      <c r="B4064" s="33">
        <f>VLOOKUP($J4057,ASBVs!$A$2:$AP$1041,34,FALSE)</f>
        <v>45</v>
      </c>
      <c r="C4064" s="33">
        <f>VLOOKUP($J4057,ASBVs!$A$2:$AP$1041,36,FALSE)</f>
        <v>54</v>
      </c>
      <c r="D4064" s="33">
        <f>VLOOKUP($J4057,ASBVs!$A$2:$AP$1041,38,FALSE)</f>
        <v>39</v>
      </c>
      <c r="E4064" s="33">
        <f>VLOOKUP($J4057,ASBVs!$A$2:$AP$1041,30,FALSE)</f>
        <v>59</v>
      </c>
      <c r="F4064" s="33">
        <f>VLOOKUP($J4057,ASBVs!$A$2:$AP$1041,24,FALSE)</f>
        <v>51</v>
      </c>
      <c r="G4064" s="33">
        <f>VLOOKUP($J4057,ASBVs!$A$2:$AP$1041,26,FALSE)</f>
        <v>50</v>
      </c>
      <c r="H4064" s="33">
        <f>VLOOKUP($J4057,ASBVs!$A$2:$AP$1041,28,FALSE)</f>
        <v>54</v>
      </c>
      <c r="I4064" s="99">
        <f>VLOOKUP($J4057,ASBVs!$A$2:$AQ$1041,43,FALSE)</f>
        <v>12.21</v>
      </c>
      <c r="J4064" s="79"/>
    </row>
    <row r="4065" spans="2:10" ht="12.6" customHeight="1" x14ac:dyDescent="0.3">
      <c r="B4065" s="87" t="s">
        <v>2695</v>
      </c>
      <c r="C4065" s="88"/>
      <c r="D4065" s="89" t="s">
        <v>2699</v>
      </c>
      <c r="E4065" s="90"/>
      <c r="F4065" s="91" t="str">
        <f>VLOOKUP($J4057,ASBVs!$A$2:$F$1041,6,FALSE)</f>
        <v xml:space="preserve"> </v>
      </c>
      <c r="G4065" s="34" t="s">
        <v>2669</v>
      </c>
      <c r="H4065" s="35" t="str">
        <f>VLOOKUP($J4057,ASBVs!$A$2:$AU$1041,46,FALSE)</f>
        <v>2</v>
      </c>
      <c r="I4065" s="34" t="s">
        <v>2670</v>
      </c>
      <c r="J4065" s="35" t="str">
        <f>VLOOKUP($J4057,ASBVs!$A$2:$AU$1041,47,FALSE)</f>
        <v>3</v>
      </c>
    </row>
    <row r="4066" spans="2:10" ht="12.6" customHeight="1" x14ac:dyDescent="0.3">
      <c r="B4066" s="93">
        <f>VLOOKUP($J4057,ASBVs!$A$2:$AS$1041,45,FALSE)</f>
        <v>129.15</v>
      </c>
      <c r="C4066" s="94"/>
      <c r="D4066" s="93">
        <f>VLOOKUP($J4057,ASBVs!$A$2:$AS$1041,44,FALSE)</f>
        <v>171.64</v>
      </c>
      <c r="E4066" s="94"/>
      <c r="F4066" s="92"/>
      <c r="G4066" s="34" t="s">
        <v>2671</v>
      </c>
      <c r="H4066" s="35" t="str">
        <f>VLOOKUP($J4057,ASBVs!$A$2:$AW$1041,48,FALSE)</f>
        <v>2</v>
      </c>
      <c r="I4066" s="34" t="s">
        <v>2672</v>
      </c>
      <c r="J4066" s="35">
        <f>VLOOKUP($J4057,ASBVs!$A$2:$AW$1041,49,FALSE)</f>
        <v>4</v>
      </c>
    </row>
    <row r="4067" spans="2:10" ht="12.6" customHeight="1" x14ac:dyDescent="0.3">
      <c r="B4067" s="36" t="s">
        <v>2696</v>
      </c>
      <c r="C4067" s="95" t="str">
        <f>VLOOKUP($J4057,ASBVs!$A$2:$E$1041,5,FALSE)</f>
        <v xml:space="preserve">Individual </v>
      </c>
      <c r="D4067" s="96"/>
      <c r="E4067" s="97" t="s">
        <v>2697</v>
      </c>
      <c r="F4067" s="98"/>
      <c r="G4067" s="74"/>
      <c r="H4067" s="75"/>
      <c r="I4067" s="37" t="s">
        <v>2698</v>
      </c>
      <c r="J4067" s="38"/>
    </row>
    <row r="4069" spans="2:10" ht="12.6" customHeight="1" x14ac:dyDescent="0.3">
      <c r="B4069" s="76" t="s">
        <v>2692</v>
      </c>
      <c r="C4069" s="77"/>
      <c r="D4069" s="20" t="str">
        <f>VLOOKUP($J4069,ASBVs!$A$2:$B$1041,2,FALSE)</f>
        <v>226481</v>
      </c>
      <c r="E4069" s="21"/>
      <c r="F4069" s="22" t="str">
        <f>VLOOKUP($J4069,ASBVs!$A$2:$J$1041,10,FALSE)</f>
        <v>Twin</v>
      </c>
      <c r="G4069" s="78" t="str">
        <f>VLOOKUP($J4069,ASBVs!$A$2:$AX$1041,50,FALSE)</f>
        <v xml:space="preserve"> </v>
      </c>
      <c r="H4069" s="79"/>
      <c r="I4069" s="23" t="s">
        <v>2693</v>
      </c>
      <c r="J4069" s="24">
        <v>330</v>
      </c>
    </row>
    <row r="4070" spans="2:10" ht="12.6" customHeight="1" x14ac:dyDescent="0.3">
      <c r="B4070" s="25" t="s">
        <v>2694</v>
      </c>
      <c r="C4070" s="80" t="str">
        <f>VLOOKUP($J4069,ASBVs!$A$2:$H$1041,8,FALSE)</f>
        <v>215404</v>
      </c>
      <c r="D4070" s="80"/>
      <c r="E4070" s="81"/>
      <c r="F4070" s="26" t="s">
        <v>2639</v>
      </c>
      <c r="G4070" s="82">
        <f>VLOOKUP($J4069,ASBVs!$A$2:$I$1041,9,FALSE)</f>
        <v>44734</v>
      </c>
      <c r="H4070" s="83"/>
      <c r="I4070" s="83"/>
      <c r="J4070" s="84"/>
    </row>
    <row r="4071" spans="2:10" ht="12.6" customHeight="1" x14ac:dyDescent="0.3">
      <c r="B4071" s="27" t="s">
        <v>0</v>
      </c>
      <c r="C4071" s="28" t="s">
        <v>1</v>
      </c>
      <c r="D4071" s="28" t="s">
        <v>2</v>
      </c>
      <c r="E4071" s="28" t="s">
        <v>3</v>
      </c>
      <c r="F4071" s="27" t="s">
        <v>4</v>
      </c>
      <c r="G4071" s="28" t="s">
        <v>1093</v>
      </c>
      <c r="H4071" s="28" t="s">
        <v>1092</v>
      </c>
      <c r="I4071" s="28" t="s">
        <v>5</v>
      </c>
      <c r="J4071" s="28" t="s">
        <v>2652</v>
      </c>
    </row>
    <row r="4072" spans="2:10" ht="12.6" customHeight="1" x14ac:dyDescent="0.3">
      <c r="B4072" s="29">
        <f>VLOOKUP($J4069,ASBVs!$A$2:$AP$1041,11,FALSE)</f>
        <v>0.67</v>
      </c>
      <c r="C4072" s="29">
        <f>VLOOKUP($J4069,ASBVs!$A$2:$AP$1041,13,FALSE)</f>
        <v>9.91</v>
      </c>
      <c r="D4072" s="29">
        <f>VLOOKUP($J4069,ASBVs!$A$2:$AP$1041,15,FALSE)</f>
        <v>13.45</v>
      </c>
      <c r="E4072" s="29">
        <f>VLOOKUP($J4069,ASBVs!$A$2:$AP$1041,17,FALSE)</f>
        <v>-0.37</v>
      </c>
      <c r="F4072" s="29">
        <f>VLOOKUP($J4069,ASBVs!$A$2:$AP$1041,19,FALSE)</f>
        <v>2.17</v>
      </c>
      <c r="G4072" s="39">
        <f>VLOOKUP($J4069,ASBVs!$A$2:$AP$1041,41,FALSE)</f>
        <v>0.48</v>
      </c>
      <c r="H4072" s="39">
        <f>VLOOKUP($J4069,ASBVs!$A$2:$AP$1041,39,FALSE)</f>
        <v>0.31</v>
      </c>
      <c r="I4072" s="29">
        <f>VLOOKUP($J4069,ASBVs!$A$2:$AP$1041,21,FALSE)</f>
        <v>-0.21</v>
      </c>
      <c r="J4072" s="39">
        <f>VLOOKUP($J4069,ASBVs!$A$2:$AP$1041,31,FALSE)</f>
        <v>0.33</v>
      </c>
    </row>
    <row r="4073" spans="2:10" ht="12.6" customHeight="1" x14ac:dyDescent="0.3">
      <c r="B4073" s="29">
        <f>VLOOKUP($J4069,ASBVs!$A$2:$AP$1041,12,FALSE)</f>
        <v>63</v>
      </c>
      <c r="C4073" s="29">
        <f>VLOOKUP($J4069,ASBVs!$A$2:$AP$1041,14,FALSE)</f>
        <v>69</v>
      </c>
      <c r="D4073" s="29">
        <f>VLOOKUP($J4069,ASBVs!$A$2:$AP$1041,16,FALSE)</f>
        <v>55</v>
      </c>
      <c r="E4073" s="29">
        <f>VLOOKUP($J4069,ASBVs!$A$2:$AP$1041,18,FALSE)</f>
        <v>60</v>
      </c>
      <c r="F4073" s="29">
        <f>VLOOKUP($J4069,ASBVs!$A$2:$AP$1041,20,FALSE)</f>
        <v>62</v>
      </c>
      <c r="G4073" s="29">
        <f>VLOOKUP($J4069,ASBVs!$A$2:$AP$1041,42,FALSE)</f>
        <v>46</v>
      </c>
      <c r="H4073" s="29">
        <f>VLOOKUP($J4069,ASBVs!$A$2:$AP$1041,40,FALSE)</f>
        <v>39</v>
      </c>
      <c r="I4073" s="29">
        <f>VLOOKUP($J4069,ASBVs!$A$2:$AP$1041,22,FALSE)</f>
        <v>49</v>
      </c>
      <c r="J4073" s="29">
        <f>VLOOKUP($J4069,ASBVs!$A$2:$AP$1041,32,FALSE)</f>
        <v>44</v>
      </c>
    </row>
    <row r="4074" spans="2:10" ht="12.6" customHeight="1" x14ac:dyDescent="0.3">
      <c r="B4074" s="31" t="s">
        <v>1089</v>
      </c>
      <c r="C4074" s="27" t="s">
        <v>1090</v>
      </c>
      <c r="D4074" s="27" t="s">
        <v>1091</v>
      </c>
      <c r="E4074" s="27" t="s">
        <v>8</v>
      </c>
      <c r="F4074" s="27" t="s">
        <v>6</v>
      </c>
      <c r="G4074" s="27" t="s">
        <v>7</v>
      </c>
      <c r="H4074" s="27" t="s">
        <v>2638</v>
      </c>
      <c r="I4074" s="85" t="s">
        <v>2700</v>
      </c>
      <c r="J4074" s="86"/>
    </row>
    <row r="4075" spans="2:10" ht="12.6" customHeight="1" x14ac:dyDescent="0.3">
      <c r="B4075" s="30">
        <f>VLOOKUP($J4069,ASBVs!$A$2:$AP$1041,33,FALSE)</f>
        <v>7.0000000000000007E-2</v>
      </c>
      <c r="C4075" s="30">
        <f>VLOOKUP($J4069,ASBVs!$A$2:$AP$1041,35,FALSE)</f>
        <v>0.26</v>
      </c>
      <c r="D4075" s="30">
        <f>VLOOKUP($J4069,ASBVs!$A$2:$AP$1041,37,FALSE)</f>
        <v>0.01</v>
      </c>
      <c r="E4075" s="32">
        <f>VLOOKUP($J4069,ASBVs!$A$2:$AP$1041,29,FALSE)</f>
        <v>6.11</v>
      </c>
      <c r="F4075" s="32">
        <f>VLOOKUP($J4069,ASBVs!$A$2:$AP$1041,23,FALSE)</f>
        <v>-0.74</v>
      </c>
      <c r="G4075" s="32">
        <f>VLOOKUP($J4069,ASBVs!$A$2:$AP$1041,25,FALSE)</f>
        <v>5.8</v>
      </c>
      <c r="H4075" s="32">
        <f>VLOOKUP($J4069,ASBVs!$A$2:$AP$1041,27,FALSE)</f>
        <v>2.13</v>
      </c>
      <c r="I4075" s="86"/>
      <c r="J4075" s="86"/>
    </row>
    <row r="4076" spans="2:10" ht="12.6" customHeight="1" x14ac:dyDescent="0.3">
      <c r="B4076" s="33">
        <f>VLOOKUP($J4069,ASBVs!$A$2:$AP$1041,34,FALSE)</f>
        <v>35</v>
      </c>
      <c r="C4076" s="33">
        <f>VLOOKUP($J4069,ASBVs!$A$2:$AP$1041,36,FALSE)</f>
        <v>42</v>
      </c>
      <c r="D4076" s="33">
        <f>VLOOKUP($J4069,ASBVs!$A$2:$AP$1041,38,FALSE)</f>
        <v>29</v>
      </c>
      <c r="E4076" s="33">
        <f>VLOOKUP($J4069,ASBVs!$A$2:$AP$1041,30,FALSE)</f>
        <v>57</v>
      </c>
      <c r="F4076" s="33">
        <f>VLOOKUP($J4069,ASBVs!$A$2:$AP$1041,24,FALSE)</f>
        <v>43</v>
      </c>
      <c r="G4076" s="33">
        <f>VLOOKUP($J4069,ASBVs!$A$2:$AP$1041,26,FALSE)</f>
        <v>43</v>
      </c>
      <c r="H4076" s="33">
        <f>VLOOKUP($J4069,ASBVs!$A$2:$AP$1041,28,FALSE)</f>
        <v>46</v>
      </c>
      <c r="I4076" s="99">
        <f>VLOOKUP($J4069,ASBVs!$A$2:$AQ$1041,43,FALSE)</f>
        <v>9.6999999999999993</v>
      </c>
      <c r="J4076" s="79"/>
    </row>
    <row r="4077" spans="2:10" ht="12.6" customHeight="1" x14ac:dyDescent="0.3">
      <c r="B4077" s="87" t="s">
        <v>2695</v>
      </c>
      <c r="C4077" s="88"/>
      <c r="D4077" s="89" t="s">
        <v>2699</v>
      </c>
      <c r="E4077" s="90"/>
      <c r="F4077" s="91" t="str">
        <f>VLOOKUP($J4069,ASBVs!$A$2:$F$1041,6,FALSE)</f>
        <v xml:space="preserve"> </v>
      </c>
      <c r="G4077" s="34" t="s">
        <v>2669</v>
      </c>
      <c r="H4077" s="35" t="str">
        <f>VLOOKUP($J4069,ASBVs!$A$2:$AU$1041,46,FALSE)</f>
        <v>1</v>
      </c>
      <c r="I4077" s="34" t="s">
        <v>2670</v>
      </c>
      <c r="J4077" s="35" t="str">
        <f>VLOOKUP($J4069,ASBVs!$A$2:$AU$1041,47,FALSE)</f>
        <v>2</v>
      </c>
    </row>
    <row r="4078" spans="2:10" ht="12.6" customHeight="1" x14ac:dyDescent="0.3">
      <c r="B4078" s="93">
        <f>VLOOKUP($J4069,ASBVs!$A$2:$AS$1041,45,FALSE)</f>
        <v>126.79</v>
      </c>
      <c r="C4078" s="94"/>
      <c r="D4078" s="93">
        <f>VLOOKUP($J4069,ASBVs!$A$2:$AS$1041,44,FALSE)</f>
        <v>173.39</v>
      </c>
      <c r="E4078" s="94"/>
      <c r="F4078" s="92"/>
      <c r="G4078" s="34" t="s">
        <v>2671</v>
      </c>
      <c r="H4078" s="35" t="str">
        <f>VLOOKUP($J4069,ASBVs!$A$2:$AW$1041,48,FALSE)</f>
        <v>2</v>
      </c>
      <c r="I4078" s="34" t="s">
        <v>2672</v>
      </c>
      <c r="J4078" s="35">
        <f>VLOOKUP($J4069,ASBVs!$A$2:$AW$1041,49,FALSE)</f>
        <v>4</v>
      </c>
    </row>
    <row r="4079" spans="2:10" ht="12.6" customHeight="1" x14ac:dyDescent="0.3">
      <c r="B4079" s="36" t="s">
        <v>2696</v>
      </c>
      <c r="C4079" s="95" t="str">
        <f>VLOOKUP($J4069,ASBVs!$A$2:$E$1041,5,FALSE)</f>
        <v xml:space="preserve">Individual </v>
      </c>
      <c r="D4079" s="96"/>
      <c r="E4079" s="97" t="s">
        <v>2697</v>
      </c>
      <c r="F4079" s="98"/>
      <c r="G4079" s="74"/>
      <c r="H4079" s="75"/>
      <c r="I4079" s="37" t="s">
        <v>2698</v>
      </c>
      <c r="J4079" s="38"/>
    </row>
    <row r="4081" spans="2:10" ht="12.6" customHeight="1" x14ac:dyDescent="0.3">
      <c r="B4081" s="76" t="s">
        <v>2692</v>
      </c>
      <c r="C4081" s="77"/>
      <c r="D4081" s="20" t="str">
        <f>VLOOKUP($J4081,ASBVs!$A$2:$B$1041,2,FALSE)</f>
        <v>223931</v>
      </c>
      <c r="E4081" s="21"/>
      <c r="F4081" s="22" t="str">
        <f>VLOOKUP($J4081,ASBVs!$A$2:$J$1041,10,FALSE)</f>
        <v>Twin</v>
      </c>
      <c r="G4081" s="78" t="str">
        <f>VLOOKUP($J4081,ASBVs!$A$2:$AX$1041,50,FALSE)</f>
        <v xml:space="preserve"> </v>
      </c>
      <c r="H4081" s="79"/>
      <c r="I4081" s="23" t="s">
        <v>2693</v>
      </c>
      <c r="J4081" s="24">
        <v>331</v>
      </c>
    </row>
    <row r="4082" spans="2:10" ht="12.6" customHeight="1" x14ac:dyDescent="0.3">
      <c r="B4082" s="25" t="s">
        <v>2694</v>
      </c>
      <c r="C4082" s="80" t="str">
        <f>VLOOKUP($J4081,ASBVs!$A$2:$H$1041,8,FALSE)</f>
        <v>193431</v>
      </c>
      <c r="D4082" s="80"/>
      <c r="E4082" s="81"/>
      <c r="F4082" s="26" t="s">
        <v>2639</v>
      </c>
      <c r="G4082" s="82">
        <f>VLOOKUP($J4081,ASBVs!$A$2:$I$1041,9,FALSE)</f>
        <v>44705</v>
      </c>
      <c r="H4082" s="83"/>
      <c r="I4082" s="83"/>
      <c r="J4082" s="84"/>
    </row>
    <row r="4083" spans="2:10" ht="12.6" customHeight="1" x14ac:dyDescent="0.3">
      <c r="B4083" s="27" t="s">
        <v>0</v>
      </c>
      <c r="C4083" s="28" t="s">
        <v>1</v>
      </c>
      <c r="D4083" s="28" t="s">
        <v>2</v>
      </c>
      <c r="E4083" s="28" t="s">
        <v>3</v>
      </c>
      <c r="F4083" s="27" t="s">
        <v>4</v>
      </c>
      <c r="G4083" s="28" t="s">
        <v>1093</v>
      </c>
      <c r="H4083" s="28" t="s">
        <v>1092</v>
      </c>
      <c r="I4083" s="28" t="s">
        <v>5</v>
      </c>
      <c r="J4083" s="28" t="s">
        <v>2652</v>
      </c>
    </row>
    <row r="4084" spans="2:10" ht="12.6" customHeight="1" x14ac:dyDescent="0.3">
      <c r="B4084" s="29">
        <f>VLOOKUP($J4081,ASBVs!$A$2:$AP$1041,11,FALSE)</f>
        <v>0.26</v>
      </c>
      <c r="C4084" s="29">
        <f>VLOOKUP($J4081,ASBVs!$A$2:$AP$1041,13,FALSE)</f>
        <v>8.11</v>
      </c>
      <c r="D4084" s="29">
        <f>VLOOKUP($J4081,ASBVs!$A$2:$AP$1041,15,FALSE)</f>
        <v>11.83</v>
      </c>
      <c r="E4084" s="29">
        <f>VLOOKUP($J4081,ASBVs!$A$2:$AP$1041,17,FALSE)</f>
        <v>0.39</v>
      </c>
      <c r="F4084" s="29">
        <f>VLOOKUP($J4081,ASBVs!$A$2:$AP$1041,19,FALSE)</f>
        <v>2.31</v>
      </c>
      <c r="G4084" s="39">
        <f>VLOOKUP($J4081,ASBVs!$A$2:$AP$1041,41,FALSE)</f>
        <v>0.41</v>
      </c>
      <c r="H4084" s="39">
        <f>VLOOKUP($J4081,ASBVs!$A$2:$AP$1041,39,FALSE)</f>
        <v>0.26</v>
      </c>
      <c r="I4084" s="29">
        <f>VLOOKUP($J4081,ASBVs!$A$2:$AP$1041,21,FALSE)</f>
        <v>-0.4</v>
      </c>
      <c r="J4084" s="39">
        <f>VLOOKUP($J4081,ASBVs!$A$2:$AP$1041,31,FALSE)</f>
        <v>0.28000000000000003</v>
      </c>
    </row>
    <row r="4085" spans="2:10" ht="12.6" customHeight="1" x14ac:dyDescent="0.3">
      <c r="B4085" s="29">
        <f>VLOOKUP($J4081,ASBVs!$A$2:$AP$1041,12,FALSE)</f>
        <v>67</v>
      </c>
      <c r="C4085" s="29">
        <f>VLOOKUP($J4081,ASBVs!$A$2:$AP$1041,14,FALSE)</f>
        <v>71</v>
      </c>
      <c r="D4085" s="29">
        <f>VLOOKUP($J4081,ASBVs!$A$2:$AP$1041,16,FALSE)</f>
        <v>63</v>
      </c>
      <c r="E4085" s="29">
        <f>VLOOKUP($J4081,ASBVs!$A$2:$AP$1041,18,FALSE)</f>
        <v>67</v>
      </c>
      <c r="F4085" s="29">
        <f>VLOOKUP($J4081,ASBVs!$A$2:$AP$1041,20,FALSE)</f>
        <v>67</v>
      </c>
      <c r="G4085" s="29">
        <f>VLOOKUP($J4081,ASBVs!$A$2:$AP$1041,42,FALSE)</f>
        <v>57</v>
      </c>
      <c r="H4085" s="29">
        <f>VLOOKUP($J4081,ASBVs!$A$2:$AP$1041,40,FALSE)</f>
        <v>49</v>
      </c>
      <c r="I4085" s="29">
        <f>VLOOKUP($J4081,ASBVs!$A$2:$AP$1041,22,FALSE)</f>
        <v>62</v>
      </c>
      <c r="J4085" s="29">
        <f>VLOOKUP($J4081,ASBVs!$A$2:$AP$1041,32,FALSE)</f>
        <v>55</v>
      </c>
    </row>
    <row r="4086" spans="2:10" ht="12.6" customHeight="1" x14ac:dyDescent="0.3">
      <c r="B4086" s="31" t="s">
        <v>1089</v>
      </c>
      <c r="C4086" s="27" t="s">
        <v>1090</v>
      </c>
      <c r="D4086" s="27" t="s">
        <v>1091</v>
      </c>
      <c r="E4086" s="27" t="s">
        <v>8</v>
      </c>
      <c r="F4086" s="27" t="s">
        <v>6</v>
      </c>
      <c r="G4086" s="27" t="s">
        <v>7</v>
      </c>
      <c r="H4086" s="27" t="s">
        <v>2638</v>
      </c>
      <c r="I4086" s="85" t="s">
        <v>2700</v>
      </c>
      <c r="J4086" s="86"/>
    </row>
    <row r="4087" spans="2:10" ht="12.6" customHeight="1" x14ac:dyDescent="0.3">
      <c r="B4087" s="30">
        <f>VLOOKUP($J4081,ASBVs!$A$2:$AP$1041,33,FALSE)</f>
        <v>0.04</v>
      </c>
      <c r="C4087" s="30">
        <f>VLOOKUP($J4081,ASBVs!$A$2:$AP$1041,35,FALSE)</f>
        <v>0.21</v>
      </c>
      <c r="D4087" s="30">
        <f>VLOOKUP($J4081,ASBVs!$A$2:$AP$1041,37,FALSE)</f>
        <v>0.02</v>
      </c>
      <c r="E4087" s="32">
        <f>VLOOKUP($J4081,ASBVs!$A$2:$AP$1041,29,FALSE)</f>
        <v>4.5999999999999996</v>
      </c>
      <c r="F4087" s="32">
        <f>VLOOKUP($J4081,ASBVs!$A$2:$AP$1041,23,FALSE)</f>
        <v>-0.28999999999999998</v>
      </c>
      <c r="G4087" s="32">
        <f>VLOOKUP($J4081,ASBVs!$A$2:$AP$1041,25,FALSE)</f>
        <v>4.34</v>
      </c>
      <c r="H4087" s="32">
        <f>VLOOKUP($J4081,ASBVs!$A$2:$AP$1041,27,FALSE)</f>
        <v>2.09</v>
      </c>
      <c r="I4087" s="86"/>
      <c r="J4087" s="86"/>
    </row>
    <row r="4088" spans="2:10" ht="12.6" customHeight="1" x14ac:dyDescent="0.3">
      <c r="B4088" s="33">
        <f>VLOOKUP($J4081,ASBVs!$A$2:$AP$1041,34,FALSE)</f>
        <v>44</v>
      </c>
      <c r="C4088" s="33">
        <f>VLOOKUP($J4081,ASBVs!$A$2:$AP$1041,36,FALSE)</f>
        <v>52</v>
      </c>
      <c r="D4088" s="33">
        <f>VLOOKUP($J4081,ASBVs!$A$2:$AP$1041,38,FALSE)</f>
        <v>37</v>
      </c>
      <c r="E4088" s="33">
        <f>VLOOKUP($J4081,ASBVs!$A$2:$AP$1041,30,FALSE)</f>
        <v>62</v>
      </c>
      <c r="F4088" s="33">
        <f>VLOOKUP($J4081,ASBVs!$A$2:$AP$1041,24,FALSE)</f>
        <v>50</v>
      </c>
      <c r="G4088" s="33">
        <f>VLOOKUP($J4081,ASBVs!$A$2:$AP$1041,26,FALSE)</f>
        <v>50</v>
      </c>
      <c r="H4088" s="33">
        <f>VLOOKUP($J4081,ASBVs!$A$2:$AP$1041,28,FALSE)</f>
        <v>53</v>
      </c>
      <c r="I4088" s="99">
        <f>VLOOKUP($J4081,ASBVs!$A$2:$AQ$1041,43,FALSE)</f>
        <v>7.7099999999999991</v>
      </c>
      <c r="J4088" s="79"/>
    </row>
    <row r="4089" spans="2:10" ht="12.6" customHeight="1" x14ac:dyDescent="0.3">
      <c r="B4089" s="87" t="s">
        <v>2695</v>
      </c>
      <c r="C4089" s="88"/>
      <c r="D4089" s="89" t="s">
        <v>2699</v>
      </c>
      <c r="E4089" s="90"/>
      <c r="F4089" s="91" t="str">
        <f>VLOOKUP($J4081,ASBVs!$A$2:$F$1041,6,FALSE)</f>
        <v xml:space="preserve"> </v>
      </c>
      <c r="G4089" s="34" t="s">
        <v>2669</v>
      </c>
      <c r="H4089" s="35" t="str">
        <f>VLOOKUP($J4081,ASBVs!$A$2:$AU$1041,46,FALSE)</f>
        <v>2</v>
      </c>
      <c r="I4089" s="34" t="s">
        <v>2670</v>
      </c>
      <c r="J4089" s="35" t="str">
        <f>VLOOKUP($J4081,ASBVs!$A$2:$AU$1041,47,FALSE)</f>
        <v>2</v>
      </c>
    </row>
    <row r="4090" spans="2:10" ht="12.6" customHeight="1" x14ac:dyDescent="0.3">
      <c r="B4090" s="93">
        <f>VLOOKUP($J4081,ASBVs!$A$2:$AS$1041,45,FALSE)</f>
        <v>124.18</v>
      </c>
      <c r="C4090" s="94"/>
      <c r="D4090" s="93">
        <f>VLOOKUP($J4081,ASBVs!$A$2:$AS$1041,44,FALSE)</f>
        <v>162.43</v>
      </c>
      <c r="E4090" s="94"/>
      <c r="F4090" s="92"/>
      <c r="G4090" s="34" t="s">
        <v>2671</v>
      </c>
      <c r="H4090" s="35" t="str">
        <f>VLOOKUP($J4081,ASBVs!$A$2:$AW$1041,48,FALSE)</f>
        <v>2</v>
      </c>
      <c r="I4090" s="34" t="s">
        <v>2672</v>
      </c>
      <c r="J4090" s="35">
        <f>VLOOKUP($J4081,ASBVs!$A$2:$AW$1041,49,FALSE)</f>
        <v>3</v>
      </c>
    </row>
    <row r="4091" spans="2:10" ht="12.6" customHeight="1" x14ac:dyDescent="0.3">
      <c r="B4091" s="36" t="s">
        <v>2696</v>
      </c>
      <c r="C4091" s="95" t="str">
        <f>VLOOKUP($J4081,ASBVs!$A$2:$E$1041,5,FALSE)</f>
        <v xml:space="preserve">Individual </v>
      </c>
      <c r="D4091" s="96"/>
      <c r="E4091" s="97" t="s">
        <v>2697</v>
      </c>
      <c r="F4091" s="98"/>
      <c r="G4091" s="74"/>
      <c r="H4091" s="75"/>
      <c r="I4091" s="37" t="s">
        <v>2698</v>
      </c>
      <c r="J4091" s="38"/>
    </row>
    <row r="4093" spans="2:10" ht="12.6" customHeight="1" x14ac:dyDescent="0.3">
      <c r="B4093" s="76" t="s">
        <v>2692</v>
      </c>
      <c r="C4093" s="77"/>
      <c r="D4093" s="20" t="str">
        <f>VLOOKUP($J4093,ASBVs!$A$2:$B$1041,2,FALSE)</f>
        <v>223879</v>
      </c>
      <c r="E4093" s="21"/>
      <c r="F4093" s="22" t="str">
        <f>VLOOKUP($J4093,ASBVs!$A$2:$J$1041,10,FALSE)</f>
        <v>Triplet</v>
      </c>
      <c r="G4093" s="78" t="str">
        <f>VLOOKUP($J4093,ASBVs!$A$2:$AX$1041,50,FALSE)</f>
        <v xml:space="preserve"> </v>
      </c>
      <c r="H4093" s="79"/>
      <c r="I4093" s="23" t="s">
        <v>2693</v>
      </c>
      <c r="J4093" s="24">
        <v>332</v>
      </c>
    </row>
    <row r="4094" spans="2:10" ht="12.6" customHeight="1" x14ac:dyDescent="0.3">
      <c r="B4094" s="25" t="s">
        <v>2694</v>
      </c>
      <c r="C4094" s="80" t="str">
        <f>VLOOKUP($J4093,ASBVs!$A$2:$H$1041,8,FALSE)</f>
        <v>218959</v>
      </c>
      <c r="D4094" s="80"/>
      <c r="E4094" s="81"/>
      <c r="F4094" s="26" t="s">
        <v>2639</v>
      </c>
      <c r="G4094" s="82">
        <f>VLOOKUP($J4093,ASBVs!$A$2:$I$1041,9,FALSE)</f>
        <v>44704</v>
      </c>
      <c r="H4094" s="83"/>
      <c r="I4094" s="83"/>
      <c r="J4094" s="84"/>
    </row>
    <row r="4095" spans="2:10" ht="12.6" customHeight="1" x14ac:dyDescent="0.3">
      <c r="B4095" s="27" t="s">
        <v>0</v>
      </c>
      <c r="C4095" s="28" t="s">
        <v>1</v>
      </c>
      <c r="D4095" s="28" t="s">
        <v>2</v>
      </c>
      <c r="E4095" s="28" t="s">
        <v>3</v>
      </c>
      <c r="F4095" s="27" t="s">
        <v>4</v>
      </c>
      <c r="G4095" s="28" t="s">
        <v>1093</v>
      </c>
      <c r="H4095" s="28" t="s">
        <v>1092</v>
      </c>
      <c r="I4095" s="28" t="s">
        <v>5</v>
      </c>
      <c r="J4095" s="28" t="s">
        <v>2652</v>
      </c>
    </row>
    <row r="4096" spans="2:10" ht="12.6" customHeight="1" x14ac:dyDescent="0.3">
      <c r="B4096" s="29">
        <f>VLOOKUP($J4093,ASBVs!$A$2:$AP$1041,11,FALSE)</f>
        <v>0.59</v>
      </c>
      <c r="C4096" s="29">
        <f>VLOOKUP($J4093,ASBVs!$A$2:$AP$1041,13,FALSE)</f>
        <v>9.93</v>
      </c>
      <c r="D4096" s="29">
        <f>VLOOKUP($J4093,ASBVs!$A$2:$AP$1041,15,FALSE)</f>
        <v>19.28</v>
      </c>
      <c r="E4096" s="29">
        <f>VLOOKUP($J4093,ASBVs!$A$2:$AP$1041,17,FALSE)</f>
        <v>-0.06</v>
      </c>
      <c r="F4096" s="29">
        <f>VLOOKUP($J4093,ASBVs!$A$2:$AP$1041,19,FALSE)</f>
        <v>1.42</v>
      </c>
      <c r="G4096" s="39">
        <f>VLOOKUP($J4093,ASBVs!$A$2:$AP$1041,41,FALSE)</f>
        <v>0.44</v>
      </c>
      <c r="H4096" s="39">
        <f>VLOOKUP($J4093,ASBVs!$A$2:$AP$1041,39,FALSE)</f>
        <v>0.28999999999999998</v>
      </c>
      <c r="I4096" s="29">
        <f>VLOOKUP($J4093,ASBVs!$A$2:$AP$1041,21,FALSE)</f>
        <v>0.3</v>
      </c>
      <c r="J4096" s="39">
        <f>VLOOKUP($J4093,ASBVs!$A$2:$AP$1041,31,FALSE)</f>
        <v>0.3</v>
      </c>
    </row>
    <row r="4097" spans="2:10" ht="12.6" customHeight="1" x14ac:dyDescent="0.3">
      <c r="B4097" s="29">
        <f>VLOOKUP($J4093,ASBVs!$A$2:$AP$1041,12,FALSE)</f>
        <v>66</v>
      </c>
      <c r="C4097" s="29">
        <f>VLOOKUP($J4093,ASBVs!$A$2:$AP$1041,14,FALSE)</f>
        <v>71</v>
      </c>
      <c r="D4097" s="29">
        <f>VLOOKUP($J4093,ASBVs!$A$2:$AP$1041,16,FALSE)</f>
        <v>59</v>
      </c>
      <c r="E4097" s="29">
        <f>VLOOKUP($J4093,ASBVs!$A$2:$AP$1041,18,FALSE)</f>
        <v>64</v>
      </c>
      <c r="F4097" s="29">
        <f>VLOOKUP($J4093,ASBVs!$A$2:$AP$1041,20,FALSE)</f>
        <v>65</v>
      </c>
      <c r="G4097" s="29">
        <f>VLOOKUP($J4093,ASBVs!$A$2:$AP$1041,42,FALSE)</f>
        <v>52</v>
      </c>
      <c r="H4097" s="29">
        <f>VLOOKUP($J4093,ASBVs!$A$2:$AP$1041,40,FALSE)</f>
        <v>45</v>
      </c>
      <c r="I4097" s="29">
        <f>VLOOKUP($J4093,ASBVs!$A$2:$AP$1041,22,FALSE)</f>
        <v>57</v>
      </c>
      <c r="J4097" s="29">
        <f>VLOOKUP($J4093,ASBVs!$A$2:$AP$1041,32,FALSE)</f>
        <v>50</v>
      </c>
    </row>
    <row r="4098" spans="2:10" ht="12.6" customHeight="1" x14ac:dyDescent="0.3">
      <c r="B4098" s="31" t="s">
        <v>1089</v>
      </c>
      <c r="C4098" s="27" t="s">
        <v>1090</v>
      </c>
      <c r="D4098" s="27" t="s">
        <v>1091</v>
      </c>
      <c r="E4098" s="27" t="s">
        <v>8</v>
      </c>
      <c r="F4098" s="27" t="s">
        <v>6</v>
      </c>
      <c r="G4098" s="27" t="s">
        <v>7</v>
      </c>
      <c r="H4098" s="27" t="s">
        <v>2638</v>
      </c>
      <c r="I4098" s="85" t="s">
        <v>2700</v>
      </c>
      <c r="J4098" s="86"/>
    </row>
    <row r="4099" spans="2:10" ht="12.6" customHeight="1" x14ac:dyDescent="0.3">
      <c r="B4099" s="30">
        <f>VLOOKUP($J4093,ASBVs!$A$2:$AP$1041,33,FALSE)</f>
        <v>0.04</v>
      </c>
      <c r="C4099" s="30">
        <f>VLOOKUP($J4093,ASBVs!$A$2:$AP$1041,35,FALSE)</f>
        <v>0.27</v>
      </c>
      <c r="D4099" s="30">
        <f>VLOOKUP($J4093,ASBVs!$A$2:$AP$1041,37,FALSE)</f>
        <v>0.02</v>
      </c>
      <c r="E4099" s="32">
        <f>VLOOKUP($J4093,ASBVs!$A$2:$AP$1041,29,FALSE)</f>
        <v>4.45</v>
      </c>
      <c r="F4099" s="32">
        <f>VLOOKUP($J4093,ASBVs!$A$2:$AP$1041,23,FALSE)</f>
        <v>-0.2</v>
      </c>
      <c r="G4099" s="32">
        <f>VLOOKUP($J4093,ASBVs!$A$2:$AP$1041,25,FALSE)</f>
        <v>4.55</v>
      </c>
      <c r="H4099" s="32">
        <f>VLOOKUP($J4093,ASBVs!$A$2:$AP$1041,27,FALSE)</f>
        <v>1.93</v>
      </c>
      <c r="I4099" s="86"/>
      <c r="J4099" s="86"/>
    </row>
    <row r="4100" spans="2:10" ht="12.6" customHeight="1" x14ac:dyDescent="0.3">
      <c r="B4100" s="33">
        <f>VLOOKUP($J4093,ASBVs!$A$2:$AP$1041,34,FALSE)</f>
        <v>39</v>
      </c>
      <c r="C4100" s="33">
        <f>VLOOKUP($J4093,ASBVs!$A$2:$AP$1041,36,FALSE)</f>
        <v>48</v>
      </c>
      <c r="D4100" s="33">
        <f>VLOOKUP($J4093,ASBVs!$A$2:$AP$1041,38,FALSE)</f>
        <v>33</v>
      </c>
      <c r="E4100" s="33">
        <f>VLOOKUP($J4093,ASBVs!$A$2:$AP$1041,30,FALSE)</f>
        <v>60</v>
      </c>
      <c r="F4100" s="33">
        <f>VLOOKUP($J4093,ASBVs!$A$2:$AP$1041,24,FALSE)</f>
        <v>44</v>
      </c>
      <c r="G4100" s="33">
        <f>VLOOKUP($J4093,ASBVs!$A$2:$AP$1041,26,FALSE)</f>
        <v>44</v>
      </c>
      <c r="H4100" s="33">
        <f>VLOOKUP($J4093,ASBVs!$A$2:$AP$1041,28,FALSE)</f>
        <v>49</v>
      </c>
      <c r="I4100" s="99">
        <f>VLOOKUP($J4093,ASBVs!$A$2:$AQ$1041,43,FALSE)</f>
        <v>10.23</v>
      </c>
      <c r="J4100" s="79"/>
    </row>
    <row r="4101" spans="2:10" ht="12.6" customHeight="1" x14ac:dyDescent="0.3">
      <c r="B4101" s="87" t="s">
        <v>2695</v>
      </c>
      <c r="C4101" s="88"/>
      <c r="D4101" s="89" t="s">
        <v>2699</v>
      </c>
      <c r="E4101" s="90"/>
      <c r="F4101" s="91" t="str">
        <f>VLOOKUP($J4093,ASBVs!$A$2:$F$1041,6,FALSE)</f>
        <v xml:space="preserve"> </v>
      </c>
      <c r="G4101" s="34" t="s">
        <v>2669</v>
      </c>
      <c r="H4101" s="35" t="str">
        <f>VLOOKUP($J4093,ASBVs!$A$2:$AU$1041,46,FALSE)</f>
        <v>3</v>
      </c>
      <c r="I4101" s="34" t="s">
        <v>2670</v>
      </c>
      <c r="J4101" s="35" t="str">
        <f>VLOOKUP($J4093,ASBVs!$A$2:$AU$1041,47,FALSE)</f>
        <v>3</v>
      </c>
    </row>
    <row r="4102" spans="2:10" ht="12.6" customHeight="1" x14ac:dyDescent="0.3">
      <c r="B4102" s="93">
        <f>VLOOKUP($J4093,ASBVs!$A$2:$AS$1041,45,FALSE)</f>
        <v>125.52</v>
      </c>
      <c r="C4102" s="94"/>
      <c r="D4102" s="93">
        <f>VLOOKUP($J4093,ASBVs!$A$2:$AS$1041,44,FALSE)</f>
        <v>158</v>
      </c>
      <c r="E4102" s="94"/>
      <c r="F4102" s="92"/>
      <c r="G4102" s="34" t="s">
        <v>2671</v>
      </c>
      <c r="H4102" s="35" t="str">
        <f>VLOOKUP($J4093,ASBVs!$A$2:$AW$1041,48,FALSE)</f>
        <v>2</v>
      </c>
      <c r="I4102" s="34" t="s">
        <v>2672</v>
      </c>
      <c r="J4102" s="35">
        <f>VLOOKUP($J4093,ASBVs!$A$2:$AW$1041,49,FALSE)</f>
        <v>3</v>
      </c>
    </row>
    <row r="4103" spans="2:10" ht="12.6" customHeight="1" x14ac:dyDescent="0.3">
      <c r="B4103" s="36" t="s">
        <v>2696</v>
      </c>
      <c r="C4103" s="95" t="str">
        <f>VLOOKUP($J4093,ASBVs!$A$2:$E$1041,5,FALSE)</f>
        <v xml:space="preserve">Individual </v>
      </c>
      <c r="D4103" s="96"/>
      <c r="E4103" s="97" t="s">
        <v>2697</v>
      </c>
      <c r="F4103" s="98"/>
      <c r="G4103" s="74"/>
      <c r="H4103" s="75"/>
      <c r="I4103" s="37" t="s">
        <v>2698</v>
      </c>
      <c r="J4103" s="38"/>
    </row>
    <row r="4105" spans="2:10" ht="12.6" customHeight="1" x14ac:dyDescent="0.3">
      <c r="B4105" s="76" t="s">
        <v>2692</v>
      </c>
      <c r="C4105" s="77"/>
      <c r="D4105" s="20" t="str">
        <f>VLOOKUP($J4105,ASBVs!$A$2:$B$1041,2,FALSE)</f>
        <v>223711</v>
      </c>
      <c r="E4105" s="21"/>
      <c r="F4105" s="22" t="str">
        <f>VLOOKUP($J4105,ASBVs!$A$2:$J$1041,10,FALSE)</f>
        <v>Triplet</v>
      </c>
      <c r="G4105" s="78" t="str">
        <f>VLOOKUP($J4105,ASBVs!$A$2:$AX$1041,50,FALSE)</f>
        <v xml:space="preserve"> </v>
      </c>
      <c r="H4105" s="79"/>
      <c r="I4105" s="23" t="s">
        <v>2693</v>
      </c>
      <c r="J4105" s="24">
        <v>333</v>
      </c>
    </row>
    <row r="4106" spans="2:10" ht="12.6" customHeight="1" x14ac:dyDescent="0.3">
      <c r="B4106" s="25" t="s">
        <v>2694</v>
      </c>
      <c r="C4106" s="80" t="str">
        <f>VLOOKUP($J4105,ASBVs!$A$2:$H$1041,8,FALSE)</f>
        <v>207279</v>
      </c>
      <c r="D4106" s="80"/>
      <c r="E4106" s="81"/>
      <c r="F4106" s="26" t="s">
        <v>2639</v>
      </c>
      <c r="G4106" s="82">
        <f>VLOOKUP($J4105,ASBVs!$A$2:$I$1041,9,FALSE)</f>
        <v>44701</v>
      </c>
      <c r="H4106" s="83"/>
      <c r="I4106" s="83"/>
      <c r="J4106" s="84"/>
    </row>
    <row r="4107" spans="2:10" ht="12.6" customHeight="1" x14ac:dyDescent="0.3">
      <c r="B4107" s="27" t="s">
        <v>0</v>
      </c>
      <c r="C4107" s="28" t="s">
        <v>1</v>
      </c>
      <c r="D4107" s="28" t="s">
        <v>2</v>
      </c>
      <c r="E4107" s="28" t="s">
        <v>3</v>
      </c>
      <c r="F4107" s="27" t="s">
        <v>4</v>
      </c>
      <c r="G4107" s="28" t="s">
        <v>1093</v>
      </c>
      <c r="H4107" s="28" t="s">
        <v>1092</v>
      </c>
      <c r="I4107" s="28" t="s">
        <v>5</v>
      </c>
      <c r="J4107" s="28" t="s">
        <v>2652</v>
      </c>
    </row>
    <row r="4108" spans="2:10" ht="12.6" customHeight="1" x14ac:dyDescent="0.3">
      <c r="B4108" s="29">
        <f>VLOOKUP($J4105,ASBVs!$A$2:$AP$1041,11,FALSE)</f>
        <v>0.45</v>
      </c>
      <c r="C4108" s="29">
        <f>VLOOKUP($J4105,ASBVs!$A$2:$AP$1041,13,FALSE)</f>
        <v>8.1199999999999992</v>
      </c>
      <c r="D4108" s="29">
        <f>VLOOKUP($J4105,ASBVs!$A$2:$AP$1041,15,FALSE)</f>
        <v>13.71</v>
      </c>
      <c r="E4108" s="29">
        <f>VLOOKUP($J4105,ASBVs!$A$2:$AP$1041,17,FALSE)</f>
        <v>0.06</v>
      </c>
      <c r="F4108" s="29">
        <f>VLOOKUP($J4105,ASBVs!$A$2:$AP$1041,19,FALSE)</f>
        <v>1.66</v>
      </c>
      <c r="G4108" s="39">
        <f>VLOOKUP($J4105,ASBVs!$A$2:$AP$1041,41,FALSE)</f>
        <v>0.54</v>
      </c>
      <c r="H4108" s="39">
        <f>VLOOKUP($J4105,ASBVs!$A$2:$AP$1041,39,FALSE)</f>
        <v>0.28999999999999998</v>
      </c>
      <c r="I4108" s="29">
        <f>VLOOKUP($J4105,ASBVs!$A$2:$AP$1041,21,FALSE)</f>
        <v>0.28000000000000003</v>
      </c>
      <c r="J4108" s="39">
        <f>VLOOKUP($J4105,ASBVs!$A$2:$AP$1041,31,FALSE)</f>
        <v>0.38</v>
      </c>
    </row>
    <row r="4109" spans="2:10" ht="12.6" customHeight="1" x14ac:dyDescent="0.3">
      <c r="B4109" s="29">
        <f>VLOOKUP($J4105,ASBVs!$A$2:$AP$1041,12,FALSE)</f>
        <v>68</v>
      </c>
      <c r="C4109" s="29">
        <f>VLOOKUP($J4105,ASBVs!$A$2:$AP$1041,14,FALSE)</f>
        <v>72</v>
      </c>
      <c r="D4109" s="29">
        <f>VLOOKUP($J4105,ASBVs!$A$2:$AP$1041,16,FALSE)</f>
        <v>63</v>
      </c>
      <c r="E4109" s="29">
        <f>VLOOKUP($J4105,ASBVs!$A$2:$AP$1041,18,FALSE)</f>
        <v>67</v>
      </c>
      <c r="F4109" s="29">
        <f>VLOOKUP($J4105,ASBVs!$A$2:$AP$1041,20,FALSE)</f>
        <v>67</v>
      </c>
      <c r="G4109" s="29">
        <f>VLOOKUP($J4105,ASBVs!$A$2:$AP$1041,42,FALSE)</f>
        <v>58</v>
      </c>
      <c r="H4109" s="29">
        <f>VLOOKUP($J4105,ASBVs!$A$2:$AP$1041,40,FALSE)</f>
        <v>50</v>
      </c>
      <c r="I4109" s="29">
        <f>VLOOKUP($J4105,ASBVs!$A$2:$AP$1041,22,FALSE)</f>
        <v>61</v>
      </c>
      <c r="J4109" s="29">
        <f>VLOOKUP($J4105,ASBVs!$A$2:$AP$1041,32,FALSE)</f>
        <v>56</v>
      </c>
    </row>
    <row r="4110" spans="2:10" ht="12.6" customHeight="1" x14ac:dyDescent="0.3">
      <c r="B4110" s="31" t="s">
        <v>1089</v>
      </c>
      <c r="C4110" s="27" t="s">
        <v>1090</v>
      </c>
      <c r="D4110" s="27" t="s">
        <v>1091</v>
      </c>
      <c r="E4110" s="27" t="s">
        <v>8</v>
      </c>
      <c r="F4110" s="27" t="s">
        <v>6</v>
      </c>
      <c r="G4110" s="27" t="s">
        <v>7</v>
      </c>
      <c r="H4110" s="27" t="s">
        <v>2638</v>
      </c>
      <c r="I4110" s="85" t="s">
        <v>2700</v>
      </c>
      <c r="J4110" s="86"/>
    </row>
    <row r="4111" spans="2:10" ht="12.6" customHeight="1" x14ac:dyDescent="0.3">
      <c r="B4111" s="30">
        <f>VLOOKUP($J4105,ASBVs!$A$2:$AP$1041,33,FALSE)</f>
        <v>7.0000000000000007E-2</v>
      </c>
      <c r="C4111" s="30">
        <f>VLOOKUP($J4105,ASBVs!$A$2:$AP$1041,35,FALSE)</f>
        <v>0.21</v>
      </c>
      <c r="D4111" s="30">
        <f>VLOOKUP($J4105,ASBVs!$A$2:$AP$1041,37,FALSE)</f>
        <v>0.01</v>
      </c>
      <c r="E4111" s="32">
        <f>VLOOKUP($J4105,ASBVs!$A$2:$AP$1041,29,FALSE)</f>
        <v>4.45</v>
      </c>
      <c r="F4111" s="32">
        <f>VLOOKUP($J4105,ASBVs!$A$2:$AP$1041,23,FALSE)</f>
        <v>-0.43</v>
      </c>
      <c r="G4111" s="32">
        <f>VLOOKUP($J4105,ASBVs!$A$2:$AP$1041,25,FALSE)</f>
        <v>3.7</v>
      </c>
      <c r="H4111" s="32">
        <f>VLOOKUP($J4105,ASBVs!$A$2:$AP$1041,27,FALSE)</f>
        <v>1.79</v>
      </c>
      <c r="I4111" s="86"/>
      <c r="J4111" s="86"/>
    </row>
    <row r="4112" spans="2:10" ht="12.6" customHeight="1" x14ac:dyDescent="0.3">
      <c r="B4112" s="33">
        <f>VLOOKUP($J4105,ASBVs!$A$2:$AP$1041,34,FALSE)</f>
        <v>43</v>
      </c>
      <c r="C4112" s="33">
        <f>VLOOKUP($J4105,ASBVs!$A$2:$AP$1041,36,FALSE)</f>
        <v>53</v>
      </c>
      <c r="D4112" s="33">
        <f>VLOOKUP($J4105,ASBVs!$A$2:$AP$1041,38,FALSE)</f>
        <v>35</v>
      </c>
      <c r="E4112" s="33">
        <f>VLOOKUP($J4105,ASBVs!$A$2:$AP$1041,30,FALSE)</f>
        <v>61</v>
      </c>
      <c r="F4112" s="33">
        <f>VLOOKUP($J4105,ASBVs!$A$2:$AP$1041,24,FALSE)</f>
        <v>48</v>
      </c>
      <c r="G4112" s="33">
        <f>VLOOKUP($J4105,ASBVs!$A$2:$AP$1041,26,FALSE)</f>
        <v>48</v>
      </c>
      <c r="H4112" s="33">
        <f>VLOOKUP($J4105,ASBVs!$A$2:$AP$1041,28,FALSE)</f>
        <v>53</v>
      </c>
      <c r="I4112" s="99">
        <f>VLOOKUP($J4105,ASBVs!$A$2:$AQ$1041,43,FALSE)</f>
        <v>8.3999999999999986</v>
      </c>
      <c r="J4112" s="79"/>
    </row>
    <row r="4113" spans="2:10" ht="12.6" customHeight="1" x14ac:dyDescent="0.3">
      <c r="B4113" s="87" t="s">
        <v>2695</v>
      </c>
      <c r="C4113" s="88"/>
      <c r="D4113" s="89" t="s">
        <v>2699</v>
      </c>
      <c r="E4113" s="90"/>
      <c r="F4113" s="91" t="str">
        <f>VLOOKUP($J4105,ASBVs!$A$2:$F$1041,6,FALSE)</f>
        <v xml:space="preserve"> </v>
      </c>
      <c r="G4113" s="34" t="s">
        <v>2669</v>
      </c>
      <c r="H4113" s="35" t="str">
        <f>VLOOKUP($J4105,ASBVs!$A$2:$AU$1041,46,FALSE)</f>
        <v>2</v>
      </c>
      <c r="I4113" s="34" t="s">
        <v>2670</v>
      </c>
      <c r="J4113" s="35" t="str">
        <f>VLOOKUP($J4105,ASBVs!$A$2:$AU$1041,47,FALSE)</f>
        <v>2</v>
      </c>
    </row>
    <row r="4114" spans="2:10" ht="12.6" customHeight="1" x14ac:dyDescent="0.3">
      <c r="B4114" s="93">
        <f>VLOOKUP($J4105,ASBVs!$A$2:$AS$1041,45,FALSE)</f>
        <v>124.58</v>
      </c>
      <c r="C4114" s="94"/>
      <c r="D4114" s="93">
        <f>VLOOKUP($J4105,ASBVs!$A$2:$AS$1041,44,FALSE)</f>
        <v>167.57</v>
      </c>
      <c r="E4114" s="94"/>
      <c r="F4114" s="92"/>
      <c r="G4114" s="34" t="s">
        <v>2671</v>
      </c>
      <c r="H4114" s="35" t="str">
        <f>VLOOKUP($J4105,ASBVs!$A$2:$AW$1041,48,FALSE)</f>
        <v>2</v>
      </c>
      <c r="I4114" s="34" t="s">
        <v>2672</v>
      </c>
      <c r="J4114" s="35">
        <f>VLOOKUP($J4105,ASBVs!$A$2:$AW$1041,49,FALSE)</f>
        <v>4</v>
      </c>
    </row>
    <row r="4115" spans="2:10" ht="12.6" customHeight="1" x14ac:dyDescent="0.3">
      <c r="B4115" s="36" t="s">
        <v>2696</v>
      </c>
      <c r="C4115" s="95" t="str">
        <f>VLOOKUP($J4105,ASBVs!$A$2:$E$1041,5,FALSE)</f>
        <v xml:space="preserve">Individual </v>
      </c>
      <c r="D4115" s="96"/>
      <c r="E4115" s="97" t="s">
        <v>2697</v>
      </c>
      <c r="F4115" s="98"/>
      <c r="G4115" s="74"/>
      <c r="H4115" s="75"/>
      <c r="I4115" s="37" t="s">
        <v>2698</v>
      </c>
      <c r="J4115" s="38"/>
    </row>
    <row r="4117" spans="2:10" ht="12.6" customHeight="1" x14ac:dyDescent="0.3">
      <c r="B4117" s="76" t="s">
        <v>2692</v>
      </c>
      <c r="C4117" s="77"/>
      <c r="D4117" s="20" t="str">
        <f>VLOOKUP($J4117,ASBVs!$A$2:$B$1041,2,FALSE)</f>
        <v>225067</v>
      </c>
      <c r="E4117" s="21"/>
      <c r="F4117" s="22" t="str">
        <f>VLOOKUP($J4117,ASBVs!$A$2:$J$1041,10,FALSE)</f>
        <v>Twin</v>
      </c>
      <c r="G4117" s="78" t="str">
        <f>VLOOKUP($J4117,ASBVs!$A$2:$AX$1041,50,FALSE)</f>
        <v xml:space="preserve"> </v>
      </c>
      <c r="H4117" s="79"/>
      <c r="I4117" s="23" t="s">
        <v>2693</v>
      </c>
      <c r="J4117" s="24">
        <v>334</v>
      </c>
    </row>
    <row r="4118" spans="2:10" ht="12.6" customHeight="1" x14ac:dyDescent="0.3">
      <c r="B4118" s="25" t="s">
        <v>2694</v>
      </c>
      <c r="C4118" s="80" t="str">
        <f>VLOOKUP($J4117,ASBVs!$A$2:$H$1041,8,FALSE)</f>
        <v>216341</v>
      </c>
      <c r="D4118" s="80"/>
      <c r="E4118" s="81"/>
      <c r="F4118" s="26" t="s">
        <v>2639</v>
      </c>
      <c r="G4118" s="82">
        <f>VLOOKUP($J4117,ASBVs!$A$2:$I$1041,9,FALSE)</f>
        <v>44717</v>
      </c>
      <c r="H4118" s="83"/>
      <c r="I4118" s="83"/>
      <c r="J4118" s="84"/>
    </row>
    <row r="4119" spans="2:10" ht="12.6" customHeight="1" x14ac:dyDescent="0.3">
      <c r="B4119" s="27" t="s">
        <v>0</v>
      </c>
      <c r="C4119" s="28" t="s">
        <v>1</v>
      </c>
      <c r="D4119" s="28" t="s">
        <v>2</v>
      </c>
      <c r="E4119" s="28" t="s">
        <v>3</v>
      </c>
      <c r="F4119" s="27" t="s">
        <v>4</v>
      </c>
      <c r="G4119" s="28" t="s">
        <v>1093</v>
      </c>
      <c r="H4119" s="28" t="s">
        <v>1092</v>
      </c>
      <c r="I4119" s="28" t="s">
        <v>5</v>
      </c>
      <c r="J4119" s="28" t="s">
        <v>2652</v>
      </c>
    </row>
    <row r="4120" spans="2:10" ht="12.6" customHeight="1" x14ac:dyDescent="0.3">
      <c r="B4120" s="29">
        <f>VLOOKUP($J4117,ASBVs!$A$2:$AP$1041,11,FALSE)</f>
        <v>0.56000000000000005</v>
      </c>
      <c r="C4120" s="29">
        <f>VLOOKUP($J4117,ASBVs!$A$2:$AP$1041,13,FALSE)</f>
        <v>10</v>
      </c>
      <c r="D4120" s="29">
        <f>VLOOKUP($J4117,ASBVs!$A$2:$AP$1041,15,FALSE)</f>
        <v>13.52</v>
      </c>
      <c r="E4120" s="29">
        <f>VLOOKUP($J4117,ASBVs!$A$2:$AP$1041,17,FALSE)</f>
        <v>-0.3</v>
      </c>
      <c r="F4120" s="29">
        <f>VLOOKUP($J4117,ASBVs!$A$2:$AP$1041,19,FALSE)</f>
        <v>1.82</v>
      </c>
      <c r="G4120" s="39">
        <f>VLOOKUP($J4117,ASBVs!$A$2:$AP$1041,41,FALSE)</f>
        <v>0.47</v>
      </c>
      <c r="H4120" s="39">
        <f>VLOOKUP($J4117,ASBVs!$A$2:$AP$1041,39,FALSE)</f>
        <v>0.31</v>
      </c>
      <c r="I4120" s="29">
        <f>VLOOKUP($J4117,ASBVs!$A$2:$AP$1041,21,FALSE)</f>
        <v>-1.1599999999999999</v>
      </c>
      <c r="J4120" s="39">
        <f>VLOOKUP($J4117,ASBVs!$A$2:$AP$1041,31,FALSE)</f>
        <v>0.28000000000000003</v>
      </c>
    </row>
    <row r="4121" spans="2:10" ht="12.6" customHeight="1" x14ac:dyDescent="0.3">
      <c r="B4121" s="29">
        <f>VLOOKUP($J4117,ASBVs!$A$2:$AP$1041,12,FALSE)</f>
        <v>66</v>
      </c>
      <c r="C4121" s="29">
        <f>VLOOKUP($J4117,ASBVs!$A$2:$AP$1041,14,FALSE)</f>
        <v>70</v>
      </c>
      <c r="D4121" s="29">
        <f>VLOOKUP($J4117,ASBVs!$A$2:$AP$1041,16,FALSE)</f>
        <v>61</v>
      </c>
      <c r="E4121" s="29">
        <f>VLOOKUP($J4117,ASBVs!$A$2:$AP$1041,18,FALSE)</f>
        <v>63</v>
      </c>
      <c r="F4121" s="29">
        <f>VLOOKUP($J4117,ASBVs!$A$2:$AP$1041,20,FALSE)</f>
        <v>63</v>
      </c>
      <c r="G4121" s="29">
        <f>VLOOKUP($J4117,ASBVs!$A$2:$AP$1041,42,FALSE)</f>
        <v>54</v>
      </c>
      <c r="H4121" s="29">
        <f>VLOOKUP($J4117,ASBVs!$A$2:$AP$1041,40,FALSE)</f>
        <v>49</v>
      </c>
      <c r="I4121" s="29">
        <f>VLOOKUP($J4117,ASBVs!$A$2:$AP$1041,22,FALSE)</f>
        <v>59</v>
      </c>
      <c r="J4121" s="29">
        <f>VLOOKUP($J4117,ASBVs!$A$2:$AP$1041,32,FALSE)</f>
        <v>52</v>
      </c>
    </row>
    <row r="4122" spans="2:10" ht="12.6" customHeight="1" x14ac:dyDescent="0.3">
      <c r="B4122" s="31" t="s">
        <v>1089</v>
      </c>
      <c r="C4122" s="27" t="s">
        <v>1090</v>
      </c>
      <c r="D4122" s="27" t="s">
        <v>1091</v>
      </c>
      <c r="E4122" s="27" t="s">
        <v>8</v>
      </c>
      <c r="F4122" s="27" t="s">
        <v>6</v>
      </c>
      <c r="G4122" s="27" t="s">
        <v>7</v>
      </c>
      <c r="H4122" s="27" t="s">
        <v>2638</v>
      </c>
      <c r="I4122" s="85" t="s">
        <v>2700</v>
      </c>
      <c r="J4122" s="86"/>
    </row>
    <row r="4123" spans="2:10" ht="12.6" customHeight="1" x14ac:dyDescent="0.3">
      <c r="B4123" s="30">
        <f>VLOOKUP($J4117,ASBVs!$A$2:$AP$1041,33,FALSE)</f>
        <v>0.05</v>
      </c>
      <c r="C4123" s="30">
        <f>VLOOKUP($J4117,ASBVs!$A$2:$AP$1041,35,FALSE)</f>
        <v>0.33</v>
      </c>
      <c r="D4123" s="30">
        <f>VLOOKUP($J4117,ASBVs!$A$2:$AP$1041,37,FALSE)</f>
        <v>1E-3</v>
      </c>
      <c r="E4123" s="32">
        <f>VLOOKUP($J4117,ASBVs!$A$2:$AP$1041,29,FALSE)</f>
        <v>5.85</v>
      </c>
      <c r="F4123" s="32">
        <f>VLOOKUP($J4117,ASBVs!$A$2:$AP$1041,23,FALSE)</f>
        <v>-0.74</v>
      </c>
      <c r="G4123" s="32">
        <f>VLOOKUP($J4117,ASBVs!$A$2:$AP$1041,25,FALSE)</f>
        <v>7.19</v>
      </c>
      <c r="H4123" s="32">
        <f>VLOOKUP($J4117,ASBVs!$A$2:$AP$1041,27,FALSE)</f>
        <v>1.8</v>
      </c>
      <c r="I4123" s="86"/>
      <c r="J4123" s="86"/>
    </row>
    <row r="4124" spans="2:10" ht="12.6" customHeight="1" x14ac:dyDescent="0.3">
      <c r="B4124" s="33">
        <f>VLOOKUP($J4117,ASBVs!$A$2:$AP$1041,34,FALSE)</f>
        <v>44</v>
      </c>
      <c r="C4124" s="33">
        <f>VLOOKUP($J4117,ASBVs!$A$2:$AP$1041,36,FALSE)</f>
        <v>52</v>
      </c>
      <c r="D4124" s="33">
        <f>VLOOKUP($J4117,ASBVs!$A$2:$AP$1041,38,FALSE)</f>
        <v>39</v>
      </c>
      <c r="E4124" s="33">
        <f>VLOOKUP($J4117,ASBVs!$A$2:$AP$1041,30,FALSE)</f>
        <v>59</v>
      </c>
      <c r="F4124" s="33">
        <f>VLOOKUP($J4117,ASBVs!$A$2:$AP$1041,24,FALSE)</f>
        <v>49</v>
      </c>
      <c r="G4124" s="33">
        <f>VLOOKUP($J4117,ASBVs!$A$2:$AP$1041,26,FALSE)</f>
        <v>49</v>
      </c>
      <c r="H4124" s="33">
        <f>VLOOKUP($J4117,ASBVs!$A$2:$AP$1041,28,FALSE)</f>
        <v>52</v>
      </c>
      <c r="I4124" s="99">
        <f>VLOOKUP($J4117,ASBVs!$A$2:$AQ$1041,43,FALSE)</f>
        <v>8.84</v>
      </c>
      <c r="J4124" s="79"/>
    </row>
    <row r="4125" spans="2:10" ht="12.6" customHeight="1" x14ac:dyDescent="0.3">
      <c r="B4125" s="87" t="s">
        <v>2695</v>
      </c>
      <c r="C4125" s="88"/>
      <c r="D4125" s="89" t="s">
        <v>2699</v>
      </c>
      <c r="E4125" s="90"/>
      <c r="F4125" s="91" t="str">
        <f>VLOOKUP($J4117,ASBVs!$A$2:$F$1041,6,FALSE)</f>
        <v xml:space="preserve"> </v>
      </c>
      <c r="G4125" s="34" t="s">
        <v>2669</v>
      </c>
      <c r="H4125" s="35" t="str">
        <f>VLOOKUP($J4117,ASBVs!$A$2:$AU$1041,46,FALSE)</f>
        <v>1</v>
      </c>
      <c r="I4125" s="34" t="s">
        <v>2670</v>
      </c>
      <c r="J4125" s="35" t="str">
        <f>VLOOKUP($J4117,ASBVs!$A$2:$AU$1041,47,FALSE)</f>
        <v>2</v>
      </c>
    </row>
    <row r="4126" spans="2:10" ht="12.6" customHeight="1" x14ac:dyDescent="0.3">
      <c r="B4126" s="93">
        <f>VLOOKUP($J4117,ASBVs!$A$2:$AS$1041,45,FALSE)</f>
        <v>124.32</v>
      </c>
      <c r="C4126" s="94"/>
      <c r="D4126" s="93">
        <f>VLOOKUP($J4117,ASBVs!$A$2:$AS$1041,44,FALSE)</f>
        <v>171.63</v>
      </c>
      <c r="E4126" s="94"/>
      <c r="F4126" s="92"/>
      <c r="G4126" s="34" t="s">
        <v>2671</v>
      </c>
      <c r="H4126" s="35" t="str">
        <f>VLOOKUP($J4117,ASBVs!$A$2:$AW$1041,48,FALSE)</f>
        <v>2</v>
      </c>
      <c r="I4126" s="34" t="s">
        <v>2672</v>
      </c>
      <c r="J4126" s="35">
        <f>VLOOKUP($J4117,ASBVs!$A$2:$AW$1041,49,FALSE)</f>
        <v>4</v>
      </c>
    </row>
    <row r="4127" spans="2:10" ht="12.6" customHeight="1" x14ac:dyDescent="0.3">
      <c r="B4127" s="36" t="s">
        <v>2696</v>
      </c>
      <c r="C4127" s="95" t="str">
        <f>VLOOKUP($J4117,ASBVs!$A$2:$E$1041,5,FALSE)</f>
        <v xml:space="preserve">Individual </v>
      </c>
      <c r="D4127" s="96"/>
      <c r="E4127" s="97" t="s">
        <v>2697</v>
      </c>
      <c r="F4127" s="98"/>
      <c r="G4127" s="74"/>
      <c r="H4127" s="75"/>
      <c r="I4127" s="37" t="s">
        <v>2698</v>
      </c>
      <c r="J4127" s="38"/>
    </row>
    <row r="4129" spans="2:10" ht="12.6" customHeight="1" x14ac:dyDescent="0.3">
      <c r="B4129" s="76" t="s">
        <v>2692</v>
      </c>
      <c r="C4129" s="77"/>
      <c r="D4129" s="20" t="str">
        <f>VLOOKUP($J4129,ASBVs!$A$2:$B$1041,2,FALSE)</f>
        <v>225785</v>
      </c>
      <c r="E4129" s="21"/>
      <c r="F4129" s="22" t="str">
        <f>VLOOKUP($J4129,ASBVs!$A$2:$J$1041,10,FALSE)</f>
        <v>Twin</v>
      </c>
      <c r="G4129" s="78" t="str">
        <f>VLOOKUP($J4129,ASBVs!$A$2:$AX$1041,50,FALSE)</f>
        <v xml:space="preserve"> </v>
      </c>
      <c r="H4129" s="79"/>
      <c r="I4129" s="23" t="s">
        <v>2693</v>
      </c>
      <c r="J4129" s="24">
        <v>335</v>
      </c>
    </row>
    <row r="4130" spans="2:10" ht="12.6" customHeight="1" x14ac:dyDescent="0.3">
      <c r="B4130" s="25" t="s">
        <v>2694</v>
      </c>
      <c r="C4130" s="80" t="str">
        <f>VLOOKUP($J4129,ASBVs!$A$2:$H$1041,8,FALSE)</f>
        <v>202934</v>
      </c>
      <c r="D4130" s="80"/>
      <c r="E4130" s="81"/>
      <c r="F4130" s="26" t="s">
        <v>2639</v>
      </c>
      <c r="G4130" s="82">
        <f>VLOOKUP($J4129,ASBVs!$A$2:$I$1041,9,FALSE)</f>
        <v>44730</v>
      </c>
      <c r="H4130" s="83"/>
      <c r="I4130" s="83"/>
      <c r="J4130" s="84"/>
    </row>
    <row r="4131" spans="2:10" ht="12.6" customHeight="1" x14ac:dyDescent="0.3">
      <c r="B4131" s="27" t="s">
        <v>0</v>
      </c>
      <c r="C4131" s="28" t="s">
        <v>1</v>
      </c>
      <c r="D4131" s="28" t="s">
        <v>2</v>
      </c>
      <c r="E4131" s="28" t="s">
        <v>3</v>
      </c>
      <c r="F4131" s="27" t="s">
        <v>4</v>
      </c>
      <c r="G4131" s="28" t="s">
        <v>1093</v>
      </c>
      <c r="H4131" s="28" t="s">
        <v>1092</v>
      </c>
      <c r="I4131" s="28" t="s">
        <v>5</v>
      </c>
      <c r="J4131" s="28" t="s">
        <v>2652</v>
      </c>
    </row>
    <row r="4132" spans="2:10" ht="12.6" customHeight="1" x14ac:dyDescent="0.3">
      <c r="B4132" s="29">
        <f>VLOOKUP($J4129,ASBVs!$A$2:$AP$1041,11,FALSE)</f>
        <v>0.39</v>
      </c>
      <c r="C4132" s="29">
        <f>VLOOKUP($J4129,ASBVs!$A$2:$AP$1041,13,FALSE)</f>
        <v>9.0500000000000007</v>
      </c>
      <c r="D4132" s="29">
        <f>VLOOKUP($J4129,ASBVs!$A$2:$AP$1041,15,FALSE)</f>
        <v>14.86</v>
      </c>
      <c r="E4132" s="29">
        <f>VLOOKUP($J4129,ASBVs!$A$2:$AP$1041,17,FALSE)</f>
        <v>-0.05</v>
      </c>
      <c r="F4132" s="29">
        <f>VLOOKUP($J4129,ASBVs!$A$2:$AP$1041,19,FALSE)</f>
        <v>3.01</v>
      </c>
      <c r="G4132" s="39">
        <f>VLOOKUP($J4129,ASBVs!$A$2:$AP$1041,41,FALSE)</f>
        <v>0.52</v>
      </c>
      <c r="H4132" s="39">
        <f>VLOOKUP($J4129,ASBVs!$A$2:$AP$1041,39,FALSE)</f>
        <v>0.35</v>
      </c>
      <c r="I4132" s="29">
        <f>VLOOKUP($J4129,ASBVs!$A$2:$AP$1041,21,FALSE)</f>
        <v>-0.46</v>
      </c>
      <c r="J4132" s="39">
        <f>VLOOKUP($J4129,ASBVs!$A$2:$AP$1041,31,FALSE)</f>
        <v>0.33</v>
      </c>
    </row>
    <row r="4133" spans="2:10" ht="12.6" customHeight="1" x14ac:dyDescent="0.3">
      <c r="B4133" s="29">
        <f>VLOOKUP($J4129,ASBVs!$A$2:$AP$1041,12,FALSE)</f>
        <v>68</v>
      </c>
      <c r="C4133" s="29">
        <f>VLOOKUP($J4129,ASBVs!$A$2:$AP$1041,14,FALSE)</f>
        <v>71</v>
      </c>
      <c r="D4133" s="29">
        <f>VLOOKUP($J4129,ASBVs!$A$2:$AP$1041,16,FALSE)</f>
        <v>63</v>
      </c>
      <c r="E4133" s="29">
        <f>VLOOKUP($J4129,ASBVs!$A$2:$AP$1041,18,FALSE)</f>
        <v>68</v>
      </c>
      <c r="F4133" s="29">
        <f>VLOOKUP($J4129,ASBVs!$A$2:$AP$1041,20,FALSE)</f>
        <v>67</v>
      </c>
      <c r="G4133" s="29">
        <f>VLOOKUP($J4129,ASBVs!$A$2:$AP$1041,42,FALSE)</f>
        <v>62</v>
      </c>
      <c r="H4133" s="29">
        <f>VLOOKUP($J4129,ASBVs!$A$2:$AP$1041,40,FALSE)</f>
        <v>53</v>
      </c>
      <c r="I4133" s="29">
        <f>VLOOKUP($J4129,ASBVs!$A$2:$AP$1041,22,FALSE)</f>
        <v>61</v>
      </c>
      <c r="J4133" s="29">
        <f>VLOOKUP($J4129,ASBVs!$A$2:$AP$1041,32,FALSE)</f>
        <v>60</v>
      </c>
    </row>
    <row r="4134" spans="2:10" ht="12.6" customHeight="1" x14ac:dyDescent="0.3">
      <c r="B4134" s="31" t="s">
        <v>1089</v>
      </c>
      <c r="C4134" s="27" t="s">
        <v>1090</v>
      </c>
      <c r="D4134" s="27" t="s">
        <v>1091</v>
      </c>
      <c r="E4134" s="27" t="s">
        <v>8</v>
      </c>
      <c r="F4134" s="27" t="s">
        <v>6</v>
      </c>
      <c r="G4134" s="27" t="s">
        <v>7</v>
      </c>
      <c r="H4134" s="27" t="s">
        <v>2638</v>
      </c>
      <c r="I4134" s="85" t="s">
        <v>2700</v>
      </c>
      <c r="J4134" s="86"/>
    </row>
    <row r="4135" spans="2:10" ht="12.6" customHeight="1" x14ac:dyDescent="0.3">
      <c r="B4135" s="30">
        <f>VLOOKUP($J4129,ASBVs!$A$2:$AP$1041,33,FALSE)</f>
        <v>7.0000000000000007E-2</v>
      </c>
      <c r="C4135" s="30">
        <f>VLOOKUP($J4129,ASBVs!$A$2:$AP$1041,35,FALSE)</f>
        <v>0.34</v>
      </c>
      <c r="D4135" s="30">
        <f>VLOOKUP($J4129,ASBVs!$A$2:$AP$1041,37,FALSE)</f>
        <v>1E-3</v>
      </c>
      <c r="E4135" s="32">
        <f>VLOOKUP($J4129,ASBVs!$A$2:$AP$1041,29,FALSE)</f>
        <v>5.82</v>
      </c>
      <c r="F4135" s="32">
        <f>VLOOKUP($J4129,ASBVs!$A$2:$AP$1041,23,FALSE)</f>
        <v>-0.9</v>
      </c>
      <c r="G4135" s="32">
        <f>VLOOKUP($J4129,ASBVs!$A$2:$AP$1041,25,FALSE)</f>
        <v>3.39</v>
      </c>
      <c r="H4135" s="32">
        <f>VLOOKUP($J4129,ASBVs!$A$2:$AP$1041,27,FALSE)</f>
        <v>2.64</v>
      </c>
      <c r="I4135" s="86"/>
      <c r="J4135" s="86"/>
    </row>
    <row r="4136" spans="2:10" ht="12.6" customHeight="1" x14ac:dyDescent="0.3">
      <c r="B4136" s="33">
        <f>VLOOKUP($J4129,ASBVs!$A$2:$AP$1041,34,FALSE)</f>
        <v>47</v>
      </c>
      <c r="C4136" s="33">
        <f>VLOOKUP($J4129,ASBVs!$A$2:$AP$1041,36,FALSE)</f>
        <v>56</v>
      </c>
      <c r="D4136" s="33">
        <f>VLOOKUP($J4129,ASBVs!$A$2:$AP$1041,38,FALSE)</f>
        <v>41</v>
      </c>
      <c r="E4136" s="33">
        <f>VLOOKUP($J4129,ASBVs!$A$2:$AP$1041,30,FALSE)</f>
        <v>61</v>
      </c>
      <c r="F4136" s="33">
        <f>VLOOKUP($J4129,ASBVs!$A$2:$AP$1041,24,FALSE)</f>
        <v>54</v>
      </c>
      <c r="G4136" s="33">
        <f>VLOOKUP($J4129,ASBVs!$A$2:$AP$1041,26,FALSE)</f>
        <v>53</v>
      </c>
      <c r="H4136" s="33">
        <f>VLOOKUP($J4129,ASBVs!$A$2:$AP$1041,28,FALSE)</f>
        <v>56</v>
      </c>
      <c r="I4136" s="99">
        <f>VLOOKUP($J4129,ASBVs!$A$2:$AQ$1041,43,FALSE)</f>
        <v>8.59</v>
      </c>
      <c r="J4136" s="79"/>
    </row>
    <row r="4137" spans="2:10" ht="12.6" customHeight="1" x14ac:dyDescent="0.3">
      <c r="B4137" s="87" t="s">
        <v>2695</v>
      </c>
      <c r="C4137" s="88"/>
      <c r="D4137" s="89" t="s">
        <v>2699</v>
      </c>
      <c r="E4137" s="90"/>
      <c r="F4137" s="91" t="str">
        <f>VLOOKUP($J4129,ASBVs!$A$2:$F$1041,6,FALSE)</f>
        <v xml:space="preserve"> </v>
      </c>
      <c r="G4137" s="34" t="s">
        <v>2669</v>
      </c>
      <c r="H4137" s="35" t="str">
        <f>VLOOKUP($J4129,ASBVs!$A$2:$AU$1041,46,FALSE)</f>
        <v>2</v>
      </c>
      <c r="I4137" s="34" t="s">
        <v>2670</v>
      </c>
      <c r="J4137" s="35" t="str">
        <f>VLOOKUP($J4129,ASBVs!$A$2:$AU$1041,47,FALSE)</f>
        <v>1</v>
      </c>
    </row>
    <row r="4138" spans="2:10" ht="12.6" customHeight="1" x14ac:dyDescent="0.3">
      <c r="B4138" s="93">
        <f>VLOOKUP($J4129,ASBVs!$A$2:$AS$1041,45,FALSE)</f>
        <v>123.69</v>
      </c>
      <c r="C4138" s="94"/>
      <c r="D4138" s="93">
        <f>VLOOKUP($J4129,ASBVs!$A$2:$AS$1041,44,FALSE)</f>
        <v>180.18</v>
      </c>
      <c r="E4138" s="94"/>
      <c r="F4138" s="92"/>
      <c r="G4138" s="34" t="s">
        <v>2671</v>
      </c>
      <c r="H4138" s="35" t="str">
        <f>VLOOKUP($J4129,ASBVs!$A$2:$AW$1041,48,FALSE)</f>
        <v>1</v>
      </c>
      <c r="I4138" s="34" t="s">
        <v>2672</v>
      </c>
      <c r="J4138" s="35">
        <f>VLOOKUP($J4129,ASBVs!$A$2:$AW$1041,49,FALSE)</f>
        <v>3</v>
      </c>
    </row>
    <row r="4139" spans="2:10" ht="12.6" customHeight="1" x14ac:dyDescent="0.3">
      <c r="B4139" s="36" t="s">
        <v>2696</v>
      </c>
      <c r="C4139" s="95" t="str">
        <f>VLOOKUP($J4129,ASBVs!$A$2:$E$1041,5,FALSE)</f>
        <v xml:space="preserve">Individual </v>
      </c>
      <c r="D4139" s="96"/>
      <c r="E4139" s="97" t="s">
        <v>2697</v>
      </c>
      <c r="F4139" s="98"/>
      <c r="G4139" s="74"/>
      <c r="H4139" s="75"/>
      <c r="I4139" s="37" t="s">
        <v>2698</v>
      </c>
      <c r="J4139" s="38"/>
    </row>
    <row r="4141" spans="2:10" ht="12.6" customHeight="1" x14ac:dyDescent="0.3">
      <c r="B4141" s="76" t="s">
        <v>2692</v>
      </c>
      <c r="C4141" s="77"/>
      <c r="D4141" s="20" t="str">
        <f>VLOOKUP($J4141,ASBVs!$A$2:$B$1041,2,FALSE)</f>
        <v>224922</v>
      </c>
      <c r="E4141" s="21"/>
      <c r="F4141" s="22" t="str">
        <f>VLOOKUP($J4141,ASBVs!$A$2:$J$1041,10,FALSE)</f>
        <v>Single</v>
      </c>
      <c r="G4141" s="78" t="str">
        <f>VLOOKUP($J4141,ASBVs!$A$2:$AX$1041,50,FALSE)</f>
        <v xml:space="preserve"> </v>
      </c>
      <c r="H4141" s="79"/>
      <c r="I4141" s="23" t="s">
        <v>2693</v>
      </c>
      <c r="J4141" s="24">
        <v>336</v>
      </c>
    </row>
    <row r="4142" spans="2:10" ht="12.6" customHeight="1" x14ac:dyDescent="0.3">
      <c r="B4142" s="25" t="s">
        <v>2694</v>
      </c>
      <c r="C4142" s="80" t="str">
        <f>VLOOKUP($J4141,ASBVs!$A$2:$H$1041,8,FALSE)</f>
        <v>218946</v>
      </c>
      <c r="D4142" s="80"/>
      <c r="E4142" s="81"/>
      <c r="F4142" s="26" t="s">
        <v>2639</v>
      </c>
      <c r="G4142" s="82">
        <f>VLOOKUP($J4141,ASBVs!$A$2:$I$1041,9,FALSE)</f>
        <v>44713</v>
      </c>
      <c r="H4142" s="83"/>
      <c r="I4142" s="83"/>
      <c r="J4142" s="84"/>
    </row>
    <row r="4143" spans="2:10" ht="12.6" customHeight="1" x14ac:dyDescent="0.3">
      <c r="B4143" s="27" t="s">
        <v>0</v>
      </c>
      <c r="C4143" s="28" t="s">
        <v>1</v>
      </c>
      <c r="D4143" s="28" t="s">
        <v>2</v>
      </c>
      <c r="E4143" s="28" t="s">
        <v>3</v>
      </c>
      <c r="F4143" s="27" t="s">
        <v>4</v>
      </c>
      <c r="G4143" s="28" t="s">
        <v>1093</v>
      </c>
      <c r="H4143" s="28" t="s">
        <v>1092</v>
      </c>
      <c r="I4143" s="28" t="s">
        <v>5</v>
      </c>
      <c r="J4143" s="28" t="s">
        <v>2652</v>
      </c>
    </row>
    <row r="4144" spans="2:10" ht="12.6" customHeight="1" x14ac:dyDescent="0.3">
      <c r="B4144" s="29">
        <f>VLOOKUP($J4141,ASBVs!$A$2:$AP$1041,11,FALSE)</f>
        <v>0.4</v>
      </c>
      <c r="C4144" s="29">
        <f>VLOOKUP($J4141,ASBVs!$A$2:$AP$1041,13,FALSE)</f>
        <v>6.64</v>
      </c>
      <c r="D4144" s="29">
        <f>VLOOKUP($J4141,ASBVs!$A$2:$AP$1041,15,FALSE)</f>
        <v>10.99</v>
      </c>
      <c r="E4144" s="29">
        <f>VLOOKUP($J4141,ASBVs!$A$2:$AP$1041,17,FALSE)</f>
        <v>0.23</v>
      </c>
      <c r="F4144" s="29">
        <f>VLOOKUP($J4141,ASBVs!$A$2:$AP$1041,19,FALSE)</f>
        <v>2.29</v>
      </c>
      <c r="G4144" s="39">
        <f>VLOOKUP($J4141,ASBVs!$A$2:$AP$1041,41,FALSE)</f>
        <v>0.51</v>
      </c>
      <c r="H4144" s="39">
        <f>VLOOKUP($J4141,ASBVs!$A$2:$AP$1041,39,FALSE)</f>
        <v>0.28999999999999998</v>
      </c>
      <c r="I4144" s="29">
        <f>VLOOKUP($J4141,ASBVs!$A$2:$AP$1041,21,FALSE)</f>
        <v>-0.32</v>
      </c>
      <c r="J4144" s="39">
        <f>VLOOKUP($J4141,ASBVs!$A$2:$AP$1041,31,FALSE)</f>
        <v>0.35</v>
      </c>
    </row>
    <row r="4145" spans="2:10" ht="12.6" customHeight="1" x14ac:dyDescent="0.3">
      <c r="B4145" s="29">
        <f>VLOOKUP($J4141,ASBVs!$A$2:$AP$1041,12,FALSE)</f>
        <v>66</v>
      </c>
      <c r="C4145" s="29">
        <f>VLOOKUP($J4141,ASBVs!$A$2:$AP$1041,14,FALSE)</f>
        <v>70</v>
      </c>
      <c r="D4145" s="29">
        <f>VLOOKUP($J4141,ASBVs!$A$2:$AP$1041,16,FALSE)</f>
        <v>62</v>
      </c>
      <c r="E4145" s="29">
        <f>VLOOKUP($J4141,ASBVs!$A$2:$AP$1041,18,FALSE)</f>
        <v>63</v>
      </c>
      <c r="F4145" s="29">
        <f>VLOOKUP($J4141,ASBVs!$A$2:$AP$1041,20,FALSE)</f>
        <v>63</v>
      </c>
      <c r="G4145" s="29">
        <f>VLOOKUP($J4141,ASBVs!$A$2:$AP$1041,42,FALSE)</f>
        <v>54</v>
      </c>
      <c r="H4145" s="29">
        <f>VLOOKUP($J4141,ASBVs!$A$2:$AP$1041,40,FALSE)</f>
        <v>47</v>
      </c>
      <c r="I4145" s="29">
        <f>VLOOKUP($J4141,ASBVs!$A$2:$AP$1041,22,FALSE)</f>
        <v>58</v>
      </c>
      <c r="J4145" s="29">
        <f>VLOOKUP($J4141,ASBVs!$A$2:$AP$1041,32,FALSE)</f>
        <v>52</v>
      </c>
    </row>
    <row r="4146" spans="2:10" ht="12.6" customHeight="1" x14ac:dyDescent="0.3">
      <c r="B4146" s="31" t="s">
        <v>1089</v>
      </c>
      <c r="C4146" s="27" t="s">
        <v>1090</v>
      </c>
      <c r="D4146" s="27" t="s">
        <v>1091</v>
      </c>
      <c r="E4146" s="27" t="s">
        <v>8</v>
      </c>
      <c r="F4146" s="27" t="s">
        <v>6</v>
      </c>
      <c r="G4146" s="27" t="s">
        <v>7</v>
      </c>
      <c r="H4146" s="27" t="s">
        <v>2638</v>
      </c>
      <c r="I4146" s="85" t="s">
        <v>2700</v>
      </c>
      <c r="J4146" s="86"/>
    </row>
    <row r="4147" spans="2:10" ht="12.6" customHeight="1" x14ac:dyDescent="0.3">
      <c r="B4147" s="30">
        <f>VLOOKUP($J4141,ASBVs!$A$2:$AP$1041,33,FALSE)</f>
        <v>0.05</v>
      </c>
      <c r="C4147" s="30">
        <f>VLOOKUP($J4141,ASBVs!$A$2:$AP$1041,35,FALSE)</f>
        <v>0.2</v>
      </c>
      <c r="D4147" s="30">
        <f>VLOOKUP($J4141,ASBVs!$A$2:$AP$1041,37,FALSE)</f>
        <v>0.04</v>
      </c>
      <c r="E4147" s="32">
        <f>VLOOKUP($J4141,ASBVs!$A$2:$AP$1041,29,FALSE)</f>
        <v>4.42</v>
      </c>
      <c r="F4147" s="32">
        <f>VLOOKUP($J4141,ASBVs!$A$2:$AP$1041,23,FALSE)</f>
        <v>-0.4</v>
      </c>
      <c r="G4147" s="32">
        <f>VLOOKUP($J4141,ASBVs!$A$2:$AP$1041,25,FALSE)</f>
        <v>2.39</v>
      </c>
      <c r="H4147" s="32">
        <f>VLOOKUP($J4141,ASBVs!$A$2:$AP$1041,27,FALSE)</f>
        <v>2.1800000000000002</v>
      </c>
      <c r="I4147" s="86"/>
      <c r="J4147" s="86"/>
    </row>
    <row r="4148" spans="2:10" ht="12.6" customHeight="1" x14ac:dyDescent="0.3">
      <c r="B4148" s="33">
        <f>VLOOKUP($J4141,ASBVs!$A$2:$AP$1041,34,FALSE)</f>
        <v>42</v>
      </c>
      <c r="C4148" s="33">
        <f>VLOOKUP($J4141,ASBVs!$A$2:$AP$1041,36,FALSE)</f>
        <v>50</v>
      </c>
      <c r="D4148" s="33">
        <f>VLOOKUP($J4141,ASBVs!$A$2:$AP$1041,38,FALSE)</f>
        <v>35</v>
      </c>
      <c r="E4148" s="33">
        <f>VLOOKUP($J4141,ASBVs!$A$2:$AP$1041,30,FALSE)</f>
        <v>59</v>
      </c>
      <c r="F4148" s="33">
        <f>VLOOKUP($J4141,ASBVs!$A$2:$AP$1041,24,FALSE)</f>
        <v>48</v>
      </c>
      <c r="G4148" s="33">
        <f>VLOOKUP($J4141,ASBVs!$A$2:$AP$1041,26,FALSE)</f>
        <v>48</v>
      </c>
      <c r="H4148" s="33">
        <f>VLOOKUP($J4141,ASBVs!$A$2:$AP$1041,28,FALSE)</f>
        <v>51</v>
      </c>
      <c r="I4148" s="99">
        <f>VLOOKUP($J4141,ASBVs!$A$2:$AQ$1041,43,FALSE)</f>
        <v>6.3199999999999994</v>
      </c>
      <c r="J4148" s="79"/>
    </row>
    <row r="4149" spans="2:10" ht="12.6" customHeight="1" x14ac:dyDescent="0.3">
      <c r="B4149" s="87" t="s">
        <v>2695</v>
      </c>
      <c r="C4149" s="88"/>
      <c r="D4149" s="89" t="s">
        <v>2699</v>
      </c>
      <c r="E4149" s="90"/>
      <c r="F4149" s="91" t="str">
        <f>VLOOKUP($J4141,ASBVs!$A$2:$F$1041,6,FALSE)</f>
        <v xml:space="preserve"> </v>
      </c>
      <c r="G4149" s="34" t="s">
        <v>2669</v>
      </c>
      <c r="H4149" s="35" t="str">
        <f>VLOOKUP($J4141,ASBVs!$A$2:$AU$1041,46,FALSE)</f>
        <v>2</v>
      </c>
      <c r="I4149" s="34" t="s">
        <v>2670</v>
      </c>
      <c r="J4149" s="35" t="str">
        <f>VLOOKUP($J4141,ASBVs!$A$2:$AU$1041,47,FALSE)</f>
        <v>1</v>
      </c>
    </row>
    <row r="4150" spans="2:10" ht="12.6" customHeight="1" x14ac:dyDescent="0.3">
      <c r="B4150" s="93">
        <f>VLOOKUP($J4141,ASBVs!$A$2:$AS$1041,45,FALSE)</f>
        <v>122.52</v>
      </c>
      <c r="C4150" s="94"/>
      <c r="D4150" s="93">
        <f>VLOOKUP($J4141,ASBVs!$A$2:$AS$1041,44,FALSE)</f>
        <v>165.31</v>
      </c>
      <c r="E4150" s="94"/>
      <c r="F4150" s="92"/>
      <c r="G4150" s="34" t="s">
        <v>2671</v>
      </c>
      <c r="H4150" s="35" t="str">
        <f>VLOOKUP($J4141,ASBVs!$A$2:$AW$1041,48,FALSE)</f>
        <v>2</v>
      </c>
      <c r="I4150" s="34" t="s">
        <v>2672</v>
      </c>
      <c r="J4150" s="35">
        <f>VLOOKUP($J4141,ASBVs!$A$2:$AW$1041,49,FALSE)</f>
        <v>3</v>
      </c>
    </row>
    <row r="4151" spans="2:10" ht="12.6" customHeight="1" x14ac:dyDescent="0.3">
      <c r="B4151" s="36" t="s">
        <v>2696</v>
      </c>
      <c r="C4151" s="95" t="str">
        <f>VLOOKUP($J4141,ASBVs!$A$2:$E$1041,5,FALSE)</f>
        <v xml:space="preserve">Individual </v>
      </c>
      <c r="D4151" s="96"/>
      <c r="E4151" s="97" t="s">
        <v>2697</v>
      </c>
      <c r="F4151" s="98"/>
      <c r="G4151" s="74"/>
      <c r="H4151" s="75"/>
      <c r="I4151" s="37" t="s">
        <v>2698</v>
      </c>
      <c r="J4151" s="38"/>
    </row>
    <row r="4153" spans="2:10" ht="12.6" customHeight="1" x14ac:dyDescent="0.3">
      <c r="B4153" s="76" t="s">
        <v>2692</v>
      </c>
      <c r="C4153" s="77"/>
      <c r="D4153" s="20" t="str">
        <f>VLOOKUP($J4153,ASBVs!$A$2:$B$1041,2,FALSE)</f>
        <v>225436</v>
      </c>
      <c r="E4153" s="21"/>
      <c r="F4153" s="22" t="str">
        <f>VLOOKUP($J4153,ASBVs!$A$2:$J$1041,10,FALSE)</f>
        <v>Triplet</v>
      </c>
      <c r="G4153" s="78" t="str">
        <f>VLOOKUP($J4153,ASBVs!$A$2:$AX$1041,50,FALSE)</f>
        <v xml:space="preserve"> </v>
      </c>
      <c r="H4153" s="79"/>
      <c r="I4153" s="23" t="s">
        <v>2693</v>
      </c>
      <c r="J4153" s="24">
        <v>337</v>
      </c>
    </row>
    <row r="4154" spans="2:10" ht="12.6" customHeight="1" x14ac:dyDescent="0.3">
      <c r="B4154" s="25" t="s">
        <v>2694</v>
      </c>
      <c r="C4154" s="80" t="str">
        <f>VLOOKUP($J4153,ASBVs!$A$2:$H$1041,8,FALSE)</f>
        <v>218812</v>
      </c>
      <c r="D4154" s="80"/>
      <c r="E4154" s="81"/>
      <c r="F4154" s="26" t="s">
        <v>2639</v>
      </c>
      <c r="G4154" s="82">
        <f>VLOOKUP($J4153,ASBVs!$A$2:$I$1041,9,FALSE)</f>
        <v>44725</v>
      </c>
      <c r="H4154" s="83"/>
      <c r="I4154" s="83"/>
      <c r="J4154" s="84"/>
    </row>
    <row r="4155" spans="2:10" ht="12.6" customHeight="1" x14ac:dyDescent="0.3">
      <c r="B4155" s="27" t="s">
        <v>0</v>
      </c>
      <c r="C4155" s="28" t="s">
        <v>1</v>
      </c>
      <c r="D4155" s="28" t="s">
        <v>2</v>
      </c>
      <c r="E4155" s="28" t="s">
        <v>3</v>
      </c>
      <c r="F4155" s="27" t="s">
        <v>4</v>
      </c>
      <c r="G4155" s="28" t="s">
        <v>1093</v>
      </c>
      <c r="H4155" s="28" t="s">
        <v>1092</v>
      </c>
      <c r="I4155" s="28" t="s">
        <v>5</v>
      </c>
      <c r="J4155" s="28" t="s">
        <v>2652</v>
      </c>
    </row>
    <row r="4156" spans="2:10" ht="12.6" customHeight="1" x14ac:dyDescent="0.3">
      <c r="B4156" s="29">
        <f>VLOOKUP($J4153,ASBVs!$A$2:$AP$1041,11,FALSE)</f>
        <v>0.4</v>
      </c>
      <c r="C4156" s="29">
        <f>VLOOKUP($J4153,ASBVs!$A$2:$AP$1041,13,FALSE)</f>
        <v>9.0299999999999994</v>
      </c>
      <c r="D4156" s="29">
        <f>VLOOKUP($J4153,ASBVs!$A$2:$AP$1041,15,FALSE)</f>
        <v>11.02</v>
      </c>
      <c r="E4156" s="29">
        <f>VLOOKUP($J4153,ASBVs!$A$2:$AP$1041,17,FALSE)</f>
        <v>0.16</v>
      </c>
      <c r="F4156" s="29">
        <f>VLOOKUP($J4153,ASBVs!$A$2:$AP$1041,19,FALSE)</f>
        <v>1.88</v>
      </c>
      <c r="G4156" s="39">
        <f>VLOOKUP($J4153,ASBVs!$A$2:$AP$1041,41,FALSE)</f>
        <v>0.43</v>
      </c>
      <c r="H4156" s="39">
        <f>VLOOKUP($J4153,ASBVs!$A$2:$AP$1041,39,FALSE)</f>
        <v>0.32</v>
      </c>
      <c r="I4156" s="29">
        <f>VLOOKUP($J4153,ASBVs!$A$2:$AP$1041,21,FALSE)</f>
        <v>-0.44</v>
      </c>
      <c r="J4156" s="39">
        <f>VLOOKUP($J4153,ASBVs!$A$2:$AP$1041,31,FALSE)</f>
        <v>0.27</v>
      </c>
    </row>
    <row r="4157" spans="2:10" ht="12.6" customHeight="1" x14ac:dyDescent="0.3">
      <c r="B4157" s="29">
        <f>VLOOKUP($J4153,ASBVs!$A$2:$AP$1041,12,FALSE)</f>
        <v>65</v>
      </c>
      <c r="C4157" s="29">
        <f>VLOOKUP($J4153,ASBVs!$A$2:$AP$1041,14,FALSE)</f>
        <v>69</v>
      </c>
      <c r="D4157" s="29">
        <f>VLOOKUP($J4153,ASBVs!$A$2:$AP$1041,16,FALSE)</f>
        <v>61</v>
      </c>
      <c r="E4157" s="29">
        <f>VLOOKUP($J4153,ASBVs!$A$2:$AP$1041,18,FALSE)</f>
        <v>62</v>
      </c>
      <c r="F4157" s="29">
        <f>VLOOKUP($J4153,ASBVs!$A$2:$AP$1041,20,FALSE)</f>
        <v>63</v>
      </c>
      <c r="G4157" s="29">
        <f>VLOOKUP($J4153,ASBVs!$A$2:$AP$1041,42,FALSE)</f>
        <v>51</v>
      </c>
      <c r="H4157" s="29">
        <f>VLOOKUP($J4153,ASBVs!$A$2:$AP$1041,40,FALSE)</f>
        <v>45</v>
      </c>
      <c r="I4157" s="29">
        <f>VLOOKUP($J4153,ASBVs!$A$2:$AP$1041,22,FALSE)</f>
        <v>56</v>
      </c>
      <c r="J4157" s="29">
        <f>VLOOKUP($J4153,ASBVs!$A$2:$AP$1041,32,FALSE)</f>
        <v>49</v>
      </c>
    </row>
    <row r="4158" spans="2:10" ht="12.6" customHeight="1" x14ac:dyDescent="0.3">
      <c r="B4158" s="31" t="s">
        <v>1089</v>
      </c>
      <c r="C4158" s="27" t="s">
        <v>1090</v>
      </c>
      <c r="D4158" s="27" t="s">
        <v>1091</v>
      </c>
      <c r="E4158" s="27" t="s">
        <v>8</v>
      </c>
      <c r="F4158" s="27" t="s">
        <v>6</v>
      </c>
      <c r="G4158" s="27" t="s">
        <v>7</v>
      </c>
      <c r="H4158" s="27" t="s">
        <v>2638</v>
      </c>
      <c r="I4158" s="85" t="s">
        <v>2700</v>
      </c>
      <c r="J4158" s="86"/>
    </row>
    <row r="4159" spans="2:10" ht="12.6" customHeight="1" x14ac:dyDescent="0.3">
      <c r="B4159" s="30">
        <f>VLOOKUP($J4153,ASBVs!$A$2:$AP$1041,33,FALSE)</f>
        <v>0.05</v>
      </c>
      <c r="C4159" s="30">
        <f>VLOOKUP($J4153,ASBVs!$A$2:$AP$1041,35,FALSE)</f>
        <v>0.31</v>
      </c>
      <c r="D4159" s="30">
        <f>VLOOKUP($J4153,ASBVs!$A$2:$AP$1041,37,FALSE)</f>
        <v>0.01</v>
      </c>
      <c r="E4159" s="32">
        <f>VLOOKUP($J4153,ASBVs!$A$2:$AP$1041,29,FALSE)</f>
        <v>4.97</v>
      </c>
      <c r="F4159" s="32">
        <f>VLOOKUP($J4153,ASBVs!$A$2:$AP$1041,23,FALSE)</f>
        <v>-0.39</v>
      </c>
      <c r="G4159" s="32">
        <f>VLOOKUP($J4153,ASBVs!$A$2:$AP$1041,25,FALSE)</f>
        <v>4.17</v>
      </c>
      <c r="H4159" s="32">
        <f>VLOOKUP($J4153,ASBVs!$A$2:$AP$1041,27,FALSE)</f>
        <v>1.85</v>
      </c>
      <c r="I4159" s="86"/>
      <c r="J4159" s="86"/>
    </row>
    <row r="4160" spans="2:10" ht="12.6" customHeight="1" x14ac:dyDescent="0.3">
      <c r="B4160" s="33">
        <f>VLOOKUP($J4153,ASBVs!$A$2:$AP$1041,34,FALSE)</f>
        <v>39</v>
      </c>
      <c r="C4160" s="33">
        <f>VLOOKUP($J4153,ASBVs!$A$2:$AP$1041,36,FALSE)</f>
        <v>48</v>
      </c>
      <c r="D4160" s="33">
        <f>VLOOKUP($J4153,ASBVs!$A$2:$AP$1041,38,FALSE)</f>
        <v>33</v>
      </c>
      <c r="E4160" s="33">
        <f>VLOOKUP($J4153,ASBVs!$A$2:$AP$1041,30,FALSE)</f>
        <v>58</v>
      </c>
      <c r="F4160" s="33">
        <f>VLOOKUP($J4153,ASBVs!$A$2:$AP$1041,24,FALSE)</f>
        <v>46</v>
      </c>
      <c r="G4160" s="33">
        <f>VLOOKUP($J4153,ASBVs!$A$2:$AP$1041,26,FALSE)</f>
        <v>45</v>
      </c>
      <c r="H4160" s="33">
        <f>VLOOKUP($J4153,ASBVs!$A$2:$AP$1041,28,FALSE)</f>
        <v>49</v>
      </c>
      <c r="I4160" s="99">
        <f>VLOOKUP($J4153,ASBVs!$A$2:$AQ$1041,43,FALSE)</f>
        <v>8.59</v>
      </c>
      <c r="J4160" s="79"/>
    </row>
    <row r="4161" spans="2:10" ht="12.6" customHeight="1" x14ac:dyDescent="0.3">
      <c r="B4161" s="87" t="s">
        <v>2695</v>
      </c>
      <c r="C4161" s="88"/>
      <c r="D4161" s="89" t="s">
        <v>2699</v>
      </c>
      <c r="E4161" s="90"/>
      <c r="F4161" s="91" t="str">
        <f>VLOOKUP($J4153,ASBVs!$A$2:$F$1041,6,FALSE)</f>
        <v xml:space="preserve"> </v>
      </c>
      <c r="G4161" s="34" t="s">
        <v>2669</v>
      </c>
      <c r="H4161" s="35" t="str">
        <f>VLOOKUP($J4153,ASBVs!$A$2:$AU$1041,46,FALSE)</f>
        <v>2</v>
      </c>
      <c r="I4161" s="34" t="s">
        <v>2670</v>
      </c>
      <c r="J4161" s="35" t="str">
        <f>VLOOKUP($J4153,ASBVs!$A$2:$AU$1041,47,FALSE)</f>
        <v>2</v>
      </c>
    </row>
    <row r="4162" spans="2:10" ht="12.6" customHeight="1" x14ac:dyDescent="0.3">
      <c r="B4162" s="93">
        <f>VLOOKUP($J4153,ASBVs!$A$2:$AS$1041,45,FALSE)</f>
        <v>128.5</v>
      </c>
      <c r="C4162" s="94"/>
      <c r="D4162" s="93">
        <f>VLOOKUP($J4153,ASBVs!$A$2:$AS$1041,44,FALSE)</f>
        <v>169.3</v>
      </c>
      <c r="E4162" s="94"/>
      <c r="F4162" s="92"/>
      <c r="G4162" s="34" t="s">
        <v>2671</v>
      </c>
      <c r="H4162" s="35" t="str">
        <f>VLOOKUP($J4153,ASBVs!$A$2:$AW$1041,48,FALSE)</f>
        <v>2</v>
      </c>
      <c r="I4162" s="34" t="s">
        <v>2672</v>
      </c>
      <c r="J4162" s="35">
        <f>VLOOKUP($J4153,ASBVs!$A$2:$AW$1041,49,FALSE)</f>
        <v>4</v>
      </c>
    </row>
    <row r="4163" spans="2:10" ht="12.6" customHeight="1" x14ac:dyDescent="0.3">
      <c r="B4163" s="36" t="s">
        <v>2696</v>
      </c>
      <c r="C4163" s="95" t="str">
        <f>VLOOKUP($J4153,ASBVs!$A$2:$E$1041,5,FALSE)</f>
        <v xml:space="preserve">Individual </v>
      </c>
      <c r="D4163" s="96"/>
      <c r="E4163" s="97" t="s">
        <v>2697</v>
      </c>
      <c r="F4163" s="98"/>
      <c r="G4163" s="74"/>
      <c r="H4163" s="75"/>
      <c r="I4163" s="37" t="s">
        <v>2698</v>
      </c>
      <c r="J4163" s="38"/>
    </row>
    <row r="4165" spans="2:10" ht="12.6" customHeight="1" x14ac:dyDescent="0.3">
      <c r="B4165" s="76" t="s">
        <v>2692</v>
      </c>
      <c r="C4165" s="77"/>
      <c r="D4165" s="20" t="str">
        <f>VLOOKUP($J4165,ASBVs!$A$2:$B$1041,2,FALSE)</f>
        <v>229961</v>
      </c>
      <c r="E4165" s="21"/>
      <c r="F4165" s="22" t="str">
        <f>VLOOKUP($J4165,ASBVs!$A$2:$J$1041,10,FALSE)</f>
        <v>Single - ET</v>
      </c>
      <c r="G4165" s="78" t="str">
        <f>VLOOKUP($J4165,ASBVs!$A$2:$AX$1041,50,FALSE)</f>
        <v xml:space="preserve"> </v>
      </c>
      <c r="H4165" s="79"/>
      <c r="I4165" s="23" t="s">
        <v>2693</v>
      </c>
      <c r="J4165" s="24">
        <v>338</v>
      </c>
    </row>
    <row r="4166" spans="2:10" ht="12.6" customHeight="1" x14ac:dyDescent="0.3">
      <c r="B4166" s="25" t="s">
        <v>2694</v>
      </c>
      <c r="C4166" s="80" t="str">
        <f>VLOOKUP($J4165,ASBVs!$A$2:$H$1041,8,FALSE)</f>
        <v>193431</v>
      </c>
      <c r="D4166" s="80"/>
      <c r="E4166" s="81"/>
      <c r="F4166" s="26" t="s">
        <v>2639</v>
      </c>
      <c r="G4166" s="82">
        <f>VLOOKUP($J4165,ASBVs!$A$2:$I$1041,9,FALSE)</f>
        <v>44722</v>
      </c>
      <c r="H4166" s="83"/>
      <c r="I4166" s="83"/>
      <c r="J4166" s="84"/>
    </row>
    <row r="4167" spans="2:10" ht="12.6" customHeight="1" x14ac:dyDescent="0.3">
      <c r="B4167" s="27" t="s">
        <v>0</v>
      </c>
      <c r="C4167" s="28" t="s">
        <v>1</v>
      </c>
      <c r="D4167" s="28" t="s">
        <v>2</v>
      </c>
      <c r="E4167" s="28" t="s">
        <v>3</v>
      </c>
      <c r="F4167" s="27" t="s">
        <v>4</v>
      </c>
      <c r="G4167" s="28" t="s">
        <v>1093</v>
      </c>
      <c r="H4167" s="28" t="s">
        <v>1092</v>
      </c>
      <c r="I4167" s="28" t="s">
        <v>5</v>
      </c>
      <c r="J4167" s="28" t="s">
        <v>2652</v>
      </c>
    </row>
    <row r="4168" spans="2:10" ht="12.6" customHeight="1" x14ac:dyDescent="0.3">
      <c r="B4168" s="29">
        <f>VLOOKUP($J4165,ASBVs!$A$2:$AP$1041,11,FALSE)</f>
        <v>0.61</v>
      </c>
      <c r="C4168" s="29">
        <f>VLOOKUP($J4165,ASBVs!$A$2:$AP$1041,13,FALSE)</f>
        <v>8.74</v>
      </c>
      <c r="D4168" s="29">
        <f>VLOOKUP($J4165,ASBVs!$A$2:$AP$1041,15,FALSE)</f>
        <v>12.58</v>
      </c>
      <c r="E4168" s="29">
        <f>VLOOKUP($J4165,ASBVs!$A$2:$AP$1041,17,FALSE)</f>
        <v>0.28000000000000003</v>
      </c>
      <c r="F4168" s="29">
        <f>VLOOKUP($J4165,ASBVs!$A$2:$AP$1041,19,FALSE)</f>
        <v>2.25</v>
      </c>
      <c r="G4168" s="39">
        <f>VLOOKUP($J4165,ASBVs!$A$2:$AP$1041,41,FALSE)</f>
        <v>0.56999999999999995</v>
      </c>
      <c r="H4168" s="39">
        <f>VLOOKUP($J4165,ASBVs!$A$2:$AP$1041,39,FALSE)</f>
        <v>0.31</v>
      </c>
      <c r="I4168" s="29">
        <f>VLOOKUP($J4165,ASBVs!$A$2:$AP$1041,21,FALSE)</f>
        <v>0.17</v>
      </c>
      <c r="J4168" s="39">
        <f>VLOOKUP($J4165,ASBVs!$A$2:$AP$1041,31,FALSE)</f>
        <v>0.35</v>
      </c>
    </row>
    <row r="4169" spans="2:10" ht="12.6" customHeight="1" x14ac:dyDescent="0.3">
      <c r="B4169" s="29">
        <f>VLOOKUP($J4165,ASBVs!$A$2:$AP$1041,12,FALSE)</f>
        <v>70</v>
      </c>
      <c r="C4169" s="29">
        <f>VLOOKUP($J4165,ASBVs!$A$2:$AP$1041,14,FALSE)</f>
        <v>73</v>
      </c>
      <c r="D4169" s="29">
        <f>VLOOKUP($J4165,ASBVs!$A$2:$AP$1041,16,FALSE)</f>
        <v>65</v>
      </c>
      <c r="E4169" s="29">
        <f>VLOOKUP($J4165,ASBVs!$A$2:$AP$1041,18,FALSE)</f>
        <v>69</v>
      </c>
      <c r="F4169" s="29">
        <f>VLOOKUP($J4165,ASBVs!$A$2:$AP$1041,20,FALSE)</f>
        <v>68</v>
      </c>
      <c r="G4169" s="29">
        <f>VLOOKUP($J4165,ASBVs!$A$2:$AP$1041,42,FALSE)</f>
        <v>62</v>
      </c>
      <c r="H4169" s="29">
        <f>VLOOKUP($J4165,ASBVs!$A$2:$AP$1041,40,FALSE)</f>
        <v>54</v>
      </c>
      <c r="I4169" s="29">
        <f>VLOOKUP($J4165,ASBVs!$A$2:$AP$1041,22,FALSE)</f>
        <v>64</v>
      </c>
      <c r="J4169" s="29">
        <f>VLOOKUP($J4165,ASBVs!$A$2:$AP$1041,32,FALSE)</f>
        <v>60</v>
      </c>
    </row>
    <row r="4170" spans="2:10" ht="12.6" customHeight="1" x14ac:dyDescent="0.3">
      <c r="B4170" s="31" t="s">
        <v>1089</v>
      </c>
      <c r="C4170" s="27" t="s">
        <v>1090</v>
      </c>
      <c r="D4170" s="27" t="s">
        <v>1091</v>
      </c>
      <c r="E4170" s="27" t="s">
        <v>8</v>
      </c>
      <c r="F4170" s="27" t="s">
        <v>6</v>
      </c>
      <c r="G4170" s="27" t="s">
        <v>7</v>
      </c>
      <c r="H4170" s="27" t="s">
        <v>2638</v>
      </c>
      <c r="I4170" s="85" t="s">
        <v>2700</v>
      </c>
      <c r="J4170" s="86"/>
    </row>
    <row r="4171" spans="2:10" ht="12.6" customHeight="1" x14ac:dyDescent="0.3">
      <c r="B4171" s="30">
        <f>VLOOKUP($J4165,ASBVs!$A$2:$AP$1041,33,FALSE)</f>
        <v>0.05</v>
      </c>
      <c r="C4171" s="30">
        <f>VLOOKUP($J4165,ASBVs!$A$2:$AP$1041,35,FALSE)</f>
        <v>0.3</v>
      </c>
      <c r="D4171" s="30">
        <f>VLOOKUP($J4165,ASBVs!$A$2:$AP$1041,37,FALSE)</f>
        <v>0.01</v>
      </c>
      <c r="E4171" s="32">
        <f>VLOOKUP($J4165,ASBVs!$A$2:$AP$1041,29,FALSE)</f>
        <v>4.4400000000000004</v>
      </c>
      <c r="F4171" s="32">
        <f>VLOOKUP($J4165,ASBVs!$A$2:$AP$1041,23,FALSE)</f>
        <v>-0.43</v>
      </c>
      <c r="G4171" s="32">
        <f>VLOOKUP($J4165,ASBVs!$A$2:$AP$1041,25,FALSE)</f>
        <v>2.78</v>
      </c>
      <c r="H4171" s="32">
        <f>VLOOKUP($J4165,ASBVs!$A$2:$AP$1041,27,FALSE)</f>
        <v>2.08</v>
      </c>
      <c r="I4171" s="86"/>
      <c r="J4171" s="86"/>
    </row>
    <row r="4172" spans="2:10" ht="12.6" customHeight="1" x14ac:dyDescent="0.3">
      <c r="B4172" s="33">
        <f>VLOOKUP($J4165,ASBVs!$A$2:$AP$1041,34,FALSE)</f>
        <v>49</v>
      </c>
      <c r="C4172" s="33">
        <f>VLOOKUP($J4165,ASBVs!$A$2:$AP$1041,36,FALSE)</f>
        <v>57</v>
      </c>
      <c r="D4172" s="33">
        <f>VLOOKUP($J4165,ASBVs!$A$2:$AP$1041,38,FALSE)</f>
        <v>42</v>
      </c>
      <c r="E4172" s="33">
        <f>VLOOKUP($J4165,ASBVs!$A$2:$AP$1041,30,FALSE)</f>
        <v>63</v>
      </c>
      <c r="F4172" s="33">
        <f>VLOOKUP($J4165,ASBVs!$A$2:$AP$1041,24,FALSE)</f>
        <v>55</v>
      </c>
      <c r="G4172" s="33">
        <f>VLOOKUP($J4165,ASBVs!$A$2:$AP$1041,26,FALSE)</f>
        <v>55</v>
      </c>
      <c r="H4172" s="33">
        <f>VLOOKUP($J4165,ASBVs!$A$2:$AP$1041,28,FALSE)</f>
        <v>57</v>
      </c>
      <c r="I4172" s="99">
        <f>VLOOKUP($J4165,ASBVs!$A$2:$AQ$1041,43,FALSE)</f>
        <v>8.91</v>
      </c>
      <c r="J4172" s="79"/>
    </row>
    <row r="4173" spans="2:10" ht="12.6" customHeight="1" x14ac:dyDescent="0.3">
      <c r="B4173" s="87" t="s">
        <v>2695</v>
      </c>
      <c r="C4173" s="88"/>
      <c r="D4173" s="89" t="s">
        <v>2699</v>
      </c>
      <c r="E4173" s="90"/>
      <c r="F4173" s="91" t="str">
        <f>VLOOKUP($J4165,ASBVs!$A$2:$F$1041,6,FALSE)</f>
        <v xml:space="preserve"> </v>
      </c>
      <c r="G4173" s="34" t="s">
        <v>2669</v>
      </c>
      <c r="H4173" s="35" t="str">
        <f>VLOOKUP($J4165,ASBVs!$A$2:$AU$1041,46,FALSE)</f>
        <v>2</v>
      </c>
      <c r="I4173" s="34" t="s">
        <v>2670</v>
      </c>
      <c r="J4173" s="35" t="str">
        <f>VLOOKUP($J4165,ASBVs!$A$2:$AU$1041,47,FALSE)</f>
        <v>2</v>
      </c>
    </row>
    <row r="4174" spans="2:10" ht="12.6" customHeight="1" x14ac:dyDescent="0.3">
      <c r="B4174" s="93">
        <f>VLOOKUP($J4165,ASBVs!$A$2:$AS$1041,45,FALSE)</f>
        <v>127.94</v>
      </c>
      <c r="C4174" s="94"/>
      <c r="D4174" s="93">
        <f>VLOOKUP($J4165,ASBVs!$A$2:$AS$1041,44,FALSE)</f>
        <v>174.11</v>
      </c>
      <c r="E4174" s="94"/>
      <c r="F4174" s="92"/>
      <c r="G4174" s="34" t="s">
        <v>2671</v>
      </c>
      <c r="H4174" s="35" t="str">
        <f>VLOOKUP($J4165,ASBVs!$A$2:$AW$1041,48,FALSE)</f>
        <v>2</v>
      </c>
      <c r="I4174" s="34" t="s">
        <v>2672</v>
      </c>
      <c r="J4174" s="35">
        <f>VLOOKUP($J4165,ASBVs!$A$2:$AW$1041,49,FALSE)</f>
        <v>3</v>
      </c>
    </row>
    <row r="4175" spans="2:10" ht="12.6" customHeight="1" x14ac:dyDescent="0.3">
      <c r="B4175" s="36" t="s">
        <v>2696</v>
      </c>
      <c r="C4175" s="95" t="str">
        <f>VLOOKUP($J4165,ASBVs!$A$2:$E$1041,5,FALSE)</f>
        <v xml:space="preserve">Individual </v>
      </c>
      <c r="D4175" s="96"/>
      <c r="E4175" s="97" t="s">
        <v>2697</v>
      </c>
      <c r="F4175" s="98"/>
      <c r="G4175" s="74"/>
      <c r="H4175" s="75"/>
      <c r="I4175" s="37" t="s">
        <v>2698</v>
      </c>
      <c r="J4175" s="38"/>
    </row>
    <row r="4177" spans="2:10" ht="12.6" customHeight="1" x14ac:dyDescent="0.3">
      <c r="B4177" s="76" t="s">
        <v>2692</v>
      </c>
      <c r="C4177" s="77"/>
      <c r="D4177" s="20" t="str">
        <f>VLOOKUP($J4177,ASBVs!$A$2:$B$1041,2,FALSE)</f>
        <v>224283</v>
      </c>
      <c r="E4177" s="21"/>
      <c r="F4177" s="22" t="str">
        <f>VLOOKUP($J4177,ASBVs!$A$2:$J$1041,10,FALSE)</f>
        <v>Twin</v>
      </c>
      <c r="G4177" s="78" t="str">
        <f>VLOOKUP($J4177,ASBVs!$A$2:$AX$1041,50,FALSE)</f>
        <v xml:space="preserve"> </v>
      </c>
      <c r="H4177" s="79"/>
      <c r="I4177" s="23" t="s">
        <v>2693</v>
      </c>
      <c r="J4177" s="24">
        <v>339</v>
      </c>
    </row>
    <row r="4178" spans="2:10" ht="12.6" customHeight="1" x14ac:dyDescent="0.3">
      <c r="B4178" s="25" t="s">
        <v>2694</v>
      </c>
      <c r="C4178" s="80" t="str">
        <f>VLOOKUP($J4177,ASBVs!$A$2:$H$1041,8,FALSE)</f>
        <v>215475</v>
      </c>
      <c r="D4178" s="80"/>
      <c r="E4178" s="81"/>
      <c r="F4178" s="26" t="s">
        <v>2639</v>
      </c>
      <c r="G4178" s="82">
        <f>VLOOKUP($J4177,ASBVs!$A$2:$I$1041,9,FALSE)</f>
        <v>44708</v>
      </c>
      <c r="H4178" s="83"/>
      <c r="I4178" s="83"/>
      <c r="J4178" s="84"/>
    </row>
    <row r="4179" spans="2:10" ht="12.6" customHeight="1" x14ac:dyDescent="0.3">
      <c r="B4179" s="27" t="s">
        <v>0</v>
      </c>
      <c r="C4179" s="28" t="s">
        <v>1</v>
      </c>
      <c r="D4179" s="28" t="s">
        <v>2</v>
      </c>
      <c r="E4179" s="28" t="s">
        <v>3</v>
      </c>
      <c r="F4179" s="27" t="s">
        <v>4</v>
      </c>
      <c r="G4179" s="28" t="s">
        <v>1093</v>
      </c>
      <c r="H4179" s="28" t="s">
        <v>1092</v>
      </c>
      <c r="I4179" s="28" t="s">
        <v>5</v>
      </c>
      <c r="J4179" s="28" t="s">
        <v>2652</v>
      </c>
    </row>
    <row r="4180" spans="2:10" ht="12.6" customHeight="1" x14ac:dyDescent="0.3">
      <c r="B4180" s="29">
        <f>VLOOKUP($J4177,ASBVs!$A$2:$AP$1041,11,FALSE)</f>
        <v>0.56999999999999995</v>
      </c>
      <c r="C4180" s="29">
        <f>VLOOKUP($J4177,ASBVs!$A$2:$AP$1041,13,FALSE)</f>
        <v>10.4</v>
      </c>
      <c r="D4180" s="29">
        <f>VLOOKUP($J4177,ASBVs!$A$2:$AP$1041,15,FALSE)</f>
        <v>16.010000000000002</v>
      </c>
      <c r="E4180" s="29">
        <f>VLOOKUP($J4177,ASBVs!$A$2:$AP$1041,17,FALSE)</f>
        <v>-0.9</v>
      </c>
      <c r="F4180" s="29">
        <f>VLOOKUP($J4177,ASBVs!$A$2:$AP$1041,19,FALSE)</f>
        <v>1.66</v>
      </c>
      <c r="G4180" s="39">
        <f>VLOOKUP($J4177,ASBVs!$A$2:$AP$1041,41,FALSE)</f>
        <v>0.43</v>
      </c>
      <c r="H4180" s="39">
        <f>VLOOKUP($J4177,ASBVs!$A$2:$AP$1041,39,FALSE)</f>
        <v>0.27</v>
      </c>
      <c r="I4180" s="29">
        <f>VLOOKUP($J4177,ASBVs!$A$2:$AP$1041,21,FALSE)</f>
        <v>1.1299999999999999</v>
      </c>
      <c r="J4180" s="39">
        <f>VLOOKUP($J4177,ASBVs!$A$2:$AP$1041,31,FALSE)</f>
        <v>0.28000000000000003</v>
      </c>
    </row>
    <row r="4181" spans="2:10" ht="12.6" customHeight="1" x14ac:dyDescent="0.3">
      <c r="B4181" s="29">
        <f>VLOOKUP($J4177,ASBVs!$A$2:$AP$1041,12,FALSE)</f>
        <v>63</v>
      </c>
      <c r="C4181" s="29">
        <f>VLOOKUP($J4177,ASBVs!$A$2:$AP$1041,14,FALSE)</f>
        <v>70</v>
      </c>
      <c r="D4181" s="29">
        <f>VLOOKUP($J4177,ASBVs!$A$2:$AP$1041,16,FALSE)</f>
        <v>57</v>
      </c>
      <c r="E4181" s="29">
        <f>VLOOKUP($J4177,ASBVs!$A$2:$AP$1041,18,FALSE)</f>
        <v>63</v>
      </c>
      <c r="F4181" s="29">
        <f>VLOOKUP($J4177,ASBVs!$A$2:$AP$1041,20,FALSE)</f>
        <v>64</v>
      </c>
      <c r="G4181" s="29">
        <f>VLOOKUP($J4177,ASBVs!$A$2:$AP$1041,42,FALSE)</f>
        <v>50</v>
      </c>
      <c r="H4181" s="29">
        <f>VLOOKUP($J4177,ASBVs!$A$2:$AP$1041,40,FALSE)</f>
        <v>43</v>
      </c>
      <c r="I4181" s="29">
        <f>VLOOKUP($J4177,ASBVs!$A$2:$AP$1041,22,FALSE)</f>
        <v>55</v>
      </c>
      <c r="J4181" s="29">
        <f>VLOOKUP($J4177,ASBVs!$A$2:$AP$1041,32,FALSE)</f>
        <v>48</v>
      </c>
    </row>
    <row r="4182" spans="2:10" ht="12.6" customHeight="1" x14ac:dyDescent="0.3">
      <c r="B4182" s="31" t="s">
        <v>1089</v>
      </c>
      <c r="C4182" s="27" t="s">
        <v>1090</v>
      </c>
      <c r="D4182" s="27" t="s">
        <v>1091</v>
      </c>
      <c r="E4182" s="27" t="s">
        <v>8</v>
      </c>
      <c r="F4182" s="27" t="s">
        <v>6</v>
      </c>
      <c r="G4182" s="27" t="s">
        <v>7</v>
      </c>
      <c r="H4182" s="27" t="s">
        <v>2638</v>
      </c>
      <c r="I4182" s="85" t="s">
        <v>2700</v>
      </c>
      <c r="J4182" s="86"/>
    </row>
    <row r="4183" spans="2:10" ht="12.6" customHeight="1" x14ac:dyDescent="0.3">
      <c r="B4183" s="30">
        <f>VLOOKUP($J4177,ASBVs!$A$2:$AP$1041,33,FALSE)</f>
        <v>0.05</v>
      </c>
      <c r="C4183" s="30">
        <f>VLOOKUP($J4177,ASBVs!$A$2:$AP$1041,35,FALSE)</f>
        <v>0.23</v>
      </c>
      <c r="D4183" s="30">
        <f>VLOOKUP($J4177,ASBVs!$A$2:$AP$1041,37,FALSE)</f>
        <v>0.02</v>
      </c>
      <c r="E4183" s="32">
        <f>VLOOKUP($J4177,ASBVs!$A$2:$AP$1041,29,FALSE)</f>
        <v>6.17</v>
      </c>
      <c r="F4183" s="32">
        <f>VLOOKUP($J4177,ASBVs!$A$2:$AP$1041,23,FALSE)</f>
        <v>-0.55000000000000004</v>
      </c>
      <c r="G4183" s="32">
        <f>VLOOKUP($J4177,ASBVs!$A$2:$AP$1041,25,FALSE)</f>
        <v>5.28</v>
      </c>
      <c r="H4183" s="32">
        <f>VLOOKUP($J4177,ASBVs!$A$2:$AP$1041,27,FALSE)</f>
        <v>1.7</v>
      </c>
      <c r="I4183" s="86"/>
      <c r="J4183" s="86"/>
    </row>
    <row r="4184" spans="2:10" ht="12.6" customHeight="1" x14ac:dyDescent="0.3">
      <c r="B4184" s="33">
        <f>VLOOKUP($J4177,ASBVs!$A$2:$AP$1041,34,FALSE)</f>
        <v>38</v>
      </c>
      <c r="C4184" s="33">
        <f>VLOOKUP($J4177,ASBVs!$A$2:$AP$1041,36,FALSE)</f>
        <v>46</v>
      </c>
      <c r="D4184" s="33">
        <f>VLOOKUP($J4177,ASBVs!$A$2:$AP$1041,38,FALSE)</f>
        <v>32</v>
      </c>
      <c r="E4184" s="33">
        <f>VLOOKUP($J4177,ASBVs!$A$2:$AP$1041,30,FALSE)</f>
        <v>59</v>
      </c>
      <c r="F4184" s="33">
        <f>VLOOKUP($J4177,ASBVs!$A$2:$AP$1041,24,FALSE)</f>
        <v>46</v>
      </c>
      <c r="G4184" s="33">
        <f>VLOOKUP($J4177,ASBVs!$A$2:$AP$1041,26,FALSE)</f>
        <v>45</v>
      </c>
      <c r="H4184" s="33">
        <f>VLOOKUP($J4177,ASBVs!$A$2:$AP$1041,28,FALSE)</f>
        <v>49</v>
      </c>
      <c r="I4184" s="99">
        <f>VLOOKUP($J4177,ASBVs!$A$2:$AQ$1041,43,FALSE)</f>
        <v>11.530000000000001</v>
      </c>
      <c r="J4184" s="79"/>
    </row>
    <row r="4185" spans="2:10" ht="12.6" customHeight="1" x14ac:dyDescent="0.3">
      <c r="B4185" s="87" t="s">
        <v>2695</v>
      </c>
      <c r="C4185" s="88"/>
      <c r="D4185" s="89" t="s">
        <v>2699</v>
      </c>
      <c r="E4185" s="90"/>
      <c r="F4185" s="91" t="str">
        <f>VLOOKUP($J4177,ASBVs!$A$2:$F$1041,6,FALSE)</f>
        <v xml:space="preserve"> </v>
      </c>
      <c r="G4185" s="34" t="s">
        <v>2669</v>
      </c>
      <c r="H4185" s="35" t="str">
        <f>VLOOKUP($J4177,ASBVs!$A$2:$AU$1041,46,FALSE)</f>
        <v>2</v>
      </c>
      <c r="I4185" s="34" t="s">
        <v>2670</v>
      </c>
      <c r="J4185" s="35" t="str">
        <f>VLOOKUP($J4177,ASBVs!$A$2:$AU$1041,47,FALSE)</f>
        <v>2</v>
      </c>
    </row>
    <row r="4186" spans="2:10" ht="12.6" customHeight="1" x14ac:dyDescent="0.3">
      <c r="B4186" s="93">
        <f>VLOOKUP($J4177,ASBVs!$A$2:$AS$1041,45,FALSE)</f>
        <v>128.44999999999999</v>
      </c>
      <c r="C4186" s="94"/>
      <c r="D4186" s="93">
        <f>VLOOKUP($J4177,ASBVs!$A$2:$AS$1041,44,FALSE)</f>
        <v>166.41</v>
      </c>
      <c r="E4186" s="94"/>
      <c r="F4186" s="92"/>
      <c r="G4186" s="34" t="s">
        <v>2671</v>
      </c>
      <c r="H4186" s="35" t="str">
        <f>VLOOKUP($J4177,ASBVs!$A$2:$AW$1041,48,FALSE)</f>
        <v>1</v>
      </c>
      <c r="I4186" s="34" t="s">
        <v>2672</v>
      </c>
      <c r="J4186" s="35">
        <f>VLOOKUP($J4177,ASBVs!$A$2:$AW$1041,49,FALSE)</f>
        <v>3</v>
      </c>
    </row>
    <row r="4187" spans="2:10" ht="12.6" customHeight="1" x14ac:dyDescent="0.3">
      <c r="B4187" s="36" t="s">
        <v>2696</v>
      </c>
      <c r="C4187" s="95" t="str">
        <f>VLOOKUP($J4177,ASBVs!$A$2:$E$1041,5,FALSE)</f>
        <v xml:space="preserve">Individual </v>
      </c>
      <c r="D4187" s="96"/>
      <c r="E4187" s="97" t="s">
        <v>2697</v>
      </c>
      <c r="F4187" s="98"/>
      <c r="G4187" s="74"/>
      <c r="H4187" s="75"/>
      <c r="I4187" s="37" t="s">
        <v>2698</v>
      </c>
      <c r="J4187" s="38"/>
    </row>
    <row r="4189" spans="2:10" ht="12.6" customHeight="1" x14ac:dyDescent="0.3">
      <c r="B4189" s="76" t="s">
        <v>2692</v>
      </c>
      <c r="C4189" s="77"/>
      <c r="D4189" s="20" t="str">
        <f>VLOOKUP($J4189,ASBVs!$A$2:$B$1041,2,FALSE)</f>
        <v>225733</v>
      </c>
      <c r="E4189" s="21"/>
      <c r="F4189" s="22" t="str">
        <f>VLOOKUP($J4189,ASBVs!$A$2:$J$1041,10,FALSE)</f>
        <v>Twin</v>
      </c>
      <c r="G4189" s="78" t="str">
        <f>VLOOKUP($J4189,ASBVs!$A$2:$AX$1041,50,FALSE)</f>
        <v>«««««</v>
      </c>
      <c r="H4189" s="79"/>
      <c r="I4189" s="23" t="s">
        <v>2693</v>
      </c>
      <c r="J4189" s="24">
        <v>340</v>
      </c>
    </row>
    <row r="4190" spans="2:10" ht="12.6" customHeight="1" x14ac:dyDescent="0.3">
      <c r="B4190" s="25" t="s">
        <v>2694</v>
      </c>
      <c r="C4190" s="80" t="str">
        <f>VLOOKUP($J4189,ASBVs!$A$2:$H$1041,8,FALSE)</f>
        <v>162788</v>
      </c>
      <c r="D4190" s="80"/>
      <c r="E4190" s="81"/>
      <c r="F4190" s="26" t="s">
        <v>2639</v>
      </c>
      <c r="G4190" s="82">
        <f>VLOOKUP($J4189,ASBVs!$A$2:$I$1041,9,FALSE)</f>
        <v>44728</v>
      </c>
      <c r="H4190" s="83"/>
      <c r="I4190" s="83"/>
      <c r="J4190" s="84"/>
    </row>
    <row r="4191" spans="2:10" ht="12.6" customHeight="1" x14ac:dyDescent="0.3">
      <c r="B4191" s="27" t="s">
        <v>0</v>
      </c>
      <c r="C4191" s="28" t="s">
        <v>1</v>
      </c>
      <c r="D4191" s="28" t="s">
        <v>2</v>
      </c>
      <c r="E4191" s="28" t="s">
        <v>3</v>
      </c>
      <c r="F4191" s="27" t="s">
        <v>4</v>
      </c>
      <c r="G4191" s="28" t="s">
        <v>1093</v>
      </c>
      <c r="H4191" s="28" t="s">
        <v>1092</v>
      </c>
      <c r="I4191" s="28" t="s">
        <v>5</v>
      </c>
      <c r="J4191" s="28" t="s">
        <v>2652</v>
      </c>
    </row>
    <row r="4192" spans="2:10" ht="12.6" customHeight="1" x14ac:dyDescent="0.3">
      <c r="B4192" s="29">
        <f>VLOOKUP($J4189,ASBVs!$A$2:$AP$1041,11,FALSE)</f>
        <v>0.56999999999999995</v>
      </c>
      <c r="C4192" s="29">
        <f>VLOOKUP($J4189,ASBVs!$A$2:$AP$1041,13,FALSE)</f>
        <v>10.11</v>
      </c>
      <c r="D4192" s="29">
        <f>VLOOKUP($J4189,ASBVs!$A$2:$AP$1041,15,FALSE)</f>
        <v>17.43</v>
      </c>
      <c r="E4192" s="29">
        <f>VLOOKUP($J4189,ASBVs!$A$2:$AP$1041,17,FALSE)</f>
        <v>0.23</v>
      </c>
      <c r="F4192" s="29">
        <f>VLOOKUP($J4189,ASBVs!$A$2:$AP$1041,19,FALSE)</f>
        <v>1.71</v>
      </c>
      <c r="G4192" s="39">
        <f>VLOOKUP($J4189,ASBVs!$A$2:$AP$1041,41,FALSE)</f>
        <v>0.33</v>
      </c>
      <c r="H4192" s="39">
        <f>VLOOKUP($J4189,ASBVs!$A$2:$AP$1041,39,FALSE)</f>
        <v>0.18</v>
      </c>
      <c r="I4192" s="29">
        <f>VLOOKUP($J4189,ASBVs!$A$2:$AP$1041,21,FALSE)</f>
        <v>0.39</v>
      </c>
      <c r="J4192" s="39">
        <f>VLOOKUP($J4189,ASBVs!$A$2:$AP$1041,31,FALSE)</f>
        <v>0.2</v>
      </c>
    </row>
    <row r="4193" spans="2:10" ht="12.6" customHeight="1" x14ac:dyDescent="0.3">
      <c r="B4193" s="29">
        <f>VLOOKUP($J4189,ASBVs!$A$2:$AP$1041,12,FALSE)</f>
        <v>69</v>
      </c>
      <c r="C4193" s="29">
        <f>VLOOKUP($J4189,ASBVs!$A$2:$AP$1041,14,FALSE)</f>
        <v>72</v>
      </c>
      <c r="D4193" s="29">
        <f>VLOOKUP($J4189,ASBVs!$A$2:$AP$1041,16,FALSE)</f>
        <v>68</v>
      </c>
      <c r="E4193" s="29">
        <f>VLOOKUP($J4189,ASBVs!$A$2:$AP$1041,18,FALSE)</f>
        <v>69</v>
      </c>
      <c r="F4193" s="29">
        <f>VLOOKUP($J4189,ASBVs!$A$2:$AP$1041,20,FALSE)</f>
        <v>68</v>
      </c>
      <c r="G4193" s="29">
        <f>VLOOKUP($J4189,ASBVs!$A$2:$AP$1041,42,FALSE)</f>
        <v>66</v>
      </c>
      <c r="H4193" s="29">
        <f>VLOOKUP($J4189,ASBVs!$A$2:$AP$1041,40,FALSE)</f>
        <v>59</v>
      </c>
      <c r="I4193" s="29">
        <f>VLOOKUP($J4189,ASBVs!$A$2:$AP$1041,22,FALSE)</f>
        <v>67</v>
      </c>
      <c r="J4193" s="29">
        <f>VLOOKUP($J4189,ASBVs!$A$2:$AP$1041,32,FALSE)</f>
        <v>64</v>
      </c>
    </row>
    <row r="4194" spans="2:10" ht="12.6" customHeight="1" x14ac:dyDescent="0.3">
      <c r="B4194" s="31" t="s">
        <v>1089</v>
      </c>
      <c r="C4194" s="27" t="s">
        <v>1090</v>
      </c>
      <c r="D4194" s="27" t="s">
        <v>1091</v>
      </c>
      <c r="E4194" s="27" t="s">
        <v>8</v>
      </c>
      <c r="F4194" s="27" t="s">
        <v>6</v>
      </c>
      <c r="G4194" s="27" t="s">
        <v>7</v>
      </c>
      <c r="H4194" s="27" t="s">
        <v>2638</v>
      </c>
      <c r="I4194" s="85" t="s">
        <v>2700</v>
      </c>
      <c r="J4194" s="86"/>
    </row>
    <row r="4195" spans="2:10" ht="12.6" customHeight="1" x14ac:dyDescent="0.3">
      <c r="B4195" s="30">
        <f>VLOOKUP($J4189,ASBVs!$A$2:$AP$1041,33,FALSE)</f>
        <v>1E-3</v>
      </c>
      <c r="C4195" s="30">
        <f>VLOOKUP($J4189,ASBVs!$A$2:$AP$1041,35,FALSE)</f>
        <v>0.27</v>
      </c>
      <c r="D4195" s="30">
        <f>VLOOKUP($J4189,ASBVs!$A$2:$AP$1041,37,FALSE)</f>
        <v>1E-3</v>
      </c>
      <c r="E4195" s="32">
        <f>VLOOKUP($J4189,ASBVs!$A$2:$AP$1041,29,FALSE)</f>
        <v>4.3</v>
      </c>
      <c r="F4195" s="32">
        <f>VLOOKUP($J4189,ASBVs!$A$2:$AP$1041,23,FALSE)</f>
        <v>0.41</v>
      </c>
      <c r="G4195" s="32">
        <f>VLOOKUP($J4189,ASBVs!$A$2:$AP$1041,25,FALSE)</f>
        <v>4.42</v>
      </c>
      <c r="H4195" s="32">
        <f>VLOOKUP($J4189,ASBVs!$A$2:$AP$1041,27,FALSE)</f>
        <v>2.29</v>
      </c>
      <c r="I4195" s="86"/>
      <c r="J4195" s="86"/>
    </row>
    <row r="4196" spans="2:10" ht="12.6" customHeight="1" x14ac:dyDescent="0.3">
      <c r="B4196" s="33">
        <f>VLOOKUP($J4189,ASBVs!$A$2:$AP$1041,34,FALSE)</f>
        <v>55</v>
      </c>
      <c r="C4196" s="33">
        <f>VLOOKUP($J4189,ASBVs!$A$2:$AP$1041,36,FALSE)</f>
        <v>62</v>
      </c>
      <c r="D4196" s="33">
        <f>VLOOKUP($J4189,ASBVs!$A$2:$AP$1041,38,FALSE)</f>
        <v>48</v>
      </c>
      <c r="E4196" s="33">
        <f>VLOOKUP($J4189,ASBVs!$A$2:$AP$1041,30,FALSE)</f>
        <v>64</v>
      </c>
      <c r="F4196" s="33">
        <f>VLOOKUP($J4189,ASBVs!$A$2:$AP$1041,24,FALSE)</f>
        <v>61</v>
      </c>
      <c r="G4196" s="33">
        <f>VLOOKUP($J4189,ASBVs!$A$2:$AP$1041,26,FALSE)</f>
        <v>60</v>
      </c>
      <c r="H4196" s="33">
        <f>VLOOKUP($J4189,ASBVs!$A$2:$AP$1041,28,FALSE)</f>
        <v>61</v>
      </c>
      <c r="I4196" s="99">
        <f>VLOOKUP($J4189,ASBVs!$A$2:$AQ$1041,43,FALSE)</f>
        <v>10.5</v>
      </c>
      <c r="J4196" s="79"/>
    </row>
    <row r="4197" spans="2:10" ht="12.6" customHeight="1" x14ac:dyDescent="0.3">
      <c r="B4197" s="87" t="s">
        <v>2695</v>
      </c>
      <c r="C4197" s="88"/>
      <c r="D4197" s="89" t="s">
        <v>2699</v>
      </c>
      <c r="E4197" s="90"/>
      <c r="F4197" s="91" t="str">
        <f>VLOOKUP($J4189,ASBVs!$A$2:$F$1041,6,FALSE)</f>
        <v xml:space="preserve"> </v>
      </c>
      <c r="G4197" s="34" t="s">
        <v>2669</v>
      </c>
      <c r="H4197" s="35" t="str">
        <f>VLOOKUP($J4189,ASBVs!$A$2:$AU$1041,46,FALSE)</f>
        <v>2</v>
      </c>
      <c r="I4197" s="34" t="s">
        <v>2670</v>
      </c>
      <c r="J4197" s="35" t="str">
        <f>VLOOKUP($J4189,ASBVs!$A$2:$AU$1041,47,FALSE)</f>
        <v>1</v>
      </c>
    </row>
    <row r="4198" spans="2:10" ht="12.6" customHeight="1" x14ac:dyDescent="0.3">
      <c r="B4198" s="93">
        <f>VLOOKUP($J4189,ASBVs!$A$2:$AS$1041,45,FALSE)</f>
        <v>128.36000000000001</v>
      </c>
      <c r="C4198" s="94"/>
      <c r="D4198" s="93">
        <f>VLOOKUP($J4189,ASBVs!$A$2:$AS$1041,44,FALSE)</f>
        <v>155.88999999999999</v>
      </c>
      <c r="E4198" s="94"/>
      <c r="F4198" s="92"/>
      <c r="G4198" s="34" t="s">
        <v>2671</v>
      </c>
      <c r="H4198" s="35" t="str">
        <f>VLOOKUP($J4189,ASBVs!$A$2:$AW$1041,48,FALSE)</f>
        <v>2</v>
      </c>
      <c r="I4198" s="34" t="s">
        <v>2672</v>
      </c>
      <c r="J4198" s="35">
        <f>VLOOKUP($J4189,ASBVs!$A$2:$AW$1041,49,FALSE)</f>
        <v>2</v>
      </c>
    </row>
    <row r="4199" spans="2:10" ht="12.6" customHeight="1" x14ac:dyDescent="0.3">
      <c r="B4199" s="36" t="s">
        <v>2696</v>
      </c>
      <c r="C4199" s="95" t="str">
        <f>VLOOKUP($J4189,ASBVs!$A$2:$E$1041,5,FALSE)</f>
        <v xml:space="preserve">Individual </v>
      </c>
      <c r="D4199" s="96"/>
      <c r="E4199" s="97" t="s">
        <v>2697</v>
      </c>
      <c r="F4199" s="98"/>
      <c r="G4199" s="74"/>
      <c r="H4199" s="75"/>
      <c r="I4199" s="37" t="s">
        <v>2698</v>
      </c>
      <c r="J4199" s="38"/>
    </row>
    <row r="4201" spans="2:10" ht="12.6" customHeight="1" x14ac:dyDescent="0.3">
      <c r="B4201" s="76" t="s">
        <v>2692</v>
      </c>
      <c r="C4201" s="77"/>
      <c r="D4201" s="20" t="str">
        <f>VLOOKUP($J4201,ASBVs!$A$2:$B$1041,2,FALSE)</f>
        <v>225567</v>
      </c>
      <c r="E4201" s="21"/>
      <c r="F4201" s="22" t="str">
        <f>VLOOKUP($J4201,ASBVs!$A$2:$J$1041,10,FALSE)</f>
        <v>Twin</v>
      </c>
      <c r="G4201" s="78" t="str">
        <f>VLOOKUP($J4201,ASBVs!$A$2:$AX$1041,50,FALSE)</f>
        <v>«««««</v>
      </c>
      <c r="H4201" s="79"/>
      <c r="I4201" s="23" t="s">
        <v>2693</v>
      </c>
      <c r="J4201" s="24">
        <v>341</v>
      </c>
    </row>
    <row r="4202" spans="2:10" ht="12.6" customHeight="1" x14ac:dyDescent="0.3">
      <c r="B4202" s="25" t="s">
        <v>2694</v>
      </c>
      <c r="C4202" s="80" t="str">
        <f>VLOOKUP($J4201,ASBVs!$A$2:$H$1041,8,FALSE)</f>
        <v>218946</v>
      </c>
      <c r="D4202" s="80"/>
      <c r="E4202" s="81"/>
      <c r="F4202" s="26" t="s">
        <v>2639</v>
      </c>
      <c r="G4202" s="82">
        <f>VLOOKUP($J4201,ASBVs!$A$2:$I$1041,9,FALSE)</f>
        <v>44727</v>
      </c>
      <c r="H4202" s="83"/>
      <c r="I4202" s="83"/>
      <c r="J4202" s="84"/>
    </row>
    <row r="4203" spans="2:10" ht="12.6" customHeight="1" x14ac:dyDescent="0.3">
      <c r="B4203" s="27" t="s">
        <v>0</v>
      </c>
      <c r="C4203" s="28" t="s">
        <v>1</v>
      </c>
      <c r="D4203" s="28" t="s">
        <v>2</v>
      </c>
      <c r="E4203" s="28" t="s">
        <v>3</v>
      </c>
      <c r="F4203" s="27" t="s">
        <v>4</v>
      </c>
      <c r="G4203" s="28" t="s">
        <v>1093</v>
      </c>
      <c r="H4203" s="28" t="s">
        <v>1092</v>
      </c>
      <c r="I4203" s="28" t="s">
        <v>5</v>
      </c>
      <c r="J4203" s="28" t="s">
        <v>2652</v>
      </c>
    </row>
    <row r="4204" spans="2:10" ht="12.6" customHeight="1" x14ac:dyDescent="0.3">
      <c r="B4204" s="29">
        <f>VLOOKUP($J4201,ASBVs!$A$2:$AP$1041,11,FALSE)</f>
        <v>0.51</v>
      </c>
      <c r="C4204" s="29">
        <f>VLOOKUP($J4201,ASBVs!$A$2:$AP$1041,13,FALSE)</f>
        <v>9.5399999999999991</v>
      </c>
      <c r="D4204" s="29">
        <f>VLOOKUP($J4201,ASBVs!$A$2:$AP$1041,15,FALSE)</f>
        <v>16.04</v>
      </c>
      <c r="E4204" s="29">
        <f>VLOOKUP($J4201,ASBVs!$A$2:$AP$1041,17,FALSE)</f>
        <v>0.21</v>
      </c>
      <c r="F4204" s="29">
        <f>VLOOKUP($J4201,ASBVs!$A$2:$AP$1041,19,FALSE)</f>
        <v>1.68</v>
      </c>
      <c r="G4204" s="39">
        <f>VLOOKUP($J4201,ASBVs!$A$2:$AP$1041,41,FALSE)</f>
        <v>0.47</v>
      </c>
      <c r="H4204" s="39">
        <f>VLOOKUP($J4201,ASBVs!$A$2:$AP$1041,39,FALSE)</f>
        <v>0.25</v>
      </c>
      <c r="I4204" s="29">
        <f>VLOOKUP($J4201,ASBVs!$A$2:$AP$1041,21,FALSE)</f>
        <v>-0.35</v>
      </c>
      <c r="J4204" s="39">
        <f>VLOOKUP($J4201,ASBVs!$A$2:$AP$1041,31,FALSE)</f>
        <v>0.3</v>
      </c>
    </row>
    <row r="4205" spans="2:10" ht="12.6" customHeight="1" x14ac:dyDescent="0.3">
      <c r="B4205" s="29">
        <f>VLOOKUP($J4201,ASBVs!$A$2:$AP$1041,12,FALSE)</f>
        <v>68</v>
      </c>
      <c r="C4205" s="29">
        <f>VLOOKUP($J4201,ASBVs!$A$2:$AP$1041,14,FALSE)</f>
        <v>71</v>
      </c>
      <c r="D4205" s="29">
        <f>VLOOKUP($J4201,ASBVs!$A$2:$AP$1041,16,FALSE)</f>
        <v>63</v>
      </c>
      <c r="E4205" s="29">
        <f>VLOOKUP($J4201,ASBVs!$A$2:$AP$1041,18,FALSE)</f>
        <v>65</v>
      </c>
      <c r="F4205" s="29">
        <f>VLOOKUP($J4201,ASBVs!$A$2:$AP$1041,20,FALSE)</f>
        <v>65</v>
      </c>
      <c r="G4205" s="29">
        <f>VLOOKUP($J4201,ASBVs!$A$2:$AP$1041,42,FALSE)</f>
        <v>56</v>
      </c>
      <c r="H4205" s="29">
        <f>VLOOKUP($J4201,ASBVs!$A$2:$AP$1041,40,FALSE)</f>
        <v>50</v>
      </c>
      <c r="I4205" s="29">
        <f>VLOOKUP($J4201,ASBVs!$A$2:$AP$1041,22,FALSE)</f>
        <v>58</v>
      </c>
      <c r="J4205" s="29">
        <f>VLOOKUP($J4201,ASBVs!$A$2:$AP$1041,32,FALSE)</f>
        <v>54</v>
      </c>
    </row>
    <row r="4206" spans="2:10" ht="12.6" customHeight="1" x14ac:dyDescent="0.3">
      <c r="B4206" s="31" t="s">
        <v>1089</v>
      </c>
      <c r="C4206" s="27" t="s">
        <v>1090</v>
      </c>
      <c r="D4206" s="27" t="s">
        <v>1091</v>
      </c>
      <c r="E4206" s="27" t="s">
        <v>8</v>
      </c>
      <c r="F4206" s="27" t="s">
        <v>6</v>
      </c>
      <c r="G4206" s="27" t="s">
        <v>7</v>
      </c>
      <c r="H4206" s="27" t="s">
        <v>2638</v>
      </c>
      <c r="I4206" s="85" t="s">
        <v>2700</v>
      </c>
      <c r="J4206" s="86"/>
    </row>
    <row r="4207" spans="2:10" ht="12.6" customHeight="1" x14ac:dyDescent="0.3">
      <c r="B4207" s="30">
        <f>VLOOKUP($J4201,ASBVs!$A$2:$AP$1041,33,FALSE)</f>
        <v>0.02</v>
      </c>
      <c r="C4207" s="30">
        <f>VLOOKUP($J4201,ASBVs!$A$2:$AP$1041,35,FALSE)</f>
        <v>0.28000000000000003</v>
      </c>
      <c r="D4207" s="30">
        <f>VLOOKUP($J4201,ASBVs!$A$2:$AP$1041,37,FALSE)</f>
        <v>0.01</v>
      </c>
      <c r="E4207" s="32">
        <f>VLOOKUP($J4201,ASBVs!$A$2:$AP$1041,29,FALSE)</f>
        <v>4.41</v>
      </c>
      <c r="F4207" s="32">
        <f>VLOOKUP($J4201,ASBVs!$A$2:$AP$1041,23,FALSE)</f>
        <v>0.03</v>
      </c>
      <c r="G4207" s="32">
        <f>VLOOKUP($J4201,ASBVs!$A$2:$AP$1041,25,FALSE)</f>
        <v>5.51</v>
      </c>
      <c r="H4207" s="32">
        <f>VLOOKUP($J4201,ASBVs!$A$2:$AP$1041,27,FALSE)</f>
        <v>2.09</v>
      </c>
      <c r="I4207" s="86"/>
      <c r="J4207" s="86"/>
    </row>
    <row r="4208" spans="2:10" ht="12.6" customHeight="1" x14ac:dyDescent="0.3">
      <c r="B4208" s="33">
        <f>VLOOKUP($J4201,ASBVs!$A$2:$AP$1041,34,FALSE)</f>
        <v>45</v>
      </c>
      <c r="C4208" s="33">
        <f>VLOOKUP($J4201,ASBVs!$A$2:$AP$1041,36,FALSE)</f>
        <v>53</v>
      </c>
      <c r="D4208" s="33">
        <f>VLOOKUP($J4201,ASBVs!$A$2:$AP$1041,38,FALSE)</f>
        <v>38</v>
      </c>
      <c r="E4208" s="33">
        <f>VLOOKUP($J4201,ASBVs!$A$2:$AP$1041,30,FALSE)</f>
        <v>60</v>
      </c>
      <c r="F4208" s="33">
        <f>VLOOKUP($J4201,ASBVs!$A$2:$AP$1041,24,FALSE)</f>
        <v>51</v>
      </c>
      <c r="G4208" s="33">
        <f>VLOOKUP($J4201,ASBVs!$A$2:$AP$1041,26,FALSE)</f>
        <v>51</v>
      </c>
      <c r="H4208" s="33">
        <f>VLOOKUP($J4201,ASBVs!$A$2:$AP$1041,28,FALSE)</f>
        <v>53</v>
      </c>
      <c r="I4208" s="99">
        <f>VLOOKUP($J4201,ASBVs!$A$2:$AQ$1041,43,FALSE)</f>
        <v>9.19</v>
      </c>
      <c r="J4208" s="79"/>
    </row>
    <row r="4209" spans="2:10" ht="12.6" customHeight="1" x14ac:dyDescent="0.3">
      <c r="B4209" s="87" t="s">
        <v>2695</v>
      </c>
      <c r="C4209" s="88"/>
      <c r="D4209" s="89" t="s">
        <v>2699</v>
      </c>
      <c r="E4209" s="90"/>
      <c r="F4209" s="91" t="str">
        <f>VLOOKUP($J4201,ASBVs!$A$2:$F$1041,6,FALSE)</f>
        <v xml:space="preserve"> </v>
      </c>
      <c r="G4209" s="34" t="s">
        <v>2669</v>
      </c>
      <c r="H4209" s="35" t="str">
        <f>VLOOKUP($J4201,ASBVs!$A$2:$AU$1041,46,FALSE)</f>
        <v>3</v>
      </c>
      <c r="I4209" s="34" t="s">
        <v>2670</v>
      </c>
      <c r="J4209" s="35" t="str">
        <f>VLOOKUP($J4201,ASBVs!$A$2:$AU$1041,47,FALSE)</f>
        <v>2</v>
      </c>
    </row>
    <row r="4210" spans="2:10" ht="12.6" customHeight="1" x14ac:dyDescent="0.3">
      <c r="B4210" s="93">
        <f>VLOOKUP($J4201,ASBVs!$A$2:$AS$1041,45,FALSE)</f>
        <v>126.84</v>
      </c>
      <c r="C4210" s="94"/>
      <c r="D4210" s="93">
        <f>VLOOKUP($J4201,ASBVs!$A$2:$AS$1041,44,FALSE)</f>
        <v>159.13</v>
      </c>
      <c r="E4210" s="94"/>
      <c r="F4210" s="92"/>
      <c r="G4210" s="34" t="s">
        <v>2671</v>
      </c>
      <c r="H4210" s="35" t="str">
        <f>VLOOKUP($J4201,ASBVs!$A$2:$AW$1041,48,FALSE)</f>
        <v>3</v>
      </c>
      <c r="I4210" s="34" t="s">
        <v>2672</v>
      </c>
      <c r="J4210" s="35">
        <f>VLOOKUP($J4201,ASBVs!$A$2:$AW$1041,49,FALSE)</f>
        <v>2</v>
      </c>
    </row>
    <row r="4211" spans="2:10" ht="12.6" customHeight="1" x14ac:dyDescent="0.3">
      <c r="B4211" s="36" t="s">
        <v>2696</v>
      </c>
      <c r="C4211" s="95" t="str">
        <f>VLOOKUP($J4201,ASBVs!$A$2:$E$1041,5,FALSE)</f>
        <v xml:space="preserve">Individual </v>
      </c>
      <c r="D4211" s="96"/>
      <c r="E4211" s="97" t="s">
        <v>2697</v>
      </c>
      <c r="F4211" s="98"/>
      <c r="G4211" s="74"/>
      <c r="H4211" s="75"/>
      <c r="I4211" s="37" t="s">
        <v>2698</v>
      </c>
      <c r="J4211" s="38"/>
    </row>
    <row r="4213" spans="2:10" ht="12.6" customHeight="1" x14ac:dyDescent="0.3">
      <c r="B4213" s="76" t="s">
        <v>2692</v>
      </c>
      <c r="C4213" s="77"/>
      <c r="D4213" s="20" t="str">
        <f>VLOOKUP($J4213,ASBVs!$A$2:$B$1041,2,FALSE)</f>
        <v>225973</v>
      </c>
      <c r="E4213" s="21"/>
      <c r="F4213" s="22" t="str">
        <f>VLOOKUP($J4213,ASBVs!$A$2:$J$1041,10,FALSE)</f>
        <v>Twin</v>
      </c>
      <c r="G4213" s="78" t="str">
        <f>VLOOKUP($J4213,ASBVs!$A$2:$AX$1041,50,FALSE)</f>
        <v>«««««</v>
      </c>
      <c r="H4213" s="79"/>
      <c r="I4213" s="23" t="s">
        <v>2693</v>
      </c>
      <c r="J4213" s="24">
        <v>342</v>
      </c>
    </row>
    <row r="4214" spans="2:10" ht="12.6" customHeight="1" x14ac:dyDescent="0.3">
      <c r="B4214" s="25" t="s">
        <v>2694</v>
      </c>
      <c r="C4214" s="80" t="str">
        <f>VLOOKUP($J4213,ASBVs!$A$2:$H$1041,8,FALSE)</f>
        <v>218823</v>
      </c>
      <c r="D4214" s="80"/>
      <c r="E4214" s="81"/>
      <c r="F4214" s="26" t="s">
        <v>2639</v>
      </c>
      <c r="G4214" s="82">
        <f>VLOOKUP($J4213,ASBVs!$A$2:$I$1041,9,FALSE)</f>
        <v>44733</v>
      </c>
      <c r="H4214" s="83"/>
      <c r="I4214" s="83"/>
      <c r="J4214" s="84"/>
    </row>
    <row r="4215" spans="2:10" ht="12.6" customHeight="1" x14ac:dyDescent="0.3">
      <c r="B4215" s="27" t="s">
        <v>0</v>
      </c>
      <c r="C4215" s="28" t="s">
        <v>1</v>
      </c>
      <c r="D4215" s="28" t="s">
        <v>2</v>
      </c>
      <c r="E4215" s="28" t="s">
        <v>3</v>
      </c>
      <c r="F4215" s="27" t="s">
        <v>4</v>
      </c>
      <c r="G4215" s="28" t="s">
        <v>1093</v>
      </c>
      <c r="H4215" s="28" t="s">
        <v>1092</v>
      </c>
      <c r="I4215" s="28" t="s">
        <v>5</v>
      </c>
      <c r="J4215" s="28" t="s">
        <v>2652</v>
      </c>
    </row>
    <row r="4216" spans="2:10" ht="12.6" customHeight="1" x14ac:dyDescent="0.3">
      <c r="B4216" s="29">
        <f>VLOOKUP($J4213,ASBVs!$A$2:$AP$1041,11,FALSE)</f>
        <v>0.46</v>
      </c>
      <c r="C4216" s="29">
        <f>VLOOKUP($J4213,ASBVs!$A$2:$AP$1041,13,FALSE)</f>
        <v>10.19</v>
      </c>
      <c r="D4216" s="29">
        <f>VLOOKUP($J4213,ASBVs!$A$2:$AP$1041,15,FALSE)</f>
        <v>16.149999999999999</v>
      </c>
      <c r="E4216" s="29">
        <f>VLOOKUP($J4213,ASBVs!$A$2:$AP$1041,17,FALSE)</f>
        <v>0.78</v>
      </c>
      <c r="F4216" s="29">
        <f>VLOOKUP($J4213,ASBVs!$A$2:$AP$1041,19,FALSE)</f>
        <v>2.12</v>
      </c>
      <c r="G4216" s="39">
        <f>VLOOKUP($J4213,ASBVs!$A$2:$AP$1041,41,FALSE)</f>
        <v>0.35</v>
      </c>
      <c r="H4216" s="39">
        <f>VLOOKUP($J4213,ASBVs!$A$2:$AP$1041,39,FALSE)</f>
        <v>0.18</v>
      </c>
      <c r="I4216" s="29">
        <f>VLOOKUP($J4213,ASBVs!$A$2:$AP$1041,21,FALSE)</f>
        <v>1.08</v>
      </c>
      <c r="J4216" s="39">
        <f>VLOOKUP($J4213,ASBVs!$A$2:$AP$1041,31,FALSE)</f>
        <v>0.23</v>
      </c>
    </row>
    <row r="4217" spans="2:10" ht="12.6" customHeight="1" x14ac:dyDescent="0.3">
      <c r="B4217" s="29">
        <f>VLOOKUP($J4213,ASBVs!$A$2:$AP$1041,12,FALSE)</f>
        <v>64</v>
      </c>
      <c r="C4217" s="29">
        <f>VLOOKUP($J4213,ASBVs!$A$2:$AP$1041,14,FALSE)</f>
        <v>69</v>
      </c>
      <c r="D4217" s="29">
        <f>VLOOKUP($J4213,ASBVs!$A$2:$AP$1041,16,FALSE)</f>
        <v>56</v>
      </c>
      <c r="E4217" s="29">
        <f>VLOOKUP($J4213,ASBVs!$A$2:$AP$1041,18,FALSE)</f>
        <v>62</v>
      </c>
      <c r="F4217" s="29">
        <f>VLOOKUP($J4213,ASBVs!$A$2:$AP$1041,20,FALSE)</f>
        <v>63</v>
      </c>
      <c r="G4217" s="29">
        <f>VLOOKUP($J4213,ASBVs!$A$2:$AP$1041,42,FALSE)</f>
        <v>49</v>
      </c>
      <c r="H4217" s="29">
        <f>VLOOKUP($J4213,ASBVs!$A$2:$AP$1041,40,FALSE)</f>
        <v>43</v>
      </c>
      <c r="I4217" s="29">
        <f>VLOOKUP($J4213,ASBVs!$A$2:$AP$1041,22,FALSE)</f>
        <v>50</v>
      </c>
      <c r="J4217" s="29">
        <f>VLOOKUP($J4213,ASBVs!$A$2:$AP$1041,32,FALSE)</f>
        <v>47</v>
      </c>
    </row>
    <row r="4218" spans="2:10" ht="12.6" customHeight="1" x14ac:dyDescent="0.3">
      <c r="B4218" s="31" t="s">
        <v>1089</v>
      </c>
      <c r="C4218" s="27" t="s">
        <v>1090</v>
      </c>
      <c r="D4218" s="27" t="s">
        <v>1091</v>
      </c>
      <c r="E4218" s="27" t="s">
        <v>8</v>
      </c>
      <c r="F4218" s="27" t="s">
        <v>6</v>
      </c>
      <c r="G4218" s="27" t="s">
        <v>7</v>
      </c>
      <c r="H4218" s="27" t="s">
        <v>2638</v>
      </c>
      <c r="I4218" s="85" t="s">
        <v>2700</v>
      </c>
      <c r="J4218" s="86"/>
    </row>
    <row r="4219" spans="2:10" ht="12.6" customHeight="1" x14ac:dyDescent="0.3">
      <c r="B4219" s="30">
        <f>VLOOKUP($J4213,ASBVs!$A$2:$AP$1041,33,FALSE)</f>
        <v>0.01</v>
      </c>
      <c r="C4219" s="30">
        <f>VLOOKUP($J4213,ASBVs!$A$2:$AP$1041,35,FALSE)</f>
        <v>0.18</v>
      </c>
      <c r="D4219" s="30">
        <f>VLOOKUP($J4213,ASBVs!$A$2:$AP$1041,37,FALSE)</f>
        <v>0.02</v>
      </c>
      <c r="E4219" s="32">
        <f>VLOOKUP($J4213,ASBVs!$A$2:$AP$1041,29,FALSE)</f>
        <v>4.5</v>
      </c>
      <c r="F4219" s="32">
        <f>VLOOKUP($J4213,ASBVs!$A$2:$AP$1041,23,FALSE)</f>
        <v>-0.09</v>
      </c>
      <c r="G4219" s="32">
        <f>VLOOKUP($J4213,ASBVs!$A$2:$AP$1041,25,FALSE)</f>
        <v>6.54</v>
      </c>
      <c r="H4219" s="32">
        <f>VLOOKUP($J4213,ASBVs!$A$2:$AP$1041,27,FALSE)</f>
        <v>2.34</v>
      </c>
      <c r="I4219" s="86"/>
      <c r="J4219" s="86"/>
    </row>
    <row r="4220" spans="2:10" ht="12.6" customHeight="1" x14ac:dyDescent="0.3">
      <c r="B4220" s="33">
        <f>VLOOKUP($J4213,ASBVs!$A$2:$AP$1041,34,FALSE)</f>
        <v>39</v>
      </c>
      <c r="C4220" s="33">
        <f>VLOOKUP($J4213,ASBVs!$A$2:$AP$1041,36,FALSE)</f>
        <v>46</v>
      </c>
      <c r="D4220" s="33">
        <f>VLOOKUP($J4213,ASBVs!$A$2:$AP$1041,38,FALSE)</f>
        <v>34</v>
      </c>
      <c r="E4220" s="33">
        <f>VLOOKUP($J4213,ASBVs!$A$2:$AP$1041,30,FALSE)</f>
        <v>58</v>
      </c>
      <c r="F4220" s="33">
        <f>VLOOKUP($J4213,ASBVs!$A$2:$AP$1041,24,FALSE)</f>
        <v>45</v>
      </c>
      <c r="G4220" s="33">
        <f>VLOOKUP($J4213,ASBVs!$A$2:$AP$1041,26,FALSE)</f>
        <v>45</v>
      </c>
      <c r="H4220" s="33">
        <f>VLOOKUP($J4213,ASBVs!$A$2:$AP$1041,28,FALSE)</f>
        <v>48</v>
      </c>
      <c r="I4220" s="99">
        <f>VLOOKUP($J4213,ASBVs!$A$2:$AQ$1041,43,FALSE)</f>
        <v>11.27</v>
      </c>
      <c r="J4220" s="79"/>
    </row>
    <row r="4221" spans="2:10" ht="12.6" customHeight="1" x14ac:dyDescent="0.3">
      <c r="B4221" s="87" t="s">
        <v>2695</v>
      </c>
      <c r="C4221" s="88"/>
      <c r="D4221" s="89" t="s">
        <v>2699</v>
      </c>
      <c r="E4221" s="90"/>
      <c r="F4221" s="91" t="str">
        <f>VLOOKUP($J4213,ASBVs!$A$2:$F$1041,6,FALSE)</f>
        <v xml:space="preserve"> </v>
      </c>
      <c r="G4221" s="34" t="s">
        <v>2669</v>
      </c>
      <c r="H4221" s="35" t="str">
        <f>VLOOKUP($J4213,ASBVs!$A$2:$AU$1041,46,FALSE)</f>
        <v>2</v>
      </c>
      <c r="I4221" s="34" t="s">
        <v>2670</v>
      </c>
      <c r="J4221" s="35" t="str">
        <f>VLOOKUP($J4213,ASBVs!$A$2:$AU$1041,47,FALSE)</f>
        <v>2</v>
      </c>
    </row>
    <row r="4222" spans="2:10" ht="12.6" customHeight="1" x14ac:dyDescent="0.3">
      <c r="B4222" s="93">
        <f>VLOOKUP($J4213,ASBVs!$A$2:$AS$1041,45,FALSE)</f>
        <v>126.64</v>
      </c>
      <c r="C4222" s="94"/>
      <c r="D4222" s="93">
        <f>VLOOKUP($J4213,ASBVs!$A$2:$AS$1041,44,FALSE)</f>
        <v>163.62</v>
      </c>
      <c r="E4222" s="94"/>
      <c r="F4222" s="92"/>
      <c r="G4222" s="34" t="s">
        <v>2671</v>
      </c>
      <c r="H4222" s="35" t="str">
        <f>VLOOKUP($J4213,ASBVs!$A$2:$AW$1041,48,FALSE)</f>
        <v>2</v>
      </c>
      <c r="I4222" s="34" t="s">
        <v>2672</v>
      </c>
      <c r="J4222" s="35">
        <f>VLOOKUP($J4213,ASBVs!$A$2:$AW$1041,49,FALSE)</f>
        <v>3</v>
      </c>
    </row>
    <row r="4223" spans="2:10" ht="12.6" customHeight="1" x14ac:dyDescent="0.3">
      <c r="B4223" s="36" t="s">
        <v>2696</v>
      </c>
      <c r="C4223" s="95" t="str">
        <f>VLOOKUP($J4213,ASBVs!$A$2:$E$1041,5,FALSE)</f>
        <v xml:space="preserve">Individual </v>
      </c>
      <c r="D4223" s="96"/>
      <c r="E4223" s="97" t="s">
        <v>2697</v>
      </c>
      <c r="F4223" s="98"/>
      <c r="G4223" s="74"/>
      <c r="H4223" s="75"/>
      <c r="I4223" s="37" t="s">
        <v>2698</v>
      </c>
      <c r="J4223" s="38"/>
    </row>
    <row r="4225" spans="2:10" ht="12.6" customHeight="1" x14ac:dyDescent="0.3">
      <c r="B4225" s="76" t="s">
        <v>2692</v>
      </c>
      <c r="C4225" s="77"/>
      <c r="D4225" s="20" t="str">
        <f>VLOOKUP($J4225,ASBVs!$A$2:$B$1041,2,FALSE)</f>
        <v>225406</v>
      </c>
      <c r="E4225" s="21"/>
      <c r="F4225" s="22" t="str">
        <f>VLOOKUP($J4225,ASBVs!$A$2:$J$1041,10,FALSE)</f>
        <v>Single</v>
      </c>
      <c r="G4225" s="78" t="str">
        <f>VLOOKUP($J4225,ASBVs!$A$2:$AX$1041,50,FALSE)</f>
        <v xml:space="preserve"> </v>
      </c>
      <c r="H4225" s="79"/>
      <c r="I4225" s="23" t="s">
        <v>2693</v>
      </c>
      <c r="J4225" s="24">
        <v>343</v>
      </c>
    </row>
    <row r="4226" spans="2:10" ht="12.6" customHeight="1" x14ac:dyDescent="0.3">
      <c r="B4226" s="25" t="s">
        <v>2694</v>
      </c>
      <c r="C4226" s="80" t="str">
        <f>VLOOKUP($J4225,ASBVs!$A$2:$H$1041,8,FALSE)</f>
        <v>218823</v>
      </c>
      <c r="D4226" s="80"/>
      <c r="E4226" s="81"/>
      <c r="F4226" s="26" t="s">
        <v>2639</v>
      </c>
      <c r="G4226" s="82">
        <f>VLOOKUP($J4225,ASBVs!$A$2:$I$1041,9,FALSE)</f>
        <v>44724</v>
      </c>
      <c r="H4226" s="83"/>
      <c r="I4226" s="83"/>
      <c r="J4226" s="84"/>
    </row>
    <row r="4227" spans="2:10" ht="12.6" customHeight="1" x14ac:dyDescent="0.3">
      <c r="B4227" s="27" t="s">
        <v>0</v>
      </c>
      <c r="C4227" s="28" t="s">
        <v>1</v>
      </c>
      <c r="D4227" s="28" t="s">
        <v>2</v>
      </c>
      <c r="E4227" s="28" t="s">
        <v>3</v>
      </c>
      <c r="F4227" s="27" t="s">
        <v>4</v>
      </c>
      <c r="G4227" s="28" t="s">
        <v>1093</v>
      </c>
      <c r="H4227" s="28" t="s">
        <v>1092</v>
      </c>
      <c r="I4227" s="28" t="s">
        <v>5</v>
      </c>
      <c r="J4227" s="28" t="s">
        <v>2652</v>
      </c>
    </row>
    <row r="4228" spans="2:10" ht="12.6" customHeight="1" x14ac:dyDescent="0.3">
      <c r="B4228" s="29">
        <f>VLOOKUP($J4225,ASBVs!$A$2:$AP$1041,11,FALSE)</f>
        <v>0.46</v>
      </c>
      <c r="C4228" s="29">
        <f>VLOOKUP($J4225,ASBVs!$A$2:$AP$1041,13,FALSE)</f>
        <v>10.09</v>
      </c>
      <c r="D4228" s="29">
        <f>VLOOKUP($J4225,ASBVs!$A$2:$AP$1041,15,FALSE)</f>
        <v>12.27</v>
      </c>
      <c r="E4228" s="29">
        <f>VLOOKUP($J4225,ASBVs!$A$2:$AP$1041,17,FALSE)</f>
        <v>-0.1</v>
      </c>
      <c r="F4228" s="29">
        <f>VLOOKUP($J4225,ASBVs!$A$2:$AP$1041,19,FALSE)</f>
        <v>1.95</v>
      </c>
      <c r="G4228" s="39">
        <f>VLOOKUP($J4225,ASBVs!$A$2:$AP$1041,41,FALSE)</f>
        <v>0.34</v>
      </c>
      <c r="H4228" s="39">
        <f>VLOOKUP($J4225,ASBVs!$A$2:$AP$1041,39,FALSE)</f>
        <v>0.16</v>
      </c>
      <c r="I4228" s="29">
        <f>VLOOKUP($J4225,ASBVs!$A$2:$AP$1041,21,FALSE)</f>
        <v>1.03</v>
      </c>
      <c r="J4228" s="39">
        <f>VLOOKUP($J4225,ASBVs!$A$2:$AP$1041,31,FALSE)</f>
        <v>0.24</v>
      </c>
    </row>
    <row r="4229" spans="2:10" ht="12.6" customHeight="1" x14ac:dyDescent="0.3">
      <c r="B4229" s="29">
        <f>VLOOKUP($J4225,ASBVs!$A$2:$AP$1041,12,FALSE)</f>
        <v>64</v>
      </c>
      <c r="C4229" s="29">
        <f>VLOOKUP($J4225,ASBVs!$A$2:$AP$1041,14,FALSE)</f>
        <v>69</v>
      </c>
      <c r="D4229" s="29">
        <f>VLOOKUP($J4225,ASBVs!$A$2:$AP$1041,16,FALSE)</f>
        <v>55</v>
      </c>
      <c r="E4229" s="29">
        <f>VLOOKUP($J4225,ASBVs!$A$2:$AP$1041,18,FALSE)</f>
        <v>62</v>
      </c>
      <c r="F4229" s="29">
        <f>VLOOKUP($J4225,ASBVs!$A$2:$AP$1041,20,FALSE)</f>
        <v>63</v>
      </c>
      <c r="G4229" s="29">
        <f>VLOOKUP($J4225,ASBVs!$A$2:$AP$1041,42,FALSE)</f>
        <v>47</v>
      </c>
      <c r="H4229" s="29">
        <f>VLOOKUP($J4225,ASBVs!$A$2:$AP$1041,40,FALSE)</f>
        <v>40</v>
      </c>
      <c r="I4229" s="29">
        <f>VLOOKUP($J4225,ASBVs!$A$2:$AP$1041,22,FALSE)</f>
        <v>50</v>
      </c>
      <c r="J4229" s="29">
        <f>VLOOKUP($J4225,ASBVs!$A$2:$AP$1041,32,FALSE)</f>
        <v>45</v>
      </c>
    </row>
    <row r="4230" spans="2:10" ht="12.6" customHeight="1" x14ac:dyDescent="0.3">
      <c r="B4230" s="31" t="s">
        <v>1089</v>
      </c>
      <c r="C4230" s="27" t="s">
        <v>1090</v>
      </c>
      <c r="D4230" s="27" t="s">
        <v>1091</v>
      </c>
      <c r="E4230" s="27" t="s">
        <v>8</v>
      </c>
      <c r="F4230" s="27" t="s">
        <v>6</v>
      </c>
      <c r="G4230" s="27" t="s">
        <v>7</v>
      </c>
      <c r="H4230" s="27" t="s">
        <v>2638</v>
      </c>
      <c r="I4230" s="85" t="s">
        <v>2700</v>
      </c>
      <c r="J4230" s="86"/>
    </row>
    <row r="4231" spans="2:10" ht="12.6" customHeight="1" x14ac:dyDescent="0.3">
      <c r="B4231" s="30">
        <f>VLOOKUP($J4225,ASBVs!$A$2:$AP$1041,33,FALSE)</f>
        <v>0.02</v>
      </c>
      <c r="C4231" s="30">
        <f>VLOOKUP($J4225,ASBVs!$A$2:$AP$1041,35,FALSE)</f>
        <v>0.15</v>
      </c>
      <c r="D4231" s="30">
        <f>VLOOKUP($J4225,ASBVs!$A$2:$AP$1041,37,FALSE)</f>
        <v>0.02</v>
      </c>
      <c r="E4231" s="32">
        <f>VLOOKUP($J4225,ASBVs!$A$2:$AP$1041,29,FALSE)</f>
        <v>5.8</v>
      </c>
      <c r="F4231" s="32">
        <f>VLOOKUP($J4225,ASBVs!$A$2:$AP$1041,23,FALSE)</f>
        <v>-0.44</v>
      </c>
      <c r="G4231" s="32">
        <f>VLOOKUP($J4225,ASBVs!$A$2:$AP$1041,25,FALSE)</f>
        <v>5.9</v>
      </c>
      <c r="H4231" s="32">
        <f>VLOOKUP($J4225,ASBVs!$A$2:$AP$1041,27,FALSE)</f>
        <v>1.87</v>
      </c>
      <c r="I4231" s="86"/>
      <c r="J4231" s="86"/>
    </row>
    <row r="4232" spans="2:10" ht="12.6" customHeight="1" x14ac:dyDescent="0.3">
      <c r="B4232" s="33">
        <f>VLOOKUP($J4225,ASBVs!$A$2:$AP$1041,34,FALSE)</f>
        <v>35</v>
      </c>
      <c r="C4232" s="33">
        <f>VLOOKUP($J4225,ASBVs!$A$2:$AP$1041,36,FALSE)</f>
        <v>43</v>
      </c>
      <c r="D4232" s="33">
        <f>VLOOKUP($J4225,ASBVs!$A$2:$AP$1041,38,FALSE)</f>
        <v>29</v>
      </c>
      <c r="E4232" s="33">
        <f>VLOOKUP($J4225,ASBVs!$A$2:$AP$1041,30,FALSE)</f>
        <v>58</v>
      </c>
      <c r="F4232" s="33">
        <f>VLOOKUP($J4225,ASBVs!$A$2:$AP$1041,24,FALSE)</f>
        <v>41</v>
      </c>
      <c r="G4232" s="33">
        <f>VLOOKUP($J4225,ASBVs!$A$2:$AP$1041,26,FALSE)</f>
        <v>41</v>
      </c>
      <c r="H4232" s="33">
        <f>VLOOKUP($J4225,ASBVs!$A$2:$AP$1041,28,FALSE)</f>
        <v>46</v>
      </c>
      <c r="I4232" s="99">
        <f>VLOOKUP($J4225,ASBVs!$A$2:$AQ$1041,43,FALSE)</f>
        <v>11.12</v>
      </c>
      <c r="J4232" s="79"/>
    </row>
    <row r="4233" spans="2:10" ht="12.6" customHeight="1" x14ac:dyDescent="0.3">
      <c r="B4233" s="87" t="s">
        <v>2695</v>
      </c>
      <c r="C4233" s="88"/>
      <c r="D4233" s="89" t="s">
        <v>2699</v>
      </c>
      <c r="E4233" s="90"/>
      <c r="F4233" s="91" t="str">
        <f>VLOOKUP($J4225,ASBVs!$A$2:$F$1041,6,FALSE)</f>
        <v xml:space="preserve"> </v>
      </c>
      <c r="G4233" s="34" t="s">
        <v>2669</v>
      </c>
      <c r="H4233" s="35" t="str">
        <f>VLOOKUP($J4225,ASBVs!$A$2:$AU$1041,46,FALSE)</f>
        <v>2</v>
      </c>
      <c r="I4233" s="34" t="s">
        <v>2670</v>
      </c>
      <c r="J4233" s="35" t="str">
        <f>VLOOKUP($J4225,ASBVs!$A$2:$AU$1041,47,FALSE)</f>
        <v>2</v>
      </c>
    </row>
    <row r="4234" spans="2:10" ht="12.6" customHeight="1" x14ac:dyDescent="0.3">
      <c r="B4234" s="93">
        <f>VLOOKUP($J4225,ASBVs!$A$2:$AS$1041,45,FALSE)</f>
        <v>126.24</v>
      </c>
      <c r="C4234" s="94"/>
      <c r="D4234" s="93">
        <f>VLOOKUP($J4225,ASBVs!$A$2:$AS$1041,44,FALSE)</f>
        <v>165.06</v>
      </c>
      <c r="E4234" s="94"/>
      <c r="F4234" s="92"/>
      <c r="G4234" s="34" t="s">
        <v>2671</v>
      </c>
      <c r="H4234" s="35" t="str">
        <f>VLOOKUP($J4225,ASBVs!$A$2:$AW$1041,48,FALSE)</f>
        <v>3</v>
      </c>
      <c r="I4234" s="34" t="s">
        <v>2672</v>
      </c>
      <c r="J4234" s="35">
        <f>VLOOKUP($J4225,ASBVs!$A$2:$AW$1041,49,FALSE)</f>
        <v>3</v>
      </c>
    </row>
    <row r="4235" spans="2:10" ht="12.6" customHeight="1" x14ac:dyDescent="0.3">
      <c r="B4235" s="36" t="s">
        <v>2696</v>
      </c>
      <c r="C4235" s="95" t="str">
        <f>VLOOKUP($J4225,ASBVs!$A$2:$E$1041,5,FALSE)</f>
        <v xml:space="preserve">Individual </v>
      </c>
      <c r="D4235" s="96"/>
      <c r="E4235" s="97" t="s">
        <v>2697</v>
      </c>
      <c r="F4235" s="98"/>
      <c r="G4235" s="74"/>
      <c r="H4235" s="75"/>
      <c r="I4235" s="37" t="s">
        <v>2698</v>
      </c>
      <c r="J4235" s="38"/>
    </row>
    <row r="4237" spans="2:10" ht="12.6" customHeight="1" x14ac:dyDescent="0.3">
      <c r="B4237" s="76" t="s">
        <v>2692</v>
      </c>
      <c r="C4237" s="77"/>
      <c r="D4237" s="20" t="str">
        <f>VLOOKUP($J4237,ASBVs!$A$2:$B$1041,2,FALSE)</f>
        <v>224132</v>
      </c>
      <c r="E4237" s="21"/>
      <c r="F4237" s="22" t="str">
        <f>VLOOKUP($J4237,ASBVs!$A$2:$J$1041,10,FALSE)</f>
        <v>Twin</v>
      </c>
      <c r="G4237" s="78" t="str">
        <f>VLOOKUP($J4237,ASBVs!$A$2:$AX$1041,50,FALSE)</f>
        <v xml:space="preserve"> </v>
      </c>
      <c r="H4237" s="79"/>
      <c r="I4237" s="23" t="s">
        <v>2693</v>
      </c>
      <c r="J4237" s="24">
        <v>344</v>
      </c>
    </row>
    <row r="4238" spans="2:10" ht="12.6" customHeight="1" x14ac:dyDescent="0.3">
      <c r="B4238" s="25" t="s">
        <v>2694</v>
      </c>
      <c r="C4238" s="80" t="str">
        <f>VLOOKUP($J4237,ASBVs!$A$2:$H$1041,8,FALSE)</f>
        <v>218812</v>
      </c>
      <c r="D4238" s="80"/>
      <c r="E4238" s="81"/>
      <c r="F4238" s="26" t="s">
        <v>2639</v>
      </c>
      <c r="G4238" s="82">
        <f>VLOOKUP($J4237,ASBVs!$A$2:$I$1041,9,FALSE)</f>
        <v>44708</v>
      </c>
      <c r="H4238" s="83"/>
      <c r="I4238" s="83"/>
      <c r="J4238" s="84"/>
    </row>
    <row r="4239" spans="2:10" ht="12.6" customHeight="1" x14ac:dyDescent="0.3">
      <c r="B4239" s="27" t="s">
        <v>0</v>
      </c>
      <c r="C4239" s="28" t="s">
        <v>1</v>
      </c>
      <c r="D4239" s="28" t="s">
        <v>2</v>
      </c>
      <c r="E4239" s="28" t="s">
        <v>3</v>
      </c>
      <c r="F4239" s="27" t="s">
        <v>4</v>
      </c>
      <c r="G4239" s="28" t="s">
        <v>1093</v>
      </c>
      <c r="H4239" s="28" t="s">
        <v>1092</v>
      </c>
      <c r="I4239" s="28" t="s">
        <v>5</v>
      </c>
      <c r="J4239" s="28" t="s">
        <v>2652</v>
      </c>
    </row>
    <row r="4240" spans="2:10" ht="12.6" customHeight="1" x14ac:dyDescent="0.3">
      <c r="B4240" s="29">
        <f>VLOOKUP($J4237,ASBVs!$A$2:$AP$1041,11,FALSE)</f>
        <v>0.54</v>
      </c>
      <c r="C4240" s="29">
        <f>VLOOKUP($J4237,ASBVs!$A$2:$AP$1041,13,FALSE)</f>
        <v>7.33</v>
      </c>
      <c r="D4240" s="29">
        <f>VLOOKUP($J4237,ASBVs!$A$2:$AP$1041,15,FALSE)</f>
        <v>7.15</v>
      </c>
      <c r="E4240" s="29">
        <f>VLOOKUP($J4237,ASBVs!$A$2:$AP$1041,17,FALSE)</f>
        <v>0.35</v>
      </c>
      <c r="F4240" s="29">
        <f>VLOOKUP($J4237,ASBVs!$A$2:$AP$1041,19,FALSE)</f>
        <v>1.66</v>
      </c>
      <c r="G4240" s="39">
        <f>VLOOKUP($J4237,ASBVs!$A$2:$AP$1041,41,FALSE)</f>
        <v>0.48</v>
      </c>
      <c r="H4240" s="39">
        <f>VLOOKUP($J4237,ASBVs!$A$2:$AP$1041,39,FALSE)</f>
        <v>0.3</v>
      </c>
      <c r="I4240" s="29">
        <f>VLOOKUP($J4237,ASBVs!$A$2:$AP$1041,21,FALSE)</f>
        <v>-1.1499999999999999</v>
      </c>
      <c r="J4240" s="39">
        <f>VLOOKUP($J4237,ASBVs!$A$2:$AP$1041,31,FALSE)</f>
        <v>0.3</v>
      </c>
    </row>
    <row r="4241" spans="2:10" ht="12.6" customHeight="1" x14ac:dyDescent="0.3">
      <c r="B4241" s="29">
        <f>VLOOKUP($J4237,ASBVs!$A$2:$AP$1041,12,FALSE)</f>
        <v>66</v>
      </c>
      <c r="C4241" s="29">
        <f>VLOOKUP($J4237,ASBVs!$A$2:$AP$1041,14,FALSE)</f>
        <v>70</v>
      </c>
      <c r="D4241" s="29">
        <f>VLOOKUP($J4237,ASBVs!$A$2:$AP$1041,16,FALSE)</f>
        <v>60</v>
      </c>
      <c r="E4241" s="29">
        <f>VLOOKUP($J4237,ASBVs!$A$2:$AP$1041,18,FALSE)</f>
        <v>63</v>
      </c>
      <c r="F4241" s="29">
        <f>VLOOKUP($J4237,ASBVs!$A$2:$AP$1041,20,FALSE)</f>
        <v>64</v>
      </c>
      <c r="G4241" s="29">
        <f>VLOOKUP($J4237,ASBVs!$A$2:$AP$1041,42,FALSE)</f>
        <v>51</v>
      </c>
      <c r="H4241" s="29">
        <f>VLOOKUP($J4237,ASBVs!$A$2:$AP$1041,40,FALSE)</f>
        <v>45</v>
      </c>
      <c r="I4241" s="29">
        <f>VLOOKUP($J4237,ASBVs!$A$2:$AP$1041,22,FALSE)</f>
        <v>57</v>
      </c>
      <c r="J4241" s="29">
        <f>VLOOKUP($J4237,ASBVs!$A$2:$AP$1041,32,FALSE)</f>
        <v>49</v>
      </c>
    </row>
    <row r="4242" spans="2:10" ht="12.6" customHeight="1" x14ac:dyDescent="0.3">
      <c r="B4242" s="31" t="s">
        <v>1089</v>
      </c>
      <c r="C4242" s="27" t="s">
        <v>1090</v>
      </c>
      <c r="D4242" s="27" t="s">
        <v>1091</v>
      </c>
      <c r="E4242" s="27" t="s">
        <v>8</v>
      </c>
      <c r="F4242" s="27" t="s">
        <v>6</v>
      </c>
      <c r="G4242" s="27" t="s">
        <v>7</v>
      </c>
      <c r="H4242" s="27" t="s">
        <v>2638</v>
      </c>
      <c r="I4242" s="85" t="s">
        <v>2700</v>
      </c>
      <c r="J4242" s="86"/>
    </row>
    <row r="4243" spans="2:10" ht="12.6" customHeight="1" x14ac:dyDescent="0.3">
      <c r="B4243" s="30">
        <f>VLOOKUP($J4237,ASBVs!$A$2:$AP$1041,33,FALSE)</f>
        <v>0.05</v>
      </c>
      <c r="C4243" s="30">
        <f>VLOOKUP($J4237,ASBVs!$A$2:$AP$1041,35,FALSE)</f>
        <v>0.28999999999999998</v>
      </c>
      <c r="D4243" s="30">
        <f>VLOOKUP($J4237,ASBVs!$A$2:$AP$1041,37,FALSE)</f>
        <v>0.01</v>
      </c>
      <c r="E4243" s="32">
        <f>VLOOKUP($J4237,ASBVs!$A$2:$AP$1041,29,FALSE)</f>
        <v>4.1900000000000004</v>
      </c>
      <c r="F4243" s="32">
        <f>VLOOKUP($J4237,ASBVs!$A$2:$AP$1041,23,FALSE)</f>
        <v>-0.34</v>
      </c>
      <c r="G4243" s="32">
        <f>VLOOKUP($J4237,ASBVs!$A$2:$AP$1041,25,FALSE)</f>
        <v>4.0599999999999996</v>
      </c>
      <c r="H4243" s="32">
        <f>VLOOKUP($J4237,ASBVs!$A$2:$AP$1041,27,FALSE)</f>
        <v>1.29</v>
      </c>
      <c r="I4243" s="86"/>
      <c r="J4243" s="86"/>
    </row>
    <row r="4244" spans="2:10" ht="12.6" customHeight="1" x14ac:dyDescent="0.3">
      <c r="B4244" s="33">
        <f>VLOOKUP($J4237,ASBVs!$A$2:$AP$1041,34,FALSE)</f>
        <v>39</v>
      </c>
      <c r="C4244" s="33">
        <f>VLOOKUP($J4237,ASBVs!$A$2:$AP$1041,36,FALSE)</f>
        <v>48</v>
      </c>
      <c r="D4244" s="33">
        <f>VLOOKUP($J4237,ASBVs!$A$2:$AP$1041,38,FALSE)</f>
        <v>33</v>
      </c>
      <c r="E4244" s="33">
        <f>VLOOKUP($J4237,ASBVs!$A$2:$AP$1041,30,FALSE)</f>
        <v>59</v>
      </c>
      <c r="F4244" s="33">
        <f>VLOOKUP($J4237,ASBVs!$A$2:$AP$1041,24,FALSE)</f>
        <v>47</v>
      </c>
      <c r="G4244" s="33">
        <f>VLOOKUP($J4237,ASBVs!$A$2:$AP$1041,26,FALSE)</f>
        <v>46</v>
      </c>
      <c r="H4244" s="33">
        <f>VLOOKUP($J4237,ASBVs!$A$2:$AP$1041,28,FALSE)</f>
        <v>50</v>
      </c>
      <c r="I4244" s="99">
        <f>VLOOKUP($J4237,ASBVs!$A$2:$AQ$1041,43,FALSE)</f>
        <v>6.18</v>
      </c>
      <c r="J4244" s="79"/>
    </row>
    <row r="4245" spans="2:10" ht="12.6" customHeight="1" x14ac:dyDescent="0.3">
      <c r="B4245" s="87" t="s">
        <v>2695</v>
      </c>
      <c r="C4245" s="88"/>
      <c r="D4245" s="89" t="s">
        <v>2699</v>
      </c>
      <c r="E4245" s="90"/>
      <c r="F4245" s="91" t="str">
        <f>VLOOKUP($J4237,ASBVs!$A$2:$F$1041,6,FALSE)</f>
        <v xml:space="preserve"> </v>
      </c>
      <c r="G4245" s="34" t="s">
        <v>2669</v>
      </c>
      <c r="H4245" s="35" t="str">
        <f>VLOOKUP($J4237,ASBVs!$A$2:$AU$1041,46,FALSE)</f>
        <v>2</v>
      </c>
      <c r="I4245" s="34" t="s">
        <v>2670</v>
      </c>
      <c r="J4245" s="35" t="str">
        <f>VLOOKUP($J4237,ASBVs!$A$2:$AU$1041,47,FALSE)</f>
        <v>1</v>
      </c>
    </row>
    <row r="4246" spans="2:10" ht="12.6" customHeight="1" x14ac:dyDescent="0.3">
      <c r="B4246" s="93">
        <f>VLOOKUP($J4237,ASBVs!$A$2:$AS$1041,45,FALSE)</f>
        <v>125.5</v>
      </c>
      <c r="C4246" s="94"/>
      <c r="D4246" s="93">
        <f>VLOOKUP($J4237,ASBVs!$A$2:$AS$1041,44,FALSE)</f>
        <v>163.44</v>
      </c>
      <c r="E4246" s="94"/>
      <c r="F4246" s="92"/>
      <c r="G4246" s="34" t="s">
        <v>2671</v>
      </c>
      <c r="H4246" s="35" t="str">
        <f>VLOOKUP($J4237,ASBVs!$A$2:$AW$1041,48,FALSE)</f>
        <v>1</v>
      </c>
      <c r="I4246" s="34" t="s">
        <v>2672</v>
      </c>
      <c r="J4246" s="35">
        <f>VLOOKUP($J4237,ASBVs!$A$2:$AW$1041,49,FALSE)</f>
        <v>3</v>
      </c>
    </row>
    <row r="4247" spans="2:10" ht="12.6" customHeight="1" x14ac:dyDescent="0.3">
      <c r="B4247" s="36" t="s">
        <v>2696</v>
      </c>
      <c r="C4247" s="95" t="str">
        <f>VLOOKUP($J4237,ASBVs!$A$2:$E$1041,5,FALSE)</f>
        <v xml:space="preserve">Individual </v>
      </c>
      <c r="D4247" s="96"/>
      <c r="E4247" s="97" t="s">
        <v>2697</v>
      </c>
      <c r="F4247" s="98"/>
      <c r="G4247" s="74"/>
      <c r="H4247" s="75"/>
      <c r="I4247" s="37" t="s">
        <v>2698</v>
      </c>
      <c r="J4247" s="38"/>
    </row>
    <row r="4249" spans="2:10" ht="12.6" customHeight="1" x14ac:dyDescent="0.3">
      <c r="B4249" s="76" t="s">
        <v>2692</v>
      </c>
      <c r="C4249" s="77"/>
      <c r="D4249" s="20" t="str">
        <f>VLOOKUP($J4249,ASBVs!$A$2:$B$1041,2,FALSE)</f>
        <v>224087</v>
      </c>
      <c r="E4249" s="21"/>
      <c r="F4249" s="22" t="str">
        <f>VLOOKUP($J4249,ASBVs!$A$2:$J$1041,10,FALSE)</f>
        <v>Twin</v>
      </c>
      <c r="G4249" s="78" t="str">
        <f>VLOOKUP($J4249,ASBVs!$A$2:$AX$1041,50,FALSE)</f>
        <v xml:space="preserve"> </v>
      </c>
      <c r="H4249" s="79"/>
      <c r="I4249" s="23" t="s">
        <v>2693</v>
      </c>
      <c r="J4249" s="24">
        <v>345</v>
      </c>
    </row>
    <row r="4250" spans="2:10" ht="12.6" customHeight="1" x14ac:dyDescent="0.3">
      <c r="B4250" s="25" t="s">
        <v>2694</v>
      </c>
      <c r="C4250" s="80" t="str">
        <f>VLOOKUP($J4249,ASBVs!$A$2:$H$1041,8,FALSE)</f>
        <v>218959</v>
      </c>
      <c r="D4250" s="80"/>
      <c r="E4250" s="81"/>
      <c r="F4250" s="26" t="s">
        <v>2639</v>
      </c>
      <c r="G4250" s="82">
        <f>VLOOKUP($J4249,ASBVs!$A$2:$I$1041,9,FALSE)</f>
        <v>44706</v>
      </c>
      <c r="H4250" s="83"/>
      <c r="I4250" s="83"/>
      <c r="J4250" s="84"/>
    </row>
    <row r="4251" spans="2:10" ht="12.6" customHeight="1" x14ac:dyDescent="0.3">
      <c r="B4251" s="27" t="s">
        <v>0</v>
      </c>
      <c r="C4251" s="28" t="s">
        <v>1</v>
      </c>
      <c r="D4251" s="28" t="s">
        <v>2</v>
      </c>
      <c r="E4251" s="28" t="s">
        <v>3</v>
      </c>
      <c r="F4251" s="27" t="s">
        <v>4</v>
      </c>
      <c r="G4251" s="28" t="s">
        <v>1093</v>
      </c>
      <c r="H4251" s="28" t="s">
        <v>1092</v>
      </c>
      <c r="I4251" s="28" t="s">
        <v>5</v>
      </c>
      <c r="J4251" s="28" t="s">
        <v>2652</v>
      </c>
    </row>
    <row r="4252" spans="2:10" ht="12.6" customHeight="1" x14ac:dyDescent="0.3">
      <c r="B4252" s="29">
        <f>VLOOKUP($J4249,ASBVs!$A$2:$AP$1041,11,FALSE)</f>
        <v>0.53</v>
      </c>
      <c r="C4252" s="29">
        <f>VLOOKUP($J4249,ASBVs!$A$2:$AP$1041,13,FALSE)</f>
        <v>9.4600000000000009</v>
      </c>
      <c r="D4252" s="29">
        <f>VLOOKUP($J4249,ASBVs!$A$2:$AP$1041,15,FALSE)</f>
        <v>14.03</v>
      </c>
      <c r="E4252" s="29">
        <f>VLOOKUP($J4249,ASBVs!$A$2:$AP$1041,17,FALSE)</f>
        <v>-0.37</v>
      </c>
      <c r="F4252" s="29">
        <f>VLOOKUP($J4249,ASBVs!$A$2:$AP$1041,19,FALSE)</f>
        <v>2.17</v>
      </c>
      <c r="G4252" s="39">
        <f>VLOOKUP($J4249,ASBVs!$A$2:$AP$1041,41,FALSE)</f>
        <v>0.4</v>
      </c>
      <c r="H4252" s="39">
        <f>VLOOKUP($J4249,ASBVs!$A$2:$AP$1041,39,FALSE)</f>
        <v>0.25</v>
      </c>
      <c r="I4252" s="29">
        <f>VLOOKUP($J4249,ASBVs!$A$2:$AP$1041,21,FALSE)</f>
        <v>-0.32</v>
      </c>
      <c r="J4252" s="39">
        <f>VLOOKUP($J4249,ASBVs!$A$2:$AP$1041,31,FALSE)</f>
        <v>0.28000000000000003</v>
      </c>
    </row>
    <row r="4253" spans="2:10" ht="12.6" customHeight="1" x14ac:dyDescent="0.3">
      <c r="B4253" s="29">
        <f>VLOOKUP($J4249,ASBVs!$A$2:$AP$1041,12,FALSE)</f>
        <v>65</v>
      </c>
      <c r="C4253" s="29">
        <f>VLOOKUP($J4249,ASBVs!$A$2:$AP$1041,14,FALSE)</f>
        <v>70</v>
      </c>
      <c r="D4253" s="29">
        <f>VLOOKUP($J4249,ASBVs!$A$2:$AP$1041,16,FALSE)</f>
        <v>58</v>
      </c>
      <c r="E4253" s="29">
        <f>VLOOKUP($J4249,ASBVs!$A$2:$AP$1041,18,FALSE)</f>
        <v>63</v>
      </c>
      <c r="F4253" s="29">
        <f>VLOOKUP($J4249,ASBVs!$A$2:$AP$1041,20,FALSE)</f>
        <v>64</v>
      </c>
      <c r="G4253" s="29">
        <f>VLOOKUP($J4249,ASBVs!$A$2:$AP$1041,42,FALSE)</f>
        <v>52</v>
      </c>
      <c r="H4253" s="29">
        <f>VLOOKUP($J4249,ASBVs!$A$2:$AP$1041,40,FALSE)</f>
        <v>44</v>
      </c>
      <c r="I4253" s="29">
        <f>VLOOKUP($J4249,ASBVs!$A$2:$AP$1041,22,FALSE)</f>
        <v>54</v>
      </c>
      <c r="J4253" s="29">
        <f>VLOOKUP($J4249,ASBVs!$A$2:$AP$1041,32,FALSE)</f>
        <v>50</v>
      </c>
    </row>
    <row r="4254" spans="2:10" ht="12.6" customHeight="1" x14ac:dyDescent="0.3">
      <c r="B4254" s="31" t="s">
        <v>1089</v>
      </c>
      <c r="C4254" s="27" t="s">
        <v>1090</v>
      </c>
      <c r="D4254" s="27" t="s">
        <v>1091</v>
      </c>
      <c r="E4254" s="27" t="s">
        <v>8</v>
      </c>
      <c r="F4254" s="27" t="s">
        <v>6</v>
      </c>
      <c r="G4254" s="27" t="s">
        <v>7</v>
      </c>
      <c r="H4254" s="27" t="s">
        <v>2638</v>
      </c>
      <c r="I4254" s="85" t="s">
        <v>2700</v>
      </c>
      <c r="J4254" s="86"/>
    </row>
    <row r="4255" spans="2:10" ht="12.6" customHeight="1" x14ac:dyDescent="0.3">
      <c r="B4255" s="30">
        <f>VLOOKUP($J4249,ASBVs!$A$2:$AP$1041,33,FALSE)</f>
        <v>0.05</v>
      </c>
      <c r="C4255" s="30">
        <f>VLOOKUP($J4249,ASBVs!$A$2:$AP$1041,35,FALSE)</f>
        <v>0.21</v>
      </c>
      <c r="D4255" s="30">
        <f>VLOOKUP($J4249,ASBVs!$A$2:$AP$1041,37,FALSE)</f>
        <v>0.02</v>
      </c>
      <c r="E4255" s="32">
        <f>VLOOKUP($J4249,ASBVs!$A$2:$AP$1041,29,FALSE)</f>
        <v>5.58</v>
      </c>
      <c r="F4255" s="32">
        <f>VLOOKUP($J4249,ASBVs!$A$2:$AP$1041,23,FALSE)</f>
        <v>-0.47</v>
      </c>
      <c r="G4255" s="32">
        <f>VLOOKUP($J4249,ASBVs!$A$2:$AP$1041,25,FALSE)</f>
        <v>4.97</v>
      </c>
      <c r="H4255" s="32">
        <f>VLOOKUP($J4249,ASBVs!$A$2:$AP$1041,27,FALSE)</f>
        <v>2.1800000000000002</v>
      </c>
      <c r="I4255" s="86"/>
      <c r="J4255" s="86"/>
    </row>
    <row r="4256" spans="2:10" ht="12.6" customHeight="1" x14ac:dyDescent="0.3">
      <c r="B4256" s="33">
        <f>VLOOKUP($J4249,ASBVs!$A$2:$AP$1041,34,FALSE)</f>
        <v>39</v>
      </c>
      <c r="C4256" s="33">
        <f>VLOOKUP($J4249,ASBVs!$A$2:$AP$1041,36,FALSE)</f>
        <v>47</v>
      </c>
      <c r="D4256" s="33">
        <f>VLOOKUP($J4249,ASBVs!$A$2:$AP$1041,38,FALSE)</f>
        <v>33</v>
      </c>
      <c r="E4256" s="33">
        <f>VLOOKUP($J4249,ASBVs!$A$2:$AP$1041,30,FALSE)</f>
        <v>59</v>
      </c>
      <c r="F4256" s="33">
        <f>VLOOKUP($J4249,ASBVs!$A$2:$AP$1041,24,FALSE)</f>
        <v>46</v>
      </c>
      <c r="G4256" s="33">
        <f>VLOOKUP($J4249,ASBVs!$A$2:$AP$1041,26,FALSE)</f>
        <v>45</v>
      </c>
      <c r="H4256" s="33">
        <f>VLOOKUP($J4249,ASBVs!$A$2:$AP$1041,28,FALSE)</f>
        <v>48</v>
      </c>
      <c r="I4256" s="99">
        <f>VLOOKUP($J4249,ASBVs!$A$2:$AQ$1041,43,FALSE)</f>
        <v>9.14</v>
      </c>
      <c r="J4256" s="79"/>
    </row>
    <row r="4257" spans="2:10" ht="12.6" customHeight="1" x14ac:dyDescent="0.3">
      <c r="B4257" s="87" t="s">
        <v>2695</v>
      </c>
      <c r="C4257" s="88"/>
      <c r="D4257" s="89" t="s">
        <v>2699</v>
      </c>
      <c r="E4257" s="90"/>
      <c r="F4257" s="91" t="str">
        <f>VLOOKUP($J4249,ASBVs!$A$2:$F$1041,6,FALSE)</f>
        <v xml:space="preserve"> </v>
      </c>
      <c r="G4257" s="34" t="s">
        <v>2669</v>
      </c>
      <c r="H4257" s="35" t="str">
        <f>VLOOKUP($J4249,ASBVs!$A$2:$AU$1041,46,FALSE)</f>
        <v>2</v>
      </c>
      <c r="I4257" s="34" t="s">
        <v>2670</v>
      </c>
      <c r="J4257" s="35" t="str">
        <f>VLOOKUP($J4249,ASBVs!$A$2:$AU$1041,47,FALSE)</f>
        <v>2</v>
      </c>
    </row>
    <row r="4258" spans="2:10" ht="12.6" customHeight="1" x14ac:dyDescent="0.3">
      <c r="B4258" s="93">
        <f>VLOOKUP($J4249,ASBVs!$A$2:$AS$1041,45,FALSE)</f>
        <v>124.19</v>
      </c>
      <c r="C4258" s="94"/>
      <c r="D4258" s="93">
        <f>VLOOKUP($J4249,ASBVs!$A$2:$AS$1041,44,FALSE)</f>
        <v>165.66</v>
      </c>
      <c r="E4258" s="94"/>
      <c r="F4258" s="92"/>
      <c r="G4258" s="34" t="s">
        <v>2671</v>
      </c>
      <c r="H4258" s="35" t="str">
        <f>VLOOKUP($J4249,ASBVs!$A$2:$AW$1041,48,FALSE)</f>
        <v>2</v>
      </c>
      <c r="I4258" s="34" t="s">
        <v>2672</v>
      </c>
      <c r="J4258" s="35">
        <f>VLOOKUP($J4249,ASBVs!$A$2:$AW$1041,49,FALSE)</f>
        <v>3</v>
      </c>
    </row>
    <row r="4259" spans="2:10" ht="12.6" customHeight="1" x14ac:dyDescent="0.3">
      <c r="B4259" s="36" t="s">
        <v>2696</v>
      </c>
      <c r="C4259" s="95" t="str">
        <f>VLOOKUP($J4249,ASBVs!$A$2:$E$1041,5,FALSE)</f>
        <v xml:space="preserve">Individual </v>
      </c>
      <c r="D4259" s="96"/>
      <c r="E4259" s="97" t="s">
        <v>2697</v>
      </c>
      <c r="F4259" s="98"/>
      <c r="G4259" s="74"/>
      <c r="H4259" s="75"/>
      <c r="I4259" s="37" t="s">
        <v>2698</v>
      </c>
      <c r="J4259" s="38"/>
    </row>
    <row r="4261" spans="2:10" ht="12.6" customHeight="1" x14ac:dyDescent="0.3">
      <c r="B4261" s="76" t="s">
        <v>2692</v>
      </c>
      <c r="C4261" s="77"/>
      <c r="D4261" s="20" t="str">
        <f>VLOOKUP($J4261,ASBVs!$A$2:$B$1041,2,FALSE)</f>
        <v>224487</v>
      </c>
      <c r="E4261" s="21"/>
      <c r="F4261" s="22" t="str">
        <f>VLOOKUP($J4261,ASBVs!$A$2:$J$1041,10,FALSE)</f>
        <v>Twin</v>
      </c>
      <c r="G4261" s="78" t="str">
        <f>VLOOKUP($J4261,ASBVs!$A$2:$AX$1041,50,FALSE)</f>
        <v xml:space="preserve"> </v>
      </c>
      <c r="H4261" s="79"/>
      <c r="I4261" s="23" t="s">
        <v>2693</v>
      </c>
      <c r="J4261" s="24">
        <v>346</v>
      </c>
    </row>
    <row r="4262" spans="2:10" ht="12.6" customHeight="1" x14ac:dyDescent="0.3">
      <c r="B4262" s="25" t="s">
        <v>2694</v>
      </c>
      <c r="C4262" s="80" t="str">
        <f>VLOOKUP($J4261,ASBVs!$A$2:$H$1041,8,FALSE)</f>
        <v>218959</v>
      </c>
      <c r="D4262" s="80"/>
      <c r="E4262" s="81"/>
      <c r="F4262" s="26" t="s">
        <v>2639</v>
      </c>
      <c r="G4262" s="82">
        <f>VLOOKUP($J4261,ASBVs!$A$2:$I$1041,9,FALSE)</f>
        <v>44709</v>
      </c>
      <c r="H4262" s="83"/>
      <c r="I4262" s="83"/>
      <c r="J4262" s="84"/>
    </row>
    <row r="4263" spans="2:10" ht="12.6" customHeight="1" x14ac:dyDescent="0.3">
      <c r="B4263" s="27" t="s">
        <v>0</v>
      </c>
      <c r="C4263" s="28" t="s">
        <v>1</v>
      </c>
      <c r="D4263" s="28" t="s">
        <v>2</v>
      </c>
      <c r="E4263" s="28" t="s">
        <v>3</v>
      </c>
      <c r="F4263" s="27" t="s">
        <v>4</v>
      </c>
      <c r="G4263" s="28" t="s">
        <v>1093</v>
      </c>
      <c r="H4263" s="28" t="s">
        <v>1092</v>
      </c>
      <c r="I4263" s="28" t="s">
        <v>5</v>
      </c>
      <c r="J4263" s="28" t="s">
        <v>2652</v>
      </c>
    </row>
    <row r="4264" spans="2:10" ht="12.6" customHeight="1" x14ac:dyDescent="0.3">
      <c r="B4264" s="29">
        <f>VLOOKUP($J4261,ASBVs!$A$2:$AP$1041,11,FALSE)</f>
        <v>0.49</v>
      </c>
      <c r="C4264" s="29">
        <f>VLOOKUP($J4261,ASBVs!$A$2:$AP$1041,13,FALSE)</f>
        <v>8.6</v>
      </c>
      <c r="D4264" s="29">
        <f>VLOOKUP($J4261,ASBVs!$A$2:$AP$1041,15,FALSE)</f>
        <v>13.75</v>
      </c>
      <c r="E4264" s="29">
        <f>VLOOKUP($J4261,ASBVs!$A$2:$AP$1041,17,FALSE)</f>
        <v>-0.77</v>
      </c>
      <c r="F4264" s="29">
        <f>VLOOKUP($J4261,ASBVs!$A$2:$AP$1041,19,FALSE)</f>
        <v>1.58</v>
      </c>
      <c r="G4264" s="39">
        <f>VLOOKUP($J4261,ASBVs!$A$2:$AP$1041,41,FALSE)</f>
        <v>0.42</v>
      </c>
      <c r="H4264" s="39">
        <f>VLOOKUP($J4261,ASBVs!$A$2:$AP$1041,39,FALSE)</f>
        <v>0.23</v>
      </c>
      <c r="I4264" s="29">
        <f>VLOOKUP($J4261,ASBVs!$A$2:$AP$1041,21,FALSE)</f>
        <v>0.24</v>
      </c>
      <c r="J4264" s="39">
        <f>VLOOKUP($J4261,ASBVs!$A$2:$AP$1041,31,FALSE)</f>
        <v>0.27</v>
      </c>
    </row>
    <row r="4265" spans="2:10" ht="12.6" customHeight="1" x14ac:dyDescent="0.3">
      <c r="B4265" s="29">
        <f>VLOOKUP($J4261,ASBVs!$A$2:$AP$1041,12,FALSE)</f>
        <v>65</v>
      </c>
      <c r="C4265" s="29">
        <f>VLOOKUP($J4261,ASBVs!$A$2:$AP$1041,14,FALSE)</f>
        <v>69</v>
      </c>
      <c r="D4265" s="29">
        <f>VLOOKUP($J4261,ASBVs!$A$2:$AP$1041,16,FALSE)</f>
        <v>58</v>
      </c>
      <c r="E4265" s="29">
        <f>VLOOKUP($J4261,ASBVs!$A$2:$AP$1041,18,FALSE)</f>
        <v>63</v>
      </c>
      <c r="F4265" s="29">
        <f>VLOOKUP($J4261,ASBVs!$A$2:$AP$1041,20,FALSE)</f>
        <v>64</v>
      </c>
      <c r="G4265" s="29">
        <f>VLOOKUP($J4261,ASBVs!$A$2:$AP$1041,42,FALSE)</f>
        <v>52</v>
      </c>
      <c r="H4265" s="29">
        <f>VLOOKUP($J4261,ASBVs!$A$2:$AP$1041,40,FALSE)</f>
        <v>45</v>
      </c>
      <c r="I4265" s="29">
        <f>VLOOKUP($J4261,ASBVs!$A$2:$AP$1041,22,FALSE)</f>
        <v>53</v>
      </c>
      <c r="J4265" s="29">
        <f>VLOOKUP($J4261,ASBVs!$A$2:$AP$1041,32,FALSE)</f>
        <v>50</v>
      </c>
    </row>
    <row r="4266" spans="2:10" ht="12.6" customHeight="1" x14ac:dyDescent="0.3">
      <c r="B4266" s="31" t="s">
        <v>1089</v>
      </c>
      <c r="C4266" s="27" t="s">
        <v>1090</v>
      </c>
      <c r="D4266" s="27" t="s">
        <v>1091</v>
      </c>
      <c r="E4266" s="27" t="s">
        <v>8</v>
      </c>
      <c r="F4266" s="27" t="s">
        <v>6</v>
      </c>
      <c r="G4266" s="27" t="s">
        <v>7</v>
      </c>
      <c r="H4266" s="27" t="s">
        <v>2638</v>
      </c>
      <c r="I4266" s="85" t="s">
        <v>2700</v>
      </c>
      <c r="J4266" s="86"/>
    </row>
    <row r="4267" spans="2:10" ht="12.6" customHeight="1" x14ac:dyDescent="0.3">
      <c r="B4267" s="30">
        <f>VLOOKUP($J4261,ASBVs!$A$2:$AP$1041,33,FALSE)</f>
        <v>0.03</v>
      </c>
      <c r="C4267" s="30">
        <f>VLOOKUP($J4261,ASBVs!$A$2:$AP$1041,35,FALSE)</f>
        <v>0.21</v>
      </c>
      <c r="D4267" s="30">
        <f>VLOOKUP($J4261,ASBVs!$A$2:$AP$1041,37,FALSE)</f>
        <v>0.02</v>
      </c>
      <c r="E4267" s="32">
        <f>VLOOKUP($J4261,ASBVs!$A$2:$AP$1041,29,FALSE)</f>
        <v>5.35</v>
      </c>
      <c r="F4267" s="32">
        <f>VLOOKUP($J4261,ASBVs!$A$2:$AP$1041,23,FALSE)</f>
        <v>-0.41</v>
      </c>
      <c r="G4267" s="32">
        <f>VLOOKUP($J4261,ASBVs!$A$2:$AP$1041,25,FALSE)</f>
        <v>4.63</v>
      </c>
      <c r="H4267" s="32">
        <f>VLOOKUP($J4261,ASBVs!$A$2:$AP$1041,27,FALSE)</f>
        <v>2.0499999999999998</v>
      </c>
      <c r="I4267" s="86"/>
      <c r="J4267" s="86"/>
    </row>
    <row r="4268" spans="2:10" ht="12.6" customHeight="1" x14ac:dyDescent="0.3">
      <c r="B4268" s="33">
        <f>VLOOKUP($J4261,ASBVs!$A$2:$AP$1041,34,FALSE)</f>
        <v>41</v>
      </c>
      <c r="C4268" s="33">
        <f>VLOOKUP($J4261,ASBVs!$A$2:$AP$1041,36,FALSE)</f>
        <v>48</v>
      </c>
      <c r="D4268" s="33">
        <f>VLOOKUP($J4261,ASBVs!$A$2:$AP$1041,38,FALSE)</f>
        <v>35</v>
      </c>
      <c r="E4268" s="33">
        <f>VLOOKUP($J4261,ASBVs!$A$2:$AP$1041,30,FALSE)</f>
        <v>59</v>
      </c>
      <c r="F4268" s="33">
        <f>VLOOKUP($J4261,ASBVs!$A$2:$AP$1041,24,FALSE)</f>
        <v>47</v>
      </c>
      <c r="G4268" s="33">
        <f>VLOOKUP($J4261,ASBVs!$A$2:$AP$1041,26,FALSE)</f>
        <v>47</v>
      </c>
      <c r="H4268" s="33">
        <f>VLOOKUP($J4261,ASBVs!$A$2:$AP$1041,28,FALSE)</f>
        <v>50</v>
      </c>
      <c r="I4268" s="99">
        <f>VLOOKUP($J4261,ASBVs!$A$2:$AQ$1041,43,FALSE)</f>
        <v>8.84</v>
      </c>
      <c r="J4268" s="79"/>
    </row>
    <row r="4269" spans="2:10" ht="12.6" customHeight="1" x14ac:dyDescent="0.3">
      <c r="B4269" s="87" t="s">
        <v>2695</v>
      </c>
      <c r="C4269" s="88"/>
      <c r="D4269" s="89" t="s">
        <v>2699</v>
      </c>
      <c r="E4269" s="90"/>
      <c r="F4269" s="91" t="str">
        <f>VLOOKUP($J4261,ASBVs!$A$2:$F$1041,6,FALSE)</f>
        <v xml:space="preserve"> </v>
      </c>
      <c r="G4269" s="34" t="s">
        <v>2669</v>
      </c>
      <c r="H4269" s="35" t="str">
        <f>VLOOKUP($J4261,ASBVs!$A$2:$AU$1041,46,FALSE)</f>
        <v>3</v>
      </c>
      <c r="I4269" s="34" t="s">
        <v>2670</v>
      </c>
      <c r="J4269" s="35" t="str">
        <f>VLOOKUP($J4261,ASBVs!$A$2:$AU$1041,47,FALSE)</f>
        <v>2</v>
      </c>
    </row>
    <row r="4270" spans="2:10" ht="12.6" customHeight="1" x14ac:dyDescent="0.3">
      <c r="B4270" s="93">
        <f>VLOOKUP($J4261,ASBVs!$A$2:$AS$1041,45,FALSE)</f>
        <v>123.18</v>
      </c>
      <c r="C4270" s="94"/>
      <c r="D4270" s="93">
        <f>VLOOKUP($J4261,ASBVs!$A$2:$AS$1041,44,FALSE)</f>
        <v>159.66</v>
      </c>
      <c r="E4270" s="94"/>
      <c r="F4270" s="92"/>
      <c r="G4270" s="34" t="s">
        <v>2671</v>
      </c>
      <c r="H4270" s="35" t="str">
        <f>VLOOKUP($J4261,ASBVs!$A$2:$AW$1041,48,FALSE)</f>
        <v>2</v>
      </c>
      <c r="I4270" s="34" t="s">
        <v>2672</v>
      </c>
      <c r="J4270" s="35">
        <f>VLOOKUP($J4261,ASBVs!$A$2:$AW$1041,49,FALSE)</f>
        <v>2</v>
      </c>
    </row>
    <row r="4271" spans="2:10" ht="12.6" customHeight="1" x14ac:dyDescent="0.3">
      <c r="B4271" s="36" t="s">
        <v>2696</v>
      </c>
      <c r="C4271" s="95" t="str">
        <f>VLOOKUP($J4261,ASBVs!$A$2:$E$1041,5,FALSE)</f>
        <v xml:space="preserve">Individual </v>
      </c>
      <c r="D4271" s="96"/>
      <c r="E4271" s="97" t="s">
        <v>2697</v>
      </c>
      <c r="F4271" s="98"/>
      <c r="G4271" s="74"/>
      <c r="H4271" s="75"/>
      <c r="I4271" s="37" t="s">
        <v>2698</v>
      </c>
      <c r="J4271" s="38"/>
    </row>
    <row r="4273" spans="2:10" ht="12.6" customHeight="1" x14ac:dyDescent="0.3">
      <c r="B4273" s="76" t="s">
        <v>2692</v>
      </c>
      <c r="C4273" s="77"/>
      <c r="D4273" s="20" t="str">
        <f>VLOOKUP($J4273,ASBVs!$A$2:$B$1041,2,FALSE)</f>
        <v>224831</v>
      </c>
      <c r="E4273" s="21"/>
      <c r="F4273" s="22" t="str">
        <f>VLOOKUP($J4273,ASBVs!$A$2:$J$1041,10,FALSE)</f>
        <v>Twin</v>
      </c>
      <c r="G4273" s="78" t="str">
        <f>VLOOKUP($J4273,ASBVs!$A$2:$AX$1041,50,FALSE)</f>
        <v xml:space="preserve"> </v>
      </c>
      <c r="H4273" s="79"/>
      <c r="I4273" s="23" t="s">
        <v>2693</v>
      </c>
      <c r="J4273" s="24">
        <v>347</v>
      </c>
    </row>
    <row r="4274" spans="2:10" ht="12.6" customHeight="1" x14ac:dyDescent="0.3">
      <c r="B4274" s="25" t="s">
        <v>2694</v>
      </c>
      <c r="C4274" s="80" t="str">
        <f>VLOOKUP($J4273,ASBVs!$A$2:$H$1041,8,FALSE)</f>
        <v>206625</v>
      </c>
      <c r="D4274" s="80"/>
      <c r="E4274" s="81"/>
      <c r="F4274" s="26" t="s">
        <v>2639</v>
      </c>
      <c r="G4274" s="82">
        <f>VLOOKUP($J4273,ASBVs!$A$2:$I$1041,9,FALSE)</f>
        <v>44711</v>
      </c>
      <c r="H4274" s="83"/>
      <c r="I4274" s="83"/>
      <c r="J4274" s="84"/>
    </row>
    <row r="4275" spans="2:10" ht="12.6" customHeight="1" x14ac:dyDescent="0.3">
      <c r="B4275" s="27" t="s">
        <v>0</v>
      </c>
      <c r="C4275" s="28" t="s">
        <v>1</v>
      </c>
      <c r="D4275" s="28" t="s">
        <v>2</v>
      </c>
      <c r="E4275" s="28" t="s">
        <v>3</v>
      </c>
      <c r="F4275" s="27" t="s">
        <v>4</v>
      </c>
      <c r="G4275" s="28" t="s">
        <v>1093</v>
      </c>
      <c r="H4275" s="28" t="s">
        <v>1092</v>
      </c>
      <c r="I4275" s="28" t="s">
        <v>5</v>
      </c>
      <c r="J4275" s="28" t="s">
        <v>2652</v>
      </c>
    </row>
    <row r="4276" spans="2:10" ht="12.6" customHeight="1" x14ac:dyDescent="0.3">
      <c r="B4276" s="29">
        <f>VLOOKUP($J4273,ASBVs!$A$2:$AP$1041,11,FALSE)</f>
        <v>0.44</v>
      </c>
      <c r="C4276" s="29">
        <f>VLOOKUP($J4273,ASBVs!$A$2:$AP$1041,13,FALSE)</f>
        <v>8.94</v>
      </c>
      <c r="D4276" s="29">
        <f>VLOOKUP($J4273,ASBVs!$A$2:$AP$1041,15,FALSE)</f>
        <v>14.19</v>
      </c>
      <c r="E4276" s="29">
        <f>VLOOKUP($J4273,ASBVs!$A$2:$AP$1041,17,FALSE)</f>
        <v>0.13</v>
      </c>
      <c r="F4276" s="29">
        <f>VLOOKUP($J4273,ASBVs!$A$2:$AP$1041,19,FALSE)</f>
        <v>2.0499999999999998</v>
      </c>
      <c r="G4276" s="39">
        <f>VLOOKUP($J4273,ASBVs!$A$2:$AP$1041,41,FALSE)</f>
        <v>0.3</v>
      </c>
      <c r="H4276" s="39">
        <f>VLOOKUP($J4273,ASBVs!$A$2:$AP$1041,39,FALSE)</f>
        <v>0.21</v>
      </c>
      <c r="I4276" s="29">
        <f>VLOOKUP($J4273,ASBVs!$A$2:$AP$1041,21,FALSE)</f>
        <v>0.56999999999999995</v>
      </c>
      <c r="J4276" s="39">
        <f>VLOOKUP($J4273,ASBVs!$A$2:$AP$1041,31,FALSE)</f>
        <v>0.24</v>
      </c>
    </row>
    <row r="4277" spans="2:10" ht="12.6" customHeight="1" x14ac:dyDescent="0.3">
      <c r="B4277" s="29">
        <f>VLOOKUP($J4273,ASBVs!$A$2:$AP$1041,12,FALSE)</f>
        <v>66</v>
      </c>
      <c r="C4277" s="29">
        <f>VLOOKUP($J4273,ASBVs!$A$2:$AP$1041,14,FALSE)</f>
        <v>70</v>
      </c>
      <c r="D4277" s="29">
        <f>VLOOKUP($J4273,ASBVs!$A$2:$AP$1041,16,FALSE)</f>
        <v>60</v>
      </c>
      <c r="E4277" s="29">
        <f>VLOOKUP($J4273,ASBVs!$A$2:$AP$1041,18,FALSE)</f>
        <v>66</v>
      </c>
      <c r="F4277" s="29">
        <f>VLOOKUP($J4273,ASBVs!$A$2:$AP$1041,20,FALSE)</f>
        <v>66</v>
      </c>
      <c r="G4277" s="29">
        <f>VLOOKUP($J4273,ASBVs!$A$2:$AP$1041,42,FALSE)</f>
        <v>56</v>
      </c>
      <c r="H4277" s="29">
        <f>VLOOKUP($J4273,ASBVs!$A$2:$AP$1041,40,FALSE)</f>
        <v>48</v>
      </c>
      <c r="I4277" s="29">
        <f>VLOOKUP($J4273,ASBVs!$A$2:$AP$1041,22,FALSE)</f>
        <v>57</v>
      </c>
      <c r="J4277" s="29">
        <f>VLOOKUP($J4273,ASBVs!$A$2:$AP$1041,32,FALSE)</f>
        <v>55</v>
      </c>
    </row>
    <row r="4278" spans="2:10" ht="12.6" customHeight="1" x14ac:dyDescent="0.3">
      <c r="B4278" s="31" t="s">
        <v>1089</v>
      </c>
      <c r="C4278" s="27" t="s">
        <v>1090</v>
      </c>
      <c r="D4278" s="27" t="s">
        <v>1091</v>
      </c>
      <c r="E4278" s="27" t="s">
        <v>8</v>
      </c>
      <c r="F4278" s="27" t="s">
        <v>6</v>
      </c>
      <c r="G4278" s="27" t="s">
        <v>7</v>
      </c>
      <c r="H4278" s="27" t="s">
        <v>2638</v>
      </c>
      <c r="I4278" s="85" t="s">
        <v>2700</v>
      </c>
      <c r="J4278" s="86"/>
    </row>
    <row r="4279" spans="2:10" ht="12.6" customHeight="1" x14ac:dyDescent="0.3">
      <c r="B4279" s="30">
        <f>VLOOKUP($J4273,ASBVs!$A$2:$AP$1041,33,FALSE)</f>
        <v>0.06</v>
      </c>
      <c r="C4279" s="30">
        <f>VLOOKUP($J4273,ASBVs!$A$2:$AP$1041,35,FALSE)</f>
        <v>0.15</v>
      </c>
      <c r="D4279" s="30">
        <f>VLOOKUP($J4273,ASBVs!$A$2:$AP$1041,37,FALSE)</f>
        <v>0.01</v>
      </c>
      <c r="E4279" s="32">
        <f>VLOOKUP($J4273,ASBVs!$A$2:$AP$1041,29,FALSE)</f>
        <v>5.0999999999999996</v>
      </c>
      <c r="F4279" s="32">
        <f>VLOOKUP($J4273,ASBVs!$A$2:$AP$1041,23,FALSE)</f>
        <v>-0.35</v>
      </c>
      <c r="G4279" s="32">
        <f>VLOOKUP($J4273,ASBVs!$A$2:$AP$1041,25,FALSE)</f>
        <v>4.6399999999999997</v>
      </c>
      <c r="H4279" s="32">
        <f>VLOOKUP($J4273,ASBVs!$A$2:$AP$1041,27,FALSE)</f>
        <v>2.08</v>
      </c>
      <c r="I4279" s="86"/>
      <c r="J4279" s="86"/>
    </row>
    <row r="4280" spans="2:10" ht="12.6" customHeight="1" x14ac:dyDescent="0.3">
      <c r="B4280" s="33">
        <f>VLOOKUP($J4273,ASBVs!$A$2:$AP$1041,34,FALSE)</f>
        <v>42</v>
      </c>
      <c r="C4280" s="33">
        <f>VLOOKUP($J4273,ASBVs!$A$2:$AP$1041,36,FALSE)</f>
        <v>51</v>
      </c>
      <c r="D4280" s="33">
        <f>VLOOKUP($J4273,ASBVs!$A$2:$AP$1041,38,FALSE)</f>
        <v>35</v>
      </c>
      <c r="E4280" s="33">
        <f>VLOOKUP($J4273,ASBVs!$A$2:$AP$1041,30,FALSE)</f>
        <v>60</v>
      </c>
      <c r="F4280" s="33">
        <f>VLOOKUP($J4273,ASBVs!$A$2:$AP$1041,24,FALSE)</f>
        <v>49</v>
      </c>
      <c r="G4280" s="33">
        <f>VLOOKUP($J4273,ASBVs!$A$2:$AP$1041,26,FALSE)</f>
        <v>48</v>
      </c>
      <c r="H4280" s="33">
        <f>VLOOKUP($J4273,ASBVs!$A$2:$AP$1041,28,FALSE)</f>
        <v>52</v>
      </c>
      <c r="I4280" s="99">
        <f>VLOOKUP($J4273,ASBVs!$A$2:$AQ$1041,43,FALSE)</f>
        <v>9.51</v>
      </c>
      <c r="J4280" s="79"/>
    </row>
    <row r="4281" spans="2:10" ht="12.6" customHeight="1" x14ac:dyDescent="0.3">
      <c r="B4281" s="87" t="s">
        <v>2695</v>
      </c>
      <c r="C4281" s="88"/>
      <c r="D4281" s="89" t="s">
        <v>2699</v>
      </c>
      <c r="E4281" s="90"/>
      <c r="F4281" s="91" t="str">
        <f>VLOOKUP($J4273,ASBVs!$A$2:$F$1041,6,FALSE)</f>
        <v xml:space="preserve"> </v>
      </c>
      <c r="G4281" s="34" t="s">
        <v>2669</v>
      </c>
      <c r="H4281" s="35" t="str">
        <f>VLOOKUP($J4273,ASBVs!$A$2:$AU$1041,46,FALSE)</f>
        <v>2</v>
      </c>
      <c r="I4281" s="34" t="s">
        <v>2670</v>
      </c>
      <c r="J4281" s="35" t="str">
        <f>VLOOKUP($J4273,ASBVs!$A$2:$AU$1041,47,FALSE)</f>
        <v>2</v>
      </c>
    </row>
    <row r="4282" spans="2:10" ht="12.6" customHeight="1" x14ac:dyDescent="0.3">
      <c r="B4282" s="93">
        <f>VLOOKUP($J4273,ASBVs!$A$2:$AS$1041,45,FALSE)</f>
        <v>123.11</v>
      </c>
      <c r="C4282" s="94"/>
      <c r="D4282" s="93">
        <f>VLOOKUP($J4273,ASBVs!$A$2:$AS$1041,44,FALSE)</f>
        <v>158.18</v>
      </c>
      <c r="E4282" s="94"/>
      <c r="F4282" s="92"/>
      <c r="G4282" s="34" t="s">
        <v>2671</v>
      </c>
      <c r="H4282" s="35" t="str">
        <f>VLOOKUP($J4273,ASBVs!$A$2:$AW$1041,48,FALSE)</f>
        <v>1</v>
      </c>
      <c r="I4282" s="34" t="s">
        <v>2672</v>
      </c>
      <c r="J4282" s="35">
        <f>VLOOKUP($J4273,ASBVs!$A$2:$AW$1041,49,FALSE)</f>
        <v>4</v>
      </c>
    </row>
    <row r="4283" spans="2:10" ht="12.6" customHeight="1" x14ac:dyDescent="0.3">
      <c r="B4283" s="36" t="s">
        <v>2696</v>
      </c>
      <c r="C4283" s="95" t="str">
        <f>VLOOKUP($J4273,ASBVs!$A$2:$E$1041,5,FALSE)</f>
        <v xml:space="preserve">Individual </v>
      </c>
      <c r="D4283" s="96"/>
      <c r="E4283" s="97" t="s">
        <v>2697</v>
      </c>
      <c r="F4283" s="98"/>
      <c r="G4283" s="74"/>
      <c r="H4283" s="75"/>
      <c r="I4283" s="37" t="s">
        <v>2698</v>
      </c>
      <c r="J4283" s="38"/>
    </row>
    <row r="4285" spans="2:10" ht="12.6" customHeight="1" x14ac:dyDescent="0.3">
      <c r="B4285" s="76" t="s">
        <v>2692</v>
      </c>
      <c r="C4285" s="77"/>
      <c r="D4285" s="20" t="str">
        <f>VLOOKUP($J4285,ASBVs!$A$2:$B$1041,2,FALSE)</f>
        <v>224090</v>
      </c>
      <c r="E4285" s="21"/>
      <c r="F4285" s="22" t="str">
        <f>VLOOKUP($J4285,ASBVs!$A$2:$J$1041,10,FALSE)</f>
        <v>Twin</v>
      </c>
      <c r="G4285" s="78" t="str">
        <f>VLOOKUP($J4285,ASBVs!$A$2:$AX$1041,50,FALSE)</f>
        <v xml:space="preserve"> </v>
      </c>
      <c r="H4285" s="79"/>
      <c r="I4285" s="23" t="s">
        <v>2693</v>
      </c>
      <c r="J4285" s="24">
        <v>348</v>
      </c>
    </row>
    <row r="4286" spans="2:10" ht="12.6" customHeight="1" x14ac:dyDescent="0.3">
      <c r="B4286" s="25" t="s">
        <v>2694</v>
      </c>
      <c r="C4286" s="80" t="str">
        <f>VLOOKUP($J4285,ASBVs!$A$2:$H$1041,8,FALSE)</f>
        <v>205728</v>
      </c>
      <c r="D4286" s="80"/>
      <c r="E4286" s="81"/>
      <c r="F4286" s="26" t="s">
        <v>2639</v>
      </c>
      <c r="G4286" s="82">
        <f>VLOOKUP($J4285,ASBVs!$A$2:$I$1041,9,FALSE)</f>
        <v>44706</v>
      </c>
      <c r="H4286" s="83"/>
      <c r="I4286" s="83"/>
      <c r="J4286" s="84"/>
    </row>
    <row r="4287" spans="2:10" ht="12.6" customHeight="1" x14ac:dyDescent="0.3">
      <c r="B4287" s="27" t="s">
        <v>0</v>
      </c>
      <c r="C4287" s="28" t="s">
        <v>1</v>
      </c>
      <c r="D4287" s="28" t="s">
        <v>2</v>
      </c>
      <c r="E4287" s="28" t="s">
        <v>3</v>
      </c>
      <c r="F4287" s="27" t="s">
        <v>4</v>
      </c>
      <c r="G4287" s="28" t="s">
        <v>1093</v>
      </c>
      <c r="H4287" s="28" t="s">
        <v>1092</v>
      </c>
      <c r="I4287" s="28" t="s">
        <v>5</v>
      </c>
      <c r="J4287" s="28" t="s">
        <v>2652</v>
      </c>
    </row>
    <row r="4288" spans="2:10" ht="12.6" customHeight="1" x14ac:dyDescent="0.3">
      <c r="B4288" s="29">
        <f>VLOOKUP($J4285,ASBVs!$A$2:$AP$1041,11,FALSE)</f>
        <v>0.36</v>
      </c>
      <c r="C4288" s="29">
        <f>VLOOKUP($J4285,ASBVs!$A$2:$AP$1041,13,FALSE)</f>
        <v>9.2100000000000009</v>
      </c>
      <c r="D4288" s="29">
        <f>VLOOKUP($J4285,ASBVs!$A$2:$AP$1041,15,FALSE)</f>
        <v>15.43</v>
      </c>
      <c r="E4288" s="29">
        <f>VLOOKUP($J4285,ASBVs!$A$2:$AP$1041,17,FALSE)</f>
        <v>0.8</v>
      </c>
      <c r="F4288" s="29">
        <f>VLOOKUP($J4285,ASBVs!$A$2:$AP$1041,19,FALSE)</f>
        <v>2.93</v>
      </c>
      <c r="G4288" s="39">
        <f>VLOOKUP($J4285,ASBVs!$A$2:$AP$1041,41,FALSE)</f>
        <v>0.4</v>
      </c>
      <c r="H4288" s="39">
        <f>VLOOKUP($J4285,ASBVs!$A$2:$AP$1041,39,FALSE)</f>
        <v>0.21</v>
      </c>
      <c r="I4288" s="29">
        <f>VLOOKUP($J4285,ASBVs!$A$2:$AP$1041,21,FALSE)</f>
        <v>0.16</v>
      </c>
      <c r="J4288" s="39">
        <f>VLOOKUP($J4285,ASBVs!$A$2:$AP$1041,31,FALSE)</f>
        <v>0.24</v>
      </c>
    </row>
    <row r="4289" spans="2:10" ht="12.6" customHeight="1" x14ac:dyDescent="0.3">
      <c r="B4289" s="29">
        <f>VLOOKUP($J4285,ASBVs!$A$2:$AP$1041,12,FALSE)</f>
        <v>65</v>
      </c>
      <c r="C4289" s="29">
        <f>VLOOKUP($J4285,ASBVs!$A$2:$AP$1041,14,FALSE)</f>
        <v>70</v>
      </c>
      <c r="D4289" s="29">
        <f>VLOOKUP($J4285,ASBVs!$A$2:$AP$1041,16,FALSE)</f>
        <v>59</v>
      </c>
      <c r="E4289" s="29">
        <f>VLOOKUP($J4285,ASBVs!$A$2:$AP$1041,18,FALSE)</f>
        <v>65</v>
      </c>
      <c r="F4289" s="29">
        <f>VLOOKUP($J4285,ASBVs!$A$2:$AP$1041,20,FALSE)</f>
        <v>65</v>
      </c>
      <c r="G4289" s="29">
        <f>VLOOKUP($J4285,ASBVs!$A$2:$AP$1041,42,FALSE)</f>
        <v>51</v>
      </c>
      <c r="H4289" s="29">
        <f>VLOOKUP($J4285,ASBVs!$A$2:$AP$1041,40,FALSE)</f>
        <v>44</v>
      </c>
      <c r="I4289" s="29">
        <f>VLOOKUP($J4285,ASBVs!$A$2:$AP$1041,22,FALSE)</f>
        <v>53</v>
      </c>
      <c r="J4289" s="29">
        <f>VLOOKUP($J4285,ASBVs!$A$2:$AP$1041,32,FALSE)</f>
        <v>49</v>
      </c>
    </row>
    <row r="4290" spans="2:10" ht="12.6" customHeight="1" x14ac:dyDescent="0.3">
      <c r="B4290" s="31" t="s">
        <v>1089</v>
      </c>
      <c r="C4290" s="27" t="s">
        <v>1090</v>
      </c>
      <c r="D4290" s="27" t="s">
        <v>1091</v>
      </c>
      <c r="E4290" s="27" t="s">
        <v>8</v>
      </c>
      <c r="F4290" s="27" t="s">
        <v>6</v>
      </c>
      <c r="G4290" s="27" t="s">
        <v>7</v>
      </c>
      <c r="H4290" s="27" t="s">
        <v>2638</v>
      </c>
      <c r="I4290" s="85" t="s">
        <v>2700</v>
      </c>
      <c r="J4290" s="86"/>
    </row>
    <row r="4291" spans="2:10" ht="12.6" customHeight="1" x14ac:dyDescent="0.3">
      <c r="B4291" s="30">
        <f>VLOOKUP($J4285,ASBVs!$A$2:$AP$1041,33,FALSE)</f>
        <v>0.03</v>
      </c>
      <c r="C4291" s="30">
        <f>VLOOKUP($J4285,ASBVs!$A$2:$AP$1041,35,FALSE)</f>
        <v>0.24</v>
      </c>
      <c r="D4291" s="30">
        <f>VLOOKUP($J4285,ASBVs!$A$2:$AP$1041,37,FALSE)</f>
        <v>-0.01</v>
      </c>
      <c r="E4291" s="32">
        <f>VLOOKUP($J4285,ASBVs!$A$2:$AP$1041,29,FALSE)</f>
        <v>4.55</v>
      </c>
      <c r="F4291" s="32">
        <f>VLOOKUP($J4285,ASBVs!$A$2:$AP$1041,23,FALSE)</f>
        <v>-0.37</v>
      </c>
      <c r="G4291" s="32">
        <f>VLOOKUP($J4285,ASBVs!$A$2:$AP$1041,25,FALSE)</f>
        <v>3.98</v>
      </c>
      <c r="H4291" s="32">
        <f>VLOOKUP($J4285,ASBVs!$A$2:$AP$1041,27,FALSE)</f>
        <v>3.05</v>
      </c>
      <c r="I4291" s="86"/>
      <c r="J4291" s="86"/>
    </row>
    <row r="4292" spans="2:10" ht="12.6" customHeight="1" x14ac:dyDescent="0.3">
      <c r="B4292" s="33">
        <f>VLOOKUP($J4285,ASBVs!$A$2:$AP$1041,34,FALSE)</f>
        <v>39</v>
      </c>
      <c r="C4292" s="33">
        <f>VLOOKUP($J4285,ASBVs!$A$2:$AP$1041,36,FALSE)</f>
        <v>47</v>
      </c>
      <c r="D4292" s="33">
        <f>VLOOKUP($J4285,ASBVs!$A$2:$AP$1041,38,FALSE)</f>
        <v>33</v>
      </c>
      <c r="E4292" s="33">
        <f>VLOOKUP($J4285,ASBVs!$A$2:$AP$1041,30,FALSE)</f>
        <v>60</v>
      </c>
      <c r="F4292" s="33">
        <f>VLOOKUP($J4285,ASBVs!$A$2:$AP$1041,24,FALSE)</f>
        <v>44</v>
      </c>
      <c r="G4292" s="33">
        <f>VLOOKUP($J4285,ASBVs!$A$2:$AP$1041,26,FALSE)</f>
        <v>44</v>
      </c>
      <c r="H4292" s="33">
        <f>VLOOKUP($J4285,ASBVs!$A$2:$AP$1041,28,FALSE)</f>
        <v>50</v>
      </c>
      <c r="I4292" s="99">
        <f>VLOOKUP($J4285,ASBVs!$A$2:$AQ$1041,43,FALSE)</f>
        <v>9.370000000000001</v>
      </c>
      <c r="J4292" s="79"/>
    </row>
    <row r="4293" spans="2:10" ht="12.6" customHeight="1" x14ac:dyDescent="0.3">
      <c r="B4293" s="87" t="s">
        <v>2695</v>
      </c>
      <c r="C4293" s="88"/>
      <c r="D4293" s="89" t="s">
        <v>2699</v>
      </c>
      <c r="E4293" s="90"/>
      <c r="F4293" s="91" t="str">
        <f>VLOOKUP($J4285,ASBVs!$A$2:$F$1041,6,FALSE)</f>
        <v xml:space="preserve"> </v>
      </c>
      <c r="G4293" s="34" t="s">
        <v>2669</v>
      </c>
      <c r="H4293" s="35" t="str">
        <f>VLOOKUP($J4285,ASBVs!$A$2:$AU$1041,46,FALSE)</f>
        <v>2</v>
      </c>
      <c r="I4293" s="34" t="s">
        <v>2670</v>
      </c>
      <c r="J4293" s="35" t="str">
        <f>VLOOKUP($J4285,ASBVs!$A$2:$AU$1041,47,FALSE)</f>
        <v>1</v>
      </c>
    </row>
    <row r="4294" spans="2:10" ht="12.6" customHeight="1" x14ac:dyDescent="0.3">
      <c r="B4294" s="93">
        <f>VLOOKUP($J4285,ASBVs!$A$2:$AS$1041,45,FALSE)</f>
        <v>122.31</v>
      </c>
      <c r="C4294" s="94"/>
      <c r="D4294" s="93">
        <f>VLOOKUP($J4285,ASBVs!$A$2:$AS$1041,44,FALSE)</f>
        <v>172.13</v>
      </c>
      <c r="E4294" s="94"/>
      <c r="F4294" s="92"/>
      <c r="G4294" s="34" t="s">
        <v>2671</v>
      </c>
      <c r="H4294" s="35" t="str">
        <f>VLOOKUP($J4285,ASBVs!$A$2:$AW$1041,48,FALSE)</f>
        <v>2</v>
      </c>
      <c r="I4294" s="34" t="s">
        <v>2672</v>
      </c>
      <c r="J4294" s="35">
        <f>VLOOKUP($J4285,ASBVs!$A$2:$AW$1041,49,FALSE)</f>
        <v>4</v>
      </c>
    </row>
    <row r="4295" spans="2:10" ht="12.6" customHeight="1" x14ac:dyDescent="0.3">
      <c r="B4295" s="36" t="s">
        <v>2696</v>
      </c>
      <c r="C4295" s="95" t="str">
        <f>VLOOKUP($J4285,ASBVs!$A$2:$E$1041,5,FALSE)</f>
        <v xml:space="preserve">Individual </v>
      </c>
      <c r="D4295" s="96"/>
      <c r="E4295" s="97" t="s">
        <v>2697</v>
      </c>
      <c r="F4295" s="98"/>
      <c r="G4295" s="74"/>
      <c r="H4295" s="75"/>
      <c r="I4295" s="37" t="s">
        <v>2698</v>
      </c>
      <c r="J4295" s="38"/>
    </row>
    <row r="4297" spans="2:10" ht="12.6" customHeight="1" x14ac:dyDescent="0.3">
      <c r="B4297" s="76" t="s">
        <v>2692</v>
      </c>
      <c r="C4297" s="77"/>
      <c r="D4297" s="20" t="str">
        <f>VLOOKUP($J4297,ASBVs!$A$2:$B$1041,2,FALSE)</f>
        <v>225412</v>
      </c>
      <c r="E4297" s="21"/>
      <c r="F4297" s="22" t="str">
        <f>VLOOKUP($J4297,ASBVs!$A$2:$J$1041,10,FALSE)</f>
        <v>Twin</v>
      </c>
      <c r="G4297" s="78" t="str">
        <f>VLOOKUP($J4297,ASBVs!$A$2:$AX$1041,50,FALSE)</f>
        <v xml:space="preserve"> </v>
      </c>
      <c r="H4297" s="79"/>
      <c r="I4297" s="23" t="s">
        <v>2693</v>
      </c>
      <c r="J4297" s="24">
        <v>349</v>
      </c>
    </row>
    <row r="4298" spans="2:10" ht="12.6" customHeight="1" x14ac:dyDescent="0.3">
      <c r="B4298" s="25" t="s">
        <v>2694</v>
      </c>
      <c r="C4298" s="80" t="str">
        <f>VLOOKUP($J4297,ASBVs!$A$2:$H$1041,8,FALSE)</f>
        <v>184186</v>
      </c>
      <c r="D4298" s="80"/>
      <c r="E4298" s="81"/>
      <c r="F4298" s="26" t="s">
        <v>2639</v>
      </c>
      <c r="G4298" s="82">
        <f>VLOOKUP($J4297,ASBVs!$A$2:$I$1041,9,FALSE)</f>
        <v>44725</v>
      </c>
      <c r="H4298" s="83"/>
      <c r="I4298" s="83"/>
      <c r="J4298" s="84"/>
    </row>
    <row r="4299" spans="2:10" ht="12.6" customHeight="1" x14ac:dyDescent="0.3">
      <c r="B4299" s="27" t="s">
        <v>0</v>
      </c>
      <c r="C4299" s="28" t="s">
        <v>1</v>
      </c>
      <c r="D4299" s="28" t="s">
        <v>2</v>
      </c>
      <c r="E4299" s="28" t="s">
        <v>3</v>
      </c>
      <c r="F4299" s="27" t="s">
        <v>4</v>
      </c>
      <c r="G4299" s="28" t="s">
        <v>1093</v>
      </c>
      <c r="H4299" s="28" t="s">
        <v>1092</v>
      </c>
      <c r="I4299" s="28" t="s">
        <v>5</v>
      </c>
      <c r="J4299" s="28" t="s">
        <v>2652</v>
      </c>
    </row>
    <row r="4300" spans="2:10" ht="12.6" customHeight="1" x14ac:dyDescent="0.3">
      <c r="B4300" s="29">
        <f>VLOOKUP($J4297,ASBVs!$A$2:$AP$1041,11,FALSE)</f>
        <v>0.52</v>
      </c>
      <c r="C4300" s="29">
        <f>VLOOKUP($J4297,ASBVs!$A$2:$AP$1041,13,FALSE)</f>
        <v>9.75</v>
      </c>
      <c r="D4300" s="29">
        <f>VLOOKUP($J4297,ASBVs!$A$2:$AP$1041,15,FALSE)</f>
        <v>14.94</v>
      </c>
      <c r="E4300" s="29">
        <f>VLOOKUP($J4297,ASBVs!$A$2:$AP$1041,17,FALSE)</f>
        <v>-0.43</v>
      </c>
      <c r="F4300" s="29">
        <f>VLOOKUP($J4297,ASBVs!$A$2:$AP$1041,19,FALSE)</f>
        <v>1.39</v>
      </c>
      <c r="G4300" s="39">
        <f>VLOOKUP($J4297,ASBVs!$A$2:$AP$1041,41,FALSE)</f>
        <v>0.32</v>
      </c>
      <c r="H4300" s="39">
        <f>VLOOKUP($J4297,ASBVs!$A$2:$AP$1041,39,FALSE)</f>
        <v>0.24</v>
      </c>
      <c r="I4300" s="29">
        <f>VLOOKUP($J4297,ASBVs!$A$2:$AP$1041,21,FALSE)</f>
        <v>-0.56000000000000005</v>
      </c>
      <c r="J4300" s="39">
        <f>VLOOKUP($J4297,ASBVs!$A$2:$AP$1041,31,FALSE)</f>
        <v>0.21</v>
      </c>
    </row>
    <row r="4301" spans="2:10" ht="12.6" customHeight="1" x14ac:dyDescent="0.3">
      <c r="B4301" s="29">
        <f>VLOOKUP($J4297,ASBVs!$A$2:$AP$1041,12,FALSE)</f>
        <v>55</v>
      </c>
      <c r="C4301" s="29">
        <f>VLOOKUP($J4297,ASBVs!$A$2:$AP$1041,14,FALSE)</f>
        <v>59</v>
      </c>
      <c r="D4301" s="29">
        <f>VLOOKUP($J4297,ASBVs!$A$2:$AP$1041,16,FALSE)</f>
        <v>51</v>
      </c>
      <c r="E4301" s="29">
        <f>VLOOKUP($J4297,ASBVs!$A$2:$AP$1041,18,FALSE)</f>
        <v>52</v>
      </c>
      <c r="F4301" s="29">
        <f>VLOOKUP($J4297,ASBVs!$A$2:$AP$1041,20,FALSE)</f>
        <v>53</v>
      </c>
      <c r="G4301" s="29">
        <f>VLOOKUP($J4297,ASBVs!$A$2:$AP$1041,42,FALSE)</f>
        <v>44</v>
      </c>
      <c r="H4301" s="29">
        <f>VLOOKUP($J4297,ASBVs!$A$2:$AP$1041,40,FALSE)</f>
        <v>39</v>
      </c>
      <c r="I4301" s="29">
        <f>VLOOKUP($J4297,ASBVs!$A$2:$AP$1041,22,FALSE)</f>
        <v>49</v>
      </c>
      <c r="J4301" s="29">
        <f>VLOOKUP($J4297,ASBVs!$A$2:$AP$1041,32,FALSE)</f>
        <v>43</v>
      </c>
    </row>
    <row r="4302" spans="2:10" ht="12.6" customHeight="1" x14ac:dyDescent="0.3">
      <c r="B4302" s="31" t="s">
        <v>1089</v>
      </c>
      <c r="C4302" s="27" t="s">
        <v>1090</v>
      </c>
      <c r="D4302" s="27" t="s">
        <v>1091</v>
      </c>
      <c r="E4302" s="27" t="s">
        <v>8</v>
      </c>
      <c r="F4302" s="27" t="s">
        <v>6</v>
      </c>
      <c r="G4302" s="27" t="s">
        <v>7</v>
      </c>
      <c r="H4302" s="27" t="s">
        <v>2638</v>
      </c>
      <c r="I4302" s="85" t="s">
        <v>2700</v>
      </c>
      <c r="J4302" s="86"/>
    </row>
    <row r="4303" spans="2:10" ht="12.6" customHeight="1" x14ac:dyDescent="0.3">
      <c r="B4303" s="30">
        <f>VLOOKUP($J4297,ASBVs!$A$2:$AP$1041,33,FALSE)</f>
        <v>0.05</v>
      </c>
      <c r="C4303" s="30">
        <f>VLOOKUP($J4297,ASBVs!$A$2:$AP$1041,35,FALSE)</f>
        <v>0.18</v>
      </c>
      <c r="D4303" s="30">
        <f>VLOOKUP($J4297,ASBVs!$A$2:$AP$1041,37,FALSE)</f>
        <v>0.02</v>
      </c>
      <c r="E4303" s="32">
        <f>VLOOKUP($J4297,ASBVs!$A$2:$AP$1041,29,FALSE)</f>
        <v>5.19</v>
      </c>
      <c r="F4303" s="32">
        <f>VLOOKUP($J4297,ASBVs!$A$2:$AP$1041,23,FALSE)</f>
        <v>-0.48</v>
      </c>
      <c r="G4303" s="32">
        <f>VLOOKUP($J4297,ASBVs!$A$2:$AP$1041,25,FALSE)</f>
        <v>4.08</v>
      </c>
      <c r="H4303" s="32">
        <f>VLOOKUP($J4297,ASBVs!$A$2:$AP$1041,27,FALSE)</f>
        <v>1.85</v>
      </c>
      <c r="I4303" s="86"/>
      <c r="J4303" s="86"/>
    </row>
    <row r="4304" spans="2:10" ht="12.6" customHeight="1" x14ac:dyDescent="0.3">
      <c r="B4304" s="33">
        <f>VLOOKUP($J4297,ASBVs!$A$2:$AP$1041,34,FALSE)</f>
        <v>34</v>
      </c>
      <c r="C4304" s="33">
        <f>VLOOKUP($J4297,ASBVs!$A$2:$AP$1041,36,FALSE)</f>
        <v>42</v>
      </c>
      <c r="D4304" s="33">
        <f>VLOOKUP($J4297,ASBVs!$A$2:$AP$1041,38,FALSE)</f>
        <v>30</v>
      </c>
      <c r="E4304" s="33">
        <f>VLOOKUP($J4297,ASBVs!$A$2:$AP$1041,30,FALSE)</f>
        <v>48</v>
      </c>
      <c r="F4304" s="33">
        <f>VLOOKUP($J4297,ASBVs!$A$2:$AP$1041,24,FALSE)</f>
        <v>40</v>
      </c>
      <c r="G4304" s="33">
        <f>VLOOKUP($J4297,ASBVs!$A$2:$AP$1041,26,FALSE)</f>
        <v>39</v>
      </c>
      <c r="H4304" s="33">
        <f>VLOOKUP($J4297,ASBVs!$A$2:$AP$1041,28,FALSE)</f>
        <v>41</v>
      </c>
      <c r="I4304" s="99">
        <f>VLOOKUP($J4297,ASBVs!$A$2:$AQ$1041,43,FALSE)</f>
        <v>9.19</v>
      </c>
      <c r="J4304" s="79"/>
    </row>
    <row r="4305" spans="2:10" ht="12.6" customHeight="1" x14ac:dyDescent="0.3">
      <c r="B4305" s="87" t="s">
        <v>2695</v>
      </c>
      <c r="C4305" s="88"/>
      <c r="D4305" s="89" t="s">
        <v>2699</v>
      </c>
      <c r="E4305" s="90"/>
      <c r="F4305" s="91" t="str">
        <f>VLOOKUP($J4297,ASBVs!$A$2:$F$1041,6,FALSE)</f>
        <v xml:space="preserve"> </v>
      </c>
      <c r="G4305" s="34" t="s">
        <v>2669</v>
      </c>
      <c r="H4305" s="35" t="str">
        <f>VLOOKUP($J4297,ASBVs!$A$2:$AU$1041,46,FALSE)</f>
        <v>3</v>
      </c>
      <c r="I4305" s="34" t="s">
        <v>2670</v>
      </c>
      <c r="J4305" s="35" t="str">
        <f>VLOOKUP($J4297,ASBVs!$A$2:$AU$1041,47,FALSE)</f>
        <v>2</v>
      </c>
    </row>
    <row r="4306" spans="2:10" ht="12.6" customHeight="1" x14ac:dyDescent="0.3">
      <c r="B4306" s="93">
        <f>VLOOKUP($J4297,ASBVs!$A$2:$AS$1041,45,FALSE)</f>
        <v>121.64</v>
      </c>
      <c r="C4306" s="94"/>
      <c r="D4306" s="93">
        <f>VLOOKUP($J4297,ASBVs!$A$2:$AS$1041,44,FALSE)</f>
        <v>159.58000000000001</v>
      </c>
      <c r="E4306" s="94"/>
      <c r="F4306" s="92"/>
      <c r="G4306" s="34" t="s">
        <v>2671</v>
      </c>
      <c r="H4306" s="35" t="str">
        <f>VLOOKUP($J4297,ASBVs!$A$2:$AW$1041,48,FALSE)</f>
        <v>2</v>
      </c>
      <c r="I4306" s="34" t="s">
        <v>2672</v>
      </c>
      <c r="J4306" s="35">
        <f>VLOOKUP($J4297,ASBVs!$A$2:$AW$1041,49,FALSE)</f>
        <v>3</v>
      </c>
    </row>
    <row r="4307" spans="2:10" ht="12.6" customHeight="1" x14ac:dyDescent="0.3">
      <c r="B4307" s="36" t="s">
        <v>2696</v>
      </c>
      <c r="C4307" s="95" t="str">
        <f>VLOOKUP($J4297,ASBVs!$A$2:$E$1041,5,FALSE)</f>
        <v xml:space="preserve">Individual </v>
      </c>
      <c r="D4307" s="96"/>
      <c r="E4307" s="97" t="s">
        <v>2697</v>
      </c>
      <c r="F4307" s="98"/>
      <c r="G4307" s="74"/>
      <c r="H4307" s="75"/>
      <c r="I4307" s="37" t="s">
        <v>2698</v>
      </c>
      <c r="J4307" s="38"/>
    </row>
    <row r="4309" spans="2:10" ht="12.6" customHeight="1" x14ac:dyDescent="0.3">
      <c r="B4309" s="76" t="s">
        <v>2692</v>
      </c>
      <c r="C4309" s="77"/>
      <c r="D4309" s="20" t="str">
        <f>VLOOKUP($J4309,ASBVs!$A$2:$B$1041,2,FALSE)</f>
        <v>223911</v>
      </c>
      <c r="E4309" s="21"/>
      <c r="F4309" s="22" t="str">
        <f>VLOOKUP($J4309,ASBVs!$A$2:$J$1041,10,FALSE)</f>
        <v>Twin</v>
      </c>
      <c r="G4309" s="78" t="str">
        <f>VLOOKUP($J4309,ASBVs!$A$2:$AX$1041,50,FALSE)</f>
        <v xml:space="preserve"> </v>
      </c>
      <c r="H4309" s="79"/>
      <c r="I4309" s="23" t="s">
        <v>2693</v>
      </c>
      <c r="J4309" s="24">
        <v>350</v>
      </c>
    </row>
    <row r="4310" spans="2:10" ht="12.6" customHeight="1" x14ac:dyDescent="0.3">
      <c r="B4310" s="25" t="s">
        <v>2694</v>
      </c>
      <c r="C4310" s="80" t="str">
        <f>VLOOKUP($J4309,ASBVs!$A$2:$H$1041,8,FALSE)</f>
        <v>207279</v>
      </c>
      <c r="D4310" s="80"/>
      <c r="E4310" s="81"/>
      <c r="F4310" s="26" t="s">
        <v>2639</v>
      </c>
      <c r="G4310" s="82">
        <f>VLOOKUP($J4309,ASBVs!$A$2:$I$1041,9,FALSE)</f>
        <v>44705</v>
      </c>
      <c r="H4310" s="83"/>
      <c r="I4310" s="83"/>
      <c r="J4310" s="84"/>
    </row>
    <row r="4311" spans="2:10" ht="12.6" customHeight="1" x14ac:dyDescent="0.3">
      <c r="B4311" s="27" t="s">
        <v>0</v>
      </c>
      <c r="C4311" s="28" t="s">
        <v>1</v>
      </c>
      <c r="D4311" s="28" t="s">
        <v>2</v>
      </c>
      <c r="E4311" s="28" t="s">
        <v>3</v>
      </c>
      <c r="F4311" s="27" t="s">
        <v>4</v>
      </c>
      <c r="G4311" s="28" t="s">
        <v>1093</v>
      </c>
      <c r="H4311" s="28" t="s">
        <v>1092</v>
      </c>
      <c r="I4311" s="28" t="s">
        <v>5</v>
      </c>
      <c r="J4311" s="28" t="s">
        <v>2652</v>
      </c>
    </row>
    <row r="4312" spans="2:10" ht="12.6" customHeight="1" x14ac:dyDescent="0.3">
      <c r="B4312" s="29">
        <f>VLOOKUP($J4309,ASBVs!$A$2:$AP$1041,11,FALSE)</f>
        <v>0.3</v>
      </c>
      <c r="C4312" s="29">
        <f>VLOOKUP($J4309,ASBVs!$A$2:$AP$1041,13,FALSE)</f>
        <v>7.44</v>
      </c>
      <c r="D4312" s="29">
        <f>VLOOKUP($J4309,ASBVs!$A$2:$AP$1041,15,FALSE)</f>
        <v>13.11</v>
      </c>
      <c r="E4312" s="29">
        <f>VLOOKUP($J4309,ASBVs!$A$2:$AP$1041,17,FALSE)</f>
        <v>0.79</v>
      </c>
      <c r="F4312" s="29">
        <f>VLOOKUP($J4309,ASBVs!$A$2:$AP$1041,19,FALSE)</f>
        <v>2.2200000000000002</v>
      </c>
      <c r="G4312" s="39">
        <f>VLOOKUP($J4309,ASBVs!$A$2:$AP$1041,41,FALSE)</f>
        <v>0.52</v>
      </c>
      <c r="H4312" s="39">
        <f>VLOOKUP($J4309,ASBVs!$A$2:$AP$1041,39,FALSE)</f>
        <v>0.28000000000000003</v>
      </c>
      <c r="I4312" s="29">
        <f>VLOOKUP($J4309,ASBVs!$A$2:$AP$1041,21,FALSE)</f>
        <v>-0.51</v>
      </c>
      <c r="J4312" s="39">
        <f>VLOOKUP($J4309,ASBVs!$A$2:$AP$1041,31,FALSE)</f>
        <v>0.35</v>
      </c>
    </row>
    <row r="4313" spans="2:10" ht="12.6" customHeight="1" x14ac:dyDescent="0.3">
      <c r="B4313" s="29">
        <f>VLOOKUP($J4309,ASBVs!$A$2:$AP$1041,12,FALSE)</f>
        <v>68</v>
      </c>
      <c r="C4313" s="29">
        <f>VLOOKUP($J4309,ASBVs!$A$2:$AP$1041,14,FALSE)</f>
        <v>71</v>
      </c>
      <c r="D4313" s="29">
        <f>VLOOKUP($J4309,ASBVs!$A$2:$AP$1041,16,FALSE)</f>
        <v>63</v>
      </c>
      <c r="E4313" s="29">
        <f>VLOOKUP($J4309,ASBVs!$A$2:$AP$1041,18,FALSE)</f>
        <v>66</v>
      </c>
      <c r="F4313" s="29">
        <f>VLOOKUP($J4309,ASBVs!$A$2:$AP$1041,20,FALSE)</f>
        <v>66</v>
      </c>
      <c r="G4313" s="29">
        <f>VLOOKUP($J4309,ASBVs!$A$2:$AP$1041,42,FALSE)</f>
        <v>57</v>
      </c>
      <c r="H4313" s="29">
        <f>VLOOKUP($J4309,ASBVs!$A$2:$AP$1041,40,FALSE)</f>
        <v>49</v>
      </c>
      <c r="I4313" s="29">
        <f>VLOOKUP($J4309,ASBVs!$A$2:$AP$1041,22,FALSE)</f>
        <v>60</v>
      </c>
      <c r="J4313" s="29">
        <f>VLOOKUP($J4309,ASBVs!$A$2:$AP$1041,32,FALSE)</f>
        <v>55</v>
      </c>
    </row>
    <row r="4314" spans="2:10" ht="12.6" customHeight="1" x14ac:dyDescent="0.3">
      <c r="B4314" s="31" t="s">
        <v>1089</v>
      </c>
      <c r="C4314" s="27" t="s">
        <v>1090</v>
      </c>
      <c r="D4314" s="27" t="s">
        <v>1091</v>
      </c>
      <c r="E4314" s="27" t="s">
        <v>8</v>
      </c>
      <c r="F4314" s="27" t="s">
        <v>6</v>
      </c>
      <c r="G4314" s="27" t="s">
        <v>7</v>
      </c>
      <c r="H4314" s="27" t="s">
        <v>2638</v>
      </c>
      <c r="I4314" s="85" t="s">
        <v>2700</v>
      </c>
      <c r="J4314" s="86"/>
    </row>
    <row r="4315" spans="2:10" ht="12.6" customHeight="1" x14ac:dyDescent="0.3">
      <c r="B4315" s="30">
        <f>VLOOKUP($J4309,ASBVs!$A$2:$AP$1041,33,FALSE)</f>
        <v>0.06</v>
      </c>
      <c r="C4315" s="30">
        <f>VLOOKUP($J4309,ASBVs!$A$2:$AP$1041,35,FALSE)</f>
        <v>0.25</v>
      </c>
      <c r="D4315" s="30">
        <f>VLOOKUP($J4309,ASBVs!$A$2:$AP$1041,37,FALSE)</f>
        <v>0.01</v>
      </c>
      <c r="E4315" s="32">
        <f>VLOOKUP($J4309,ASBVs!$A$2:$AP$1041,29,FALSE)</f>
        <v>4.0599999999999996</v>
      </c>
      <c r="F4315" s="32">
        <f>VLOOKUP($J4309,ASBVs!$A$2:$AP$1041,23,FALSE)</f>
        <v>-0.4</v>
      </c>
      <c r="G4315" s="32">
        <f>VLOOKUP($J4309,ASBVs!$A$2:$AP$1041,25,FALSE)</f>
        <v>3.21</v>
      </c>
      <c r="H4315" s="32">
        <f>VLOOKUP($J4309,ASBVs!$A$2:$AP$1041,27,FALSE)</f>
        <v>2.23</v>
      </c>
      <c r="I4315" s="86"/>
      <c r="J4315" s="86"/>
    </row>
    <row r="4316" spans="2:10" ht="12.6" customHeight="1" x14ac:dyDescent="0.3">
      <c r="B4316" s="33">
        <f>VLOOKUP($J4309,ASBVs!$A$2:$AP$1041,34,FALSE)</f>
        <v>43</v>
      </c>
      <c r="C4316" s="33">
        <f>VLOOKUP($J4309,ASBVs!$A$2:$AP$1041,36,FALSE)</f>
        <v>52</v>
      </c>
      <c r="D4316" s="33">
        <f>VLOOKUP($J4309,ASBVs!$A$2:$AP$1041,38,FALSE)</f>
        <v>35</v>
      </c>
      <c r="E4316" s="33">
        <f>VLOOKUP($J4309,ASBVs!$A$2:$AP$1041,30,FALSE)</f>
        <v>60</v>
      </c>
      <c r="F4316" s="33">
        <f>VLOOKUP($J4309,ASBVs!$A$2:$AP$1041,24,FALSE)</f>
        <v>49</v>
      </c>
      <c r="G4316" s="33">
        <f>VLOOKUP($J4309,ASBVs!$A$2:$AP$1041,26,FALSE)</f>
        <v>48</v>
      </c>
      <c r="H4316" s="33">
        <f>VLOOKUP($J4309,ASBVs!$A$2:$AP$1041,28,FALSE)</f>
        <v>53</v>
      </c>
      <c r="I4316" s="99">
        <f>VLOOKUP($J4309,ASBVs!$A$2:$AQ$1041,43,FALSE)</f>
        <v>6.9300000000000006</v>
      </c>
      <c r="J4316" s="79"/>
    </row>
    <row r="4317" spans="2:10" ht="12.6" customHeight="1" x14ac:dyDescent="0.3">
      <c r="B4317" s="87" t="s">
        <v>2695</v>
      </c>
      <c r="C4317" s="88"/>
      <c r="D4317" s="89" t="s">
        <v>2699</v>
      </c>
      <c r="E4317" s="90"/>
      <c r="F4317" s="91" t="str">
        <f>VLOOKUP($J4309,ASBVs!$A$2:$F$1041,6,FALSE)</f>
        <v xml:space="preserve"> </v>
      </c>
      <c r="G4317" s="34" t="s">
        <v>2669</v>
      </c>
      <c r="H4317" s="35" t="str">
        <f>VLOOKUP($J4309,ASBVs!$A$2:$AU$1041,46,FALSE)</f>
        <v>2</v>
      </c>
      <c r="I4317" s="34" t="s">
        <v>2670</v>
      </c>
      <c r="J4317" s="35" t="str">
        <f>VLOOKUP($J4309,ASBVs!$A$2:$AU$1041,47,FALSE)</f>
        <v>2</v>
      </c>
    </row>
    <row r="4318" spans="2:10" ht="12.6" customHeight="1" x14ac:dyDescent="0.3">
      <c r="B4318" s="93">
        <f>VLOOKUP($J4309,ASBVs!$A$2:$AS$1041,45,FALSE)</f>
        <v>121.45</v>
      </c>
      <c r="C4318" s="94"/>
      <c r="D4318" s="93">
        <f>VLOOKUP($J4309,ASBVs!$A$2:$AS$1041,44,FALSE)</f>
        <v>165.08</v>
      </c>
      <c r="E4318" s="94"/>
      <c r="F4318" s="92"/>
      <c r="G4318" s="34" t="s">
        <v>2671</v>
      </c>
      <c r="H4318" s="35" t="str">
        <f>VLOOKUP($J4309,ASBVs!$A$2:$AW$1041,48,FALSE)</f>
        <v>2</v>
      </c>
      <c r="I4318" s="34" t="s">
        <v>2672</v>
      </c>
      <c r="J4318" s="35">
        <f>VLOOKUP($J4309,ASBVs!$A$2:$AW$1041,49,FALSE)</f>
        <v>3</v>
      </c>
    </row>
    <row r="4319" spans="2:10" ht="12.6" customHeight="1" x14ac:dyDescent="0.3">
      <c r="B4319" s="36" t="s">
        <v>2696</v>
      </c>
      <c r="C4319" s="95" t="str">
        <f>VLOOKUP($J4309,ASBVs!$A$2:$E$1041,5,FALSE)</f>
        <v xml:space="preserve">Individual </v>
      </c>
      <c r="D4319" s="96"/>
      <c r="E4319" s="97" t="s">
        <v>2697</v>
      </c>
      <c r="F4319" s="98"/>
      <c r="G4319" s="74"/>
      <c r="H4319" s="75"/>
      <c r="I4319" s="37" t="s">
        <v>2698</v>
      </c>
      <c r="J4319" s="38"/>
    </row>
    <row r="4321" spans="2:10" ht="12.6" customHeight="1" x14ac:dyDescent="0.3">
      <c r="B4321" s="76" t="s">
        <v>2692</v>
      </c>
      <c r="C4321" s="77"/>
      <c r="D4321" s="20" t="str">
        <f>VLOOKUP($J4321,ASBVs!$A$2:$B$1041,2,FALSE)</f>
        <v>224109</v>
      </c>
      <c r="E4321" s="21"/>
      <c r="F4321" s="22" t="str">
        <f>VLOOKUP($J4321,ASBVs!$A$2:$J$1041,10,FALSE)</f>
        <v>Twin</v>
      </c>
      <c r="G4321" s="78" t="str">
        <f>VLOOKUP($J4321,ASBVs!$A$2:$AX$1041,50,FALSE)</f>
        <v xml:space="preserve"> </v>
      </c>
      <c r="H4321" s="79"/>
      <c r="I4321" s="23" t="s">
        <v>2693</v>
      </c>
      <c r="J4321" s="24">
        <v>351</v>
      </c>
    </row>
    <row r="4322" spans="2:10" ht="12.6" customHeight="1" x14ac:dyDescent="0.3">
      <c r="B4322" s="25" t="s">
        <v>2694</v>
      </c>
      <c r="C4322" s="80" t="str">
        <f>VLOOKUP($J4321,ASBVs!$A$2:$H$1041,8,FALSE)</f>
        <v>196104</v>
      </c>
      <c r="D4322" s="80"/>
      <c r="E4322" s="81"/>
      <c r="F4322" s="26" t="s">
        <v>2639</v>
      </c>
      <c r="G4322" s="82">
        <f>VLOOKUP($J4321,ASBVs!$A$2:$I$1041,9,FALSE)</f>
        <v>44707</v>
      </c>
      <c r="H4322" s="83"/>
      <c r="I4322" s="83"/>
      <c r="J4322" s="84"/>
    </row>
    <row r="4323" spans="2:10" ht="12.6" customHeight="1" x14ac:dyDescent="0.3">
      <c r="B4323" s="27" t="s">
        <v>0</v>
      </c>
      <c r="C4323" s="28" t="s">
        <v>1</v>
      </c>
      <c r="D4323" s="28" t="s">
        <v>2</v>
      </c>
      <c r="E4323" s="28" t="s">
        <v>3</v>
      </c>
      <c r="F4323" s="27" t="s">
        <v>4</v>
      </c>
      <c r="G4323" s="28" t="s">
        <v>1093</v>
      </c>
      <c r="H4323" s="28" t="s">
        <v>1092</v>
      </c>
      <c r="I4323" s="28" t="s">
        <v>5</v>
      </c>
      <c r="J4323" s="28" t="s">
        <v>2652</v>
      </c>
    </row>
    <row r="4324" spans="2:10" ht="12.6" customHeight="1" x14ac:dyDescent="0.3">
      <c r="B4324" s="29">
        <f>VLOOKUP($J4321,ASBVs!$A$2:$AP$1041,11,FALSE)</f>
        <v>0.36</v>
      </c>
      <c r="C4324" s="29">
        <f>VLOOKUP($J4321,ASBVs!$A$2:$AP$1041,13,FALSE)</f>
        <v>8.56</v>
      </c>
      <c r="D4324" s="29">
        <f>VLOOKUP($J4321,ASBVs!$A$2:$AP$1041,15,FALSE)</f>
        <v>14.04</v>
      </c>
      <c r="E4324" s="29">
        <f>VLOOKUP($J4321,ASBVs!$A$2:$AP$1041,17,FALSE)</f>
        <v>0.41</v>
      </c>
      <c r="F4324" s="29">
        <f>VLOOKUP($J4321,ASBVs!$A$2:$AP$1041,19,FALSE)</f>
        <v>2.34</v>
      </c>
      <c r="G4324" s="39">
        <f>VLOOKUP($J4321,ASBVs!$A$2:$AP$1041,41,FALSE)</f>
        <v>0.25</v>
      </c>
      <c r="H4324" s="39">
        <f>VLOOKUP($J4321,ASBVs!$A$2:$AP$1041,39,FALSE)</f>
        <v>0.08</v>
      </c>
      <c r="I4324" s="29">
        <f>VLOOKUP($J4321,ASBVs!$A$2:$AP$1041,21,FALSE)</f>
        <v>-0.5</v>
      </c>
      <c r="J4324" s="39">
        <f>VLOOKUP($J4321,ASBVs!$A$2:$AP$1041,31,FALSE)</f>
        <v>0.18</v>
      </c>
    </row>
    <row r="4325" spans="2:10" ht="12.6" customHeight="1" x14ac:dyDescent="0.3">
      <c r="B4325" s="29">
        <f>VLOOKUP($J4321,ASBVs!$A$2:$AP$1041,12,FALSE)</f>
        <v>68</v>
      </c>
      <c r="C4325" s="29">
        <f>VLOOKUP($J4321,ASBVs!$A$2:$AP$1041,14,FALSE)</f>
        <v>71</v>
      </c>
      <c r="D4325" s="29">
        <f>VLOOKUP($J4321,ASBVs!$A$2:$AP$1041,16,FALSE)</f>
        <v>63</v>
      </c>
      <c r="E4325" s="29">
        <f>VLOOKUP($J4321,ASBVs!$A$2:$AP$1041,18,FALSE)</f>
        <v>66</v>
      </c>
      <c r="F4325" s="29">
        <f>VLOOKUP($J4321,ASBVs!$A$2:$AP$1041,20,FALSE)</f>
        <v>66</v>
      </c>
      <c r="G4325" s="29">
        <f>VLOOKUP($J4321,ASBVs!$A$2:$AP$1041,42,FALSE)</f>
        <v>61</v>
      </c>
      <c r="H4325" s="29">
        <f>VLOOKUP($J4321,ASBVs!$A$2:$AP$1041,40,FALSE)</f>
        <v>51</v>
      </c>
      <c r="I4325" s="29">
        <f>VLOOKUP($J4321,ASBVs!$A$2:$AP$1041,22,FALSE)</f>
        <v>62</v>
      </c>
      <c r="J4325" s="29">
        <f>VLOOKUP($J4321,ASBVs!$A$2:$AP$1041,32,FALSE)</f>
        <v>59</v>
      </c>
    </row>
    <row r="4326" spans="2:10" ht="12.6" customHeight="1" x14ac:dyDescent="0.3">
      <c r="B4326" s="31" t="s">
        <v>1089</v>
      </c>
      <c r="C4326" s="27" t="s">
        <v>1090</v>
      </c>
      <c r="D4326" s="27" t="s">
        <v>1091</v>
      </c>
      <c r="E4326" s="27" t="s">
        <v>8</v>
      </c>
      <c r="F4326" s="27" t="s">
        <v>6</v>
      </c>
      <c r="G4326" s="27" t="s">
        <v>7</v>
      </c>
      <c r="H4326" s="27" t="s">
        <v>2638</v>
      </c>
      <c r="I4326" s="85" t="s">
        <v>2700</v>
      </c>
      <c r="J4326" s="86"/>
    </row>
    <row r="4327" spans="2:10" ht="12.6" customHeight="1" x14ac:dyDescent="0.3">
      <c r="B4327" s="30">
        <f>VLOOKUP($J4321,ASBVs!$A$2:$AP$1041,33,FALSE)</f>
        <v>-0.01</v>
      </c>
      <c r="C4327" s="30">
        <f>VLOOKUP($J4321,ASBVs!$A$2:$AP$1041,35,FALSE)</f>
        <v>0.1</v>
      </c>
      <c r="D4327" s="30">
        <f>VLOOKUP($J4321,ASBVs!$A$2:$AP$1041,37,FALSE)</f>
        <v>0.01</v>
      </c>
      <c r="E4327" s="32">
        <f>VLOOKUP($J4321,ASBVs!$A$2:$AP$1041,29,FALSE)</f>
        <v>4.3</v>
      </c>
      <c r="F4327" s="32">
        <f>VLOOKUP($J4321,ASBVs!$A$2:$AP$1041,23,FALSE)</f>
        <v>-0.14000000000000001</v>
      </c>
      <c r="G4327" s="32">
        <f>VLOOKUP($J4321,ASBVs!$A$2:$AP$1041,25,FALSE)</f>
        <v>4.91</v>
      </c>
      <c r="H4327" s="32">
        <f>VLOOKUP($J4321,ASBVs!$A$2:$AP$1041,27,FALSE)</f>
        <v>2.11</v>
      </c>
      <c r="I4327" s="86"/>
      <c r="J4327" s="86"/>
    </row>
    <row r="4328" spans="2:10" ht="12.6" customHeight="1" x14ac:dyDescent="0.3">
      <c r="B4328" s="33">
        <f>VLOOKUP($J4321,ASBVs!$A$2:$AP$1041,34,FALSE)</f>
        <v>45</v>
      </c>
      <c r="C4328" s="33">
        <f>VLOOKUP($J4321,ASBVs!$A$2:$AP$1041,36,FALSE)</f>
        <v>55</v>
      </c>
      <c r="D4328" s="33">
        <f>VLOOKUP($J4321,ASBVs!$A$2:$AP$1041,38,FALSE)</f>
        <v>38</v>
      </c>
      <c r="E4328" s="33">
        <f>VLOOKUP($J4321,ASBVs!$A$2:$AP$1041,30,FALSE)</f>
        <v>61</v>
      </c>
      <c r="F4328" s="33">
        <f>VLOOKUP($J4321,ASBVs!$A$2:$AP$1041,24,FALSE)</f>
        <v>52</v>
      </c>
      <c r="G4328" s="33">
        <f>VLOOKUP($J4321,ASBVs!$A$2:$AP$1041,26,FALSE)</f>
        <v>51</v>
      </c>
      <c r="H4328" s="33">
        <f>VLOOKUP($J4321,ASBVs!$A$2:$AP$1041,28,FALSE)</f>
        <v>54</v>
      </c>
      <c r="I4328" s="99">
        <f>VLOOKUP($J4321,ASBVs!$A$2:$AQ$1041,43,FALSE)</f>
        <v>8.06</v>
      </c>
      <c r="J4328" s="79"/>
    </row>
    <row r="4329" spans="2:10" ht="12.6" customHeight="1" x14ac:dyDescent="0.3">
      <c r="B4329" s="87" t="s">
        <v>2695</v>
      </c>
      <c r="C4329" s="88"/>
      <c r="D4329" s="89" t="s">
        <v>2699</v>
      </c>
      <c r="E4329" s="90"/>
      <c r="F4329" s="91" t="str">
        <f>VLOOKUP($J4321,ASBVs!$A$2:$F$1041,6,FALSE)</f>
        <v xml:space="preserve"> </v>
      </c>
      <c r="G4329" s="34" t="s">
        <v>2669</v>
      </c>
      <c r="H4329" s="35" t="str">
        <f>VLOOKUP($J4321,ASBVs!$A$2:$AU$1041,46,FALSE)</f>
        <v>3</v>
      </c>
      <c r="I4329" s="34" t="s">
        <v>2670</v>
      </c>
      <c r="J4329" s="35" t="str">
        <f>VLOOKUP($J4321,ASBVs!$A$2:$AU$1041,47,FALSE)</f>
        <v>2</v>
      </c>
    </row>
    <row r="4330" spans="2:10" ht="12.6" customHeight="1" x14ac:dyDescent="0.3">
      <c r="B4330" s="93">
        <f>VLOOKUP($J4321,ASBVs!$A$2:$AS$1041,45,FALSE)</f>
        <v>115.83</v>
      </c>
      <c r="C4330" s="94"/>
      <c r="D4330" s="93">
        <f>VLOOKUP($J4321,ASBVs!$A$2:$AS$1041,44,FALSE)</f>
        <v>147.77000000000001</v>
      </c>
      <c r="E4330" s="94"/>
      <c r="F4330" s="92"/>
      <c r="G4330" s="34" t="s">
        <v>2671</v>
      </c>
      <c r="H4330" s="35" t="str">
        <f>VLOOKUP($J4321,ASBVs!$A$2:$AW$1041,48,FALSE)</f>
        <v>2</v>
      </c>
      <c r="I4330" s="34" t="s">
        <v>2672</v>
      </c>
      <c r="J4330" s="35">
        <f>VLOOKUP($J4321,ASBVs!$A$2:$AW$1041,49,FALSE)</f>
        <v>4</v>
      </c>
    </row>
    <row r="4331" spans="2:10" ht="12.6" customHeight="1" x14ac:dyDescent="0.3">
      <c r="B4331" s="36" t="s">
        <v>2696</v>
      </c>
      <c r="C4331" s="95" t="str">
        <f>VLOOKUP($J4321,ASBVs!$A$2:$E$1041,5,FALSE)</f>
        <v xml:space="preserve">Individual </v>
      </c>
      <c r="D4331" s="96"/>
      <c r="E4331" s="97" t="s">
        <v>2697</v>
      </c>
      <c r="F4331" s="98"/>
      <c r="G4331" s="74"/>
      <c r="H4331" s="75"/>
      <c r="I4331" s="37" t="s">
        <v>2698</v>
      </c>
      <c r="J4331" s="38"/>
    </row>
    <row r="4333" spans="2:10" ht="12.6" customHeight="1" x14ac:dyDescent="0.3">
      <c r="B4333" s="76" t="s">
        <v>2692</v>
      </c>
      <c r="C4333" s="77"/>
      <c r="D4333" s="20" t="str">
        <f>VLOOKUP($J4333,ASBVs!$A$2:$B$1041,2,FALSE)</f>
        <v>224830</v>
      </c>
      <c r="E4333" s="21"/>
      <c r="F4333" s="22" t="str">
        <f>VLOOKUP($J4333,ASBVs!$A$2:$J$1041,10,FALSE)</f>
        <v>Single</v>
      </c>
      <c r="G4333" s="78" t="str">
        <f>VLOOKUP($J4333,ASBVs!$A$2:$AX$1041,50,FALSE)</f>
        <v xml:space="preserve"> </v>
      </c>
      <c r="H4333" s="79"/>
      <c r="I4333" s="23" t="s">
        <v>2693</v>
      </c>
      <c r="J4333" s="24">
        <v>352</v>
      </c>
    </row>
    <row r="4334" spans="2:10" ht="12.6" customHeight="1" x14ac:dyDescent="0.3">
      <c r="B4334" s="25" t="s">
        <v>2694</v>
      </c>
      <c r="C4334" s="80" t="str">
        <f>VLOOKUP($J4333,ASBVs!$A$2:$H$1041,8,FALSE)</f>
        <v>218812</v>
      </c>
      <c r="D4334" s="80"/>
      <c r="E4334" s="81"/>
      <c r="F4334" s="26" t="s">
        <v>2639</v>
      </c>
      <c r="G4334" s="82">
        <f>VLOOKUP($J4333,ASBVs!$A$2:$I$1041,9,FALSE)</f>
        <v>44711</v>
      </c>
      <c r="H4334" s="83"/>
      <c r="I4334" s="83"/>
      <c r="J4334" s="84"/>
    </row>
    <row r="4335" spans="2:10" ht="12.6" customHeight="1" x14ac:dyDescent="0.3">
      <c r="B4335" s="27" t="s">
        <v>0</v>
      </c>
      <c r="C4335" s="28" t="s">
        <v>1</v>
      </c>
      <c r="D4335" s="28" t="s">
        <v>2</v>
      </c>
      <c r="E4335" s="28" t="s">
        <v>3</v>
      </c>
      <c r="F4335" s="27" t="s">
        <v>4</v>
      </c>
      <c r="G4335" s="28" t="s">
        <v>1093</v>
      </c>
      <c r="H4335" s="28" t="s">
        <v>1092</v>
      </c>
      <c r="I4335" s="28" t="s">
        <v>5</v>
      </c>
      <c r="J4335" s="28" t="s">
        <v>2652</v>
      </c>
    </row>
    <row r="4336" spans="2:10" ht="12.6" customHeight="1" x14ac:dyDescent="0.3">
      <c r="B4336" s="29">
        <f>VLOOKUP($J4333,ASBVs!$A$2:$AP$1041,11,FALSE)</f>
        <v>0.44</v>
      </c>
      <c r="C4336" s="29">
        <f>VLOOKUP($J4333,ASBVs!$A$2:$AP$1041,13,FALSE)</f>
        <v>7.23</v>
      </c>
      <c r="D4336" s="29">
        <f>VLOOKUP($J4333,ASBVs!$A$2:$AP$1041,15,FALSE)</f>
        <v>8.82</v>
      </c>
      <c r="E4336" s="29">
        <f>VLOOKUP($J4333,ASBVs!$A$2:$AP$1041,17,FALSE)</f>
        <v>-0.01</v>
      </c>
      <c r="F4336" s="29">
        <f>VLOOKUP($J4333,ASBVs!$A$2:$AP$1041,19,FALSE)</f>
        <v>1.85</v>
      </c>
      <c r="G4336" s="39">
        <f>VLOOKUP($J4333,ASBVs!$A$2:$AP$1041,41,FALSE)</f>
        <v>0.44</v>
      </c>
      <c r="H4336" s="39">
        <f>VLOOKUP($J4333,ASBVs!$A$2:$AP$1041,39,FALSE)</f>
        <v>0.31</v>
      </c>
      <c r="I4336" s="29">
        <f>VLOOKUP($J4333,ASBVs!$A$2:$AP$1041,21,FALSE)</f>
        <v>-0.51</v>
      </c>
      <c r="J4336" s="39">
        <f>VLOOKUP($J4333,ASBVs!$A$2:$AP$1041,31,FALSE)</f>
        <v>0.26</v>
      </c>
    </row>
    <row r="4337" spans="2:10" ht="12.6" customHeight="1" x14ac:dyDescent="0.3">
      <c r="B4337" s="29">
        <f>VLOOKUP($J4333,ASBVs!$A$2:$AP$1041,12,FALSE)</f>
        <v>64</v>
      </c>
      <c r="C4337" s="29">
        <f>VLOOKUP($J4333,ASBVs!$A$2:$AP$1041,14,FALSE)</f>
        <v>70</v>
      </c>
      <c r="D4337" s="29">
        <f>VLOOKUP($J4333,ASBVs!$A$2:$AP$1041,16,FALSE)</f>
        <v>57</v>
      </c>
      <c r="E4337" s="29">
        <f>VLOOKUP($J4333,ASBVs!$A$2:$AP$1041,18,FALSE)</f>
        <v>63</v>
      </c>
      <c r="F4337" s="29">
        <f>VLOOKUP($J4333,ASBVs!$A$2:$AP$1041,20,FALSE)</f>
        <v>64</v>
      </c>
      <c r="G4337" s="29">
        <f>VLOOKUP($J4333,ASBVs!$A$2:$AP$1041,42,FALSE)</f>
        <v>49</v>
      </c>
      <c r="H4337" s="29">
        <f>VLOOKUP($J4333,ASBVs!$A$2:$AP$1041,40,FALSE)</f>
        <v>43</v>
      </c>
      <c r="I4337" s="29">
        <f>VLOOKUP($J4333,ASBVs!$A$2:$AP$1041,22,FALSE)</f>
        <v>55</v>
      </c>
      <c r="J4337" s="29">
        <f>VLOOKUP($J4333,ASBVs!$A$2:$AP$1041,32,FALSE)</f>
        <v>47</v>
      </c>
    </row>
    <row r="4338" spans="2:10" ht="12.6" customHeight="1" x14ac:dyDescent="0.3">
      <c r="B4338" s="31" t="s">
        <v>1089</v>
      </c>
      <c r="C4338" s="27" t="s">
        <v>1090</v>
      </c>
      <c r="D4338" s="27" t="s">
        <v>1091</v>
      </c>
      <c r="E4338" s="27" t="s">
        <v>8</v>
      </c>
      <c r="F4338" s="27" t="s">
        <v>6</v>
      </c>
      <c r="G4338" s="27" t="s">
        <v>7</v>
      </c>
      <c r="H4338" s="27" t="s">
        <v>2638</v>
      </c>
      <c r="I4338" s="85" t="s">
        <v>2700</v>
      </c>
      <c r="J4338" s="86"/>
    </row>
    <row r="4339" spans="2:10" ht="12.6" customHeight="1" x14ac:dyDescent="0.3">
      <c r="B4339" s="30">
        <f>VLOOKUP($J4333,ASBVs!$A$2:$AP$1041,33,FALSE)</f>
        <v>0.05</v>
      </c>
      <c r="C4339" s="30">
        <f>VLOOKUP($J4333,ASBVs!$A$2:$AP$1041,35,FALSE)</f>
        <v>0.3</v>
      </c>
      <c r="D4339" s="30">
        <f>VLOOKUP($J4333,ASBVs!$A$2:$AP$1041,37,FALSE)</f>
        <v>0.01</v>
      </c>
      <c r="E4339" s="32">
        <f>VLOOKUP($J4333,ASBVs!$A$2:$AP$1041,29,FALSE)</f>
        <v>4.55</v>
      </c>
      <c r="F4339" s="32">
        <f>VLOOKUP($J4333,ASBVs!$A$2:$AP$1041,23,FALSE)</f>
        <v>-0.23</v>
      </c>
      <c r="G4339" s="32">
        <f>VLOOKUP($J4333,ASBVs!$A$2:$AP$1041,25,FALSE)</f>
        <v>2.63</v>
      </c>
      <c r="H4339" s="32">
        <f>VLOOKUP($J4333,ASBVs!$A$2:$AP$1041,27,FALSE)</f>
        <v>1.45</v>
      </c>
      <c r="I4339" s="86"/>
      <c r="J4339" s="86"/>
    </row>
    <row r="4340" spans="2:10" ht="12.6" customHeight="1" x14ac:dyDescent="0.3">
      <c r="B4340" s="33">
        <f>VLOOKUP($J4333,ASBVs!$A$2:$AP$1041,34,FALSE)</f>
        <v>38</v>
      </c>
      <c r="C4340" s="33">
        <f>VLOOKUP($J4333,ASBVs!$A$2:$AP$1041,36,FALSE)</f>
        <v>46</v>
      </c>
      <c r="D4340" s="33">
        <f>VLOOKUP($J4333,ASBVs!$A$2:$AP$1041,38,FALSE)</f>
        <v>32</v>
      </c>
      <c r="E4340" s="33">
        <f>VLOOKUP($J4333,ASBVs!$A$2:$AP$1041,30,FALSE)</f>
        <v>59</v>
      </c>
      <c r="F4340" s="33">
        <f>VLOOKUP($J4333,ASBVs!$A$2:$AP$1041,24,FALSE)</f>
        <v>45</v>
      </c>
      <c r="G4340" s="33">
        <f>VLOOKUP($J4333,ASBVs!$A$2:$AP$1041,26,FALSE)</f>
        <v>44</v>
      </c>
      <c r="H4340" s="33">
        <f>VLOOKUP($J4333,ASBVs!$A$2:$AP$1041,28,FALSE)</f>
        <v>48</v>
      </c>
      <c r="I4340" s="99">
        <f>VLOOKUP($J4333,ASBVs!$A$2:$AQ$1041,43,FALSE)</f>
        <v>6.7200000000000006</v>
      </c>
      <c r="J4340" s="79"/>
    </row>
    <row r="4341" spans="2:10" ht="12.6" customHeight="1" x14ac:dyDescent="0.3">
      <c r="B4341" s="87" t="s">
        <v>2695</v>
      </c>
      <c r="C4341" s="88"/>
      <c r="D4341" s="89" t="s">
        <v>2699</v>
      </c>
      <c r="E4341" s="90"/>
      <c r="F4341" s="91" t="str">
        <f>VLOOKUP($J4333,ASBVs!$A$2:$F$1041,6,FALSE)</f>
        <v xml:space="preserve"> </v>
      </c>
      <c r="G4341" s="34" t="s">
        <v>2669</v>
      </c>
      <c r="H4341" s="35" t="str">
        <f>VLOOKUP($J4333,ASBVs!$A$2:$AU$1041,46,FALSE)</f>
        <v>2</v>
      </c>
      <c r="I4341" s="34" t="s">
        <v>2670</v>
      </c>
      <c r="J4341" s="35" t="str">
        <f>VLOOKUP($J4333,ASBVs!$A$2:$AU$1041,47,FALSE)</f>
        <v>1</v>
      </c>
    </row>
    <row r="4342" spans="2:10" ht="12.6" customHeight="1" x14ac:dyDescent="0.3">
      <c r="B4342" s="93">
        <f>VLOOKUP($J4333,ASBVs!$A$2:$AS$1041,45,FALSE)</f>
        <v>126.99</v>
      </c>
      <c r="C4342" s="94"/>
      <c r="D4342" s="93">
        <f>VLOOKUP($J4333,ASBVs!$A$2:$AS$1041,44,FALSE)</f>
        <v>165.17</v>
      </c>
      <c r="E4342" s="94"/>
      <c r="F4342" s="92"/>
      <c r="G4342" s="34" t="s">
        <v>2671</v>
      </c>
      <c r="H4342" s="35" t="str">
        <f>VLOOKUP($J4333,ASBVs!$A$2:$AW$1041,48,FALSE)</f>
        <v>1</v>
      </c>
      <c r="I4342" s="34" t="s">
        <v>2672</v>
      </c>
      <c r="J4342" s="35">
        <f>VLOOKUP($J4333,ASBVs!$A$2:$AW$1041,49,FALSE)</f>
        <v>3</v>
      </c>
    </row>
    <row r="4343" spans="2:10" ht="12.6" customHeight="1" x14ac:dyDescent="0.3">
      <c r="B4343" s="36" t="s">
        <v>2696</v>
      </c>
      <c r="C4343" s="95" t="str">
        <f>VLOOKUP($J4333,ASBVs!$A$2:$E$1041,5,FALSE)</f>
        <v xml:space="preserve">Individual </v>
      </c>
      <c r="D4343" s="96"/>
      <c r="E4343" s="97" t="s">
        <v>2697</v>
      </c>
      <c r="F4343" s="98"/>
      <c r="G4343" s="74"/>
      <c r="H4343" s="75"/>
      <c r="I4343" s="37" t="s">
        <v>2698</v>
      </c>
      <c r="J4343" s="38"/>
    </row>
    <row r="4345" spans="2:10" ht="12.6" customHeight="1" x14ac:dyDescent="0.3">
      <c r="B4345" s="76" t="s">
        <v>2692</v>
      </c>
      <c r="C4345" s="77"/>
      <c r="D4345" s="20" t="str">
        <f>VLOOKUP($J4345,ASBVs!$A$2:$B$1041,2,FALSE)</f>
        <v>224790</v>
      </c>
      <c r="E4345" s="21"/>
      <c r="F4345" s="22" t="str">
        <f>VLOOKUP($J4345,ASBVs!$A$2:$J$1041,10,FALSE)</f>
        <v>Twin</v>
      </c>
      <c r="G4345" s="78" t="str">
        <f>VLOOKUP($J4345,ASBVs!$A$2:$AX$1041,50,FALSE)</f>
        <v>«««««</v>
      </c>
      <c r="H4345" s="79"/>
      <c r="I4345" s="23" t="s">
        <v>2693</v>
      </c>
      <c r="J4345" s="24">
        <v>353</v>
      </c>
    </row>
    <row r="4346" spans="2:10" ht="12.6" customHeight="1" x14ac:dyDescent="0.3">
      <c r="B4346" s="25" t="s">
        <v>2694</v>
      </c>
      <c r="C4346" s="80" t="str">
        <f>VLOOKUP($J4345,ASBVs!$A$2:$H$1041,8,FALSE)</f>
        <v>218959</v>
      </c>
      <c r="D4346" s="80"/>
      <c r="E4346" s="81"/>
      <c r="F4346" s="26" t="s">
        <v>2639</v>
      </c>
      <c r="G4346" s="82">
        <f>VLOOKUP($J4345,ASBVs!$A$2:$I$1041,9,FALSE)</f>
        <v>44711</v>
      </c>
      <c r="H4346" s="83"/>
      <c r="I4346" s="83"/>
      <c r="J4346" s="84"/>
    </row>
    <row r="4347" spans="2:10" ht="12.6" customHeight="1" x14ac:dyDescent="0.3">
      <c r="B4347" s="27" t="s">
        <v>0</v>
      </c>
      <c r="C4347" s="28" t="s">
        <v>1</v>
      </c>
      <c r="D4347" s="28" t="s">
        <v>2</v>
      </c>
      <c r="E4347" s="28" t="s">
        <v>3</v>
      </c>
      <c r="F4347" s="27" t="s">
        <v>4</v>
      </c>
      <c r="G4347" s="28" t="s">
        <v>1093</v>
      </c>
      <c r="H4347" s="28" t="s">
        <v>1092</v>
      </c>
      <c r="I4347" s="28" t="s">
        <v>5</v>
      </c>
      <c r="J4347" s="28" t="s">
        <v>2652</v>
      </c>
    </row>
    <row r="4348" spans="2:10" ht="12.6" customHeight="1" x14ac:dyDescent="0.3">
      <c r="B4348" s="29">
        <f>VLOOKUP($J4345,ASBVs!$A$2:$AP$1041,11,FALSE)</f>
        <v>0.41</v>
      </c>
      <c r="C4348" s="29">
        <f>VLOOKUP($J4345,ASBVs!$A$2:$AP$1041,13,FALSE)</f>
        <v>7.97</v>
      </c>
      <c r="D4348" s="29">
        <f>VLOOKUP($J4345,ASBVs!$A$2:$AP$1041,15,FALSE)</f>
        <v>14.41</v>
      </c>
      <c r="E4348" s="29">
        <f>VLOOKUP($J4345,ASBVs!$A$2:$AP$1041,17,FALSE)</f>
        <v>0.36</v>
      </c>
      <c r="F4348" s="29">
        <f>VLOOKUP($J4345,ASBVs!$A$2:$AP$1041,19,FALSE)</f>
        <v>2.19</v>
      </c>
      <c r="G4348" s="39">
        <f>VLOOKUP($J4345,ASBVs!$A$2:$AP$1041,41,FALSE)</f>
        <v>0.41</v>
      </c>
      <c r="H4348" s="39">
        <f>VLOOKUP($J4345,ASBVs!$A$2:$AP$1041,39,FALSE)</f>
        <v>0.25</v>
      </c>
      <c r="I4348" s="29">
        <f>VLOOKUP($J4345,ASBVs!$A$2:$AP$1041,21,FALSE)</f>
        <v>-0.19</v>
      </c>
      <c r="J4348" s="39">
        <f>VLOOKUP($J4345,ASBVs!$A$2:$AP$1041,31,FALSE)</f>
        <v>0.27</v>
      </c>
    </row>
    <row r="4349" spans="2:10" ht="12.6" customHeight="1" x14ac:dyDescent="0.3">
      <c r="B4349" s="29">
        <f>VLOOKUP($J4345,ASBVs!$A$2:$AP$1041,12,FALSE)</f>
        <v>65</v>
      </c>
      <c r="C4349" s="29">
        <f>VLOOKUP($J4345,ASBVs!$A$2:$AP$1041,14,FALSE)</f>
        <v>71</v>
      </c>
      <c r="D4349" s="29">
        <f>VLOOKUP($J4345,ASBVs!$A$2:$AP$1041,16,FALSE)</f>
        <v>59</v>
      </c>
      <c r="E4349" s="29">
        <f>VLOOKUP($J4345,ASBVs!$A$2:$AP$1041,18,FALSE)</f>
        <v>64</v>
      </c>
      <c r="F4349" s="29">
        <f>VLOOKUP($J4345,ASBVs!$A$2:$AP$1041,20,FALSE)</f>
        <v>65</v>
      </c>
      <c r="G4349" s="29">
        <f>VLOOKUP($J4345,ASBVs!$A$2:$AP$1041,42,FALSE)</f>
        <v>51</v>
      </c>
      <c r="H4349" s="29">
        <f>VLOOKUP($J4345,ASBVs!$A$2:$AP$1041,40,FALSE)</f>
        <v>45</v>
      </c>
      <c r="I4349" s="29">
        <f>VLOOKUP($J4345,ASBVs!$A$2:$AP$1041,22,FALSE)</f>
        <v>55</v>
      </c>
      <c r="J4349" s="29">
        <f>VLOOKUP($J4345,ASBVs!$A$2:$AP$1041,32,FALSE)</f>
        <v>49</v>
      </c>
    </row>
    <row r="4350" spans="2:10" ht="12.6" customHeight="1" x14ac:dyDescent="0.3">
      <c r="B4350" s="31" t="s">
        <v>1089</v>
      </c>
      <c r="C4350" s="27" t="s">
        <v>1090</v>
      </c>
      <c r="D4350" s="27" t="s">
        <v>1091</v>
      </c>
      <c r="E4350" s="27" t="s">
        <v>8</v>
      </c>
      <c r="F4350" s="27" t="s">
        <v>6</v>
      </c>
      <c r="G4350" s="27" t="s">
        <v>7</v>
      </c>
      <c r="H4350" s="27" t="s">
        <v>2638</v>
      </c>
      <c r="I4350" s="85" t="s">
        <v>2700</v>
      </c>
      <c r="J4350" s="86"/>
    </row>
    <row r="4351" spans="2:10" ht="12.6" customHeight="1" x14ac:dyDescent="0.3">
      <c r="B4351" s="30">
        <f>VLOOKUP($J4345,ASBVs!$A$2:$AP$1041,33,FALSE)</f>
        <v>0.02</v>
      </c>
      <c r="C4351" s="30">
        <f>VLOOKUP($J4345,ASBVs!$A$2:$AP$1041,35,FALSE)</f>
        <v>0.25</v>
      </c>
      <c r="D4351" s="30">
        <f>VLOOKUP($J4345,ASBVs!$A$2:$AP$1041,37,FALSE)</f>
        <v>0.02</v>
      </c>
      <c r="E4351" s="32">
        <f>VLOOKUP($J4345,ASBVs!$A$2:$AP$1041,29,FALSE)</f>
        <v>4.17</v>
      </c>
      <c r="F4351" s="32">
        <f>VLOOKUP($J4345,ASBVs!$A$2:$AP$1041,23,FALSE)</f>
        <v>0.08</v>
      </c>
      <c r="G4351" s="32">
        <f>VLOOKUP($J4345,ASBVs!$A$2:$AP$1041,25,FALSE)</f>
        <v>3.39</v>
      </c>
      <c r="H4351" s="32">
        <f>VLOOKUP($J4345,ASBVs!$A$2:$AP$1041,27,FALSE)</f>
        <v>2.4500000000000002</v>
      </c>
      <c r="I4351" s="86"/>
      <c r="J4351" s="86"/>
    </row>
    <row r="4352" spans="2:10" ht="12.6" customHeight="1" x14ac:dyDescent="0.3">
      <c r="B4352" s="33">
        <f>VLOOKUP($J4345,ASBVs!$A$2:$AP$1041,34,FALSE)</f>
        <v>40</v>
      </c>
      <c r="C4352" s="33">
        <f>VLOOKUP($J4345,ASBVs!$A$2:$AP$1041,36,FALSE)</f>
        <v>48</v>
      </c>
      <c r="D4352" s="33">
        <f>VLOOKUP($J4345,ASBVs!$A$2:$AP$1041,38,FALSE)</f>
        <v>34</v>
      </c>
      <c r="E4352" s="33">
        <f>VLOOKUP($J4345,ASBVs!$A$2:$AP$1041,30,FALSE)</f>
        <v>60</v>
      </c>
      <c r="F4352" s="33">
        <f>VLOOKUP($J4345,ASBVs!$A$2:$AP$1041,24,FALSE)</f>
        <v>46</v>
      </c>
      <c r="G4352" s="33">
        <f>VLOOKUP($J4345,ASBVs!$A$2:$AP$1041,26,FALSE)</f>
        <v>46</v>
      </c>
      <c r="H4352" s="33">
        <f>VLOOKUP($J4345,ASBVs!$A$2:$AP$1041,28,FALSE)</f>
        <v>49</v>
      </c>
      <c r="I4352" s="99">
        <f>VLOOKUP($J4345,ASBVs!$A$2:$AQ$1041,43,FALSE)</f>
        <v>7.7799999999999994</v>
      </c>
      <c r="J4352" s="79"/>
    </row>
    <row r="4353" spans="2:11" ht="12.6" customHeight="1" x14ac:dyDescent="0.3">
      <c r="B4353" s="87" t="s">
        <v>2695</v>
      </c>
      <c r="C4353" s="88"/>
      <c r="D4353" s="89" t="s">
        <v>2699</v>
      </c>
      <c r="E4353" s="90"/>
      <c r="F4353" s="91" t="str">
        <f>VLOOKUP($J4345,ASBVs!$A$2:$F$1041,6,FALSE)</f>
        <v xml:space="preserve"> </v>
      </c>
      <c r="G4353" s="34" t="s">
        <v>2669</v>
      </c>
      <c r="H4353" s="35" t="str">
        <f>VLOOKUP($J4345,ASBVs!$A$2:$AU$1041,46,FALSE)</f>
        <v>1</v>
      </c>
      <c r="I4353" s="34" t="s">
        <v>2670</v>
      </c>
      <c r="J4353" s="35" t="str">
        <f>VLOOKUP($J4345,ASBVs!$A$2:$AU$1041,47,FALSE)</f>
        <v>1</v>
      </c>
    </row>
    <row r="4354" spans="2:11" ht="12.6" customHeight="1" x14ac:dyDescent="0.3">
      <c r="B4354" s="93">
        <f>VLOOKUP($J4345,ASBVs!$A$2:$AS$1041,45,FALSE)</f>
        <v>125.07</v>
      </c>
      <c r="C4354" s="94"/>
      <c r="D4354" s="93">
        <f>VLOOKUP($J4345,ASBVs!$A$2:$AS$1041,44,FALSE)</f>
        <v>159.24</v>
      </c>
      <c r="E4354" s="94"/>
      <c r="F4354" s="92"/>
      <c r="G4354" s="34" t="s">
        <v>2671</v>
      </c>
      <c r="H4354" s="35" t="str">
        <f>VLOOKUP($J4345,ASBVs!$A$2:$AW$1041,48,FALSE)</f>
        <v>1</v>
      </c>
      <c r="I4354" s="34" t="s">
        <v>2672</v>
      </c>
      <c r="J4354" s="35">
        <f>VLOOKUP($J4345,ASBVs!$A$2:$AW$1041,49,FALSE)</f>
        <v>4</v>
      </c>
    </row>
    <row r="4355" spans="2:11" ht="12.6" customHeight="1" x14ac:dyDescent="0.3">
      <c r="B4355" s="36" t="s">
        <v>2696</v>
      </c>
      <c r="C4355" s="95" t="str">
        <f>VLOOKUP($J4345,ASBVs!$A$2:$E$1041,5,FALSE)</f>
        <v xml:space="preserve">Individual </v>
      </c>
      <c r="D4355" s="96"/>
      <c r="E4355" s="97" t="s">
        <v>2697</v>
      </c>
      <c r="F4355" s="98"/>
      <c r="G4355" s="74"/>
      <c r="H4355" s="75"/>
      <c r="I4355" s="37" t="s">
        <v>2698</v>
      </c>
      <c r="J4355" s="38"/>
    </row>
    <row r="4357" spans="2:11" ht="12.6" customHeight="1" x14ac:dyDescent="0.3">
      <c r="B4357" s="76" t="s">
        <v>2692</v>
      </c>
      <c r="C4357" s="77"/>
      <c r="D4357" s="20" t="str">
        <f>VLOOKUP($J4357,ASBVs!$A$2:$B$1041,2,FALSE)</f>
        <v>226746</v>
      </c>
      <c r="E4357" s="21"/>
      <c r="F4357" s="22" t="str">
        <f>VLOOKUP($J4357,ASBVs!$A$2:$J$1041,10,FALSE)</f>
        <v>Single</v>
      </c>
      <c r="G4357" s="78" t="str">
        <f>VLOOKUP($J4357,ASBVs!$A$2:$AX$1041,50,FALSE)</f>
        <v xml:space="preserve"> </v>
      </c>
      <c r="H4357" s="79"/>
      <c r="I4357" s="23" t="s">
        <v>2693</v>
      </c>
      <c r="J4357" s="24">
        <v>354</v>
      </c>
    </row>
    <row r="4358" spans="2:11" ht="12.6" customHeight="1" x14ac:dyDescent="0.3">
      <c r="B4358" s="25" t="s">
        <v>2694</v>
      </c>
      <c r="C4358" s="80" t="str">
        <f>VLOOKUP($J4357,ASBVs!$A$2:$H$1041,8,FALSE)</f>
        <v>218959</v>
      </c>
      <c r="D4358" s="80"/>
      <c r="E4358" s="81"/>
      <c r="F4358" s="26" t="s">
        <v>2639</v>
      </c>
      <c r="G4358" s="82">
        <f>VLOOKUP($J4357,ASBVs!$A$2:$I$1041,9,FALSE)</f>
        <v>44739</v>
      </c>
      <c r="H4358" s="83"/>
      <c r="I4358" s="83"/>
      <c r="J4358" s="84"/>
    </row>
    <row r="4359" spans="2:11" ht="12.6" customHeight="1" x14ac:dyDescent="0.3">
      <c r="B4359" s="27" t="s">
        <v>0</v>
      </c>
      <c r="C4359" s="28" t="s">
        <v>1</v>
      </c>
      <c r="D4359" s="28" t="s">
        <v>2</v>
      </c>
      <c r="E4359" s="28" t="s">
        <v>3</v>
      </c>
      <c r="F4359" s="27" t="s">
        <v>4</v>
      </c>
      <c r="G4359" s="28" t="s">
        <v>1093</v>
      </c>
      <c r="H4359" s="28" t="s">
        <v>1092</v>
      </c>
      <c r="I4359" s="28" t="s">
        <v>5</v>
      </c>
      <c r="J4359" s="28" t="s">
        <v>2652</v>
      </c>
    </row>
    <row r="4360" spans="2:11" ht="12.6" customHeight="1" x14ac:dyDescent="0.3">
      <c r="B4360" s="29">
        <f>VLOOKUP($J4357,ASBVs!$A$2:$AP$1041,11,FALSE)</f>
        <v>0.6</v>
      </c>
      <c r="C4360" s="29">
        <f>VLOOKUP($J4357,ASBVs!$A$2:$AP$1041,13,FALSE)</f>
        <v>10.17</v>
      </c>
      <c r="D4360" s="29">
        <f>VLOOKUP($J4357,ASBVs!$A$2:$AP$1041,15,FALSE)</f>
        <v>16.77</v>
      </c>
      <c r="E4360" s="29">
        <f>VLOOKUP($J4357,ASBVs!$A$2:$AP$1041,17,FALSE)</f>
        <v>-0.61</v>
      </c>
      <c r="F4360" s="29">
        <f>VLOOKUP($J4357,ASBVs!$A$2:$AP$1041,19,FALSE)</f>
        <v>1.95</v>
      </c>
      <c r="G4360" s="39">
        <f>VLOOKUP($J4357,ASBVs!$A$2:$AP$1041,41,FALSE)</f>
        <v>0.39</v>
      </c>
      <c r="H4360" s="39">
        <f>VLOOKUP($J4357,ASBVs!$A$2:$AP$1041,39,FALSE)</f>
        <v>0.22</v>
      </c>
      <c r="I4360" s="29">
        <f>VLOOKUP($J4357,ASBVs!$A$2:$AP$1041,21,FALSE)</f>
        <v>0.02</v>
      </c>
      <c r="J4360" s="39">
        <f>VLOOKUP($J4357,ASBVs!$A$2:$AP$1041,31,FALSE)</f>
        <v>0.25</v>
      </c>
    </row>
    <row r="4361" spans="2:11" ht="12.6" customHeight="1" x14ac:dyDescent="0.3">
      <c r="B4361" s="29">
        <f>VLOOKUP($J4357,ASBVs!$A$2:$AP$1041,12,FALSE)</f>
        <v>64</v>
      </c>
      <c r="C4361" s="29">
        <f>VLOOKUP($J4357,ASBVs!$A$2:$AP$1041,14,FALSE)</f>
        <v>69</v>
      </c>
      <c r="D4361" s="29">
        <f>VLOOKUP($J4357,ASBVs!$A$2:$AP$1041,16,FALSE)</f>
        <v>55</v>
      </c>
      <c r="E4361" s="29">
        <f>VLOOKUP($J4357,ASBVs!$A$2:$AP$1041,18,FALSE)</f>
        <v>62</v>
      </c>
      <c r="F4361" s="29">
        <f>VLOOKUP($J4357,ASBVs!$A$2:$AP$1041,20,FALSE)</f>
        <v>64</v>
      </c>
      <c r="G4361" s="29">
        <f>VLOOKUP($J4357,ASBVs!$A$2:$AP$1041,42,FALSE)</f>
        <v>50</v>
      </c>
      <c r="H4361" s="29">
        <f>VLOOKUP($J4357,ASBVs!$A$2:$AP$1041,40,FALSE)</f>
        <v>43</v>
      </c>
      <c r="I4361" s="29">
        <f>VLOOKUP($J4357,ASBVs!$A$2:$AP$1041,22,FALSE)</f>
        <v>50</v>
      </c>
      <c r="J4361" s="29">
        <f>VLOOKUP($J4357,ASBVs!$A$2:$AP$1041,32,FALSE)</f>
        <v>48</v>
      </c>
    </row>
    <row r="4362" spans="2:11" ht="12.6" customHeight="1" x14ac:dyDescent="0.3">
      <c r="B4362" s="31" t="s">
        <v>1089</v>
      </c>
      <c r="C4362" s="27" t="s">
        <v>1090</v>
      </c>
      <c r="D4362" s="27" t="s">
        <v>1091</v>
      </c>
      <c r="E4362" s="27" t="s">
        <v>8</v>
      </c>
      <c r="F4362" s="27" t="s">
        <v>6</v>
      </c>
      <c r="G4362" s="27" t="s">
        <v>7</v>
      </c>
      <c r="H4362" s="27" t="s">
        <v>2638</v>
      </c>
      <c r="I4362" s="85" t="s">
        <v>2700</v>
      </c>
      <c r="J4362" s="86"/>
    </row>
    <row r="4363" spans="2:11" ht="12.6" customHeight="1" x14ac:dyDescent="0.3">
      <c r="B4363" s="30">
        <f>VLOOKUP($J4357,ASBVs!$A$2:$AP$1041,33,FALSE)</f>
        <v>0.02</v>
      </c>
      <c r="C4363" s="30">
        <f>VLOOKUP($J4357,ASBVs!$A$2:$AP$1041,35,FALSE)</f>
        <v>0.23</v>
      </c>
      <c r="D4363" s="30">
        <f>VLOOKUP($J4357,ASBVs!$A$2:$AP$1041,37,FALSE)</f>
        <v>0.02</v>
      </c>
      <c r="E4363" s="32">
        <f>VLOOKUP($J4357,ASBVs!$A$2:$AP$1041,29,FALSE)</f>
        <v>6.04</v>
      </c>
      <c r="F4363" s="32">
        <f>VLOOKUP($J4357,ASBVs!$A$2:$AP$1041,23,FALSE)</f>
        <v>-0.54</v>
      </c>
      <c r="G4363" s="32">
        <f>VLOOKUP($J4357,ASBVs!$A$2:$AP$1041,25,FALSE)</f>
        <v>5.62</v>
      </c>
      <c r="H4363" s="32">
        <f>VLOOKUP($J4357,ASBVs!$A$2:$AP$1041,27,FALSE)</f>
        <v>2.36</v>
      </c>
      <c r="I4363" s="86"/>
      <c r="J4363" s="86"/>
    </row>
    <row r="4364" spans="2:11" ht="12.6" customHeight="1" x14ac:dyDescent="0.3">
      <c r="B4364" s="33">
        <f>VLOOKUP($J4357,ASBVs!$A$2:$AP$1041,34,FALSE)</f>
        <v>39</v>
      </c>
      <c r="C4364" s="33">
        <f>VLOOKUP($J4357,ASBVs!$A$2:$AP$1041,36,FALSE)</f>
        <v>46</v>
      </c>
      <c r="D4364" s="33">
        <f>VLOOKUP($J4357,ASBVs!$A$2:$AP$1041,38,FALSE)</f>
        <v>33</v>
      </c>
      <c r="E4364" s="33">
        <f>VLOOKUP($J4357,ASBVs!$A$2:$AP$1041,30,FALSE)</f>
        <v>58</v>
      </c>
      <c r="F4364" s="33">
        <f>VLOOKUP($J4357,ASBVs!$A$2:$AP$1041,24,FALSE)</f>
        <v>45</v>
      </c>
      <c r="G4364" s="33">
        <f>VLOOKUP($J4357,ASBVs!$A$2:$AP$1041,26,FALSE)</f>
        <v>45</v>
      </c>
      <c r="H4364" s="33">
        <f>VLOOKUP($J4357,ASBVs!$A$2:$AP$1041,28,FALSE)</f>
        <v>47</v>
      </c>
      <c r="I4364" s="99">
        <f>VLOOKUP($J4357,ASBVs!$A$2:$AQ$1041,43,FALSE)</f>
        <v>10.19</v>
      </c>
      <c r="J4364" s="79"/>
    </row>
    <row r="4365" spans="2:11" ht="12.6" customHeight="1" x14ac:dyDescent="0.3">
      <c r="B4365" s="87" t="s">
        <v>2695</v>
      </c>
      <c r="C4365" s="88"/>
      <c r="D4365" s="89" t="s">
        <v>2699</v>
      </c>
      <c r="E4365" s="90"/>
      <c r="F4365" s="91" t="str">
        <f>VLOOKUP($J4357,ASBVs!$A$2:$F$1041,6,FALSE)</f>
        <v xml:space="preserve"> </v>
      </c>
      <c r="G4365" s="34" t="s">
        <v>2669</v>
      </c>
      <c r="H4365" s="35" t="str">
        <f>VLOOKUP($J4357,ASBVs!$A$2:$AU$1041,46,FALSE)</f>
        <v>1</v>
      </c>
      <c r="I4365" s="34" t="s">
        <v>2670</v>
      </c>
      <c r="J4365" s="35" t="str">
        <f>VLOOKUP($J4357,ASBVs!$A$2:$AU$1041,47,FALSE)</f>
        <v>1</v>
      </c>
    </row>
    <row r="4366" spans="2:11" ht="12.6" customHeight="1" x14ac:dyDescent="0.3">
      <c r="B4366" s="93">
        <f>VLOOKUP($J4357,ASBVs!$A$2:$AS$1041,45,FALSE)</f>
        <v>122.66</v>
      </c>
      <c r="C4366" s="94"/>
      <c r="D4366" s="93">
        <f>VLOOKUP($J4357,ASBVs!$A$2:$AS$1041,44,FALSE)</f>
        <v>163.85</v>
      </c>
      <c r="E4366" s="94"/>
      <c r="F4366" s="92"/>
      <c r="G4366" s="34" t="s">
        <v>2671</v>
      </c>
      <c r="H4366" s="35" t="str">
        <f>VLOOKUP($J4357,ASBVs!$A$2:$AW$1041,48,FALSE)</f>
        <v>1</v>
      </c>
      <c r="I4366" s="34" t="s">
        <v>2672</v>
      </c>
      <c r="J4366" s="35">
        <f>VLOOKUP($J4357,ASBVs!$A$2:$AW$1041,49,FALSE)</f>
        <v>2</v>
      </c>
    </row>
    <row r="4367" spans="2:11" ht="12.6" customHeight="1" x14ac:dyDescent="0.3">
      <c r="B4367" s="62" t="s">
        <v>2696</v>
      </c>
      <c r="C4367" s="100" t="str">
        <f>VLOOKUP($J4357,ASBVs!$A$2:$E$1041,5,FALSE)</f>
        <v xml:space="preserve">Individual </v>
      </c>
      <c r="D4367" s="101"/>
      <c r="E4367" s="102" t="s">
        <v>2697</v>
      </c>
      <c r="F4367" s="103"/>
      <c r="G4367" s="100"/>
      <c r="H4367" s="101"/>
      <c r="I4367" s="63" t="s">
        <v>2698</v>
      </c>
      <c r="J4367" s="62"/>
    </row>
    <row r="4368" spans="2:11" ht="12.6" customHeight="1" x14ac:dyDescent="0.3">
      <c r="B4368" s="51"/>
      <c r="C4368" s="51"/>
      <c r="D4368" s="52"/>
      <c r="E4368" s="53"/>
      <c r="F4368" s="54"/>
      <c r="G4368" s="51"/>
      <c r="H4368" s="52"/>
      <c r="I4368" s="55"/>
      <c r="J4368" s="51"/>
      <c r="K4368" s="61"/>
    </row>
    <row r="4369" spans="2:10" ht="12.6" customHeight="1" x14ac:dyDescent="0.3">
      <c r="B4369" s="104" t="s">
        <v>2692</v>
      </c>
      <c r="C4369" s="105"/>
      <c r="D4369" s="56" t="str">
        <f>VLOOKUP($J4369,ASBVs!$A$2:$B$1041,2,FALSE)</f>
        <v>224172</v>
      </c>
      <c r="E4369" s="57"/>
      <c r="F4369" s="58" t="str">
        <f>VLOOKUP($J4369,ASBVs!$A$2:$J$1041,10,FALSE)</f>
        <v>Twin</v>
      </c>
      <c r="G4369" s="106" t="str">
        <f>VLOOKUP($J4369,ASBVs!$A$2:$AX$1041,50,FALSE)</f>
        <v>«««««</v>
      </c>
      <c r="H4369" s="107"/>
      <c r="I4369" s="59" t="s">
        <v>2693</v>
      </c>
      <c r="J4369" s="60">
        <v>355</v>
      </c>
    </row>
    <row r="4370" spans="2:10" ht="12.6" customHeight="1" x14ac:dyDescent="0.3">
      <c r="B4370" s="25" t="s">
        <v>2694</v>
      </c>
      <c r="C4370" s="80" t="str">
        <f>VLOOKUP($J4369,ASBVs!$A$2:$H$1041,8,FALSE)</f>
        <v>218812</v>
      </c>
      <c r="D4370" s="80"/>
      <c r="E4370" s="81"/>
      <c r="F4370" s="26" t="s">
        <v>2639</v>
      </c>
      <c r="G4370" s="82">
        <f>VLOOKUP($J4369,ASBVs!$A$2:$I$1041,9,FALSE)</f>
        <v>44708</v>
      </c>
      <c r="H4370" s="83"/>
      <c r="I4370" s="83"/>
      <c r="J4370" s="84"/>
    </row>
    <row r="4371" spans="2:10" ht="12.6" customHeight="1" x14ac:dyDescent="0.3">
      <c r="B4371" s="27" t="s">
        <v>0</v>
      </c>
      <c r="C4371" s="28" t="s">
        <v>1</v>
      </c>
      <c r="D4371" s="28" t="s">
        <v>2</v>
      </c>
      <c r="E4371" s="28" t="s">
        <v>3</v>
      </c>
      <c r="F4371" s="27" t="s">
        <v>4</v>
      </c>
      <c r="G4371" s="28" t="s">
        <v>1093</v>
      </c>
      <c r="H4371" s="28" t="s">
        <v>1092</v>
      </c>
      <c r="I4371" s="28" t="s">
        <v>5</v>
      </c>
      <c r="J4371" s="28" t="s">
        <v>2652</v>
      </c>
    </row>
    <row r="4372" spans="2:10" ht="12.6" customHeight="1" x14ac:dyDescent="0.3">
      <c r="B4372" s="29">
        <f>VLOOKUP($J4369,ASBVs!$A$2:$AP$1041,11,FALSE)</f>
        <v>0.44</v>
      </c>
      <c r="C4372" s="29">
        <f>VLOOKUP($J4369,ASBVs!$A$2:$AP$1041,13,FALSE)</f>
        <v>7.6</v>
      </c>
      <c r="D4372" s="29">
        <f>VLOOKUP($J4369,ASBVs!$A$2:$AP$1041,15,FALSE)</f>
        <v>11.51</v>
      </c>
      <c r="E4372" s="29">
        <f>VLOOKUP($J4369,ASBVs!$A$2:$AP$1041,17,FALSE)</f>
        <v>0.95</v>
      </c>
      <c r="F4372" s="29">
        <f>VLOOKUP($J4369,ASBVs!$A$2:$AP$1041,19,FALSE)</f>
        <v>1.46</v>
      </c>
      <c r="G4372" s="39">
        <f>VLOOKUP($J4369,ASBVs!$A$2:$AP$1041,41,FALSE)</f>
        <v>0.55000000000000004</v>
      </c>
      <c r="H4372" s="39">
        <f>VLOOKUP($J4369,ASBVs!$A$2:$AP$1041,39,FALSE)</f>
        <v>0.32</v>
      </c>
      <c r="I4372" s="29">
        <f>VLOOKUP($J4369,ASBVs!$A$2:$AP$1041,21,FALSE)</f>
        <v>-0.28000000000000003</v>
      </c>
      <c r="J4372" s="39">
        <f>VLOOKUP($J4369,ASBVs!$A$2:$AP$1041,31,FALSE)</f>
        <v>0.33</v>
      </c>
    </row>
    <row r="4373" spans="2:10" ht="12.6" customHeight="1" x14ac:dyDescent="0.3">
      <c r="B4373" s="29">
        <f>VLOOKUP($J4369,ASBVs!$A$2:$AP$1041,12,FALSE)</f>
        <v>66</v>
      </c>
      <c r="C4373" s="29">
        <f>VLOOKUP($J4369,ASBVs!$A$2:$AP$1041,14,FALSE)</f>
        <v>71</v>
      </c>
      <c r="D4373" s="29">
        <f>VLOOKUP($J4369,ASBVs!$A$2:$AP$1041,16,FALSE)</f>
        <v>62</v>
      </c>
      <c r="E4373" s="29">
        <f>VLOOKUP($J4369,ASBVs!$A$2:$AP$1041,18,FALSE)</f>
        <v>64</v>
      </c>
      <c r="F4373" s="29">
        <f>VLOOKUP($J4369,ASBVs!$A$2:$AP$1041,20,FALSE)</f>
        <v>65</v>
      </c>
      <c r="G4373" s="29">
        <f>VLOOKUP($J4369,ASBVs!$A$2:$AP$1041,42,FALSE)</f>
        <v>53</v>
      </c>
      <c r="H4373" s="29">
        <f>VLOOKUP($J4369,ASBVs!$A$2:$AP$1041,40,FALSE)</f>
        <v>47</v>
      </c>
      <c r="I4373" s="29">
        <f>VLOOKUP($J4369,ASBVs!$A$2:$AP$1041,22,FALSE)</f>
        <v>58</v>
      </c>
      <c r="J4373" s="29">
        <f>VLOOKUP($J4369,ASBVs!$A$2:$AP$1041,32,FALSE)</f>
        <v>51</v>
      </c>
    </row>
    <row r="4374" spans="2:10" ht="12.6" customHeight="1" x14ac:dyDescent="0.3">
      <c r="B4374" s="31" t="s">
        <v>1089</v>
      </c>
      <c r="C4374" s="27" t="s">
        <v>1090</v>
      </c>
      <c r="D4374" s="27" t="s">
        <v>1091</v>
      </c>
      <c r="E4374" s="27" t="s">
        <v>8</v>
      </c>
      <c r="F4374" s="27" t="s">
        <v>6</v>
      </c>
      <c r="G4374" s="27" t="s">
        <v>7</v>
      </c>
      <c r="H4374" s="27" t="s">
        <v>2638</v>
      </c>
      <c r="I4374" s="85" t="s">
        <v>2700</v>
      </c>
      <c r="J4374" s="86"/>
    </row>
    <row r="4375" spans="2:10" ht="12.6" customHeight="1" x14ac:dyDescent="0.3">
      <c r="B4375" s="30">
        <f>VLOOKUP($J4369,ASBVs!$A$2:$AP$1041,33,FALSE)</f>
        <v>0.04</v>
      </c>
      <c r="C4375" s="30">
        <f>VLOOKUP($J4369,ASBVs!$A$2:$AP$1041,35,FALSE)</f>
        <v>0.35</v>
      </c>
      <c r="D4375" s="30">
        <f>VLOOKUP($J4369,ASBVs!$A$2:$AP$1041,37,FALSE)</f>
        <v>0.01</v>
      </c>
      <c r="E4375" s="32">
        <f>VLOOKUP($J4369,ASBVs!$A$2:$AP$1041,29,FALSE)</f>
        <v>3.01</v>
      </c>
      <c r="F4375" s="32">
        <f>VLOOKUP($J4369,ASBVs!$A$2:$AP$1041,23,FALSE)</f>
        <v>0.16</v>
      </c>
      <c r="G4375" s="32">
        <f>VLOOKUP($J4369,ASBVs!$A$2:$AP$1041,25,FALSE)</f>
        <v>2.73</v>
      </c>
      <c r="H4375" s="32">
        <f>VLOOKUP($J4369,ASBVs!$A$2:$AP$1041,27,FALSE)</f>
        <v>2.0499999999999998</v>
      </c>
      <c r="I4375" s="86"/>
      <c r="J4375" s="86"/>
    </row>
    <row r="4376" spans="2:10" ht="12.6" customHeight="1" x14ac:dyDescent="0.3">
      <c r="B4376" s="33">
        <f>VLOOKUP($J4369,ASBVs!$A$2:$AP$1041,34,FALSE)</f>
        <v>41</v>
      </c>
      <c r="C4376" s="33">
        <f>VLOOKUP($J4369,ASBVs!$A$2:$AP$1041,36,FALSE)</f>
        <v>51</v>
      </c>
      <c r="D4376" s="33">
        <f>VLOOKUP($J4369,ASBVs!$A$2:$AP$1041,38,FALSE)</f>
        <v>35</v>
      </c>
      <c r="E4376" s="33">
        <f>VLOOKUP($J4369,ASBVs!$A$2:$AP$1041,30,FALSE)</f>
        <v>60</v>
      </c>
      <c r="F4376" s="33">
        <f>VLOOKUP($J4369,ASBVs!$A$2:$AP$1041,24,FALSE)</f>
        <v>48</v>
      </c>
      <c r="G4376" s="33">
        <f>VLOOKUP($J4369,ASBVs!$A$2:$AP$1041,26,FALSE)</f>
        <v>48</v>
      </c>
      <c r="H4376" s="33">
        <f>VLOOKUP($J4369,ASBVs!$A$2:$AP$1041,28,FALSE)</f>
        <v>52</v>
      </c>
      <c r="I4376" s="99">
        <f>VLOOKUP($J4369,ASBVs!$A$2:$AQ$1041,43,FALSE)</f>
        <v>7.3199999999999994</v>
      </c>
      <c r="J4376" s="79"/>
    </row>
    <row r="4377" spans="2:10" ht="12.6" customHeight="1" x14ac:dyDescent="0.3">
      <c r="B4377" s="87" t="s">
        <v>2695</v>
      </c>
      <c r="C4377" s="88"/>
      <c r="D4377" s="89" t="s">
        <v>2699</v>
      </c>
      <c r="E4377" s="90"/>
      <c r="F4377" s="91" t="str">
        <f>VLOOKUP($J4369,ASBVs!$A$2:$F$1041,6,FALSE)</f>
        <v xml:space="preserve"> </v>
      </c>
      <c r="G4377" s="34" t="s">
        <v>2669</v>
      </c>
      <c r="H4377" s="35" t="str">
        <f>VLOOKUP($J4369,ASBVs!$A$2:$AU$1041,46,FALSE)</f>
        <v>2</v>
      </c>
      <c r="I4377" s="34" t="s">
        <v>2670</v>
      </c>
      <c r="J4377" s="35" t="str">
        <f>VLOOKUP($J4369,ASBVs!$A$2:$AU$1041,47,FALSE)</f>
        <v>2</v>
      </c>
    </row>
    <row r="4378" spans="2:10" ht="12.6" customHeight="1" x14ac:dyDescent="0.3">
      <c r="B4378" s="93">
        <f>VLOOKUP($J4369,ASBVs!$A$2:$AS$1041,45,FALSE)</f>
        <v>129.62</v>
      </c>
      <c r="C4378" s="94"/>
      <c r="D4378" s="93">
        <f>VLOOKUP($J4369,ASBVs!$A$2:$AS$1041,44,FALSE)</f>
        <v>163.66</v>
      </c>
      <c r="E4378" s="94"/>
      <c r="F4378" s="92"/>
      <c r="G4378" s="34" t="s">
        <v>2671</v>
      </c>
      <c r="H4378" s="35" t="str">
        <f>VLOOKUP($J4369,ASBVs!$A$2:$AW$1041,48,FALSE)</f>
        <v>2</v>
      </c>
      <c r="I4378" s="34" t="s">
        <v>2672</v>
      </c>
      <c r="J4378" s="35">
        <f>VLOOKUP($J4369,ASBVs!$A$2:$AW$1041,49,FALSE)</f>
        <v>4</v>
      </c>
    </row>
    <row r="4379" spans="2:10" ht="12.6" customHeight="1" x14ac:dyDescent="0.3">
      <c r="B4379" s="36" t="s">
        <v>2696</v>
      </c>
      <c r="C4379" s="95" t="str">
        <f>VLOOKUP($J4369,ASBVs!$A$2:$E$1041,5,FALSE)</f>
        <v xml:space="preserve">Individual </v>
      </c>
      <c r="D4379" s="96"/>
      <c r="E4379" s="97" t="s">
        <v>2697</v>
      </c>
      <c r="F4379" s="98"/>
      <c r="G4379" s="74"/>
      <c r="H4379" s="75"/>
      <c r="I4379" s="37" t="s">
        <v>2698</v>
      </c>
      <c r="J4379" s="38"/>
    </row>
    <row r="4381" spans="2:10" ht="12.6" customHeight="1" x14ac:dyDescent="0.3">
      <c r="B4381" s="76" t="s">
        <v>2692</v>
      </c>
      <c r="C4381" s="77"/>
      <c r="D4381" s="20" t="str">
        <f>VLOOKUP($J4381,ASBVs!$A$2:$B$1041,2,FALSE)</f>
        <v>226711</v>
      </c>
      <c r="E4381" s="21"/>
      <c r="F4381" s="22" t="str">
        <f>VLOOKUP($J4381,ASBVs!$A$2:$J$1041,10,FALSE)</f>
        <v>Twin</v>
      </c>
      <c r="G4381" s="78" t="str">
        <f>VLOOKUP($J4381,ASBVs!$A$2:$AX$1041,50,FALSE)</f>
        <v>«««««</v>
      </c>
      <c r="H4381" s="79"/>
      <c r="I4381" s="23" t="s">
        <v>2693</v>
      </c>
      <c r="J4381" s="24">
        <v>356</v>
      </c>
    </row>
    <row r="4382" spans="2:10" ht="12.6" customHeight="1" x14ac:dyDescent="0.3">
      <c r="B4382" s="25" t="s">
        <v>2694</v>
      </c>
      <c r="C4382" s="80" t="str">
        <f>VLOOKUP($J4381,ASBVs!$A$2:$H$1041,8,FALSE)</f>
        <v>213926</v>
      </c>
      <c r="D4382" s="80"/>
      <c r="E4382" s="81"/>
      <c r="F4382" s="26" t="s">
        <v>2639</v>
      </c>
      <c r="G4382" s="82">
        <f>VLOOKUP($J4381,ASBVs!$A$2:$I$1041,9,FALSE)</f>
        <v>44737</v>
      </c>
      <c r="H4382" s="83"/>
      <c r="I4382" s="83"/>
      <c r="J4382" s="84"/>
    </row>
    <row r="4383" spans="2:10" ht="12.6" customHeight="1" x14ac:dyDescent="0.3">
      <c r="B4383" s="27" t="s">
        <v>0</v>
      </c>
      <c r="C4383" s="28" t="s">
        <v>1</v>
      </c>
      <c r="D4383" s="28" t="s">
        <v>2</v>
      </c>
      <c r="E4383" s="28" t="s">
        <v>3</v>
      </c>
      <c r="F4383" s="27" t="s">
        <v>4</v>
      </c>
      <c r="G4383" s="28" t="s">
        <v>1093</v>
      </c>
      <c r="H4383" s="28" t="s">
        <v>1092</v>
      </c>
      <c r="I4383" s="28" t="s">
        <v>5</v>
      </c>
      <c r="J4383" s="28" t="s">
        <v>2652</v>
      </c>
    </row>
    <row r="4384" spans="2:10" ht="12.6" customHeight="1" x14ac:dyDescent="0.3">
      <c r="B4384" s="29">
        <f>VLOOKUP($J4381,ASBVs!$A$2:$AP$1041,11,FALSE)</f>
        <v>0.35</v>
      </c>
      <c r="C4384" s="29">
        <f>VLOOKUP($J4381,ASBVs!$A$2:$AP$1041,13,FALSE)</f>
        <v>7.57</v>
      </c>
      <c r="D4384" s="29">
        <f>VLOOKUP($J4381,ASBVs!$A$2:$AP$1041,15,FALSE)</f>
        <v>11.66</v>
      </c>
      <c r="E4384" s="29">
        <f>VLOOKUP($J4381,ASBVs!$A$2:$AP$1041,17,FALSE)</f>
        <v>0.03</v>
      </c>
      <c r="F4384" s="29">
        <f>VLOOKUP($J4381,ASBVs!$A$2:$AP$1041,19,FALSE)</f>
        <v>1.74</v>
      </c>
      <c r="G4384" s="39">
        <f>VLOOKUP($J4381,ASBVs!$A$2:$AP$1041,41,FALSE)</f>
        <v>0.33</v>
      </c>
      <c r="H4384" s="39">
        <f>VLOOKUP($J4381,ASBVs!$A$2:$AP$1041,39,FALSE)</f>
        <v>0.28000000000000003</v>
      </c>
      <c r="I4384" s="29">
        <f>VLOOKUP($J4381,ASBVs!$A$2:$AP$1041,21,FALSE)</f>
        <v>1.53</v>
      </c>
      <c r="J4384" s="39">
        <f>VLOOKUP($J4381,ASBVs!$A$2:$AP$1041,31,FALSE)</f>
        <v>0.21</v>
      </c>
    </row>
    <row r="4385" spans="2:10" ht="12.6" customHeight="1" x14ac:dyDescent="0.3">
      <c r="B4385" s="29">
        <f>VLOOKUP($J4381,ASBVs!$A$2:$AP$1041,12,FALSE)</f>
        <v>58</v>
      </c>
      <c r="C4385" s="29">
        <f>VLOOKUP($J4381,ASBVs!$A$2:$AP$1041,14,FALSE)</f>
        <v>63</v>
      </c>
      <c r="D4385" s="29">
        <f>VLOOKUP($J4381,ASBVs!$A$2:$AP$1041,16,FALSE)</f>
        <v>46</v>
      </c>
      <c r="E4385" s="29">
        <f>VLOOKUP($J4381,ASBVs!$A$2:$AP$1041,18,FALSE)</f>
        <v>55</v>
      </c>
      <c r="F4385" s="29">
        <f>VLOOKUP($J4381,ASBVs!$A$2:$AP$1041,20,FALSE)</f>
        <v>57</v>
      </c>
      <c r="G4385" s="29">
        <f>VLOOKUP($J4381,ASBVs!$A$2:$AP$1041,42,FALSE)</f>
        <v>35</v>
      </c>
      <c r="H4385" s="29">
        <f>VLOOKUP($J4381,ASBVs!$A$2:$AP$1041,40,FALSE)</f>
        <v>31</v>
      </c>
      <c r="I4385" s="29">
        <f>VLOOKUP($J4381,ASBVs!$A$2:$AP$1041,22,FALSE)</f>
        <v>40</v>
      </c>
      <c r="J4385" s="29">
        <f>VLOOKUP($J4381,ASBVs!$A$2:$AP$1041,32,FALSE)</f>
        <v>34</v>
      </c>
    </row>
    <row r="4386" spans="2:10" ht="12.6" customHeight="1" x14ac:dyDescent="0.3">
      <c r="B4386" s="31" t="s">
        <v>1089</v>
      </c>
      <c r="C4386" s="27" t="s">
        <v>1090</v>
      </c>
      <c r="D4386" s="27" t="s">
        <v>1091</v>
      </c>
      <c r="E4386" s="27" t="s">
        <v>8</v>
      </c>
      <c r="F4386" s="27" t="s">
        <v>6</v>
      </c>
      <c r="G4386" s="27" t="s">
        <v>7</v>
      </c>
      <c r="H4386" s="27" t="s">
        <v>2638</v>
      </c>
      <c r="I4386" s="85" t="s">
        <v>2700</v>
      </c>
      <c r="J4386" s="86"/>
    </row>
    <row r="4387" spans="2:10" ht="12.6" customHeight="1" x14ac:dyDescent="0.3">
      <c r="B4387" s="30">
        <f>VLOOKUP($J4381,ASBVs!$A$2:$AP$1041,33,FALSE)</f>
        <v>0.04</v>
      </c>
      <c r="C4387" s="30">
        <f>VLOOKUP($J4381,ASBVs!$A$2:$AP$1041,35,FALSE)</f>
        <v>0.22</v>
      </c>
      <c r="D4387" s="30">
        <f>VLOOKUP($J4381,ASBVs!$A$2:$AP$1041,37,FALSE)</f>
        <v>0.03</v>
      </c>
      <c r="E4387" s="32">
        <f>VLOOKUP($J4381,ASBVs!$A$2:$AP$1041,29,FALSE)</f>
        <v>4.03</v>
      </c>
      <c r="F4387" s="32">
        <f>VLOOKUP($J4381,ASBVs!$A$2:$AP$1041,23,FALSE)</f>
        <v>-0.01</v>
      </c>
      <c r="G4387" s="32">
        <f>VLOOKUP($J4381,ASBVs!$A$2:$AP$1041,25,FALSE)</f>
        <v>1.48</v>
      </c>
      <c r="H4387" s="32">
        <f>VLOOKUP($J4381,ASBVs!$A$2:$AP$1041,27,FALSE)</f>
        <v>2.29</v>
      </c>
      <c r="I4387" s="86"/>
      <c r="J4387" s="86"/>
    </row>
    <row r="4388" spans="2:10" ht="12.6" customHeight="1" x14ac:dyDescent="0.3">
      <c r="B4388" s="33">
        <f>VLOOKUP($J4381,ASBVs!$A$2:$AP$1041,34,FALSE)</f>
        <v>27</v>
      </c>
      <c r="C4388" s="33">
        <f>VLOOKUP($J4381,ASBVs!$A$2:$AP$1041,36,FALSE)</f>
        <v>34</v>
      </c>
      <c r="D4388" s="33">
        <f>VLOOKUP($J4381,ASBVs!$A$2:$AP$1041,38,FALSE)</f>
        <v>22</v>
      </c>
      <c r="E4388" s="33">
        <f>VLOOKUP($J4381,ASBVs!$A$2:$AP$1041,30,FALSE)</f>
        <v>51</v>
      </c>
      <c r="F4388" s="33">
        <f>VLOOKUP($J4381,ASBVs!$A$2:$AP$1041,24,FALSE)</f>
        <v>35</v>
      </c>
      <c r="G4388" s="33">
        <f>VLOOKUP($J4381,ASBVs!$A$2:$AP$1041,26,FALSE)</f>
        <v>34</v>
      </c>
      <c r="H4388" s="33">
        <f>VLOOKUP($J4381,ASBVs!$A$2:$AP$1041,28,FALSE)</f>
        <v>39</v>
      </c>
      <c r="I4388" s="99">
        <f>VLOOKUP($J4381,ASBVs!$A$2:$AQ$1041,43,FALSE)</f>
        <v>9.1</v>
      </c>
      <c r="J4388" s="79"/>
    </row>
    <row r="4389" spans="2:10" ht="12.6" customHeight="1" x14ac:dyDescent="0.3">
      <c r="B4389" s="87" t="s">
        <v>2695</v>
      </c>
      <c r="C4389" s="88"/>
      <c r="D4389" s="89" t="s">
        <v>2699</v>
      </c>
      <c r="E4389" s="90"/>
      <c r="F4389" s="91" t="str">
        <f>VLOOKUP($J4381,ASBVs!$A$2:$F$1041,6,FALSE)</f>
        <v xml:space="preserve"> </v>
      </c>
      <c r="G4389" s="34" t="s">
        <v>2669</v>
      </c>
      <c r="H4389" s="35" t="str">
        <f>VLOOKUP($J4381,ASBVs!$A$2:$AU$1041,46,FALSE)</f>
        <v>2</v>
      </c>
      <c r="I4389" s="34" t="s">
        <v>2670</v>
      </c>
      <c r="J4389" s="35" t="str">
        <f>VLOOKUP($J4381,ASBVs!$A$2:$AU$1041,47,FALSE)</f>
        <v>3</v>
      </c>
    </row>
    <row r="4390" spans="2:10" ht="12.6" customHeight="1" x14ac:dyDescent="0.3">
      <c r="B4390" s="93">
        <f>VLOOKUP($J4381,ASBVs!$A$2:$AS$1041,45,FALSE)</f>
        <v>129.47999999999999</v>
      </c>
      <c r="C4390" s="94"/>
      <c r="D4390" s="93">
        <f>VLOOKUP($J4381,ASBVs!$A$2:$AS$1041,44,FALSE)</f>
        <v>161.54</v>
      </c>
      <c r="E4390" s="94"/>
      <c r="F4390" s="92"/>
      <c r="G4390" s="34" t="s">
        <v>2671</v>
      </c>
      <c r="H4390" s="35" t="str">
        <f>VLOOKUP($J4381,ASBVs!$A$2:$AW$1041,48,FALSE)</f>
        <v>2</v>
      </c>
      <c r="I4390" s="34" t="s">
        <v>2672</v>
      </c>
      <c r="J4390" s="35">
        <f>VLOOKUP($J4381,ASBVs!$A$2:$AW$1041,49,FALSE)</f>
        <v>4</v>
      </c>
    </row>
    <row r="4391" spans="2:10" ht="12.6" customHeight="1" x14ac:dyDescent="0.3">
      <c r="B4391" s="36" t="s">
        <v>2696</v>
      </c>
      <c r="C4391" s="95" t="str">
        <f>VLOOKUP($J4381,ASBVs!$A$2:$E$1041,5,FALSE)</f>
        <v xml:space="preserve">Individual </v>
      </c>
      <c r="D4391" s="96"/>
      <c r="E4391" s="97" t="s">
        <v>2697</v>
      </c>
      <c r="F4391" s="98"/>
      <c r="G4391" s="74"/>
      <c r="H4391" s="75"/>
      <c r="I4391" s="37" t="s">
        <v>2698</v>
      </c>
      <c r="J4391" s="38"/>
    </row>
    <row r="4393" spans="2:10" ht="12.6" customHeight="1" x14ac:dyDescent="0.3">
      <c r="B4393" s="76" t="s">
        <v>2692</v>
      </c>
      <c r="C4393" s="77"/>
      <c r="D4393" s="20" t="str">
        <f>VLOOKUP($J4393,ASBVs!$A$2:$B$1041,2,FALSE)</f>
        <v>225170</v>
      </c>
      <c r="E4393" s="21"/>
      <c r="F4393" s="22" t="str">
        <f>VLOOKUP($J4393,ASBVs!$A$2:$J$1041,10,FALSE)</f>
        <v>Twin</v>
      </c>
      <c r="G4393" s="78" t="str">
        <f>VLOOKUP($J4393,ASBVs!$A$2:$AX$1041,50,FALSE)</f>
        <v xml:space="preserve"> </v>
      </c>
      <c r="H4393" s="79"/>
      <c r="I4393" s="23" t="s">
        <v>2693</v>
      </c>
      <c r="J4393" s="24">
        <v>357</v>
      </c>
    </row>
    <row r="4394" spans="2:10" ht="12.6" customHeight="1" x14ac:dyDescent="0.3">
      <c r="B4394" s="25" t="s">
        <v>2694</v>
      </c>
      <c r="C4394" s="80" t="str">
        <f>VLOOKUP($J4393,ASBVs!$A$2:$H$1041,8,FALSE)</f>
        <v>216110</v>
      </c>
      <c r="D4394" s="80"/>
      <c r="E4394" s="81"/>
      <c r="F4394" s="26" t="s">
        <v>2639</v>
      </c>
      <c r="G4394" s="82">
        <f>VLOOKUP($J4393,ASBVs!$A$2:$I$1041,9,FALSE)</f>
        <v>44732</v>
      </c>
      <c r="H4394" s="83"/>
      <c r="I4394" s="83"/>
      <c r="J4394" s="84"/>
    </row>
    <row r="4395" spans="2:10" ht="12.6" customHeight="1" x14ac:dyDescent="0.3">
      <c r="B4395" s="27" t="s">
        <v>0</v>
      </c>
      <c r="C4395" s="28" t="s">
        <v>1</v>
      </c>
      <c r="D4395" s="28" t="s">
        <v>2</v>
      </c>
      <c r="E4395" s="28" t="s">
        <v>3</v>
      </c>
      <c r="F4395" s="27" t="s">
        <v>4</v>
      </c>
      <c r="G4395" s="28" t="s">
        <v>1093</v>
      </c>
      <c r="H4395" s="28" t="s">
        <v>1092</v>
      </c>
      <c r="I4395" s="28" t="s">
        <v>5</v>
      </c>
      <c r="J4395" s="28" t="s">
        <v>2652</v>
      </c>
    </row>
    <row r="4396" spans="2:10" ht="12.6" customHeight="1" x14ac:dyDescent="0.3">
      <c r="B4396" s="29">
        <f>VLOOKUP($J4393,ASBVs!$A$2:$AP$1041,11,FALSE)</f>
        <v>0.62</v>
      </c>
      <c r="C4396" s="29">
        <f>VLOOKUP($J4393,ASBVs!$A$2:$AP$1041,13,FALSE)</f>
        <v>11.47</v>
      </c>
      <c r="D4396" s="29">
        <f>VLOOKUP($J4393,ASBVs!$A$2:$AP$1041,15,FALSE)</f>
        <v>17.850000000000001</v>
      </c>
      <c r="E4396" s="29">
        <f>VLOOKUP($J4393,ASBVs!$A$2:$AP$1041,17,FALSE)</f>
        <v>-0.71</v>
      </c>
      <c r="F4396" s="29">
        <f>VLOOKUP($J4393,ASBVs!$A$2:$AP$1041,19,FALSE)</f>
        <v>0.97</v>
      </c>
      <c r="G4396" s="39">
        <f>VLOOKUP($J4393,ASBVs!$A$2:$AP$1041,41,FALSE)</f>
        <v>0.41</v>
      </c>
      <c r="H4396" s="39">
        <f>VLOOKUP($J4393,ASBVs!$A$2:$AP$1041,39,FALSE)</f>
        <v>0.21</v>
      </c>
      <c r="I4396" s="29">
        <f>VLOOKUP($J4393,ASBVs!$A$2:$AP$1041,21,FALSE)</f>
        <v>1.1299999999999999</v>
      </c>
      <c r="J4396" s="39">
        <f>VLOOKUP($J4393,ASBVs!$A$2:$AP$1041,31,FALSE)</f>
        <v>0.25</v>
      </c>
    </row>
    <row r="4397" spans="2:10" ht="12.6" customHeight="1" x14ac:dyDescent="0.3">
      <c r="B4397" s="29">
        <f>VLOOKUP($J4393,ASBVs!$A$2:$AP$1041,12,FALSE)</f>
        <v>63</v>
      </c>
      <c r="C4397" s="29">
        <f>VLOOKUP($J4393,ASBVs!$A$2:$AP$1041,14,FALSE)</f>
        <v>68</v>
      </c>
      <c r="D4397" s="29">
        <f>VLOOKUP($J4393,ASBVs!$A$2:$AP$1041,16,FALSE)</f>
        <v>53</v>
      </c>
      <c r="E4397" s="29">
        <f>VLOOKUP($J4393,ASBVs!$A$2:$AP$1041,18,FALSE)</f>
        <v>61</v>
      </c>
      <c r="F4397" s="29">
        <f>VLOOKUP($J4393,ASBVs!$A$2:$AP$1041,20,FALSE)</f>
        <v>62</v>
      </c>
      <c r="G4397" s="29">
        <f>VLOOKUP($J4393,ASBVs!$A$2:$AP$1041,42,FALSE)</f>
        <v>43</v>
      </c>
      <c r="H4397" s="29">
        <f>VLOOKUP($J4393,ASBVs!$A$2:$AP$1041,40,FALSE)</f>
        <v>36</v>
      </c>
      <c r="I4397" s="29">
        <f>VLOOKUP($J4393,ASBVs!$A$2:$AP$1041,22,FALSE)</f>
        <v>46</v>
      </c>
      <c r="J4397" s="29">
        <f>VLOOKUP($J4393,ASBVs!$A$2:$AP$1041,32,FALSE)</f>
        <v>42</v>
      </c>
    </row>
    <row r="4398" spans="2:10" ht="12.6" customHeight="1" x14ac:dyDescent="0.3">
      <c r="B4398" s="31" t="s">
        <v>1089</v>
      </c>
      <c r="C4398" s="27" t="s">
        <v>1090</v>
      </c>
      <c r="D4398" s="27" t="s">
        <v>1091</v>
      </c>
      <c r="E4398" s="27" t="s">
        <v>8</v>
      </c>
      <c r="F4398" s="27" t="s">
        <v>6</v>
      </c>
      <c r="G4398" s="27" t="s">
        <v>7</v>
      </c>
      <c r="H4398" s="27" t="s">
        <v>2638</v>
      </c>
      <c r="I4398" s="85" t="s">
        <v>2700</v>
      </c>
      <c r="J4398" s="86"/>
    </row>
    <row r="4399" spans="2:10" ht="12.6" customHeight="1" x14ac:dyDescent="0.3">
      <c r="B4399" s="30">
        <f>VLOOKUP($J4393,ASBVs!$A$2:$AP$1041,33,FALSE)</f>
        <v>0.01</v>
      </c>
      <c r="C4399" s="30">
        <f>VLOOKUP($J4393,ASBVs!$A$2:$AP$1041,35,FALSE)</f>
        <v>0.2</v>
      </c>
      <c r="D4399" s="30">
        <f>VLOOKUP($J4393,ASBVs!$A$2:$AP$1041,37,FALSE)</f>
        <v>0.02</v>
      </c>
      <c r="E4399" s="32">
        <f>VLOOKUP($J4393,ASBVs!$A$2:$AP$1041,29,FALSE)</f>
        <v>5.46</v>
      </c>
      <c r="F4399" s="32">
        <f>VLOOKUP($J4393,ASBVs!$A$2:$AP$1041,23,FALSE)</f>
        <v>-0.24</v>
      </c>
      <c r="G4399" s="32">
        <f>VLOOKUP($J4393,ASBVs!$A$2:$AP$1041,25,FALSE)</f>
        <v>4.51</v>
      </c>
      <c r="H4399" s="32">
        <f>VLOOKUP($J4393,ASBVs!$A$2:$AP$1041,27,FALSE)</f>
        <v>1.92</v>
      </c>
      <c r="I4399" s="86"/>
      <c r="J4399" s="86"/>
    </row>
    <row r="4400" spans="2:10" ht="12.6" customHeight="1" x14ac:dyDescent="0.3">
      <c r="B4400" s="33">
        <f>VLOOKUP($J4393,ASBVs!$A$2:$AP$1041,34,FALSE)</f>
        <v>30</v>
      </c>
      <c r="C4400" s="33">
        <f>VLOOKUP($J4393,ASBVs!$A$2:$AP$1041,36,FALSE)</f>
        <v>39</v>
      </c>
      <c r="D4400" s="33">
        <f>VLOOKUP($J4393,ASBVs!$A$2:$AP$1041,38,FALSE)</f>
        <v>24</v>
      </c>
      <c r="E4400" s="33">
        <f>VLOOKUP($J4393,ASBVs!$A$2:$AP$1041,30,FALSE)</f>
        <v>56</v>
      </c>
      <c r="F4400" s="33">
        <f>VLOOKUP($J4393,ASBVs!$A$2:$AP$1041,24,FALSE)</f>
        <v>38</v>
      </c>
      <c r="G4400" s="33">
        <f>VLOOKUP($J4393,ASBVs!$A$2:$AP$1041,26,FALSE)</f>
        <v>38</v>
      </c>
      <c r="H4400" s="33">
        <f>VLOOKUP($J4393,ASBVs!$A$2:$AP$1041,28,FALSE)</f>
        <v>44</v>
      </c>
      <c r="I4400" s="99">
        <f>VLOOKUP($J4393,ASBVs!$A$2:$AQ$1041,43,FALSE)</f>
        <v>12.600000000000001</v>
      </c>
      <c r="J4400" s="79"/>
    </row>
    <row r="4401" spans="2:10" ht="12.6" customHeight="1" x14ac:dyDescent="0.3">
      <c r="B4401" s="87" t="s">
        <v>2695</v>
      </c>
      <c r="C4401" s="88"/>
      <c r="D4401" s="89" t="s">
        <v>2699</v>
      </c>
      <c r="E4401" s="90"/>
      <c r="F4401" s="91" t="str">
        <f>VLOOKUP($J4393,ASBVs!$A$2:$F$1041,6,FALSE)</f>
        <v xml:space="preserve"> </v>
      </c>
      <c r="G4401" s="34" t="s">
        <v>2669</v>
      </c>
      <c r="H4401" s="35" t="str">
        <f>VLOOKUP($J4393,ASBVs!$A$2:$AU$1041,46,FALSE)</f>
        <v>3</v>
      </c>
      <c r="I4401" s="34" t="s">
        <v>2670</v>
      </c>
      <c r="J4401" s="35" t="str">
        <f>VLOOKUP($J4393,ASBVs!$A$2:$AU$1041,47,FALSE)</f>
        <v>2</v>
      </c>
    </row>
    <row r="4402" spans="2:10" ht="12.6" customHeight="1" x14ac:dyDescent="0.3">
      <c r="B4402" s="93">
        <f>VLOOKUP($J4393,ASBVs!$A$2:$AS$1041,45,FALSE)</f>
        <v>128.79</v>
      </c>
      <c r="C4402" s="94"/>
      <c r="D4402" s="93">
        <f>VLOOKUP($J4393,ASBVs!$A$2:$AS$1041,44,FALSE)</f>
        <v>164.69</v>
      </c>
      <c r="E4402" s="94"/>
      <c r="F4402" s="92"/>
      <c r="G4402" s="34" t="s">
        <v>2671</v>
      </c>
      <c r="H4402" s="35" t="str">
        <f>VLOOKUP($J4393,ASBVs!$A$2:$AW$1041,48,FALSE)</f>
        <v>3</v>
      </c>
      <c r="I4402" s="34" t="s">
        <v>2672</v>
      </c>
      <c r="J4402" s="35">
        <f>VLOOKUP($J4393,ASBVs!$A$2:$AW$1041,49,FALSE)</f>
        <v>3</v>
      </c>
    </row>
    <row r="4403" spans="2:10" ht="12.6" customHeight="1" x14ac:dyDescent="0.3">
      <c r="B4403" s="36" t="s">
        <v>2696</v>
      </c>
      <c r="C4403" s="95" t="str">
        <f>VLOOKUP($J4393,ASBVs!$A$2:$E$1041,5,FALSE)</f>
        <v xml:space="preserve">Individual </v>
      </c>
      <c r="D4403" s="96"/>
      <c r="E4403" s="97" t="s">
        <v>2697</v>
      </c>
      <c r="F4403" s="98"/>
      <c r="G4403" s="74"/>
      <c r="H4403" s="75"/>
      <c r="I4403" s="37" t="s">
        <v>2698</v>
      </c>
      <c r="J4403" s="38"/>
    </row>
    <row r="4405" spans="2:10" ht="12.6" customHeight="1" x14ac:dyDescent="0.3">
      <c r="B4405" s="76" t="s">
        <v>2692</v>
      </c>
      <c r="C4405" s="77"/>
      <c r="D4405" s="20" t="str">
        <f>VLOOKUP($J4405,ASBVs!$A$2:$B$1041,2,FALSE)</f>
        <v>224381</v>
      </c>
      <c r="E4405" s="21"/>
      <c r="F4405" s="22" t="str">
        <f>VLOOKUP($J4405,ASBVs!$A$2:$J$1041,10,FALSE)</f>
        <v>Single</v>
      </c>
      <c r="G4405" s="78" t="str">
        <f>VLOOKUP($J4405,ASBVs!$A$2:$AX$1041,50,FALSE)</f>
        <v xml:space="preserve"> </v>
      </c>
      <c r="H4405" s="79"/>
      <c r="I4405" s="23" t="s">
        <v>2693</v>
      </c>
      <c r="J4405" s="24">
        <v>358</v>
      </c>
    </row>
    <row r="4406" spans="2:10" ht="12.6" customHeight="1" x14ac:dyDescent="0.3">
      <c r="B4406" s="25" t="s">
        <v>2694</v>
      </c>
      <c r="C4406" s="80" t="str">
        <f>VLOOKUP($J4405,ASBVs!$A$2:$H$1041,8,FALSE)</f>
        <v>213926</v>
      </c>
      <c r="D4406" s="80"/>
      <c r="E4406" s="81"/>
      <c r="F4406" s="26" t="s">
        <v>2639</v>
      </c>
      <c r="G4406" s="82">
        <f>VLOOKUP($J4405,ASBVs!$A$2:$I$1041,9,FALSE)</f>
        <v>44709</v>
      </c>
      <c r="H4406" s="83"/>
      <c r="I4406" s="83"/>
      <c r="J4406" s="84"/>
    </row>
    <row r="4407" spans="2:10" ht="12.6" customHeight="1" x14ac:dyDescent="0.3">
      <c r="B4407" s="27" t="s">
        <v>0</v>
      </c>
      <c r="C4407" s="28" t="s">
        <v>1</v>
      </c>
      <c r="D4407" s="28" t="s">
        <v>2</v>
      </c>
      <c r="E4407" s="28" t="s">
        <v>3</v>
      </c>
      <c r="F4407" s="27" t="s">
        <v>4</v>
      </c>
      <c r="G4407" s="28" t="s">
        <v>1093</v>
      </c>
      <c r="H4407" s="28" t="s">
        <v>1092</v>
      </c>
      <c r="I4407" s="28" t="s">
        <v>5</v>
      </c>
      <c r="J4407" s="28" t="s">
        <v>2652</v>
      </c>
    </row>
    <row r="4408" spans="2:10" ht="12.6" customHeight="1" x14ac:dyDescent="0.3">
      <c r="B4408" s="29">
        <f>VLOOKUP($J4405,ASBVs!$A$2:$AP$1041,11,FALSE)</f>
        <v>0.38</v>
      </c>
      <c r="C4408" s="29">
        <f>VLOOKUP($J4405,ASBVs!$A$2:$AP$1041,13,FALSE)</f>
        <v>6.72</v>
      </c>
      <c r="D4408" s="29">
        <f>VLOOKUP($J4405,ASBVs!$A$2:$AP$1041,15,FALSE)</f>
        <v>7.82</v>
      </c>
      <c r="E4408" s="29">
        <f>VLOOKUP($J4405,ASBVs!$A$2:$AP$1041,17,FALSE)</f>
        <v>0.19</v>
      </c>
      <c r="F4408" s="29">
        <f>VLOOKUP($J4405,ASBVs!$A$2:$AP$1041,19,FALSE)</f>
        <v>2.25</v>
      </c>
      <c r="G4408" s="39">
        <f>VLOOKUP($J4405,ASBVs!$A$2:$AP$1041,41,FALSE)</f>
        <v>0.4</v>
      </c>
      <c r="H4408" s="39">
        <f>VLOOKUP($J4405,ASBVs!$A$2:$AP$1041,39,FALSE)</f>
        <v>0.26</v>
      </c>
      <c r="I4408" s="29">
        <f>VLOOKUP($J4405,ASBVs!$A$2:$AP$1041,21,FALSE)</f>
        <v>0.64</v>
      </c>
      <c r="J4408" s="39">
        <f>VLOOKUP($J4405,ASBVs!$A$2:$AP$1041,31,FALSE)</f>
        <v>0.26</v>
      </c>
    </row>
    <row r="4409" spans="2:10" ht="12.6" customHeight="1" x14ac:dyDescent="0.3">
      <c r="B4409" s="29">
        <f>VLOOKUP($J4405,ASBVs!$A$2:$AP$1041,12,FALSE)</f>
        <v>66</v>
      </c>
      <c r="C4409" s="29">
        <f>VLOOKUP($J4405,ASBVs!$A$2:$AP$1041,14,FALSE)</f>
        <v>70</v>
      </c>
      <c r="D4409" s="29">
        <f>VLOOKUP($J4405,ASBVs!$A$2:$AP$1041,16,FALSE)</f>
        <v>59</v>
      </c>
      <c r="E4409" s="29">
        <f>VLOOKUP($J4405,ASBVs!$A$2:$AP$1041,18,FALSE)</f>
        <v>63</v>
      </c>
      <c r="F4409" s="29">
        <f>VLOOKUP($J4405,ASBVs!$A$2:$AP$1041,20,FALSE)</f>
        <v>64</v>
      </c>
      <c r="G4409" s="29">
        <f>VLOOKUP($J4405,ASBVs!$A$2:$AP$1041,42,FALSE)</f>
        <v>51</v>
      </c>
      <c r="H4409" s="29">
        <f>VLOOKUP($J4405,ASBVs!$A$2:$AP$1041,40,FALSE)</f>
        <v>44</v>
      </c>
      <c r="I4409" s="29">
        <f>VLOOKUP($J4405,ASBVs!$A$2:$AP$1041,22,FALSE)</f>
        <v>56</v>
      </c>
      <c r="J4409" s="29">
        <f>VLOOKUP($J4405,ASBVs!$A$2:$AP$1041,32,FALSE)</f>
        <v>49</v>
      </c>
    </row>
    <row r="4410" spans="2:10" ht="12.6" customHeight="1" x14ac:dyDescent="0.3">
      <c r="B4410" s="31" t="s">
        <v>1089</v>
      </c>
      <c r="C4410" s="27" t="s">
        <v>1090</v>
      </c>
      <c r="D4410" s="27" t="s">
        <v>1091</v>
      </c>
      <c r="E4410" s="27" t="s">
        <v>8</v>
      </c>
      <c r="F4410" s="27" t="s">
        <v>6</v>
      </c>
      <c r="G4410" s="27" t="s">
        <v>7</v>
      </c>
      <c r="H4410" s="27" t="s">
        <v>2638</v>
      </c>
      <c r="I4410" s="85" t="s">
        <v>2700</v>
      </c>
      <c r="J4410" s="86"/>
    </row>
    <row r="4411" spans="2:10" ht="12.6" customHeight="1" x14ac:dyDescent="0.3">
      <c r="B4411" s="30">
        <f>VLOOKUP($J4405,ASBVs!$A$2:$AP$1041,33,FALSE)</f>
        <v>0.06</v>
      </c>
      <c r="C4411" s="30">
        <f>VLOOKUP($J4405,ASBVs!$A$2:$AP$1041,35,FALSE)</f>
        <v>0.23</v>
      </c>
      <c r="D4411" s="30">
        <f>VLOOKUP($J4405,ASBVs!$A$2:$AP$1041,37,FALSE)</f>
        <v>0.01</v>
      </c>
      <c r="E4411" s="32">
        <f>VLOOKUP($J4405,ASBVs!$A$2:$AP$1041,29,FALSE)</f>
        <v>4.55</v>
      </c>
      <c r="F4411" s="32">
        <f>VLOOKUP($J4405,ASBVs!$A$2:$AP$1041,23,FALSE)</f>
        <v>-0.25</v>
      </c>
      <c r="G4411" s="32">
        <f>VLOOKUP($J4405,ASBVs!$A$2:$AP$1041,25,FALSE)</f>
        <v>3.81</v>
      </c>
      <c r="H4411" s="32">
        <f>VLOOKUP($J4405,ASBVs!$A$2:$AP$1041,27,FALSE)</f>
        <v>1.65</v>
      </c>
      <c r="I4411" s="86"/>
      <c r="J4411" s="86"/>
    </row>
    <row r="4412" spans="2:10" ht="12.6" customHeight="1" x14ac:dyDescent="0.3">
      <c r="B4412" s="33">
        <f>VLOOKUP($J4405,ASBVs!$A$2:$AP$1041,34,FALSE)</f>
        <v>38</v>
      </c>
      <c r="C4412" s="33">
        <f>VLOOKUP($J4405,ASBVs!$A$2:$AP$1041,36,FALSE)</f>
        <v>47</v>
      </c>
      <c r="D4412" s="33">
        <f>VLOOKUP($J4405,ASBVs!$A$2:$AP$1041,38,FALSE)</f>
        <v>32</v>
      </c>
      <c r="E4412" s="33">
        <f>VLOOKUP($J4405,ASBVs!$A$2:$AP$1041,30,FALSE)</f>
        <v>59</v>
      </c>
      <c r="F4412" s="33">
        <f>VLOOKUP($J4405,ASBVs!$A$2:$AP$1041,24,FALSE)</f>
        <v>45</v>
      </c>
      <c r="G4412" s="33">
        <f>VLOOKUP($J4405,ASBVs!$A$2:$AP$1041,26,FALSE)</f>
        <v>45</v>
      </c>
      <c r="H4412" s="33">
        <f>VLOOKUP($J4405,ASBVs!$A$2:$AP$1041,28,FALSE)</f>
        <v>49</v>
      </c>
      <c r="I4412" s="99">
        <f>VLOOKUP($J4405,ASBVs!$A$2:$AQ$1041,43,FALSE)</f>
        <v>7.3599999999999994</v>
      </c>
      <c r="J4412" s="79"/>
    </row>
    <row r="4413" spans="2:10" ht="12.6" customHeight="1" x14ac:dyDescent="0.3">
      <c r="B4413" s="87" t="s">
        <v>2695</v>
      </c>
      <c r="C4413" s="88"/>
      <c r="D4413" s="89" t="s">
        <v>2699</v>
      </c>
      <c r="E4413" s="90"/>
      <c r="F4413" s="91" t="str">
        <f>VLOOKUP($J4405,ASBVs!$A$2:$F$1041,6,FALSE)</f>
        <v xml:space="preserve"> </v>
      </c>
      <c r="G4413" s="34" t="s">
        <v>2669</v>
      </c>
      <c r="H4413" s="35" t="str">
        <f>VLOOKUP($J4405,ASBVs!$A$2:$AU$1041,46,FALSE)</f>
        <v>2</v>
      </c>
      <c r="I4413" s="34" t="s">
        <v>2670</v>
      </c>
      <c r="J4413" s="35" t="str">
        <f>VLOOKUP($J4405,ASBVs!$A$2:$AU$1041,47,FALSE)</f>
        <v>1</v>
      </c>
    </row>
    <row r="4414" spans="2:10" ht="12.6" customHeight="1" x14ac:dyDescent="0.3">
      <c r="B4414" s="93">
        <f>VLOOKUP($J4405,ASBVs!$A$2:$AS$1041,45,FALSE)</f>
        <v>126.86</v>
      </c>
      <c r="C4414" s="94"/>
      <c r="D4414" s="93">
        <f>VLOOKUP($J4405,ASBVs!$A$2:$AS$1041,44,FALSE)</f>
        <v>162.68</v>
      </c>
      <c r="E4414" s="94"/>
      <c r="F4414" s="92"/>
      <c r="G4414" s="34" t="s">
        <v>2671</v>
      </c>
      <c r="H4414" s="35" t="str">
        <f>VLOOKUP($J4405,ASBVs!$A$2:$AW$1041,48,FALSE)</f>
        <v>3</v>
      </c>
      <c r="I4414" s="34" t="s">
        <v>2672</v>
      </c>
      <c r="J4414" s="35">
        <f>VLOOKUP($J4405,ASBVs!$A$2:$AW$1041,49,FALSE)</f>
        <v>3</v>
      </c>
    </row>
    <row r="4415" spans="2:10" ht="12.6" customHeight="1" x14ac:dyDescent="0.3">
      <c r="B4415" s="36" t="s">
        <v>2696</v>
      </c>
      <c r="C4415" s="95" t="str">
        <f>VLOOKUP($J4405,ASBVs!$A$2:$E$1041,5,FALSE)</f>
        <v xml:space="preserve">Individual </v>
      </c>
      <c r="D4415" s="96"/>
      <c r="E4415" s="97" t="s">
        <v>2697</v>
      </c>
      <c r="F4415" s="98"/>
      <c r="G4415" s="74"/>
      <c r="H4415" s="75"/>
      <c r="I4415" s="37" t="s">
        <v>2698</v>
      </c>
      <c r="J4415" s="38"/>
    </row>
    <row r="4417" spans="2:10" ht="12.6" customHeight="1" x14ac:dyDescent="0.3">
      <c r="B4417" s="76" t="s">
        <v>2692</v>
      </c>
      <c r="C4417" s="77"/>
      <c r="D4417" s="20" t="str">
        <f>VLOOKUP($J4417,ASBVs!$A$2:$B$1041,2,FALSE)</f>
        <v>226664</v>
      </c>
      <c r="E4417" s="21"/>
      <c r="F4417" s="22" t="str">
        <f>VLOOKUP($J4417,ASBVs!$A$2:$J$1041,10,FALSE)</f>
        <v>Twin</v>
      </c>
      <c r="G4417" s="78" t="str">
        <f>VLOOKUP($J4417,ASBVs!$A$2:$AX$1041,50,FALSE)</f>
        <v xml:space="preserve"> </v>
      </c>
      <c r="H4417" s="79"/>
      <c r="I4417" s="23" t="s">
        <v>2693</v>
      </c>
      <c r="J4417" s="24">
        <v>359</v>
      </c>
    </row>
    <row r="4418" spans="2:10" ht="12.6" customHeight="1" x14ac:dyDescent="0.3">
      <c r="B4418" s="25" t="s">
        <v>2694</v>
      </c>
      <c r="C4418" s="80" t="str">
        <f>VLOOKUP($J4417,ASBVs!$A$2:$H$1041,8,FALSE)</f>
        <v>201054</v>
      </c>
      <c r="D4418" s="80"/>
      <c r="E4418" s="81"/>
      <c r="F4418" s="26" t="s">
        <v>2639</v>
      </c>
      <c r="G4418" s="82">
        <f>VLOOKUP($J4417,ASBVs!$A$2:$I$1041,9,FALSE)</f>
        <v>44736</v>
      </c>
      <c r="H4418" s="83"/>
      <c r="I4418" s="83"/>
      <c r="J4418" s="84"/>
    </row>
    <row r="4419" spans="2:10" ht="12.6" customHeight="1" x14ac:dyDescent="0.3">
      <c r="B4419" s="27" t="s">
        <v>0</v>
      </c>
      <c r="C4419" s="28" t="s">
        <v>1</v>
      </c>
      <c r="D4419" s="28" t="s">
        <v>2</v>
      </c>
      <c r="E4419" s="28" t="s">
        <v>3</v>
      </c>
      <c r="F4419" s="27" t="s">
        <v>4</v>
      </c>
      <c r="G4419" s="28" t="s">
        <v>1093</v>
      </c>
      <c r="H4419" s="28" t="s">
        <v>1092</v>
      </c>
      <c r="I4419" s="28" t="s">
        <v>5</v>
      </c>
      <c r="J4419" s="28" t="s">
        <v>2652</v>
      </c>
    </row>
    <row r="4420" spans="2:10" ht="12.6" customHeight="1" x14ac:dyDescent="0.3">
      <c r="B4420" s="29">
        <f>VLOOKUP($J4417,ASBVs!$A$2:$AP$1041,11,FALSE)</f>
        <v>0.39</v>
      </c>
      <c r="C4420" s="29">
        <f>VLOOKUP($J4417,ASBVs!$A$2:$AP$1041,13,FALSE)</f>
        <v>9.26</v>
      </c>
      <c r="D4420" s="29">
        <f>VLOOKUP($J4417,ASBVs!$A$2:$AP$1041,15,FALSE)</f>
        <v>15.83</v>
      </c>
      <c r="E4420" s="29">
        <f>VLOOKUP($J4417,ASBVs!$A$2:$AP$1041,17,FALSE)</f>
        <v>-0.78</v>
      </c>
      <c r="F4420" s="29">
        <f>VLOOKUP($J4417,ASBVs!$A$2:$AP$1041,19,FALSE)</f>
        <v>1.19</v>
      </c>
      <c r="G4420" s="39">
        <f>VLOOKUP($J4417,ASBVs!$A$2:$AP$1041,41,FALSE)</f>
        <v>0.48</v>
      </c>
      <c r="H4420" s="39">
        <f>VLOOKUP($J4417,ASBVs!$A$2:$AP$1041,39,FALSE)</f>
        <v>0.28000000000000003</v>
      </c>
      <c r="I4420" s="29">
        <f>VLOOKUP($J4417,ASBVs!$A$2:$AP$1041,21,FALSE)</f>
        <v>1.04</v>
      </c>
      <c r="J4420" s="39">
        <f>VLOOKUP($J4417,ASBVs!$A$2:$AP$1041,31,FALSE)</f>
        <v>0.27</v>
      </c>
    </row>
    <row r="4421" spans="2:10" ht="12.6" customHeight="1" x14ac:dyDescent="0.3">
      <c r="B4421" s="29">
        <f>VLOOKUP($J4417,ASBVs!$A$2:$AP$1041,12,FALSE)</f>
        <v>62</v>
      </c>
      <c r="C4421" s="29">
        <f>VLOOKUP($J4417,ASBVs!$A$2:$AP$1041,14,FALSE)</f>
        <v>68</v>
      </c>
      <c r="D4421" s="29">
        <f>VLOOKUP($J4417,ASBVs!$A$2:$AP$1041,16,FALSE)</f>
        <v>56</v>
      </c>
      <c r="E4421" s="29">
        <f>VLOOKUP($J4417,ASBVs!$A$2:$AP$1041,18,FALSE)</f>
        <v>62</v>
      </c>
      <c r="F4421" s="29">
        <f>VLOOKUP($J4417,ASBVs!$A$2:$AP$1041,20,FALSE)</f>
        <v>62</v>
      </c>
      <c r="G4421" s="29">
        <f>VLOOKUP($J4417,ASBVs!$A$2:$AP$1041,42,FALSE)</f>
        <v>51</v>
      </c>
      <c r="H4421" s="29">
        <f>VLOOKUP($J4417,ASBVs!$A$2:$AP$1041,40,FALSE)</f>
        <v>43</v>
      </c>
      <c r="I4421" s="29">
        <f>VLOOKUP($J4417,ASBVs!$A$2:$AP$1041,22,FALSE)</f>
        <v>52</v>
      </c>
      <c r="J4421" s="29">
        <f>VLOOKUP($J4417,ASBVs!$A$2:$AP$1041,32,FALSE)</f>
        <v>49</v>
      </c>
    </row>
    <row r="4422" spans="2:10" ht="12.6" customHeight="1" x14ac:dyDescent="0.3">
      <c r="B4422" s="31" t="s">
        <v>1089</v>
      </c>
      <c r="C4422" s="27" t="s">
        <v>1090</v>
      </c>
      <c r="D4422" s="27" t="s">
        <v>1091</v>
      </c>
      <c r="E4422" s="27" t="s">
        <v>8</v>
      </c>
      <c r="F4422" s="27" t="s">
        <v>6</v>
      </c>
      <c r="G4422" s="27" t="s">
        <v>7</v>
      </c>
      <c r="H4422" s="27" t="s">
        <v>2638</v>
      </c>
      <c r="I4422" s="85" t="s">
        <v>2700</v>
      </c>
      <c r="J4422" s="86"/>
    </row>
    <row r="4423" spans="2:10" ht="12.6" customHeight="1" x14ac:dyDescent="0.3">
      <c r="B4423" s="30">
        <f>VLOOKUP($J4417,ASBVs!$A$2:$AP$1041,33,FALSE)</f>
        <v>0.04</v>
      </c>
      <c r="C4423" s="30">
        <f>VLOOKUP($J4417,ASBVs!$A$2:$AP$1041,35,FALSE)</f>
        <v>0.34</v>
      </c>
      <c r="D4423" s="30">
        <f>VLOOKUP($J4417,ASBVs!$A$2:$AP$1041,37,FALSE)</f>
        <v>-0.01</v>
      </c>
      <c r="E4423" s="32">
        <f>VLOOKUP($J4417,ASBVs!$A$2:$AP$1041,29,FALSE)</f>
        <v>5.7</v>
      </c>
      <c r="F4423" s="32">
        <f>VLOOKUP($J4417,ASBVs!$A$2:$AP$1041,23,FALSE)</f>
        <v>-0.5</v>
      </c>
      <c r="G4423" s="32">
        <f>VLOOKUP($J4417,ASBVs!$A$2:$AP$1041,25,FALSE)</f>
        <v>5.3</v>
      </c>
      <c r="H4423" s="32">
        <f>VLOOKUP($J4417,ASBVs!$A$2:$AP$1041,27,FALSE)</f>
        <v>1.87</v>
      </c>
      <c r="I4423" s="86"/>
      <c r="J4423" s="86"/>
    </row>
    <row r="4424" spans="2:10" ht="12.6" customHeight="1" x14ac:dyDescent="0.3">
      <c r="B4424" s="33">
        <f>VLOOKUP($J4417,ASBVs!$A$2:$AP$1041,34,FALSE)</f>
        <v>38</v>
      </c>
      <c r="C4424" s="33">
        <f>VLOOKUP($J4417,ASBVs!$A$2:$AP$1041,36,FALSE)</f>
        <v>46</v>
      </c>
      <c r="D4424" s="33">
        <f>VLOOKUP($J4417,ASBVs!$A$2:$AP$1041,38,FALSE)</f>
        <v>32</v>
      </c>
      <c r="E4424" s="33">
        <f>VLOOKUP($J4417,ASBVs!$A$2:$AP$1041,30,FALSE)</f>
        <v>57</v>
      </c>
      <c r="F4424" s="33">
        <f>VLOOKUP($J4417,ASBVs!$A$2:$AP$1041,24,FALSE)</f>
        <v>42</v>
      </c>
      <c r="G4424" s="33">
        <f>VLOOKUP($J4417,ASBVs!$A$2:$AP$1041,26,FALSE)</f>
        <v>42</v>
      </c>
      <c r="H4424" s="33">
        <f>VLOOKUP($J4417,ASBVs!$A$2:$AP$1041,28,FALSE)</f>
        <v>47</v>
      </c>
      <c r="I4424" s="99">
        <f>VLOOKUP($J4417,ASBVs!$A$2:$AQ$1041,43,FALSE)</f>
        <v>10.3</v>
      </c>
      <c r="J4424" s="79"/>
    </row>
    <row r="4425" spans="2:10" ht="12.6" customHeight="1" x14ac:dyDescent="0.3">
      <c r="B4425" s="87" t="s">
        <v>2695</v>
      </c>
      <c r="C4425" s="88"/>
      <c r="D4425" s="89" t="s">
        <v>2699</v>
      </c>
      <c r="E4425" s="90"/>
      <c r="F4425" s="91" t="str">
        <f>VLOOKUP($J4417,ASBVs!$A$2:$F$1041,6,FALSE)</f>
        <v xml:space="preserve"> </v>
      </c>
      <c r="G4425" s="34" t="s">
        <v>2669</v>
      </c>
      <c r="H4425" s="35" t="str">
        <f>VLOOKUP($J4417,ASBVs!$A$2:$AU$1041,46,FALSE)</f>
        <v>2</v>
      </c>
      <c r="I4425" s="34" t="s">
        <v>2670</v>
      </c>
      <c r="J4425" s="35" t="str">
        <f>VLOOKUP($J4417,ASBVs!$A$2:$AU$1041,47,FALSE)</f>
        <v>3</v>
      </c>
    </row>
    <row r="4426" spans="2:10" ht="12.6" customHeight="1" x14ac:dyDescent="0.3">
      <c r="B4426" s="93">
        <f>VLOOKUP($J4417,ASBVs!$A$2:$AS$1041,45,FALSE)</f>
        <v>126.49</v>
      </c>
      <c r="C4426" s="94"/>
      <c r="D4426" s="93">
        <f>VLOOKUP($J4417,ASBVs!$A$2:$AS$1041,44,FALSE)</f>
        <v>166.99</v>
      </c>
      <c r="E4426" s="94"/>
      <c r="F4426" s="92"/>
      <c r="G4426" s="34" t="s">
        <v>2671</v>
      </c>
      <c r="H4426" s="35" t="str">
        <f>VLOOKUP($J4417,ASBVs!$A$2:$AW$1041,48,FALSE)</f>
        <v>2</v>
      </c>
      <c r="I4426" s="34" t="s">
        <v>2672</v>
      </c>
      <c r="J4426" s="35">
        <f>VLOOKUP($J4417,ASBVs!$A$2:$AW$1041,49,FALSE)</f>
        <v>2</v>
      </c>
    </row>
    <row r="4427" spans="2:10" ht="12.6" customHeight="1" x14ac:dyDescent="0.3">
      <c r="B4427" s="36" t="s">
        <v>2696</v>
      </c>
      <c r="C4427" s="95" t="str">
        <f>VLOOKUP($J4417,ASBVs!$A$2:$E$1041,5,FALSE)</f>
        <v xml:space="preserve">Individual </v>
      </c>
      <c r="D4427" s="96"/>
      <c r="E4427" s="97" t="s">
        <v>2697</v>
      </c>
      <c r="F4427" s="98"/>
      <c r="G4427" s="74"/>
      <c r="H4427" s="75"/>
      <c r="I4427" s="37" t="s">
        <v>2698</v>
      </c>
      <c r="J4427" s="38"/>
    </row>
    <row r="4429" spans="2:10" ht="12.6" customHeight="1" x14ac:dyDescent="0.3">
      <c r="B4429" s="76" t="s">
        <v>2692</v>
      </c>
      <c r="C4429" s="77"/>
      <c r="D4429" s="20" t="str">
        <f>VLOOKUP($J4429,ASBVs!$A$2:$B$1041,2,FALSE)</f>
        <v>223542</v>
      </c>
      <c r="E4429" s="21"/>
      <c r="F4429" s="22" t="str">
        <f>VLOOKUP($J4429,ASBVs!$A$2:$J$1041,10,FALSE)</f>
        <v>Triplet</v>
      </c>
      <c r="G4429" s="78" t="str">
        <f>VLOOKUP($J4429,ASBVs!$A$2:$AX$1041,50,FALSE)</f>
        <v xml:space="preserve"> </v>
      </c>
      <c r="H4429" s="79"/>
      <c r="I4429" s="23" t="s">
        <v>2693</v>
      </c>
      <c r="J4429" s="24">
        <v>360</v>
      </c>
    </row>
    <row r="4430" spans="2:10" ht="12.6" customHeight="1" x14ac:dyDescent="0.3">
      <c r="B4430" s="25" t="s">
        <v>2694</v>
      </c>
      <c r="C4430" s="80" t="str">
        <f>VLOOKUP($J4429,ASBVs!$A$2:$H$1041,8,FALSE)</f>
        <v>207279</v>
      </c>
      <c r="D4430" s="80"/>
      <c r="E4430" s="81"/>
      <c r="F4430" s="26" t="s">
        <v>2639</v>
      </c>
      <c r="G4430" s="82">
        <f>VLOOKUP($J4429,ASBVs!$A$2:$I$1041,9,FALSE)</f>
        <v>44700</v>
      </c>
      <c r="H4430" s="83"/>
      <c r="I4430" s="83"/>
      <c r="J4430" s="84"/>
    </row>
    <row r="4431" spans="2:10" ht="12.6" customHeight="1" x14ac:dyDescent="0.3">
      <c r="B4431" s="27" t="s">
        <v>0</v>
      </c>
      <c r="C4431" s="28" t="s">
        <v>1</v>
      </c>
      <c r="D4431" s="28" t="s">
        <v>2</v>
      </c>
      <c r="E4431" s="28" t="s">
        <v>3</v>
      </c>
      <c r="F4431" s="27" t="s">
        <v>4</v>
      </c>
      <c r="G4431" s="28" t="s">
        <v>1093</v>
      </c>
      <c r="H4431" s="28" t="s">
        <v>1092</v>
      </c>
      <c r="I4431" s="28" t="s">
        <v>5</v>
      </c>
      <c r="J4431" s="28" t="s">
        <v>2652</v>
      </c>
    </row>
    <row r="4432" spans="2:10" ht="12.6" customHeight="1" x14ac:dyDescent="0.3">
      <c r="B4432" s="29">
        <f>VLOOKUP($J4429,ASBVs!$A$2:$AP$1041,11,FALSE)</f>
        <v>0.32</v>
      </c>
      <c r="C4432" s="29">
        <f>VLOOKUP($J4429,ASBVs!$A$2:$AP$1041,13,FALSE)</f>
        <v>6.68</v>
      </c>
      <c r="D4432" s="29">
        <f>VLOOKUP($J4429,ASBVs!$A$2:$AP$1041,15,FALSE)</f>
        <v>11.87</v>
      </c>
      <c r="E4432" s="29">
        <f>VLOOKUP($J4429,ASBVs!$A$2:$AP$1041,17,FALSE)</f>
        <v>0.38</v>
      </c>
      <c r="F4432" s="29">
        <f>VLOOKUP($J4429,ASBVs!$A$2:$AP$1041,19,FALSE)</f>
        <v>1.72</v>
      </c>
      <c r="G4432" s="39">
        <f>VLOOKUP($J4429,ASBVs!$A$2:$AP$1041,41,FALSE)</f>
        <v>0.54</v>
      </c>
      <c r="H4432" s="39">
        <f>VLOOKUP($J4429,ASBVs!$A$2:$AP$1041,39,FALSE)</f>
        <v>0.35</v>
      </c>
      <c r="I4432" s="29">
        <f>VLOOKUP($J4429,ASBVs!$A$2:$AP$1041,21,FALSE)</f>
        <v>-0.39</v>
      </c>
      <c r="J4432" s="39">
        <f>VLOOKUP($J4429,ASBVs!$A$2:$AP$1041,31,FALSE)</f>
        <v>0.34</v>
      </c>
    </row>
    <row r="4433" spans="2:10" ht="12.6" customHeight="1" x14ac:dyDescent="0.3">
      <c r="B4433" s="29">
        <f>VLOOKUP($J4429,ASBVs!$A$2:$AP$1041,12,FALSE)</f>
        <v>68</v>
      </c>
      <c r="C4433" s="29">
        <f>VLOOKUP($J4429,ASBVs!$A$2:$AP$1041,14,FALSE)</f>
        <v>71</v>
      </c>
      <c r="D4433" s="29">
        <f>VLOOKUP($J4429,ASBVs!$A$2:$AP$1041,16,FALSE)</f>
        <v>62</v>
      </c>
      <c r="E4433" s="29">
        <f>VLOOKUP($J4429,ASBVs!$A$2:$AP$1041,18,FALSE)</f>
        <v>66</v>
      </c>
      <c r="F4433" s="29">
        <f>VLOOKUP($J4429,ASBVs!$A$2:$AP$1041,20,FALSE)</f>
        <v>66</v>
      </c>
      <c r="G4433" s="29">
        <f>VLOOKUP($J4429,ASBVs!$A$2:$AP$1041,42,FALSE)</f>
        <v>58</v>
      </c>
      <c r="H4433" s="29">
        <f>VLOOKUP($J4429,ASBVs!$A$2:$AP$1041,40,FALSE)</f>
        <v>49</v>
      </c>
      <c r="I4433" s="29">
        <f>VLOOKUP($J4429,ASBVs!$A$2:$AP$1041,22,FALSE)</f>
        <v>59</v>
      </c>
      <c r="J4433" s="29">
        <f>VLOOKUP($J4429,ASBVs!$A$2:$AP$1041,32,FALSE)</f>
        <v>56</v>
      </c>
    </row>
    <row r="4434" spans="2:10" ht="12.6" customHeight="1" x14ac:dyDescent="0.3">
      <c r="B4434" s="31" t="s">
        <v>1089</v>
      </c>
      <c r="C4434" s="27" t="s">
        <v>1090</v>
      </c>
      <c r="D4434" s="27" t="s">
        <v>1091</v>
      </c>
      <c r="E4434" s="27" t="s">
        <v>8</v>
      </c>
      <c r="F4434" s="27" t="s">
        <v>6</v>
      </c>
      <c r="G4434" s="27" t="s">
        <v>7</v>
      </c>
      <c r="H4434" s="27" t="s">
        <v>2638</v>
      </c>
      <c r="I4434" s="85" t="s">
        <v>2700</v>
      </c>
      <c r="J4434" s="86"/>
    </row>
    <row r="4435" spans="2:10" ht="12.6" customHeight="1" x14ac:dyDescent="0.3">
      <c r="B4435" s="30">
        <f>VLOOKUP($J4429,ASBVs!$A$2:$AP$1041,33,FALSE)</f>
        <v>0.05</v>
      </c>
      <c r="C4435" s="30">
        <f>VLOOKUP($J4429,ASBVs!$A$2:$AP$1041,35,FALSE)</f>
        <v>0.36</v>
      </c>
      <c r="D4435" s="30">
        <f>VLOOKUP($J4429,ASBVs!$A$2:$AP$1041,37,FALSE)</f>
        <v>0.01</v>
      </c>
      <c r="E4435" s="32">
        <f>VLOOKUP($J4429,ASBVs!$A$2:$AP$1041,29,FALSE)</f>
        <v>3.53</v>
      </c>
      <c r="F4435" s="32">
        <f>VLOOKUP($J4429,ASBVs!$A$2:$AP$1041,23,FALSE)</f>
        <v>-0.18</v>
      </c>
      <c r="G4435" s="32">
        <f>VLOOKUP($J4429,ASBVs!$A$2:$AP$1041,25,FALSE)</f>
        <v>0.81</v>
      </c>
      <c r="H4435" s="32">
        <f>VLOOKUP($J4429,ASBVs!$A$2:$AP$1041,27,FALSE)</f>
        <v>1.63</v>
      </c>
      <c r="I4435" s="86"/>
      <c r="J4435" s="86"/>
    </row>
    <row r="4436" spans="2:10" ht="12.6" customHeight="1" x14ac:dyDescent="0.3">
      <c r="B4436" s="33">
        <f>VLOOKUP($J4429,ASBVs!$A$2:$AP$1041,34,FALSE)</f>
        <v>43</v>
      </c>
      <c r="C4436" s="33">
        <f>VLOOKUP($J4429,ASBVs!$A$2:$AP$1041,36,FALSE)</f>
        <v>53</v>
      </c>
      <c r="D4436" s="33">
        <f>VLOOKUP($J4429,ASBVs!$A$2:$AP$1041,38,FALSE)</f>
        <v>37</v>
      </c>
      <c r="E4436" s="33">
        <f>VLOOKUP($J4429,ASBVs!$A$2:$AP$1041,30,FALSE)</f>
        <v>61</v>
      </c>
      <c r="F4436" s="33">
        <f>VLOOKUP($J4429,ASBVs!$A$2:$AP$1041,24,FALSE)</f>
        <v>50</v>
      </c>
      <c r="G4436" s="33">
        <f>VLOOKUP($J4429,ASBVs!$A$2:$AP$1041,26,FALSE)</f>
        <v>50</v>
      </c>
      <c r="H4436" s="33">
        <f>VLOOKUP($J4429,ASBVs!$A$2:$AP$1041,28,FALSE)</f>
        <v>54</v>
      </c>
      <c r="I4436" s="99">
        <f>VLOOKUP($J4429,ASBVs!$A$2:$AQ$1041,43,FALSE)</f>
        <v>6.29</v>
      </c>
      <c r="J4436" s="79"/>
    </row>
    <row r="4437" spans="2:10" ht="12.6" customHeight="1" x14ac:dyDescent="0.3">
      <c r="B4437" s="87" t="s">
        <v>2695</v>
      </c>
      <c r="C4437" s="88"/>
      <c r="D4437" s="89" t="s">
        <v>2699</v>
      </c>
      <c r="E4437" s="90"/>
      <c r="F4437" s="91" t="str">
        <f>VLOOKUP($J4429,ASBVs!$A$2:$F$1041,6,FALSE)</f>
        <v xml:space="preserve"> </v>
      </c>
      <c r="G4437" s="34" t="s">
        <v>2669</v>
      </c>
      <c r="H4437" s="35" t="str">
        <f>VLOOKUP($J4429,ASBVs!$A$2:$AU$1041,46,FALSE)</f>
        <v>2</v>
      </c>
      <c r="I4437" s="34" t="s">
        <v>2670</v>
      </c>
      <c r="J4437" s="35" t="str">
        <f>VLOOKUP($J4429,ASBVs!$A$2:$AU$1041,47,FALSE)</f>
        <v>2</v>
      </c>
    </row>
    <row r="4438" spans="2:10" ht="12.6" customHeight="1" x14ac:dyDescent="0.3">
      <c r="B4438" s="93">
        <f>VLOOKUP($J4429,ASBVs!$A$2:$AS$1041,45,FALSE)</f>
        <v>125.45</v>
      </c>
      <c r="C4438" s="94"/>
      <c r="D4438" s="93">
        <f>VLOOKUP($J4429,ASBVs!$A$2:$AS$1041,44,FALSE)</f>
        <v>162.79</v>
      </c>
      <c r="E4438" s="94"/>
      <c r="F4438" s="92"/>
      <c r="G4438" s="34" t="s">
        <v>2671</v>
      </c>
      <c r="H4438" s="35" t="str">
        <f>VLOOKUP($J4429,ASBVs!$A$2:$AW$1041,48,FALSE)</f>
        <v>2</v>
      </c>
      <c r="I4438" s="34" t="s">
        <v>2672</v>
      </c>
      <c r="J4438" s="35">
        <f>VLOOKUP($J4429,ASBVs!$A$2:$AW$1041,49,FALSE)</f>
        <v>4</v>
      </c>
    </row>
    <row r="4439" spans="2:10" ht="12.6" customHeight="1" x14ac:dyDescent="0.3">
      <c r="B4439" s="36" t="s">
        <v>2696</v>
      </c>
      <c r="C4439" s="95" t="str">
        <f>VLOOKUP($J4429,ASBVs!$A$2:$E$1041,5,FALSE)</f>
        <v xml:space="preserve">Individual </v>
      </c>
      <c r="D4439" s="96"/>
      <c r="E4439" s="97" t="s">
        <v>2697</v>
      </c>
      <c r="F4439" s="98"/>
      <c r="G4439" s="74"/>
      <c r="H4439" s="75"/>
      <c r="I4439" s="37" t="s">
        <v>2698</v>
      </c>
      <c r="J4439" s="38"/>
    </row>
    <row r="4441" spans="2:10" ht="12.6" customHeight="1" x14ac:dyDescent="0.3">
      <c r="B4441" s="76" t="s">
        <v>2692</v>
      </c>
      <c r="C4441" s="77"/>
      <c r="D4441" s="20" t="str">
        <f>VLOOKUP($J4441,ASBVs!$A$2:$B$1041,2,FALSE)</f>
        <v>225524</v>
      </c>
      <c r="E4441" s="21"/>
      <c r="F4441" s="22" t="str">
        <f>VLOOKUP($J4441,ASBVs!$A$2:$J$1041,10,FALSE)</f>
        <v>Twin</v>
      </c>
      <c r="G4441" s="78" t="str">
        <f>VLOOKUP($J4441,ASBVs!$A$2:$AX$1041,50,FALSE)</f>
        <v xml:space="preserve"> </v>
      </c>
      <c r="H4441" s="79"/>
      <c r="I4441" s="23" t="s">
        <v>2693</v>
      </c>
      <c r="J4441" s="24">
        <v>361</v>
      </c>
    </row>
    <row r="4442" spans="2:10" ht="12.6" customHeight="1" x14ac:dyDescent="0.3">
      <c r="B4442" s="25" t="s">
        <v>2694</v>
      </c>
      <c r="C4442" s="80" t="str">
        <f>VLOOKUP($J4441,ASBVs!$A$2:$H$1041,8,FALSE)</f>
        <v>218909</v>
      </c>
      <c r="D4442" s="80"/>
      <c r="E4442" s="81"/>
      <c r="F4442" s="26" t="s">
        <v>2639</v>
      </c>
      <c r="G4442" s="82">
        <f>VLOOKUP($J4441,ASBVs!$A$2:$I$1041,9,FALSE)</f>
        <v>44726</v>
      </c>
      <c r="H4442" s="83"/>
      <c r="I4442" s="83"/>
      <c r="J4442" s="84"/>
    </row>
    <row r="4443" spans="2:10" ht="12.6" customHeight="1" x14ac:dyDescent="0.3">
      <c r="B4443" s="27" t="s">
        <v>0</v>
      </c>
      <c r="C4443" s="28" t="s">
        <v>1</v>
      </c>
      <c r="D4443" s="28" t="s">
        <v>2</v>
      </c>
      <c r="E4443" s="28" t="s">
        <v>3</v>
      </c>
      <c r="F4443" s="27" t="s">
        <v>4</v>
      </c>
      <c r="G4443" s="28" t="s">
        <v>1093</v>
      </c>
      <c r="H4443" s="28" t="s">
        <v>1092</v>
      </c>
      <c r="I4443" s="28" t="s">
        <v>5</v>
      </c>
      <c r="J4443" s="28" t="s">
        <v>2652</v>
      </c>
    </row>
    <row r="4444" spans="2:10" ht="12.6" customHeight="1" x14ac:dyDescent="0.3">
      <c r="B4444" s="29">
        <f>VLOOKUP($J4441,ASBVs!$A$2:$AP$1041,11,FALSE)</f>
        <v>0.31</v>
      </c>
      <c r="C4444" s="29">
        <f>VLOOKUP($J4441,ASBVs!$A$2:$AP$1041,13,FALSE)</f>
        <v>7.28</v>
      </c>
      <c r="D4444" s="29">
        <f>VLOOKUP($J4441,ASBVs!$A$2:$AP$1041,15,FALSE)</f>
        <v>10.17</v>
      </c>
      <c r="E4444" s="29">
        <f>VLOOKUP($J4441,ASBVs!$A$2:$AP$1041,17,FALSE)</f>
        <v>0.41</v>
      </c>
      <c r="F4444" s="29">
        <f>VLOOKUP($J4441,ASBVs!$A$2:$AP$1041,19,FALSE)</f>
        <v>1.29</v>
      </c>
      <c r="G4444" s="39">
        <f>VLOOKUP($J4441,ASBVs!$A$2:$AP$1041,41,FALSE)</f>
        <v>0.49</v>
      </c>
      <c r="H4444" s="39">
        <f>VLOOKUP($J4441,ASBVs!$A$2:$AP$1041,39,FALSE)</f>
        <v>0.28000000000000003</v>
      </c>
      <c r="I4444" s="29">
        <f>VLOOKUP($J4441,ASBVs!$A$2:$AP$1041,21,FALSE)</f>
        <v>0.56000000000000005</v>
      </c>
      <c r="J4444" s="39">
        <f>VLOOKUP($J4441,ASBVs!$A$2:$AP$1041,31,FALSE)</f>
        <v>0.33</v>
      </c>
    </row>
    <row r="4445" spans="2:10" ht="12.6" customHeight="1" x14ac:dyDescent="0.3">
      <c r="B4445" s="29">
        <f>VLOOKUP($J4441,ASBVs!$A$2:$AP$1041,12,FALSE)</f>
        <v>67</v>
      </c>
      <c r="C4445" s="29">
        <f>VLOOKUP($J4441,ASBVs!$A$2:$AP$1041,14,FALSE)</f>
        <v>70</v>
      </c>
      <c r="D4445" s="29">
        <f>VLOOKUP($J4441,ASBVs!$A$2:$AP$1041,16,FALSE)</f>
        <v>62</v>
      </c>
      <c r="E4445" s="29">
        <f>VLOOKUP($J4441,ASBVs!$A$2:$AP$1041,18,FALSE)</f>
        <v>63</v>
      </c>
      <c r="F4445" s="29">
        <f>VLOOKUP($J4441,ASBVs!$A$2:$AP$1041,20,FALSE)</f>
        <v>63</v>
      </c>
      <c r="G4445" s="29">
        <f>VLOOKUP($J4441,ASBVs!$A$2:$AP$1041,42,FALSE)</f>
        <v>55</v>
      </c>
      <c r="H4445" s="29">
        <f>VLOOKUP($J4441,ASBVs!$A$2:$AP$1041,40,FALSE)</f>
        <v>49</v>
      </c>
      <c r="I4445" s="29">
        <f>VLOOKUP($J4441,ASBVs!$A$2:$AP$1041,22,FALSE)</f>
        <v>57</v>
      </c>
      <c r="J4445" s="29">
        <f>VLOOKUP($J4441,ASBVs!$A$2:$AP$1041,32,FALSE)</f>
        <v>53</v>
      </c>
    </row>
    <row r="4446" spans="2:10" ht="12.6" customHeight="1" x14ac:dyDescent="0.3">
      <c r="B4446" s="31" t="s">
        <v>1089</v>
      </c>
      <c r="C4446" s="27" t="s">
        <v>1090</v>
      </c>
      <c r="D4446" s="27" t="s">
        <v>1091</v>
      </c>
      <c r="E4446" s="27" t="s">
        <v>8</v>
      </c>
      <c r="F4446" s="27" t="s">
        <v>6</v>
      </c>
      <c r="G4446" s="27" t="s">
        <v>7</v>
      </c>
      <c r="H4446" s="27" t="s">
        <v>2638</v>
      </c>
      <c r="I4446" s="85" t="s">
        <v>2700</v>
      </c>
      <c r="J4446" s="86"/>
    </row>
    <row r="4447" spans="2:10" ht="12.6" customHeight="1" x14ac:dyDescent="0.3">
      <c r="B4447" s="30">
        <f>VLOOKUP($J4441,ASBVs!$A$2:$AP$1041,33,FALSE)</f>
        <v>0.06</v>
      </c>
      <c r="C4447" s="30">
        <f>VLOOKUP($J4441,ASBVs!$A$2:$AP$1041,35,FALSE)</f>
        <v>0.27</v>
      </c>
      <c r="D4447" s="30">
        <f>VLOOKUP($J4441,ASBVs!$A$2:$AP$1041,37,FALSE)</f>
        <v>1E-3</v>
      </c>
      <c r="E4447" s="32">
        <f>VLOOKUP($J4441,ASBVs!$A$2:$AP$1041,29,FALSE)</f>
        <v>3.75</v>
      </c>
      <c r="F4447" s="32">
        <f>VLOOKUP($J4441,ASBVs!$A$2:$AP$1041,23,FALSE)</f>
        <v>-0.34</v>
      </c>
      <c r="G4447" s="32">
        <f>VLOOKUP($J4441,ASBVs!$A$2:$AP$1041,25,FALSE)</f>
        <v>3.94</v>
      </c>
      <c r="H4447" s="32">
        <f>VLOOKUP($J4441,ASBVs!$A$2:$AP$1041,27,FALSE)</f>
        <v>1.99</v>
      </c>
      <c r="I4447" s="86"/>
      <c r="J4447" s="86"/>
    </row>
    <row r="4448" spans="2:10" ht="12.6" customHeight="1" x14ac:dyDescent="0.3">
      <c r="B4448" s="33">
        <f>VLOOKUP($J4441,ASBVs!$A$2:$AP$1041,34,FALSE)</f>
        <v>44</v>
      </c>
      <c r="C4448" s="33">
        <f>VLOOKUP($J4441,ASBVs!$A$2:$AP$1041,36,FALSE)</f>
        <v>52</v>
      </c>
      <c r="D4448" s="33">
        <f>VLOOKUP($J4441,ASBVs!$A$2:$AP$1041,38,FALSE)</f>
        <v>38</v>
      </c>
      <c r="E4448" s="33">
        <f>VLOOKUP($J4441,ASBVs!$A$2:$AP$1041,30,FALSE)</f>
        <v>59</v>
      </c>
      <c r="F4448" s="33">
        <f>VLOOKUP($J4441,ASBVs!$A$2:$AP$1041,24,FALSE)</f>
        <v>49</v>
      </c>
      <c r="G4448" s="33">
        <f>VLOOKUP($J4441,ASBVs!$A$2:$AP$1041,26,FALSE)</f>
        <v>49</v>
      </c>
      <c r="H4448" s="33">
        <f>VLOOKUP($J4441,ASBVs!$A$2:$AP$1041,28,FALSE)</f>
        <v>52</v>
      </c>
      <c r="I4448" s="99">
        <f>VLOOKUP($J4441,ASBVs!$A$2:$AQ$1041,43,FALSE)</f>
        <v>7.84</v>
      </c>
      <c r="J4448" s="79"/>
    </row>
    <row r="4449" spans="2:10" ht="12.6" customHeight="1" x14ac:dyDescent="0.3">
      <c r="B4449" s="87" t="s">
        <v>2695</v>
      </c>
      <c r="C4449" s="88"/>
      <c r="D4449" s="89" t="s">
        <v>2699</v>
      </c>
      <c r="E4449" s="90"/>
      <c r="F4449" s="91" t="str">
        <f>VLOOKUP($J4441,ASBVs!$A$2:$F$1041,6,FALSE)</f>
        <v xml:space="preserve"> </v>
      </c>
      <c r="G4449" s="34" t="s">
        <v>2669</v>
      </c>
      <c r="H4449" s="35" t="str">
        <f>VLOOKUP($J4441,ASBVs!$A$2:$AU$1041,46,FALSE)</f>
        <v>2</v>
      </c>
      <c r="I4449" s="34" t="s">
        <v>2670</v>
      </c>
      <c r="J4449" s="35" t="str">
        <f>VLOOKUP($J4441,ASBVs!$A$2:$AU$1041,47,FALSE)</f>
        <v>3</v>
      </c>
    </row>
    <row r="4450" spans="2:10" ht="12.6" customHeight="1" x14ac:dyDescent="0.3">
      <c r="B4450" s="93">
        <f>VLOOKUP($J4441,ASBVs!$A$2:$AS$1041,45,FALSE)</f>
        <v>125.39</v>
      </c>
      <c r="C4450" s="94"/>
      <c r="D4450" s="93">
        <f>VLOOKUP($J4441,ASBVs!$A$2:$AS$1041,44,FALSE)</f>
        <v>166.06</v>
      </c>
      <c r="E4450" s="94"/>
      <c r="F4450" s="92"/>
      <c r="G4450" s="34" t="s">
        <v>2671</v>
      </c>
      <c r="H4450" s="35" t="str">
        <f>VLOOKUP($J4441,ASBVs!$A$2:$AW$1041,48,FALSE)</f>
        <v>2</v>
      </c>
      <c r="I4450" s="34" t="s">
        <v>2672</v>
      </c>
      <c r="J4450" s="35">
        <f>VLOOKUP($J4441,ASBVs!$A$2:$AW$1041,49,FALSE)</f>
        <v>2</v>
      </c>
    </row>
    <row r="4451" spans="2:10" ht="12.6" customHeight="1" x14ac:dyDescent="0.3">
      <c r="B4451" s="36" t="s">
        <v>2696</v>
      </c>
      <c r="C4451" s="95" t="str">
        <f>VLOOKUP($J4441,ASBVs!$A$2:$E$1041,5,FALSE)</f>
        <v xml:space="preserve">Individual </v>
      </c>
      <c r="D4451" s="96"/>
      <c r="E4451" s="97" t="s">
        <v>2697</v>
      </c>
      <c r="F4451" s="98"/>
      <c r="G4451" s="74"/>
      <c r="H4451" s="75"/>
      <c r="I4451" s="37" t="s">
        <v>2698</v>
      </c>
      <c r="J4451" s="38"/>
    </row>
    <row r="4453" spans="2:10" ht="12.6" customHeight="1" x14ac:dyDescent="0.3">
      <c r="B4453" s="76" t="s">
        <v>2692</v>
      </c>
      <c r="C4453" s="77"/>
      <c r="D4453" s="20" t="str">
        <f>VLOOKUP($J4453,ASBVs!$A$2:$B$1041,2,FALSE)</f>
        <v>229912</v>
      </c>
      <c r="E4453" s="21"/>
      <c r="F4453" s="22" t="str">
        <f>VLOOKUP($J4453,ASBVs!$A$2:$J$1041,10,FALSE)</f>
        <v>Single - ET</v>
      </c>
      <c r="G4453" s="78" t="str">
        <f>VLOOKUP($J4453,ASBVs!$A$2:$AX$1041,50,FALSE)</f>
        <v xml:space="preserve"> </v>
      </c>
      <c r="H4453" s="79"/>
      <c r="I4453" s="23" t="s">
        <v>2693</v>
      </c>
      <c r="J4453" s="24">
        <v>362</v>
      </c>
    </row>
    <row r="4454" spans="2:10" ht="12.6" customHeight="1" x14ac:dyDescent="0.3">
      <c r="B4454" s="25" t="s">
        <v>2694</v>
      </c>
      <c r="C4454" s="80" t="str">
        <f>VLOOKUP($J4453,ASBVs!$A$2:$H$1041,8,FALSE)</f>
        <v>204319</v>
      </c>
      <c r="D4454" s="80"/>
      <c r="E4454" s="81"/>
      <c r="F4454" s="26" t="s">
        <v>2639</v>
      </c>
      <c r="G4454" s="82">
        <f>VLOOKUP($J4453,ASBVs!$A$2:$I$1041,9,FALSE)</f>
        <v>44720</v>
      </c>
      <c r="H4454" s="83"/>
      <c r="I4454" s="83"/>
      <c r="J4454" s="84"/>
    </row>
    <row r="4455" spans="2:10" ht="12.6" customHeight="1" x14ac:dyDescent="0.3">
      <c r="B4455" s="27" t="s">
        <v>0</v>
      </c>
      <c r="C4455" s="28" t="s">
        <v>1</v>
      </c>
      <c r="D4455" s="28" t="s">
        <v>2</v>
      </c>
      <c r="E4455" s="28" t="s">
        <v>3</v>
      </c>
      <c r="F4455" s="27" t="s">
        <v>4</v>
      </c>
      <c r="G4455" s="28" t="s">
        <v>1093</v>
      </c>
      <c r="H4455" s="28" t="s">
        <v>1092</v>
      </c>
      <c r="I4455" s="28" t="s">
        <v>5</v>
      </c>
      <c r="J4455" s="28" t="s">
        <v>2652</v>
      </c>
    </row>
    <row r="4456" spans="2:10" ht="12.6" customHeight="1" x14ac:dyDescent="0.3">
      <c r="B4456" s="29">
        <f>VLOOKUP($J4453,ASBVs!$A$2:$AP$1041,11,FALSE)</f>
        <v>0.89</v>
      </c>
      <c r="C4456" s="29">
        <f>VLOOKUP($J4453,ASBVs!$A$2:$AP$1041,13,FALSE)</f>
        <v>10.43</v>
      </c>
      <c r="D4456" s="29">
        <f>VLOOKUP($J4453,ASBVs!$A$2:$AP$1041,15,FALSE)</f>
        <v>16.12</v>
      </c>
      <c r="E4456" s="29">
        <f>VLOOKUP($J4453,ASBVs!$A$2:$AP$1041,17,FALSE)</f>
        <v>-0.06</v>
      </c>
      <c r="F4456" s="29">
        <f>VLOOKUP($J4453,ASBVs!$A$2:$AP$1041,19,FALSE)</f>
        <v>1.34</v>
      </c>
      <c r="G4456" s="39">
        <f>VLOOKUP($J4453,ASBVs!$A$2:$AP$1041,41,FALSE)</f>
        <v>0.33</v>
      </c>
      <c r="H4456" s="39">
        <f>VLOOKUP($J4453,ASBVs!$A$2:$AP$1041,39,FALSE)</f>
        <v>0.21</v>
      </c>
      <c r="I4456" s="29">
        <f>VLOOKUP($J4453,ASBVs!$A$2:$AP$1041,21,FALSE)</f>
        <v>0.56999999999999995</v>
      </c>
      <c r="J4456" s="39">
        <f>VLOOKUP($J4453,ASBVs!$A$2:$AP$1041,31,FALSE)</f>
        <v>0.2</v>
      </c>
    </row>
    <row r="4457" spans="2:10" ht="12.6" customHeight="1" x14ac:dyDescent="0.3">
      <c r="B4457" s="29">
        <f>VLOOKUP($J4453,ASBVs!$A$2:$AP$1041,12,FALSE)</f>
        <v>68</v>
      </c>
      <c r="C4457" s="29">
        <f>VLOOKUP($J4453,ASBVs!$A$2:$AP$1041,14,FALSE)</f>
        <v>71</v>
      </c>
      <c r="D4457" s="29">
        <f>VLOOKUP($J4453,ASBVs!$A$2:$AP$1041,16,FALSE)</f>
        <v>60</v>
      </c>
      <c r="E4457" s="29">
        <f>VLOOKUP($J4453,ASBVs!$A$2:$AP$1041,18,FALSE)</f>
        <v>67</v>
      </c>
      <c r="F4457" s="29">
        <f>VLOOKUP($J4453,ASBVs!$A$2:$AP$1041,20,FALSE)</f>
        <v>66</v>
      </c>
      <c r="G4457" s="29">
        <f>VLOOKUP($J4453,ASBVs!$A$2:$AP$1041,42,FALSE)</f>
        <v>58</v>
      </c>
      <c r="H4457" s="29">
        <f>VLOOKUP($J4453,ASBVs!$A$2:$AP$1041,40,FALSE)</f>
        <v>48</v>
      </c>
      <c r="I4457" s="29">
        <f>VLOOKUP($J4453,ASBVs!$A$2:$AP$1041,22,FALSE)</f>
        <v>61</v>
      </c>
      <c r="J4457" s="29">
        <f>VLOOKUP($J4453,ASBVs!$A$2:$AP$1041,32,FALSE)</f>
        <v>56</v>
      </c>
    </row>
    <row r="4458" spans="2:10" ht="12.6" customHeight="1" x14ac:dyDescent="0.3">
      <c r="B4458" s="31" t="s">
        <v>1089</v>
      </c>
      <c r="C4458" s="27" t="s">
        <v>1090</v>
      </c>
      <c r="D4458" s="27" t="s">
        <v>1091</v>
      </c>
      <c r="E4458" s="27" t="s">
        <v>8</v>
      </c>
      <c r="F4458" s="27" t="s">
        <v>6</v>
      </c>
      <c r="G4458" s="27" t="s">
        <v>7</v>
      </c>
      <c r="H4458" s="27" t="s">
        <v>2638</v>
      </c>
      <c r="I4458" s="85" t="s">
        <v>2700</v>
      </c>
      <c r="J4458" s="86"/>
    </row>
    <row r="4459" spans="2:10" ht="12.6" customHeight="1" x14ac:dyDescent="0.3">
      <c r="B4459" s="30">
        <f>VLOOKUP($J4453,ASBVs!$A$2:$AP$1041,33,FALSE)</f>
        <v>0.01</v>
      </c>
      <c r="C4459" s="30">
        <f>VLOOKUP($J4453,ASBVs!$A$2:$AP$1041,35,FALSE)</f>
        <v>0.24</v>
      </c>
      <c r="D4459" s="30">
        <f>VLOOKUP($J4453,ASBVs!$A$2:$AP$1041,37,FALSE)</f>
        <v>0.01</v>
      </c>
      <c r="E4459" s="32">
        <f>VLOOKUP($J4453,ASBVs!$A$2:$AP$1041,29,FALSE)</f>
        <v>4.79</v>
      </c>
      <c r="F4459" s="32">
        <f>VLOOKUP($J4453,ASBVs!$A$2:$AP$1041,23,FALSE)</f>
        <v>-0.28999999999999998</v>
      </c>
      <c r="G4459" s="32">
        <f>VLOOKUP($J4453,ASBVs!$A$2:$AP$1041,25,FALSE)</f>
        <v>4.9400000000000004</v>
      </c>
      <c r="H4459" s="32">
        <f>VLOOKUP($J4453,ASBVs!$A$2:$AP$1041,27,FALSE)</f>
        <v>1.82</v>
      </c>
      <c r="I4459" s="86"/>
      <c r="J4459" s="86"/>
    </row>
    <row r="4460" spans="2:10" ht="12.6" customHeight="1" x14ac:dyDescent="0.3">
      <c r="B4460" s="33">
        <f>VLOOKUP($J4453,ASBVs!$A$2:$AP$1041,34,FALSE)</f>
        <v>41</v>
      </c>
      <c r="C4460" s="33">
        <f>VLOOKUP($J4453,ASBVs!$A$2:$AP$1041,36,FALSE)</f>
        <v>52</v>
      </c>
      <c r="D4460" s="33">
        <f>VLOOKUP($J4453,ASBVs!$A$2:$AP$1041,38,FALSE)</f>
        <v>35</v>
      </c>
      <c r="E4460" s="33">
        <f>VLOOKUP($J4453,ASBVs!$A$2:$AP$1041,30,FALSE)</f>
        <v>60</v>
      </c>
      <c r="F4460" s="33">
        <f>VLOOKUP($J4453,ASBVs!$A$2:$AP$1041,24,FALSE)</f>
        <v>50</v>
      </c>
      <c r="G4460" s="33">
        <f>VLOOKUP($J4453,ASBVs!$A$2:$AP$1041,26,FALSE)</f>
        <v>49</v>
      </c>
      <c r="H4460" s="33">
        <f>VLOOKUP($J4453,ASBVs!$A$2:$AP$1041,28,FALSE)</f>
        <v>53</v>
      </c>
      <c r="I4460" s="99">
        <f>VLOOKUP($J4453,ASBVs!$A$2:$AQ$1041,43,FALSE)</f>
        <v>11</v>
      </c>
      <c r="J4460" s="79"/>
    </row>
    <row r="4461" spans="2:10" ht="12.6" customHeight="1" x14ac:dyDescent="0.3">
      <c r="B4461" s="87" t="s">
        <v>2695</v>
      </c>
      <c r="C4461" s="88"/>
      <c r="D4461" s="89" t="s">
        <v>2699</v>
      </c>
      <c r="E4461" s="90"/>
      <c r="F4461" s="91" t="str">
        <f>VLOOKUP($J4453,ASBVs!$A$2:$F$1041,6,FALSE)</f>
        <v xml:space="preserve"> </v>
      </c>
      <c r="G4461" s="34" t="s">
        <v>2669</v>
      </c>
      <c r="H4461" s="35" t="str">
        <f>VLOOKUP($J4453,ASBVs!$A$2:$AU$1041,46,FALSE)</f>
        <v>2</v>
      </c>
      <c r="I4461" s="34" t="s">
        <v>2670</v>
      </c>
      <c r="J4461" s="35" t="str">
        <f>VLOOKUP($J4453,ASBVs!$A$2:$AU$1041,47,FALSE)</f>
        <v>1</v>
      </c>
    </row>
    <row r="4462" spans="2:10" ht="12.6" customHeight="1" x14ac:dyDescent="0.3">
      <c r="B4462" s="93">
        <f>VLOOKUP($J4453,ASBVs!$A$2:$AS$1041,45,FALSE)</f>
        <v>125.02</v>
      </c>
      <c r="C4462" s="94"/>
      <c r="D4462" s="93">
        <f>VLOOKUP($J4453,ASBVs!$A$2:$AS$1041,44,FALSE)</f>
        <v>160.94</v>
      </c>
      <c r="E4462" s="94"/>
      <c r="F4462" s="92"/>
      <c r="G4462" s="34" t="s">
        <v>2671</v>
      </c>
      <c r="H4462" s="35" t="str">
        <f>VLOOKUP($J4453,ASBVs!$A$2:$AW$1041,48,FALSE)</f>
        <v>2</v>
      </c>
      <c r="I4462" s="34" t="s">
        <v>2672</v>
      </c>
      <c r="J4462" s="35">
        <f>VLOOKUP($J4453,ASBVs!$A$2:$AW$1041,49,FALSE)</f>
        <v>3</v>
      </c>
    </row>
    <row r="4463" spans="2:10" ht="12.6" customHeight="1" x14ac:dyDescent="0.3">
      <c r="B4463" s="36" t="s">
        <v>2696</v>
      </c>
      <c r="C4463" s="95" t="str">
        <f>VLOOKUP($J4453,ASBVs!$A$2:$E$1041,5,FALSE)</f>
        <v xml:space="preserve">Individual </v>
      </c>
      <c r="D4463" s="96"/>
      <c r="E4463" s="97" t="s">
        <v>2697</v>
      </c>
      <c r="F4463" s="98"/>
      <c r="G4463" s="74"/>
      <c r="H4463" s="75"/>
      <c r="I4463" s="37" t="s">
        <v>2698</v>
      </c>
      <c r="J4463" s="38"/>
    </row>
    <row r="4465" spans="2:10" ht="12.6" customHeight="1" x14ac:dyDescent="0.3">
      <c r="B4465" s="76" t="s">
        <v>2692</v>
      </c>
      <c r="C4465" s="77"/>
      <c r="D4465" s="20" t="str">
        <f>VLOOKUP($J4465,ASBVs!$A$2:$B$1041,2,FALSE)</f>
        <v>225099</v>
      </c>
      <c r="E4465" s="21"/>
      <c r="F4465" s="22" t="str">
        <f>VLOOKUP($J4465,ASBVs!$A$2:$J$1041,10,FALSE)</f>
        <v>Single</v>
      </c>
      <c r="G4465" s="78" t="str">
        <f>VLOOKUP($J4465,ASBVs!$A$2:$AX$1041,50,FALSE)</f>
        <v xml:space="preserve"> </v>
      </c>
      <c r="H4465" s="79"/>
      <c r="I4465" s="23" t="s">
        <v>2693</v>
      </c>
      <c r="J4465" s="24">
        <v>363</v>
      </c>
    </row>
    <row r="4466" spans="2:10" ht="12.6" customHeight="1" x14ac:dyDescent="0.3">
      <c r="B4466" s="25" t="s">
        <v>2694</v>
      </c>
      <c r="C4466" s="80" t="str">
        <f>VLOOKUP($J4465,ASBVs!$A$2:$H$1041,8,FALSE)</f>
        <v>218812</v>
      </c>
      <c r="D4466" s="80"/>
      <c r="E4466" s="81"/>
      <c r="F4466" s="26" t="s">
        <v>2639</v>
      </c>
      <c r="G4466" s="82">
        <f>VLOOKUP($J4465,ASBVs!$A$2:$I$1041,9,FALSE)</f>
        <v>44727</v>
      </c>
      <c r="H4466" s="83"/>
      <c r="I4466" s="83"/>
      <c r="J4466" s="84"/>
    </row>
    <row r="4467" spans="2:10" ht="12.6" customHeight="1" x14ac:dyDescent="0.3">
      <c r="B4467" s="27" t="s">
        <v>0</v>
      </c>
      <c r="C4467" s="28" t="s">
        <v>1</v>
      </c>
      <c r="D4467" s="28" t="s">
        <v>2</v>
      </c>
      <c r="E4467" s="28" t="s">
        <v>3</v>
      </c>
      <c r="F4467" s="27" t="s">
        <v>4</v>
      </c>
      <c r="G4467" s="28" t="s">
        <v>1093</v>
      </c>
      <c r="H4467" s="28" t="s">
        <v>1092</v>
      </c>
      <c r="I4467" s="28" t="s">
        <v>5</v>
      </c>
      <c r="J4467" s="28" t="s">
        <v>2652</v>
      </c>
    </row>
    <row r="4468" spans="2:10" ht="12.6" customHeight="1" x14ac:dyDescent="0.3">
      <c r="B4468" s="29">
        <f>VLOOKUP($J4465,ASBVs!$A$2:$AP$1041,11,FALSE)</f>
        <v>0.35</v>
      </c>
      <c r="C4468" s="29">
        <f>VLOOKUP($J4465,ASBVs!$A$2:$AP$1041,13,FALSE)</f>
        <v>7.48</v>
      </c>
      <c r="D4468" s="29">
        <f>VLOOKUP($J4465,ASBVs!$A$2:$AP$1041,15,FALSE)</f>
        <v>10.45</v>
      </c>
      <c r="E4468" s="29">
        <f>VLOOKUP($J4465,ASBVs!$A$2:$AP$1041,17,FALSE)</f>
        <v>0.95</v>
      </c>
      <c r="F4468" s="29">
        <f>VLOOKUP($J4465,ASBVs!$A$2:$AP$1041,19,FALSE)</f>
        <v>2.39</v>
      </c>
      <c r="G4468" s="39">
        <f>VLOOKUP($J4465,ASBVs!$A$2:$AP$1041,41,FALSE)</f>
        <v>0.51</v>
      </c>
      <c r="H4468" s="39">
        <f>VLOOKUP($J4465,ASBVs!$A$2:$AP$1041,39,FALSE)</f>
        <v>0.33</v>
      </c>
      <c r="I4468" s="29">
        <f>VLOOKUP($J4465,ASBVs!$A$2:$AP$1041,21,FALSE)</f>
        <v>-0.41</v>
      </c>
      <c r="J4468" s="39">
        <f>VLOOKUP($J4465,ASBVs!$A$2:$AP$1041,31,FALSE)</f>
        <v>0.33</v>
      </c>
    </row>
    <row r="4469" spans="2:10" ht="12.6" customHeight="1" x14ac:dyDescent="0.3">
      <c r="B4469" s="29">
        <f>VLOOKUP($J4465,ASBVs!$A$2:$AP$1041,12,FALSE)</f>
        <v>68</v>
      </c>
      <c r="C4469" s="29">
        <f>VLOOKUP($J4465,ASBVs!$A$2:$AP$1041,14,FALSE)</f>
        <v>71</v>
      </c>
      <c r="D4469" s="29">
        <f>VLOOKUP($J4465,ASBVs!$A$2:$AP$1041,16,FALSE)</f>
        <v>63</v>
      </c>
      <c r="E4469" s="29">
        <f>VLOOKUP($J4465,ASBVs!$A$2:$AP$1041,18,FALSE)</f>
        <v>64</v>
      </c>
      <c r="F4469" s="29">
        <f>VLOOKUP($J4465,ASBVs!$A$2:$AP$1041,20,FALSE)</f>
        <v>65</v>
      </c>
      <c r="G4469" s="29">
        <f>VLOOKUP($J4465,ASBVs!$A$2:$AP$1041,42,FALSE)</f>
        <v>56</v>
      </c>
      <c r="H4469" s="29">
        <f>VLOOKUP($J4465,ASBVs!$A$2:$AP$1041,40,FALSE)</f>
        <v>50</v>
      </c>
      <c r="I4469" s="29">
        <f>VLOOKUP($J4465,ASBVs!$A$2:$AP$1041,22,FALSE)</f>
        <v>58</v>
      </c>
      <c r="J4469" s="29">
        <f>VLOOKUP($J4465,ASBVs!$A$2:$AP$1041,32,FALSE)</f>
        <v>54</v>
      </c>
    </row>
    <row r="4470" spans="2:10" ht="12.6" customHeight="1" x14ac:dyDescent="0.3">
      <c r="B4470" s="31" t="s">
        <v>1089</v>
      </c>
      <c r="C4470" s="27" t="s">
        <v>1090</v>
      </c>
      <c r="D4470" s="27" t="s">
        <v>1091</v>
      </c>
      <c r="E4470" s="27" t="s">
        <v>8</v>
      </c>
      <c r="F4470" s="27" t="s">
        <v>6</v>
      </c>
      <c r="G4470" s="27" t="s">
        <v>7</v>
      </c>
      <c r="H4470" s="27" t="s">
        <v>2638</v>
      </c>
      <c r="I4470" s="85" t="s">
        <v>2700</v>
      </c>
      <c r="J4470" s="86"/>
    </row>
    <row r="4471" spans="2:10" ht="12.6" customHeight="1" x14ac:dyDescent="0.3">
      <c r="B4471" s="30">
        <f>VLOOKUP($J4465,ASBVs!$A$2:$AP$1041,33,FALSE)</f>
        <v>0.06</v>
      </c>
      <c r="C4471" s="30">
        <f>VLOOKUP($J4465,ASBVs!$A$2:$AP$1041,35,FALSE)</f>
        <v>0.33</v>
      </c>
      <c r="D4471" s="30">
        <f>VLOOKUP($J4465,ASBVs!$A$2:$AP$1041,37,FALSE)</f>
        <v>1E-3</v>
      </c>
      <c r="E4471" s="32">
        <f>VLOOKUP($J4465,ASBVs!$A$2:$AP$1041,29,FALSE)</f>
        <v>4.22</v>
      </c>
      <c r="F4471" s="32">
        <f>VLOOKUP($J4465,ASBVs!$A$2:$AP$1041,23,FALSE)</f>
        <v>-0.54</v>
      </c>
      <c r="G4471" s="32">
        <f>VLOOKUP($J4465,ASBVs!$A$2:$AP$1041,25,FALSE)</f>
        <v>4.7699999999999996</v>
      </c>
      <c r="H4471" s="32">
        <f>VLOOKUP($J4465,ASBVs!$A$2:$AP$1041,27,FALSE)</f>
        <v>1.92</v>
      </c>
      <c r="I4471" s="86"/>
      <c r="J4471" s="86"/>
    </row>
    <row r="4472" spans="2:10" ht="12.6" customHeight="1" x14ac:dyDescent="0.3">
      <c r="B4472" s="33">
        <f>VLOOKUP($J4465,ASBVs!$A$2:$AP$1041,34,FALSE)</f>
        <v>46</v>
      </c>
      <c r="C4472" s="33">
        <f>VLOOKUP($J4465,ASBVs!$A$2:$AP$1041,36,FALSE)</f>
        <v>53</v>
      </c>
      <c r="D4472" s="33">
        <f>VLOOKUP($J4465,ASBVs!$A$2:$AP$1041,38,FALSE)</f>
        <v>40</v>
      </c>
      <c r="E4472" s="33">
        <f>VLOOKUP($J4465,ASBVs!$A$2:$AP$1041,30,FALSE)</f>
        <v>60</v>
      </c>
      <c r="F4472" s="33">
        <f>VLOOKUP($J4465,ASBVs!$A$2:$AP$1041,24,FALSE)</f>
        <v>51</v>
      </c>
      <c r="G4472" s="33">
        <f>VLOOKUP($J4465,ASBVs!$A$2:$AP$1041,26,FALSE)</f>
        <v>51</v>
      </c>
      <c r="H4472" s="33">
        <f>VLOOKUP($J4465,ASBVs!$A$2:$AP$1041,28,FALSE)</f>
        <v>53</v>
      </c>
      <c r="I4472" s="99">
        <f>VLOOKUP($J4465,ASBVs!$A$2:$AQ$1041,43,FALSE)</f>
        <v>7.07</v>
      </c>
      <c r="J4472" s="79"/>
    </row>
    <row r="4473" spans="2:10" ht="12.6" customHeight="1" x14ac:dyDescent="0.3">
      <c r="B4473" s="87" t="s">
        <v>2695</v>
      </c>
      <c r="C4473" s="88"/>
      <c r="D4473" s="89" t="s">
        <v>2699</v>
      </c>
      <c r="E4473" s="90"/>
      <c r="F4473" s="91" t="str">
        <f>VLOOKUP($J4465,ASBVs!$A$2:$F$1041,6,FALSE)</f>
        <v xml:space="preserve"> </v>
      </c>
      <c r="G4473" s="34" t="s">
        <v>2669</v>
      </c>
      <c r="H4473" s="35" t="str">
        <f>VLOOKUP($J4465,ASBVs!$A$2:$AU$1041,46,FALSE)</f>
        <v>2</v>
      </c>
      <c r="I4473" s="34" t="s">
        <v>2670</v>
      </c>
      <c r="J4473" s="35" t="str">
        <f>VLOOKUP($J4465,ASBVs!$A$2:$AU$1041,47,FALSE)</f>
        <v>2</v>
      </c>
    </row>
    <row r="4474" spans="2:10" ht="12.6" customHeight="1" x14ac:dyDescent="0.3">
      <c r="B4474" s="93">
        <f>VLOOKUP($J4465,ASBVs!$A$2:$AS$1041,45,FALSE)</f>
        <v>124.67</v>
      </c>
      <c r="C4474" s="94"/>
      <c r="D4474" s="93">
        <f>VLOOKUP($J4465,ASBVs!$A$2:$AS$1041,44,FALSE)</f>
        <v>169.77</v>
      </c>
      <c r="E4474" s="94"/>
      <c r="F4474" s="92"/>
      <c r="G4474" s="34" t="s">
        <v>2671</v>
      </c>
      <c r="H4474" s="35" t="str">
        <f>VLOOKUP($J4465,ASBVs!$A$2:$AW$1041,48,FALSE)</f>
        <v>2</v>
      </c>
      <c r="I4474" s="34" t="s">
        <v>2672</v>
      </c>
      <c r="J4474" s="35">
        <f>VLOOKUP($J4465,ASBVs!$A$2:$AW$1041,49,FALSE)</f>
        <v>3</v>
      </c>
    </row>
    <row r="4475" spans="2:10" ht="12.6" customHeight="1" x14ac:dyDescent="0.3">
      <c r="B4475" s="36" t="s">
        <v>2696</v>
      </c>
      <c r="C4475" s="95" t="str">
        <f>VLOOKUP($J4465,ASBVs!$A$2:$E$1041,5,FALSE)</f>
        <v xml:space="preserve">Individual </v>
      </c>
      <c r="D4475" s="96"/>
      <c r="E4475" s="97" t="s">
        <v>2697</v>
      </c>
      <c r="F4475" s="98"/>
      <c r="G4475" s="74"/>
      <c r="H4475" s="75"/>
      <c r="I4475" s="37" t="s">
        <v>2698</v>
      </c>
      <c r="J4475" s="38"/>
    </row>
    <row r="4477" spans="2:10" ht="12.6" customHeight="1" x14ac:dyDescent="0.3">
      <c r="B4477" s="76" t="s">
        <v>2692</v>
      </c>
      <c r="C4477" s="77"/>
      <c r="D4477" s="20" t="str">
        <f>VLOOKUP($J4477,ASBVs!$A$2:$B$1041,2,FALSE)</f>
        <v>224851</v>
      </c>
      <c r="E4477" s="21"/>
      <c r="F4477" s="22" t="str">
        <f>VLOOKUP($J4477,ASBVs!$A$2:$J$1041,10,FALSE)</f>
        <v>Single</v>
      </c>
      <c r="G4477" s="78" t="str">
        <f>VLOOKUP($J4477,ASBVs!$A$2:$AX$1041,50,FALSE)</f>
        <v xml:space="preserve"> </v>
      </c>
      <c r="H4477" s="79"/>
      <c r="I4477" s="23" t="s">
        <v>2693</v>
      </c>
      <c r="J4477" s="24">
        <v>364</v>
      </c>
    </row>
    <row r="4478" spans="2:10" ht="12.6" customHeight="1" x14ac:dyDescent="0.3">
      <c r="B4478" s="25" t="s">
        <v>2694</v>
      </c>
      <c r="C4478" s="80" t="str">
        <f>VLOOKUP($J4477,ASBVs!$A$2:$H$1041,8,FALSE)</f>
        <v>213926</v>
      </c>
      <c r="D4478" s="80"/>
      <c r="E4478" s="81"/>
      <c r="F4478" s="26" t="s">
        <v>2639</v>
      </c>
      <c r="G4478" s="82">
        <f>VLOOKUP($J4477,ASBVs!$A$2:$I$1041,9,FALSE)</f>
        <v>44711</v>
      </c>
      <c r="H4478" s="83"/>
      <c r="I4478" s="83"/>
      <c r="J4478" s="84"/>
    </row>
    <row r="4479" spans="2:10" ht="12.6" customHeight="1" x14ac:dyDescent="0.3">
      <c r="B4479" s="27" t="s">
        <v>0</v>
      </c>
      <c r="C4479" s="28" t="s">
        <v>1</v>
      </c>
      <c r="D4479" s="28" t="s">
        <v>2</v>
      </c>
      <c r="E4479" s="28" t="s">
        <v>3</v>
      </c>
      <c r="F4479" s="27" t="s">
        <v>4</v>
      </c>
      <c r="G4479" s="28" t="s">
        <v>1093</v>
      </c>
      <c r="H4479" s="28" t="s">
        <v>1092</v>
      </c>
      <c r="I4479" s="28" t="s">
        <v>5</v>
      </c>
      <c r="J4479" s="28" t="s">
        <v>2652</v>
      </c>
    </row>
    <row r="4480" spans="2:10" ht="12.6" customHeight="1" x14ac:dyDescent="0.3">
      <c r="B4480" s="29">
        <f>VLOOKUP($J4477,ASBVs!$A$2:$AP$1041,11,FALSE)</f>
        <v>0.34</v>
      </c>
      <c r="C4480" s="29">
        <f>VLOOKUP($J4477,ASBVs!$A$2:$AP$1041,13,FALSE)</f>
        <v>7.65</v>
      </c>
      <c r="D4480" s="29">
        <f>VLOOKUP($J4477,ASBVs!$A$2:$AP$1041,15,FALSE)</f>
        <v>13.23</v>
      </c>
      <c r="E4480" s="29">
        <f>VLOOKUP($J4477,ASBVs!$A$2:$AP$1041,17,FALSE)</f>
        <v>-0.01</v>
      </c>
      <c r="F4480" s="29">
        <f>VLOOKUP($J4477,ASBVs!$A$2:$AP$1041,19,FALSE)</f>
        <v>1.93</v>
      </c>
      <c r="G4480" s="39">
        <f>VLOOKUP($J4477,ASBVs!$A$2:$AP$1041,41,FALSE)</f>
        <v>0.37</v>
      </c>
      <c r="H4480" s="39">
        <f>VLOOKUP($J4477,ASBVs!$A$2:$AP$1041,39,FALSE)</f>
        <v>0.22</v>
      </c>
      <c r="I4480" s="29">
        <f>VLOOKUP($J4477,ASBVs!$A$2:$AP$1041,21,FALSE)</f>
        <v>1.45</v>
      </c>
      <c r="J4480" s="39">
        <f>VLOOKUP($J4477,ASBVs!$A$2:$AP$1041,31,FALSE)</f>
        <v>0.25</v>
      </c>
    </row>
    <row r="4481" spans="2:10" ht="12.6" customHeight="1" x14ac:dyDescent="0.3">
      <c r="B4481" s="29">
        <f>VLOOKUP($J4477,ASBVs!$A$2:$AP$1041,12,FALSE)</f>
        <v>65</v>
      </c>
      <c r="C4481" s="29">
        <f>VLOOKUP($J4477,ASBVs!$A$2:$AP$1041,14,FALSE)</f>
        <v>69</v>
      </c>
      <c r="D4481" s="29">
        <f>VLOOKUP($J4477,ASBVs!$A$2:$AP$1041,16,FALSE)</f>
        <v>58</v>
      </c>
      <c r="E4481" s="29">
        <f>VLOOKUP($J4477,ASBVs!$A$2:$AP$1041,18,FALSE)</f>
        <v>63</v>
      </c>
      <c r="F4481" s="29">
        <f>VLOOKUP($J4477,ASBVs!$A$2:$AP$1041,20,FALSE)</f>
        <v>64</v>
      </c>
      <c r="G4481" s="29">
        <f>VLOOKUP($J4477,ASBVs!$A$2:$AP$1041,42,FALSE)</f>
        <v>50</v>
      </c>
      <c r="H4481" s="29">
        <f>VLOOKUP($J4477,ASBVs!$A$2:$AP$1041,40,FALSE)</f>
        <v>43</v>
      </c>
      <c r="I4481" s="29">
        <f>VLOOKUP($J4477,ASBVs!$A$2:$AP$1041,22,FALSE)</f>
        <v>52</v>
      </c>
      <c r="J4481" s="29">
        <f>VLOOKUP($J4477,ASBVs!$A$2:$AP$1041,32,FALSE)</f>
        <v>48</v>
      </c>
    </row>
    <row r="4482" spans="2:10" ht="12.6" customHeight="1" x14ac:dyDescent="0.3">
      <c r="B4482" s="31" t="s">
        <v>1089</v>
      </c>
      <c r="C4482" s="27" t="s">
        <v>1090</v>
      </c>
      <c r="D4482" s="27" t="s">
        <v>1091</v>
      </c>
      <c r="E4482" s="27" t="s">
        <v>8</v>
      </c>
      <c r="F4482" s="27" t="s">
        <v>6</v>
      </c>
      <c r="G4482" s="27" t="s">
        <v>7</v>
      </c>
      <c r="H4482" s="27" t="s">
        <v>2638</v>
      </c>
      <c r="I4482" s="85" t="s">
        <v>2700</v>
      </c>
      <c r="J4482" s="86"/>
    </row>
    <row r="4483" spans="2:10" ht="12.6" customHeight="1" x14ac:dyDescent="0.3">
      <c r="B4483" s="30">
        <f>VLOOKUP($J4477,ASBVs!$A$2:$AP$1041,33,FALSE)</f>
        <v>0.04</v>
      </c>
      <c r="C4483" s="30">
        <f>VLOOKUP($J4477,ASBVs!$A$2:$AP$1041,35,FALSE)</f>
        <v>0.16</v>
      </c>
      <c r="D4483" s="30">
        <f>VLOOKUP($J4477,ASBVs!$A$2:$AP$1041,37,FALSE)</f>
        <v>0.02</v>
      </c>
      <c r="E4483" s="32">
        <f>VLOOKUP($J4477,ASBVs!$A$2:$AP$1041,29,FALSE)</f>
        <v>4.6100000000000003</v>
      </c>
      <c r="F4483" s="32">
        <f>VLOOKUP($J4477,ASBVs!$A$2:$AP$1041,23,FALSE)</f>
        <v>-0.23</v>
      </c>
      <c r="G4483" s="32">
        <f>VLOOKUP($J4477,ASBVs!$A$2:$AP$1041,25,FALSE)</f>
        <v>3.72</v>
      </c>
      <c r="H4483" s="32">
        <f>VLOOKUP($J4477,ASBVs!$A$2:$AP$1041,27,FALSE)</f>
        <v>1.77</v>
      </c>
      <c r="I4483" s="86"/>
      <c r="J4483" s="86"/>
    </row>
    <row r="4484" spans="2:10" ht="12.6" customHeight="1" x14ac:dyDescent="0.3">
      <c r="B4484" s="33">
        <f>VLOOKUP($J4477,ASBVs!$A$2:$AP$1041,34,FALSE)</f>
        <v>38</v>
      </c>
      <c r="C4484" s="33">
        <f>VLOOKUP($J4477,ASBVs!$A$2:$AP$1041,36,FALSE)</f>
        <v>46</v>
      </c>
      <c r="D4484" s="33">
        <f>VLOOKUP($J4477,ASBVs!$A$2:$AP$1041,38,FALSE)</f>
        <v>31</v>
      </c>
      <c r="E4484" s="33">
        <f>VLOOKUP($J4477,ASBVs!$A$2:$AP$1041,30,FALSE)</f>
        <v>59</v>
      </c>
      <c r="F4484" s="33">
        <f>VLOOKUP($J4477,ASBVs!$A$2:$AP$1041,24,FALSE)</f>
        <v>45</v>
      </c>
      <c r="G4484" s="33">
        <f>VLOOKUP($J4477,ASBVs!$A$2:$AP$1041,26,FALSE)</f>
        <v>45</v>
      </c>
      <c r="H4484" s="33">
        <f>VLOOKUP($J4477,ASBVs!$A$2:$AP$1041,28,FALSE)</f>
        <v>48</v>
      </c>
      <c r="I4484" s="99">
        <f>VLOOKUP($J4477,ASBVs!$A$2:$AQ$1041,43,FALSE)</f>
        <v>9.1</v>
      </c>
      <c r="J4484" s="79"/>
    </row>
    <row r="4485" spans="2:10" ht="12.6" customHeight="1" x14ac:dyDescent="0.3">
      <c r="B4485" s="87" t="s">
        <v>2695</v>
      </c>
      <c r="C4485" s="88"/>
      <c r="D4485" s="89" t="s">
        <v>2699</v>
      </c>
      <c r="E4485" s="90"/>
      <c r="F4485" s="91" t="str">
        <f>VLOOKUP($J4477,ASBVs!$A$2:$F$1041,6,FALSE)</f>
        <v xml:space="preserve"> </v>
      </c>
      <c r="G4485" s="34" t="s">
        <v>2669</v>
      </c>
      <c r="H4485" s="35" t="str">
        <f>VLOOKUP($J4477,ASBVs!$A$2:$AU$1041,46,FALSE)</f>
        <v>3</v>
      </c>
      <c r="I4485" s="34" t="s">
        <v>2670</v>
      </c>
      <c r="J4485" s="35" t="str">
        <f>VLOOKUP($J4477,ASBVs!$A$2:$AU$1041,47,FALSE)</f>
        <v>2</v>
      </c>
    </row>
    <row r="4486" spans="2:10" ht="12.6" customHeight="1" x14ac:dyDescent="0.3">
      <c r="B4486" s="93">
        <f>VLOOKUP($J4477,ASBVs!$A$2:$AS$1041,45,FALSE)</f>
        <v>124.6</v>
      </c>
      <c r="C4486" s="94"/>
      <c r="D4486" s="93">
        <f>VLOOKUP($J4477,ASBVs!$A$2:$AS$1041,44,FALSE)</f>
        <v>157.34</v>
      </c>
      <c r="E4486" s="94"/>
      <c r="F4486" s="92"/>
      <c r="G4486" s="34" t="s">
        <v>2671</v>
      </c>
      <c r="H4486" s="35" t="str">
        <f>VLOOKUP($J4477,ASBVs!$A$2:$AW$1041,48,FALSE)</f>
        <v>2</v>
      </c>
      <c r="I4486" s="34" t="s">
        <v>2672</v>
      </c>
      <c r="J4486" s="35">
        <f>VLOOKUP($J4477,ASBVs!$A$2:$AW$1041,49,FALSE)</f>
        <v>3</v>
      </c>
    </row>
    <row r="4487" spans="2:10" ht="12.6" customHeight="1" x14ac:dyDescent="0.3">
      <c r="B4487" s="36" t="s">
        <v>2696</v>
      </c>
      <c r="C4487" s="95" t="str">
        <f>VLOOKUP($J4477,ASBVs!$A$2:$E$1041,5,FALSE)</f>
        <v xml:space="preserve">Individual </v>
      </c>
      <c r="D4487" s="96"/>
      <c r="E4487" s="97" t="s">
        <v>2697</v>
      </c>
      <c r="F4487" s="98"/>
      <c r="G4487" s="74"/>
      <c r="H4487" s="75"/>
      <c r="I4487" s="37" t="s">
        <v>2698</v>
      </c>
      <c r="J4487" s="38"/>
    </row>
    <row r="4489" spans="2:10" ht="12.6" customHeight="1" x14ac:dyDescent="0.3">
      <c r="B4489" s="76" t="s">
        <v>2692</v>
      </c>
      <c r="C4489" s="77"/>
      <c r="D4489" s="20" t="str">
        <f>VLOOKUP($J4489,ASBVs!$A$2:$B$1041,2,FALSE)</f>
        <v>224374</v>
      </c>
      <c r="E4489" s="21"/>
      <c r="F4489" s="22" t="str">
        <f>VLOOKUP($J4489,ASBVs!$A$2:$J$1041,10,FALSE)</f>
        <v>Single</v>
      </c>
      <c r="G4489" s="78" t="str">
        <f>VLOOKUP($J4489,ASBVs!$A$2:$AX$1041,50,FALSE)</f>
        <v xml:space="preserve"> </v>
      </c>
      <c r="H4489" s="79"/>
      <c r="I4489" s="23" t="s">
        <v>2693</v>
      </c>
      <c r="J4489" s="24">
        <v>365</v>
      </c>
    </row>
    <row r="4490" spans="2:10" ht="12.6" customHeight="1" x14ac:dyDescent="0.3">
      <c r="B4490" s="25" t="s">
        <v>2694</v>
      </c>
      <c r="C4490" s="80" t="str">
        <f>VLOOKUP($J4489,ASBVs!$A$2:$H$1041,8,FALSE)</f>
        <v>213926</v>
      </c>
      <c r="D4490" s="80"/>
      <c r="E4490" s="81"/>
      <c r="F4490" s="26" t="s">
        <v>2639</v>
      </c>
      <c r="G4490" s="82">
        <f>VLOOKUP($J4489,ASBVs!$A$2:$I$1041,9,FALSE)</f>
        <v>44709</v>
      </c>
      <c r="H4490" s="83"/>
      <c r="I4490" s="83"/>
      <c r="J4490" s="84"/>
    </row>
    <row r="4491" spans="2:10" ht="12.6" customHeight="1" x14ac:dyDescent="0.3">
      <c r="B4491" s="27" t="s">
        <v>0</v>
      </c>
      <c r="C4491" s="28" t="s">
        <v>1</v>
      </c>
      <c r="D4491" s="28" t="s">
        <v>2</v>
      </c>
      <c r="E4491" s="28" t="s">
        <v>3</v>
      </c>
      <c r="F4491" s="27" t="s">
        <v>4</v>
      </c>
      <c r="G4491" s="28" t="s">
        <v>1093</v>
      </c>
      <c r="H4491" s="28" t="s">
        <v>1092</v>
      </c>
      <c r="I4491" s="28" t="s">
        <v>5</v>
      </c>
      <c r="J4491" s="28" t="s">
        <v>2652</v>
      </c>
    </row>
    <row r="4492" spans="2:10" ht="12.6" customHeight="1" x14ac:dyDescent="0.3">
      <c r="B4492" s="29">
        <f>VLOOKUP($J4489,ASBVs!$A$2:$AP$1041,11,FALSE)</f>
        <v>0.35</v>
      </c>
      <c r="C4492" s="29">
        <f>VLOOKUP($J4489,ASBVs!$A$2:$AP$1041,13,FALSE)</f>
        <v>7.89</v>
      </c>
      <c r="D4492" s="29">
        <f>VLOOKUP($J4489,ASBVs!$A$2:$AP$1041,15,FALSE)</f>
        <v>14.48</v>
      </c>
      <c r="E4492" s="29">
        <f>VLOOKUP($J4489,ASBVs!$A$2:$AP$1041,17,FALSE)</f>
        <v>0.17</v>
      </c>
      <c r="F4492" s="29">
        <f>VLOOKUP($J4489,ASBVs!$A$2:$AP$1041,19,FALSE)</f>
        <v>2.12</v>
      </c>
      <c r="G4492" s="39">
        <f>VLOOKUP($J4489,ASBVs!$A$2:$AP$1041,41,FALSE)</f>
        <v>0.34</v>
      </c>
      <c r="H4492" s="39">
        <f>VLOOKUP($J4489,ASBVs!$A$2:$AP$1041,39,FALSE)</f>
        <v>0.28000000000000003</v>
      </c>
      <c r="I4492" s="29">
        <f>VLOOKUP($J4489,ASBVs!$A$2:$AP$1041,21,FALSE)</f>
        <v>0.3</v>
      </c>
      <c r="J4492" s="39">
        <f>VLOOKUP($J4489,ASBVs!$A$2:$AP$1041,31,FALSE)</f>
        <v>0.21</v>
      </c>
    </row>
    <row r="4493" spans="2:10" ht="12.6" customHeight="1" x14ac:dyDescent="0.3">
      <c r="B4493" s="29">
        <f>VLOOKUP($J4489,ASBVs!$A$2:$AP$1041,12,FALSE)</f>
        <v>65</v>
      </c>
      <c r="C4493" s="29">
        <f>VLOOKUP($J4489,ASBVs!$A$2:$AP$1041,14,FALSE)</f>
        <v>69</v>
      </c>
      <c r="D4493" s="29">
        <f>VLOOKUP($J4489,ASBVs!$A$2:$AP$1041,16,FALSE)</f>
        <v>57</v>
      </c>
      <c r="E4493" s="29">
        <f>VLOOKUP($J4489,ASBVs!$A$2:$AP$1041,18,FALSE)</f>
        <v>63</v>
      </c>
      <c r="F4493" s="29">
        <f>VLOOKUP($J4489,ASBVs!$A$2:$AP$1041,20,FALSE)</f>
        <v>64</v>
      </c>
      <c r="G4493" s="29">
        <f>VLOOKUP($J4489,ASBVs!$A$2:$AP$1041,42,FALSE)</f>
        <v>48</v>
      </c>
      <c r="H4493" s="29">
        <f>VLOOKUP($J4489,ASBVs!$A$2:$AP$1041,40,FALSE)</f>
        <v>42</v>
      </c>
      <c r="I4493" s="29">
        <f>VLOOKUP($J4489,ASBVs!$A$2:$AP$1041,22,FALSE)</f>
        <v>52</v>
      </c>
      <c r="J4493" s="29">
        <f>VLOOKUP($J4489,ASBVs!$A$2:$AP$1041,32,FALSE)</f>
        <v>47</v>
      </c>
    </row>
    <row r="4494" spans="2:10" ht="12.6" customHeight="1" x14ac:dyDescent="0.3">
      <c r="B4494" s="31" t="s">
        <v>1089</v>
      </c>
      <c r="C4494" s="27" t="s">
        <v>1090</v>
      </c>
      <c r="D4494" s="27" t="s">
        <v>1091</v>
      </c>
      <c r="E4494" s="27" t="s">
        <v>8</v>
      </c>
      <c r="F4494" s="27" t="s">
        <v>6</v>
      </c>
      <c r="G4494" s="27" t="s">
        <v>7</v>
      </c>
      <c r="H4494" s="27" t="s">
        <v>2638</v>
      </c>
      <c r="I4494" s="85" t="s">
        <v>2700</v>
      </c>
      <c r="J4494" s="86"/>
    </row>
    <row r="4495" spans="2:10" ht="12.6" customHeight="1" x14ac:dyDescent="0.3">
      <c r="B4495" s="30">
        <f>VLOOKUP($J4489,ASBVs!$A$2:$AP$1041,33,FALSE)</f>
        <v>0.04</v>
      </c>
      <c r="C4495" s="30">
        <f>VLOOKUP($J4489,ASBVs!$A$2:$AP$1041,35,FALSE)</f>
        <v>0.24</v>
      </c>
      <c r="D4495" s="30">
        <f>VLOOKUP($J4489,ASBVs!$A$2:$AP$1041,37,FALSE)</f>
        <v>0.02</v>
      </c>
      <c r="E4495" s="32">
        <f>VLOOKUP($J4489,ASBVs!$A$2:$AP$1041,29,FALSE)</f>
        <v>4.1500000000000004</v>
      </c>
      <c r="F4495" s="32">
        <f>VLOOKUP($J4489,ASBVs!$A$2:$AP$1041,23,FALSE)</f>
        <v>-0.2</v>
      </c>
      <c r="G4495" s="32">
        <f>VLOOKUP($J4489,ASBVs!$A$2:$AP$1041,25,FALSE)</f>
        <v>3.33</v>
      </c>
      <c r="H4495" s="32">
        <f>VLOOKUP($J4489,ASBVs!$A$2:$AP$1041,27,FALSE)</f>
        <v>1.99</v>
      </c>
      <c r="I4495" s="86"/>
      <c r="J4495" s="86"/>
    </row>
    <row r="4496" spans="2:10" ht="12.6" customHeight="1" x14ac:dyDescent="0.3">
      <c r="B4496" s="33">
        <f>VLOOKUP($J4489,ASBVs!$A$2:$AP$1041,34,FALSE)</f>
        <v>37</v>
      </c>
      <c r="C4496" s="33">
        <f>VLOOKUP($J4489,ASBVs!$A$2:$AP$1041,36,FALSE)</f>
        <v>45</v>
      </c>
      <c r="D4496" s="33">
        <f>VLOOKUP($J4489,ASBVs!$A$2:$AP$1041,38,FALSE)</f>
        <v>31</v>
      </c>
      <c r="E4496" s="33">
        <f>VLOOKUP($J4489,ASBVs!$A$2:$AP$1041,30,FALSE)</f>
        <v>58</v>
      </c>
      <c r="F4496" s="33">
        <f>VLOOKUP($J4489,ASBVs!$A$2:$AP$1041,24,FALSE)</f>
        <v>43</v>
      </c>
      <c r="G4496" s="33">
        <f>VLOOKUP($J4489,ASBVs!$A$2:$AP$1041,26,FALSE)</f>
        <v>42</v>
      </c>
      <c r="H4496" s="33">
        <f>VLOOKUP($J4489,ASBVs!$A$2:$AP$1041,28,FALSE)</f>
        <v>47</v>
      </c>
      <c r="I4496" s="99">
        <f>VLOOKUP($J4489,ASBVs!$A$2:$AQ$1041,43,FALSE)</f>
        <v>8.19</v>
      </c>
      <c r="J4496" s="79"/>
    </row>
    <row r="4497" spans="2:10" ht="12.6" customHeight="1" x14ac:dyDescent="0.3">
      <c r="B4497" s="87" t="s">
        <v>2695</v>
      </c>
      <c r="C4497" s="88"/>
      <c r="D4497" s="89" t="s">
        <v>2699</v>
      </c>
      <c r="E4497" s="90"/>
      <c r="F4497" s="91" t="str">
        <f>VLOOKUP($J4489,ASBVs!$A$2:$F$1041,6,FALSE)</f>
        <v xml:space="preserve"> </v>
      </c>
      <c r="G4497" s="34" t="s">
        <v>2669</v>
      </c>
      <c r="H4497" s="35" t="str">
        <f>VLOOKUP($J4489,ASBVs!$A$2:$AU$1041,46,FALSE)</f>
        <v>2</v>
      </c>
      <c r="I4497" s="34" t="s">
        <v>2670</v>
      </c>
      <c r="J4497" s="35" t="str">
        <f>VLOOKUP($J4489,ASBVs!$A$2:$AU$1041,47,FALSE)</f>
        <v>2</v>
      </c>
    </row>
    <row r="4498" spans="2:10" ht="12.6" customHeight="1" x14ac:dyDescent="0.3">
      <c r="B4498" s="93">
        <f>VLOOKUP($J4489,ASBVs!$A$2:$AS$1041,45,FALSE)</f>
        <v>123.71</v>
      </c>
      <c r="C4498" s="94"/>
      <c r="D4498" s="93">
        <f>VLOOKUP($J4489,ASBVs!$A$2:$AS$1041,44,FALSE)</f>
        <v>157.53</v>
      </c>
      <c r="E4498" s="94"/>
      <c r="F4498" s="92"/>
      <c r="G4498" s="34" t="s">
        <v>2671</v>
      </c>
      <c r="H4498" s="35" t="str">
        <f>VLOOKUP($J4489,ASBVs!$A$2:$AW$1041,48,FALSE)</f>
        <v>3</v>
      </c>
      <c r="I4498" s="34" t="s">
        <v>2672</v>
      </c>
      <c r="J4498" s="35">
        <f>VLOOKUP($J4489,ASBVs!$A$2:$AW$1041,49,FALSE)</f>
        <v>3</v>
      </c>
    </row>
    <row r="4499" spans="2:10" ht="12.6" customHeight="1" x14ac:dyDescent="0.3">
      <c r="B4499" s="36" t="s">
        <v>2696</v>
      </c>
      <c r="C4499" s="95" t="str">
        <f>VLOOKUP($J4489,ASBVs!$A$2:$E$1041,5,FALSE)</f>
        <v xml:space="preserve">Individual </v>
      </c>
      <c r="D4499" s="96"/>
      <c r="E4499" s="97" t="s">
        <v>2697</v>
      </c>
      <c r="F4499" s="98"/>
      <c r="G4499" s="74"/>
      <c r="H4499" s="75"/>
      <c r="I4499" s="37" t="s">
        <v>2698</v>
      </c>
      <c r="J4499" s="38"/>
    </row>
    <row r="4501" spans="2:10" ht="12.6" customHeight="1" x14ac:dyDescent="0.3">
      <c r="B4501" s="76" t="s">
        <v>2692</v>
      </c>
      <c r="C4501" s="77"/>
      <c r="D4501" s="20" t="str">
        <f>VLOOKUP($J4501,ASBVs!$A$2:$B$1041,2,FALSE)</f>
        <v>223233</v>
      </c>
      <c r="E4501" s="21"/>
      <c r="F4501" s="22" t="str">
        <f>VLOOKUP($J4501,ASBVs!$A$2:$J$1041,10,FALSE)</f>
        <v>Triplet</v>
      </c>
      <c r="G4501" s="78" t="str">
        <f>VLOOKUP($J4501,ASBVs!$A$2:$AX$1041,50,FALSE)</f>
        <v xml:space="preserve"> </v>
      </c>
      <c r="H4501" s="79"/>
      <c r="I4501" s="23" t="s">
        <v>2693</v>
      </c>
      <c r="J4501" s="24">
        <v>366</v>
      </c>
    </row>
    <row r="4502" spans="2:10" ht="12.6" customHeight="1" x14ac:dyDescent="0.3">
      <c r="B4502" s="25" t="s">
        <v>2694</v>
      </c>
      <c r="C4502" s="80" t="str">
        <f>VLOOKUP($J4501,ASBVs!$A$2:$H$1041,8,FALSE)</f>
        <v>205728</v>
      </c>
      <c r="D4502" s="80"/>
      <c r="E4502" s="81"/>
      <c r="F4502" s="26" t="s">
        <v>2639</v>
      </c>
      <c r="G4502" s="82">
        <f>VLOOKUP($J4501,ASBVs!$A$2:$I$1041,9,FALSE)</f>
        <v>44687</v>
      </c>
      <c r="H4502" s="83"/>
      <c r="I4502" s="83"/>
      <c r="J4502" s="84"/>
    </row>
    <row r="4503" spans="2:10" ht="12.6" customHeight="1" x14ac:dyDescent="0.3">
      <c r="B4503" s="27" t="s">
        <v>0</v>
      </c>
      <c r="C4503" s="28" t="s">
        <v>1</v>
      </c>
      <c r="D4503" s="28" t="s">
        <v>2</v>
      </c>
      <c r="E4503" s="28" t="s">
        <v>3</v>
      </c>
      <c r="F4503" s="27" t="s">
        <v>4</v>
      </c>
      <c r="G4503" s="28" t="s">
        <v>1093</v>
      </c>
      <c r="H4503" s="28" t="s">
        <v>1092</v>
      </c>
      <c r="I4503" s="28" t="s">
        <v>5</v>
      </c>
      <c r="J4503" s="28" t="s">
        <v>2652</v>
      </c>
    </row>
    <row r="4504" spans="2:10" ht="12.6" customHeight="1" x14ac:dyDescent="0.3">
      <c r="B4504" s="29">
        <f>VLOOKUP($J4501,ASBVs!$A$2:$AP$1041,11,FALSE)</f>
        <v>0.33</v>
      </c>
      <c r="C4504" s="29">
        <f>VLOOKUP($J4501,ASBVs!$A$2:$AP$1041,13,FALSE)</f>
        <v>8.52</v>
      </c>
      <c r="D4504" s="29">
        <f>VLOOKUP($J4501,ASBVs!$A$2:$AP$1041,15,FALSE)</f>
        <v>16.940000000000001</v>
      </c>
      <c r="E4504" s="29">
        <f>VLOOKUP($J4501,ASBVs!$A$2:$AP$1041,17,FALSE)</f>
        <v>0.53</v>
      </c>
      <c r="F4504" s="29">
        <f>VLOOKUP($J4501,ASBVs!$A$2:$AP$1041,19,FALSE)</f>
        <v>2.86</v>
      </c>
      <c r="G4504" s="39">
        <f>VLOOKUP($J4501,ASBVs!$A$2:$AP$1041,41,FALSE)</f>
        <v>0.46</v>
      </c>
      <c r="H4504" s="39">
        <f>VLOOKUP($J4501,ASBVs!$A$2:$AP$1041,39,FALSE)</f>
        <v>0.24</v>
      </c>
      <c r="I4504" s="29">
        <f>VLOOKUP($J4501,ASBVs!$A$2:$AP$1041,21,FALSE)</f>
        <v>-0.05</v>
      </c>
      <c r="J4504" s="39">
        <f>VLOOKUP($J4501,ASBVs!$A$2:$AP$1041,31,FALSE)</f>
        <v>0.25</v>
      </c>
    </row>
    <row r="4505" spans="2:10" ht="12.6" customHeight="1" x14ac:dyDescent="0.3">
      <c r="B4505" s="29">
        <f>VLOOKUP($J4501,ASBVs!$A$2:$AP$1041,12,FALSE)</f>
        <v>66</v>
      </c>
      <c r="C4505" s="29">
        <f>VLOOKUP($J4501,ASBVs!$A$2:$AP$1041,14,FALSE)</f>
        <v>72</v>
      </c>
      <c r="D4505" s="29">
        <f>VLOOKUP($J4501,ASBVs!$A$2:$AP$1041,16,FALSE)</f>
        <v>59</v>
      </c>
      <c r="E4505" s="29">
        <f>VLOOKUP($J4501,ASBVs!$A$2:$AP$1041,18,FALSE)</f>
        <v>70</v>
      </c>
      <c r="F4505" s="29">
        <f>VLOOKUP($J4501,ASBVs!$A$2:$AP$1041,20,FALSE)</f>
        <v>68</v>
      </c>
      <c r="G4505" s="29">
        <f>VLOOKUP($J4501,ASBVs!$A$2:$AP$1041,42,FALSE)</f>
        <v>50</v>
      </c>
      <c r="H4505" s="29">
        <f>VLOOKUP($J4501,ASBVs!$A$2:$AP$1041,40,FALSE)</f>
        <v>45</v>
      </c>
      <c r="I4505" s="29">
        <f>VLOOKUP($J4501,ASBVs!$A$2:$AP$1041,22,FALSE)</f>
        <v>54</v>
      </c>
      <c r="J4505" s="29">
        <f>VLOOKUP($J4501,ASBVs!$A$2:$AP$1041,32,FALSE)</f>
        <v>48</v>
      </c>
    </row>
    <row r="4506" spans="2:10" ht="12.6" customHeight="1" x14ac:dyDescent="0.3">
      <c r="B4506" s="31" t="s">
        <v>1089</v>
      </c>
      <c r="C4506" s="27" t="s">
        <v>1090</v>
      </c>
      <c r="D4506" s="27" t="s">
        <v>1091</v>
      </c>
      <c r="E4506" s="27" t="s">
        <v>8</v>
      </c>
      <c r="F4506" s="27" t="s">
        <v>6</v>
      </c>
      <c r="G4506" s="27" t="s">
        <v>7</v>
      </c>
      <c r="H4506" s="27" t="s">
        <v>2638</v>
      </c>
      <c r="I4506" s="85" t="s">
        <v>2700</v>
      </c>
      <c r="J4506" s="86"/>
    </row>
    <row r="4507" spans="2:10" ht="12.6" customHeight="1" x14ac:dyDescent="0.3">
      <c r="B4507" s="30">
        <f>VLOOKUP($J4501,ASBVs!$A$2:$AP$1041,33,FALSE)</f>
        <v>0.02</v>
      </c>
      <c r="C4507" s="30">
        <f>VLOOKUP($J4501,ASBVs!$A$2:$AP$1041,35,FALSE)</f>
        <v>0.3</v>
      </c>
      <c r="D4507" s="30">
        <f>VLOOKUP($J4501,ASBVs!$A$2:$AP$1041,37,FALSE)</f>
        <v>-0.01</v>
      </c>
      <c r="E4507" s="32">
        <f>VLOOKUP($J4501,ASBVs!$A$2:$AP$1041,29,FALSE)</f>
        <v>4.3899999999999997</v>
      </c>
      <c r="F4507" s="32">
        <f>VLOOKUP($J4501,ASBVs!$A$2:$AP$1041,23,FALSE)</f>
        <v>-0.24</v>
      </c>
      <c r="G4507" s="32">
        <f>VLOOKUP($J4501,ASBVs!$A$2:$AP$1041,25,FALSE)</f>
        <v>3.53</v>
      </c>
      <c r="H4507" s="32">
        <f>VLOOKUP($J4501,ASBVs!$A$2:$AP$1041,27,FALSE)</f>
        <v>2.98</v>
      </c>
      <c r="I4507" s="86"/>
      <c r="J4507" s="86"/>
    </row>
    <row r="4508" spans="2:10" ht="12.6" customHeight="1" x14ac:dyDescent="0.3">
      <c r="B4508" s="33">
        <f>VLOOKUP($J4501,ASBVs!$A$2:$AP$1041,34,FALSE)</f>
        <v>40</v>
      </c>
      <c r="C4508" s="33">
        <f>VLOOKUP($J4501,ASBVs!$A$2:$AP$1041,36,FALSE)</f>
        <v>48</v>
      </c>
      <c r="D4508" s="33">
        <f>VLOOKUP($J4501,ASBVs!$A$2:$AP$1041,38,FALSE)</f>
        <v>35</v>
      </c>
      <c r="E4508" s="33">
        <f>VLOOKUP($J4501,ASBVs!$A$2:$AP$1041,30,FALSE)</f>
        <v>61</v>
      </c>
      <c r="F4508" s="33">
        <f>VLOOKUP($J4501,ASBVs!$A$2:$AP$1041,24,FALSE)</f>
        <v>45</v>
      </c>
      <c r="G4508" s="33">
        <f>VLOOKUP($J4501,ASBVs!$A$2:$AP$1041,26,FALSE)</f>
        <v>45</v>
      </c>
      <c r="H4508" s="33">
        <f>VLOOKUP($J4501,ASBVs!$A$2:$AP$1041,28,FALSE)</f>
        <v>53</v>
      </c>
      <c r="I4508" s="99">
        <f>VLOOKUP($J4501,ASBVs!$A$2:$AQ$1041,43,FALSE)</f>
        <v>8.4699999999999989</v>
      </c>
      <c r="J4508" s="79"/>
    </row>
    <row r="4509" spans="2:10" ht="12.6" customHeight="1" x14ac:dyDescent="0.3">
      <c r="B4509" s="87" t="s">
        <v>2695</v>
      </c>
      <c r="C4509" s="88"/>
      <c r="D4509" s="89" t="s">
        <v>2699</v>
      </c>
      <c r="E4509" s="90"/>
      <c r="F4509" s="91" t="str">
        <f>VLOOKUP($J4501,ASBVs!$A$2:$F$1041,6,FALSE)</f>
        <v xml:space="preserve"> </v>
      </c>
      <c r="G4509" s="34" t="s">
        <v>2669</v>
      </c>
      <c r="H4509" s="35" t="str">
        <f>VLOOKUP($J4501,ASBVs!$A$2:$AU$1041,46,FALSE)</f>
        <v>2</v>
      </c>
      <c r="I4509" s="34" t="s">
        <v>2670</v>
      </c>
      <c r="J4509" s="35" t="str">
        <f>VLOOKUP($J4501,ASBVs!$A$2:$AU$1041,47,FALSE)</f>
        <v>2</v>
      </c>
    </row>
    <row r="4510" spans="2:10" ht="12.6" customHeight="1" x14ac:dyDescent="0.3">
      <c r="B4510" s="93">
        <f>VLOOKUP($J4501,ASBVs!$A$2:$AS$1041,45,FALSE)</f>
        <v>121.92</v>
      </c>
      <c r="C4510" s="94"/>
      <c r="D4510" s="93">
        <f>VLOOKUP($J4501,ASBVs!$A$2:$AS$1041,44,FALSE)</f>
        <v>167.85</v>
      </c>
      <c r="E4510" s="94"/>
      <c r="F4510" s="92"/>
      <c r="G4510" s="34" t="s">
        <v>2671</v>
      </c>
      <c r="H4510" s="35" t="str">
        <f>VLOOKUP($J4501,ASBVs!$A$2:$AW$1041,48,FALSE)</f>
        <v>2</v>
      </c>
      <c r="I4510" s="34" t="s">
        <v>2672</v>
      </c>
      <c r="J4510" s="35">
        <f>VLOOKUP($J4501,ASBVs!$A$2:$AW$1041,49,FALSE)</f>
        <v>3</v>
      </c>
    </row>
    <row r="4511" spans="2:10" ht="12.6" customHeight="1" x14ac:dyDescent="0.3">
      <c r="B4511" s="36" t="s">
        <v>2696</v>
      </c>
      <c r="C4511" s="95" t="str">
        <f>VLOOKUP($J4501,ASBVs!$A$2:$E$1041,5,FALSE)</f>
        <v xml:space="preserve">Individual </v>
      </c>
      <c r="D4511" s="96"/>
      <c r="E4511" s="97" t="s">
        <v>2697</v>
      </c>
      <c r="F4511" s="98"/>
      <c r="G4511" s="74"/>
      <c r="H4511" s="75"/>
      <c r="I4511" s="37" t="s">
        <v>2698</v>
      </c>
      <c r="J4511" s="38"/>
    </row>
    <row r="4513" spans="2:10" ht="12.6" customHeight="1" x14ac:dyDescent="0.3">
      <c r="B4513" s="76" t="s">
        <v>2692</v>
      </c>
      <c r="C4513" s="77"/>
      <c r="D4513" s="20" t="str">
        <f>VLOOKUP($J4513,ASBVs!$A$2:$B$1041,2,FALSE)</f>
        <v>224393</v>
      </c>
      <c r="E4513" s="21"/>
      <c r="F4513" s="22" t="str">
        <f>VLOOKUP($J4513,ASBVs!$A$2:$J$1041,10,FALSE)</f>
        <v>Twin</v>
      </c>
      <c r="G4513" s="78" t="str">
        <f>VLOOKUP($J4513,ASBVs!$A$2:$AX$1041,50,FALSE)</f>
        <v xml:space="preserve"> </v>
      </c>
      <c r="H4513" s="79"/>
      <c r="I4513" s="23" t="s">
        <v>2693</v>
      </c>
      <c r="J4513" s="24">
        <v>367</v>
      </c>
    </row>
    <row r="4514" spans="2:10" ht="12.6" customHeight="1" x14ac:dyDescent="0.3">
      <c r="B4514" s="25" t="s">
        <v>2694</v>
      </c>
      <c r="C4514" s="80" t="str">
        <f>VLOOKUP($J4513,ASBVs!$A$2:$H$1041,8,FALSE)</f>
        <v>206570</v>
      </c>
      <c r="D4514" s="80"/>
      <c r="E4514" s="81"/>
      <c r="F4514" s="26" t="s">
        <v>2639</v>
      </c>
      <c r="G4514" s="82">
        <f>VLOOKUP($J4513,ASBVs!$A$2:$I$1041,9,FALSE)</f>
        <v>44709</v>
      </c>
      <c r="H4514" s="83"/>
      <c r="I4514" s="83"/>
      <c r="J4514" s="84"/>
    </row>
    <row r="4515" spans="2:10" ht="12.6" customHeight="1" x14ac:dyDescent="0.3">
      <c r="B4515" s="27" t="s">
        <v>0</v>
      </c>
      <c r="C4515" s="28" t="s">
        <v>1</v>
      </c>
      <c r="D4515" s="28" t="s">
        <v>2</v>
      </c>
      <c r="E4515" s="28" t="s">
        <v>3</v>
      </c>
      <c r="F4515" s="27" t="s">
        <v>4</v>
      </c>
      <c r="G4515" s="28" t="s">
        <v>1093</v>
      </c>
      <c r="H4515" s="28" t="s">
        <v>1092</v>
      </c>
      <c r="I4515" s="28" t="s">
        <v>5</v>
      </c>
      <c r="J4515" s="28" t="s">
        <v>2652</v>
      </c>
    </row>
    <row r="4516" spans="2:10" ht="12.6" customHeight="1" x14ac:dyDescent="0.3">
      <c r="B4516" s="29">
        <f>VLOOKUP($J4513,ASBVs!$A$2:$AP$1041,11,FALSE)</f>
        <v>0.34</v>
      </c>
      <c r="C4516" s="29">
        <f>VLOOKUP($J4513,ASBVs!$A$2:$AP$1041,13,FALSE)</f>
        <v>7.15</v>
      </c>
      <c r="D4516" s="29">
        <f>VLOOKUP($J4513,ASBVs!$A$2:$AP$1041,15,FALSE)</f>
        <v>12.53</v>
      </c>
      <c r="E4516" s="29">
        <f>VLOOKUP($J4513,ASBVs!$A$2:$AP$1041,17,FALSE)</f>
        <v>0.04</v>
      </c>
      <c r="F4516" s="29">
        <f>VLOOKUP($J4513,ASBVs!$A$2:$AP$1041,19,FALSE)</f>
        <v>1.58</v>
      </c>
      <c r="G4516" s="39">
        <f>VLOOKUP($J4513,ASBVs!$A$2:$AP$1041,41,FALSE)</f>
        <v>0.3</v>
      </c>
      <c r="H4516" s="39">
        <f>VLOOKUP($J4513,ASBVs!$A$2:$AP$1041,39,FALSE)</f>
        <v>0.21</v>
      </c>
      <c r="I4516" s="29">
        <f>VLOOKUP($J4513,ASBVs!$A$2:$AP$1041,21,FALSE)</f>
        <v>1.1499999999999999</v>
      </c>
      <c r="J4516" s="39">
        <f>VLOOKUP($J4513,ASBVs!$A$2:$AP$1041,31,FALSE)</f>
        <v>0.22</v>
      </c>
    </row>
    <row r="4517" spans="2:10" ht="12.6" customHeight="1" x14ac:dyDescent="0.3">
      <c r="B4517" s="29">
        <f>VLOOKUP($J4513,ASBVs!$A$2:$AP$1041,12,FALSE)</f>
        <v>69</v>
      </c>
      <c r="C4517" s="29">
        <f>VLOOKUP($J4513,ASBVs!$A$2:$AP$1041,14,FALSE)</f>
        <v>72</v>
      </c>
      <c r="D4517" s="29">
        <f>VLOOKUP($J4513,ASBVs!$A$2:$AP$1041,16,FALSE)</f>
        <v>64</v>
      </c>
      <c r="E4517" s="29">
        <f>VLOOKUP($J4513,ASBVs!$A$2:$AP$1041,18,FALSE)</f>
        <v>68</v>
      </c>
      <c r="F4517" s="29">
        <f>VLOOKUP($J4513,ASBVs!$A$2:$AP$1041,20,FALSE)</f>
        <v>67</v>
      </c>
      <c r="G4517" s="29">
        <f>VLOOKUP($J4513,ASBVs!$A$2:$AP$1041,42,FALSE)</f>
        <v>62</v>
      </c>
      <c r="H4517" s="29">
        <f>VLOOKUP($J4513,ASBVs!$A$2:$AP$1041,40,FALSE)</f>
        <v>53</v>
      </c>
      <c r="I4517" s="29">
        <f>VLOOKUP($J4513,ASBVs!$A$2:$AP$1041,22,FALSE)</f>
        <v>63</v>
      </c>
      <c r="J4517" s="29">
        <f>VLOOKUP($J4513,ASBVs!$A$2:$AP$1041,32,FALSE)</f>
        <v>60</v>
      </c>
    </row>
    <row r="4518" spans="2:10" ht="12.6" customHeight="1" x14ac:dyDescent="0.3">
      <c r="B4518" s="31" t="s">
        <v>1089</v>
      </c>
      <c r="C4518" s="27" t="s">
        <v>1090</v>
      </c>
      <c r="D4518" s="27" t="s">
        <v>1091</v>
      </c>
      <c r="E4518" s="27" t="s">
        <v>8</v>
      </c>
      <c r="F4518" s="27" t="s">
        <v>6</v>
      </c>
      <c r="G4518" s="27" t="s">
        <v>7</v>
      </c>
      <c r="H4518" s="27" t="s">
        <v>2638</v>
      </c>
      <c r="I4518" s="85" t="s">
        <v>2700</v>
      </c>
      <c r="J4518" s="86"/>
    </row>
    <row r="4519" spans="2:10" ht="12.6" customHeight="1" x14ac:dyDescent="0.3">
      <c r="B4519" s="30">
        <f>VLOOKUP($J4513,ASBVs!$A$2:$AP$1041,33,FALSE)</f>
        <v>0.06</v>
      </c>
      <c r="C4519" s="30">
        <f>VLOOKUP($J4513,ASBVs!$A$2:$AP$1041,35,FALSE)</f>
        <v>0.16</v>
      </c>
      <c r="D4519" s="30">
        <f>VLOOKUP($J4513,ASBVs!$A$2:$AP$1041,37,FALSE)</f>
        <v>0.01</v>
      </c>
      <c r="E4519" s="32">
        <f>VLOOKUP($J4513,ASBVs!$A$2:$AP$1041,29,FALSE)</f>
        <v>4.3600000000000003</v>
      </c>
      <c r="F4519" s="32">
        <f>VLOOKUP($J4513,ASBVs!$A$2:$AP$1041,23,FALSE)</f>
        <v>-0.41</v>
      </c>
      <c r="G4519" s="32">
        <f>VLOOKUP($J4513,ASBVs!$A$2:$AP$1041,25,FALSE)</f>
        <v>4.09</v>
      </c>
      <c r="H4519" s="32">
        <f>VLOOKUP($J4513,ASBVs!$A$2:$AP$1041,27,FALSE)</f>
        <v>1.45</v>
      </c>
      <c r="I4519" s="86"/>
      <c r="J4519" s="86"/>
    </row>
    <row r="4520" spans="2:10" ht="12.6" customHeight="1" x14ac:dyDescent="0.3">
      <c r="B4520" s="33">
        <f>VLOOKUP($J4513,ASBVs!$A$2:$AP$1041,34,FALSE)</f>
        <v>48</v>
      </c>
      <c r="C4520" s="33">
        <f>VLOOKUP($J4513,ASBVs!$A$2:$AP$1041,36,FALSE)</f>
        <v>56</v>
      </c>
      <c r="D4520" s="33">
        <f>VLOOKUP($J4513,ASBVs!$A$2:$AP$1041,38,FALSE)</f>
        <v>42</v>
      </c>
      <c r="E4520" s="33">
        <f>VLOOKUP($J4513,ASBVs!$A$2:$AP$1041,30,FALSE)</f>
        <v>61</v>
      </c>
      <c r="F4520" s="33">
        <f>VLOOKUP($J4513,ASBVs!$A$2:$AP$1041,24,FALSE)</f>
        <v>53</v>
      </c>
      <c r="G4520" s="33">
        <f>VLOOKUP($J4513,ASBVs!$A$2:$AP$1041,26,FALSE)</f>
        <v>53</v>
      </c>
      <c r="H4520" s="33">
        <f>VLOOKUP($J4513,ASBVs!$A$2:$AP$1041,28,FALSE)</f>
        <v>56</v>
      </c>
      <c r="I4520" s="99">
        <f>VLOOKUP($J4513,ASBVs!$A$2:$AQ$1041,43,FALSE)</f>
        <v>8.3000000000000007</v>
      </c>
      <c r="J4520" s="79"/>
    </row>
    <row r="4521" spans="2:10" ht="12.6" customHeight="1" x14ac:dyDescent="0.3">
      <c r="B4521" s="87" t="s">
        <v>2695</v>
      </c>
      <c r="C4521" s="88"/>
      <c r="D4521" s="89" t="s">
        <v>2699</v>
      </c>
      <c r="E4521" s="90"/>
      <c r="F4521" s="91" t="str">
        <f>VLOOKUP($J4513,ASBVs!$A$2:$F$1041,6,FALSE)</f>
        <v xml:space="preserve"> </v>
      </c>
      <c r="G4521" s="34" t="s">
        <v>2669</v>
      </c>
      <c r="H4521" s="35" t="str">
        <f>VLOOKUP($J4513,ASBVs!$A$2:$AU$1041,46,FALSE)</f>
        <v>2</v>
      </c>
      <c r="I4521" s="34" t="s">
        <v>2670</v>
      </c>
      <c r="J4521" s="35" t="str">
        <f>VLOOKUP($J4513,ASBVs!$A$2:$AU$1041,47,FALSE)</f>
        <v>2</v>
      </c>
    </row>
    <row r="4522" spans="2:10" ht="12.6" customHeight="1" x14ac:dyDescent="0.3">
      <c r="B4522" s="93">
        <f>VLOOKUP($J4513,ASBVs!$A$2:$AS$1041,45,FALSE)</f>
        <v>120.2</v>
      </c>
      <c r="C4522" s="94"/>
      <c r="D4522" s="93">
        <f>VLOOKUP($J4513,ASBVs!$A$2:$AS$1041,44,FALSE)</f>
        <v>154.11000000000001</v>
      </c>
      <c r="E4522" s="94"/>
      <c r="F4522" s="92"/>
      <c r="G4522" s="34" t="s">
        <v>2671</v>
      </c>
      <c r="H4522" s="35" t="str">
        <f>VLOOKUP($J4513,ASBVs!$A$2:$AW$1041,48,FALSE)</f>
        <v>3</v>
      </c>
      <c r="I4522" s="34" t="s">
        <v>2672</v>
      </c>
      <c r="J4522" s="35">
        <f>VLOOKUP($J4513,ASBVs!$A$2:$AW$1041,49,FALSE)</f>
        <v>3</v>
      </c>
    </row>
    <row r="4523" spans="2:10" ht="12.6" customHeight="1" x14ac:dyDescent="0.3">
      <c r="B4523" s="36" t="s">
        <v>2696</v>
      </c>
      <c r="C4523" s="95" t="str">
        <f>VLOOKUP($J4513,ASBVs!$A$2:$E$1041,5,FALSE)</f>
        <v xml:space="preserve">Individual </v>
      </c>
      <c r="D4523" s="96"/>
      <c r="E4523" s="97" t="s">
        <v>2697</v>
      </c>
      <c r="F4523" s="98"/>
      <c r="G4523" s="74"/>
      <c r="H4523" s="75"/>
      <c r="I4523" s="37" t="s">
        <v>2698</v>
      </c>
      <c r="J4523" s="38"/>
    </row>
    <row r="4525" spans="2:10" ht="12.6" customHeight="1" x14ac:dyDescent="0.3">
      <c r="B4525" s="76" t="s">
        <v>2692</v>
      </c>
      <c r="C4525" s="77"/>
      <c r="D4525" s="20" t="str">
        <f>VLOOKUP($J4525,ASBVs!$A$2:$B$1041,2,FALSE)</f>
        <v>223781</v>
      </c>
      <c r="E4525" s="21"/>
      <c r="F4525" s="22" t="str">
        <f>VLOOKUP($J4525,ASBVs!$A$2:$J$1041,10,FALSE)</f>
        <v>Twin</v>
      </c>
      <c r="G4525" s="78" t="str">
        <f>VLOOKUP($J4525,ASBVs!$A$2:$AX$1041,50,FALSE)</f>
        <v xml:space="preserve"> </v>
      </c>
      <c r="H4525" s="79"/>
      <c r="I4525" s="23" t="s">
        <v>2693</v>
      </c>
      <c r="J4525" s="24">
        <v>368</v>
      </c>
    </row>
    <row r="4526" spans="2:10" ht="12.6" customHeight="1" x14ac:dyDescent="0.3">
      <c r="B4526" s="25" t="s">
        <v>2694</v>
      </c>
      <c r="C4526" s="80" t="str">
        <f>VLOOKUP($J4525,ASBVs!$A$2:$H$1041,8,FALSE)</f>
        <v>196104</v>
      </c>
      <c r="D4526" s="80"/>
      <c r="E4526" s="81"/>
      <c r="F4526" s="26" t="s">
        <v>2639</v>
      </c>
      <c r="G4526" s="82">
        <f>VLOOKUP($J4525,ASBVs!$A$2:$I$1041,9,FALSE)</f>
        <v>44702</v>
      </c>
      <c r="H4526" s="83"/>
      <c r="I4526" s="83"/>
      <c r="J4526" s="84"/>
    </row>
    <row r="4527" spans="2:10" ht="12.6" customHeight="1" x14ac:dyDescent="0.3">
      <c r="B4527" s="27" t="s">
        <v>0</v>
      </c>
      <c r="C4527" s="28" t="s">
        <v>1</v>
      </c>
      <c r="D4527" s="28" t="s">
        <v>2</v>
      </c>
      <c r="E4527" s="28" t="s">
        <v>3</v>
      </c>
      <c r="F4527" s="27" t="s">
        <v>4</v>
      </c>
      <c r="G4527" s="28" t="s">
        <v>1093</v>
      </c>
      <c r="H4527" s="28" t="s">
        <v>1092</v>
      </c>
      <c r="I4527" s="28" t="s">
        <v>5</v>
      </c>
      <c r="J4527" s="28" t="s">
        <v>2652</v>
      </c>
    </row>
    <row r="4528" spans="2:10" ht="12.6" customHeight="1" x14ac:dyDescent="0.3">
      <c r="B4528" s="29">
        <f>VLOOKUP($J4525,ASBVs!$A$2:$AP$1041,11,FALSE)</f>
        <v>0.42</v>
      </c>
      <c r="C4528" s="29">
        <f>VLOOKUP($J4525,ASBVs!$A$2:$AP$1041,13,FALSE)</f>
        <v>8.35</v>
      </c>
      <c r="D4528" s="29">
        <f>VLOOKUP($J4525,ASBVs!$A$2:$AP$1041,15,FALSE)</f>
        <v>13.24</v>
      </c>
      <c r="E4528" s="29">
        <f>VLOOKUP($J4525,ASBVs!$A$2:$AP$1041,17,FALSE)</f>
        <v>-0.36</v>
      </c>
      <c r="F4528" s="29">
        <f>VLOOKUP($J4525,ASBVs!$A$2:$AP$1041,19,FALSE)</f>
        <v>2.4500000000000002</v>
      </c>
      <c r="G4528" s="39">
        <f>VLOOKUP($J4525,ASBVs!$A$2:$AP$1041,41,FALSE)</f>
        <v>0.45</v>
      </c>
      <c r="H4528" s="39">
        <f>VLOOKUP($J4525,ASBVs!$A$2:$AP$1041,39,FALSE)</f>
        <v>0.18</v>
      </c>
      <c r="I4528" s="29">
        <f>VLOOKUP($J4525,ASBVs!$A$2:$AP$1041,21,FALSE)</f>
        <v>-0.7</v>
      </c>
      <c r="J4528" s="39">
        <f>VLOOKUP($J4525,ASBVs!$A$2:$AP$1041,31,FALSE)</f>
        <v>0.3</v>
      </c>
    </row>
    <row r="4529" spans="2:10" ht="12.6" customHeight="1" x14ac:dyDescent="0.3">
      <c r="B4529" s="29">
        <f>VLOOKUP($J4525,ASBVs!$A$2:$AP$1041,12,FALSE)</f>
        <v>67</v>
      </c>
      <c r="C4529" s="29">
        <f>VLOOKUP($J4525,ASBVs!$A$2:$AP$1041,14,FALSE)</f>
        <v>70</v>
      </c>
      <c r="D4529" s="29">
        <f>VLOOKUP($J4525,ASBVs!$A$2:$AP$1041,16,FALSE)</f>
        <v>63</v>
      </c>
      <c r="E4529" s="29">
        <f>VLOOKUP($J4525,ASBVs!$A$2:$AP$1041,18,FALSE)</f>
        <v>67</v>
      </c>
      <c r="F4529" s="29">
        <f>VLOOKUP($J4525,ASBVs!$A$2:$AP$1041,20,FALSE)</f>
        <v>67</v>
      </c>
      <c r="G4529" s="29">
        <f>VLOOKUP($J4525,ASBVs!$A$2:$AP$1041,42,FALSE)</f>
        <v>61</v>
      </c>
      <c r="H4529" s="29">
        <f>VLOOKUP($J4525,ASBVs!$A$2:$AP$1041,40,FALSE)</f>
        <v>51</v>
      </c>
      <c r="I4529" s="29">
        <f>VLOOKUP($J4525,ASBVs!$A$2:$AP$1041,22,FALSE)</f>
        <v>62</v>
      </c>
      <c r="J4529" s="29">
        <f>VLOOKUP($J4525,ASBVs!$A$2:$AP$1041,32,FALSE)</f>
        <v>59</v>
      </c>
    </row>
    <row r="4530" spans="2:10" ht="12.6" customHeight="1" x14ac:dyDescent="0.3">
      <c r="B4530" s="31" t="s">
        <v>1089</v>
      </c>
      <c r="C4530" s="27" t="s">
        <v>1090</v>
      </c>
      <c r="D4530" s="27" t="s">
        <v>1091</v>
      </c>
      <c r="E4530" s="27" t="s">
        <v>8</v>
      </c>
      <c r="F4530" s="27" t="s">
        <v>6</v>
      </c>
      <c r="G4530" s="27" t="s">
        <v>7</v>
      </c>
      <c r="H4530" s="27" t="s">
        <v>2638</v>
      </c>
      <c r="I4530" s="85" t="s">
        <v>2700</v>
      </c>
      <c r="J4530" s="86"/>
    </row>
    <row r="4531" spans="2:10" ht="12.6" customHeight="1" x14ac:dyDescent="0.3">
      <c r="B4531" s="30">
        <f>VLOOKUP($J4525,ASBVs!$A$2:$AP$1041,33,FALSE)</f>
        <v>0.03</v>
      </c>
      <c r="C4531" s="30">
        <f>VLOOKUP($J4525,ASBVs!$A$2:$AP$1041,35,FALSE)</f>
        <v>0.13</v>
      </c>
      <c r="D4531" s="30">
        <f>VLOOKUP($J4525,ASBVs!$A$2:$AP$1041,37,FALSE)</f>
        <v>0.02</v>
      </c>
      <c r="E4531" s="32">
        <f>VLOOKUP($J4525,ASBVs!$A$2:$AP$1041,29,FALSE)</f>
        <v>5.6</v>
      </c>
      <c r="F4531" s="32">
        <f>VLOOKUP($J4525,ASBVs!$A$2:$AP$1041,23,FALSE)</f>
        <v>-0.41</v>
      </c>
      <c r="G4531" s="32">
        <f>VLOOKUP($J4525,ASBVs!$A$2:$AP$1041,25,FALSE)</f>
        <v>3.6</v>
      </c>
      <c r="H4531" s="32">
        <f>VLOOKUP($J4525,ASBVs!$A$2:$AP$1041,27,FALSE)</f>
        <v>2.46</v>
      </c>
      <c r="I4531" s="86"/>
      <c r="J4531" s="86"/>
    </row>
    <row r="4532" spans="2:10" ht="12.6" customHeight="1" x14ac:dyDescent="0.3">
      <c r="B4532" s="33">
        <f>VLOOKUP($J4525,ASBVs!$A$2:$AP$1041,34,FALSE)</f>
        <v>45</v>
      </c>
      <c r="C4532" s="33">
        <f>VLOOKUP($J4525,ASBVs!$A$2:$AP$1041,36,FALSE)</f>
        <v>54</v>
      </c>
      <c r="D4532" s="33">
        <f>VLOOKUP($J4525,ASBVs!$A$2:$AP$1041,38,FALSE)</f>
        <v>38</v>
      </c>
      <c r="E4532" s="33">
        <f>VLOOKUP($J4525,ASBVs!$A$2:$AP$1041,30,FALSE)</f>
        <v>62</v>
      </c>
      <c r="F4532" s="33">
        <f>VLOOKUP($J4525,ASBVs!$A$2:$AP$1041,24,FALSE)</f>
        <v>52</v>
      </c>
      <c r="G4532" s="33">
        <f>VLOOKUP($J4525,ASBVs!$A$2:$AP$1041,26,FALSE)</f>
        <v>51</v>
      </c>
      <c r="H4532" s="33">
        <f>VLOOKUP($J4525,ASBVs!$A$2:$AP$1041,28,FALSE)</f>
        <v>54</v>
      </c>
      <c r="I4532" s="99">
        <f>VLOOKUP($J4525,ASBVs!$A$2:$AQ$1041,43,FALSE)</f>
        <v>7.6499999999999995</v>
      </c>
      <c r="J4532" s="79"/>
    </row>
    <row r="4533" spans="2:10" ht="12.6" customHeight="1" x14ac:dyDescent="0.3">
      <c r="B4533" s="87" t="s">
        <v>2695</v>
      </c>
      <c r="C4533" s="88"/>
      <c r="D4533" s="89" t="s">
        <v>2699</v>
      </c>
      <c r="E4533" s="90"/>
      <c r="F4533" s="91" t="str">
        <f>VLOOKUP($J4525,ASBVs!$A$2:$F$1041,6,FALSE)</f>
        <v xml:space="preserve"> </v>
      </c>
      <c r="G4533" s="34" t="s">
        <v>2669</v>
      </c>
      <c r="H4533" s="35" t="str">
        <f>VLOOKUP($J4525,ASBVs!$A$2:$AU$1041,46,FALSE)</f>
        <v>2</v>
      </c>
      <c r="I4533" s="34" t="s">
        <v>2670</v>
      </c>
      <c r="J4533" s="35" t="str">
        <f>VLOOKUP($J4525,ASBVs!$A$2:$AU$1041,47,FALSE)</f>
        <v>1</v>
      </c>
    </row>
    <row r="4534" spans="2:10" ht="12.6" customHeight="1" x14ac:dyDescent="0.3">
      <c r="B4534" s="93">
        <f>VLOOKUP($J4525,ASBVs!$A$2:$AS$1041,45,FALSE)</f>
        <v>119.88</v>
      </c>
      <c r="C4534" s="94"/>
      <c r="D4534" s="93">
        <f>VLOOKUP($J4525,ASBVs!$A$2:$AS$1041,44,FALSE)</f>
        <v>162.72</v>
      </c>
      <c r="E4534" s="94"/>
      <c r="F4534" s="92"/>
      <c r="G4534" s="34" t="s">
        <v>2671</v>
      </c>
      <c r="H4534" s="35" t="str">
        <f>VLOOKUP($J4525,ASBVs!$A$2:$AW$1041,48,FALSE)</f>
        <v>1</v>
      </c>
      <c r="I4534" s="34" t="s">
        <v>2672</v>
      </c>
      <c r="J4534" s="35">
        <f>VLOOKUP($J4525,ASBVs!$A$2:$AW$1041,49,FALSE)</f>
        <v>3</v>
      </c>
    </row>
    <row r="4535" spans="2:10" ht="12.6" customHeight="1" x14ac:dyDescent="0.3">
      <c r="B4535" s="36" t="s">
        <v>2696</v>
      </c>
      <c r="C4535" s="95" t="str">
        <f>VLOOKUP($J4525,ASBVs!$A$2:$E$1041,5,FALSE)</f>
        <v xml:space="preserve">Individual </v>
      </c>
      <c r="D4535" s="96"/>
      <c r="E4535" s="97" t="s">
        <v>2697</v>
      </c>
      <c r="F4535" s="98"/>
      <c r="G4535" s="74"/>
      <c r="H4535" s="75"/>
      <c r="I4535" s="37" t="s">
        <v>2698</v>
      </c>
      <c r="J4535" s="38"/>
    </row>
    <row r="4537" spans="2:10" ht="12.6" customHeight="1" x14ac:dyDescent="0.3">
      <c r="B4537" s="76" t="s">
        <v>2692</v>
      </c>
      <c r="C4537" s="77"/>
      <c r="D4537" s="20" t="str">
        <f>VLOOKUP($J4537,ASBVs!$A$2:$B$1041,2,FALSE)</f>
        <v>225726</v>
      </c>
      <c r="E4537" s="21"/>
      <c r="F4537" s="22" t="str">
        <f>VLOOKUP($J4537,ASBVs!$A$2:$J$1041,10,FALSE)</f>
        <v>Single</v>
      </c>
      <c r="G4537" s="78" t="str">
        <f>VLOOKUP($J4537,ASBVs!$A$2:$AX$1041,50,FALSE)</f>
        <v>«««««</v>
      </c>
      <c r="H4537" s="79"/>
      <c r="I4537" s="23" t="s">
        <v>2693</v>
      </c>
      <c r="J4537" s="24">
        <v>369</v>
      </c>
    </row>
    <row r="4538" spans="2:10" ht="12.6" customHeight="1" x14ac:dyDescent="0.3">
      <c r="B4538" s="25" t="s">
        <v>2694</v>
      </c>
      <c r="C4538" s="80" t="str">
        <f>VLOOKUP($J4537,ASBVs!$A$2:$H$1041,8,FALSE)</f>
        <v>218812</v>
      </c>
      <c r="D4538" s="80"/>
      <c r="E4538" s="81"/>
      <c r="F4538" s="26" t="s">
        <v>2639</v>
      </c>
      <c r="G4538" s="82">
        <f>VLOOKUP($J4537,ASBVs!$A$2:$I$1041,9,FALSE)</f>
        <v>44728</v>
      </c>
      <c r="H4538" s="83"/>
      <c r="I4538" s="83"/>
      <c r="J4538" s="84"/>
    </row>
    <row r="4539" spans="2:10" ht="12.6" customHeight="1" x14ac:dyDescent="0.3">
      <c r="B4539" s="27" t="s">
        <v>0</v>
      </c>
      <c r="C4539" s="28" t="s">
        <v>1</v>
      </c>
      <c r="D4539" s="28" t="s">
        <v>2</v>
      </c>
      <c r="E4539" s="28" t="s">
        <v>3</v>
      </c>
      <c r="F4539" s="27" t="s">
        <v>4</v>
      </c>
      <c r="G4539" s="28" t="s">
        <v>1093</v>
      </c>
      <c r="H4539" s="28" t="s">
        <v>1092</v>
      </c>
      <c r="I4539" s="28" t="s">
        <v>5</v>
      </c>
      <c r="J4539" s="28" t="s">
        <v>2652</v>
      </c>
    </row>
    <row r="4540" spans="2:10" ht="12.6" customHeight="1" x14ac:dyDescent="0.3">
      <c r="B4540" s="29">
        <f>VLOOKUP($J4537,ASBVs!$A$2:$AP$1041,11,FALSE)</f>
        <v>0.3</v>
      </c>
      <c r="C4540" s="29">
        <f>VLOOKUP($J4537,ASBVs!$A$2:$AP$1041,13,FALSE)</f>
        <v>6.48</v>
      </c>
      <c r="D4540" s="29">
        <f>VLOOKUP($J4537,ASBVs!$A$2:$AP$1041,15,FALSE)</f>
        <v>11.95</v>
      </c>
      <c r="E4540" s="29">
        <f>VLOOKUP($J4537,ASBVs!$A$2:$AP$1041,17,FALSE)</f>
        <v>0.65</v>
      </c>
      <c r="F4540" s="29">
        <f>VLOOKUP($J4537,ASBVs!$A$2:$AP$1041,19,FALSE)</f>
        <v>1.98</v>
      </c>
      <c r="G4540" s="39">
        <f>VLOOKUP($J4537,ASBVs!$A$2:$AP$1041,41,FALSE)</f>
        <v>0.38</v>
      </c>
      <c r="H4540" s="39">
        <f>VLOOKUP($J4537,ASBVs!$A$2:$AP$1041,39,FALSE)</f>
        <v>0.23</v>
      </c>
      <c r="I4540" s="29">
        <f>VLOOKUP($J4537,ASBVs!$A$2:$AP$1041,21,FALSE)</f>
        <v>-0.61</v>
      </c>
      <c r="J4540" s="39">
        <f>VLOOKUP($J4537,ASBVs!$A$2:$AP$1041,31,FALSE)</f>
        <v>0.26</v>
      </c>
    </row>
    <row r="4541" spans="2:10" ht="12.6" customHeight="1" x14ac:dyDescent="0.3">
      <c r="B4541" s="29">
        <f>VLOOKUP($J4537,ASBVs!$A$2:$AP$1041,12,FALSE)</f>
        <v>66</v>
      </c>
      <c r="C4541" s="29">
        <f>VLOOKUP($J4537,ASBVs!$A$2:$AP$1041,14,FALSE)</f>
        <v>70</v>
      </c>
      <c r="D4541" s="29">
        <f>VLOOKUP($J4537,ASBVs!$A$2:$AP$1041,16,FALSE)</f>
        <v>62</v>
      </c>
      <c r="E4541" s="29">
        <f>VLOOKUP($J4537,ASBVs!$A$2:$AP$1041,18,FALSE)</f>
        <v>64</v>
      </c>
      <c r="F4541" s="29">
        <f>VLOOKUP($J4537,ASBVs!$A$2:$AP$1041,20,FALSE)</f>
        <v>65</v>
      </c>
      <c r="G4541" s="29">
        <f>VLOOKUP($J4537,ASBVs!$A$2:$AP$1041,42,FALSE)</f>
        <v>54</v>
      </c>
      <c r="H4541" s="29">
        <f>VLOOKUP($J4537,ASBVs!$A$2:$AP$1041,40,FALSE)</f>
        <v>47</v>
      </c>
      <c r="I4541" s="29">
        <f>VLOOKUP($J4537,ASBVs!$A$2:$AP$1041,22,FALSE)</f>
        <v>57</v>
      </c>
      <c r="J4541" s="29">
        <f>VLOOKUP($J4537,ASBVs!$A$2:$AP$1041,32,FALSE)</f>
        <v>52</v>
      </c>
    </row>
    <row r="4542" spans="2:10" ht="12.6" customHeight="1" x14ac:dyDescent="0.3">
      <c r="B4542" s="31" t="s">
        <v>1089</v>
      </c>
      <c r="C4542" s="27" t="s">
        <v>1090</v>
      </c>
      <c r="D4542" s="27" t="s">
        <v>1091</v>
      </c>
      <c r="E4542" s="27" t="s">
        <v>8</v>
      </c>
      <c r="F4542" s="27" t="s">
        <v>6</v>
      </c>
      <c r="G4542" s="27" t="s">
        <v>7</v>
      </c>
      <c r="H4542" s="27" t="s">
        <v>2638</v>
      </c>
      <c r="I4542" s="85" t="s">
        <v>2700</v>
      </c>
      <c r="J4542" s="86"/>
    </row>
    <row r="4543" spans="2:10" ht="12.6" customHeight="1" x14ac:dyDescent="0.3">
      <c r="B4543" s="30">
        <f>VLOOKUP($J4537,ASBVs!$A$2:$AP$1041,33,FALSE)</f>
        <v>0.05</v>
      </c>
      <c r="C4543" s="30">
        <f>VLOOKUP($J4537,ASBVs!$A$2:$AP$1041,35,FALSE)</f>
        <v>0.23</v>
      </c>
      <c r="D4543" s="30">
        <f>VLOOKUP($J4537,ASBVs!$A$2:$AP$1041,37,FALSE)</f>
        <v>1E-3</v>
      </c>
      <c r="E4543" s="32">
        <f>VLOOKUP($J4537,ASBVs!$A$2:$AP$1041,29,FALSE)</f>
        <v>3.42</v>
      </c>
      <c r="F4543" s="32">
        <f>VLOOKUP($J4537,ASBVs!$A$2:$AP$1041,23,FALSE)</f>
        <v>-0.06</v>
      </c>
      <c r="G4543" s="32">
        <f>VLOOKUP($J4537,ASBVs!$A$2:$AP$1041,25,FALSE)</f>
        <v>2.56</v>
      </c>
      <c r="H4543" s="32">
        <f>VLOOKUP($J4537,ASBVs!$A$2:$AP$1041,27,FALSE)</f>
        <v>2.0299999999999998</v>
      </c>
      <c r="I4543" s="86"/>
      <c r="J4543" s="86"/>
    </row>
    <row r="4544" spans="2:10" ht="12.6" customHeight="1" x14ac:dyDescent="0.3">
      <c r="B4544" s="33">
        <f>VLOOKUP($J4537,ASBVs!$A$2:$AP$1041,34,FALSE)</f>
        <v>42</v>
      </c>
      <c r="C4544" s="33">
        <f>VLOOKUP($J4537,ASBVs!$A$2:$AP$1041,36,FALSE)</f>
        <v>50</v>
      </c>
      <c r="D4544" s="33">
        <f>VLOOKUP($J4537,ASBVs!$A$2:$AP$1041,38,FALSE)</f>
        <v>35</v>
      </c>
      <c r="E4544" s="33">
        <f>VLOOKUP($J4537,ASBVs!$A$2:$AP$1041,30,FALSE)</f>
        <v>59</v>
      </c>
      <c r="F4544" s="33">
        <f>VLOOKUP($J4537,ASBVs!$A$2:$AP$1041,24,FALSE)</f>
        <v>48</v>
      </c>
      <c r="G4544" s="33">
        <f>VLOOKUP($J4537,ASBVs!$A$2:$AP$1041,26,FALSE)</f>
        <v>48</v>
      </c>
      <c r="H4544" s="33">
        <f>VLOOKUP($J4537,ASBVs!$A$2:$AP$1041,28,FALSE)</f>
        <v>51</v>
      </c>
      <c r="I4544" s="99">
        <f>VLOOKUP($J4537,ASBVs!$A$2:$AQ$1041,43,FALSE)</f>
        <v>5.87</v>
      </c>
      <c r="J4544" s="79"/>
    </row>
    <row r="4545" spans="2:10" ht="12.6" customHeight="1" x14ac:dyDescent="0.3">
      <c r="B4545" s="87" t="s">
        <v>2695</v>
      </c>
      <c r="C4545" s="88"/>
      <c r="D4545" s="89" t="s">
        <v>2699</v>
      </c>
      <c r="E4545" s="90"/>
      <c r="F4545" s="91" t="str">
        <f>VLOOKUP($J4537,ASBVs!$A$2:$F$1041,6,FALSE)</f>
        <v xml:space="preserve"> </v>
      </c>
      <c r="G4545" s="34" t="s">
        <v>2669</v>
      </c>
      <c r="H4545" s="35" t="str">
        <f>VLOOKUP($J4537,ASBVs!$A$2:$AU$1041,46,FALSE)</f>
        <v>2</v>
      </c>
      <c r="I4545" s="34" t="s">
        <v>2670</v>
      </c>
      <c r="J4545" s="35" t="str">
        <f>VLOOKUP($J4537,ASBVs!$A$2:$AU$1041,47,FALSE)</f>
        <v>2</v>
      </c>
    </row>
    <row r="4546" spans="2:10" ht="12.6" customHeight="1" x14ac:dyDescent="0.3">
      <c r="B4546" s="93">
        <f>VLOOKUP($J4537,ASBVs!$A$2:$AS$1041,45,FALSE)</f>
        <v>119.53</v>
      </c>
      <c r="C4546" s="94"/>
      <c r="D4546" s="93">
        <f>VLOOKUP($J4537,ASBVs!$A$2:$AS$1041,44,FALSE)</f>
        <v>152.75</v>
      </c>
      <c r="E4546" s="94"/>
      <c r="F4546" s="92"/>
      <c r="G4546" s="34" t="s">
        <v>2671</v>
      </c>
      <c r="H4546" s="35" t="str">
        <f>VLOOKUP($J4537,ASBVs!$A$2:$AW$1041,48,FALSE)</f>
        <v>1</v>
      </c>
      <c r="I4546" s="34" t="s">
        <v>2672</v>
      </c>
      <c r="J4546" s="35">
        <f>VLOOKUP($J4537,ASBVs!$A$2:$AW$1041,49,FALSE)</f>
        <v>2</v>
      </c>
    </row>
    <row r="4547" spans="2:10" ht="12.6" customHeight="1" x14ac:dyDescent="0.3">
      <c r="B4547" s="36" t="s">
        <v>2696</v>
      </c>
      <c r="C4547" s="95" t="str">
        <f>VLOOKUP($J4537,ASBVs!$A$2:$E$1041,5,FALSE)</f>
        <v xml:space="preserve">Individual </v>
      </c>
      <c r="D4547" s="96"/>
      <c r="E4547" s="97" t="s">
        <v>2697</v>
      </c>
      <c r="F4547" s="98"/>
      <c r="G4547" s="74"/>
      <c r="H4547" s="75"/>
      <c r="I4547" s="37" t="s">
        <v>2698</v>
      </c>
      <c r="J4547" s="38"/>
    </row>
    <row r="4549" spans="2:10" ht="12.6" customHeight="1" x14ac:dyDescent="0.3">
      <c r="B4549" s="76" t="s">
        <v>2692</v>
      </c>
      <c r="C4549" s="77"/>
      <c r="D4549" s="20" t="str">
        <f>VLOOKUP($J4549,ASBVs!$A$2:$B$1041,2,FALSE)</f>
        <v>223411</v>
      </c>
      <c r="E4549" s="21"/>
      <c r="F4549" s="22" t="str">
        <f>VLOOKUP($J4549,ASBVs!$A$2:$J$1041,10,FALSE)</f>
        <v>Twin</v>
      </c>
      <c r="G4549" s="78" t="str">
        <f>VLOOKUP($J4549,ASBVs!$A$2:$AX$1041,50,FALSE)</f>
        <v xml:space="preserve"> </v>
      </c>
      <c r="H4549" s="79"/>
      <c r="I4549" s="23" t="s">
        <v>2693</v>
      </c>
      <c r="J4549" s="24">
        <v>370</v>
      </c>
    </row>
    <row r="4550" spans="2:10" ht="12.6" customHeight="1" x14ac:dyDescent="0.3">
      <c r="B4550" s="25" t="s">
        <v>2694</v>
      </c>
      <c r="C4550" s="80" t="str">
        <f>VLOOKUP($J4549,ASBVs!$A$2:$H$1041,8,FALSE)</f>
        <v>206625</v>
      </c>
      <c r="D4550" s="80"/>
      <c r="E4550" s="81"/>
      <c r="F4550" s="26" t="s">
        <v>2639</v>
      </c>
      <c r="G4550" s="82">
        <f>VLOOKUP($J4549,ASBVs!$A$2:$I$1041,9,FALSE)</f>
        <v>44697</v>
      </c>
      <c r="H4550" s="83"/>
      <c r="I4550" s="83"/>
      <c r="J4550" s="84"/>
    </row>
    <row r="4551" spans="2:10" ht="12.6" customHeight="1" x14ac:dyDescent="0.3">
      <c r="B4551" s="27" t="s">
        <v>0</v>
      </c>
      <c r="C4551" s="28" t="s">
        <v>1</v>
      </c>
      <c r="D4551" s="28" t="s">
        <v>2</v>
      </c>
      <c r="E4551" s="28" t="s">
        <v>3</v>
      </c>
      <c r="F4551" s="27" t="s">
        <v>4</v>
      </c>
      <c r="G4551" s="28" t="s">
        <v>1093</v>
      </c>
      <c r="H4551" s="28" t="s">
        <v>1092</v>
      </c>
      <c r="I4551" s="28" t="s">
        <v>5</v>
      </c>
      <c r="J4551" s="28" t="s">
        <v>2652</v>
      </c>
    </row>
    <row r="4552" spans="2:10" ht="12.6" customHeight="1" x14ac:dyDescent="0.3">
      <c r="B4552" s="29">
        <f>VLOOKUP($J4549,ASBVs!$A$2:$AP$1041,11,FALSE)</f>
        <v>0.41</v>
      </c>
      <c r="C4552" s="29">
        <f>VLOOKUP($J4549,ASBVs!$A$2:$AP$1041,13,FALSE)</f>
        <v>8.0500000000000007</v>
      </c>
      <c r="D4552" s="29">
        <f>VLOOKUP($J4549,ASBVs!$A$2:$AP$1041,15,FALSE)</f>
        <v>13.39</v>
      </c>
      <c r="E4552" s="29">
        <f>VLOOKUP($J4549,ASBVs!$A$2:$AP$1041,17,FALSE)</f>
        <v>0.59</v>
      </c>
      <c r="F4552" s="29">
        <f>VLOOKUP($J4549,ASBVs!$A$2:$AP$1041,19,FALSE)</f>
        <v>1.81</v>
      </c>
      <c r="G4552" s="39">
        <f>VLOOKUP($J4549,ASBVs!$A$2:$AP$1041,41,FALSE)</f>
        <v>0.3</v>
      </c>
      <c r="H4552" s="39">
        <f>VLOOKUP($J4549,ASBVs!$A$2:$AP$1041,39,FALSE)</f>
        <v>0.15</v>
      </c>
      <c r="I4552" s="29">
        <f>VLOOKUP($J4549,ASBVs!$A$2:$AP$1041,21,FALSE)</f>
        <v>0.43</v>
      </c>
      <c r="J4552" s="39">
        <f>VLOOKUP($J4549,ASBVs!$A$2:$AP$1041,31,FALSE)</f>
        <v>0.21</v>
      </c>
    </row>
    <row r="4553" spans="2:10" ht="12.6" customHeight="1" x14ac:dyDescent="0.3">
      <c r="B4553" s="29">
        <f>VLOOKUP($J4549,ASBVs!$A$2:$AP$1041,12,FALSE)</f>
        <v>66</v>
      </c>
      <c r="C4553" s="29">
        <f>VLOOKUP($J4549,ASBVs!$A$2:$AP$1041,14,FALSE)</f>
        <v>72</v>
      </c>
      <c r="D4553" s="29">
        <f>VLOOKUP($J4549,ASBVs!$A$2:$AP$1041,16,FALSE)</f>
        <v>60</v>
      </c>
      <c r="E4553" s="29">
        <f>VLOOKUP($J4549,ASBVs!$A$2:$AP$1041,18,FALSE)</f>
        <v>71</v>
      </c>
      <c r="F4553" s="29">
        <f>VLOOKUP($J4549,ASBVs!$A$2:$AP$1041,20,FALSE)</f>
        <v>69</v>
      </c>
      <c r="G4553" s="29">
        <f>VLOOKUP($J4549,ASBVs!$A$2:$AP$1041,42,FALSE)</f>
        <v>55</v>
      </c>
      <c r="H4553" s="29">
        <f>VLOOKUP($J4549,ASBVs!$A$2:$AP$1041,40,FALSE)</f>
        <v>47</v>
      </c>
      <c r="I4553" s="29">
        <f>VLOOKUP($J4549,ASBVs!$A$2:$AP$1041,22,FALSE)</f>
        <v>56</v>
      </c>
      <c r="J4553" s="29">
        <f>VLOOKUP($J4549,ASBVs!$A$2:$AP$1041,32,FALSE)</f>
        <v>53</v>
      </c>
    </row>
    <row r="4554" spans="2:10" ht="12.6" customHeight="1" x14ac:dyDescent="0.3">
      <c r="B4554" s="31" t="s">
        <v>1089</v>
      </c>
      <c r="C4554" s="27" t="s">
        <v>1090</v>
      </c>
      <c r="D4554" s="27" t="s">
        <v>1091</v>
      </c>
      <c r="E4554" s="27" t="s">
        <v>8</v>
      </c>
      <c r="F4554" s="27" t="s">
        <v>6</v>
      </c>
      <c r="G4554" s="27" t="s">
        <v>7</v>
      </c>
      <c r="H4554" s="27" t="s">
        <v>2638</v>
      </c>
      <c r="I4554" s="85" t="s">
        <v>2700</v>
      </c>
      <c r="J4554" s="86"/>
    </row>
    <row r="4555" spans="2:10" ht="12.6" customHeight="1" x14ac:dyDescent="0.3">
      <c r="B4555" s="30">
        <f>VLOOKUP($J4549,ASBVs!$A$2:$AP$1041,33,FALSE)</f>
        <v>0.02</v>
      </c>
      <c r="C4555" s="30">
        <f>VLOOKUP($J4549,ASBVs!$A$2:$AP$1041,35,FALSE)</f>
        <v>0.11</v>
      </c>
      <c r="D4555" s="30">
        <f>VLOOKUP($J4549,ASBVs!$A$2:$AP$1041,37,FALSE)</f>
        <v>0.02</v>
      </c>
      <c r="E4555" s="32">
        <f>VLOOKUP($J4549,ASBVs!$A$2:$AP$1041,29,FALSE)</f>
        <v>4.04</v>
      </c>
      <c r="F4555" s="32">
        <f>VLOOKUP($J4549,ASBVs!$A$2:$AP$1041,23,FALSE)</f>
        <v>-0.3</v>
      </c>
      <c r="G4555" s="32">
        <f>VLOOKUP($J4549,ASBVs!$A$2:$AP$1041,25,FALSE)</f>
        <v>3.37</v>
      </c>
      <c r="H4555" s="32">
        <f>VLOOKUP($J4549,ASBVs!$A$2:$AP$1041,27,FALSE)</f>
        <v>1.59</v>
      </c>
      <c r="I4555" s="86"/>
      <c r="J4555" s="86"/>
    </row>
    <row r="4556" spans="2:10" ht="12.6" customHeight="1" x14ac:dyDescent="0.3">
      <c r="B4556" s="33">
        <f>VLOOKUP($J4549,ASBVs!$A$2:$AP$1041,34,FALSE)</f>
        <v>42</v>
      </c>
      <c r="C4556" s="33">
        <f>VLOOKUP($J4549,ASBVs!$A$2:$AP$1041,36,FALSE)</f>
        <v>50</v>
      </c>
      <c r="D4556" s="33">
        <f>VLOOKUP($J4549,ASBVs!$A$2:$AP$1041,38,FALSE)</f>
        <v>36</v>
      </c>
      <c r="E4556" s="33">
        <f>VLOOKUP($J4549,ASBVs!$A$2:$AP$1041,30,FALSE)</f>
        <v>61</v>
      </c>
      <c r="F4556" s="33">
        <f>VLOOKUP($J4549,ASBVs!$A$2:$AP$1041,24,FALSE)</f>
        <v>49</v>
      </c>
      <c r="G4556" s="33">
        <f>VLOOKUP($J4549,ASBVs!$A$2:$AP$1041,26,FALSE)</f>
        <v>49</v>
      </c>
      <c r="H4556" s="33">
        <f>VLOOKUP($J4549,ASBVs!$A$2:$AP$1041,28,FALSE)</f>
        <v>54</v>
      </c>
      <c r="I4556" s="99">
        <f>VLOOKUP($J4549,ASBVs!$A$2:$AQ$1041,43,FALSE)</f>
        <v>8.48</v>
      </c>
      <c r="J4556" s="79"/>
    </row>
    <row r="4557" spans="2:10" ht="12.6" customHeight="1" x14ac:dyDescent="0.3">
      <c r="B4557" s="87" t="s">
        <v>2695</v>
      </c>
      <c r="C4557" s="88"/>
      <c r="D4557" s="89" t="s">
        <v>2699</v>
      </c>
      <c r="E4557" s="90"/>
      <c r="F4557" s="91" t="str">
        <f>VLOOKUP($J4549,ASBVs!$A$2:$F$1041,6,FALSE)</f>
        <v xml:space="preserve"> </v>
      </c>
      <c r="G4557" s="34" t="s">
        <v>2669</v>
      </c>
      <c r="H4557" s="35" t="str">
        <f>VLOOKUP($J4549,ASBVs!$A$2:$AU$1041,46,FALSE)</f>
        <v>2</v>
      </c>
      <c r="I4557" s="34" t="s">
        <v>2670</v>
      </c>
      <c r="J4557" s="35" t="str">
        <f>VLOOKUP($J4549,ASBVs!$A$2:$AU$1041,47,FALSE)</f>
        <v>3</v>
      </c>
    </row>
    <row r="4558" spans="2:10" ht="12.6" customHeight="1" x14ac:dyDescent="0.3">
      <c r="B4558" s="93">
        <f>VLOOKUP($J4549,ASBVs!$A$2:$AS$1041,45,FALSE)</f>
        <v>118.38</v>
      </c>
      <c r="C4558" s="94"/>
      <c r="D4558" s="93">
        <f>VLOOKUP($J4549,ASBVs!$A$2:$AS$1041,44,FALSE)</f>
        <v>151.34</v>
      </c>
      <c r="E4558" s="94"/>
      <c r="F4558" s="92"/>
      <c r="G4558" s="34" t="s">
        <v>2671</v>
      </c>
      <c r="H4558" s="35" t="str">
        <f>VLOOKUP($J4549,ASBVs!$A$2:$AW$1041,48,FALSE)</f>
        <v>2</v>
      </c>
      <c r="I4558" s="34" t="s">
        <v>2672</v>
      </c>
      <c r="J4558" s="35">
        <f>VLOOKUP($J4549,ASBVs!$A$2:$AW$1041,49,FALSE)</f>
        <v>4</v>
      </c>
    </row>
    <row r="4559" spans="2:10" ht="12.6" customHeight="1" x14ac:dyDescent="0.3">
      <c r="B4559" s="36" t="s">
        <v>2696</v>
      </c>
      <c r="C4559" s="95" t="str">
        <f>VLOOKUP($J4549,ASBVs!$A$2:$E$1041,5,FALSE)</f>
        <v xml:space="preserve">Individual </v>
      </c>
      <c r="D4559" s="96"/>
      <c r="E4559" s="97" t="s">
        <v>2697</v>
      </c>
      <c r="F4559" s="98"/>
      <c r="G4559" s="74"/>
      <c r="H4559" s="75"/>
      <c r="I4559" s="37" t="s">
        <v>2698</v>
      </c>
      <c r="J4559" s="38"/>
    </row>
    <row r="4561" spans="2:10" ht="12.6" customHeight="1" x14ac:dyDescent="0.3">
      <c r="B4561" s="76" t="s">
        <v>2692</v>
      </c>
      <c r="C4561" s="77"/>
      <c r="D4561" s="20" t="str">
        <f>VLOOKUP($J4561,ASBVs!$A$2:$B$1041,2,FALSE)</f>
        <v>224033</v>
      </c>
      <c r="E4561" s="21"/>
      <c r="F4561" s="22" t="str">
        <f>VLOOKUP($J4561,ASBVs!$A$2:$J$1041,10,FALSE)</f>
        <v>Twin</v>
      </c>
      <c r="G4561" s="78" t="str">
        <f>VLOOKUP($J4561,ASBVs!$A$2:$AX$1041,50,FALSE)</f>
        <v>«««««</v>
      </c>
      <c r="H4561" s="79"/>
      <c r="I4561" s="23" t="s">
        <v>2693</v>
      </c>
      <c r="J4561" s="24">
        <v>371</v>
      </c>
    </row>
    <row r="4562" spans="2:10" ht="12.6" customHeight="1" x14ac:dyDescent="0.3">
      <c r="B4562" s="25" t="s">
        <v>2694</v>
      </c>
      <c r="C4562" s="80" t="str">
        <f>VLOOKUP($J4561,ASBVs!$A$2:$H$1041,8,FALSE)</f>
        <v>214627</v>
      </c>
      <c r="D4562" s="80"/>
      <c r="E4562" s="81"/>
      <c r="F4562" s="26" t="s">
        <v>2639</v>
      </c>
      <c r="G4562" s="82">
        <f>VLOOKUP($J4561,ASBVs!$A$2:$I$1041,9,FALSE)</f>
        <v>44706</v>
      </c>
      <c r="H4562" s="83"/>
      <c r="I4562" s="83"/>
      <c r="J4562" s="84"/>
    </row>
    <row r="4563" spans="2:10" ht="12.6" customHeight="1" x14ac:dyDescent="0.3">
      <c r="B4563" s="27" t="s">
        <v>0</v>
      </c>
      <c r="C4563" s="28" t="s">
        <v>1</v>
      </c>
      <c r="D4563" s="28" t="s">
        <v>2</v>
      </c>
      <c r="E4563" s="28" t="s">
        <v>3</v>
      </c>
      <c r="F4563" s="27" t="s">
        <v>4</v>
      </c>
      <c r="G4563" s="28" t="s">
        <v>1093</v>
      </c>
      <c r="H4563" s="28" t="s">
        <v>1092</v>
      </c>
      <c r="I4563" s="28" t="s">
        <v>5</v>
      </c>
      <c r="J4563" s="28" t="s">
        <v>2652</v>
      </c>
    </row>
    <row r="4564" spans="2:10" ht="12.6" customHeight="1" x14ac:dyDescent="0.3">
      <c r="B4564" s="29">
        <f>VLOOKUP($J4561,ASBVs!$A$2:$AP$1041,11,FALSE)</f>
        <v>0.34</v>
      </c>
      <c r="C4564" s="29">
        <f>VLOOKUP($J4561,ASBVs!$A$2:$AP$1041,13,FALSE)</f>
        <v>7.73</v>
      </c>
      <c r="D4564" s="29">
        <f>VLOOKUP($J4561,ASBVs!$A$2:$AP$1041,15,FALSE)</f>
        <v>11.19</v>
      </c>
      <c r="E4564" s="29">
        <f>VLOOKUP($J4561,ASBVs!$A$2:$AP$1041,17,FALSE)</f>
        <v>0.1</v>
      </c>
      <c r="F4564" s="29">
        <f>VLOOKUP($J4561,ASBVs!$A$2:$AP$1041,19,FALSE)</f>
        <v>1.64</v>
      </c>
      <c r="G4564" s="39">
        <f>VLOOKUP($J4561,ASBVs!$A$2:$AP$1041,41,FALSE)</f>
        <v>0.48</v>
      </c>
      <c r="H4564" s="39">
        <f>VLOOKUP($J4561,ASBVs!$A$2:$AP$1041,39,FALSE)</f>
        <v>0.31</v>
      </c>
      <c r="I4564" s="29">
        <f>VLOOKUP($J4561,ASBVs!$A$2:$AP$1041,21,FALSE)</f>
        <v>1.44</v>
      </c>
      <c r="J4564" s="39">
        <f>VLOOKUP($J4561,ASBVs!$A$2:$AP$1041,31,FALSE)</f>
        <v>0.3</v>
      </c>
    </row>
    <row r="4565" spans="2:10" ht="12.6" customHeight="1" x14ac:dyDescent="0.3">
      <c r="B4565" s="29">
        <f>VLOOKUP($J4561,ASBVs!$A$2:$AP$1041,12,FALSE)</f>
        <v>67</v>
      </c>
      <c r="C4565" s="29">
        <f>VLOOKUP($J4561,ASBVs!$A$2:$AP$1041,14,FALSE)</f>
        <v>70</v>
      </c>
      <c r="D4565" s="29">
        <f>VLOOKUP($J4561,ASBVs!$A$2:$AP$1041,16,FALSE)</f>
        <v>60</v>
      </c>
      <c r="E4565" s="29">
        <f>VLOOKUP($J4561,ASBVs!$A$2:$AP$1041,18,FALSE)</f>
        <v>64</v>
      </c>
      <c r="F4565" s="29">
        <f>VLOOKUP($J4561,ASBVs!$A$2:$AP$1041,20,FALSE)</f>
        <v>65</v>
      </c>
      <c r="G4565" s="29">
        <f>VLOOKUP($J4561,ASBVs!$A$2:$AP$1041,42,FALSE)</f>
        <v>52</v>
      </c>
      <c r="H4565" s="29">
        <f>VLOOKUP($J4561,ASBVs!$A$2:$AP$1041,40,FALSE)</f>
        <v>46</v>
      </c>
      <c r="I4565" s="29">
        <f>VLOOKUP($J4561,ASBVs!$A$2:$AP$1041,22,FALSE)</f>
        <v>57</v>
      </c>
      <c r="J4565" s="29">
        <f>VLOOKUP($J4561,ASBVs!$A$2:$AP$1041,32,FALSE)</f>
        <v>50</v>
      </c>
    </row>
    <row r="4566" spans="2:10" ht="12.6" customHeight="1" x14ac:dyDescent="0.3">
      <c r="B4566" s="31" t="s">
        <v>1089</v>
      </c>
      <c r="C4566" s="27" t="s">
        <v>1090</v>
      </c>
      <c r="D4566" s="27" t="s">
        <v>1091</v>
      </c>
      <c r="E4566" s="27" t="s">
        <v>8</v>
      </c>
      <c r="F4566" s="27" t="s">
        <v>6</v>
      </c>
      <c r="G4566" s="27" t="s">
        <v>7</v>
      </c>
      <c r="H4566" s="27" t="s">
        <v>2638</v>
      </c>
      <c r="I4566" s="85" t="s">
        <v>2700</v>
      </c>
      <c r="J4566" s="86"/>
    </row>
    <row r="4567" spans="2:10" ht="12.6" customHeight="1" x14ac:dyDescent="0.3">
      <c r="B4567" s="30">
        <f>VLOOKUP($J4561,ASBVs!$A$2:$AP$1041,33,FALSE)</f>
        <v>0.05</v>
      </c>
      <c r="C4567" s="30">
        <f>VLOOKUP($J4561,ASBVs!$A$2:$AP$1041,35,FALSE)</f>
        <v>0.28000000000000003</v>
      </c>
      <c r="D4567" s="30">
        <f>VLOOKUP($J4561,ASBVs!$A$2:$AP$1041,37,FALSE)</f>
        <v>0.02</v>
      </c>
      <c r="E4567" s="32">
        <f>VLOOKUP($J4561,ASBVs!$A$2:$AP$1041,29,FALSE)</f>
        <v>3.83</v>
      </c>
      <c r="F4567" s="32">
        <f>VLOOKUP($J4561,ASBVs!$A$2:$AP$1041,23,FALSE)</f>
        <v>-0.04</v>
      </c>
      <c r="G4567" s="32">
        <f>VLOOKUP($J4561,ASBVs!$A$2:$AP$1041,25,FALSE)</f>
        <v>1.36</v>
      </c>
      <c r="H4567" s="32">
        <f>VLOOKUP($J4561,ASBVs!$A$2:$AP$1041,27,FALSE)</f>
        <v>1.88</v>
      </c>
      <c r="I4567" s="86"/>
      <c r="J4567" s="86"/>
    </row>
    <row r="4568" spans="2:10" ht="12.6" customHeight="1" x14ac:dyDescent="0.3">
      <c r="B4568" s="33">
        <f>VLOOKUP($J4561,ASBVs!$A$2:$AP$1041,34,FALSE)</f>
        <v>40</v>
      </c>
      <c r="C4568" s="33">
        <f>VLOOKUP($J4561,ASBVs!$A$2:$AP$1041,36,FALSE)</f>
        <v>49</v>
      </c>
      <c r="D4568" s="33">
        <f>VLOOKUP($J4561,ASBVs!$A$2:$AP$1041,38,FALSE)</f>
        <v>34</v>
      </c>
      <c r="E4568" s="33">
        <f>VLOOKUP($J4561,ASBVs!$A$2:$AP$1041,30,FALSE)</f>
        <v>59</v>
      </c>
      <c r="F4568" s="33">
        <f>VLOOKUP($J4561,ASBVs!$A$2:$AP$1041,24,FALSE)</f>
        <v>47</v>
      </c>
      <c r="G4568" s="33">
        <f>VLOOKUP($J4561,ASBVs!$A$2:$AP$1041,26,FALSE)</f>
        <v>46</v>
      </c>
      <c r="H4568" s="33">
        <f>VLOOKUP($J4561,ASBVs!$A$2:$AP$1041,28,FALSE)</f>
        <v>50</v>
      </c>
      <c r="I4568" s="99">
        <f>VLOOKUP($J4561,ASBVs!$A$2:$AQ$1041,43,FALSE)</f>
        <v>9.17</v>
      </c>
      <c r="J4568" s="79"/>
    </row>
    <row r="4569" spans="2:10" ht="12.6" customHeight="1" x14ac:dyDescent="0.3">
      <c r="B4569" s="87" t="s">
        <v>2695</v>
      </c>
      <c r="C4569" s="88"/>
      <c r="D4569" s="89" t="s">
        <v>2699</v>
      </c>
      <c r="E4569" s="90"/>
      <c r="F4569" s="91" t="str">
        <f>VLOOKUP($J4561,ASBVs!$A$2:$F$1041,6,FALSE)</f>
        <v xml:space="preserve"> </v>
      </c>
      <c r="G4569" s="34" t="s">
        <v>2669</v>
      </c>
      <c r="H4569" s="35" t="str">
        <f>VLOOKUP($J4561,ASBVs!$A$2:$AU$1041,46,FALSE)</f>
        <v>2</v>
      </c>
      <c r="I4569" s="34" t="s">
        <v>2670</v>
      </c>
      <c r="J4569" s="35" t="str">
        <f>VLOOKUP($J4561,ASBVs!$A$2:$AU$1041,47,FALSE)</f>
        <v>1</v>
      </c>
    </row>
    <row r="4570" spans="2:10" ht="12.6" customHeight="1" x14ac:dyDescent="0.3">
      <c r="B4570" s="93">
        <f>VLOOKUP($J4561,ASBVs!$A$2:$AS$1041,45,FALSE)</f>
        <v>131.88</v>
      </c>
      <c r="C4570" s="94"/>
      <c r="D4570" s="93">
        <f>VLOOKUP($J4561,ASBVs!$A$2:$AS$1041,44,FALSE)</f>
        <v>167.59</v>
      </c>
      <c r="E4570" s="94"/>
      <c r="F4570" s="92"/>
      <c r="G4570" s="34" t="s">
        <v>2671</v>
      </c>
      <c r="H4570" s="35" t="str">
        <f>VLOOKUP($J4561,ASBVs!$A$2:$AW$1041,48,FALSE)</f>
        <v>1</v>
      </c>
      <c r="I4570" s="34" t="s">
        <v>2672</v>
      </c>
      <c r="J4570" s="35">
        <f>VLOOKUP($J4561,ASBVs!$A$2:$AW$1041,49,FALSE)</f>
        <v>3</v>
      </c>
    </row>
    <row r="4571" spans="2:10" ht="12.6" customHeight="1" x14ac:dyDescent="0.3">
      <c r="B4571" s="36" t="s">
        <v>2696</v>
      </c>
      <c r="C4571" s="95" t="str">
        <f>VLOOKUP($J4561,ASBVs!$A$2:$E$1041,5,FALSE)</f>
        <v xml:space="preserve">Individual </v>
      </c>
      <c r="D4571" s="96"/>
      <c r="E4571" s="97" t="s">
        <v>2697</v>
      </c>
      <c r="F4571" s="98"/>
      <c r="G4571" s="74"/>
      <c r="H4571" s="75"/>
      <c r="I4571" s="37" t="s">
        <v>2698</v>
      </c>
      <c r="J4571" s="38"/>
    </row>
    <row r="4573" spans="2:10" ht="12.6" customHeight="1" x14ac:dyDescent="0.3">
      <c r="B4573" s="76" t="s">
        <v>2692</v>
      </c>
      <c r="C4573" s="77"/>
      <c r="D4573" s="20" t="str">
        <f>VLOOKUP($J4573,ASBVs!$A$2:$B$1041,2,FALSE)</f>
        <v>223346</v>
      </c>
      <c r="E4573" s="21"/>
      <c r="F4573" s="22" t="str">
        <f>VLOOKUP($J4573,ASBVs!$A$2:$J$1041,10,FALSE)</f>
        <v>Twin</v>
      </c>
      <c r="G4573" s="78" t="str">
        <f>VLOOKUP($J4573,ASBVs!$A$2:$AX$1041,50,FALSE)</f>
        <v>«««««</v>
      </c>
      <c r="H4573" s="79"/>
      <c r="I4573" s="23" t="s">
        <v>2693</v>
      </c>
      <c r="J4573" s="24">
        <v>372</v>
      </c>
    </row>
    <row r="4574" spans="2:10" ht="12.6" customHeight="1" x14ac:dyDescent="0.3">
      <c r="B4574" s="25" t="s">
        <v>2694</v>
      </c>
      <c r="C4574" s="80" t="str">
        <f>VLOOKUP($J4573,ASBVs!$A$2:$H$1041,8,FALSE)</f>
        <v>193431</v>
      </c>
      <c r="D4574" s="80"/>
      <c r="E4574" s="81"/>
      <c r="F4574" s="26" t="s">
        <v>2639</v>
      </c>
      <c r="G4574" s="82">
        <f>VLOOKUP($J4573,ASBVs!$A$2:$I$1041,9,FALSE)</f>
        <v>44693</v>
      </c>
      <c r="H4574" s="83"/>
      <c r="I4574" s="83"/>
      <c r="J4574" s="84"/>
    </row>
    <row r="4575" spans="2:10" ht="12.6" customHeight="1" x14ac:dyDescent="0.3">
      <c r="B4575" s="27" t="s">
        <v>0</v>
      </c>
      <c r="C4575" s="28" t="s">
        <v>1</v>
      </c>
      <c r="D4575" s="28" t="s">
        <v>2</v>
      </c>
      <c r="E4575" s="28" t="s">
        <v>3</v>
      </c>
      <c r="F4575" s="27" t="s">
        <v>4</v>
      </c>
      <c r="G4575" s="28" t="s">
        <v>1093</v>
      </c>
      <c r="H4575" s="28" t="s">
        <v>1092</v>
      </c>
      <c r="I4575" s="28" t="s">
        <v>5</v>
      </c>
      <c r="J4575" s="28" t="s">
        <v>2652</v>
      </c>
    </row>
    <row r="4576" spans="2:10" ht="12.6" customHeight="1" x14ac:dyDescent="0.3">
      <c r="B4576" s="29">
        <f>VLOOKUP($J4573,ASBVs!$A$2:$AP$1041,11,FALSE)</f>
        <v>0.42</v>
      </c>
      <c r="C4576" s="29">
        <f>VLOOKUP($J4573,ASBVs!$A$2:$AP$1041,13,FALSE)</f>
        <v>7.83</v>
      </c>
      <c r="D4576" s="29">
        <f>VLOOKUP($J4573,ASBVs!$A$2:$AP$1041,15,FALSE)</f>
        <v>11.74</v>
      </c>
      <c r="E4576" s="29">
        <f>VLOOKUP($J4573,ASBVs!$A$2:$AP$1041,17,FALSE)</f>
        <v>0.88</v>
      </c>
      <c r="F4576" s="29">
        <f>VLOOKUP($J4573,ASBVs!$A$2:$AP$1041,19,FALSE)</f>
        <v>2.14</v>
      </c>
      <c r="G4576" s="39">
        <f>VLOOKUP($J4573,ASBVs!$A$2:$AP$1041,41,FALSE)</f>
        <v>0.44</v>
      </c>
      <c r="H4576" s="39">
        <f>VLOOKUP($J4573,ASBVs!$A$2:$AP$1041,39,FALSE)</f>
        <v>0.24</v>
      </c>
      <c r="I4576" s="29">
        <f>VLOOKUP($J4573,ASBVs!$A$2:$AP$1041,21,FALSE)</f>
        <v>0.77</v>
      </c>
      <c r="J4576" s="39">
        <f>VLOOKUP($J4573,ASBVs!$A$2:$AP$1041,31,FALSE)</f>
        <v>0.33</v>
      </c>
    </row>
    <row r="4577" spans="2:10" ht="12.6" customHeight="1" x14ac:dyDescent="0.3">
      <c r="B4577" s="29">
        <f>VLOOKUP($J4573,ASBVs!$A$2:$AP$1041,12,FALSE)</f>
        <v>68</v>
      </c>
      <c r="C4577" s="29">
        <f>VLOOKUP($J4573,ASBVs!$A$2:$AP$1041,14,FALSE)</f>
        <v>72</v>
      </c>
      <c r="D4577" s="29">
        <f>VLOOKUP($J4573,ASBVs!$A$2:$AP$1041,16,FALSE)</f>
        <v>64</v>
      </c>
      <c r="E4577" s="29">
        <f>VLOOKUP($J4573,ASBVs!$A$2:$AP$1041,18,FALSE)</f>
        <v>71</v>
      </c>
      <c r="F4577" s="29">
        <f>VLOOKUP($J4573,ASBVs!$A$2:$AP$1041,20,FALSE)</f>
        <v>69</v>
      </c>
      <c r="G4577" s="29">
        <f>VLOOKUP($J4573,ASBVs!$A$2:$AP$1041,42,FALSE)</f>
        <v>58</v>
      </c>
      <c r="H4577" s="29">
        <f>VLOOKUP($J4573,ASBVs!$A$2:$AP$1041,40,FALSE)</f>
        <v>51</v>
      </c>
      <c r="I4577" s="29">
        <f>VLOOKUP($J4573,ASBVs!$A$2:$AP$1041,22,FALSE)</f>
        <v>63</v>
      </c>
      <c r="J4577" s="29">
        <f>VLOOKUP($J4573,ASBVs!$A$2:$AP$1041,32,FALSE)</f>
        <v>56</v>
      </c>
    </row>
    <row r="4578" spans="2:10" ht="12.6" customHeight="1" x14ac:dyDescent="0.3">
      <c r="B4578" s="31" t="s">
        <v>1089</v>
      </c>
      <c r="C4578" s="27" t="s">
        <v>1090</v>
      </c>
      <c r="D4578" s="27" t="s">
        <v>1091</v>
      </c>
      <c r="E4578" s="27" t="s">
        <v>8</v>
      </c>
      <c r="F4578" s="27" t="s">
        <v>6</v>
      </c>
      <c r="G4578" s="27" t="s">
        <v>7</v>
      </c>
      <c r="H4578" s="27" t="s">
        <v>2638</v>
      </c>
      <c r="I4578" s="85" t="s">
        <v>2700</v>
      </c>
      <c r="J4578" s="86"/>
    </row>
    <row r="4579" spans="2:10" ht="12.6" customHeight="1" x14ac:dyDescent="0.3">
      <c r="B4579" s="30">
        <f>VLOOKUP($J4573,ASBVs!$A$2:$AP$1041,33,FALSE)</f>
        <v>0.05</v>
      </c>
      <c r="C4579" s="30">
        <f>VLOOKUP($J4573,ASBVs!$A$2:$AP$1041,35,FALSE)</f>
        <v>0.16</v>
      </c>
      <c r="D4579" s="30">
        <f>VLOOKUP($J4573,ASBVs!$A$2:$AP$1041,37,FALSE)</f>
        <v>0.02</v>
      </c>
      <c r="E4579" s="32">
        <f>VLOOKUP($J4573,ASBVs!$A$2:$AP$1041,29,FALSE)</f>
        <v>3.74</v>
      </c>
      <c r="F4579" s="32">
        <f>VLOOKUP($J4573,ASBVs!$A$2:$AP$1041,23,FALSE)</f>
        <v>0.19</v>
      </c>
      <c r="G4579" s="32">
        <f>VLOOKUP($J4573,ASBVs!$A$2:$AP$1041,25,FALSE)</f>
        <v>3.55</v>
      </c>
      <c r="H4579" s="32">
        <f>VLOOKUP($J4573,ASBVs!$A$2:$AP$1041,27,FALSE)</f>
        <v>1.98</v>
      </c>
      <c r="I4579" s="86"/>
      <c r="J4579" s="86"/>
    </row>
    <row r="4580" spans="2:10" ht="12.6" customHeight="1" x14ac:dyDescent="0.3">
      <c r="B4580" s="33">
        <f>VLOOKUP($J4573,ASBVs!$A$2:$AP$1041,34,FALSE)</f>
        <v>45</v>
      </c>
      <c r="C4580" s="33">
        <f>VLOOKUP($J4573,ASBVs!$A$2:$AP$1041,36,FALSE)</f>
        <v>54</v>
      </c>
      <c r="D4580" s="33">
        <f>VLOOKUP($J4573,ASBVs!$A$2:$AP$1041,38,FALSE)</f>
        <v>39</v>
      </c>
      <c r="E4580" s="33">
        <f>VLOOKUP($J4573,ASBVs!$A$2:$AP$1041,30,FALSE)</f>
        <v>62</v>
      </c>
      <c r="F4580" s="33">
        <f>VLOOKUP($J4573,ASBVs!$A$2:$AP$1041,24,FALSE)</f>
        <v>51</v>
      </c>
      <c r="G4580" s="33">
        <f>VLOOKUP($J4573,ASBVs!$A$2:$AP$1041,26,FALSE)</f>
        <v>51</v>
      </c>
      <c r="H4580" s="33">
        <f>VLOOKUP($J4573,ASBVs!$A$2:$AP$1041,28,FALSE)</f>
        <v>55</v>
      </c>
      <c r="I4580" s="99">
        <f>VLOOKUP($J4573,ASBVs!$A$2:$AQ$1041,43,FALSE)</f>
        <v>8.6</v>
      </c>
      <c r="J4580" s="79"/>
    </row>
    <row r="4581" spans="2:10" ht="12.6" customHeight="1" x14ac:dyDescent="0.3">
      <c r="B4581" s="87" t="s">
        <v>2695</v>
      </c>
      <c r="C4581" s="88"/>
      <c r="D4581" s="89" t="s">
        <v>2699</v>
      </c>
      <c r="E4581" s="90"/>
      <c r="F4581" s="91" t="str">
        <f>VLOOKUP($J4573,ASBVs!$A$2:$F$1041,6,FALSE)</f>
        <v xml:space="preserve"> </v>
      </c>
      <c r="G4581" s="34" t="s">
        <v>2669</v>
      </c>
      <c r="H4581" s="35" t="str">
        <f>VLOOKUP($J4573,ASBVs!$A$2:$AU$1041,46,FALSE)</f>
        <v>2</v>
      </c>
      <c r="I4581" s="34" t="s">
        <v>2670</v>
      </c>
      <c r="J4581" s="35" t="str">
        <f>VLOOKUP($J4573,ASBVs!$A$2:$AU$1041,47,FALSE)</f>
        <v>2</v>
      </c>
    </row>
    <row r="4582" spans="2:10" ht="12.6" customHeight="1" x14ac:dyDescent="0.3">
      <c r="B4582" s="93">
        <f>VLOOKUP($J4573,ASBVs!$A$2:$AS$1041,45,FALSE)</f>
        <v>129.5</v>
      </c>
      <c r="C4582" s="94"/>
      <c r="D4582" s="93">
        <f>VLOOKUP($J4573,ASBVs!$A$2:$AS$1041,44,FALSE)</f>
        <v>158.75</v>
      </c>
      <c r="E4582" s="94"/>
      <c r="F4582" s="92"/>
      <c r="G4582" s="34" t="s">
        <v>2671</v>
      </c>
      <c r="H4582" s="35" t="str">
        <f>VLOOKUP($J4573,ASBVs!$A$2:$AW$1041,48,FALSE)</f>
        <v>3</v>
      </c>
      <c r="I4582" s="34" t="s">
        <v>2672</v>
      </c>
      <c r="J4582" s="35">
        <f>VLOOKUP($J4573,ASBVs!$A$2:$AW$1041,49,FALSE)</f>
        <v>3</v>
      </c>
    </row>
    <row r="4583" spans="2:10" ht="12.6" customHeight="1" x14ac:dyDescent="0.3">
      <c r="B4583" s="36" t="s">
        <v>2696</v>
      </c>
      <c r="C4583" s="95" t="str">
        <f>VLOOKUP($J4573,ASBVs!$A$2:$E$1041,5,FALSE)</f>
        <v xml:space="preserve">Individual </v>
      </c>
      <c r="D4583" s="96"/>
      <c r="E4583" s="97" t="s">
        <v>2697</v>
      </c>
      <c r="F4583" s="98"/>
      <c r="G4583" s="74"/>
      <c r="H4583" s="75"/>
      <c r="I4583" s="37" t="s">
        <v>2698</v>
      </c>
      <c r="J4583" s="38"/>
    </row>
    <row r="4585" spans="2:10" ht="12.6" customHeight="1" x14ac:dyDescent="0.3">
      <c r="B4585" s="76" t="s">
        <v>2692</v>
      </c>
      <c r="C4585" s="77"/>
      <c r="D4585" s="20" t="str">
        <f>VLOOKUP($J4585,ASBVs!$A$2:$B$1041,2,FALSE)</f>
        <v>226297</v>
      </c>
      <c r="E4585" s="21"/>
      <c r="F4585" s="22" t="str">
        <f>VLOOKUP($J4585,ASBVs!$A$2:$J$1041,10,FALSE)</f>
        <v>Single</v>
      </c>
      <c r="G4585" s="78" t="str">
        <f>VLOOKUP($J4585,ASBVs!$A$2:$AX$1041,50,FALSE)</f>
        <v xml:space="preserve"> </v>
      </c>
      <c r="H4585" s="79"/>
      <c r="I4585" s="23" t="s">
        <v>2693</v>
      </c>
      <c r="J4585" s="24">
        <v>373</v>
      </c>
    </row>
    <row r="4586" spans="2:10" ht="12.6" customHeight="1" x14ac:dyDescent="0.3">
      <c r="B4586" s="25" t="s">
        <v>2694</v>
      </c>
      <c r="C4586" s="80" t="str">
        <f>VLOOKUP($J4585,ASBVs!$A$2:$H$1041,8,FALSE)</f>
        <v>193431</v>
      </c>
      <c r="D4586" s="80"/>
      <c r="E4586" s="81"/>
      <c r="F4586" s="26" t="s">
        <v>2639</v>
      </c>
      <c r="G4586" s="82">
        <f>VLOOKUP($J4585,ASBVs!$A$2:$I$1041,9,FALSE)</f>
        <v>44737</v>
      </c>
      <c r="H4586" s="83"/>
      <c r="I4586" s="83"/>
      <c r="J4586" s="84"/>
    </row>
    <row r="4587" spans="2:10" ht="12.6" customHeight="1" x14ac:dyDescent="0.3">
      <c r="B4587" s="27" t="s">
        <v>0</v>
      </c>
      <c r="C4587" s="28" t="s">
        <v>1</v>
      </c>
      <c r="D4587" s="28" t="s">
        <v>2</v>
      </c>
      <c r="E4587" s="28" t="s">
        <v>3</v>
      </c>
      <c r="F4587" s="27" t="s">
        <v>4</v>
      </c>
      <c r="G4587" s="28" t="s">
        <v>1093</v>
      </c>
      <c r="H4587" s="28" t="s">
        <v>1092</v>
      </c>
      <c r="I4587" s="28" t="s">
        <v>5</v>
      </c>
      <c r="J4587" s="28" t="s">
        <v>2652</v>
      </c>
    </row>
    <row r="4588" spans="2:10" ht="12.6" customHeight="1" x14ac:dyDescent="0.3">
      <c r="B4588" s="29">
        <f>VLOOKUP($J4585,ASBVs!$A$2:$AP$1041,11,FALSE)</f>
        <v>0.44</v>
      </c>
      <c r="C4588" s="29">
        <f>VLOOKUP($J4585,ASBVs!$A$2:$AP$1041,13,FALSE)</f>
        <v>8.34</v>
      </c>
      <c r="D4588" s="29">
        <f>VLOOKUP($J4585,ASBVs!$A$2:$AP$1041,15,FALSE)</f>
        <v>13.53</v>
      </c>
      <c r="E4588" s="29">
        <f>VLOOKUP($J4585,ASBVs!$A$2:$AP$1041,17,FALSE)</f>
        <v>0.28999999999999998</v>
      </c>
      <c r="F4588" s="29">
        <f>VLOOKUP($J4585,ASBVs!$A$2:$AP$1041,19,FALSE)</f>
        <v>2.0499999999999998</v>
      </c>
      <c r="G4588" s="39">
        <f>VLOOKUP($J4585,ASBVs!$A$2:$AP$1041,41,FALSE)</f>
        <v>0.5</v>
      </c>
      <c r="H4588" s="39">
        <f>VLOOKUP($J4585,ASBVs!$A$2:$AP$1041,39,FALSE)</f>
        <v>0.28000000000000003</v>
      </c>
      <c r="I4588" s="29">
        <f>VLOOKUP($J4585,ASBVs!$A$2:$AP$1041,21,FALSE)</f>
        <v>0.38</v>
      </c>
      <c r="J4588" s="39">
        <f>VLOOKUP($J4585,ASBVs!$A$2:$AP$1041,31,FALSE)</f>
        <v>0.34</v>
      </c>
    </row>
    <row r="4589" spans="2:10" ht="12.6" customHeight="1" x14ac:dyDescent="0.3">
      <c r="B4589" s="29">
        <f>VLOOKUP($J4585,ASBVs!$A$2:$AP$1041,12,FALSE)</f>
        <v>67</v>
      </c>
      <c r="C4589" s="29">
        <f>VLOOKUP($J4585,ASBVs!$A$2:$AP$1041,14,FALSE)</f>
        <v>70</v>
      </c>
      <c r="D4589" s="29">
        <f>VLOOKUP($J4585,ASBVs!$A$2:$AP$1041,16,FALSE)</f>
        <v>61</v>
      </c>
      <c r="E4589" s="29">
        <f>VLOOKUP($J4585,ASBVs!$A$2:$AP$1041,18,FALSE)</f>
        <v>66</v>
      </c>
      <c r="F4589" s="29">
        <f>VLOOKUP($J4585,ASBVs!$A$2:$AP$1041,20,FALSE)</f>
        <v>65</v>
      </c>
      <c r="G4589" s="29">
        <f>VLOOKUP($J4585,ASBVs!$A$2:$AP$1041,42,FALSE)</f>
        <v>58</v>
      </c>
      <c r="H4589" s="29">
        <f>VLOOKUP($J4585,ASBVs!$A$2:$AP$1041,40,FALSE)</f>
        <v>50</v>
      </c>
      <c r="I4589" s="29">
        <f>VLOOKUP($J4585,ASBVs!$A$2:$AP$1041,22,FALSE)</f>
        <v>60</v>
      </c>
      <c r="J4589" s="29">
        <f>VLOOKUP($J4585,ASBVs!$A$2:$AP$1041,32,FALSE)</f>
        <v>56</v>
      </c>
    </row>
    <row r="4590" spans="2:10" ht="12.6" customHeight="1" x14ac:dyDescent="0.3">
      <c r="B4590" s="31" t="s">
        <v>1089</v>
      </c>
      <c r="C4590" s="27" t="s">
        <v>1090</v>
      </c>
      <c r="D4590" s="27" t="s">
        <v>1091</v>
      </c>
      <c r="E4590" s="27" t="s">
        <v>8</v>
      </c>
      <c r="F4590" s="27" t="s">
        <v>6</v>
      </c>
      <c r="G4590" s="27" t="s">
        <v>7</v>
      </c>
      <c r="H4590" s="27" t="s">
        <v>2638</v>
      </c>
      <c r="I4590" s="85" t="s">
        <v>2700</v>
      </c>
      <c r="J4590" s="86"/>
    </row>
    <row r="4591" spans="2:10" ht="12.6" customHeight="1" x14ac:dyDescent="0.3">
      <c r="B4591" s="30">
        <f>VLOOKUP($J4585,ASBVs!$A$2:$AP$1041,33,FALSE)</f>
        <v>0.06</v>
      </c>
      <c r="C4591" s="30">
        <f>VLOOKUP($J4585,ASBVs!$A$2:$AP$1041,35,FALSE)</f>
        <v>0.21</v>
      </c>
      <c r="D4591" s="30">
        <f>VLOOKUP($J4585,ASBVs!$A$2:$AP$1041,37,FALSE)</f>
        <v>0.03</v>
      </c>
      <c r="E4591" s="32">
        <f>VLOOKUP($J4585,ASBVs!$A$2:$AP$1041,29,FALSE)</f>
        <v>4.4000000000000004</v>
      </c>
      <c r="F4591" s="32">
        <f>VLOOKUP($J4585,ASBVs!$A$2:$AP$1041,23,FALSE)</f>
        <v>-0.18</v>
      </c>
      <c r="G4591" s="32">
        <f>VLOOKUP($J4585,ASBVs!$A$2:$AP$1041,25,FALSE)</f>
        <v>2.91</v>
      </c>
      <c r="H4591" s="32">
        <f>VLOOKUP($J4585,ASBVs!$A$2:$AP$1041,27,FALSE)</f>
        <v>2.4</v>
      </c>
      <c r="I4591" s="86"/>
      <c r="J4591" s="86"/>
    </row>
    <row r="4592" spans="2:10" ht="12.6" customHeight="1" x14ac:dyDescent="0.3">
      <c r="B4592" s="33">
        <f>VLOOKUP($J4585,ASBVs!$A$2:$AP$1041,34,FALSE)</f>
        <v>45</v>
      </c>
      <c r="C4592" s="33">
        <f>VLOOKUP($J4585,ASBVs!$A$2:$AP$1041,36,FALSE)</f>
        <v>53</v>
      </c>
      <c r="D4592" s="33">
        <f>VLOOKUP($J4585,ASBVs!$A$2:$AP$1041,38,FALSE)</f>
        <v>38</v>
      </c>
      <c r="E4592" s="33">
        <f>VLOOKUP($J4585,ASBVs!$A$2:$AP$1041,30,FALSE)</f>
        <v>60</v>
      </c>
      <c r="F4592" s="33">
        <f>VLOOKUP($J4585,ASBVs!$A$2:$AP$1041,24,FALSE)</f>
        <v>51</v>
      </c>
      <c r="G4592" s="33">
        <f>VLOOKUP($J4585,ASBVs!$A$2:$AP$1041,26,FALSE)</f>
        <v>50</v>
      </c>
      <c r="H4592" s="33">
        <f>VLOOKUP($J4585,ASBVs!$A$2:$AP$1041,28,FALSE)</f>
        <v>54</v>
      </c>
      <c r="I4592" s="99">
        <f>VLOOKUP($J4585,ASBVs!$A$2:$AQ$1041,43,FALSE)</f>
        <v>8.7200000000000006</v>
      </c>
      <c r="J4592" s="79"/>
    </row>
    <row r="4593" spans="2:10" ht="12.6" customHeight="1" x14ac:dyDescent="0.3">
      <c r="B4593" s="87" t="s">
        <v>2695</v>
      </c>
      <c r="C4593" s="88"/>
      <c r="D4593" s="89" t="s">
        <v>2699</v>
      </c>
      <c r="E4593" s="90"/>
      <c r="F4593" s="91" t="str">
        <f>VLOOKUP($J4585,ASBVs!$A$2:$F$1041,6,FALSE)</f>
        <v xml:space="preserve"> </v>
      </c>
      <c r="G4593" s="34" t="s">
        <v>2669</v>
      </c>
      <c r="H4593" s="35" t="str">
        <f>VLOOKUP($J4585,ASBVs!$A$2:$AU$1041,46,FALSE)</f>
        <v>2</v>
      </c>
      <c r="I4593" s="34" t="s">
        <v>2670</v>
      </c>
      <c r="J4593" s="35" t="str">
        <f>VLOOKUP($J4585,ASBVs!$A$2:$AU$1041,47,FALSE)</f>
        <v>2</v>
      </c>
    </row>
    <row r="4594" spans="2:10" ht="12.6" customHeight="1" x14ac:dyDescent="0.3">
      <c r="B4594" s="93">
        <f>VLOOKUP($J4585,ASBVs!$A$2:$AS$1041,45,FALSE)</f>
        <v>127.35</v>
      </c>
      <c r="C4594" s="94"/>
      <c r="D4594" s="93">
        <f>VLOOKUP($J4585,ASBVs!$A$2:$AS$1041,44,FALSE)</f>
        <v>168.74</v>
      </c>
      <c r="E4594" s="94"/>
      <c r="F4594" s="92"/>
      <c r="G4594" s="34" t="s">
        <v>2671</v>
      </c>
      <c r="H4594" s="35" t="str">
        <f>VLOOKUP($J4585,ASBVs!$A$2:$AW$1041,48,FALSE)</f>
        <v>3</v>
      </c>
      <c r="I4594" s="34" t="s">
        <v>2672</v>
      </c>
      <c r="J4594" s="35">
        <f>VLOOKUP($J4585,ASBVs!$A$2:$AW$1041,49,FALSE)</f>
        <v>3</v>
      </c>
    </row>
    <row r="4595" spans="2:10" ht="12.6" customHeight="1" x14ac:dyDescent="0.3">
      <c r="B4595" s="36" t="s">
        <v>2696</v>
      </c>
      <c r="C4595" s="95" t="str">
        <f>VLOOKUP($J4585,ASBVs!$A$2:$E$1041,5,FALSE)</f>
        <v xml:space="preserve">Individual </v>
      </c>
      <c r="D4595" s="96"/>
      <c r="E4595" s="97" t="s">
        <v>2697</v>
      </c>
      <c r="F4595" s="98"/>
      <c r="G4595" s="74"/>
      <c r="H4595" s="75"/>
      <c r="I4595" s="37" t="s">
        <v>2698</v>
      </c>
      <c r="J4595" s="38"/>
    </row>
    <row r="4597" spans="2:10" ht="12.6" customHeight="1" x14ac:dyDescent="0.3">
      <c r="B4597" s="76" t="s">
        <v>2692</v>
      </c>
      <c r="C4597" s="77"/>
      <c r="D4597" s="20" t="str">
        <f>VLOOKUP($J4597,ASBVs!$A$2:$B$1041,2,FALSE)</f>
        <v>224901</v>
      </c>
      <c r="E4597" s="21"/>
      <c r="F4597" s="22" t="str">
        <f>VLOOKUP($J4597,ASBVs!$A$2:$J$1041,10,FALSE)</f>
        <v>Single</v>
      </c>
      <c r="G4597" s="78" t="str">
        <f>VLOOKUP($J4597,ASBVs!$A$2:$AX$1041,50,FALSE)</f>
        <v xml:space="preserve"> </v>
      </c>
      <c r="H4597" s="79"/>
      <c r="I4597" s="23" t="s">
        <v>2693</v>
      </c>
      <c r="J4597" s="24">
        <v>374</v>
      </c>
    </row>
    <row r="4598" spans="2:10" ht="12.6" customHeight="1" x14ac:dyDescent="0.3">
      <c r="B4598" s="25" t="s">
        <v>2694</v>
      </c>
      <c r="C4598" s="80" t="str">
        <f>VLOOKUP($J4597,ASBVs!$A$2:$H$1041,8,FALSE)</f>
        <v>213926</v>
      </c>
      <c r="D4598" s="80"/>
      <c r="E4598" s="81"/>
      <c r="F4598" s="26" t="s">
        <v>2639</v>
      </c>
      <c r="G4598" s="82">
        <f>VLOOKUP($J4597,ASBVs!$A$2:$I$1041,9,FALSE)</f>
        <v>44712</v>
      </c>
      <c r="H4598" s="83"/>
      <c r="I4598" s="83"/>
      <c r="J4598" s="84"/>
    </row>
    <row r="4599" spans="2:10" ht="12.6" customHeight="1" x14ac:dyDescent="0.3">
      <c r="B4599" s="27" t="s">
        <v>0</v>
      </c>
      <c r="C4599" s="28" t="s">
        <v>1</v>
      </c>
      <c r="D4599" s="28" t="s">
        <v>2</v>
      </c>
      <c r="E4599" s="28" t="s">
        <v>3</v>
      </c>
      <c r="F4599" s="27" t="s">
        <v>4</v>
      </c>
      <c r="G4599" s="28" t="s">
        <v>1093</v>
      </c>
      <c r="H4599" s="28" t="s">
        <v>1092</v>
      </c>
      <c r="I4599" s="28" t="s">
        <v>5</v>
      </c>
      <c r="J4599" s="28" t="s">
        <v>2652</v>
      </c>
    </row>
    <row r="4600" spans="2:10" ht="12.6" customHeight="1" x14ac:dyDescent="0.3">
      <c r="B4600" s="29">
        <f>VLOOKUP($J4597,ASBVs!$A$2:$AP$1041,11,FALSE)</f>
        <v>0.46</v>
      </c>
      <c r="C4600" s="29">
        <f>VLOOKUP($J4597,ASBVs!$A$2:$AP$1041,13,FALSE)</f>
        <v>8.81</v>
      </c>
      <c r="D4600" s="29">
        <f>VLOOKUP($J4597,ASBVs!$A$2:$AP$1041,15,FALSE)</f>
        <v>14.48</v>
      </c>
      <c r="E4600" s="29">
        <f>VLOOKUP($J4597,ASBVs!$A$2:$AP$1041,17,FALSE)</f>
        <v>-0.6</v>
      </c>
      <c r="F4600" s="29">
        <f>VLOOKUP($J4597,ASBVs!$A$2:$AP$1041,19,FALSE)</f>
        <v>1</v>
      </c>
      <c r="G4600" s="39">
        <f>VLOOKUP($J4597,ASBVs!$A$2:$AP$1041,41,FALSE)</f>
        <v>0.37</v>
      </c>
      <c r="H4600" s="39">
        <f>VLOOKUP($J4597,ASBVs!$A$2:$AP$1041,39,FALSE)</f>
        <v>0.28000000000000003</v>
      </c>
      <c r="I4600" s="29">
        <f>VLOOKUP($J4597,ASBVs!$A$2:$AP$1041,21,FALSE)</f>
        <v>0.81</v>
      </c>
      <c r="J4600" s="39">
        <f>VLOOKUP($J4597,ASBVs!$A$2:$AP$1041,31,FALSE)</f>
        <v>0.23</v>
      </c>
    </row>
    <row r="4601" spans="2:10" ht="12.6" customHeight="1" x14ac:dyDescent="0.3">
      <c r="B4601" s="29">
        <f>VLOOKUP($J4597,ASBVs!$A$2:$AP$1041,12,FALSE)</f>
        <v>66</v>
      </c>
      <c r="C4601" s="29">
        <f>VLOOKUP($J4597,ASBVs!$A$2:$AP$1041,14,FALSE)</f>
        <v>70</v>
      </c>
      <c r="D4601" s="29">
        <f>VLOOKUP($J4597,ASBVs!$A$2:$AP$1041,16,FALSE)</f>
        <v>59</v>
      </c>
      <c r="E4601" s="29">
        <f>VLOOKUP($J4597,ASBVs!$A$2:$AP$1041,18,FALSE)</f>
        <v>64</v>
      </c>
      <c r="F4601" s="29">
        <f>VLOOKUP($J4597,ASBVs!$A$2:$AP$1041,20,FALSE)</f>
        <v>65</v>
      </c>
      <c r="G4601" s="29">
        <f>VLOOKUP($J4597,ASBVs!$A$2:$AP$1041,42,FALSE)</f>
        <v>50</v>
      </c>
      <c r="H4601" s="29">
        <f>VLOOKUP($J4597,ASBVs!$A$2:$AP$1041,40,FALSE)</f>
        <v>44</v>
      </c>
      <c r="I4601" s="29">
        <f>VLOOKUP($J4597,ASBVs!$A$2:$AP$1041,22,FALSE)</f>
        <v>54</v>
      </c>
      <c r="J4601" s="29">
        <f>VLOOKUP($J4597,ASBVs!$A$2:$AP$1041,32,FALSE)</f>
        <v>48</v>
      </c>
    </row>
    <row r="4602" spans="2:10" ht="12.6" customHeight="1" x14ac:dyDescent="0.3">
      <c r="B4602" s="31" t="s">
        <v>1089</v>
      </c>
      <c r="C4602" s="27" t="s">
        <v>1090</v>
      </c>
      <c r="D4602" s="27" t="s">
        <v>1091</v>
      </c>
      <c r="E4602" s="27" t="s">
        <v>8</v>
      </c>
      <c r="F4602" s="27" t="s">
        <v>6</v>
      </c>
      <c r="G4602" s="27" t="s">
        <v>7</v>
      </c>
      <c r="H4602" s="27" t="s">
        <v>2638</v>
      </c>
      <c r="I4602" s="85" t="s">
        <v>2700</v>
      </c>
      <c r="J4602" s="86"/>
    </row>
    <row r="4603" spans="2:10" ht="12.6" customHeight="1" x14ac:dyDescent="0.3">
      <c r="B4603" s="30">
        <f>VLOOKUP($J4597,ASBVs!$A$2:$AP$1041,33,FALSE)</f>
        <v>0.05</v>
      </c>
      <c r="C4603" s="30">
        <f>VLOOKUP($J4597,ASBVs!$A$2:$AP$1041,35,FALSE)</f>
        <v>0.24</v>
      </c>
      <c r="D4603" s="30">
        <f>VLOOKUP($J4597,ASBVs!$A$2:$AP$1041,37,FALSE)</f>
        <v>0.02</v>
      </c>
      <c r="E4603" s="32">
        <f>VLOOKUP($J4597,ASBVs!$A$2:$AP$1041,29,FALSE)</f>
        <v>4.71</v>
      </c>
      <c r="F4603" s="32">
        <f>VLOOKUP($J4597,ASBVs!$A$2:$AP$1041,23,FALSE)</f>
        <v>-0.18</v>
      </c>
      <c r="G4603" s="32">
        <f>VLOOKUP($J4597,ASBVs!$A$2:$AP$1041,25,FALSE)</f>
        <v>4.47</v>
      </c>
      <c r="H4603" s="32">
        <f>VLOOKUP($J4597,ASBVs!$A$2:$AP$1041,27,FALSE)</f>
        <v>1.56</v>
      </c>
      <c r="I4603" s="86"/>
      <c r="J4603" s="86"/>
    </row>
    <row r="4604" spans="2:10" ht="12.6" customHeight="1" x14ac:dyDescent="0.3">
      <c r="B4604" s="33">
        <f>VLOOKUP($J4597,ASBVs!$A$2:$AP$1041,34,FALSE)</f>
        <v>38</v>
      </c>
      <c r="C4604" s="33">
        <f>VLOOKUP($J4597,ASBVs!$A$2:$AP$1041,36,FALSE)</f>
        <v>47</v>
      </c>
      <c r="D4604" s="33">
        <f>VLOOKUP($J4597,ASBVs!$A$2:$AP$1041,38,FALSE)</f>
        <v>32</v>
      </c>
      <c r="E4604" s="33">
        <f>VLOOKUP($J4597,ASBVs!$A$2:$AP$1041,30,FALSE)</f>
        <v>59</v>
      </c>
      <c r="F4604" s="33">
        <f>VLOOKUP($J4597,ASBVs!$A$2:$AP$1041,24,FALSE)</f>
        <v>45</v>
      </c>
      <c r="G4604" s="33">
        <f>VLOOKUP($J4597,ASBVs!$A$2:$AP$1041,26,FALSE)</f>
        <v>44</v>
      </c>
      <c r="H4604" s="33">
        <f>VLOOKUP($J4597,ASBVs!$A$2:$AP$1041,28,FALSE)</f>
        <v>48</v>
      </c>
      <c r="I4604" s="99">
        <f>VLOOKUP($J4597,ASBVs!$A$2:$AQ$1041,43,FALSE)</f>
        <v>9.620000000000001</v>
      </c>
      <c r="J4604" s="79"/>
    </row>
    <row r="4605" spans="2:10" ht="12.6" customHeight="1" x14ac:dyDescent="0.3">
      <c r="B4605" s="87" t="s">
        <v>2695</v>
      </c>
      <c r="C4605" s="88"/>
      <c r="D4605" s="89" t="s">
        <v>2699</v>
      </c>
      <c r="E4605" s="90"/>
      <c r="F4605" s="91" t="str">
        <f>VLOOKUP($J4597,ASBVs!$A$2:$F$1041,6,FALSE)</f>
        <v xml:space="preserve"> </v>
      </c>
      <c r="G4605" s="34" t="s">
        <v>2669</v>
      </c>
      <c r="H4605" s="35" t="str">
        <f>VLOOKUP($J4597,ASBVs!$A$2:$AU$1041,46,FALSE)</f>
        <v>1</v>
      </c>
      <c r="I4605" s="34" t="s">
        <v>2670</v>
      </c>
      <c r="J4605" s="35" t="str">
        <f>VLOOKUP($J4597,ASBVs!$A$2:$AU$1041,47,FALSE)</f>
        <v>2</v>
      </c>
    </row>
    <row r="4606" spans="2:10" ht="12.6" customHeight="1" x14ac:dyDescent="0.3">
      <c r="B4606" s="93">
        <f>VLOOKUP($J4597,ASBVs!$A$2:$AS$1041,45,FALSE)</f>
        <v>127.3</v>
      </c>
      <c r="C4606" s="94"/>
      <c r="D4606" s="93">
        <f>VLOOKUP($J4597,ASBVs!$A$2:$AS$1041,44,FALSE)</f>
        <v>157.71</v>
      </c>
      <c r="E4606" s="94"/>
      <c r="F4606" s="92"/>
      <c r="G4606" s="34" t="s">
        <v>2671</v>
      </c>
      <c r="H4606" s="35" t="str">
        <f>VLOOKUP($J4597,ASBVs!$A$2:$AW$1041,48,FALSE)</f>
        <v>1</v>
      </c>
      <c r="I4606" s="34" t="s">
        <v>2672</v>
      </c>
      <c r="J4606" s="35">
        <f>VLOOKUP($J4597,ASBVs!$A$2:$AW$1041,49,FALSE)</f>
        <v>3</v>
      </c>
    </row>
    <row r="4607" spans="2:10" ht="12.6" customHeight="1" x14ac:dyDescent="0.3">
      <c r="B4607" s="36" t="s">
        <v>2696</v>
      </c>
      <c r="C4607" s="95" t="str">
        <f>VLOOKUP($J4597,ASBVs!$A$2:$E$1041,5,FALSE)</f>
        <v xml:space="preserve">Individual </v>
      </c>
      <c r="D4607" s="96"/>
      <c r="E4607" s="97" t="s">
        <v>2697</v>
      </c>
      <c r="F4607" s="98"/>
      <c r="G4607" s="74"/>
      <c r="H4607" s="75"/>
      <c r="I4607" s="37" t="s">
        <v>2698</v>
      </c>
      <c r="J4607" s="38"/>
    </row>
    <row r="4609" spans="2:10" ht="12.6" customHeight="1" x14ac:dyDescent="0.3">
      <c r="B4609" s="76" t="s">
        <v>2692</v>
      </c>
      <c r="C4609" s="77"/>
      <c r="D4609" s="20" t="str">
        <f>VLOOKUP($J4609,ASBVs!$A$2:$B$1041,2,FALSE)</f>
        <v>224201</v>
      </c>
      <c r="E4609" s="21"/>
      <c r="F4609" s="22" t="str">
        <f>VLOOKUP($J4609,ASBVs!$A$2:$J$1041,10,FALSE)</f>
        <v>Twin</v>
      </c>
      <c r="G4609" s="78" t="str">
        <f>VLOOKUP($J4609,ASBVs!$A$2:$AX$1041,50,FALSE)</f>
        <v xml:space="preserve"> </v>
      </c>
      <c r="H4609" s="79"/>
      <c r="I4609" s="23" t="s">
        <v>2693</v>
      </c>
      <c r="J4609" s="24">
        <v>375</v>
      </c>
    </row>
    <row r="4610" spans="2:10" ht="12.6" customHeight="1" x14ac:dyDescent="0.3">
      <c r="B4610" s="25" t="s">
        <v>2694</v>
      </c>
      <c r="C4610" s="80" t="str">
        <f>VLOOKUP($J4609,ASBVs!$A$2:$H$1041,8,FALSE)</f>
        <v>215475</v>
      </c>
      <c r="D4610" s="80"/>
      <c r="E4610" s="81"/>
      <c r="F4610" s="26" t="s">
        <v>2639</v>
      </c>
      <c r="G4610" s="82">
        <f>VLOOKUP($J4609,ASBVs!$A$2:$I$1041,9,FALSE)</f>
        <v>44708</v>
      </c>
      <c r="H4610" s="83"/>
      <c r="I4610" s="83"/>
      <c r="J4610" s="84"/>
    </row>
    <row r="4611" spans="2:10" ht="12.6" customHeight="1" x14ac:dyDescent="0.3">
      <c r="B4611" s="27" t="s">
        <v>0</v>
      </c>
      <c r="C4611" s="28" t="s">
        <v>1</v>
      </c>
      <c r="D4611" s="28" t="s">
        <v>2</v>
      </c>
      <c r="E4611" s="28" t="s">
        <v>3</v>
      </c>
      <c r="F4611" s="27" t="s">
        <v>4</v>
      </c>
      <c r="G4611" s="28" t="s">
        <v>1093</v>
      </c>
      <c r="H4611" s="28" t="s">
        <v>1092</v>
      </c>
      <c r="I4611" s="28" t="s">
        <v>5</v>
      </c>
      <c r="J4611" s="28" t="s">
        <v>2652</v>
      </c>
    </row>
    <row r="4612" spans="2:10" ht="12.6" customHeight="1" x14ac:dyDescent="0.3">
      <c r="B4612" s="29">
        <f>VLOOKUP($J4609,ASBVs!$A$2:$AP$1041,11,FALSE)</f>
        <v>0.46</v>
      </c>
      <c r="C4612" s="29">
        <f>VLOOKUP($J4609,ASBVs!$A$2:$AP$1041,13,FALSE)</f>
        <v>9.6</v>
      </c>
      <c r="D4612" s="29">
        <f>VLOOKUP($J4609,ASBVs!$A$2:$AP$1041,15,FALSE)</f>
        <v>14.93</v>
      </c>
      <c r="E4612" s="29">
        <f>VLOOKUP($J4609,ASBVs!$A$2:$AP$1041,17,FALSE)</f>
        <v>-0.12</v>
      </c>
      <c r="F4612" s="29">
        <f>VLOOKUP($J4609,ASBVs!$A$2:$AP$1041,19,FALSE)</f>
        <v>2.12</v>
      </c>
      <c r="G4612" s="39">
        <f>VLOOKUP($J4609,ASBVs!$A$2:$AP$1041,41,FALSE)</f>
        <v>0.4</v>
      </c>
      <c r="H4612" s="39">
        <f>VLOOKUP($J4609,ASBVs!$A$2:$AP$1041,39,FALSE)</f>
        <v>0.26</v>
      </c>
      <c r="I4612" s="29">
        <f>VLOOKUP($J4609,ASBVs!$A$2:$AP$1041,21,FALSE)</f>
        <v>0.41</v>
      </c>
      <c r="J4612" s="39">
        <f>VLOOKUP($J4609,ASBVs!$A$2:$AP$1041,31,FALSE)</f>
        <v>0.28000000000000003</v>
      </c>
    </row>
    <row r="4613" spans="2:10" ht="12.6" customHeight="1" x14ac:dyDescent="0.3">
      <c r="B4613" s="29">
        <f>VLOOKUP($J4609,ASBVs!$A$2:$AP$1041,12,FALSE)</f>
        <v>63</v>
      </c>
      <c r="C4613" s="29">
        <f>VLOOKUP($J4609,ASBVs!$A$2:$AP$1041,14,FALSE)</f>
        <v>69</v>
      </c>
      <c r="D4613" s="29">
        <f>VLOOKUP($J4609,ASBVs!$A$2:$AP$1041,16,FALSE)</f>
        <v>57</v>
      </c>
      <c r="E4613" s="29">
        <f>VLOOKUP($J4609,ASBVs!$A$2:$AP$1041,18,FALSE)</f>
        <v>63</v>
      </c>
      <c r="F4613" s="29">
        <f>VLOOKUP($J4609,ASBVs!$A$2:$AP$1041,20,FALSE)</f>
        <v>64</v>
      </c>
      <c r="G4613" s="29">
        <f>VLOOKUP($J4609,ASBVs!$A$2:$AP$1041,42,FALSE)</f>
        <v>50</v>
      </c>
      <c r="H4613" s="29">
        <f>VLOOKUP($J4609,ASBVs!$A$2:$AP$1041,40,FALSE)</f>
        <v>43</v>
      </c>
      <c r="I4613" s="29">
        <f>VLOOKUP($J4609,ASBVs!$A$2:$AP$1041,22,FALSE)</f>
        <v>54</v>
      </c>
      <c r="J4613" s="29">
        <f>VLOOKUP($J4609,ASBVs!$A$2:$AP$1041,32,FALSE)</f>
        <v>48</v>
      </c>
    </row>
    <row r="4614" spans="2:10" ht="12.6" customHeight="1" x14ac:dyDescent="0.3">
      <c r="B4614" s="31" t="s">
        <v>1089</v>
      </c>
      <c r="C4614" s="27" t="s">
        <v>1090</v>
      </c>
      <c r="D4614" s="27" t="s">
        <v>1091</v>
      </c>
      <c r="E4614" s="27" t="s">
        <v>8</v>
      </c>
      <c r="F4614" s="27" t="s">
        <v>6</v>
      </c>
      <c r="G4614" s="27" t="s">
        <v>7</v>
      </c>
      <c r="H4614" s="27" t="s">
        <v>2638</v>
      </c>
      <c r="I4614" s="85" t="s">
        <v>2700</v>
      </c>
      <c r="J4614" s="86"/>
    </row>
    <row r="4615" spans="2:10" ht="12.6" customHeight="1" x14ac:dyDescent="0.3">
      <c r="B4615" s="30">
        <f>VLOOKUP($J4609,ASBVs!$A$2:$AP$1041,33,FALSE)</f>
        <v>0.06</v>
      </c>
      <c r="C4615" s="30">
        <f>VLOOKUP($J4609,ASBVs!$A$2:$AP$1041,35,FALSE)</f>
        <v>0.19</v>
      </c>
      <c r="D4615" s="30">
        <f>VLOOKUP($J4609,ASBVs!$A$2:$AP$1041,37,FALSE)</f>
        <v>0.02</v>
      </c>
      <c r="E4615" s="32">
        <f>VLOOKUP($J4609,ASBVs!$A$2:$AP$1041,29,FALSE)</f>
        <v>5.41</v>
      </c>
      <c r="F4615" s="32">
        <f>VLOOKUP($J4609,ASBVs!$A$2:$AP$1041,23,FALSE)</f>
        <v>-0.44</v>
      </c>
      <c r="G4615" s="32">
        <f>VLOOKUP($J4609,ASBVs!$A$2:$AP$1041,25,FALSE)</f>
        <v>2.96</v>
      </c>
      <c r="H4615" s="32">
        <f>VLOOKUP($J4609,ASBVs!$A$2:$AP$1041,27,FALSE)</f>
        <v>1.84</v>
      </c>
      <c r="I4615" s="86"/>
      <c r="J4615" s="86"/>
    </row>
    <row r="4616" spans="2:10" ht="12.6" customHeight="1" x14ac:dyDescent="0.3">
      <c r="B4616" s="33">
        <f>VLOOKUP($J4609,ASBVs!$A$2:$AP$1041,34,FALSE)</f>
        <v>38</v>
      </c>
      <c r="C4616" s="33">
        <f>VLOOKUP($J4609,ASBVs!$A$2:$AP$1041,36,FALSE)</f>
        <v>46</v>
      </c>
      <c r="D4616" s="33">
        <f>VLOOKUP($J4609,ASBVs!$A$2:$AP$1041,38,FALSE)</f>
        <v>32</v>
      </c>
      <c r="E4616" s="33">
        <f>VLOOKUP($J4609,ASBVs!$A$2:$AP$1041,30,FALSE)</f>
        <v>59</v>
      </c>
      <c r="F4616" s="33">
        <f>VLOOKUP($J4609,ASBVs!$A$2:$AP$1041,24,FALSE)</f>
        <v>46</v>
      </c>
      <c r="G4616" s="33">
        <f>VLOOKUP($J4609,ASBVs!$A$2:$AP$1041,26,FALSE)</f>
        <v>45</v>
      </c>
      <c r="H4616" s="33">
        <f>VLOOKUP($J4609,ASBVs!$A$2:$AP$1041,28,FALSE)</f>
        <v>49</v>
      </c>
      <c r="I4616" s="99">
        <f>VLOOKUP($J4609,ASBVs!$A$2:$AQ$1041,43,FALSE)</f>
        <v>10.01</v>
      </c>
      <c r="J4616" s="79"/>
    </row>
    <row r="4617" spans="2:10" ht="12.6" customHeight="1" x14ac:dyDescent="0.3">
      <c r="B4617" s="87" t="s">
        <v>2695</v>
      </c>
      <c r="C4617" s="88"/>
      <c r="D4617" s="89" t="s">
        <v>2699</v>
      </c>
      <c r="E4617" s="90"/>
      <c r="F4617" s="91" t="str">
        <f>VLOOKUP($J4609,ASBVs!$A$2:$F$1041,6,FALSE)</f>
        <v xml:space="preserve"> </v>
      </c>
      <c r="G4617" s="34" t="s">
        <v>2669</v>
      </c>
      <c r="H4617" s="35" t="str">
        <f>VLOOKUP($J4609,ASBVs!$A$2:$AU$1041,46,FALSE)</f>
        <v>2</v>
      </c>
      <c r="I4617" s="34" t="s">
        <v>2670</v>
      </c>
      <c r="J4617" s="35" t="str">
        <f>VLOOKUP($J4609,ASBVs!$A$2:$AU$1041,47,FALSE)</f>
        <v>3</v>
      </c>
    </row>
    <row r="4618" spans="2:10" ht="12.6" customHeight="1" x14ac:dyDescent="0.3">
      <c r="B4618" s="93">
        <f>VLOOKUP($J4609,ASBVs!$A$2:$AS$1041,45,FALSE)</f>
        <v>125.89</v>
      </c>
      <c r="C4618" s="94"/>
      <c r="D4618" s="93">
        <f>VLOOKUP($J4609,ASBVs!$A$2:$AS$1041,44,FALSE)</f>
        <v>166.32</v>
      </c>
      <c r="E4618" s="94"/>
      <c r="F4618" s="92"/>
      <c r="G4618" s="34" t="s">
        <v>2671</v>
      </c>
      <c r="H4618" s="35" t="str">
        <f>VLOOKUP($J4609,ASBVs!$A$2:$AW$1041,48,FALSE)</f>
        <v>2</v>
      </c>
      <c r="I4618" s="34" t="s">
        <v>2672</v>
      </c>
      <c r="J4618" s="35">
        <f>VLOOKUP($J4609,ASBVs!$A$2:$AW$1041,49,FALSE)</f>
        <v>4</v>
      </c>
    </row>
    <row r="4619" spans="2:10" ht="12.6" customHeight="1" x14ac:dyDescent="0.3">
      <c r="B4619" s="36" t="s">
        <v>2696</v>
      </c>
      <c r="C4619" s="95" t="str">
        <f>VLOOKUP($J4609,ASBVs!$A$2:$E$1041,5,FALSE)</f>
        <v xml:space="preserve">Individual </v>
      </c>
      <c r="D4619" s="96"/>
      <c r="E4619" s="97" t="s">
        <v>2697</v>
      </c>
      <c r="F4619" s="98"/>
      <c r="G4619" s="74"/>
      <c r="H4619" s="75"/>
      <c r="I4619" s="37" t="s">
        <v>2698</v>
      </c>
      <c r="J4619" s="38"/>
    </row>
    <row r="4621" spans="2:10" ht="12.6" customHeight="1" x14ac:dyDescent="0.3">
      <c r="B4621" s="76" t="s">
        <v>2692</v>
      </c>
      <c r="C4621" s="77"/>
      <c r="D4621" s="20" t="str">
        <f>VLOOKUP($J4621,ASBVs!$A$2:$B$1041,2,FALSE)</f>
        <v>225717</v>
      </c>
      <c r="E4621" s="21"/>
      <c r="F4621" s="22" t="str">
        <f>VLOOKUP($J4621,ASBVs!$A$2:$J$1041,10,FALSE)</f>
        <v>Twin</v>
      </c>
      <c r="G4621" s="78" t="str">
        <f>VLOOKUP($J4621,ASBVs!$A$2:$AX$1041,50,FALSE)</f>
        <v xml:space="preserve"> </v>
      </c>
      <c r="H4621" s="79"/>
      <c r="I4621" s="23" t="s">
        <v>2693</v>
      </c>
      <c r="J4621" s="24">
        <v>376</v>
      </c>
    </row>
    <row r="4622" spans="2:10" ht="12.6" customHeight="1" x14ac:dyDescent="0.3">
      <c r="B4622" s="25" t="s">
        <v>2694</v>
      </c>
      <c r="C4622" s="80" t="str">
        <f>VLOOKUP($J4621,ASBVs!$A$2:$H$1041,8,FALSE)</f>
        <v>206570</v>
      </c>
      <c r="D4622" s="80"/>
      <c r="E4622" s="81"/>
      <c r="F4622" s="26" t="s">
        <v>2639</v>
      </c>
      <c r="G4622" s="82">
        <f>VLOOKUP($J4621,ASBVs!$A$2:$I$1041,9,FALSE)</f>
        <v>44728</v>
      </c>
      <c r="H4622" s="83"/>
      <c r="I4622" s="83"/>
      <c r="J4622" s="84"/>
    </row>
    <row r="4623" spans="2:10" ht="12.6" customHeight="1" x14ac:dyDescent="0.3">
      <c r="B4623" s="27" t="s">
        <v>0</v>
      </c>
      <c r="C4623" s="28" t="s">
        <v>1</v>
      </c>
      <c r="D4623" s="28" t="s">
        <v>2</v>
      </c>
      <c r="E4623" s="28" t="s">
        <v>3</v>
      </c>
      <c r="F4623" s="27" t="s">
        <v>4</v>
      </c>
      <c r="G4623" s="28" t="s">
        <v>1093</v>
      </c>
      <c r="H4623" s="28" t="s">
        <v>1092</v>
      </c>
      <c r="I4623" s="28" t="s">
        <v>5</v>
      </c>
      <c r="J4623" s="28" t="s">
        <v>2652</v>
      </c>
    </row>
    <row r="4624" spans="2:10" ht="12.6" customHeight="1" x14ac:dyDescent="0.3">
      <c r="B4624" s="29">
        <f>VLOOKUP($J4621,ASBVs!$A$2:$AP$1041,11,FALSE)</f>
        <v>0.47</v>
      </c>
      <c r="C4624" s="29">
        <f>VLOOKUP($J4621,ASBVs!$A$2:$AP$1041,13,FALSE)</f>
        <v>8.0399999999999991</v>
      </c>
      <c r="D4624" s="29">
        <f>VLOOKUP($J4621,ASBVs!$A$2:$AP$1041,15,FALSE)</f>
        <v>11.56</v>
      </c>
      <c r="E4624" s="29">
        <f>VLOOKUP($J4621,ASBVs!$A$2:$AP$1041,17,FALSE)</f>
        <v>-0.37</v>
      </c>
      <c r="F4624" s="29">
        <f>VLOOKUP($J4621,ASBVs!$A$2:$AP$1041,19,FALSE)</f>
        <v>1.53</v>
      </c>
      <c r="G4624" s="39">
        <f>VLOOKUP($J4621,ASBVs!$A$2:$AP$1041,41,FALSE)</f>
        <v>0.39</v>
      </c>
      <c r="H4624" s="39">
        <f>VLOOKUP($J4621,ASBVs!$A$2:$AP$1041,39,FALSE)</f>
        <v>0.27</v>
      </c>
      <c r="I4624" s="29">
        <f>VLOOKUP($J4621,ASBVs!$A$2:$AP$1041,21,FALSE)</f>
        <v>0.3</v>
      </c>
      <c r="J4624" s="39">
        <f>VLOOKUP($J4621,ASBVs!$A$2:$AP$1041,31,FALSE)</f>
        <v>0.24</v>
      </c>
    </row>
    <row r="4625" spans="2:10" ht="12.6" customHeight="1" x14ac:dyDescent="0.3">
      <c r="B4625" s="29">
        <f>VLOOKUP($J4621,ASBVs!$A$2:$AP$1041,12,FALSE)</f>
        <v>69</v>
      </c>
      <c r="C4625" s="29">
        <f>VLOOKUP($J4621,ASBVs!$A$2:$AP$1041,14,FALSE)</f>
        <v>72</v>
      </c>
      <c r="D4625" s="29">
        <f>VLOOKUP($J4621,ASBVs!$A$2:$AP$1041,16,FALSE)</f>
        <v>63</v>
      </c>
      <c r="E4625" s="29">
        <f>VLOOKUP($J4621,ASBVs!$A$2:$AP$1041,18,FALSE)</f>
        <v>67</v>
      </c>
      <c r="F4625" s="29">
        <f>VLOOKUP($J4621,ASBVs!$A$2:$AP$1041,20,FALSE)</f>
        <v>67</v>
      </c>
      <c r="G4625" s="29">
        <f>VLOOKUP($J4621,ASBVs!$A$2:$AP$1041,42,FALSE)</f>
        <v>62</v>
      </c>
      <c r="H4625" s="29">
        <f>VLOOKUP($J4621,ASBVs!$A$2:$AP$1041,40,FALSE)</f>
        <v>52</v>
      </c>
      <c r="I4625" s="29">
        <f>VLOOKUP($J4621,ASBVs!$A$2:$AP$1041,22,FALSE)</f>
        <v>62</v>
      </c>
      <c r="J4625" s="29">
        <f>VLOOKUP($J4621,ASBVs!$A$2:$AP$1041,32,FALSE)</f>
        <v>60</v>
      </c>
    </row>
    <row r="4626" spans="2:10" ht="12.6" customHeight="1" x14ac:dyDescent="0.3">
      <c r="B4626" s="31" t="s">
        <v>1089</v>
      </c>
      <c r="C4626" s="27" t="s">
        <v>1090</v>
      </c>
      <c r="D4626" s="27" t="s">
        <v>1091</v>
      </c>
      <c r="E4626" s="27" t="s">
        <v>8</v>
      </c>
      <c r="F4626" s="27" t="s">
        <v>6</v>
      </c>
      <c r="G4626" s="27" t="s">
        <v>7</v>
      </c>
      <c r="H4626" s="27" t="s">
        <v>2638</v>
      </c>
      <c r="I4626" s="85" t="s">
        <v>2700</v>
      </c>
      <c r="J4626" s="86"/>
    </row>
    <row r="4627" spans="2:10" ht="12.6" customHeight="1" x14ac:dyDescent="0.3">
      <c r="B4627" s="30">
        <f>VLOOKUP($J4621,ASBVs!$A$2:$AP$1041,33,FALSE)</f>
        <v>0.04</v>
      </c>
      <c r="C4627" s="30">
        <f>VLOOKUP($J4621,ASBVs!$A$2:$AP$1041,35,FALSE)</f>
        <v>0.26</v>
      </c>
      <c r="D4627" s="30">
        <f>VLOOKUP($J4621,ASBVs!$A$2:$AP$1041,37,FALSE)</f>
        <v>0.01</v>
      </c>
      <c r="E4627" s="32">
        <f>VLOOKUP($J4621,ASBVs!$A$2:$AP$1041,29,FALSE)</f>
        <v>5.01</v>
      </c>
      <c r="F4627" s="32">
        <f>VLOOKUP($J4621,ASBVs!$A$2:$AP$1041,23,FALSE)</f>
        <v>-0.36</v>
      </c>
      <c r="G4627" s="32">
        <f>VLOOKUP($J4621,ASBVs!$A$2:$AP$1041,25,FALSE)</f>
        <v>3.62</v>
      </c>
      <c r="H4627" s="32">
        <f>VLOOKUP($J4621,ASBVs!$A$2:$AP$1041,27,FALSE)</f>
        <v>1.49</v>
      </c>
      <c r="I4627" s="86"/>
      <c r="J4627" s="86"/>
    </row>
    <row r="4628" spans="2:10" ht="12.6" customHeight="1" x14ac:dyDescent="0.3">
      <c r="B4628" s="33">
        <f>VLOOKUP($J4621,ASBVs!$A$2:$AP$1041,34,FALSE)</f>
        <v>46</v>
      </c>
      <c r="C4628" s="33">
        <f>VLOOKUP($J4621,ASBVs!$A$2:$AP$1041,36,FALSE)</f>
        <v>56</v>
      </c>
      <c r="D4628" s="33">
        <f>VLOOKUP($J4621,ASBVs!$A$2:$AP$1041,38,FALSE)</f>
        <v>39</v>
      </c>
      <c r="E4628" s="33">
        <f>VLOOKUP($J4621,ASBVs!$A$2:$AP$1041,30,FALSE)</f>
        <v>61</v>
      </c>
      <c r="F4628" s="33">
        <f>VLOOKUP($J4621,ASBVs!$A$2:$AP$1041,24,FALSE)</f>
        <v>52</v>
      </c>
      <c r="G4628" s="33">
        <f>VLOOKUP($J4621,ASBVs!$A$2:$AP$1041,26,FALSE)</f>
        <v>51</v>
      </c>
      <c r="H4628" s="33">
        <f>VLOOKUP($J4621,ASBVs!$A$2:$AP$1041,28,FALSE)</f>
        <v>55</v>
      </c>
      <c r="I4628" s="99">
        <f>VLOOKUP($J4621,ASBVs!$A$2:$AQ$1041,43,FALSE)</f>
        <v>8.34</v>
      </c>
      <c r="J4628" s="79"/>
    </row>
    <row r="4629" spans="2:10" ht="12.6" customHeight="1" x14ac:dyDescent="0.3">
      <c r="B4629" s="87" t="s">
        <v>2695</v>
      </c>
      <c r="C4629" s="88"/>
      <c r="D4629" s="89" t="s">
        <v>2699</v>
      </c>
      <c r="E4629" s="90"/>
      <c r="F4629" s="91" t="str">
        <f>VLOOKUP($J4621,ASBVs!$A$2:$F$1041,6,FALSE)</f>
        <v xml:space="preserve"> </v>
      </c>
      <c r="G4629" s="34" t="s">
        <v>2669</v>
      </c>
      <c r="H4629" s="35" t="str">
        <f>VLOOKUP($J4621,ASBVs!$A$2:$AU$1041,46,FALSE)</f>
        <v>2</v>
      </c>
      <c r="I4629" s="34" t="s">
        <v>2670</v>
      </c>
      <c r="J4629" s="35" t="str">
        <f>VLOOKUP($J4621,ASBVs!$A$2:$AU$1041,47,FALSE)</f>
        <v>2</v>
      </c>
    </row>
    <row r="4630" spans="2:10" ht="12.6" customHeight="1" x14ac:dyDescent="0.3">
      <c r="B4630" s="93">
        <f>VLOOKUP($J4621,ASBVs!$A$2:$AS$1041,45,FALSE)</f>
        <v>125.34</v>
      </c>
      <c r="C4630" s="94"/>
      <c r="D4630" s="93">
        <f>VLOOKUP($J4621,ASBVs!$A$2:$AS$1041,44,FALSE)</f>
        <v>160.5</v>
      </c>
      <c r="E4630" s="94"/>
      <c r="F4630" s="92"/>
      <c r="G4630" s="34" t="s">
        <v>2671</v>
      </c>
      <c r="H4630" s="35" t="str">
        <f>VLOOKUP($J4621,ASBVs!$A$2:$AW$1041,48,FALSE)</f>
        <v>3</v>
      </c>
      <c r="I4630" s="34" t="s">
        <v>2672</v>
      </c>
      <c r="J4630" s="35">
        <f>VLOOKUP($J4621,ASBVs!$A$2:$AW$1041,49,FALSE)</f>
        <v>3</v>
      </c>
    </row>
    <row r="4631" spans="2:10" ht="12.6" customHeight="1" x14ac:dyDescent="0.3">
      <c r="B4631" s="36" t="s">
        <v>2696</v>
      </c>
      <c r="C4631" s="95" t="str">
        <f>VLOOKUP($J4621,ASBVs!$A$2:$E$1041,5,FALSE)</f>
        <v xml:space="preserve">Individual </v>
      </c>
      <c r="D4631" s="96"/>
      <c r="E4631" s="97" t="s">
        <v>2697</v>
      </c>
      <c r="F4631" s="98"/>
      <c r="G4631" s="74"/>
      <c r="H4631" s="75"/>
      <c r="I4631" s="37" t="s">
        <v>2698</v>
      </c>
      <c r="J4631" s="38"/>
    </row>
    <row r="4633" spans="2:10" ht="12.6" customHeight="1" x14ac:dyDescent="0.3">
      <c r="B4633" s="76" t="s">
        <v>2692</v>
      </c>
      <c r="C4633" s="77"/>
      <c r="D4633" s="20" t="str">
        <f>VLOOKUP($J4633,ASBVs!$A$2:$B$1041,2,FALSE)</f>
        <v>223513</v>
      </c>
      <c r="E4633" s="21"/>
      <c r="F4633" s="22" t="str">
        <f>VLOOKUP($J4633,ASBVs!$A$2:$J$1041,10,FALSE)</f>
        <v>Twin</v>
      </c>
      <c r="G4633" s="78" t="str">
        <f>VLOOKUP($J4633,ASBVs!$A$2:$AX$1041,50,FALSE)</f>
        <v xml:space="preserve"> </v>
      </c>
      <c r="H4633" s="79"/>
      <c r="I4633" s="23" t="s">
        <v>2693</v>
      </c>
      <c r="J4633" s="24">
        <v>377</v>
      </c>
    </row>
    <row r="4634" spans="2:10" ht="12.6" customHeight="1" x14ac:dyDescent="0.3">
      <c r="B4634" s="25" t="s">
        <v>2694</v>
      </c>
      <c r="C4634" s="80" t="str">
        <f>VLOOKUP($J4633,ASBVs!$A$2:$H$1041,8,FALSE)</f>
        <v>193431</v>
      </c>
      <c r="D4634" s="80"/>
      <c r="E4634" s="81"/>
      <c r="F4634" s="26" t="s">
        <v>2639</v>
      </c>
      <c r="G4634" s="82">
        <f>VLOOKUP($J4633,ASBVs!$A$2:$I$1041,9,FALSE)</f>
        <v>44699</v>
      </c>
      <c r="H4634" s="83"/>
      <c r="I4634" s="83"/>
      <c r="J4634" s="84"/>
    </row>
    <row r="4635" spans="2:10" ht="12.6" customHeight="1" x14ac:dyDescent="0.3">
      <c r="B4635" s="27" t="s">
        <v>0</v>
      </c>
      <c r="C4635" s="28" t="s">
        <v>1</v>
      </c>
      <c r="D4635" s="28" t="s">
        <v>2</v>
      </c>
      <c r="E4635" s="28" t="s">
        <v>3</v>
      </c>
      <c r="F4635" s="27" t="s">
        <v>4</v>
      </c>
      <c r="G4635" s="28" t="s">
        <v>1093</v>
      </c>
      <c r="H4635" s="28" t="s">
        <v>1092</v>
      </c>
      <c r="I4635" s="28" t="s">
        <v>5</v>
      </c>
      <c r="J4635" s="28" t="s">
        <v>2652</v>
      </c>
    </row>
    <row r="4636" spans="2:10" ht="12.6" customHeight="1" x14ac:dyDescent="0.3">
      <c r="B4636" s="29">
        <f>VLOOKUP($J4633,ASBVs!$A$2:$AP$1041,11,FALSE)</f>
        <v>0.34</v>
      </c>
      <c r="C4636" s="29">
        <f>VLOOKUP($J4633,ASBVs!$A$2:$AP$1041,13,FALSE)</f>
        <v>7.92</v>
      </c>
      <c r="D4636" s="29">
        <f>VLOOKUP($J4633,ASBVs!$A$2:$AP$1041,15,FALSE)</f>
        <v>10.72</v>
      </c>
      <c r="E4636" s="29">
        <f>VLOOKUP($J4633,ASBVs!$A$2:$AP$1041,17,FALSE)</f>
        <v>0.86</v>
      </c>
      <c r="F4636" s="29">
        <f>VLOOKUP($J4633,ASBVs!$A$2:$AP$1041,19,FALSE)</f>
        <v>2.77</v>
      </c>
      <c r="G4636" s="39">
        <f>VLOOKUP($J4633,ASBVs!$A$2:$AP$1041,41,FALSE)</f>
        <v>0.45</v>
      </c>
      <c r="H4636" s="39">
        <f>VLOOKUP($J4633,ASBVs!$A$2:$AP$1041,39,FALSE)</f>
        <v>0.23</v>
      </c>
      <c r="I4636" s="29">
        <f>VLOOKUP($J4633,ASBVs!$A$2:$AP$1041,21,FALSE)</f>
        <v>-0.45</v>
      </c>
      <c r="J4636" s="39">
        <f>VLOOKUP($J4633,ASBVs!$A$2:$AP$1041,31,FALSE)</f>
        <v>0.32</v>
      </c>
    </row>
    <row r="4637" spans="2:10" ht="12.6" customHeight="1" x14ac:dyDescent="0.3">
      <c r="B4637" s="29">
        <f>VLOOKUP($J4633,ASBVs!$A$2:$AP$1041,12,FALSE)</f>
        <v>69</v>
      </c>
      <c r="C4637" s="29">
        <f>VLOOKUP($J4633,ASBVs!$A$2:$AP$1041,14,FALSE)</f>
        <v>71</v>
      </c>
      <c r="D4637" s="29">
        <f>VLOOKUP($J4633,ASBVs!$A$2:$AP$1041,16,FALSE)</f>
        <v>65</v>
      </c>
      <c r="E4637" s="29">
        <f>VLOOKUP($J4633,ASBVs!$A$2:$AP$1041,18,FALSE)</f>
        <v>68</v>
      </c>
      <c r="F4637" s="29">
        <f>VLOOKUP($J4633,ASBVs!$A$2:$AP$1041,20,FALSE)</f>
        <v>67</v>
      </c>
      <c r="G4637" s="29">
        <f>VLOOKUP($J4633,ASBVs!$A$2:$AP$1041,42,FALSE)</f>
        <v>60</v>
      </c>
      <c r="H4637" s="29">
        <f>VLOOKUP($J4633,ASBVs!$A$2:$AP$1041,40,FALSE)</f>
        <v>52</v>
      </c>
      <c r="I4637" s="29">
        <f>VLOOKUP($J4633,ASBVs!$A$2:$AP$1041,22,FALSE)</f>
        <v>64</v>
      </c>
      <c r="J4637" s="29">
        <f>VLOOKUP($J4633,ASBVs!$A$2:$AP$1041,32,FALSE)</f>
        <v>58</v>
      </c>
    </row>
    <row r="4638" spans="2:10" ht="12.6" customHeight="1" x14ac:dyDescent="0.3">
      <c r="B4638" s="31" t="s">
        <v>1089</v>
      </c>
      <c r="C4638" s="27" t="s">
        <v>1090</v>
      </c>
      <c r="D4638" s="27" t="s">
        <v>1091</v>
      </c>
      <c r="E4638" s="27" t="s">
        <v>8</v>
      </c>
      <c r="F4638" s="27" t="s">
        <v>6</v>
      </c>
      <c r="G4638" s="27" t="s">
        <v>7</v>
      </c>
      <c r="H4638" s="27" t="s">
        <v>2638</v>
      </c>
      <c r="I4638" s="85" t="s">
        <v>2700</v>
      </c>
      <c r="J4638" s="86"/>
    </row>
    <row r="4639" spans="2:10" ht="12.6" customHeight="1" x14ac:dyDescent="0.3">
      <c r="B4639" s="30">
        <f>VLOOKUP($J4633,ASBVs!$A$2:$AP$1041,33,FALSE)</f>
        <v>0.04</v>
      </c>
      <c r="C4639" s="30">
        <f>VLOOKUP($J4633,ASBVs!$A$2:$AP$1041,35,FALSE)</f>
        <v>0.16</v>
      </c>
      <c r="D4639" s="30">
        <f>VLOOKUP($J4633,ASBVs!$A$2:$AP$1041,37,FALSE)</f>
        <v>0.03</v>
      </c>
      <c r="E4639" s="32">
        <f>VLOOKUP($J4633,ASBVs!$A$2:$AP$1041,29,FALSE)</f>
        <v>4.4400000000000004</v>
      </c>
      <c r="F4639" s="32">
        <f>VLOOKUP($J4633,ASBVs!$A$2:$AP$1041,23,FALSE)</f>
        <v>-0.2</v>
      </c>
      <c r="G4639" s="32">
        <f>VLOOKUP($J4633,ASBVs!$A$2:$AP$1041,25,FALSE)</f>
        <v>3.44</v>
      </c>
      <c r="H4639" s="32">
        <f>VLOOKUP($J4633,ASBVs!$A$2:$AP$1041,27,FALSE)</f>
        <v>2.63</v>
      </c>
      <c r="I4639" s="86"/>
      <c r="J4639" s="86"/>
    </row>
    <row r="4640" spans="2:10" ht="12.6" customHeight="1" x14ac:dyDescent="0.3">
      <c r="B4640" s="33">
        <f>VLOOKUP($J4633,ASBVs!$A$2:$AP$1041,34,FALSE)</f>
        <v>46</v>
      </c>
      <c r="C4640" s="33">
        <f>VLOOKUP($J4633,ASBVs!$A$2:$AP$1041,36,FALSE)</f>
        <v>55</v>
      </c>
      <c r="D4640" s="33">
        <f>VLOOKUP($J4633,ASBVs!$A$2:$AP$1041,38,FALSE)</f>
        <v>39</v>
      </c>
      <c r="E4640" s="33">
        <f>VLOOKUP($J4633,ASBVs!$A$2:$AP$1041,30,FALSE)</f>
        <v>62</v>
      </c>
      <c r="F4640" s="33">
        <f>VLOOKUP($J4633,ASBVs!$A$2:$AP$1041,24,FALSE)</f>
        <v>53</v>
      </c>
      <c r="G4640" s="33">
        <f>VLOOKUP($J4633,ASBVs!$A$2:$AP$1041,26,FALSE)</f>
        <v>52</v>
      </c>
      <c r="H4640" s="33">
        <f>VLOOKUP($J4633,ASBVs!$A$2:$AP$1041,28,FALSE)</f>
        <v>55</v>
      </c>
      <c r="I4640" s="99">
        <f>VLOOKUP($J4633,ASBVs!$A$2:$AQ$1041,43,FALSE)</f>
        <v>7.47</v>
      </c>
      <c r="J4640" s="79"/>
    </row>
    <row r="4641" spans="2:10" ht="12.6" customHeight="1" x14ac:dyDescent="0.3">
      <c r="B4641" s="87" t="s">
        <v>2695</v>
      </c>
      <c r="C4641" s="88"/>
      <c r="D4641" s="89" t="s">
        <v>2699</v>
      </c>
      <c r="E4641" s="90"/>
      <c r="F4641" s="91" t="str">
        <f>VLOOKUP($J4633,ASBVs!$A$2:$F$1041,6,FALSE)</f>
        <v xml:space="preserve"> </v>
      </c>
      <c r="G4641" s="34" t="s">
        <v>2669</v>
      </c>
      <c r="H4641" s="35" t="str">
        <f>VLOOKUP($J4633,ASBVs!$A$2:$AU$1041,46,FALSE)</f>
        <v>2</v>
      </c>
      <c r="I4641" s="34" t="s">
        <v>2670</v>
      </c>
      <c r="J4641" s="35" t="str">
        <f>VLOOKUP($J4633,ASBVs!$A$2:$AU$1041,47,FALSE)</f>
        <v>1</v>
      </c>
    </row>
    <row r="4642" spans="2:10" ht="12.6" customHeight="1" x14ac:dyDescent="0.3">
      <c r="B4642" s="93">
        <f>VLOOKUP($J4633,ASBVs!$A$2:$AS$1041,45,FALSE)</f>
        <v>124.62</v>
      </c>
      <c r="C4642" s="94"/>
      <c r="D4642" s="93">
        <f>VLOOKUP($J4633,ASBVs!$A$2:$AS$1041,44,FALSE)</f>
        <v>169.32</v>
      </c>
      <c r="E4642" s="94"/>
      <c r="F4642" s="92"/>
      <c r="G4642" s="34" t="s">
        <v>2671</v>
      </c>
      <c r="H4642" s="35" t="str">
        <f>VLOOKUP($J4633,ASBVs!$A$2:$AW$1041,48,FALSE)</f>
        <v>3</v>
      </c>
      <c r="I4642" s="34" t="s">
        <v>2672</v>
      </c>
      <c r="J4642" s="35">
        <f>VLOOKUP($J4633,ASBVs!$A$2:$AW$1041,49,FALSE)</f>
        <v>3</v>
      </c>
    </row>
    <row r="4643" spans="2:10" ht="12.6" customHeight="1" x14ac:dyDescent="0.3">
      <c r="B4643" s="36" t="s">
        <v>2696</v>
      </c>
      <c r="C4643" s="95" t="str">
        <f>VLOOKUP($J4633,ASBVs!$A$2:$E$1041,5,FALSE)</f>
        <v xml:space="preserve">Individual </v>
      </c>
      <c r="D4643" s="96"/>
      <c r="E4643" s="97" t="s">
        <v>2697</v>
      </c>
      <c r="F4643" s="98"/>
      <c r="G4643" s="74"/>
      <c r="H4643" s="75"/>
      <c r="I4643" s="37" t="s">
        <v>2698</v>
      </c>
      <c r="J4643" s="38"/>
    </row>
    <row r="4645" spans="2:10" ht="12.6" customHeight="1" x14ac:dyDescent="0.3">
      <c r="B4645" s="76" t="s">
        <v>2692</v>
      </c>
      <c r="C4645" s="77"/>
      <c r="D4645" s="20" t="str">
        <f>VLOOKUP($J4645,ASBVs!$A$2:$B$1041,2,FALSE)</f>
        <v>226662</v>
      </c>
      <c r="E4645" s="21"/>
      <c r="F4645" s="22" t="str">
        <f>VLOOKUP($J4645,ASBVs!$A$2:$J$1041,10,FALSE)</f>
        <v>Single</v>
      </c>
      <c r="G4645" s="78" t="str">
        <f>VLOOKUP($J4645,ASBVs!$A$2:$AX$1041,50,FALSE)</f>
        <v xml:space="preserve"> </v>
      </c>
      <c r="H4645" s="79"/>
      <c r="I4645" s="23" t="s">
        <v>2693</v>
      </c>
      <c r="J4645" s="24">
        <v>378</v>
      </c>
    </row>
    <row r="4646" spans="2:10" ht="12.6" customHeight="1" x14ac:dyDescent="0.3">
      <c r="B4646" s="25" t="s">
        <v>2694</v>
      </c>
      <c r="C4646" s="80" t="str">
        <f>VLOOKUP($J4645,ASBVs!$A$2:$H$1041,8,FALSE)</f>
        <v>215404</v>
      </c>
      <c r="D4646" s="80"/>
      <c r="E4646" s="81"/>
      <c r="F4646" s="26" t="s">
        <v>2639</v>
      </c>
      <c r="G4646" s="82">
        <f>VLOOKUP($J4645,ASBVs!$A$2:$I$1041,9,FALSE)</f>
        <v>44736</v>
      </c>
      <c r="H4646" s="83"/>
      <c r="I4646" s="83"/>
      <c r="J4646" s="84"/>
    </row>
    <row r="4647" spans="2:10" ht="12.6" customHeight="1" x14ac:dyDescent="0.3">
      <c r="B4647" s="27" t="s">
        <v>0</v>
      </c>
      <c r="C4647" s="28" t="s">
        <v>1</v>
      </c>
      <c r="D4647" s="28" t="s">
        <v>2</v>
      </c>
      <c r="E4647" s="28" t="s">
        <v>3</v>
      </c>
      <c r="F4647" s="27" t="s">
        <v>4</v>
      </c>
      <c r="G4647" s="28" t="s">
        <v>1093</v>
      </c>
      <c r="H4647" s="28" t="s">
        <v>1092</v>
      </c>
      <c r="I4647" s="28" t="s">
        <v>5</v>
      </c>
      <c r="J4647" s="28" t="s">
        <v>2652</v>
      </c>
    </row>
    <row r="4648" spans="2:10" ht="12.6" customHeight="1" x14ac:dyDescent="0.3">
      <c r="B4648" s="29">
        <f>VLOOKUP($J4645,ASBVs!$A$2:$AP$1041,11,FALSE)</f>
        <v>0.73</v>
      </c>
      <c r="C4648" s="29">
        <f>VLOOKUP($J4645,ASBVs!$A$2:$AP$1041,13,FALSE)</f>
        <v>9.42</v>
      </c>
      <c r="D4648" s="29">
        <f>VLOOKUP($J4645,ASBVs!$A$2:$AP$1041,15,FALSE)</f>
        <v>12.87</v>
      </c>
      <c r="E4648" s="29">
        <f>VLOOKUP($J4645,ASBVs!$A$2:$AP$1041,17,FALSE)</f>
        <v>-0.34</v>
      </c>
      <c r="F4648" s="29">
        <f>VLOOKUP($J4645,ASBVs!$A$2:$AP$1041,19,FALSE)</f>
        <v>2.14</v>
      </c>
      <c r="G4648" s="39">
        <f>VLOOKUP($J4645,ASBVs!$A$2:$AP$1041,41,FALSE)</f>
        <v>0.36</v>
      </c>
      <c r="H4648" s="39">
        <f>VLOOKUP($J4645,ASBVs!$A$2:$AP$1041,39,FALSE)</f>
        <v>0.24</v>
      </c>
      <c r="I4648" s="29">
        <f>VLOOKUP($J4645,ASBVs!$A$2:$AP$1041,21,FALSE)</f>
        <v>-0.19</v>
      </c>
      <c r="J4648" s="39">
        <f>VLOOKUP($J4645,ASBVs!$A$2:$AP$1041,31,FALSE)</f>
        <v>0.28000000000000003</v>
      </c>
    </row>
    <row r="4649" spans="2:10" ht="12.6" customHeight="1" x14ac:dyDescent="0.3">
      <c r="B4649" s="29">
        <f>VLOOKUP($J4645,ASBVs!$A$2:$AP$1041,12,FALSE)</f>
        <v>64</v>
      </c>
      <c r="C4649" s="29">
        <f>VLOOKUP($J4645,ASBVs!$A$2:$AP$1041,14,FALSE)</f>
        <v>69</v>
      </c>
      <c r="D4649" s="29">
        <f>VLOOKUP($J4645,ASBVs!$A$2:$AP$1041,16,FALSE)</f>
        <v>56</v>
      </c>
      <c r="E4649" s="29">
        <f>VLOOKUP($J4645,ASBVs!$A$2:$AP$1041,18,FALSE)</f>
        <v>62</v>
      </c>
      <c r="F4649" s="29">
        <f>VLOOKUP($J4645,ASBVs!$A$2:$AP$1041,20,FALSE)</f>
        <v>63</v>
      </c>
      <c r="G4649" s="29">
        <f>VLOOKUP($J4645,ASBVs!$A$2:$AP$1041,42,FALSE)</f>
        <v>48</v>
      </c>
      <c r="H4649" s="29">
        <f>VLOOKUP($J4645,ASBVs!$A$2:$AP$1041,40,FALSE)</f>
        <v>41</v>
      </c>
      <c r="I4649" s="29">
        <f>VLOOKUP($J4645,ASBVs!$A$2:$AP$1041,22,FALSE)</f>
        <v>49</v>
      </c>
      <c r="J4649" s="29">
        <f>VLOOKUP($J4645,ASBVs!$A$2:$AP$1041,32,FALSE)</f>
        <v>47</v>
      </c>
    </row>
    <row r="4650" spans="2:10" ht="12.6" customHeight="1" x14ac:dyDescent="0.3">
      <c r="B4650" s="31" t="s">
        <v>1089</v>
      </c>
      <c r="C4650" s="27" t="s">
        <v>1090</v>
      </c>
      <c r="D4650" s="27" t="s">
        <v>1091</v>
      </c>
      <c r="E4650" s="27" t="s">
        <v>8</v>
      </c>
      <c r="F4650" s="27" t="s">
        <v>6</v>
      </c>
      <c r="G4650" s="27" t="s">
        <v>7</v>
      </c>
      <c r="H4650" s="27" t="s">
        <v>2638</v>
      </c>
      <c r="I4650" s="85" t="s">
        <v>2700</v>
      </c>
      <c r="J4650" s="86"/>
    </row>
    <row r="4651" spans="2:10" ht="12.6" customHeight="1" x14ac:dyDescent="0.3">
      <c r="B4651" s="30">
        <f>VLOOKUP($J4645,ASBVs!$A$2:$AP$1041,33,FALSE)</f>
        <v>7.0000000000000007E-2</v>
      </c>
      <c r="C4651" s="30">
        <f>VLOOKUP($J4645,ASBVs!$A$2:$AP$1041,35,FALSE)</f>
        <v>0.14000000000000001</v>
      </c>
      <c r="D4651" s="30">
        <f>VLOOKUP($J4645,ASBVs!$A$2:$AP$1041,37,FALSE)</f>
        <v>0.01</v>
      </c>
      <c r="E4651" s="32">
        <f>VLOOKUP($J4645,ASBVs!$A$2:$AP$1041,29,FALSE)</f>
        <v>5.89</v>
      </c>
      <c r="F4651" s="32">
        <f>VLOOKUP($J4645,ASBVs!$A$2:$AP$1041,23,FALSE)</f>
        <v>-0.59</v>
      </c>
      <c r="G4651" s="32">
        <f>VLOOKUP($J4645,ASBVs!$A$2:$AP$1041,25,FALSE)</f>
        <v>4.9800000000000004</v>
      </c>
      <c r="H4651" s="32">
        <f>VLOOKUP($J4645,ASBVs!$A$2:$AP$1041,27,FALSE)</f>
        <v>2.3199999999999998</v>
      </c>
      <c r="I4651" s="86"/>
      <c r="J4651" s="86"/>
    </row>
    <row r="4652" spans="2:10" ht="12.6" customHeight="1" x14ac:dyDescent="0.3">
      <c r="B4652" s="33">
        <f>VLOOKUP($J4645,ASBVs!$A$2:$AP$1041,34,FALSE)</f>
        <v>37</v>
      </c>
      <c r="C4652" s="33">
        <f>VLOOKUP($J4645,ASBVs!$A$2:$AP$1041,36,FALSE)</f>
        <v>44</v>
      </c>
      <c r="D4652" s="33">
        <f>VLOOKUP($J4645,ASBVs!$A$2:$AP$1041,38,FALSE)</f>
        <v>31</v>
      </c>
      <c r="E4652" s="33">
        <f>VLOOKUP($J4645,ASBVs!$A$2:$AP$1041,30,FALSE)</f>
        <v>58</v>
      </c>
      <c r="F4652" s="33">
        <f>VLOOKUP($J4645,ASBVs!$A$2:$AP$1041,24,FALSE)</f>
        <v>43</v>
      </c>
      <c r="G4652" s="33">
        <f>VLOOKUP($J4645,ASBVs!$A$2:$AP$1041,26,FALSE)</f>
        <v>43</v>
      </c>
      <c r="H4652" s="33">
        <f>VLOOKUP($J4645,ASBVs!$A$2:$AP$1041,28,FALSE)</f>
        <v>47</v>
      </c>
      <c r="I4652" s="99">
        <f>VLOOKUP($J4645,ASBVs!$A$2:$AQ$1041,43,FALSE)</f>
        <v>9.23</v>
      </c>
      <c r="J4652" s="79"/>
    </row>
    <row r="4653" spans="2:10" ht="12.6" customHeight="1" x14ac:dyDescent="0.3">
      <c r="B4653" s="87" t="s">
        <v>2695</v>
      </c>
      <c r="C4653" s="88"/>
      <c r="D4653" s="89" t="s">
        <v>2699</v>
      </c>
      <c r="E4653" s="90"/>
      <c r="F4653" s="91" t="str">
        <f>VLOOKUP($J4645,ASBVs!$A$2:$F$1041,6,FALSE)</f>
        <v xml:space="preserve"> </v>
      </c>
      <c r="G4653" s="34" t="s">
        <v>2669</v>
      </c>
      <c r="H4653" s="35" t="str">
        <f>VLOOKUP($J4645,ASBVs!$A$2:$AU$1041,46,FALSE)</f>
        <v>2</v>
      </c>
      <c r="I4653" s="34" t="s">
        <v>2670</v>
      </c>
      <c r="J4653" s="35" t="str">
        <f>VLOOKUP($J4645,ASBVs!$A$2:$AU$1041,47,FALSE)</f>
        <v>2</v>
      </c>
    </row>
    <row r="4654" spans="2:10" ht="12.6" customHeight="1" x14ac:dyDescent="0.3">
      <c r="B4654" s="93">
        <f>VLOOKUP($J4645,ASBVs!$A$2:$AS$1041,45,FALSE)</f>
        <v>123.68</v>
      </c>
      <c r="C4654" s="94"/>
      <c r="D4654" s="93">
        <f>VLOOKUP($J4645,ASBVs!$A$2:$AS$1041,44,FALSE)</f>
        <v>167.86</v>
      </c>
      <c r="E4654" s="94"/>
      <c r="F4654" s="92"/>
      <c r="G4654" s="34" t="s">
        <v>2671</v>
      </c>
      <c r="H4654" s="35" t="str">
        <f>VLOOKUP($J4645,ASBVs!$A$2:$AW$1041,48,FALSE)</f>
        <v>3</v>
      </c>
      <c r="I4654" s="34" t="s">
        <v>2672</v>
      </c>
      <c r="J4654" s="35">
        <f>VLOOKUP($J4645,ASBVs!$A$2:$AW$1041,49,FALSE)</f>
        <v>2</v>
      </c>
    </row>
    <row r="4655" spans="2:10" ht="12.6" customHeight="1" x14ac:dyDescent="0.3">
      <c r="B4655" s="36" t="s">
        <v>2696</v>
      </c>
      <c r="C4655" s="95" t="str">
        <f>VLOOKUP($J4645,ASBVs!$A$2:$E$1041,5,FALSE)</f>
        <v xml:space="preserve">Individual </v>
      </c>
      <c r="D4655" s="96"/>
      <c r="E4655" s="97" t="s">
        <v>2697</v>
      </c>
      <c r="F4655" s="98"/>
      <c r="G4655" s="74"/>
      <c r="H4655" s="75"/>
      <c r="I4655" s="37" t="s">
        <v>2698</v>
      </c>
      <c r="J4655" s="38"/>
    </row>
    <row r="4657" spans="2:10" ht="12.6" customHeight="1" x14ac:dyDescent="0.3">
      <c r="B4657" s="76" t="s">
        <v>2692</v>
      </c>
      <c r="C4657" s="77"/>
      <c r="D4657" s="20" t="str">
        <f>VLOOKUP($J4657,ASBVs!$A$2:$B$1041,2,FALSE)</f>
        <v>226549</v>
      </c>
      <c r="E4657" s="21"/>
      <c r="F4657" s="22" t="str">
        <f>VLOOKUP($J4657,ASBVs!$A$2:$J$1041,10,FALSE)</f>
        <v>Twin</v>
      </c>
      <c r="G4657" s="78" t="str">
        <f>VLOOKUP($J4657,ASBVs!$A$2:$AX$1041,50,FALSE)</f>
        <v xml:space="preserve"> </v>
      </c>
      <c r="H4657" s="79"/>
      <c r="I4657" s="23" t="s">
        <v>2693</v>
      </c>
      <c r="J4657" s="24">
        <v>379</v>
      </c>
    </row>
    <row r="4658" spans="2:10" ht="12.6" customHeight="1" x14ac:dyDescent="0.3">
      <c r="B4658" s="25" t="s">
        <v>2694</v>
      </c>
      <c r="C4658" s="80" t="str">
        <f>VLOOKUP($J4657,ASBVs!$A$2:$H$1041,8,FALSE)</f>
        <v>218959</v>
      </c>
      <c r="D4658" s="80"/>
      <c r="E4658" s="81"/>
      <c r="F4658" s="26" t="s">
        <v>2639</v>
      </c>
      <c r="G4658" s="82">
        <f>VLOOKUP($J4657,ASBVs!$A$2:$I$1041,9,FALSE)</f>
        <v>44734</v>
      </c>
      <c r="H4658" s="83"/>
      <c r="I4658" s="83"/>
      <c r="J4658" s="84"/>
    </row>
    <row r="4659" spans="2:10" ht="12.6" customHeight="1" x14ac:dyDescent="0.3">
      <c r="B4659" s="27" t="s">
        <v>0</v>
      </c>
      <c r="C4659" s="28" t="s">
        <v>1</v>
      </c>
      <c r="D4659" s="28" t="s">
        <v>2</v>
      </c>
      <c r="E4659" s="28" t="s">
        <v>3</v>
      </c>
      <c r="F4659" s="27" t="s">
        <v>4</v>
      </c>
      <c r="G4659" s="28" t="s">
        <v>1093</v>
      </c>
      <c r="H4659" s="28" t="s">
        <v>1092</v>
      </c>
      <c r="I4659" s="28" t="s">
        <v>5</v>
      </c>
      <c r="J4659" s="28" t="s">
        <v>2652</v>
      </c>
    </row>
    <row r="4660" spans="2:10" ht="12.6" customHeight="1" x14ac:dyDescent="0.3">
      <c r="B4660" s="29">
        <f>VLOOKUP($J4657,ASBVs!$A$2:$AP$1041,11,FALSE)</f>
        <v>0.39</v>
      </c>
      <c r="C4660" s="29">
        <f>VLOOKUP($J4657,ASBVs!$A$2:$AP$1041,13,FALSE)</f>
        <v>10</v>
      </c>
      <c r="D4660" s="29">
        <f>VLOOKUP($J4657,ASBVs!$A$2:$AP$1041,15,FALSE)</f>
        <v>16.55</v>
      </c>
      <c r="E4660" s="29">
        <f>VLOOKUP($J4657,ASBVs!$A$2:$AP$1041,17,FALSE)</f>
        <v>-0.02</v>
      </c>
      <c r="F4660" s="29">
        <f>VLOOKUP($J4657,ASBVs!$A$2:$AP$1041,19,FALSE)</f>
        <v>2.33</v>
      </c>
      <c r="G4660" s="39">
        <f>VLOOKUP($J4657,ASBVs!$A$2:$AP$1041,41,FALSE)</f>
        <v>0.46</v>
      </c>
      <c r="H4660" s="39">
        <f>VLOOKUP($J4657,ASBVs!$A$2:$AP$1041,39,FALSE)</f>
        <v>0.21</v>
      </c>
      <c r="I4660" s="29">
        <f>VLOOKUP($J4657,ASBVs!$A$2:$AP$1041,21,FALSE)</f>
        <v>0.21</v>
      </c>
      <c r="J4660" s="39">
        <f>VLOOKUP($J4657,ASBVs!$A$2:$AP$1041,31,FALSE)</f>
        <v>0.32</v>
      </c>
    </row>
    <row r="4661" spans="2:10" ht="12.6" customHeight="1" x14ac:dyDescent="0.3">
      <c r="B4661" s="29">
        <f>VLOOKUP($J4657,ASBVs!$A$2:$AP$1041,12,FALSE)</f>
        <v>64</v>
      </c>
      <c r="C4661" s="29">
        <f>VLOOKUP($J4657,ASBVs!$A$2:$AP$1041,14,FALSE)</f>
        <v>69</v>
      </c>
      <c r="D4661" s="29">
        <f>VLOOKUP($J4657,ASBVs!$A$2:$AP$1041,16,FALSE)</f>
        <v>56</v>
      </c>
      <c r="E4661" s="29">
        <f>VLOOKUP($J4657,ASBVs!$A$2:$AP$1041,18,FALSE)</f>
        <v>62</v>
      </c>
      <c r="F4661" s="29">
        <f>VLOOKUP($J4657,ASBVs!$A$2:$AP$1041,20,FALSE)</f>
        <v>64</v>
      </c>
      <c r="G4661" s="29">
        <f>VLOOKUP($J4657,ASBVs!$A$2:$AP$1041,42,FALSE)</f>
        <v>51</v>
      </c>
      <c r="H4661" s="29">
        <f>VLOOKUP($J4657,ASBVs!$A$2:$AP$1041,40,FALSE)</f>
        <v>44</v>
      </c>
      <c r="I4661" s="29">
        <f>VLOOKUP($J4657,ASBVs!$A$2:$AP$1041,22,FALSE)</f>
        <v>51</v>
      </c>
      <c r="J4661" s="29">
        <f>VLOOKUP($J4657,ASBVs!$A$2:$AP$1041,32,FALSE)</f>
        <v>49</v>
      </c>
    </row>
    <row r="4662" spans="2:10" ht="12.6" customHeight="1" x14ac:dyDescent="0.3">
      <c r="B4662" s="31" t="s">
        <v>1089</v>
      </c>
      <c r="C4662" s="27" t="s">
        <v>1090</v>
      </c>
      <c r="D4662" s="27" t="s">
        <v>1091</v>
      </c>
      <c r="E4662" s="27" t="s">
        <v>8</v>
      </c>
      <c r="F4662" s="27" t="s">
        <v>6</v>
      </c>
      <c r="G4662" s="27" t="s">
        <v>7</v>
      </c>
      <c r="H4662" s="27" t="s">
        <v>2638</v>
      </c>
      <c r="I4662" s="85" t="s">
        <v>2700</v>
      </c>
      <c r="J4662" s="86"/>
    </row>
    <row r="4663" spans="2:10" ht="12.6" customHeight="1" x14ac:dyDescent="0.3">
      <c r="B4663" s="30">
        <f>VLOOKUP($J4657,ASBVs!$A$2:$AP$1041,33,FALSE)</f>
        <v>0.04</v>
      </c>
      <c r="C4663" s="30">
        <f>VLOOKUP($J4657,ASBVs!$A$2:$AP$1041,35,FALSE)</f>
        <v>0.13</v>
      </c>
      <c r="D4663" s="30">
        <f>VLOOKUP($J4657,ASBVs!$A$2:$AP$1041,37,FALSE)</f>
        <v>0.03</v>
      </c>
      <c r="E4663" s="32">
        <f>VLOOKUP($J4657,ASBVs!$A$2:$AP$1041,29,FALSE)</f>
        <v>5.48</v>
      </c>
      <c r="F4663" s="32">
        <f>VLOOKUP($J4657,ASBVs!$A$2:$AP$1041,23,FALSE)</f>
        <v>-0.52</v>
      </c>
      <c r="G4663" s="32">
        <f>VLOOKUP($J4657,ASBVs!$A$2:$AP$1041,25,FALSE)</f>
        <v>6.08</v>
      </c>
      <c r="H4663" s="32">
        <f>VLOOKUP($J4657,ASBVs!$A$2:$AP$1041,27,FALSE)</f>
        <v>2.61</v>
      </c>
      <c r="I4663" s="86"/>
      <c r="J4663" s="86"/>
    </row>
    <row r="4664" spans="2:10" ht="12.6" customHeight="1" x14ac:dyDescent="0.3">
      <c r="B4664" s="33">
        <f>VLOOKUP($J4657,ASBVs!$A$2:$AP$1041,34,FALSE)</f>
        <v>39</v>
      </c>
      <c r="C4664" s="33">
        <f>VLOOKUP($J4657,ASBVs!$A$2:$AP$1041,36,FALSE)</f>
        <v>47</v>
      </c>
      <c r="D4664" s="33">
        <f>VLOOKUP($J4657,ASBVs!$A$2:$AP$1041,38,FALSE)</f>
        <v>34</v>
      </c>
      <c r="E4664" s="33">
        <f>VLOOKUP($J4657,ASBVs!$A$2:$AP$1041,30,FALSE)</f>
        <v>58</v>
      </c>
      <c r="F4664" s="33">
        <f>VLOOKUP($J4657,ASBVs!$A$2:$AP$1041,24,FALSE)</f>
        <v>46</v>
      </c>
      <c r="G4664" s="33">
        <f>VLOOKUP($J4657,ASBVs!$A$2:$AP$1041,26,FALSE)</f>
        <v>45</v>
      </c>
      <c r="H4664" s="33">
        <f>VLOOKUP($J4657,ASBVs!$A$2:$AP$1041,28,FALSE)</f>
        <v>48</v>
      </c>
      <c r="I4664" s="99">
        <f>VLOOKUP($J4657,ASBVs!$A$2:$AQ$1041,43,FALSE)</f>
        <v>10.210000000000001</v>
      </c>
      <c r="J4664" s="79"/>
    </row>
    <row r="4665" spans="2:10" ht="12.6" customHeight="1" x14ac:dyDescent="0.3">
      <c r="B4665" s="87" t="s">
        <v>2695</v>
      </c>
      <c r="C4665" s="88"/>
      <c r="D4665" s="89" t="s">
        <v>2699</v>
      </c>
      <c r="E4665" s="90"/>
      <c r="F4665" s="91" t="str">
        <f>VLOOKUP($J4657,ASBVs!$A$2:$F$1041,6,FALSE)</f>
        <v xml:space="preserve"> </v>
      </c>
      <c r="G4665" s="34" t="s">
        <v>2669</v>
      </c>
      <c r="H4665" s="35" t="str">
        <f>VLOOKUP($J4657,ASBVs!$A$2:$AU$1041,46,FALSE)</f>
        <v>2</v>
      </c>
      <c r="I4665" s="34" t="s">
        <v>2670</v>
      </c>
      <c r="J4665" s="35" t="str">
        <f>VLOOKUP($J4657,ASBVs!$A$2:$AU$1041,47,FALSE)</f>
        <v>1</v>
      </c>
    </row>
    <row r="4666" spans="2:10" ht="12.6" customHeight="1" x14ac:dyDescent="0.3">
      <c r="B4666" s="93">
        <f>VLOOKUP($J4657,ASBVs!$A$2:$AS$1041,45,FALSE)</f>
        <v>122.88</v>
      </c>
      <c r="C4666" s="94"/>
      <c r="D4666" s="93">
        <f>VLOOKUP($J4657,ASBVs!$A$2:$AS$1041,44,FALSE)</f>
        <v>166.69</v>
      </c>
      <c r="E4666" s="94"/>
      <c r="F4666" s="92"/>
      <c r="G4666" s="34" t="s">
        <v>2671</v>
      </c>
      <c r="H4666" s="35" t="str">
        <f>VLOOKUP($J4657,ASBVs!$A$2:$AW$1041,48,FALSE)</f>
        <v>1</v>
      </c>
      <c r="I4666" s="34" t="s">
        <v>2672</v>
      </c>
      <c r="J4666" s="35">
        <f>VLOOKUP($J4657,ASBVs!$A$2:$AW$1041,49,FALSE)</f>
        <v>3</v>
      </c>
    </row>
    <row r="4667" spans="2:10" ht="12.6" customHeight="1" x14ac:dyDescent="0.3">
      <c r="B4667" s="36" t="s">
        <v>2696</v>
      </c>
      <c r="C4667" s="95" t="str">
        <f>VLOOKUP($J4657,ASBVs!$A$2:$E$1041,5,FALSE)</f>
        <v xml:space="preserve">Individual </v>
      </c>
      <c r="D4667" s="96"/>
      <c r="E4667" s="97" t="s">
        <v>2697</v>
      </c>
      <c r="F4667" s="98"/>
      <c r="G4667" s="74"/>
      <c r="H4667" s="75"/>
      <c r="I4667" s="37" t="s">
        <v>2698</v>
      </c>
      <c r="J4667" s="38"/>
    </row>
    <row r="4669" spans="2:10" ht="12.6" customHeight="1" x14ac:dyDescent="0.3">
      <c r="B4669" s="76" t="s">
        <v>2692</v>
      </c>
      <c r="C4669" s="77"/>
      <c r="D4669" s="20" t="str">
        <f>VLOOKUP($J4669,ASBVs!$A$2:$B$1041,2,FALSE)</f>
        <v>225992</v>
      </c>
      <c r="E4669" s="21"/>
      <c r="F4669" s="22" t="str">
        <f>VLOOKUP($J4669,ASBVs!$A$2:$J$1041,10,FALSE)</f>
        <v>Twin</v>
      </c>
      <c r="G4669" s="78" t="str">
        <f>VLOOKUP($J4669,ASBVs!$A$2:$AX$1041,50,FALSE)</f>
        <v xml:space="preserve"> </v>
      </c>
      <c r="H4669" s="79"/>
      <c r="I4669" s="23" t="s">
        <v>2693</v>
      </c>
      <c r="J4669" s="24">
        <v>380</v>
      </c>
    </row>
    <row r="4670" spans="2:10" ht="12.6" customHeight="1" x14ac:dyDescent="0.3">
      <c r="B4670" s="25" t="s">
        <v>2694</v>
      </c>
      <c r="C4670" s="80" t="str">
        <f>VLOOKUP($J4669,ASBVs!$A$2:$H$1041,8,FALSE)</f>
        <v>218959</v>
      </c>
      <c r="D4670" s="80"/>
      <c r="E4670" s="81"/>
      <c r="F4670" s="26" t="s">
        <v>2639</v>
      </c>
      <c r="G4670" s="82">
        <f>VLOOKUP($J4669,ASBVs!$A$2:$I$1041,9,FALSE)</f>
        <v>44733</v>
      </c>
      <c r="H4670" s="83"/>
      <c r="I4670" s="83"/>
      <c r="J4670" s="84"/>
    </row>
    <row r="4671" spans="2:10" ht="12.6" customHeight="1" x14ac:dyDescent="0.3">
      <c r="B4671" s="27" t="s">
        <v>0</v>
      </c>
      <c r="C4671" s="28" t="s">
        <v>1</v>
      </c>
      <c r="D4671" s="28" t="s">
        <v>2</v>
      </c>
      <c r="E4671" s="28" t="s">
        <v>3</v>
      </c>
      <c r="F4671" s="27" t="s">
        <v>4</v>
      </c>
      <c r="G4671" s="28" t="s">
        <v>1093</v>
      </c>
      <c r="H4671" s="28" t="s">
        <v>1092</v>
      </c>
      <c r="I4671" s="28" t="s">
        <v>5</v>
      </c>
      <c r="J4671" s="28" t="s">
        <v>2652</v>
      </c>
    </row>
    <row r="4672" spans="2:10" ht="12.6" customHeight="1" x14ac:dyDescent="0.3">
      <c r="B4672" s="29">
        <f>VLOOKUP($J4669,ASBVs!$A$2:$AP$1041,11,FALSE)</f>
        <v>0.26</v>
      </c>
      <c r="C4672" s="29">
        <f>VLOOKUP($J4669,ASBVs!$A$2:$AP$1041,13,FALSE)</f>
        <v>7.68</v>
      </c>
      <c r="D4672" s="29">
        <f>VLOOKUP($J4669,ASBVs!$A$2:$AP$1041,15,FALSE)</f>
        <v>13.7</v>
      </c>
      <c r="E4672" s="29">
        <f>VLOOKUP($J4669,ASBVs!$A$2:$AP$1041,17,FALSE)</f>
        <v>0.27</v>
      </c>
      <c r="F4672" s="29">
        <f>VLOOKUP($J4669,ASBVs!$A$2:$AP$1041,19,FALSE)</f>
        <v>2.37</v>
      </c>
      <c r="G4672" s="39">
        <f>VLOOKUP($J4669,ASBVs!$A$2:$AP$1041,41,FALSE)</f>
        <v>0.47</v>
      </c>
      <c r="H4672" s="39">
        <f>VLOOKUP($J4669,ASBVs!$A$2:$AP$1041,39,FALSE)</f>
        <v>0.28999999999999998</v>
      </c>
      <c r="I4672" s="29">
        <f>VLOOKUP($J4669,ASBVs!$A$2:$AP$1041,21,FALSE)</f>
        <v>-0.54</v>
      </c>
      <c r="J4672" s="39">
        <f>VLOOKUP($J4669,ASBVs!$A$2:$AP$1041,31,FALSE)</f>
        <v>0.32</v>
      </c>
    </row>
    <row r="4673" spans="2:10" ht="12.6" customHeight="1" x14ac:dyDescent="0.3">
      <c r="B4673" s="29">
        <f>VLOOKUP($J4669,ASBVs!$A$2:$AP$1041,12,FALSE)</f>
        <v>64</v>
      </c>
      <c r="C4673" s="29">
        <f>VLOOKUP($J4669,ASBVs!$A$2:$AP$1041,14,FALSE)</f>
        <v>69</v>
      </c>
      <c r="D4673" s="29">
        <f>VLOOKUP($J4669,ASBVs!$A$2:$AP$1041,16,FALSE)</f>
        <v>56</v>
      </c>
      <c r="E4673" s="29">
        <f>VLOOKUP($J4669,ASBVs!$A$2:$AP$1041,18,FALSE)</f>
        <v>63</v>
      </c>
      <c r="F4673" s="29">
        <f>VLOOKUP($J4669,ASBVs!$A$2:$AP$1041,20,FALSE)</f>
        <v>64</v>
      </c>
      <c r="G4673" s="29">
        <f>VLOOKUP($J4669,ASBVs!$A$2:$AP$1041,42,FALSE)</f>
        <v>51</v>
      </c>
      <c r="H4673" s="29">
        <f>VLOOKUP($J4669,ASBVs!$A$2:$AP$1041,40,FALSE)</f>
        <v>44</v>
      </c>
      <c r="I4673" s="29">
        <f>VLOOKUP($J4669,ASBVs!$A$2:$AP$1041,22,FALSE)</f>
        <v>52</v>
      </c>
      <c r="J4673" s="29">
        <f>VLOOKUP($J4669,ASBVs!$A$2:$AP$1041,32,FALSE)</f>
        <v>49</v>
      </c>
    </row>
    <row r="4674" spans="2:10" ht="12.6" customHeight="1" x14ac:dyDescent="0.3">
      <c r="B4674" s="31" t="s">
        <v>1089</v>
      </c>
      <c r="C4674" s="27" t="s">
        <v>1090</v>
      </c>
      <c r="D4674" s="27" t="s">
        <v>1091</v>
      </c>
      <c r="E4674" s="27" t="s">
        <v>8</v>
      </c>
      <c r="F4674" s="27" t="s">
        <v>6</v>
      </c>
      <c r="G4674" s="27" t="s">
        <v>7</v>
      </c>
      <c r="H4674" s="27" t="s">
        <v>2638</v>
      </c>
      <c r="I4674" s="85" t="s">
        <v>2700</v>
      </c>
      <c r="J4674" s="86"/>
    </row>
    <row r="4675" spans="2:10" ht="12.6" customHeight="1" x14ac:dyDescent="0.3">
      <c r="B4675" s="30">
        <f>VLOOKUP($J4669,ASBVs!$A$2:$AP$1041,33,FALSE)</f>
        <v>0.05</v>
      </c>
      <c r="C4675" s="30">
        <f>VLOOKUP($J4669,ASBVs!$A$2:$AP$1041,35,FALSE)</f>
        <v>0.28999999999999998</v>
      </c>
      <c r="D4675" s="30">
        <f>VLOOKUP($J4669,ASBVs!$A$2:$AP$1041,37,FALSE)</f>
        <v>0.01</v>
      </c>
      <c r="E4675" s="32">
        <f>VLOOKUP($J4669,ASBVs!$A$2:$AP$1041,29,FALSE)</f>
        <v>4.2699999999999996</v>
      </c>
      <c r="F4675" s="32">
        <f>VLOOKUP($J4669,ASBVs!$A$2:$AP$1041,23,FALSE)</f>
        <v>-0.31</v>
      </c>
      <c r="G4675" s="32">
        <f>VLOOKUP($J4669,ASBVs!$A$2:$AP$1041,25,FALSE)</f>
        <v>3.86</v>
      </c>
      <c r="H4675" s="32">
        <f>VLOOKUP($J4669,ASBVs!$A$2:$AP$1041,27,FALSE)</f>
        <v>2.4300000000000002</v>
      </c>
      <c r="I4675" s="86"/>
      <c r="J4675" s="86"/>
    </row>
    <row r="4676" spans="2:10" ht="12.6" customHeight="1" x14ac:dyDescent="0.3">
      <c r="B4676" s="33">
        <f>VLOOKUP($J4669,ASBVs!$A$2:$AP$1041,34,FALSE)</f>
        <v>38</v>
      </c>
      <c r="C4676" s="33">
        <f>VLOOKUP($J4669,ASBVs!$A$2:$AP$1041,36,FALSE)</f>
        <v>47</v>
      </c>
      <c r="D4676" s="33">
        <f>VLOOKUP($J4669,ASBVs!$A$2:$AP$1041,38,FALSE)</f>
        <v>32</v>
      </c>
      <c r="E4676" s="33">
        <f>VLOOKUP($J4669,ASBVs!$A$2:$AP$1041,30,FALSE)</f>
        <v>58</v>
      </c>
      <c r="F4676" s="33">
        <f>VLOOKUP($J4669,ASBVs!$A$2:$AP$1041,24,FALSE)</f>
        <v>45</v>
      </c>
      <c r="G4676" s="33">
        <f>VLOOKUP($J4669,ASBVs!$A$2:$AP$1041,26,FALSE)</f>
        <v>45</v>
      </c>
      <c r="H4676" s="33">
        <f>VLOOKUP($J4669,ASBVs!$A$2:$AP$1041,28,FALSE)</f>
        <v>48</v>
      </c>
      <c r="I4676" s="99">
        <f>VLOOKUP($J4669,ASBVs!$A$2:$AQ$1041,43,FALSE)</f>
        <v>7.14</v>
      </c>
      <c r="J4676" s="79"/>
    </row>
    <row r="4677" spans="2:10" ht="12.6" customHeight="1" x14ac:dyDescent="0.3">
      <c r="B4677" s="87" t="s">
        <v>2695</v>
      </c>
      <c r="C4677" s="88"/>
      <c r="D4677" s="89" t="s">
        <v>2699</v>
      </c>
      <c r="E4677" s="90"/>
      <c r="F4677" s="91" t="str">
        <f>VLOOKUP($J4669,ASBVs!$A$2:$F$1041,6,FALSE)</f>
        <v xml:space="preserve"> </v>
      </c>
      <c r="G4677" s="34" t="s">
        <v>2669</v>
      </c>
      <c r="H4677" s="35" t="str">
        <f>VLOOKUP($J4669,ASBVs!$A$2:$AU$1041,46,FALSE)</f>
        <v>2</v>
      </c>
      <c r="I4677" s="34" t="s">
        <v>2670</v>
      </c>
      <c r="J4677" s="35" t="str">
        <f>VLOOKUP($J4669,ASBVs!$A$2:$AU$1041,47,FALSE)</f>
        <v>2</v>
      </c>
    </row>
    <row r="4678" spans="2:10" ht="12.6" customHeight="1" x14ac:dyDescent="0.3">
      <c r="B4678" s="93">
        <f>VLOOKUP($J4669,ASBVs!$A$2:$AS$1041,45,FALSE)</f>
        <v>122.63</v>
      </c>
      <c r="C4678" s="94"/>
      <c r="D4678" s="93">
        <f>VLOOKUP($J4669,ASBVs!$A$2:$AS$1041,44,FALSE)</f>
        <v>162.4</v>
      </c>
      <c r="E4678" s="94"/>
      <c r="F4678" s="92"/>
      <c r="G4678" s="34" t="s">
        <v>2671</v>
      </c>
      <c r="H4678" s="35" t="str">
        <f>VLOOKUP($J4669,ASBVs!$A$2:$AW$1041,48,FALSE)</f>
        <v>3</v>
      </c>
      <c r="I4678" s="34" t="s">
        <v>2672</v>
      </c>
      <c r="J4678" s="35">
        <f>VLOOKUP($J4669,ASBVs!$A$2:$AW$1041,49,FALSE)</f>
        <v>3</v>
      </c>
    </row>
    <row r="4679" spans="2:10" ht="12.6" customHeight="1" x14ac:dyDescent="0.3">
      <c r="B4679" s="36" t="s">
        <v>2696</v>
      </c>
      <c r="C4679" s="95" t="str">
        <f>VLOOKUP($J4669,ASBVs!$A$2:$E$1041,5,FALSE)</f>
        <v xml:space="preserve">Individual </v>
      </c>
      <c r="D4679" s="96"/>
      <c r="E4679" s="97" t="s">
        <v>2697</v>
      </c>
      <c r="F4679" s="98"/>
      <c r="G4679" s="74"/>
      <c r="H4679" s="75"/>
      <c r="I4679" s="37" t="s">
        <v>2698</v>
      </c>
      <c r="J4679" s="38"/>
    </row>
    <row r="4681" spans="2:10" ht="12.6" customHeight="1" x14ac:dyDescent="0.3">
      <c r="B4681" s="76" t="s">
        <v>2692</v>
      </c>
      <c r="C4681" s="77"/>
      <c r="D4681" s="20" t="str">
        <f>VLOOKUP($J4681,ASBVs!$A$2:$B$1041,2,FALSE)</f>
        <v>224428</v>
      </c>
      <c r="E4681" s="21"/>
      <c r="F4681" s="22" t="str">
        <f>VLOOKUP($J4681,ASBVs!$A$2:$J$1041,10,FALSE)</f>
        <v>Twin</v>
      </c>
      <c r="G4681" s="78" t="str">
        <f>VLOOKUP($J4681,ASBVs!$A$2:$AX$1041,50,FALSE)</f>
        <v>«««««</v>
      </c>
      <c r="H4681" s="79"/>
      <c r="I4681" s="23" t="s">
        <v>2693</v>
      </c>
      <c r="J4681" s="24">
        <v>381</v>
      </c>
    </row>
    <row r="4682" spans="2:10" ht="12.6" customHeight="1" x14ac:dyDescent="0.3">
      <c r="B4682" s="25" t="s">
        <v>2694</v>
      </c>
      <c r="C4682" s="80" t="str">
        <f>VLOOKUP($J4681,ASBVs!$A$2:$H$1041,8,FALSE)</f>
        <v>196104</v>
      </c>
      <c r="D4682" s="80"/>
      <c r="E4682" s="81"/>
      <c r="F4682" s="26" t="s">
        <v>2639</v>
      </c>
      <c r="G4682" s="82">
        <f>VLOOKUP($J4681,ASBVs!$A$2:$I$1041,9,FALSE)</f>
        <v>44708</v>
      </c>
      <c r="H4682" s="83"/>
      <c r="I4682" s="83"/>
      <c r="J4682" s="84"/>
    </row>
    <row r="4683" spans="2:10" ht="12.6" customHeight="1" x14ac:dyDescent="0.3">
      <c r="B4683" s="27" t="s">
        <v>0</v>
      </c>
      <c r="C4683" s="28" t="s">
        <v>1</v>
      </c>
      <c r="D4683" s="28" t="s">
        <v>2</v>
      </c>
      <c r="E4683" s="28" t="s">
        <v>3</v>
      </c>
      <c r="F4683" s="27" t="s">
        <v>4</v>
      </c>
      <c r="G4683" s="28" t="s">
        <v>1093</v>
      </c>
      <c r="H4683" s="28" t="s">
        <v>1092</v>
      </c>
      <c r="I4683" s="28" t="s">
        <v>5</v>
      </c>
      <c r="J4683" s="28" t="s">
        <v>2652</v>
      </c>
    </row>
    <row r="4684" spans="2:10" ht="12.6" customHeight="1" x14ac:dyDescent="0.3">
      <c r="B4684" s="29">
        <f>VLOOKUP($J4681,ASBVs!$A$2:$AP$1041,11,FALSE)</f>
        <v>0.55000000000000004</v>
      </c>
      <c r="C4684" s="29">
        <f>VLOOKUP($J4681,ASBVs!$A$2:$AP$1041,13,FALSE)</f>
        <v>8.9</v>
      </c>
      <c r="D4684" s="29">
        <f>VLOOKUP($J4681,ASBVs!$A$2:$AP$1041,15,FALSE)</f>
        <v>15.33</v>
      </c>
      <c r="E4684" s="29">
        <f>VLOOKUP($J4681,ASBVs!$A$2:$AP$1041,17,FALSE)</f>
        <v>-0.27</v>
      </c>
      <c r="F4684" s="29">
        <f>VLOOKUP($J4681,ASBVs!$A$2:$AP$1041,19,FALSE)</f>
        <v>1.94</v>
      </c>
      <c r="G4684" s="39">
        <f>VLOOKUP($J4681,ASBVs!$A$2:$AP$1041,41,FALSE)</f>
        <v>0.43</v>
      </c>
      <c r="H4684" s="39">
        <f>VLOOKUP($J4681,ASBVs!$A$2:$AP$1041,39,FALSE)</f>
        <v>0.19</v>
      </c>
      <c r="I4684" s="29">
        <f>VLOOKUP($J4681,ASBVs!$A$2:$AP$1041,21,FALSE)</f>
        <v>-0.59</v>
      </c>
      <c r="J4684" s="39">
        <f>VLOOKUP($J4681,ASBVs!$A$2:$AP$1041,31,FALSE)</f>
        <v>0.27</v>
      </c>
    </row>
    <row r="4685" spans="2:10" ht="12.6" customHeight="1" x14ac:dyDescent="0.3">
      <c r="B4685" s="29">
        <f>VLOOKUP($J4681,ASBVs!$A$2:$AP$1041,12,FALSE)</f>
        <v>66</v>
      </c>
      <c r="C4685" s="29">
        <f>VLOOKUP($J4681,ASBVs!$A$2:$AP$1041,14,FALSE)</f>
        <v>70</v>
      </c>
      <c r="D4685" s="29">
        <f>VLOOKUP($J4681,ASBVs!$A$2:$AP$1041,16,FALSE)</f>
        <v>63</v>
      </c>
      <c r="E4685" s="29">
        <f>VLOOKUP($J4681,ASBVs!$A$2:$AP$1041,18,FALSE)</f>
        <v>67</v>
      </c>
      <c r="F4685" s="29">
        <f>VLOOKUP($J4681,ASBVs!$A$2:$AP$1041,20,FALSE)</f>
        <v>67</v>
      </c>
      <c r="G4685" s="29">
        <f>VLOOKUP($J4681,ASBVs!$A$2:$AP$1041,42,FALSE)</f>
        <v>60</v>
      </c>
      <c r="H4685" s="29">
        <f>VLOOKUP($J4681,ASBVs!$A$2:$AP$1041,40,FALSE)</f>
        <v>50</v>
      </c>
      <c r="I4685" s="29">
        <f>VLOOKUP($J4681,ASBVs!$A$2:$AP$1041,22,FALSE)</f>
        <v>62</v>
      </c>
      <c r="J4685" s="29">
        <f>VLOOKUP($J4681,ASBVs!$A$2:$AP$1041,32,FALSE)</f>
        <v>58</v>
      </c>
    </row>
    <row r="4686" spans="2:10" ht="12.6" customHeight="1" x14ac:dyDescent="0.3">
      <c r="B4686" s="31" t="s">
        <v>1089</v>
      </c>
      <c r="C4686" s="27" t="s">
        <v>1090</v>
      </c>
      <c r="D4686" s="27" t="s">
        <v>1091</v>
      </c>
      <c r="E4686" s="27" t="s">
        <v>8</v>
      </c>
      <c r="F4686" s="27" t="s">
        <v>6</v>
      </c>
      <c r="G4686" s="27" t="s">
        <v>7</v>
      </c>
      <c r="H4686" s="27" t="s">
        <v>2638</v>
      </c>
      <c r="I4686" s="85" t="s">
        <v>2700</v>
      </c>
      <c r="J4686" s="86"/>
    </row>
    <row r="4687" spans="2:10" ht="12.6" customHeight="1" x14ac:dyDescent="0.3">
      <c r="B4687" s="30">
        <f>VLOOKUP($J4681,ASBVs!$A$2:$AP$1041,33,FALSE)</f>
        <v>0.01</v>
      </c>
      <c r="C4687" s="30">
        <f>VLOOKUP($J4681,ASBVs!$A$2:$AP$1041,35,FALSE)</f>
        <v>0.21</v>
      </c>
      <c r="D4687" s="30">
        <f>VLOOKUP($J4681,ASBVs!$A$2:$AP$1041,37,FALSE)</f>
        <v>0.01</v>
      </c>
      <c r="E4687" s="32">
        <f>VLOOKUP($J4681,ASBVs!$A$2:$AP$1041,29,FALSE)</f>
        <v>5.04</v>
      </c>
      <c r="F4687" s="32">
        <f>VLOOKUP($J4681,ASBVs!$A$2:$AP$1041,23,FALSE)</f>
        <v>-0.09</v>
      </c>
      <c r="G4687" s="32">
        <f>VLOOKUP($J4681,ASBVs!$A$2:$AP$1041,25,FALSE)</f>
        <v>3.91</v>
      </c>
      <c r="H4687" s="32">
        <f>VLOOKUP($J4681,ASBVs!$A$2:$AP$1041,27,FALSE)</f>
        <v>2.08</v>
      </c>
      <c r="I4687" s="86"/>
      <c r="J4687" s="86"/>
    </row>
    <row r="4688" spans="2:10" ht="12.6" customHeight="1" x14ac:dyDescent="0.3">
      <c r="B4688" s="33">
        <f>VLOOKUP($J4681,ASBVs!$A$2:$AP$1041,34,FALSE)</f>
        <v>44</v>
      </c>
      <c r="C4688" s="33">
        <f>VLOOKUP($J4681,ASBVs!$A$2:$AP$1041,36,FALSE)</f>
        <v>54</v>
      </c>
      <c r="D4688" s="33">
        <f>VLOOKUP($J4681,ASBVs!$A$2:$AP$1041,38,FALSE)</f>
        <v>38</v>
      </c>
      <c r="E4688" s="33">
        <f>VLOOKUP($J4681,ASBVs!$A$2:$AP$1041,30,FALSE)</f>
        <v>62</v>
      </c>
      <c r="F4688" s="33">
        <f>VLOOKUP($J4681,ASBVs!$A$2:$AP$1041,24,FALSE)</f>
        <v>52</v>
      </c>
      <c r="G4688" s="33">
        <f>VLOOKUP($J4681,ASBVs!$A$2:$AP$1041,26,FALSE)</f>
        <v>51</v>
      </c>
      <c r="H4688" s="33">
        <f>VLOOKUP($J4681,ASBVs!$A$2:$AP$1041,28,FALSE)</f>
        <v>54</v>
      </c>
      <c r="I4688" s="99">
        <f>VLOOKUP($J4681,ASBVs!$A$2:$AQ$1041,43,FALSE)</f>
        <v>8.31</v>
      </c>
      <c r="J4688" s="79"/>
    </row>
    <row r="4689" spans="2:10" ht="12.6" customHeight="1" x14ac:dyDescent="0.3">
      <c r="B4689" s="87" t="s">
        <v>2695</v>
      </c>
      <c r="C4689" s="88"/>
      <c r="D4689" s="89" t="s">
        <v>2699</v>
      </c>
      <c r="E4689" s="90"/>
      <c r="F4689" s="91" t="str">
        <f>VLOOKUP($J4681,ASBVs!$A$2:$F$1041,6,FALSE)</f>
        <v xml:space="preserve"> </v>
      </c>
      <c r="G4689" s="34" t="s">
        <v>2669</v>
      </c>
      <c r="H4689" s="35" t="str">
        <f>VLOOKUP($J4681,ASBVs!$A$2:$AU$1041,46,FALSE)</f>
        <v>2</v>
      </c>
      <c r="I4689" s="34" t="s">
        <v>2670</v>
      </c>
      <c r="J4689" s="35" t="str">
        <f>VLOOKUP($J4681,ASBVs!$A$2:$AU$1041,47,FALSE)</f>
        <v>1</v>
      </c>
    </row>
    <row r="4690" spans="2:10" ht="12.6" customHeight="1" x14ac:dyDescent="0.3">
      <c r="B4690" s="93">
        <f>VLOOKUP($J4681,ASBVs!$A$2:$AS$1041,45,FALSE)</f>
        <v>122.29</v>
      </c>
      <c r="C4690" s="94"/>
      <c r="D4690" s="93">
        <f>VLOOKUP($J4681,ASBVs!$A$2:$AS$1041,44,FALSE)</f>
        <v>156.85</v>
      </c>
      <c r="E4690" s="94"/>
      <c r="F4690" s="92"/>
      <c r="G4690" s="34" t="s">
        <v>2671</v>
      </c>
      <c r="H4690" s="35" t="str">
        <f>VLOOKUP($J4681,ASBVs!$A$2:$AW$1041,48,FALSE)</f>
        <v>2</v>
      </c>
      <c r="I4690" s="34" t="s">
        <v>2672</v>
      </c>
      <c r="J4690" s="35">
        <f>VLOOKUP($J4681,ASBVs!$A$2:$AW$1041,49,FALSE)</f>
        <v>3</v>
      </c>
    </row>
    <row r="4691" spans="2:10" ht="12.6" customHeight="1" x14ac:dyDescent="0.3">
      <c r="B4691" s="36" t="s">
        <v>2696</v>
      </c>
      <c r="C4691" s="95" t="str">
        <f>VLOOKUP($J4681,ASBVs!$A$2:$E$1041,5,FALSE)</f>
        <v xml:space="preserve">Individual </v>
      </c>
      <c r="D4691" s="96"/>
      <c r="E4691" s="97" t="s">
        <v>2697</v>
      </c>
      <c r="F4691" s="98"/>
      <c r="G4691" s="74"/>
      <c r="H4691" s="75"/>
      <c r="I4691" s="37" t="s">
        <v>2698</v>
      </c>
      <c r="J4691" s="38"/>
    </row>
    <row r="4693" spans="2:10" ht="12.6" customHeight="1" x14ac:dyDescent="0.3">
      <c r="B4693" s="76" t="s">
        <v>2692</v>
      </c>
      <c r="C4693" s="77"/>
      <c r="D4693" s="20" t="str">
        <f>VLOOKUP($J4693,ASBVs!$A$2:$B$1041,2,FALSE)</f>
        <v>224936</v>
      </c>
      <c r="E4693" s="21"/>
      <c r="F4693" s="22" t="str">
        <f>VLOOKUP($J4693,ASBVs!$A$2:$J$1041,10,FALSE)</f>
        <v>Twin</v>
      </c>
      <c r="G4693" s="78" t="str">
        <f>VLOOKUP($J4693,ASBVs!$A$2:$AX$1041,50,FALSE)</f>
        <v xml:space="preserve"> </v>
      </c>
      <c r="H4693" s="79"/>
      <c r="I4693" s="23" t="s">
        <v>2693</v>
      </c>
      <c r="J4693" s="24">
        <v>382</v>
      </c>
    </row>
    <row r="4694" spans="2:10" ht="12.6" customHeight="1" x14ac:dyDescent="0.3">
      <c r="B4694" s="25" t="s">
        <v>2694</v>
      </c>
      <c r="C4694" s="80" t="str">
        <f>VLOOKUP($J4693,ASBVs!$A$2:$H$1041,8,FALSE)</f>
        <v>218959</v>
      </c>
      <c r="D4694" s="80"/>
      <c r="E4694" s="81"/>
      <c r="F4694" s="26" t="s">
        <v>2639</v>
      </c>
      <c r="G4694" s="82">
        <f>VLOOKUP($J4693,ASBVs!$A$2:$I$1041,9,FALSE)</f>
        <v>44713</v>
      </c>
      <c r="H4694" s="83"/>
      <c r="I4694" s="83"/>
      <c r="J4694" s="84"/>
    </row>
    <row r="4695" spans="2:10" ht="12.6" customHeight="1" x14ac:dyDescent="0.3">
      <c r="B4695" s="27" t="s">
        <v>0</v>
      </c>
      <c r="C4695" s="28" t="s">
        <v>1</v>
      </c>
      <c r="D4695" s="28" t="s">
        <v>2</v>
      </c>
      <c r="E4695" s="28" t="s">
        <v>3</v>
      </c>
      <c r="F4695" s="27" t="s">
        <v>4</v>
      </c>
      <c r="G4695" s="28" t="s">
        <v>1093</v>
      </c>
      <c r="H4695" s="28" t="s">
        <v>1092</v>
      </c>
      <c r="I4695" s="28" t="s">
        <v>5</v>
      </c>
      <c r="J4695" s="28" t="s">
        <v>2652</v>
      </c>
    </row>
    <row r="4696" spans="2:10" ht="12.6" customHeight="1" x14ac:dyDescent="0.3">
      <c r="B4696" s="29">
        <f>VLOOKUP($J4693,ASBVs!$A$2:$AP$1041,11,FALSE)</f>
        <v>0.42</v>
      </c>
      <c r="C4696" s="29">
        <f>VLOOKUP($J4693,ASBVs!$A$2:$AP$1041,13,FALSE)</f>
        <v>8.0399999999999991</v>
      </c>
      <c r="D4696" s="29">
        <f>VLOOKUP($J4693,ASBVs!$A$2:$AP$1041,15,FALSE)</f>
        <v>13.28</v>
      </c>
      <c r="E4696" s="29">
        <f>VLOOKUP($J4693,ASBVs!$A$2:$AP$1041,17,FALSE)</f>
        <v>-0.28999999999999998</v>
      </c>
      <c r="F4696" s="29">
        <f>VLOOKUP($J4693,ASBVs!$A$2:$AP$1041,19,FALSE)</f>
        <v>1.44</v>
      </c>
      <c r="G4696" s="39">
        <f>VLOOKUP($J4693,ASBVs!$A$2:$AP$1041,41,FALSE)</f>
        <v>0.45</v>
      </c>
      <c r="H4696" s="39">
        <f>VLOOKUP($J4693,ASBVs!$A$2:$AP$1041,39,FALSE)</f>
        <v>0.25</v>
      </c>
      <c r="I4696" s="29">
        <f>VLOOKUP($J4693,ASBVs!$A$2:$AP$1041,21,FALSE)</f>
        <v>0.1</v>
      </c>
      <c r="J4696" s="39">
        <f>VLOOKUP($J4693,ASBVs!$A$2:$AP$1041,31,FALSE)</f>
        <v>0.3</v>
      </c>
    </row>
    <row r="4697" spans="2:10" ht="12.6" customHeight="1" x14ac:dyDescent="0.3">
      <c r="B4697" s="29">
        <f>VLOOKUP($J4693,ASBVs!$A$2:$AP$1041,12,FALSE)</f>
        <v>66</v>
      </c>
      <c r="C4697" s="29">
        <f>VLOOKUP($J4693,ASBVs!$A$2:$AP$1041,14,FALSE)</f>
        <v>71</v>
      </c>
      <c r="D4697" s="29">
        <f>VLOOKUP($J4693,ASBVs!$A$2:$AP$1041,16,FALSE)</f>
        <v>60</v>
      </c>
      <c r="E4697" s="29">
        <f>VLOOKUP($J4693,ASBVs!$A$2:$AP$1041,18,FALSE)</f>
        <v>64</v>
      </c>
      <c r="F4697" s="29">
        <f>VLOOKUP($J4693,ASBVs!$A$2:$AP$1041,20,FALSE)</f>
        <v>65</v>
      </c>
      <c r="G4697" s="29">
        <f>VLOOKUP($J4693,ASBVs!$A$2:$AP$1041,42,FALSE)</f>
        <v>54</v>
      </c>
      <c r="H4697" s="29">
        <f>VLOOKUP($J4693,ASBVs!$A$2:$AP$1041,40,FALSE)</f>
        <v>48</v>
      </c>
      <c r="I4697" s="29">
        <f>VLOOKUP($J4693,ASBVs!$A$2:$AP$1041,22,FALSE)</f>
        <v>56</v>
      </c>
      <c r="J4697" s="29">
        <f>VLOOKUP($J4693,ASBVs!$A$2:$AP$1041,32,FALSE)</f>
        <v>52</v>
      </c>
    </row>
    <row r="4698" spans="2:10" ht="12.6" customHeight="1" x14ac:dyDescent="0.3">
      <c r="B4698" s="31" t="s">
        <v>1089</v>
      </c>
      <c r="C4698" s="27" t="s">
        <v>1090</v>
      </c>
      <c r="D4698" s="27" t="s">
        <v>1091</v>
      </c>
      <c r="E4698" s="27" t="s">
        <v>8</v>
      </c>
      <c r="F4698" s="27" t="s">
        <v>6</v>
      </c>
      <c r="G4698" s="27" t="s">
        <v>7</v>
      </c>
      <c r="H4698" s="27" t="s">
        <v>2638</v>
      </c>
      <c r="I4698" s="85" t="s">
        <v>2700</v>
      </c>
      <c r="J4698" s="86"/>
    </row>
    <row r="4699" spans="2:10" ht="12.6" customHeight="1" x14ac:dyDescent="0.3">
      <c r="B4699" s="30">
        <f>VLOOKUP($J4693,ASBVs!$A$2:$AP$1041,33,FALSE)</f>
        <v>0.03</v>
      </c>
      <c r="C4699" s="30">
        <f>VLOOKUP($J4693,ASBVs!$A$2:$AP$1041,35,FALSE)</f>
        <v>0.22</v>
      </c>
      <c r="D4699" s="30">
        <f>VLOOKUP($J4693,ASBVs!$A$2:$AP$1041,37,FALSE)</f>
        <v>0.02</v>
      </c>
      <c r="E4699" s="32">
        <f>VLOOKUP($J4693,ASBVs!$A$2:$AP$1041,29,FALSE)</f>
        <v>4.6900000000000004</v>
      </c>
      <c r="F4699" s="32">
        <f>VLOOKUP($J4693,ASBVs!$A$2:$AP$1041,23,FALSE)</f>
        <v>-0.43</v>
      </c>
      <c r="G4699" s="32">
        <f>VLOOKUP($J4693,ASBVs!$A$2:$AP$1041,25,FALSE)</f>
        <v>4.7</v>
      </c>
      <c r="H4699" s="32">
        <f>VLOOKUP($J4693,ASBVs!$A$2:$AP$1041,27,FALSE)</f>
        <v>1.76</v>
      </c>
      <c r="I4699" s="86"/>
      <c r="J4699" s="86"/>
    </row>
    <row r="4700" spans="2:10" ht="12.6" customHeight="1" x14ac:dyDescent="0.3">
      <c r="B4700" s="33">
        <f>VLOOKUP($J4693,ASBVs!$A$2:$AP$1041,34,FALSE)</f>
        <v>44</v>
      </c>
      <c r="C4700" s="33">
        <f>VLOOKUP($J4693,ASBVs!$A$2:$AP$1041,36,FALSE)</f>
        <v>51</v>
      </c>
      <c r="D4700" s="33">
        <f>VLOOKUP($J4693,ASBVs!$A$2:$AP$1041,38,FALSE)</f>
        <v>39</v>
      </c>
      <c r="E4700" s="33">
        <f>VLOOKUP($J4693,ASBVs!$A$2:$AP$1041,30,FALSE)</f>
        <v>60</v>
      </c>
      <c r="F4700" s="33">
        <f>VLOOKUP($J4693,ASBVs!$A$2:$AP$1041,24,FALSE)</f>
        <v>49</v>
      </c>
      <c r="G4700" s="33">
        <f>VLOOKUP($J4693,ASBVs!$A$2:$AP$1041,26,FALSE)</f>
        <v>49</v>
      </c>
      <c r="H4700" s="33">
        <f>VLOOKUP($J4693,ASBVs!$A$2:$AP$1041,28,FALSE)</f>
        <v>52</v>
      </c>
      <c r="I4700" s="99">
        <f>VLOOKUP($J4693,ASBVs!$A$2:$AQ$1041,43,FALSE)</f>
        <v>8.1399999999999988</v>
      </c>
      <c r="J4700" s="79"/>
    </row>
    <row r="4701" spans="2:10" ht="12.6" customHeight="1" x14ac:dyDescent="0.3">
      <c r="B4701" s="87" t="s">
        <v>2695</v>
      </c>
      <c r="C4701" s="88"/>
      <c r="D4701" s="89" t="s">
        <v>2699</v>
      </c>
      <c r="E4701" s="90"/>
      <c r="F4701" s="91" t="str">
        <f>VLOOKUP($J4693,ASBVs!$A$2:$F$1041,6,FALSE)</f>
        <v xml:space="preserve"> </v>
      </c>
      <c r="G4701" s="34" t="s">
        <v>2669</v>
      </c>
      <c r="H4701" s="35" t="str">
        <f>VLOOKUP($J4693,ASBVs!$A$2:$AU$1041,46,FALSE)</f>
        <v>2</v>
      </c>
      <c r="I4701" s="34" t="s">
        <v>2670</v>
      </c>
      <c r="J4701" s="35" t="str">
        <f>VLOOKUP($J4693,ASBVs!$A$2:$AU$1041,47,FALSE)</f>
        <v>1</v>
      </c>
    </row>
    <row r="4702" spans="2:10" ht="12.6" customHeight="1" x14ac:dyDescent="0.3">
      <c r="B4702" s="93">
        <f>VLOOKUP($J4693,ASBVs!$A$2:$AS$1041,45,FALSE)</f>
        <v>122.14</v>
      </c>
      <c r="C4702" s="94"/>
      <c r="D4702" s="93">
        <f>VLOOKUP($J4693,ASBVs!$A$2:$AS$1041,44,FALSE)</f>
        <v>158.19999999999999</v>
      </c>
      <c r="E4702" s="94"/>
      <c r="F4702" s="92"/>
      <c r="G4702" s="34" t="s">
        <v>2671</v>
      </c>
      <c r="H4702" s="35" t="str">
        <f>VLOOKUP($J4693,ASBVs!$A$2:$AW$1041,48,FALSE)</f>
        <v>2</v>
      </c>
      <c r="I4702" s="34" t="s">
        <v>2672</v>
      </c>
      <c r="J4702" s="35">
        <f>VLOOKUP($J4693,ASBVs!$A$2:$AW$1041,49,FALSE)</f>
        <v>3</v>
      </c>
    </row>
    <row r="4703" spans="2:10" ht="12.6" customHeight="1" x14ac:dyDescent="0.3">
      <c r="B4703" s="36" t="s">
        <v>2696</v>
      </c>
      <c r="C4703" s="95" t="str">
        <f>VLOOKUP($J4693,ASBVs!$A$2:$E$1041,5,FALSE)</f>
        <v xml:space="preserve">Individual </v>
      </c>
      <c r="D4703" s="96"/>
      <c r="E4703" s="97" t="s">
        <v>2697</v>
      </c>
      <c r="F4703" s="98"/>
      <c r="G4703" s="74"/>
      <c r="H4703" s="75"/>
      <c r="I4703" s="37" t="s">
        <v>2698</v>
      </c>
      <c r="J4703" s="38"/>
    </row>
    <row r="4705" spans="2:10" ht="12.6" customHeight="1" x14ac:dyDescent="0.3">
      <c r="B4705" s="76" t="s">
        <v>2692</v>
      </c>
      <c r="C4705" s="77"/>
      <c r="D4705" s="20" t="str">
        <f>VLOOKUP($J4705,ASBVs!$A$2:$B$1041,2,FALSE)</f>
        <v>225505</v>
      </c>
      <c r="E4705" s="21"/>
      <c r="F4705" s="22" t="str">
        <f>VLOOKUP($J4705,ASBVs!$A$2:$J$1041,10,FALSE)</f>
        <v>Twin</v>
      </c>
      <c r="G4705" s="78" t="str">
        <f>VLOOKUP($J4705,ASBVs!$A$2:$AX$1041,50,FALSE)</f>
        <v xml:space="preserve"> </v>
      </c>
      <c r="H4705" s="79"/>
      <c r="I4705" s="23" t="s">
        <v>2693</v>
      </c>
      <c r="J4705" s="24">
        <v>383</v>
      </c>
    </row>
    <row r="4706" spans="2:10" ht="12.6" customHeight="1" x14ac:dyDescent="0.3">
      <c r="B4706" s="25" t="s">
        <v>2694</v>
      </c>
      <c r="C4706" s="80" t="str">
        <f>VLOOKUP($J4705,ASBVs!$A$2:$H$1041,8,FALSE)</f>
        <v>207279</v>
      </c>
      <c r="D4706" s="80"/>
      <c r="E4706" s="81"/>
      <c r="F4706" s="26" t="s">
        <v>2639</v>
      </c>
      <c r="G4706" s="82">
        <f>VLOOKUP($J4705,ASBVs!$A$2:$I$1041,9,FALSE)</f>
        <v>44726</v>
      </c>
      <c r="H4706" s="83"/>
      <c r="I4706" s="83"/>
      <c r="J4706" s="84"/>
    </row>
    <row r="4707" spans="2:10" ht="12.6" customHeight="1" x14ac:dyDescent="0.3">
      <c r="B4707" s="27" t="s">
        <v>0</v>
      </c>
      <c r="C4707" s="28" t="s">
        <v>1</v>
      </c>
      <c r="D4707" s="28" t="s">
        <v>2</v>
      </c>
      <c r="E4707" s="28" t="s">
        <v>3</v>
      </c>
      <c r="F4707" s="27" t="s">
        <v>4</v>
      </c>
      <c r="G4707" s="28" t="s">
        <v>1093</v>
      </c>
      <c r="H4707" s="28" t="s">
        <v>1092</v>
      </c>
      <c r="I4707" s="28" t="s">
        <v>5</v>
      </c>
      <c r="J4707" s="28" t="s">
        <v>2652</v>
      </c>
    </row>
    <row r="4708" spans="2:10" ht="12.6" customHeight="1" x14ac:dyDescent="0.3">
      <c r="B4708" s="29">
        <f>VLOOKUP($J4705,ASBVs!$A$2:$AP$1041,11,FALSE)</f>
        <v>0.45</v>
      </c>
      <c r="C4708" s="29">
        <f>VLOOKUP($J4705,ASBVs!$A$2:$AP$1041,13,FALSE)</f>
        <v>6.94</v>
      </c>
      <c r="D4708" s="29">
        <f>VLOOKUP($J4705,ASBVs!$A$2:$AP$1041,15,FALSE)</f>
        <v>12.54</v>
      </c>
      <c r="E4708" s="29">
        <f>VLOOKUP($J4705,ASBVs!$A$2:$AP$1041,17,FALSE)</f>
        <v>0.66</v>
      </c>
      <c r="F4708" s="29">
        <f>VLOOKUP($J4705,ASBVs!$A$2:$AP$1041,19,FALSE)</f>
        <v>1.3</v>
      </c>
      <c r="G4708" s="39">
        <f>VLOOKUP($J4705,ASBVs!$A$2:$AP$1041,41,FALSE)</f>
        <v>0.46</v>
      </c>
      <c r="H4708" s="39">
        <f>VLOOKUP($J4705,ASBVs!$A$2:$AP$1041,39,FALSE)</f>
        <v>0.31</v>
      </c>
      <c r="I4708" s="29">
        <f>VLOOKUP($J4705,ASBVs!$A$2:$AP$1041,21,FALSE)</f>
        <v>-1.0900000000000001</v>
      </c>
      <c r="J4708" s="39">
        <f>VLOOKUP($J4705,ASBVs!$A$2:$AP$1041,31,FALSE)</f>
        <v>0.34</v>
      </c>
    </row>
    <row r="4709" spans="2:10" ht="12.6" customHeight="1" x14ac:dyDescent="0.3">
      <c r="B4709" s="29">
        <f>VLOOKUP($J4705,ASBVs!$A$2:$AP$1041,12,FALSE)</f>
        <v>68</v>
      </c>
      <c r="C4709" s="29">
        <f>VLOOKUP($J4705,ASBVs!$A$2:$AP$1041,14,FALSE)</f>
        <v>71</v>
      </c>
      <c r="D4709" s="29">
        <f>VLOOKUP($J4705,ASBVs!$A$2:$AP$1041,16,FALSE)</f>
        <v>62</v>
      </c>
      <c r="E4709" s="29">
        <f>VLOOKUP($J4705,ASBVs!$A$2:$AP$1041,18,FALSE)</f>
        <v>67</v>
      </c>
      <c r="F4709" s="29">
        <f>VLOOKUP($J4705,ASBVs!$A$2:$AP$1041,20,FALSE)</f>
        <v>66</v>
      </c>
      <c r="G4709" s="29">
        <f>VLOOKUP($J4705,ASBVs!$A$2:$AP$1041,42,FALSE)</f>
        <v>59</v>
      </c>
      <c r="H4709" s="29">
        <f>VLOOKUP($J4705,ASBVs!$A$2:$AP$1041,40,FALSE)</f>
        <v>49</v>
      </c>
      <c r="I4709" s="29">
        <f>VLOOKUP($J4705,ASBVs!$A$2:$AP$1041,22,FALSE)</f>
        <v>60</v>
      </c>
      <c r="J4709" s="29">
        <f>VLOOKUP($J4705,ASBVs!$A$2:$AP$1041,32,FALSE)</f>
        <v>57</v>
      </c>
    </row>
    <row r="4710" spans="2:10" ht="12.6" customHeight="1" x14ac:dyDescent="0.3">
      <c r="B4710" s="31" t="s">
        <v>1089</v>
      </c>
      <c r="C4710" s="27" t="s">
        <v>1090</v>
      </c>
      <c r="D4710" s="27" t="s">
        <v>1091</v>
      </c>
      <c r="E4710" s="27" t="s">
        <v>8</v>
      </c>
      <c r="F4710" s="27" t="s">
        <v>6</v>
      </c>
      <c r="G4710" s="27" t="s">
        <v>7</v>
      </c>
      <c r="H4710" s="27" t="s">
        <v>2638</v>
      </c>
      <c r="I4710" s="85" t="s">
        <v>2700</v>
      </c>
      <c r="J4710" s="86"/>
    </row>
    <row r="4711" spans="2:10" ht="12.6" customHeight="1" x14ac:dyDescent="0.3">
      <c r="B4711" s="30">
        <f>VLOOKUP($J4705,ASBVs!$A$2:$AP$1041,33,FALSE)</f>
        <v>0.08</v>
      </c>
      <c r="C4711" s="30">
        <f>VLOOKUP($J4705,ASBVs!$A$2:$AP$1041,35,FALSE)</f>
        <v>0.2</v>
      </c>
      <c r="D4711" s="30">
        <f>VLOOKUP($J4705,ASBVs!$A$2:$AP$1041,37,FALSE)</f>
        <v>0.02</v>
      </c>
      <c r="E4711" s="32">
        <f>VLOOKUP($J4705,ASBVs!$A$2:$AP$1041,29,FALSE)</f>
        <v>3.17</v>
      </c>
      <c r="F4711" s="32">
        <f>VLOOKUP($J4705,ASBVs!$A$2:$AP$1041,23,FALSE)</f>
        <v>-0.15</v>
      </c>
      <c r="G4711" s="32">
        <f>VLOOKUP($J4705,ASBVs!$A$2:$AP$1041,25,FALSE)</f>
        <v>2.2200000000000002</v>
      </c>
      <c r="H4711" s="32">
        <f>VLOOKUP($J4705,ASBVs!$A$2:$AP$1041,27,FALSE)</f>
        <v>1.65</v>
      </c>
      <c r="I4711" s="86"/>
      <c r="J4711" s="86"/>
    </row>
    <row r="4712" spans="2:10" ht="12.6" customHeight="1" x14ac:dyDescent="0.3">
      <c r="B4712" s="33">
        <f>VLOOKUP($J4705,ASBVs!$A$2:$AP$1041,34,FALSE)</f>
        <v>43</v>
      </c>
      <c r="C4712" s="33">
        <f>VLOOKUP($J4705,ASBVs!$A$2:$AP$1041,36,FALSE)</f>
        <v>53</v>
      </c>
      <c r="D4712" s="33">
        <f>VLOOKUP($J4705,ASBVs!$A$2:$AP$1041,38,FALSE)</f>
        <v>37</v>
      </c>
      <c r="E4712" s="33">
        <f>VLOOKUP($J4705,ASBVs!$A$2:$AP$1041,30,FALSE)</f>
        <v>61</v>
      </c>
      <c r="F4712" s="33">
        <f>VLOOKUP($J4705,ASBVs!$A$2:$AP$1041,24,FALSE)</f>
        <v>50</v>
      </c>
      <c r="G4712" s="33">
        <f>VLOOKUP($J4705,ASBVs!$A$2:$AP$1041,26,FALSE)</f>
        <v>50</v>
      </c>
      <c r="H4712" s="33">
        <f>VLOOKUP($J4705,ASBVs!$A$2:$AP$1041,28,FALSE)</f>
        <v>54</v>
      </c>
      <c r="I4712" s="99">
        <f>VLOOKUP($J4705,ASBVs!$A$2:$AQ$1041,43,FALSE)</f>
        <v>5.8500000000000005</v>
      </c>
      <c r="J4712" s="79"/>
    </row>
    <row r="4713" spans="2:10" ht="12.6" customHeight="1" x14ac:dyDescent="0.3">
      <c r="B4713" s="87" t="s">
        <v>2695</v>
      </c>
      <c r="C4713" s="88"/>
      <c r="D4713" s="89" t="s">
        <v>2699</v>
      </c>
      <c r="E4713" s="90"/>
      <c r="F4713" s="91" t="str">
        <f>VLOOKUP($J4705,ASBVs!$A$2:$F$1041,6,FALSE)</f>
        <v xml:space="preserve"> </v>
      </c>
      <c r="G4713" s="34" t="s">
        <v>2669</v>
      </c>
      <c r="H4713" s="35" t="str">
        <f>VLOOKUP($J4705,ASBVs!$A$2:$AU$1041,46,FALSE)</f>
        <v>2</v>
      </c>
      <c r="I4713" s="34" t="s">
        <v>2670</v>
      </c>
      <c r="J4713" s="35" t="str">
        <f>VLOOKUP($J4705,ASBVs!$A$2:$AU$1041,47,FALSE)</f>
        <v>2</v>
      </c>
    </row>
    <row r="4714" spans="2:10" ht="12.6" customHeight="1" x14ac:dyDescent="0.3">
      <c r="B4714" s="93">
        <f>VLOOKUP($J4705,ASBVs!$A$2:$AS$1041,45,FALSE)</f>
        <v>121.41</v>
      </c>
      <c r="C4714" s="94"/>
      <c r="D4714" s="93">
        <f>VLOOKUP($J4705,ASBVs!$A$2:$AS$1041,44,FALSE)</f>
        <v>155.25</v>
      </c>
      <c r="E4714" s="94"/>
      <c r="F4714" s="92"/>
      <c r="G4714" s="34" t="s">
        <v>2671</v>
      </c>
      <c r="H4714" s="35" t="str">
        <f>VLOOKUP($J4705,ASBVs!$A$2:$AW$1041,48,FALSE)</f>
        <v>1</v>
      </c>
      <c r="I4714" s="34" t="s">
        <v>2672</v>
      </c>
      <c r="J4714" s="35">
        <f>VLOOKUP($J4705,ASBVs!$A$2:$AW$1041,49,FALSE)</f>
        <v>3</v>
      </c>
    </row>
    <row r="4715" spans="2:10" ht="12.6" customHeight="1" x14ac:dyDescent="0.3">
      <c r="B4715" s="36" t="s">
        <v>2696</v>
      </c>
      <c r="C4715" s="95" t="str">
        <f>VLOOKUP($J4705,ASBVs!$A$2:$E$1041,5,FALSE)</f>
        <v xml:space="preserve">Individual </v>
      </c>
      <c r="D4715" s="96"/>
      <c r="E4715" s="97" t="s">
        <v>2697</v>
      </c>
      <c r="F4715" s="98"/>
      <c r="G4715" s="74"/>
      <c r="H4715" s="75"/>
      <c r="I4715" s="37" t="s">
        <v>2698</v>
      </c>
      <c r="J4715" s="38"/>
    </row>
    <row r="4717" spans="2:10" ht="12.6" customHeight="1" x14ac:dyDescent="0.3">
      <c r="B4717" s="76" t="s">
        <v>2692</v>
      </c>
      <c r="C4717" s="77"/>
      <c r="D4717" s="20" t="str">
        <f>VLOOKUP($J4717,ASBVs!$A$2:$B$1041,2,FALSE)</f>
        <v>226271</v>
      </c>
      <c r="E4717" s="21"/>
      <c r="F4717" s="22" t="str">
        <f>VLOOKUP($J4717,ASBVs!$A$2:$J$1041,10,FALSE)</f>
        <v>Single</v>
      </c>
      <c r="G4717" s="78" t="str">
        <f>VLOOKUP($J4717,ASBVs!$A$2:$AX$1041,50,FALSE)</f>
        <v>«««««</v>
      </c>
      <c r="H4717" s="79"/>
      <c r="I4717" s="23" t="s">
        <v>2693</v>
      </c>
      <c r="J4717" s="24">
        <v>384</v>
      </c>
    </row>
    <row r="4718" spans="2:10" ht="12.6" customHeight="1" x14ac:dyDescent="0.3">
      <c r="B4718" s="25" t="s">
        <v>2694</v>
      </c>
      <c r="C4718" s="80" t="str">
        <f>VLOOKUP($J4717,ASBVs!$A$2:$H$1041,8,FALSE)</f>
        <v>193431</v>
      </c>
      <c r="D4718" s="80"/>
      <c r="E4718" s="81"/>
      <c r="F4718" s="26" t="s">
        <v>2639</v>
      </c>
      <c r="G4718" s="82">
        <f>VLOOKUP($J4717,ASBVs!$A$2:$I$1041,9,FALSE)</f>
        <v>44735</v>
      </c>
      <c r="H4718" s="83"/>
      <c r="I4718" s="83"/>
      <c r="J4718" s="84"/>
    </row>
    <row r="4719" spans="2:10" ht="12.6" customHeight="1" x14ac:dyDescent="0.3">
      <c r="B4719" s="27" t="s">
        <v>0</v>
      </c>
      <c r="C4719" s="28" t="s">
        <v>1</v>
      </c>
      <c r="D4719" s="28" t="s">
        <v>2</v>
      </c>
      <c r="E4719" s="28" t="s">
        <v>3</v>
      </c>
      <c r="F4719" s="27" t="s">
        <v>4</v>
      </c>
      <c r="G4719" s="28" t="s">
        <v>1093</v>
      </c>
      <c r="H4719" s="28" t="s">
        <v>1092</v>
      </c>
      <c r="I4719" s="28" t="s">
        <v>5</v>
      </c>
      <c r="J4719" s="28" t="s">
        <v>2652</v>
      </c>
    </row>
    <row r="4720" spans="2:10" ht="12.6" customHeight="1" x14ac:dyDescent="0.3">
      <c r="B4720" s="29">
        <f>VLOOKUP($J4717,ASBVs!$A$2:$AP$1041,11,FALSE)</f>
        <v>0.44</v>
      </c>
      <c r="C4720" s="29">
        <f>VLOOKUP($J4717,ASBVs!$A$2:$AP$1041,13,FALSE)</f>
        <v>9.17</v>
      </c>
      <c r="D4720" s="29">
        <f>VLOOKUP($J4717,ASBVs!$A$2:$AP$1041,15,FALSE)</f>
        <v>13.63</v>
      </c>
      <c r="E4720" s="29">
        <f>VLOOKUP($J4717,ASBVs!$A$2:$AP$1041,17,FALSE)</f>
        <v>-0.08</v>
      </c>
      <c r="F4720" s="29">
        <f>VLOOKUP($J4717,ASBVs!$A$2:$AP$1041,19,FALSE)</f>
        <v>2.23</v>
      </c>
      <c r="G4720" s="39">
        <f>VLOOKUP($J4717,ASBVs!$A$2:$AP$1041,41,FALSE)</f>
        <v>0.39</v>
      </c>
      <c r="H4720" s="39">
        <f>VLOOKUP($J4717,ASBVs!$A$2:$AP$1041,39,FALSE)</f>
        <v>0.17</v>
      </c>
      <c r="I4720" s="29">
        <f>VLOOKUP($J4717,ASBVs!$A$2:$AP$1041,21,FALSE)</f>
        <v>0.52</v>
      </c>
      <c r="J4720" s="39">
        <f>VLOOKUP($J4717,ASBVs!$A$2:$AP$1041,31,FALSE)</f>
        <v>0.27</v>
      </c>
    </row>
    <row r="4721" spans="2:10" ht="12.6" customHeight="1" x14ac:dyDescent="0.3">
      <c r="B4721" s="29">
        <f>VLOOKUP($J4717,ASBVs!$A$2:$AP$1041,12,FALSE)</f>
        <v>68</v>
      </c>
      <c r="C4721" s="29">
        <f>VLOOKUP($J4717,ASBVs!$A$2:$AP$1041,14,FALSE)</f>
        <v>71</v>
      </c>
      <c r="D4721" s="29">
        <f>VLOOKUP($J4717,ASBVs!$A$2:$AP$1041,16,FALSE)</f>
        <v>62</v>
      </c>
      <c r="E4721" s="29">
        <f>VLOOKUP($J4717,ASBVs!$A$2:$AP$1041,18,FALSE)</f>
        <v>66</v>
      </c>
      <c r="F4721" s="29">
        <f>VLOOKUP($J4717,ASBVs!$A$2:$AP$1041,20,FALSE)</f>
        <v>66</v>
      </c>
      <c r="G4721" s="29">
        <f>VLOOKUP($J4717,ASBVs!$A$2:$AP$1041,42,FALSE)</f>
        <v>58</v>
      </c>
      <c r="H4721" s="29">
        <f>VLOOKUP($J4717,ASBVs!$A$2:$AP$1041,40,FALSE)</f>
        <v>49</v>
      </c>
      <c r="I4721" s="29">
        <f>VLOOKUP($J4717,ASBVs!$A$2:$AP$1041,22,FALSE)</f>
        <v>61</v>
      </c>
      <c r="J4721" s="29">
        <f>VLOOKUP($J4717,ASBVs!$A$2:$AP$1041,32,FALSE)</f>
        <v>56</v>
      </c>
    </row>
    <row r="4722" spans="2:10" ht="12.6" customHeight="1" x14ac:dyDescent="0.3">
      <c r="B4722" s="31" t="s">
        <v>1089</v>
      </c>
      <c r="C4722" s="27" t="s">
        <v>1090</v>
      </c>
      <c r="D4722" s="27" t="s">
        <v>1091</v>
      </c>
      <c r="E4722" s="27" t="s">
        <v>8</v>
      </c>
      <c r="F4722" s="27" t="s">
        <v>6</v>
      </c>
      <c r="G4722" s="27" t="s">
        <v>7</v>
      </c>
      <c r="H4722" s="27" t="s">
        <v>2638</v>
      </c>
      <c r="I4722" s="85" t="s">
        <v>2700</v>
      </c>
      <c r="J4722" s="86"/>
    </row>
    <row r="4723" spans="2:10" ht="12.6" customHeight="1" x14ac:dyDescent="0.3">
      <c r="B4723" s="30">
        <f>VLOOKUP($J4717,ASBVs!$A$2:$AP$1041,33,FALSE)</f>
        <v>0.02</v>
      </c>
      <c r="C4723" s="30">
        <f>VLOOKUP($J4717,ASBVs!$A$2:$AP$1041,35,FALSE)</f>
        <v>0.16</v>
      </c>
      <c r="D4723" s="30">
        <f>VLOOKUP($J4717,ASBVs!$A$2:$AP$1041,37,FALSE)</f>
        <v>0.02</v>
      </c>
      <c r="E4723" s="32">
        <f>VLOOKUP($J4717,ASBVs!$A$2:$AP$1041,29,FALSE)</f>
        <v>5.09</v>
      </c>
      <c r="F4723" s="32">
        <f>VLOOKUP($J4717,ASBVs!$A$2:$AP$1041,23,FALSE)</f>
        <v>-0.01</v>
      </c>
      <c r="G4723" s="32">
        <f>VLOOKUP($J4717,ASBVs!$A$2:$AP$1041,25,FALSE)</f>
        <v>3.09</v>
      </c>
      <c r="H4723" s="32">
        <f>VLOOKUP($J4717,ASBVs!$A$2:$AP$1041,27,FALSE)</f>
        <v>2.17</v>
      </c>
      <c r="I4723" s="86"/>
      <c r="J4723" s="86"/>
    </row>
    <row r="4724" spans="2:10" ht="12.6" customHeight="1" x14ac:dyDescent="0.3">
      <c r="B4724" s="33">
        <f>VLOOKUP($J4717,ASBVs!$A$2:$AP$1041,34,FALSE)</f>
        <v>43</v>
      </c>
      <c r="C4724" s="33">
        <f>VLOOKUP($J4717,ASBVs!$A$2:$AP$1041,36,FALSE)</f>
        <v>52</v>
      </c>
      <c r="D4724" s="33">
        <f>VLOOKUP($J4717,ASBVs!$A$2:$AP$1041,38,FALSE)</f>
        <v>36</v>
      </c>
      <c r="E4724" s="33">
        <f>VLOOKUP($J4717,ASBVs!$A$2:$AP$1041,30,FALSE)</f>
        <v>61</v>
      </c>
      <c r="F4724" s="33">
        <f>VLOOKUP($J4717,ASBVs!$A$2:$AP$1041,24,FALSE)</f>
        <v>51</v>
      </c>
      <c r="G4724" s="33">
        <f>VLOOKUP($J4717,ASBVs!$A$2:$AP$1041,26,FALSE)</f>
        <v>50</v>
      </c>
      <c r="H4724" s="33">
        <f>VLOOKUP($J4717,ASBVs!$A$2:$AP$1041,28,FALSE)</f>
        <v>54</v>
      </c>
      <c r="I4724" s="99">
        <f>VLOOKUP($J4717,ASBVs!$A$2:$AQ$1041,43,FALSE)</f>
        <v>9.69</v>
      </c>
      <c r="J4724" s="79"/>
    </row>
    <row r="4725" spans="2:10" ht="12.6" customHeight="1" x14ac:dyDescent="0.3">
      <c r="B4725" s="87" t="s">
        <v>2695</v>
      </c>
      <c r="C4725" s="88"/>
      <c r="D4725" s="89" t="s">
        <v>2699</v>
      </c>
      <c r="E4725" s="90"/>
      <c r="F4725" s="91" t="str">
        <f>VLOOKUP($J4717,ASBVs!$A$2:$F$1041,6,FALSE)</f>
        <v xml:space="preserve"> </v>
      </c>
      <c r="G4725" s="34" t="s">
        <v>2669</v>
      </c>
      <c r="H4725" s="35" t="str">
        <f>VLOOKUP($J4717,ASBVs!$A$2:$AU$1041,46,FALSE)</f>
        <v>2</v>
      </c>
      <c r="I4725" s="34" t="s">
        <v>2670</v>
      </c>
      <c r="J4725" s="35" t="str">
        <f>VLOOKUP($J4717,ASBVs!$A$2:$AU$1041,47,FALSE)</f>
        <v>1</v>
      </c>
    </row>
    <row r="4726" spans="2:10" ht="12.6" customHeight="1" x14ac:dyDescent="0.3">
      <c r="B4726" s="93">
        <f>VLOOKUP($J4717,ASBVs!$A$2:$AS$1041,45,FALSE)</f>
        <v>126.55</v>
      </c>
      <c r="C4726" s="94"/>
      <c r="D4726" s="93">
        <f>VLOOKUP($J4717,ASBVs!$A$2:$AS$1041,44,FALSE)</f>
        <v>160.5</v>
      </c>
      <c r="E4726" s="94"/>
      <c r="F4726" s="92"/>
      <c r="G4726" s="34" t="s">
        <v>2671</v>
      </c>
      <c r="H4726" s="35" t="str">
        <f>VLOOKUP($J4717,ASBVs!$A$2:$AW$1041,48,FALSE)</f>
        <v>2</v>
      </c>
      <c r="I4726" s="34" t="s">
        <v>2672</v>
      </c>
      <c r="J4726" s="35">
        <f>VLOOKUP($J4717,ASBVs!$A$2:$AW$1041,49,FALSE)</f>
        <v>2</v>
      </c>
    </row>
    <row r="4727" spans="2:10" ht="12.6" customHeight="1" x14ac:dyDescent="0.3">
      <c r="B4727" s="36" t="s">
        <v>2696</v>
      </c>
      <c r="C4727" s="95" t="str">
        <f>VLOOKUP($J4717,ASBVs!$A$2:$E$1041,5,FALSE)</f>
        <v xml:space="preserve">Individual </v>
      </c>
      <c r="D4727" s="96"/>
      <c r="E4727" s="97" t="s">
        <v>2697</v>
      </c>
      <c r="F4727" s="98"/>
      <c r="G4727" s="74"/>
      <c r="H4727" s="75"/>
      <c r="I4727" s="37" t="s">
        <v>2698</v>
      </c>
      <c r="J4727" s="38"/>
    </row>
    <row r="4729" spans="2:10" ht="12.6" customHeight="1" x14ac:dyDescent="0.3">
      <c r="B4729" s="76" t="s">
        <v>2692</v>
      </c>
      <c r="C4729" s="77"/>
      <c r="D4729" s="20" t="str">
        <f>VLOOKUP($J4729,ASBVs!$A$2:$B$1041,2,FALSE)</f>
        <v>223749</v>
      </c>
      <c r="E4729" s="21"/>
      <c r="F4729" s="22" t="str">
        <f>VLOOKUP($J4729,ASBVs!$A$2:$J$1041,10,FALSE)</f>
        <v>Twin</v>
      </c>
      <c r="G4729" s="78" t="str">
        <f>VLOOKUP($J4729,ASBVs!$A$2:$AX$1041,50,FALSE)</f>
        <v xml:space="preserve"> </v>
      </c>
      <c r="H4729" s="79"/>
      <c r="I4729" s="23" t="s">
        <v>2693</v>
      </c>
      <c r="J4729" s="24">
        <v>385</v>
      </c>
    </row>
    <row r="4730" spans="2:10" ht="12.6" customHeight="1" x14ac:dyDescent="0.3">
      <c r="B4730" s="25" t="s">
        <v>2694</v>
      </c>
      <c r="C4730" s="80" t="str">
        <f>VLOOKUP($J4729,ASBVs!$A$2:$H$1041,8,FALSE)</f>
        <v>218861</v>
      </c>
      <c r="D4730" s="80"/>
      <c r="E4730" s="81"/>
      <c r="F4730" s="26" t="s">
        <v>2639</v>
      </c>
      <c r="G4730" s="82">
        <f>VLOOKUP($J4729,ASBVs!$A$2:$I$1041,9,FALSE)</f>
        <v>44701</v>
      </c>
      <c r="H4730" s="83"/>
      <c r="I4730" s="83"/>
      <c r="J4730" s="84"/>
    </row>
    <row r="4731" spans="2:10" ht="12.6" customHeight="1" x14ac:dyDescent="0.3">
      <c r="B4731" s="27" t="s">
        <v>0</v>
      </c>
      <c r="C4731" s="28" t="s">
        <v>1</v>
      </c>
      <c r="D4731" s="28" t="s">
        <v>2</v>
      </c>
      <c r="E4731" s="28" t="s">
        <v>3</v>
      </c>
      <c r="F4731" s="27" t="s">
        <v>4</v>
      </c>
      <c r="G4731" s="28" t="s">
        <v>1093</v>
      </c>
      <c r="H4731" s="28" t="s">
        <v>1092</v>
      </c>
      <c r="I4731" s="28" t="s">
        <v>5</v>
      </c>
      <c r="J4731" s="28" t="s">
        <v>2652</v>
      </c>
    </row>
    <row r="4732" spans="2:10" ht="12.6" customHeight="1" x14ac:dyDescent="0.3">
      <c r="B4732" s="29">
        <f>VLOOKUP($J4729,ASBVs!$A$2:$AP$1041,11,FALSE)</f>
        <v>0.41</v>
      </c>
      <c r="C4732" s="29">
        <f>VLOOKUP($J4729,ASBVs!$A$2:$AP$1041,13,FALSE)</f>
        <v>8.89</v>
      </c>
      <c r="D4732" s="29">
        <f>VLOOKUP($J4729,ASBVs!$A$2:$AP$1041,15,FALSE)</f>
        <v>13.73</v>
      </c>
      <c r="E4732" s="29">
        <f>VLOOKUP($J4729,ASBVs!$A$2:$AP$1041,17,FALSE)</f>
        <v>-0.28999999999999998</v>
      </c>
      <c r="F4732" s="29">
        <f>VLOOKUP($J4729,ASBVs!$A$2:$AP$1041,19,FALSE)</f>
        <v>1.07</v>
      </c>
      <c r="G4732" s="39">
        <f>VLOOKUP($J4729,ASBVs!$A$2:$AP$1041,41,FALSE)</f>
        <v>0.47</v>
      </c>
      <c r="H4732" s="39">
        <f>VLOOKUP($J4729,ASBVs!$A$2:$AP$1041,39,FALSE)</f>
        <v>0.37</v>
      </c>
      <c r="I4732" s="29">
        <f>VLOOKUP($J4729,ASBVs!$A$2:$AP$1041,21,FALSE)</f>
        <v>0.71</v>
      </c>
      <c r="J4732" s="39">
        <f>VLOOKUP($J4729,ASBVs!$A$2:$AP$1041,31,FALSE)</f>
        <v>0.28000000000000003</v>
      </c>
    </row>
    <row r="4733" spans="2:10" ht="12.6" customHeight="1" x14ac:dyDescent="0.3">
      <c r="B4733" s="29">
        <f>VLOOKUP($J4729,ASBVs!$A$2:$AP$1041,12,FALSE)</f>
        <v>66</v>
      </c>
      <c r="C4733" s="29">
        <f>VLOOKUP($J4729,ASBVs!$A$2:$AP$1041,14,FALSE)</f>
        <v>70</v>
      </c>
      <c r="D4733" s="29">
        <f>VLOOKUP($J4729,ASBVs!$A$2:$AP$1041,16,FALSE)</f>
        <v>61</v>
      </c>
      <c r="E4733" s="29">
        <f>VLOOKUP($J4729,ASBVs!$A$2:$AP$1041,18,FALSE)</f>
        <v>64</v>
      </c>
      <c r="F4733" s="29">
        <f>VLOOKUP($J4729,ASBVs!$A$2:$AP$1041,20,FALSE)</f>
        <v>64</v>
      </c>
      <c r="G4733" s="29">
        <f>VLOOKUP($J4729,ASBVs!$A$2:$AP$1041,42,FALSE)</f>
        <v>54</v>
      </c>
      <c r="H4733" s="29">
        <f>VLOOKUP($J4729,ASBVs!$A$2:$AP$1041,40,FALSE)</f>
        <v>48</v>
      </c>
      <c r="I4733" s="29">
        <f>VLOOKUP($J4729,ASBVs!$A$2:$AP$1041,22,FALSE)</f>
        <v>60</v>
      </c>
      <c r="J4733" s="29">
        <f>VLOOKUP($J4729,ASBVs!$A$2:$AP$1041,32,FALSE)</f>
        <v>52</v>
      </c>
    </row>
    <row r="4734" spans="2:10" ht="12.6" customHeight="1" x14ac:dyDescent="0.3">
      <c r="B4734" s="31" t="s">
        <v>1089</v>
      </c>
      <c r="C4734" s="27" t="s">
        <v>1090</v>
      </c>
      <c r="D4734" s="27" t="s">
        <v>1091</v>
      </c>
      <c r="E4734" s="27" t="s">
        <v>8</v>
      </c>
      <c r="F4734" s="27" t="s">
        <v>6</v>
      </c>
      <c r="G4734" s="27" t="s">
        <v>7</v>
      </c>
      <c r="H4734" s="27" t="s">
        <v>2638</v>
      </c>
      <c r="I4734" s="85" t="s">
        <v>2700</v>
      </c>
      <c r="J4734" s="86"/>
    </row>
    <row r="4735" spans="2:10" ht="12.6" customHeight="1" x14ac:dyDescent="0.3">
      <c r="B4735" s="30">
        <f>VLOOKUP($J4729,ASBVs!$A$2:$AP$1041,33,FALSE)</f>
        <v>0.05</v>
      </c>
      <c r="C4735" s="30">
        <f>VLOOKUP($J4729,ASBVs!$A$2:$AP$1041,35,FALSE)</f>
        <v>0.39</v>
      </c>
      <c r="D4735" s="30">
        <f>VLOOKUP($J4729,ASBVs!$A$2:$AP$1041,37,FALSE)</f>
        <v>0.01</v>
      </c>
      <c r="E4735" s="32">
        <f>VLOOKUP($J4729,ASBVs!$A$2:$AP$1041,29,FALSE)</f>
        <v>4.09</v>
      </c>
      <c r="F4735" s="32">
        <f>VLOOKUP($J4729,ASBVs!$A$2:$AP$1041,23,FALSE)</f>
        <v>-0.16</v>
      </c>
      <c r="G4735" s="32">
        <f>VLOOKUP($J4729,ASBVs!$A$2:$AP$1041,25,FALSE)</f>
        <v>3.44</v>
      </c>
      <c r="H4735" s="32">
        <f>VLOOKUP($J4729,ASBVs!$A$2:$AP$1041,27,FALSE)</f>
        <v>1.63</v>
      </c>
      <c r="I4735" s="86"/>
      <c r="J4735" s="86"/>
    </row>
    <row r="4736" spans="2:10" ht="12.6" customHeight="1" x14ac:dyDescent="0.3">
      <c r="B4736" s="33">
        <f>VLOOKUP($J4729,ASBVs!$A$2:$AP$1041,34,FALSE)</f>
        <v>43</v>
      </c>
      <c r="C4736" s="33">
        <f>VLOOKUP($J4729,ASBVs!$A$2:$AP$1041,36,FALSE)</f>
        <v>51</v>
      </c>
      <c r="D4736" s="33">
        <f>VLOOKUP($J4729,ASBVs!$A$2:$AP$1041,38,FALSE)</f>
        <v>36</v>
      </c>
      <c r="E4736" s="33">
        <f>VLOOKUP($J4729,ASBVs!$A$2:$AP$1041,30,FALSE)</f>
        <v>59</v>
      </c>
      <c r="F4736" s="33">
        <f>VLOOKUP($J4729,ASBVs!$A$2:$AP$1041,24,FALSE)</f>
        <v>48</v>
      </c>
      <c r="G4736" s="33">
        <f>VLOOKUP($J4729,ASBVs!$A$2:$AP$1041,26,FALSE)</f>
        <v>48</v>
      </c>
      <c r="H4736" s="33">
        <f>VLOOKUP($J4729,ASBVs!$A$2:$AP$1041,28,FALSE)</f>
        <v>51</v>
      </c>
      <c r="I4736" s="99">
        <f>VLOOKUP($J4729,ASBVs!$A$2:$AQ$1041,43,FALSE)</f>
        <v>9.6000000000000014</v>
      </c>
      <c r="J4736" s="79"/>
    </row>
    <row r="4737" spans="2:10" ht="12.6" customHeight="1" x14ac:dyDescent="0.3">
      <c r="B4737" s="87" t="s">
        <v>2695</v>
      </c>
      <c r="C4737" s="88"/>
      <c r="D4737" s="89" t="s">
        <v>2699</v>
      </c>
      <c r="E4737" s="90"/>
      <c r="F4737" s="91" t="str">
        <f>VLOOKUP($J4729,ASBVs!$A$2:$F$1041,6,FALSE)</f>
        <v xml:space="preserve"> </v>
      </c>
      <c r="G4737" s="34" t="s">
        <v>2669</v>
      </c>
      <c r="H4737" s="35" t="str">
        <f>VLOOKUP($J4729,ASBVs!$A$2:$AU$1041,46,FALSE)</f>
        <v>2</v>
      </c>
      <c r="I4737" s="34" t="s">
        <v>2670</v>
      </c>
      <c r="J4737" s="35" t="str">
        <f>VLOOKUP($J4729,ASBVs!$A$2:$AU$1041,47,FALSE)</f>
        <v>2</v>
      </c>
    </row>
    <row r="4738" spans="2:10" ht="12.6" customHeight="1" x14ac:dyDescent="0.3">
      <c r="B4738" s="93">
        <f>VLOOKUP($J4729,ASBVs!$A$2:$AS$1041,45,FALSE)</f>
        <v>131.91999999999999</v>
      </c>
      <c r="C4738" s="94"/>
      <c r="D4738" s="93">
        <f>VLOOKUP($J4729,ASBVs!$A$2:$AS$1041,44,FALSE)</f>
        <v>165.59</v>
      </c>
      <c r="E4738" s="94"/>
      <c r="F4738" s="92"/>
      <c r="G4738" s="34" t="s">
        <v>2671</v>
      </c>
      <c r="H4738" s="35" t="str">
        <f>VLOOKUP($J4729,ASBVs!$A$2:$AW$1041,48,FALSE)</f>
        <v>1</v>
      </c>
      <c r="I4738" s="34" t="s">
        <v>2672</v>
      </c>
      <c r="J4738" s="35">
        <f>VLOOKUP($J4729,ASBVs!$A$2:$AW$1041,49,FALSE)</f>
        <v>4</v>
      </c>
    </row>
    <row r="4739" spans="2:10" ht="12.6" customHeight="1" x14ac:dyDescent="0.3">
      <c r="B4739" s="36" t="s">
        <v>2696</v>
      </c>
      <c r="C4739" s="95" t="str">
        <f>VLOOKUP($J4729,ASBVs!$A$2:$E$1041,5,FALSE)</f>
        <v xml:space="preserve">Individual </v>
      </c>
      <c r="D4739" s="96"/>
      <c r="E4739" s="97" t="s">
        <v>2697</v>
      </c>
      <c r="F4739" s="98"/>
      <c r="G4739" s="74"/>
      <c r="H4739" s="75"/>
      <c r="I4739" s="37" t="s">
        <v>2698</v>
      </c>
      <c r="J4739" s="38"/>
    </row>
    <row r="4741" spans="2:10" ht="12.6" customHeight="1" x14ac:dyDescent="0.3">
      <c r="B4741" s="76" t="s">
        <v>2692</v>
      </c>
      <c r="C4741" s="77"/>
      <c r="D4741" s="20" t="str">
        <f>VLOOKUP($J4741,ASBVs!$A$2:$B$1041,2,FALSE)</f>
        <v>225509</v>
      </c>
      <c r="E4741" s="21"/>
      <c r="F4741" s="22" t="str">
        <f>VLOOKUP($J4741,ASBVs!$A$2:$J$1041,10,FALSE)</f>
        <v>Single</v>
      </c>
      <c r="G4741" s="78" t="str">
        <f>VLOOKUP($J4741,ASBVs!$A$2:$AX$1041,50,FALSE)</f>
        <v>«««««</v>
      </c>
      <c r="H4741" s="79"/>
      <c r="I4741" s="23" t="s">
        <v>2693</v>
      </c>
      <c r="J4741" s="24">
        <v>386</v>
      </c>
    </row>
    <row r="4742" spans="2:10" ht="12.6" customHeight="1" x14ac:dyDescent="0.3">
      <c r="B4742" s="25" t="s">
        <v>2694</v>
      </c>
      <c r="C4742" s="80" t="str">
        <f>VLOOKUP($J4741,ASBVs!$A$2:$H$1041,8,FALSE)</f>
        <v>207279</v>
      </c>
      <c r="D4742" s="80"/>
      <c r="E4742" s="81"/>
      <c r="F4742" s="26" t="s">
        <v>2639</v>
      </c>
      <c r="G4742" s="82">
        <f>VLOOKUP($J4741,ASBVs!$A$2:$I$1041,9,FALSE)</f>
        <v>44726</v>
      </c>
      <c r="H4742" s="83"/>
      <c r="I4742" s="83"/>
      <c r="J4742" s="84"/>
    </row>
    <row r="4743" spans="2:10" ht="12.6" customHeight="1" x14ac:dyDescent="0.3">
      <c r="B4743" s="27" t="s">
        <v>0</v>
      </c>
      <c r="C4743" s="28" t="s">
        <v>1</v>
      </c>
      <c r="D4743" s="28" t="s">
        <v>2</v>
      </c>
      <c r="E4743" s="28" t="s">
        <v>3</v>
      </c>
      <c r="F4743" s="27" t="s">
        <v>4</v>
      </c>
      <c r="G4743" s="28" t="s">
        <v>1093</v>
      </c>
      <c r="H4743" s="28" t="s">
        <v>1092</v>
      </c>
      <c r="I4743" s="28" t="s">
        <v>5</v>
      </c>
      <c r="J4743" s="28" t="s">
        <v>2652</v>
      </c>
    </row>
    <row r="4744" spans="2:10" ht="12.6" customHeight="1" x14ac:dyDescent="0.3">
      <c r="B4744" s="29">
        <f>VLOOKUP($J4741,ASBVs!$A$2:$AP$1041,11,FALSE)</f>
        <v>0.34</v>
      </c>
      <c r="C4744" s="29">
        <f>VLOOKUP($J4741,ASBVs!$A$2:$AP$1041,13,FALSE)</f>
        <v>7.13</v>
      </c>
      <c r="D4744" s="29">
        <f>VLOOKUP($J4741,ASBVs!$A$2:$AP$1041,15,FALSE)</f>
        <v>8.89</v>
      </c>
      <c r="E4744" s="29">
        <f>VLOOKUP($J4741,ASBVs!$A$2:$AP$1041,17,FALSE)</f>
        <v>1.1599999999999999</v>
      </c>
      <c r="F4744" s="29">
        <f>VLOOKUP($J4741,ASBVs!$A$2:$AP$1041,19,FALSE)</f>
        <v>1.9</v>
      </c>
      <c r="G4744" s="39">
        <f>VLOOKUP($J4741,ASBVs!$A$2:$AP$1041,41,FALSE)</f>
        <v>0.56000000000000005</v>
      </c>
      <c r="H4744" s="39">
        <f>VLOOKUP($J4741,ASBVs!$A$2:$AP$1041,39,FALSE)</f>
        <v>0.35</v>
      </c>
      <c r="I4744" s="29">
        <f>VLOOKUP($J4741,ASBVs!$A$2:$AP$1041,21,FALSE)</f>
        <v>-0.69</v>
      </c>
      <c r="J4744" s="39">
        <f>VLOOKUP($J4741,ASBVs!$A$2:$AP$1041,31,FALSE)</f>
        <v>0.36</v>
      </c>
    </row>
    <row r="4745" spans="2:10" ht="12.6" customHeight="1" x14ac:dyDescent="0.3">
      <c r="B4745" s="29">
        <f>VLOOKUP($J4741,ASBVs!$A$2:$AP$1041,12,FALSE)</f>
        <v>66</v>
      </c>
      <c r="C4745" s="29">
        <f>VLOOKUP($J4741,ASBVs!$A$2:$AP$1041,14,FALSE)</f>
        <v>69</v>
      </c>
      <c r="D4745" s="29">
        <f>VLOOKUP($J4741,ASBVs!$A$2:$AP$1041,16,FALSE)</f>
        <v>59</v>
      </c>
      <c r="E4745" s="29">
        <f>VLOOKUP($J4741,ASBVs!$A$2:$AP$1041,18,FALSE)</f>
        <v>64</v>
      </c>
      <c r="F4745" s="29">
        <f>VLOOKUP($J4741,ASBVs!$A$2:$AP$1041,20,FALSE)</f>
        <v>63</v>
      </c>
      <c r="G4745" s="29">
        <f>VLOOKUP($J4741,ASBVs!$A$2:$AP$1041,42,FALSE)</f>
        <v>55</v>
      </c>
      <c r="H4745" s="29">
        <f>VLOOKUP($J4741,ASBVs!$A$2:$AP$1041,40,FALSE)</f>
        <v>46</v>
      </c>
      <c r="I4745" s="29">
        <f>VLOOKUP($J4741,ASBVs!$A$2:$AP$1041,22,FALSE)</f>
        <v>56</v>
      </c>
      <c r="J4745" s="29">
        <f>VLOOKUP($J4741,ASBVs!$A$2:$AP$1041,32,FALSE)</f>
        <v>53</v>
      </c>
    </row>
    <row r="4746" spans="2:10" ht="12.6" customHeight="1" x14ac:dyDescent="0.3">
      <c r="B4746" s="31" t="s">
        <v>1089</v>
      </c>
      <c r="C4746" s="27" t="s">
        <v>1090</v>
      </c>
      <c r="D4746" s="27" t="s">
        <v>1091</v>
      </c>
      <c r="E4746" s="27" t="s">
        <v>8</v>
      </c>
      <c r="F4746" s="27" t="s">
        <v>6</v>
      </c>
      <c r="G4746" s="27" t="s">
        <v>7</v>
      </c>
      <c r="H4746" s="27" t="s">
        <v>2638</v>
      </c>
      <c r="I4746" s="85" t="s">
        <v>2700</v>
      </c>
      <c r="J4746" s="86"/>
    </row>
    <row r="4747" spans="2:10" ht="12.6" customHeight="1" x14ac:dyDescent="0.3">
      <c r="B4747" s="30">
        <f>VLOOKUP($J4741,ASBVs!$A$2:$AP$1041,33,FALSE)</f>
        <v>7.0000000000000007E-2</v>
      </c>
      <c r="C4747" s="30">
        <f>VLOOKUP($J4741,ASBVs!$A$2:$AP$1041,35,FALSE)</f>
        <v>0.28000000000000003</v>
      </c>
      <c r="D4747" s="30">
        <f>VLOOKUP($J4741,ASBVs!$A$2:$AP$1041,37,FALSE)</f>
        <v>0.02</v>
      </c>
      <c r="E4747" s="32">
        <f>VLOOKUP($J4741,ASBVs!$A$2:$AP$1041,29,FALSE)</f>
        <v>3.22</v>
      </c>
      <c r="F4747" s="32">
        <f>VLOOKUP($J4741,ASBVs!$A$2:$AP$1041,23,FALSE)</f>
        <v>-0.05</v>
      </c>
      <c r="G4747" s="32">
        <f>VLOOKUP($J4741,ASBVs!$A$2:$AP$1041,25,FALSE)</f>
        <v>1.27</v>
      </c>
      <c r="H4747" s="32">
        <f>VLOOKUP($J4741,ASBVs!$A$2:$AP$1041,27,FALSE)</f>
        <v>2.4</v>
      </c>
      <c r="I4747" s="86"/>
      <c r="J4747" s="86"/>
    </row>
    <row r="4748" spans="2:10" ht="12.6" customHeight="1" x14ac:dyDescent="0.3">
      <c r="B4748" s="33">
        <f>VLOOKUP($J4741,ASBVs!$A$2:$AP$1041,34,FALSE)</f>
        <v>40</v>
      </c>
      <c r="C4748" s="33">
        <f>VLOOKUP($J4741,ASBVs!$A$2:$AP$1041,36,FALSE)</f>
        <v>50</v>
      </c>
      <c r="D4748" s="33">
        <f>VLOOKUP($J4741,ASBVs!$A$2:$AP$1041,38,FALSE)</f>
        <v>33</v>
      </c>
      <c r="E4748" s="33">
        <f>VLOOKUP($J4741,ASBVs!$A$2:$AP$1041,30,FALSE)</f>
        <v>57</v>
      </c>
      <c r="F4748" s="33">
        <f>VLOOKUP($J4741,ASBVs!$A$2:$AP$1041,24,FALSE)</f>
        <v>46</v>
      </c>
      <c r="G4748" s="33">
        <f>VLOOKUP($J4741,ASBVs!$A$2:$AP$1041,26,FALSE)</f>
        <v>46</v>
      </c>
      <c r="H4748" s="33">
        <f>VLOOKUP($J4741,ASBVs!$A$2:$AP$1041,28,FALSE)</f>
        <v>50</v>
      </c>
      <c r="I4748" s="99">
        <f>VLOOKUP($J4741,ASBVs!$A$2:$AQ$1041,43,FALSE)</f>
        <v>6.4399999999999995</v>
      </c>
      <c r="J4748" s="79"/>
    </row>
    <row r="4749" spans="2:10" ht="12.6" customHeight="1" x14ac:dyDescent="0.3">
      <c r="B4749" s="87" t="s">
        <v>2695</v>
      </c>
      <c r="C4749" s="88"/>
      <c r="D4749" s="89" t="s">
        <v>2699</v>
      </c>
      <c r="E4749" s="90"/>
      <c r="F4749" s="91" t="str">
        <f>VLOOKUP($J4741,ASBVs!$A$2:$F$1041,6,FALSE)</f>
        <v xml:space="preserve"> </v>
      </c>
      <c r="G4749" s="34" t="s">
        <v>2669</v>
      </c>
      <c r="H4749" s="35" t="str">
        <f>VLOOKUP($J4741,ASBVs!$A$2:$AU$1041,46,FALSE)</f>
        <v>2</v>
      </c>
      <c r="I4749" s="34" t="s">
        <v>2670</v>
      </c>
      <c r="J4749" s="35" t="str">
        <f>VLOOKUP($J4741,ASBVs!$A$2:$AU$1041,47,FALSE)</f>
        <v>2</v>
      </c>
    </row>
    <row r="4750" spans="2:10" ht="12.6" customHeight="1" x14ac:dyDescent="0.3">
      <c r="B4750" s="93">
        <f>VLOOKUP($J4741,ASBVs!$A$2:$AS$1041,45,FALSE)</f>
        <v>129.4</v>
      </c>
      <c r="C4750" s="94"/>
      <c r="D4750" s="93">
        <f>VLOOKUP($J4741,ASBVs!$A$2:$AS$1041,44,FALSE)</f>
        <v>172.79</v>
      </c>
      <c r="E4750" s="94"/>
      <c r="F4750" s="92"/>
      <c r="G4750" s="34" t="s">
        <v>2671</v>
      </c>
      <c r="H4750" s="35" t="str">
        <f>VLOOKUP($J4741,ASBVs!$A$2:$AW$1041,48,FALSE)</f>
        <v>3</v>
      </c>
      <c r="I4750" s="34" t="s">
        <v>2672</v>
      </c>
      <c r="J4750" s="35">
        <f>VLOOKUP($J4741,ASBVs!$A$2:$AW$1041,49,FALSE)</f>
        <v>4</v>
      </c>
    </row>
    <row r="4751" spans="2:10" ht="12.6" customHeight="1" x14ac:dyDescent="0.3">
      <c r="B4751" s="36" t="s">
        <v>2696</v>
      </c>
      <c r="C4751" s="95" t="str">
        <f>VLOOKUP($J4741,ASBVs!$A$2:$E$1041,5,FALSE)</f>
        <v xml:space="preserve">Individual </v>
      </c>
      <c r="D4751" s="96"/>
      <c r="E4751" s="97" t="s">
        <v>2697</v>
      </c>
      <c r="F4751" s="98"/>
      <c r="G4751" s="74"/>
      <c r="H4751" s="75"/>
      <c r="I4751" s="37" t="s">
        <v>2698</v>
      </c>
      <c r="J4751" s="38"/>
    </row>
    <row r="4753" spans="2:10" ht="12.6" customHeight="1" x14ac:dyDescent="0.3">
      <c r="B4753" s="76" t="s">
        <v>2692</v>
      </c>
      <c r="C4753" s="77"/>
      <c r="D4753" s="20" t="str">
        <f>VLOOKUP($J4753,ASBVs!$A$2:$B$1041,2,FALSE)</f>
        <v>224544</v>
      </c>
      <c r="E4753" s="21"/>
      <c r="F4753" s="22" t="str">
        <f>VLOOKUP($J4753,ASBVs!$A$2:$J$1041,10,FALSE)</f>
        <v>Twin</v>
      </c>
      <c r="G4753" s="78" t="str">
        <f>VLOOKUP($J4753,ASBVs!$A$2:$AX$1041,50,FALSE)</f>
        <v>«««««</v>
      </c>
      <c r="H4753" s="79"/>
      <c r="I4753" s="23" t="s">
        <v>2693</v>
      </c>
      <c r="J4753" s="24">
        <v>387</v>
      </c>
    </row>
    <row r="4754" spans="2:10" ht="12.6" customHeight="1" x14ac:dyDescent="0.3">
      <c r="B4754" s="25" t="s">
        <v>2694</v>
      </c>
      <c r="C4754" s="80" t="str">
        <f>VLOOKUP($J4753,ASBVs!$A$2:$H$1041,8,FALSE)</f>
        <v>193431</v>
      </c>
      <c r="D4754" s="80"/>
      <c r="E4754" s="81"/>
      <c r="F4754" s="26" t="s">
        <v>2639</v>
      </c>
      <c r="G4754" s="82">
        <f>VLOOKUP($J4753,ASBVs!$A$2:$I$1041,9,FALSE)</f>
        <v>44710</v>
      </c>
      <c r="H4754" s="83"/>
      <c r="I4754" s="83"/>
      <c r="J4754" s="84"/>
    </row>
    <row r="4755" spans="2:10" ht="12.6" customHeight="1" x14ac:dyDescent="0.3">
      <c r="B4755" s="27" t="s">
        <v>0</v>
      </c>
      <c r="C4755" s="28" t="s">
        <v>1</v>
      </c>
      <c r="D4755" s="28" t="s">
        <v>2</v>
      </c>
      <c r="E4755" s="28" t="s">
        <v>3</v>
      </c>
      <c r="F4755" s="27" t="s">
        <v>4</v>
      </c>
      <c r="G4755" s="28" t="s">
        <v>1093</v>
      </c>
      <c r="H4755" s="28" t="s">
        <v>1092</v>
      </c>
      <c r="I4755" s="28" t="s">
        <v>5</v>
      </c>
      <c r="J4755" s="28" t="s">
        <v>2652</v>
      </c>
    </row>
    <row r="4756" spans="2:10" ht="12.6" customHeight="1" x14ac:dyDescent="0.3">
      <c r="B4756" s="29">
        <f>VLOOKUP($J4753,ASBVs!$A$2:$AP$1041,11,FALSE)</f>
        <v>0.51</v>
      </c>
      <c r="C4756" s="29">
        <f>VLOOKUP($J4753,ASBVs!$A$2:$AP$1041,13,FALSE)</f>
        <v>8.61</v>
      </c>
      <c r="D4756" s="29">
        <f>VLOOKUP($J4753,ASBVs!$A$2:$AP$1041,15,FALSE)</f>
        <v>14.11</v>
      </c>
      <c r="E4756" s="29">
        <f>VLOOKUP($J4753,ASBVs!$A$2:$AP$1041,17,FALSE)</f>
        <v>0.38</v>
      </c>
      <c r="F4756" s="29">
        <f>VLOOKUP($J4753,ASBVs!$A$2:$AP$1041,19,FALSE)</f>
        <v>1.94</v>
      </c>
      <c r="G4756" s="39">
        <f>VLOOKUP($J4753,ASBVs!$A$2:$AP$1041,41,FALSE)</f>
        <v>0.37</v>
      </c>
      <c r="H4756" s="39">
        <f>VLOOKUP($J4753,ASBVs!$A$2:$AP$1041,39,FALSE)</f>
        <v>0.23</v>
      </c>
      <c r="I4756" s="29">
        <f>VLOOKUP($J4753,ASBVs!$A$2:$AP$1041,21,FALSE)</f>
        <v>0.24</v>
      </c>
      <c r="J4756" s="39">
        <f>VLOOKUP($J4753,ASBVs!$A$2:$AP$1041,31,FALSE)</f>
        <v>0.28999999999999998</v>
      </c>
    </row>
    <row r="4757" spans="2:10" ht="12.6" customHeight="1" x14ac:dyDescent="0.3">
      <c r="B4757" s="29">
        <f>VLOOKUP($J4753,ASBVs!$A$2:$AP$1041,12,FALSE)</f>
        <v>65</v>
      </c>
      <c r="C4757" s="29">
        <f>VLOOKUP($J4753,ASBVs!$A$2:$AP$1041,14,FALSE)</f>
        <v>70</v>
      </c>
      <c r="D4757" s="29">
        <f>VLOOKUP($J4753,ASBVs!$A$2:$AP$1041,16,FALSE)</f>
        <v>61</v>
      </c>
      <c r="E4757" s="29">
        <f>VLOOKUP($J4753,ASBVs!$A$2:$AP$1041,18,FALSE)</f>
        <v>66</v>
      </c>
      <c r="F4757" s="29">
        <f>VLOOKUP($J4753,ASBVs!$A$2:$AP$1041,20,FALSE)</f>
        <v>66</v>
      </c>
      <c r="G4757" s="29">
        <f>VLOOKUP($J4753,ASBVs!$A$2:$AP$1041,42,FALSE)</f>
        <v>56</v>
      </c>
      <c r="H4757" s="29">
        <f>VLOOKUP($J4753,ASBVs!$A$2:$AP$1041,40,FALSE)</f>
        <v>48</v>
      </c>
      <c r="I4757" s="29">
        <f>VLOOKUP($J4753,ASBVs!$A$2:$AP$1041,22,FALSE)</f>
        <v>60</v>
      </c>
      <c r="J4757" s="29">
        <f>VLOOKUP($J4753,ASBVs!$A$2:$AP$1041,32,FALSE)</f>
        <v>54</v>
      </c>
    </row>
    <row r="4758" spans="2:10" ht="12.6" customHeight="1" x14ac:dyDescent="0.3">
      <c r="B4758" s="31" t="s">
        <v>1089</v>
      </c>
      <c r="C4758" s="27" t="s">
        <v>1090</v>
      </c>
      <c r="D4758" s="27" t="s">
        <v>1091</v>
      </c>
      <c r="E4758" s="27" t="s">
        <v>8</v>
      </c>
      <c r="F4758" s="27" t="s">
        <v>6</v>
      </c>
      <c r="G4758" s="27" t="s">
        <v>7</v>
      </c>
      <c r="H4758" s="27" t="s">
        <v>2638</v>
      </c>
      <c r="I4758" s="85" t="s">
        <v>2700</v>
      </c>
      <c r="J4758" s="86"/>
    </row>
    <row r="4759" spans="2:10" ht="12.6" customHeight="1" x14ac:dyDescent="0.3">
      <c r="B4759" s="30">
        <f>VLOOKUP($J4753,ASBVs!$A$2:$AP$1041,33,FALSE)</f>
        <v>0.05</v>
      </c>
      <c r="C4759" s="30">
        <f>VLOOKUP($J4753,ASBVs!$A$2:$AP$1041,35,FALSE)</f>
        <v>0.16</v>
      </c>
      <c r="D4759" s="30">
        <f>VLOOKUP($J4753,ASBVs!$A$2:$AP$1041,37,FALSE)</f>
        <v>0.02</v>
      </c>
      <c r="E4759" s="32">
        <f>VLOOKUP($J4753,ASBVs!$A$2:$AP$1041,29,FALSE)</f>
        <v>4.42</v>
      </c>
      <c r="F4759" s="32">
        <f>VLOOKUP($J4753,ASBVs!$A$2:$AP$1041,23,FALSE)</f>
        <v>-0.06</v>
      </c>
      <c r="G4759" s="32">
        <f>VLOOKUP($J4753,ASBVs!$A$2:$AP$1041,25,FALSE)</f>
        <v>2.2000000000000002</v>
      </c>
      <c r="H4759" s="32">
        <f>VLOOKUP($J4753,ASBVs!$A$2:$AP$1041,27,FALSE)</f>
        <v>1.94</v>
      </c>
      <c r="I4759" s="86"/>
      <c r="J4759" s="86"/>
    </row>
    <row r="4760" spans="2:10" ht="12.6" customHeight="1" x14ac:dyDescent="0.3">
      <c r="B4760" s="33">
        <f>VLOOKUP($J4753,ASBVs!$A$2:$AP$1041,34,FALSE)</f>
        <v>42</v>
      </c>
      <c r="C4760" s="33">
        <f>VLOOKUP($J4753,ASBVs!$A$2:$AP$1041,36,FALSE)</f>
        <v>51</v>
      </c>
      <c r="D4760" s="33">
        <f>VLOOKUP($J4753,ASBVs!$A$2:$AP$1041,38,FALSE)</f>
        <v>35</v>
      </c>
      <c r="E4760" s="33">
        <f>VLOOKUP($J4753,ASBVs!$A$2:$AP$1041,30,FALSE)</f>
        <v>60</v>
      </c>
      <c r="F4760" s="33">
        <f>VLOOKUP($J4753,ASBVs!$A$2:$AP$1041,24,FALSE)</f>
        <v>48</v>
      </c>
      <c r="G4760" s="33">
        <f>VLOOKUP($J4753,ASBVs!$A$2:$AP$1041,26,FALSE)</f>
        <v>48</v>
      </c>
      <c r="H4760" s="33">
        <f>VLOOKUP($J4753,ASBVs!$A$2:$AP$1041,28,FALSE)</f>
        <v>52</v>
      </c>
      <c r="I4760" s="99">
        <f>VLOOKUP($J4753,ASBVs!$A$2:$AQ$1041,43,FALSE)</f>
        <v>8.85</v>
      </c>
      <c r="J4760" s="79"/>
    </row>
    <row r="4761" spans="2:10" ht="12.6" customHeight="1" x14ac:dyDescent="0.3">
      <c r="B4761" s="87" t="s">
        <v>2695</v>
      </c>
      <c r="C4761" s="88"/>
      <c r="D4761" s="89" t="s">
        <v>2699</v>
      </c>
      <c r="E4761" s="90"/>
      <c r="F4761" s="91" t="str">
        <f>VLOOKUP($J4753,ASBVs!$A$2:$F$1041,6,FALSE)</f>
        <v xml:space="preserve"> </v>
      </c>
      <c r="G4761" s="34" t="s">
        <v>2669</v>
      </c>
      <c r="H4761" s="35" t="str">
        <f>VLOOKUP($J4753,ASBVs!$A$2:$AU$1041,46,FALSE)</f>
        <v>1</v>
      </c>
      <c r="I4761" s="34" t="s">
        <v>2670</v>
      </c>
      <c r="J4761" s="35" t="str">
        <f>VLOOKUP($J4753,ASBVs!$A$2:$AU$1041,47,FALSE)</f>
        <v>1</v>
      </c>
    </row>
    <row r="4762" spans="2:10" ht="12.6" customHeight="1" x14ac:dyDescent="0.3">
      <c r="B4762" s="93">
        <f>VLOOKUP($J4753,ASBVs!$A$2:$AS$1041,45,FALSE)</f>
        <v>125.26</v>
      </c>
      <c r="C4762" s="94"/>
      <c r="D4762" s="93">
        <f>VLOOKUP($J4753,ASBVs!$A$2:$AS$1041,44,FALSE)</f>
        <v>161.63</v>
      </c>
      <c r="E4762" s="94"/>
      <c r="F4762" s="92"/>
      <c r="G4762" s="34" t="s">
        <v>2671</v>
      </c>
      <c r="H4762" s="35" t="str">
        <f>VLOOKUP($J4753,ASBVs!$A$2:$AW$1041,48,FALSE)</f>
        <v>2</v>
      </c>
      <c r="I4762" s="34" t="s">
        <v>2672</v>
      </c>
      <c r="J4762" s="35">
        <f>VLOOKUP($J4753,ASBVs!$A$2:$AW$1041,49,FALSE)</f>
        <v>3</v>
      </c>
    </row>
    <row r="4763" spans="2:10" ht="12.6" customHeight="1" x14ac:dyDescent="0.3">
      <c r="B4763" s="36" t="s">
        <v>2696</v>
      </c>
      <c r="C4763" s="95" t="str">
        <f>VLOOKUP($J4753,ASBVs!$A$2:$E$1041,5,FALSE)</f>
        <v xml:space="preserve">Individual </v>
      </c>
      <c r="D4763" s="96"/>
      <c r="E4763" s="97" t="s">
        <v>2697</v>
      </c>
      <c r="F4763" s="98"/>
      <c r="G4763" s="74"/>
      <c r="H4763" s="75"/>
      <c r="I4763" s="37" t="s">
        <v>2698</v>
      </c>
      <c r="J4763" s="38"/>
    </row>
    <row r="4765" spans="2:10" ht="12.6" customHeight="1" x14ac:dyDescent="0.3">
      <c r="B4765" s="76" t="s">
        <v>2692</v>
      </c>
      <c r="C4765" s="77"/>
      <c r="D4765" s="20" t="str">
        <f>VLOOKUP($J4765,ASBVs!$A$2:$B$1041,2,FALSE)</f>
        <v>226893</v>
      </c>
      <c r="E4765" s="21"/>
      <c r="F4765" s="22" t="str">
        <f>VLOOKUP($J4765,ASBVs!$A$2:$J$1041,10,FALSE)</f>
        <v>Twin</v>
      </c>
      <c r="G4765" s="78" t="str">
        <f>VLOOKUP($J4765,ASBVs!$A$2:$AX$1041,50,FALSE)</f>
        <v xml:space="preserve"> </v>
      </c>
      <c r="H4765" s="79"/>
      <c r="I4765" s="23" t="s">
        <v>2693</v>
      </c>
      <c r="J4765" s="24">
        <v>388</v>
      </c>
    </row>
    <row r="4766" spans="2:10" ht="12.6" customHeight="1" x14ac:dyDescent="0.3">
      <c r="B4766" s="25" t="s">
        <v>2694</v>
      </c>
      <c r="C4766" s="80" t="str">
        <f>VLOOKUP($J4765,ASBVs!$A$2:$H$1041,8,FALSE)</f>
        <v>206691</v>
      </c>
      <c r="D4766" s="80"/>
      <c r="E4766" s="81"/>
      <c r="F4766" s="26" t="s">
        <v>2639</v>
      </c>
      <c r="G4766" s="82">
        <f>VLOOKUP($J4765,ASBVs!$A$2:$I$1041,9,FALSE)</f>
        <v>44746</v>
      </c>
      <c r="H4766" s="83"/>
      <c r="I4766" s="83"/>
      <c r="J4766" s="84"/>
    </row>
    <row r="4767" spans="2:10" ht="12.6" customHeight="1" x14ac:dyDescent="0.3">
      <c r="B4767" s="27" t="s">
        <v>0</v>
      </c>
      <c r="C4767" s="28" t="s">
        <v>1</v>
      </c>
      <c r="D4767" s="28" t="s">
        <v>2</v>
      </c>
      <c r="E4767" s="28" t="s">
        <v>3</v>
      </c>
      <c r="F4767" s="27" t="s">
        <v>4</v>
      </c>
      <c r="G4767" s="28" t="s">
        <v>1093</v>
      </c>
      <c r="H4767" s="28" t="s">
        <v>1092</v>
      </c>
      <c r="I4767" s="28" t="s">
        <v>5</v>
      </c>
      <c r="J4767" s="28" t="s">
        <v>2652</v>
      </c>
    </row>
    <row r="4768" spans="2:10" ht="12.6" customHeight="1" x14ac:dyDescent="0.3">
      <c r="B4768" s="29">
        <f>VLOOKUP($J4765,ASBVs!$A$2:$AP$1041,11,FALSE)</f>
        <v>0.63</v>
      </c>
      <c r="C4768" s="29">
        <f>VLOOKUP($J4765,ASBVs!$A$2:$AP$1041,13,FALSE)</f>
        <v>9.5500000000000007</v>
      </c>
      <c r="D4768" s="29">
        <f>VLOOKUP($J4765,ASBVs!$A$2:$AP$1041,15,FALSE)</f>
        <v>16.72</v>
      </c>
      <c r="E4768" s="29">
        <f>VLOOKUP($J4765,ASBVs!$A$2:$AP$1041,17,FALSE)</f>
        <v>0.53</v>
      </c>
      <c r="F4768" s="29">
        <f>VLOOKUP($J4765,ASBVs!$A$2:$AP$1041,19,FALSE)</f>
        <v>2.0099999999999998</v>
      </c>
      <c r="G4768" s="39">
        <f>VLOOKUP($J4765,ASBVs!$A$2:$AP$1041,41,FALSE)</f>
        <v>0.4</v>
      </c>
      <c r="H4768" s="39">
        <f>VLOOKUP($J4765,ASBVs!$A$2:$AP$1041,39,FALSE)</f>
        <v>0.23</v>
      </c>
      <c r="I4768" s="29">
        <f>VLOOKUP($J4765,ASBVs!$A$2:$AP$1041,21,FALSE)</f>
        <v>0.19</v>
      </c>
      <c r="J4768" s="39">
        <f>VLOOKUP($J4765,ASBVs!$A$2:$AP$1041,31,FALSE)</f>
        <v>0.26</v>
      </c>
    </row>
    <row r="4769" spans="2:10" ht="12.6" customHeight="1" x14ac:dyDescent="0.3">
      <c r="B4769" s="29">
        <f>VLOOKUP($J4765,ASBVs!$A$2:$AP$1041,12,FALSE)</f>
        <v>66</v>
      </c>
      <c r="C4769" s="29">
        <f>VLOOKUP($J4765,ASBVs!$A$2:$AP$1041,14,FALSE)</f>
        <v>69</v>
      </c>
      <c r="D4769" s="29">
        <f>VLOOKUP($J4765,ASBVs!$A$2:$AP$1041,16,FALSE)</f>
        <v>61</v>
      </c>
      <c r="E4769" s="29">
        <f>VLOOKUP($J4765,ASBVs!$A$2:$AP$1041,18,FALSE)</f>
        <v>64</v>
      </c>
      <c r="F4769" s="29">
        <f>VLOOKUP($J4765,ASBVs!$A$2:$AP$1041,20,FALSE)</f>
        <v>64</v>
      </c>
      <c r="G4769" s="29">
        <f>VLOOKUP($J4765,ASBVs!$A$2:$AP$1041,42,FALSE)</f>
        <v>58</v>
      </c>
      <c r="H4769" s="29">
        <f>VLOOKUP($J4765,ASBVs!$A$2:$AP$1041,40,FALSE)</f>
        <v>50</v>
      </c>
      <c r="I4769" s="29">
        <f>VLOOKUP($J4765,ASBVs!$A$2:$AP$1041,22,FALSE)</f>
        <v>58</v>
      </c>
      <c r="J4769" s="29">
        <f>VLOOKUP($J4765,ASBVs!$A$2:$AP$1041,32,FALSE)</f>
        <v>56</v>
      </c>
    </row>
    <row r="4770" spans="2:10" ht="12.6" customHeight="1" x14ac:dyDescent="0.3">
      <c r="B4770" s="31" t="s">
        <v>1089</v>
      </c>
      <c r="C4770" s="27" t="s">
        <v>1090</v>
      </c>
      <c r="D4770" s="27" t="s">
        <v>1091</v>
      </c>
      <c r="E4770" s="27" t="s">
        <v>8</v>
      </c>
      <c r="F4770" s="27" t="s">
        <v>6</v>
      </c>
      <c r="G4770" s="27" t="s">
        <v>7</v>
      </c>
      <c r="H4770" s="27" t="s">
        <v>2638</v>
      </c>
      <c r="I4770" s="85" t="s">
        <v>2700</v>
      </c>
      <c r="J4770" s="86"/>
    </row>
    <row r="4771" spans="2:10" ht="12.6" customHeight="1" x14ac:dyDescent="0.3">
      <c r="B4771" s="30">
        <f>VLOOKUP($J4765,ASBVs!$A$2:$AP$1041,33,FALSE)</f>
        <v>0.02</v>
      </c>
      <c r="C4771" s="30">
        <f>VLOOKUP($J4765,ASBVs!$A$2:$AP$1041,35,FALSE)</f>
        <v>0.22</v>
      </c>
      <c r="D4771" s="30">
        <f>VLOOKUP($J4765,ASBVs!$A$2:$AP$1041,37,FALSE)</f>
        <v>0.02</v>
      </c>
      <c r="E4771" s="32">
        <f>VLOOKUP($J4765,ASBVs!$A$2:$AP$1041,29,FALSE)</f>
        <v>4.9000000000000004</v>
      </c>
      <c r="F4771" s="32">
        <f>VLOOKUP($J4765,ASBVs!$A$2:$AP$1041,23,FALSE)</f>
        <v>-0.21</v>
      </c>
      <c r="G4771" s="32">
        <f>VLOOKUP($J4765,ASBVs!$A$2:$AP$1041,25,FALSE)</f>
        <v>5.38</v>
      </c>
      <c r="H4771" s="32">
        <f>VLOOKUP($J4765,ASBVs!$A$2:$AP$1041,27,FALSE)</f>
        <v>2.36</v>
      </c>
      <c r="I4771" s="86"/>
      <c r="J4771" s="86"/>
    </row>
    <row r="4772" spans="2:10" ht="12.6" customHeight="1" x14ac:dyDescent="0.3">
      <c r="B4772" s="33">
        <f>VLOOKUP($J4765,ASBVs!$A$2:$AP$1041,34,FALSE)</f>
        <v>44</v>
      </c>
      <c r="C4772" s="33">
        <f>VLOOKUP($J4765,ASBVs!$A$2:$AP$1041,36,FALSE)</f>
        <v>53</v>
      </c>
      <c r="D4772" s="33">
        <f>VLOOKUP($J4765,ASBVs!$A$2:$AP$1041,38,FALSE)</f>
        <v>38</v>
      </c>
      <c r="E4772" s="33">
        <f>VLOOKUP($J4765,ASBVs!$A$2:$AP$1041,30,FALSE)</f>
        <v>59</v>
      </c>
      <c r="F4772" s="33">
        <f>VLOOKUP($J4765,ASBVs!$A$2:$AP$1041,24,FALSE)</f>
        <v>50</v>
      </c>
      <c r="G4772" s="33">
        <f>VLOOKUP($J4765,ASBVs!$A$2:$AP$1041,26,FALSE)</f>
        <v>50</v>
      </c>
      <c r="H4772" s="33">
        <f>VLOOKUP($J4765,ASBVs!$A$2:$AP$1041,28,FALSE)</f>
        <v>53</v>
      </c>
      <c r="I4772" s="99">
        <f>VLOOKUP($J4765,ASBVs!$A$2:$AQ$1041,43,FALSE)</f>
        <v>9.74</v>
      </c>
      <c r="J4772" s="79"/>
    </row>
    <row r="4773" spans="2:10" ht="12.6" customHeight="1" x14ac:dyDescent="0.3">
      <c r="B4773" s="87" t="s">
        <v>2695</v>
      </c>
      <c r="C4773" s="88"/>
      <c r="D4773" s="89" t="s">
        <v>2699</v>
      </c>
      <c r="E4773" s="90"/>
      <c r="F4773" s="91" t="str">
        <f>VLOOKUP($J4765,ASBVs!$A$2:$F$1041,6,FALSE)</f>
        <v xml:space="preserve"> </v>
      </c>
      <c r="G4773" s="34" t="s">
        <v>2669</v>
      </c>
      <c r="H4773" s="35" t="str">
        <f>VLOOKUP($J4765,ASBVs!$A$2:$AU$1041,46,FALSE)</f>
        <v>2</v>
      </c>
      <c r="I4773" s="34" t="s">
        <v>2670</v>
      </c>
      <c r="J4773" s="35" t="str">
        <f>VLOOKUP($J4765,ASBVs!$A$2:$AU$1041,47,FALSE)</f>
        <v>2</v>
      </c>
    </row>
    <row r="4774" spans="2:10" ht="12.6" customHeight="1" x14ac:dyDescent="0.3">
      <c r="B4774" s="93">
        <f>VLOOKUP($J4765,ASBVs!$A$2:$AS$1041,45,FALSE)</f>
        <v>124.39</v>
      </c>
      <c r="C4774" s="94"/>
      <c r="D4774" s="93">
        <f>VLOOKUP($J4765,ASBVs!$A$2:$AS$1041,44,FALSE)</f>
        <v>159.58000000000001</v>
      </c>
      <c r="E4774" s="94"/>
      <c r="F4774" s="92"/>
      <c r="G4774" s="34" t="s">
        <v>2671</v>
      </c>
      <c r="H4774" s="35" t="str">
        <f>VLOOKUP($J4765,ASBVs!$A$2:$AW$1041,48,FALSE)</f>
        <v>2</v>
      </c>
      <c r="I4774" s="34" t="s">
        <v>2672</v>
      </c>
      <c r="J4774" s="35">
        <f>VLOOKUP($J4765,ASBVs!$A$2:$AW$1041,49,FALSE)</f>
        <v>3</v>
      </c>
    </row>
    <row r="4775" spans="2:10" ht="12.6" customHeight="1" x14ac:dyDescent="0.3">
      <c r="B4775" s="36" t="s">
        <v>2696</v>
      </c>
      <c r="C4775" s="95" t="str">
        <f>VLOOKUP($J4765,ASBVs!$A$2:$E$1041,5,FALSE)</f>
        <v xml:space="preserve">Individual </v>
      </c>
      <c r="D4775" s="96"/>
      <c r="E4775" s="97" t="s">
        <v>2697</v>
      </c>
      <c r="F4775" s="98"/>
      <c r="G4775" s="74"/>
      <c r="H4775" s="75"/>
      <c r="I4775" s="37" t="s">
        <v>2698</v>
      </c>
      <c r="J4775" s="38"/>
    </row>
    <row r="4777" spans="2:10" ht="12.6" customHeight="1" x14ac:dyDescent="0.3">
      <c r="B4777" s="76" t="s">
        <v>2692</v>
      </c>
      <c r="C4777" s="77"/>
      <c r="D4777" s="20" t="str">
        <f>VLOOKUP($J4777,ASBVs!$A$2:$B$1041,2,FALSE)</f>
        <v>225376</v>
      </c>
      <c r="E4777" s="21"/>
      <c r="F4777" s="22" t="str">
        <f>VLOOKUP($J4777,ASBVs!$A$2:$J$1041,10,FALSE)</f>
        <v>Twin</v>
      </c>
      <c r="G4777" s="78" t="str">
        <f>VLOOKUP($J4777,ASBVs!$A$2:$AX$1041,50,FALSE)</f>
        <v xml:space="preserve"> </v>
      </c>
      <c r="H4777" s="79"/>
      <c r="I4777" s="23" t="s">
        <v>2693</v>
      </c>
      <c r="J4777" s="24">
        <v>389</v>
      </c>
    </row>
    <row r="4778" spans="2:10" ht="12.6" customHeight="1" x14ac:dyDescent="0.3">
      <c r="B4778" s="25" t="s">
        <v>2694</v>
      </c>
      <c r="C4778" s="80" t="str">
        <f>VLOOKUP($J4777,ASBVs!$A$2:$H$1041,8,FALSE)</f>
        <v>216341</v>
      </c>
      <c r="D4778" s="80"/>
      <c r="E4778" s="81"/>
      <c r="F4778" s="26" t="s">
        <v>2639</v>
      </c>
      <c r="G4778" s="82">
        <f>VLOOKUP($J4777,ASBVs!$A$2:$I$1041,9,FALSE)</f>
        <v>44724</v>
      </c>
      <c r="H4778" s="83"/>
      <c r="I4778" s="83"/>
      <c r="J4778" s="84"/>
    </row>
    <row r="4779" spans="2:10" ht="12.6" customHeight="1" x14ac:dyDescent="0.3">
      <c r="B4779" s="27" t="s">
        <v>0</v>
      </c>
      <c r="C4779" s="28" t="s">
        <v>1</v>
      </c>
      <c r="D4779" s="28" t="s">
        <v>2</v>
      </c>
      <c r="E4779" s="28" t="s">
        <v>3</v>
      </c>
      <c r="F4779" s="27" t="s">
        <v>4</v>
      </c>
      <c r="G4779" s="28" t="s">
        <v>1093</v>
      </c>
      <c r="H4779" s="28" t="s">
        <v>1092</v>
      </c>
      <c r="I4779" s="28" t="s">
        <v>5</v>
      </c>
      <c r="J4779" s="28" t="s">
        <v>2652</v>
      </c>
    </row>
    <row r="4780" spans="2:10" ht="12.6" customHeight="1" x14ac:dyDescent="0.3">
      <c r="B4780" s="29">
        <f>VLOOKUP($J4777,ASBVs!$A$2:$AP$1041,11,FALSE)</f>
        <v>0.39</v>
      </c>
      <c r="C4780" s="29">
        <f>VLOOKUP($J4777,ASBVs!$A$2:$AP$1041,13,FALSE)</f>
        <v>9.26</v>
      </c>
      <c r="D4780" s="29">
        <f>VLOOKUP($J4777,ASBVs!$A$2:$AP$1041,15,FALSE)</f>
        <v>15.28</v>
      </c>
      <c r="E4780" s="29">
        <f>VLOOKUP($J4777,ASBVs!$A$2:$AP$1041,17,FALSE)</f>
        <v>0.19</v>
      </c>
      <c r="F4780" s="29">
        <f>VLOOKUP($J4777,ASBVs!$A$2:$AP$1041,19,FALSE)</f>
        <v>1.55</v>
      </c>
      <c r="G4780" s="39">
        <f>VLOOKUP($J4777,ASBVs!$A$2:$AP$1041,41,FALSE)</f>
        <v>0.49</v>
      </c>
      <c r="H4780" s="39">
        <f>VLOOKUP($J4777,ASBVs!$A$2:$AP$1041,39,FALSE)</f>
        <v>0.3</v>
      </c>
      <c r="I4780" s="29">
        <f>VLOOKUP($J4777,ASBVs!$A$2:$AP$1041,21,FALSE)</f>
        <v>-1.23</v>
      </c>
      <c r="J4780" s="39">
        <f>VLOOKUP($J4777,ASBVs!$A$2:$AP$1041,31,FALSE)</f>
        <v>0.28000000000000003</v>
      </c>
    </row>
    <row r="4781" spans="2:10" ht="12.6" customHeight="1" x14ac:dyDescent="0.3">
      <c r="B4781" s="29">
        <f>VLOOKUP($J4777,ASBVs!$A$2:$AP$1041,12,FALSE)</f>
        <v>66</v>
      </c>
      <c r="C4781" s="29">
        <f>VLOOKUP($J4777,ASBVs!$A$2:$AP$1041,14,FALSE)</f>
        <v>69</v>
      </c>
      <c r="D4781" s="29">
        <f>VLOOKUP($J4777,ASBVs!$A$2:$AP$1041,16,FALSE)</f>
        <v>62</v>
      </c>
      <c r="E4781" s="29">
        <f>VLOOKUP($J4777,ASBVs!$A$2:$AP$1041,18,FALSE)</f>
        <v>63</v>
      </c>
      <c r="F4781" s="29">
        <f>VLOOKUP($J4777,ASBVs!$A$2:$AP$1041,20,FALSE)</f>
        <v>62</v>
      </c>
      <c r="G4781" s="29">
        <f>VLOOKUP($J4777,ASBVs!$A$2:$AP$1041,42,FALSE)</f>
        <v>55</v>
      </c>
      <c r="H4781" s="29">
        <f>VLOOKUP($J4777,ASBVs!$A$2:$AP$1041,40,FALSE)</f>
        <v>48</v>
      </c>
      <c r="I4781" s="29">
        <f>VLOOKUP($J4777,ASBVs!$A$2:$AP$1041,22,FALSE)</f>
        <v>58</v>
      </c>
      <c r="J4781" s="29">
        <f>VLOOKUP($J4777,ASBVs!$A$2:$AP$1041,32,FALSE)</f>
        <v>53</v>
      </c>
    </row>
    <row r="4782" spans="2:10" ht="12.6" customHeight="1" x14ac:dyDescent="0.3">
      <c r="B4782" s="31" t="s">
        <v>1089</v>
      </c>
      <c r="C4782" s="27" t="s">
        <v>1090</v>
      </c>
      <c r="D4782" s="27" t="s">
        <v>1091</v>
      </c>
      <c r="E4782" s="27" t="s">
        <v>8</v>
      </c>
      <c r="F4782" s="27" t="s">
        <v>6</v>
      </c>
      <c r="G4782" s="27" t="s">
        <v>7</v>
      </c>
      <c r="H4782" s="27" t="s">
        <v>2638</v>
      </c>
      <c r="I4782" s="85" t="s">
        <v>2700</v>
      </c>
      <c r="J4782" s="86"/>
    </row>
    <row r="4783" spans="2:10" ht="12.6" customHeight="1" x14ac:dyDescent="0.3">
      <c r="B4783" s="30">
        <f>VLOOKUP($J4777,ASBVs!$A$2:$AP$1041,33,FALSE)</f>
        <v>0.04</v>
      </c>
      <c r="C4783" s="30">
        <f>VLOOKUP($J4777,ASBVs!$A$2:$AP$1041,35,FALSE)</f>
        <v>0.33</v>
      </c>
      <c r="D4783" s="30">
        <f>VLOOKUP($J4777,ASBVs!$A$2:$AP$1041,37,FALSE)</f>
        <v>1E-3</v>
      </c>
      <c r="E4783" s="32">
        <f>VLOOKUP($J4777,ASBVs!$A$2:$AP$1041,29,FALSE)</f>
        <v>4.57</v>
      </c>
      <c r="F4783" s="32">
        <f>VLOOKUP($J4777,ASBVs!$A$2:$AP$1041,23,FALSE)</f>
        <v>-0.28000000000000003</v>
      </c>
      <c r="G4783" s="32">
        <f>VLOOKUP($J4777,ASBVs!$A$2:$AP$1041,25,FALSE)</f>
        <v>4.8499999999999996</v>
      </c>
      <c r="H4783" s="32">
        <f>VLOOKUP($J4777,ASBVs!$A$2:$AP$1041,27,FALSE)</f>
        <v>2.14</v>
      </c>
      <c r="I4783" s="86"/>
      <c r="J4783" s="86"/>
    </row>
    <row r="4784" spans="2:10" ht="12.6" customHeight="1" x14ac:dyDescent="0.3">
      <c r="B4784" s="33">
        <f>VLOOKUP($J4777,ASBVs!$A$2:$AP$1041,34,FALSE)</f>
        <v>43</v>
      </c>
      <c r="C4784" s="33">
        <f>VLOOKUP($J4777,ASBVs!$A$2:$AP$1041,36,FALSE)</f>
        <v>51</v>
      </c>
      <c r="D4784" s="33">
        <f>VLOOKUP($J4777,ASBVs!$A$2:$AP$1041,38,FALSE)</f>
        <v>36</v>
      </c>
      <c r="E4784" s="33">
        <f>VLOOKUP($J4777,ASBVs!$A$2:$AP$1041,30,FALSE)</f>
        <v>58</v>
      </c>
      <c r="F4784" s="33">
        <f>VLOOKUP($J4777,ASBVs!$A$2:$AP$1041,24,FALSE)</f>
        <v>49</v>
      </c>
      <c r="G4784" s="33">
        <f>VLOOKUP($J4777,ASBVs!$A$2:$AP$1041,26,FALSE)</f>
        <v>49</v>
      </c>
      <c r="H4784" s="33">
        <f>VLOOKUP($J4777,ASBVs!$A$2:$AP$1041,28,FALSE)</f>
        <v>51</v>
      </c>
      <c r="I4784" s="99">
        <f>VLOOKUP($J4777,ASBVs!$A$2:$AQ$1041,43,FALSE)</f>
        <v>8.0299999999999994</v>
      </c>
      <c r="J4784" s="79"/>
    </row>
    <row r="4785" spans="2:10" ht="12.6" customHeight="1" x14ac:dyDescent="0.3">
      <c r="B4785" s="87" t="s">
        <v>2695</v>
      </c>
      <c r="C4785" s="88"/>
      <c r="D4785" s="89" t="s">
        <v>2699</v>
      </c>
      <c r="E4785" s="90"/>
      <c r="F4785" s="91" t="str">
        <f>VLOOKUP($J4777,ASBVs!$A$2:$F$1041,6,FALSE)</f>
        <v xml:space="preserve"> </v>
      </c>
      <c r="G4785" s="34" t="s">
        <v>2669</v>
      </c>
      <c r="H4785" s="35" t="str">
        <f>VLOOKUP($J4777,ASBVs!$A$2:$AU$1041,46,FALSE)</f>
        <v>1</v>
      </c>
      <c r="I4785" s="34" t="s">
        <v>2670</v>
      </c>
      <c r="J4785" s="35" t="str">
        <f>VLOOKUP($J4777,ASBVs!$A$2:$AU$1041,47,FALSE)</f>
        <v>1</v>
      </c>
    </row>
    <row r="4786" spans="2:10" ht="12.6" customHeight="1" x14ac:dyDescent="0.3">
      <c r="B4786" s="93">
        <f>VLOOKUP($J4777,ASBVs!$A$2:$AS$1041,45,FALSE)</f>
        <v>124.08</v>
      </c>
      <c r="C4786" s="94"/>
      <c r="D4786" s="93">
        <f>VLOOKUP($J4777,ASBVs!$A$2:$AS$1041,44,FALSE)</f>
        <v>163.35</v>
      </c>
      <c r="E4786" s="94"/>
      <c r="F4786" s="92"/>
      <c r="G4786" s="34" t="s">
        <v>2671</v>
      </c>
      <c r="H4786" s="35" t="str">
        <f>VLOOKUP($J4777,ASBVs!$A$2:$AW$1041,48,FALSE)</f>
        <v>2</v>
      </c>
      <c r="I4786" s="34" t="s">
        <v>2672</v>
      </c>
      <c r="J4786" s="35">
        <f>VLOOKUP($J4777,ASBVs!$A$2:$AW$1041,49,FALSE)</f>
        <v>2</v>
      </c>
    </row>
    <row r="4787" spans="2:10" ht="12.6" customHeight="1" x14ac:dyDescent="0.3">
      <c r="B4787" s="36" t="s">
        <v>2696</v>
      </c>
      <c r="C4787" s="95" t="str">
        <f>VLOOKUP($J4777,ASBVs!$A$2:$E$1041,5,FALSE)</f>
        <v xml:space="preserve">Individual </v>
      </c>
      <c r="D4787" s="96"/>
      <c r="E4787" s="97" t="s">
        <v>2697</v>
      </c>
      <c r="F4787" s="98"/>
      <c r="G4787" s="74"/>
      <c r="H4787" s="75"/>
      <c r="I4787" s="37" t="s">
        <v>2698</v>
      </c>
      <c r="J4787" s="38"/>
    </row>
    <row r="4789" spans="2:10" ht="12.6" customHeight="1" x14ac:dyDescent="0.3">
      <c r="B4789" s="76" t="s">
        <v>2692</v>
      </c>
      <c r="C4789" s="77"/>
      <c r="D4789" s="20" t="str">
        <f>VLOOKUP($J4789,ASBVs!$A$2:$B$1041,2,FALSE)</f>
        <v>223263</v>
      </c>
      <c r="E4789" s="21"/>
      <c r="F4789" s="22" t="str">
        <f>VLOOKUP($J4789,ASBVs!$A$2:$J$1041,10,FALSE)</f>
        <v>Twin</v>
      </c>
      <c r="G4789" s="78" t="str">
        <f>VLOOKUP($J4789,ASBVs!$A$2:$AX$1041,50,FALSE)</f>
        <v>«««««</v>
      </c>
      <c r="H4789" s="79"/>
      <c r="I4789" s="23" t="s">
        <v>2693</v>
      </c>
      <c r="J4789" s="24">
        <v>390</v>
      </c>
    </row>
    <row r="4790" spans="2:10" ht="12.6" customHeight="1" x14ac:dyDescent="0.3">
      <c r="B4790" s="25" t="s">
        <v>2694</v>
      </c>
      <c r="C4790" s="80" t="str">
        <f>VLOOKUP($J4789,ASBVs!$A$2:$H$1041,8,FALSE)</f>
        <v>196104</v>
      </c>
      <c r="D4790" s="80"/>
      <c r="E4790" s="81"/>
      <c r="F4790" s="26" t="s">
        <v>2639</v>
      </c>
      <c r="G4790" s="82">
        <f>VLOOKUP($J4789,ASBVs!$A$2:$I$1041,9,FALSE)</f>
        <v>44688</v>
      </c>
      <c r="H4790" s="83"/>
      <c r="I4790" s="83"/>
      <c r="J4790" s="84"/>
    </row>
    <row r="4791" spans="2:10" ht="12.6" customHeight="1" x14ac:dyDescent="0.3">
      <c r="B4791" s="27" t="s">
        <v>0</v>
      </c>
      <c r="C4791" s="28" t="s">
        <v>1</v>
      </c>
      <c r="D4791" s="28" t="s">
        <v>2</v>
      </c>
      <c r="E4791" s="28" t="s">
        <v>3</v>
      </c>
      <c r="F4791" s="27" t="s">
        <v>4</v>
      </c>
      <c r="G4791" s="28" t="s">
        <v>1093</v>
      </c>
      <c r="H4791" s="28" t="s">
        <v>1092</v>
      </c>
      <c r="I4791" s="28" t="s">
        <v>5</v>
      </c>
      <c r="J4791" s="28" t="s">
        <v>2652</v>
      </c>
    </row>
    <row r="4792" spans="2:10" ht="12.6" customHeight="1" x14ac:dyDescent="0.3">
      <c r="B4792" s="29">
        <f>VLOOKUP($J4789,ASBVs!$A$2:$AP$1041,11,FALSE)</f>
        <v>0.49</v>
      </c>
      <c r="C4792" s="29">
        <f>VLOOKUP($J4789,ASBVs!$A$2:$AP$1041,13,FALSE)</f>
        <v>7.41</v>
      </c>
      <c r="D4792" s="29">
        <f>VLOOKUP($J4789,ASBVs!$A$2:$AP$1041,15,FALSE)</f>
        <v>10.57</v>
      </c>
      <c r="E4792" s="29">
        <f>VLOOKUP($J4789,ASBVs!$A$2:$AP$1041,17,FALSE)</f>
        <v>-0.15</v>
      </c>
      <c r="F4792" s="29">
        <f>VLOOKUP($J4789,ASBVs!$A$2:$AP$1041,19,FALSE)</f>
        <v>1.8</v>
      </c>
      <c r="G4792" s="39">
        <f>VLOOKUP($J4789,ASBVs!$A$2:$AP$1041,41,FALSE)</f>
        <v>0.46</v>
      </c>
      <c r="H4792" s="39">
        <f>VLOOKUP($J4789,ASBVs!$A$2:$AP$1041,39,FALSE)</f>
        <v>0.21</v>
      </c>
      <c r="I4792" s="29">
        <f>VLOOKUP($J4789,ASBVs!$A$2:$AP$1041,21,FALSE)</f>
        <v>-0.28999999999999998</v>
      </c>
      <c r="J4792" s="39">
        <f>VLOOKUP($J4789,ASBVs!$A$2:$AP$1041,31,FALSE)</f>
        <v>0.28000000000000003</v>
      </c>
    </row>
    <row r="4793" spans="2:10" ht="12.6" customHeight="1" x14ac:dyDescent="0.3">
      <c r="B4793" s="29">
        <f>VLOOKUP($J4789,ASBVs!$A$2:$AP$1041,12,FALSE)</f>
        <v>67</v>
      </c>
      <c r="C4793" s="29">
        <f>VLOOKUP($J4789,ASBVs!$A$2:$AP$1041,14,FALSE)</f>
        <v>72</v>
      </c>
      <c r="D4793" s="29">
        <f>VLOOKUP($J4789,ASBVs!$A$2:$AP$1041,16,FALSE)</f>
        <v>62</v>
      </c>
      <c r="E4793" s="29">
        <f>VLOOKUP($J4789,ASBVs!$A$2:$AP$1041,18,FALSE)</f>
        <v>67</v>
      </c>
      <c r="F4793" s="29">
        <f>VLOOKUP($J4789,ASBVs!$A$2:$AP$1041,20,FALSE)</f>
        <v>65</v>
      </c>
      <c r="G4793" s="29">
        <f>VLOOKUP($J4789,ASBVs!$A$2:$AP$1041,42,FALSE)</f>
        <v>58</v>
      </c>
      <c r="H4793" s="29">
        <f>VLOOKUP($J4789,ASBVs!$A$2:$AP$1041,40,FALSE)</f>
        <v>49</v>
      </c>
      <c r="I4793" s="29">
        <f>VLOOKUP($J4789,ASBVs!$A$2:$AP$1041,22,FALSE)</f>
        <v>63</v>
      </c>
      <c r="J4793" s="29">
        <f>VLOOKUP($J4789,ASBVs!$A$2:$AP$1041,32,FALSE)</f>
        <v>56</v>
      </c>
    </row>
    <row r="4794" spans="2:10" ht="12.6" customHeight="1" x14ac:dyDescent="0.3">
      <c r="B4794" s="31" t="s">
        <v>1089</v>
      </c>
      <c r="C4794" s="27" t="s">
        <v>1090</v>
      </c>
      <c r="D4794" s="27" t="s">
        <v>1091</v>
      </c>
      <c r="E4794" s="27" t="s">
        <v>8</v>
      </c>
      <c r="F4794" s="27" t="s">
        <v>6</v>
      </c>
      <c r="G4794" s="27" t="s">
        <v>7</v>
      </c>
      <c r="H4794" s="27" t="s">
        <v>2638</v>
      </c>
      <c r="I4794" s="85" t="s">
        <v>2700</v>
      </c>
      <c r="J4794" s="86"/>
    </row>
    <row r="4795" spans="2:10" ht="12.6" customHeight="1" x14ac:dyDescent="0.3">
      <c r="B4795" s="30">
        <f>VLOOKUP($J4789,ASBVs!$A$2:$AP$1041,33,FALSE)</f>
        <v>0.01</v>
      </c>
      <c r="C4795" s="30">
        <f>VLOOKUP($J4789,ASBVs!$A$2:$AP$1041,35,FALSE)</f>
        <v>0.25</v>
      </c>
      <c r="D4795" s="30">
        <f>VLOOKUP($J4789,ASBVs!$A$2:$AP$1041,37,FALSE)</f>
        <v>0.02</v>
      </c>
      <c r="E4795" s="32">
        <f>VLOOKUP($J4789,ASBVs!$A$2:$AP$1041,29,FALSE)</f>
        <v>4.63</v>
      </c>
      <c r="F4795" s="32">
        <f>VLOOKUP($J4789,ASBVs!$A$2:$AP$1041,23,FALSE)</f>
        <v>-0.12</v>
      </c>
      <c r="G4795" s="32">
        <f>VLOOKUP($J4789,ASBVs!$A$2:$AP$1041,25,FALSE)</f>
        <v>3.04</v>
      </c>
      <c r="H4795" s="32">
        <f>VLOOKUP($J4789,ASBVs!$A$2:$AP$1041,27,FALSE)</f>
        <v>1.85</v>
      </c>
      <c r="I4795" s="86"/>
      <c r="J4795" s="86"/>
    </row>
    <row r="4796" spans="2:10" ht="12.6" customHeight="1" x14ac:dyDescent="0.3">
      <c r="B4796" s="33">
        <f>VLOOKUP($J4789,ASBVs!$A$2:$AP$1041,34,FALSE)</f>
        <v>43</v>
      </c>
      <c r="C4796" s="33">
        <f>VLOOKUP($J4789,ASBVs!$A$2:$AP$1041,36,FALSE)</f>
        <v>52</v>
      </c>
      <c r="D4796" s="33">
        <f>VLOOKUP($J4789,ASBVs!$A$2:$AP$1041,38,FALSE)</f>
        <v>37</v>
      </c>
      <c r="E4796" s="33">
        <f>VLOOKUP($J4789,ASBVs!$A$2:$AP$1041,30,FALSE)</f>
        <v>61</v>
      </c>
      <c r="F4796" s="33">
        <f>VLOOKUP($J4789,ASBVs!$A$2:$AP$1041,24,FALSE)</f>
        <v>48</v>
      </c>
      <c r="G4796" s="33">
        <f>VLOOKUP($J4789,ASBVs!$A$2:$AP$1041,26,FALSE)</f>
        <v>48</v>
      </c>
      <c r="H4796" s="33">
        <f>VLOOKUP($J4789,ASBVs!$A$2:$AP$1041,28,FALSE)</f>
        <v>52</v>
      </c>
      <c r="I4796" s="99">
        <f>VLOOKUP($J4789,ASBVs!$A$2:$AQ$1041,43,FALSE)</f>
        <v>7.12</v>
      </c>
      <c r="J4796" s="79"/>
    </row>
    <row r="4797" spans="2:10" ht="12.6" customHeight="1" x14ac:dyDescent="0.3">
      <c r="B4797" s="87" t="s">
        <v>2695</v>
      </c>
      <c r="C4797" s="88"/>
      <c r="D4797" s="89" t="s">
        <v>2699</v>
      </c>
      <c r="E4797" s="90"/>
      <c r="F4797" s="91" t="str">
        <f>VLOOKUP($J4789,ASBVs!$A$2:$F$1041,6,FALSE)</f>
        <v xml:space="preserve"> </v>
      </c>
      <c r="G4797" s="34" t="s">
        <v>2669</v>
      </c>
      <c r="H4797" s="35" t="str">
        <f>VLOOKUP($J4789,ASBVs!$A$2:$AU$1041,46,FALSE)</f>
        <v>3</v>
      </c>
      <c r="I4797" s="34" t="s">
        <v>2670</v>
      </c>
      <c r="J4797" s="35" t="str">
        <f>VLOOKUP($J4789,ASBVs!$A$2:$AU$1041,47,FALSE)</f>
        <v>2</v>
      </c>
    </row>
    <row r="4798" spans="2:10" ht="12.6" customHeight="1" x14ac:dyDescent="0.3">
      <c r="B4798" s="93">
        <f>VLOOKUP($J4789,ASBVs!$A$2:$AS$1041,45,FALSE)</f>
        <v>123.75</v>
      </c>
      <c r="C4798" s="94"/>
      <c r="D4798" s="93">
        <f>VLOOKUP($J4789,ASBVs!$A$2:$AS$1041,44,FALSE)</f>
        <v>160.46</v>
      </c>
      <c r="E4798" s="94"/>
      <c r="F4798" s="92"/>
      <c r="G4798" s="34" t="s">
        <v>2671</v>
      </c>
      <c r="H4798" s="35" t="str">
        <f>VLOOKUP($J4789,ASBVs!$A$2:$AW$1041,48,FALSE)</f>
        <v>3</v>
      </c>
      <c r="I4798" s="34" t="s">
        <v>2672</v>
      </c>
      <c r="J4798" s="35">
        <f>VLOOKUP($J4789,ASBVs!$A$2:$AW$1041,49,FALSE)</f>
        <v>3</v>
      </c>
    </row>
    <row r="4799" spans="2:10" ht="12.6" customHeight="1" x14ac:dyDescent="0.3">
      <c r="B4799" s="36" t="s">
        <v>2696</v>
      </c>
      <c r="C4799" s="95" t="str">
        <f>VLOOKUP($J4789,ASBVs!$A$2:$E$1041,5,FALSE)</f>
        <v xml:space="preserve">Individual </v>
      </c>
      <c r="D4799" s="96"/>
      <c r="E4799" s="97" t="s">
        <v>2697</v>
      </c>
      <c r="F4799" s="98"/>
      <c r="G4799" s="74"/>
      <c r="H4799" s="75"/>
      <c r="I4799" s="37" t="s">
        <v>2698</v>
      </c>
      <c r="J4799" s="38"/>
    </row>
    <row r="4801" spans="2:10" ht="12.6" customHeight="1" x14ac:dyDescent="0.3">
      <c r="B4801" s="76" t="s">
        <v>2692</v>
      </c>
      <c r="C4801" s="77"/>
      <c r="D4801" s="20" t="str">
        <f>VLOOKUP($J4801,ASBVs!$A$2:$B$1041,2,FALSE)</f>
        <v>225550</v>
      </c>
      <c r="E4801" s="21"/>
      <c r="F4801" s="22" t="str">
        <f>VLOOKUP($J4801,ASBVs!$A$2:$J$1041,10,FALSE)</f>
        <v>Twin</v>
      </c>
      <c r="G4801" s="78" t="str">
        <f>VLOOKUP($J4801,ASBVs!$A$2:$AX$1041,50,FALSE)</f>
        <v xml:space="preserve"> </v>
      </c>
      <c r="H4801" s="79"/>
      <c r="I4801" s="23" t="s">
        <v>2693</v>
      </c>
      <c r="J4801" s="24">
        <v>391</v>
      </c>
    </row>
    <row r="4802" spans="2:10" ht="12.6" customHeight="1" x14ac:dyDescent="0.3">
      <c r="B4802" s="25" t="s">
        <v>2694</v>
      </c>
      <c r="C4802" s="80" t="str">
        <f>VLOOKUP($J4801,ASBVs!$A$2:$H$1041,8,FALSE)</f>
        <v>207279</v>
      </c>
      <c r="D4802" s="80"/>
      <c r="E4802" s="81"/>
      <c r="F4802" s="26" t="s">
        <v>2639</v>
      </c>
      <c r="G4802" s="82">
        <f>VLOOKUP($J4801,ASBVs!$A$2:$I$1041,9,FALSE)</f>
        <v>44727</v>
      </c>
      <c r="H4802" s="83"/>
      <c r="I4802" s="83"/>
      <c r="J4802" s="84"/>
    </row>
    <row r="4803" spans="2:10" ht="12.6" customHeight="1" x14ac:dyDescent="0.3">
      <c r="B4803" s="27" t="s">
        <v>0</v>
      </c>
      <c r="C4803" s="28" t="s">
        <v>1</v>
      </c>
      <c r="D4803" s="28" t="s">
        <v>2</v>
      </c>
      <c r="E4803" s="28" t="s">
        <v>3</v>
      </c>
      <c r="F4803" s="27" t="s">
        <v>4</v>
      </c>
      <c r="G4803" s="28" t="s">
        <v>1093</v>
      </c>
      <c r="H4803" s="28" t="s">
        <v>1092</v>
      </c>
      <c r="I4803" s="28" t="s">
        <v>5</v>
      </c>
      <c r="J4803" s="28" t="s">
        <v>2652</v>
      </c>
    </row>
    <row r="4804" spans="2:10" ht="12.6" customHeight="1" x14ac:dyDescent="0.3">
      <c r="B4804" s="29">
        <f>VLOOKUP($J4801,ASBVs!$A$2:$AP$1041,11,FALSE)</f>
        <v>0.37</v>
      </c>
      <c r="C4804" s="29">
        <f>VLOOKUP($J4801,ASBVs!$A$2:$AP$1041,13,FALSE)</f>
        <v>8.23</v>
      </c>
      <c r="D4804" s="29">
        <f>VLOOKUP($J4801,ASBVs!$A$2:$AP$1041,15,FALSE)</f>
        <v>12.46</v>
      </c>
      <c r="E4804" s="29">
        <f>VLOOKUP($J4801,ASBVs!$A$2:$AP$1041,17,FALSE)</f>
        <v>0.66</v>
      </c>
      <c r="F4804" s="29">
        <f>VLOOKUP($J4801,ASBVs!$A$2:$AP$1041,19,FALSE)</f>
        <v>2.19</v>
      </c>
      <c r="G4804" s="39">
        <f>VLOOKUP($J4801,ASBVs!$A$2:$AP$1041,41,FALSE)</f>
        <v>0.5</v>
      </c>
      <c r="H4804" s="39">
        <f>VLOOKUP($J4801,ASBVs!$A$2:$AP$1041,39,FALSE)</f>
        <v>0.23</v>
      </c>
      <c r="I4804" s="29">
        <f>VLOOKUP($J4801,ASBVs!$A$2:$AP$1041,21,FALSE)</f>
        <v>-0.27</v>
      </c>
      <c r="J4804" s="39">
        <f>VLOOKUP($J4801,ASBVs!$A$2:$AP$1041,31,FALSE)</f>
        <v>0.33</v>
      </c>
    </row>
    <row r="4805" spans="2:10" ht="12.6" customHeight="1" x14ac:dyDescent="0.3">
      <c r="B4805" s="29">
        <f>VLOOKUP($J4801,ASBVs!$A$2:$AP$1041,12,FALSE)</f>
        <v>69</v>
      </c>
      <c r="C4805" s="29">
        <f>VLOOKUP($J4801,ASBVs!$A$2:$AP$1041,14,FALSE)</f>
        <v>72</v>
      </c>
      <c r="D4805" s="29">
        <f>VLOOKUP($J4801,ASBVs!$A$2:$AP$1041,16,FALSE)</f>
        <v>64</v>
      </c>
      <c r="E4805" s="29">
        <f>VLOOKUP($J4801,ASBVs!$A$2:$AP$1041,18,FALSE)</f>
        <v>68</v>
      </c>
      <c r="F4805" s="29">
        <f>VLOOKUP($J4801,ASBVs!$A$2:$AP$1041,20,FALSE)</f>
        <v>67</v>
      </c>
      <c r="G4805" s="29">
        <f>VLOOKUP($J4801,ASBVs!$A$2:$AP$1041,42,FALSE)</f>
        <v>61</v>
      </c>
      <c r="H4805" s="29">
        <f>VLOOKUP($J4801,ASBVs!$A$2:$AP$1041,40,FALSE)</f>
        <v>52</v>
      </c>
      <c r="I4805" s="29">
        <f>VLOOKUP($J4801,ASBVs!$A$2:$AP$1041,22,FALSE)</f>
        <v>60</v>
      </c>
      <c r="J4805" s="29">
        <f>VLOOKUP($J4801,ASBVs!$A$2:$AP$1041,32,FALSE)</f>
        <v>59</v>
      </c>
    </row>
    <row r="4806" spans="2:10" ht="12.6" customHeight="1" x14ac:dyDescent="0.3">
      <c r="B4806" s="31" t="s">
        <v>1089</v>
      </c>
      <c r="C4806" s="27" t="s">
        <v>1090</v>
      </c>
      <c r="D4806" s="27" t="s">
        <v>1091</v>
      </c>
      <c r="E4806" s="27" t="s">
        <v>8</v>
      </c>
      <c r="F4806" s="27" t="s">
        <v>6</v>
      </c>
      <c r="G4806" s="27" t="s">
        <v>7</v>
      </c>
      <c r="H4806" s="27" t="s">
        <v>2638</v>
      </c>
      <c r="I4806" s="85" t="s">
        <v>2700</v>
      </c>
      <c r="J4806" s="86"/>
    </row>
    <row r="4807" spans="2:10" ht="12.6" customHeight="1" x14ac:dyDescent="0.3">
      <c r="B4807" s="30">
        <f>VLOOKUP($J4801,ASBVs!$A$2:$AP$1041,33,FALSE)</f>
        <v>0.03</v>
      </c>
      <c r="C4807" s="30">
        <f>VLOOKUP($J4801,ASBVs!$A$2:$AP$1041,35,FALSE)</f>
        <v>0.23</v>
      </c>
      <c r="D4807" s="30">
        <f>VLOOKUP($J4801,ASBVs!$A$2:$AP$1041,37,FALSE)</f>
        <v>0.01</v>
      </c>
      <c r="E4807" s="32">
        <f>VLOOKUP($J4801,ASBVs!$A$2:$AP$1041,29,FALSE)</f>
        <v>4.17</v>
      </c>
      <c r="F4807" s="32">
        <f>VLOOKUP($J4801,ASBVs!$A$2:$AP$1041,23,FALSE)</f>
        <v>-0.28000000000000003</v>
      </c>
      <c r="G4807" s="32">
        <f>VLOOKUP($J4801,ASBVs!$A$2:$AP$1041,25,FALSE)</f>
        <v>4.07</v>
      </c>
      <c r="H4807" s="32">
        <f>VLOOKUP($J4801,ASBVs!$A$2:$AP$1041,27,FALSE)</f>
        <v>2.33</v>
      </c>
      <c r="I4807" s="86"/>
      <c r="J4807" s="86"/>
    </row>
    <row r="4808" spans="2:10" ht="12.6" customHeight="1" x14ac:dyDescent="0.3">
      <c r="B4808" s="33">
        <f>VLOOKUP($J4801,ASBVs!$A$2:$AP$1041,34,FALSE)</f>
        <v>46</v>
      </c>
      <c r="C4808" s="33">
        <f>VLOOKUP($J4801,ASBVs!$A$2:$AP$1041,36,FALSE)</f>
        <v>55</v>
      </c>
      <c r="D4808" s="33">
        <f>VLOOKUP($J4801,ASBVs!$A$2:$AP$1041,38,FALSE)</f>
        <v>39</v>
      </c>
      <c r="E4808" s="33">
        <f>VLOOKUP($J4801,ASBVs!$A$2:$AP$1041,30,FALSE)</f>
        <v>61</v>
      </c>
      <c r="F4808" s="33">
        <f>VLOOKUP($J4801,ASBVs!$A$2:$AP$1041,24,FALSE)</f>
        <v>52</v>
      </c>
      <c r="G4808" s="33">
        <f>VLOOKUP($J4801,ASBVs!$A$2:$AP$1041,26,FALSE)</f>
        <v>52</v>
      </c>
      <c r="H4808" s="33">
        <f>VLOOKUP($J4801,ASBVs!$A$2:$AP$1041,28,FALSE)</f>
        <v>56</v>
      </c>
      <c r="I4808" s="99">
        <f>VLOOKUP($J4801,ASBVs!$A$2:$AQ$1041,43,FALSE)</f>
        <v>7.9600000000000009</v>
      </c>
      <c r="J4808" s="79"/>
    </row>
    <row r="4809" spans="2:10" ht="12.6" customHeight="1" x14ac:dyDescent="0.3">
      <c r="B4809" s="87" t="s">
        <v>2695</v>
      </c>
      <c r="C4809" s="88"/>
      <c r="D4809" s="89" t="s">
        <v>2699</v>
      </c>
      <c r="E4809" s="90"/>
      <c r="F4809" s="91" t="str">
        <f>VLOOKUP($J4801,ASBVs!$A$2:$F$1041,6,FALSE)</f>
        <v xml:space="preserve"> </v>
      </c>
      <c r="G4809" s="34" t="s">
        <v>2669</v>
      </c>
      <c r="H4809" s="35" t="str">
        <f>VLOOKUP($J4801,ASBVs!$A$2:$AU$1041,46,FALSE)</f>
        <v>3</v>
      </c>
      <c r="I4809" s="34" t="s">
        <v>2670</v>
      </c>
      <c r="J4809" s="35" t="str">
        <f>VLOOKUP($J4801,ASBVs!$A$2:$AU$1041,47,FALSE)</f>
        <v>2</v>
      </c>
    </row>
    <row r="4810" spans="2:10" ht="12.6" customHeight="1" x14ac:dyDescent="0.3">
      <c r="B4810" s="93">
        <f>VLOOKUP($J4801,ASBVs!$A$2:$AS$1041,45,FALSE)</f>
        <v>123.35</v>
      </c>
      <c r="C4810" s="94"/>
      <c r="D4810" s="93">
        <f>VLOOKUP($J4801,ASBVs!$A$2:$AS$1041,44,FALSE)</f>
        <v>165.07</v>
      </c>
      <c r="E4810" s="94"/>
      <c r="F4810" s="92"/>
      <c r="G4810" s="34" t="s">
        <v>2671</v>
      </c>
      <c r="H4810" s="35" t="str">
        <f>VLOOKUP($J4801,ASBVs!$A$2:$AW$1041,48,FALSE)</f>
        <v>2</v>
      </c>
      <c r="I4810" s="34" t="s">
        <v>2672</v>
      </c>
      <c r="J4810" s="35">
        <f>VLOOKUP($J4801,ASBVs!$A$2:$AW$1041,49,FALSE)</f>
        <v>2</v>
      </c>
    </row>
    <row r="4811" spans="2:10" ht="12.6" customHeight="1" x14ac:dyDescent="0.3">
      <c r="B4811" s="36" t="s">
        <v>2696</v>
      </c>
      <c r="C4811" s="95" t="str">
        <f>VLOOKUP($J4801,ASBVs!$A$2:$E$1041,5,FALSE)</f>
        <v xml:space="preserve">Individual </v>
      </c>
      <c r="D4811" s="96"/>
      <c r="E4811" s="97" t="s">
        <v>2697</v>
      </c>
      <c r="F4811" s="98"/>
      <c r="G4811" s="74"/>
      <c r="H4811" s="75"/>
      <c r="I4811" s="37" t="s">
        <v>2698</v>
      </c>
      <c r="J4811" s="38"/>
    </row>
    <row r="4813" spans="2:10" ht="12.6" customHeight="1" x14ac:dyDescent="0.3">
      <c r="B4813" s="76" t="s">
        <v>2692</v>
      </c>
      <c r="C4813" s="77"/>
      <c r="D4813" s="20" t="str">
        <f>VLOOKUP($J4813,ASBVs!$A$2:$B$1041,2,FALSE)</f>
        <v>224337</v>
      </c>
      <c r="E4813" s="21"/>
      <c r="F4813" s="22" t="str">
        <f>VLOOKUP($J4813,ASBVs!$A$2:$J$1041,10,FALSE)</f>
        <v>Twin</v>
      </c>
      <c r="G4813" s="78" t="str">
        <f>VLOOKUP($J4813,ASBVs!$A$2:$AX$1041,50,FALSE)</f>
        <v>«««««</v>
      </c>
      <c r="H4813" s="79"/>
      <c r="I4813" s="23" t="s">
        <v>2693</v>
      </c>
      <c r="J4813" s="24">
        <v>392</v>
      </c>
    </row>
    <row r="4814" spans="2:10" ht="12.6" customHeight="1" x14ac:dyDescent="0.3">
      <c r="B4814" s="25" t="s">
        <v>2694</v>
      </c>
      <c r="C4814" s="80" t="str">
        <f>VLOOKUP($J4813,ASBVs!$A$2:$H$1041,8,FALSE)</f>
        <v>214314</v>
      </c>
      <c r="D4814" s="80"/>
      <c r="E4814" s="81"/>
      <c r="F4814" s="26" t="s">
        <v>2639</v>
      </c>
      <c r="G4814" s="82">
        <f>VLOOKUP($J4813,ASBVs!$A$2:$I$1041,9,FALSE)</f>
        <v>44708</v>
      </c>
      <c r="H4814" s="83"/>
      <c r="I4814" s="83"/>
      <c r="J4814" s="84"/>
    </row>
    <row r="4815" spans="2:10" ht="12.6" customHeight="1" x14ac:dyDescent="0.3">
      <c r="B4815" s="27" t="s">
        <v>0</v>
      </c>
      <c r="C4815" s="28" t="s">
        <v>1</v>
      </c>
      <c r="D4815" s="28" t="s">
        <v>2</v>
      </c>
      <c r="E4815" s="28" t="s">
        <v>3</v>
      </c>
      <c r="F4815" s="27" t="s">
        <v>4</v>
      </c>
      <c r="G4815" s="28" t="s">
        <v>1093</v>
      </c>
      <c r="H4815" s="28" t="s">
        <v>1092</v>
      </c>
      <c r="I4815" s="28" t="s">
        <v>5</v>
      </c>
      <c r="J4815" s="28" t="s">
        <v>2652</v>
      </c>
    </row>
    <row r="4816" spans="2:10" ht="12.6" customHeight="1" x14ac:dyDescent="0.3">
      <c r="B4816" s="29">
        <f>VLOOKUP($J4813,ASBVs!$A$2:$AP$1041,11,FALSE)</f>
        <v>0.4</v>
      </c>
      <c r="C4816" s="29">
        <f>VLOOKUP($J4813,ASBVs!$A$2:$AP$1041,13,FALSE)</f>
        <v>7.59</v>
      </c>
      <c r="D4816" s="29">
        <f>VLOOKUP($J4813,ASBVs!$A$2:$AP$1041,15,FALSE)</f>
        <v>14.88</v>
      </c>
      <c r="E4816" s="29">
        <f>VLOOKUP($J4813,ASBVs!$A$2:$AP$1041,17,FALSE)</f>
        <v>1.34</v>
      </c>
      <c r="F4816" s="29">
        <f>VLOOKUP($J4813,ASBVs!$A$2:$AP$1041,19,FALSE)</f>
        <v>2.5299999999999998</v>
      </c>
      <c r="G4816" s="39">
        <f>VLOOKUP($J4813,ASBVs!$A$2:$AP$1041,41,FALSE)</f>
        <v>0.31</v>
      </c>
      <c r="H4816" s="39">
        <f>VLOOKUP($J4813,ASBVs!$A$2:$AP$1041,39,FALSE)</f>
        <v>0.25</v>
      </c>
      <c r="I4816" s="29">
        <f>VLOOKUP($J4813,ASBVs!$A$2:$AP$1041,21,FALSE)</f>
        <v>-0.1</v>
      </c>
      <c r="J4816" s="39">
        <f>VLOOKUP($J4813,ASBVs!$A$2:$AP$1041,31,FALSE)</f>
        <v>0.21</v>
      </c>
    </row>
    <row r="4817" spans="2:10" ht="12.6" customHeight="1" x14ac:dyDescent="0.3">
      <c r="B4817" s="29">
        <f>VLOOKUP($J4813,ASBVs!$A$2:$AP$1041,12,FALSE)</f>
        <v>65</v>
      </c>
      <c r="C4817" s="29">
        <f>VLOOKUP($J4813,ASBVs!$A$2:$AP$1041,14,FALSE)</f>
        <v>70</v>
      </c>
      <c r="D4817" s="29">
        <f>VLOOKUP($J4813,ASBVs!$A$2:$AP$1041,16,FALSE)</f>
        <v>58</v>
      </c>
      <c r="E4817" s="29">
        <f>VLOOKUP($J4813,ASBVs!$A$2:$AP$1041,18,FALSE)</f>
        <v>63</v>
      </c>
      <c r="F4817" s="29">
        <f>VLOOKUP($J4813,ASBVs!$A$2:$AP$1041,20,FALSE)</f>
        <v>64</v>
      </c>
      <c r="G4817" s="29">
        <f>VLOOKUP($J4813,ASBVs!$A$2:$AP$1041,42,FALSE)</f>
        <v>48</v>
      </c>
      <c r="H4817" s="29">
        <f>VLOOKUP($J4813,ASBVs!$A$2:$AP$1041,40,FALSE)</f>
        <v>41</v>
      </c>
      <c r="I4817" s="29">
        <f>VLOOKUP($J4813,ASBVs!$A$2:$AP$1041,22,FALSE)</f>
        <v>53</v>
      </c>
      <c r="J4817" s="29">
        <f>VLOOKUP($J4813,ASBVs!$A$2:$AP$1041,32,FALSE)</f>
        <v>46</v>
      </c>
    </row>
    <row r="4818" spans="2:10" ht="12.6" customHeight="1" x14ac:dyDescent="0.3">
      <c r="B4818" s="31" t="s">
        <v>1089</v>
      </c>
      <c r="C4818" s="27" t="s">
        <v>1090</v>
      </c>
      <c r="D4818" s="27" t="s">
        <v>1091</v>
      </c>
      <c r="E4818" s="27" t="s">
        <v>8</v>
      </c>
      <c r="F4818" s="27" t="s">
        <v>6</v>
      </c>
      <c r="G4818" s="27" t="s">
        <v>7</v>
      </c>
      <c r="H4818" s="27" t="s">
        <v>2638</v>
      </c>
      <c r="I4818" s="85" t="s">
        <v>2700</v>
      </c>
      <c r="J4818" s="86"/>
    </row>
    <row r="4819" spans="2:10" ht="12.6" customHeight="1" x14ac:dyDescent="0.3">
      <c r="B4819" s="30">
        <f>VLOOKUP($J4813,ASBVs!$A$2:$AP$1041,33,FALSE)</f>
        <v>0.05</v>
      </c>
      <c r="C4819" s="30">
        <f>VLOOKUP($J4813,ASBVs!$A$2:$AP$1041,35,FALSE)</f>
        <v>0.23</v>
      </c>
      <c r="D4819" s="30">
        <f>VLOOKUP($J4813,ASBVs!$A$2:$AP$1041,37,FALSE)</f>
        <v>0.01</v>
      </c>
      <c r="E4819" s="32">
        <f>VLOOKUP($J4813,ASBVs!$A$2:$AP$1041,29,FALSE)</f>
        <v>3.19</v>
      </c>
      <c r="F4819" s="32">
        <f>VLOOKUP($J4813,ASBVs!$A$2:$AP$1041,23,FALSE)</f>
        <v>-7.0000000000000007E-2</v>
      </c>
      <c r="G4819" s="32">
        <f>VLOOKUP($J4813,ASBVs!$A$2:$AP$1041,25,FALSE)</f>
        <v>0.79</v>
      </c>
      <c r="H4819" s="32">
        <f>VLOOKUP($J4813,ASBVs!$A$2:$AP$1041,27,FALSE)</f>
        <v>2.4900000000000002</v>
      </c>
      <c r="I4819" s="86"/>
      <c r="J4819" s="86"/>
    </row>
    <row r="4820" spans="2:10" ht="12.6" customHeight="1" x14ac:dyDescent="0.3">
      <c r="B4820" s="33">
        <f>VLOOKUP($J4813,ASBVs!$A$2:$AP$1041,34,FALSE)</f>
        <v>36</v>
      </c>
      <c r="C4820" s="33">
        <f>VLOOKUP($J4813,ASBVs!$A$2:$AP$1041,36,FALSE)</f>
        <v>44</v>
      </c>
      <c r="D4820" s="33">
        <f>VLOOKUP($J4813,ASBVs!$A$2:$AP$1041,38,FALSE)</f>
        <v>30</v>
      </c>
      <c r="E4820" s="33">
        <f>VLOOKUP($J4813,ASBVs!$A$2:$AP$1041,30,FALSE)</f>
        <v>59</v>
      </c>
      <c r="F4820" s="33">
        <f>VLOOKUP($J4813,ASBVs!$A$2:$AP$1041,24,FALSE)</f>
        <v>48</v>
      </c>
      <c r="G4820" s="33">
        <f>VLOOKUP($J4813,ASBVs!$A$2:$AP$1041,26,FALSE)</f>
        <v>47</v>
      </c>
      <c r="H4820" s="33">
        <f>VLOOKUP($J4813,ASBVs!$A$2:$AP$1041,28,FALSE)</f>
        <v>49</v>
      </c>
      <c r="I4820" s="99">
        <f>VLOOKUP($J4813,ASBVs!$A$2:$AQ$1041,43,FALSE)</f>
        <v>7.49</v>
      </c>
      <c r="J4820" s="79"/>
    </row>
    <row r="4821" spans="2:10" ht="12.6" customHeight="1" x14ac:dyDescent="0.3">
      <c r="B4821" s="87" t="s">
        <v>2695</v>
      </c>
      <c r="C4821" s="88"/>
      <c r="D4821" s="89" t="s">
        <v>2699</v>
      </c>
      <c r="E4821" s="90"/>
      <c r="F4821" s="91" t="str">
        <f>VLOOKUP($J4813,ASBVs!$A$2:$F$1041,6,FALSE)</f>
        <v xml:space="preserve"> </v>
      </c>
      <c r="G4821" s="34" t="s">
        <v>2669</v>
      </c>
      <c r="H4821" s="35" t="str">
        <f>VLOOKUP($J4813,ASBVs!$A$2:$AU$1041,46,FALSE)</f>
        <v>2</v>
      </c>
      <c r="I4821" s="34" t="s">
        <v>2670</v>
      </c>
      <c r="J4821" s="35" t="str">
        <f>VLOOKUP($J4813,ASBVs!$A$2:$AU$1041,47,FALSE)</f>
        <v>2</v>
      </c>
    </row>
    <row r="4822" spans="2:10" ht="12.6" customHeight="1" x14ac:dyDescent="0.3">
      <c r="B4822" s="93">
        <f>VLOOKUP($J4813,ASBVs!$A$2:$AS$1041,45,FALSE)</f>
        <v>120.94</v>
      </c>
      <c r="C4822" s="94"/>
      <c r="D4822" s="93">
        <f>VLOOKUP($J4813,ASBVs!$A$2:$AS$1041,44,FALSE)</f>
        <v>161.69</v>
      </c>
      <c r="E4822" s="94"/>
      <c r="F4822" s="92"/>
      <c r="G4822" s="34" t="s">
        <v>2671</v>
      </c>
      <c r="H4822" s="35" t="str">
        <f>VLOOKUP($J4813,ASBVs!$A$2:$AW$1041,48,FALSE)</f>
        <v>2</v>
      </c>
      <c r="I4822" s="34" t="s">
        <v>2672</v>
      </c>
      <c r="J4822" s="35">
        <f>VLOOKUP($J4813,ASBVs!$A$2:$AW$1041,49,FALSE)</f>
        <v>3</v>
      </c>
    </row>
    <row r="4823" spans="2:10" ht="12.6" customHeight="1" x14ac:dyDescent="0.3">
      <c r="B4823" s="36" t="s">
        <v>2696</v>
      </c>
      <c r="C4823" s="95" t="str">
        <f>VLOOKUP($J4813,ASBVs!$A$2:$E$1041,5,FALSE)</f>
        <v xml:space="preserve">Individual </v>
      </c>
      <c r="D4823" s="96"/>
      <c r="E4823" s="97" t="s">
        <v>2697</v>
      </c>
      <c r="F4823" s="98"/>
      <c r="G4823" s="74"/>
      <c r="H4823" s="75"/>
      <c r="I4823" s="37" t="s">
        <v>2698</v>
      </c>
      <c r="J4823" s="38"/>
    </row>
    <row r="4825" spans="2:10" ht="12.6" customHeight="1" x14ac:dyDescent="0.3">
      <c r="B4825" s="76" t="s">
        <v>2692</v>
      </c>
      <c r="C4825" s="77"/>
      <c r="D4825" s="20" t="str">
        <f>VLOOKUP($J4825,ASBVs!$A$2:$B$1041,2,FALSE)</f>
        <v>224184</v>
      </c>
      <c r="E4825" s="21"/>
      <c r="F4825" s="22" t="str">
        <f>VLOOKUP($J4825,ASBVs!$A$2:$J$1041,10,FALSE)</f>
        <v>Single</v>
      </c>
      <c r="G4825" s="78" t="str">
        <f>VLOOKUP($J4825,ASBVs!$A$2:$AX$1041,50,FALSE)</f>
        <v xml:space="preserve"> </v>
      </c>
      <c r="H4825" s="79"/>
      <c r="I4825" s="23" t="s">
        <v>2693</v>
      </c>
      <c r="J4825" s="24">
        <v>393</v>
      </c>
    </row>
    <row r="4826" spans="2:10" ht="12.6" customHeight="1" x14ac:dyDescent="0.3">
      <c r="B4826" s="25" t="s">
        <v>2694</v>
      </c>
      <c r="C4826" s="80" t="str">
        <f>VLOOKUP($J4825,ASBVs!$A$2:$H$1041,8,FALSE)</f>
        <v>196104</v>
      </c>
      <c r="D4826" s="80"/>
      <c r="E4826" s="81"/>
      <c r="F4826" s="26" t="s">
        <v>2639</v>
      </c>
      <c r="G4826" s="82">
        <f>VLOOKUP($J4825,ASBVs!$A$2:$I$1041,9,FALSE)</f>
        <v>44708</v>
      </c>
      <c r="H4826" s="83"/>
      <c r="I4826" s="83"/>
      <c r="J4826" s="84"/>
    </row>
    <row r="4827" spans="2:10" ht="12.6" customHeight="1" x14ac:dyDescent="0.3">
      <c r="B4827" s="27" t="s">
        <v>0</v>
      </c>
      <c r="C4827" s="28" t="s">
        <v>1</v>
      </c>
      <c r="D4827" s="28" t="s">
        <v>2</v>
      </c>
      <c r="E4827" s="28" t="s">
        <v>3</v>
      </c>
      <c r="F4827" s="27" t="s">
        <v>4</v>
      </c>
      <c r="G4827" s="28" t="s">
        <v>1093</v>
      </c>
      <c r="H4827" s="28" t="s">
        <v>1092</v>
      </c>
      <c r="I4827" s="28" t="s">
        <v>5</v>
      </c>
      <c r="J4827" s="28" t="s">
        <v>2652</v>
      </c>
    </row>
    <row r="4828" spans="2:10" ht="12.6" customHeight="1" x14ac:dyDescent="0.3">
      <c r="B4828" s="29">
        <f>VLOOKUP($J4825,ASBVs!$A$2:$AP$1041,11,FALSE)</f>
        <v>0.43</v>
      </c>
      <c r="C4828" s="29">
        <f>VLOOKUP($J4825,ASBVs!$A$2:$AP$1041,13,FALSE)</f>
        <v>8.41</v>
      </c>
      <c r="D4828" s="29">
        <f>VLOOKUP($J4825,ASBVs!$A$2:$AP$1041,15,FALSE)</f>
        <v>13.59</v>
      </c>
      <c r="E4828" s="29">
        <f>VLOOKUP($J4825,ASBVs!$A$2:$AP$1041,17,FALSE)</f>
        <v>-0.17</v>
      </c>
      <c r="F4828" s="29">
        <f>VLOOKUP($J4825,ASBVs!$A$2:$AP$1041,19,FALSE)</f>
        <v>2.21</v>
      </c>
      <c r="G4828" s="39">
        <f>VLOOKUP($J4825,ASBVs!$A$2:$AP$1041,41,FALSE)</f>
        <v>0.36</v>
      </c>
      <c r="H4828" s="39">
        <f>VLOOKUP($J4825,ASBVs!$A$2:$AP$1041,39,FALSE)</f>
        <v>0.13</v>
      </c>
      <c r="I4828" s="29">
        <f>VLOOKUP($J4825,ASBVs!$A$2:$AP$1041,21,FALSE)</f>
        <v>0.16</v>
      </c>
      <c r="J4828" s="39">
        <f>VLOOKUP($J4825,ASBVs!$A$2:$AP$1041,31,FALSE)</f>
        <v>0.25</v>
      </c>
    </row>
    <row r="4829" spans="2:10" ht="12.6" customHeight="1" x14ac:dyDescent="0.3">
      <c r="B4829" s="29">
        <f>VLOOKUP($J4825,ASBVs!$A$2:$AP$1041,12,FALSE)</f>
        <v>66</v>
      </c>
      <c r="C4829" s="29">
        <f>VLOOKUP($J4825,ASBVs!$A$2:$AP$1041,14,FALSE)</f>
        <v>70</v>
      </c>
      <c r="D4829" s="29">
        <f>VLOOKUP($J4825,ASBVs!$A$2:$AP$1041,16,FALSE)</f>
        <v>62</v>
      </c>
      <c r="E4829" s="29">
        <f>VLOOKUP($J4825,ASBVs!$A$2:$AP$1041,18,FALSE)</f>
        <v>65</v>
      </c>
      <c r="F4829" s="29">
        <f>VLOOKUP($J4825,ASBVs!$A$2:$AP$1041,20,FALSE)</f>
        <v>64</v>
      </c>
      <c r="G4829" s="29">
        <f>VLOOKUP($J4825,ASBVs!$A$2:$AP$1041,42,FALSE)</f>
        <v>62</v>
      </c>
      <c r="H4829" s="29">
        <f>VLOOKUP($J4825,ASBVs!$A$2:$AP$1041,40,FALSE)</f>
        <v>52</v>
      </c>
      <c r="I4829" s="29">
        <f>VLOOKUP($J4825,ASBVs!$A$2:$AP$1041,22,FALSE)</f>
        <v>62</v>
      </c>
      <c r="J4829" s="29">
        <f>VLOOKUP($J4825,ASBVs!$A$2:$AP$1041,32,FALSE)</f>
        <v>60</v>
      </c>
    </row>
    <row r="4830" spans="2:10" ht="12.6" customHeight="1" x14ac:dyDescent="0.3">
      <c r="B4830" s="31" t="s">
        <v>1089</v>
      </c>
      <c r="C4830" s="27" t="s">
        <v>1090</v>
      </c>
      <c r="D4830" s="27" t="s">
        <v>1091</v>
      </c>
      <c r="E4830" s="27" t="s">
        <v>8</v>
      </c>
      <c r="F4830" s="27" t="s">
        <v>6</v>
      </c>
      <c r="G4830" s="27" t="s">
        <v>7</v>
      </c>
      <c r="H4830" s="27" t="s">
        <v>2638</v>
      </c>
      <c r="I4830" s="85" t="s">
        <v>2700</v>
      </c>
      <c r="J4830" s="86"/>
    </row>
    <row r="4831" spans="2:10" ht="12.6" customHeight="1" x14ac:dyDescent="0.3">
      <c r="B4831" s="30">
        <f>VLOOKUP($J4825,ASBVs!$A$2:$AP$1041,33,FALSE)</f>
        <v>0.01</v>
      </c>
      <c r="C4831" s="30">
        <f>VLOOKUP($J4825,ASBVs!$A$2:$AP$1041,35,FALSE)</f>
        <v>0.13</v>
      </c>
      <c r="D4831" s="30">
        <f>VLOOKUP($J4825,ASBVs!$A$2:$AP$1041,37,FALSE)</f>
        <v>0.02</v>
      </c>
      <c r="E4831" s="32">
        <f>VLOOKUP($J4825,ASBVs!$A$2:$AP$1041,29,FALSE)</f>
        <v>5.24</v>
      </c>
      <c r="F4831" s="32">
        <f>VLOOKUP($J4825,ASBVs!$A$2:$AP$1041,23,FALSE)</f>
        <v>-0.33</v>
      </c>
      <c r="G4831" s="32">
        <f>VLOOKUP($J4825,ASBVs!$A$2:$AP$1041,25,FALSE)</f>
        <v>4.5599999999999996</v>
      </c>
      <c r="H4831" s="32">
        <f>VLOOKUP($J4825,ASBVs!$A$2:$AP$1041,27,FALSE)</f>
        <v>2.14</v>
      </c>
      <c r="I4831" s="86"/>
      <c r="J4831" s="86"/>
    </row>
    <row r="4832" spans="2:10" ht="12.6" customHeight="1" x14ac:dyDescent="0.3">
      <c r="B4832" s="33">
        <f>VLOOKUP($J4825,ASBVs!$A$2:$AP$1041,34,FALSE)</f>
        <v>46</v>
      </c>
      <c r="C4832" s="33">
        <f>VLOOKUP($J4825,ASBVs!$A$2:$AP$1041,36,FALSE)</f>
        <v>55</v>
      </c>
      <c r="D4832" s="33">
        <f>VLOOKUP($J4825,ASBVs!$A$2:$AP$1041,38,FALSE)</f>
        <v>40</v>
      </c>
      <c r="E4832" s="33">
        <f>VLOOKUP($J4825,ASBVs!$A$2:$AP$1041,30,FALSE)</f>
        <v>59</v>
      </c>
      <c r="F4832" s="33">
        <f>VLOOKUP($J4825,ASBVs!$A$2:$AP$1041,24,FALSE)</f>
        <v>52</v>
      </c>
      <c r="G4832" s="33">
        <f>VLOOKUP($J4825,ASBVs!$A$2:$AP$1041,26,FALSE)</f>
        <v>51</v>
      </c>
      <c r="H4832" s="33">
        <f>VLOOKUP($J4825,ASBVs!$A$2:$AP$1041,28,FALSE)</f>
        <v>54</v>
      </c>
      <c r="I4832" s="99">
        <f>VLOOKUP($J4825,ASBVs!$A$2:$AQ$1041,43,FALSE)</f>
        <v>8.57</v>
      </c>
      <c r="J4832" s="79"/>
    </row>
    <row r="4833" spans="2:10" ht="12.6" customHeight="1" x14ac:dyDescent="0.3">
      <c r="B4833" s="87" t="s">
        <v>2695</v>
      </c>
      <c r="C4833" s="88"/>
      <c r="D4833" s="89" t="s">
        <v>2699</v>
      </c>
      <c r="E4833" s="90"/>
      <c r="F4833" s="91" t="str">
        <f>VLOOKUP($J4825,ASBVs!$A$2:$F$1041,6,FALSE)</f>
        <v xml:space="preserve"> </v>
      </c>
      <c r="G4833" s="34" t="s">
        <v>2669</v>
      </c>
      <c r="H4833" s="35" t="str">
        <f>VLOOKUP($J4825,ASBVs!$A$2:$AU$1041,46,FALSE)</f>
        <v>2</v>
      </c>
      <c r="I4833" s="34" t="s">
        <v>2670</v>
      </c>
      <c r="J4833" s="35" t="str">
        <f>VLOOKUP($J4825,ASBVs!$A$2:$AU$1041,47,FALSE)</f>
        <v>1</v>
      </c>
    </row>
    <row r="4834" spans="2:10" ht="12.6" customHeight="1" x14ac:dyDescent="0.3">
      <c r="B4834" s="93">
        <f>VLOOKUP($J4825,ASBVs!$A$2:$AS$1041,45,FALSE)</f>
        <v>119.2</v>
      </c>
      <c r="C4834" s="94"/>
      <c r="D4834" s="93">
        <f>VLOOKUP($J4825,ASBVs!$A$2:$AS$1041,44,FALSE)</f>
        <v>154.82</v>
      </c>
      <c r="E4834" s="94"/>
      <c r="F4834" s="92"/>
      <c r="G4834" s="34" t="s">
        <v>2671</v>
      </c>
      <c r="H4834" s="35" t="str">
        <f>VLOOKUP($J4825,ASBVs!$A$2:$AW$1041,48,FALSE)</f>
        <v>3</v>
      </c>
      <c r="I4834" s="34" t="s">
        <v>2672</v>
      </c>
      <c r="J4834" s="35">
        <f>VLOOKUP($J4825,ASBVs!$A$2:$AW$1041,49,FALSE)</f>
        <v>3</v>
      </c>
    </row>
    <row r="4835" spans="2:10" ht="12.6" customHeight="1" x14ac:dyDescent="0.3">
      <c r="B4835" s="36" t="s">
        <v>2696</v>
      </c>
      <c r="C4835" s="95" t="str">
        <f>VLOOKUP($J4825,ASBVs!$A$2:$E$1041,5,FALSE)</f>
        <v xml:space="preserve">Individual </v>
      </c>
      <c r="D4835" s="96"/>
      <c r="E4835" s="97" t="s">
        <v>2697</v>
      </c>
      <c r="F4835" s="98"/>
      <c r="G4835" s="74"/>
      <c r="H4835" s="75"/>
      <c r="I4835" s="37" t="s">
        <v>2698</v>
      </c>
      <c r="J4835" s="38"/>
    </row>
    <row r="4837" spans="2:10" ht="12.6" customHeight="1" x14ac:dyDescent="0.3">
      <c r="B4837" s="76" t="s">
        <v>2692</v>
      </c>
      <c r="C4837" s="77"/>
      <c r="D4837" s="20" t="str">
        <f>VLOOKUP($J4837,ASBVs!$A$2:$B$1041,2,FALSE)</f>
        <v>223378</v>
      </c>
      <c r="E4837" s="21"/>
      <c r="F4837" s="22" t="str">
        <f>VLOOKUP($J4837,ASBVs!$A$2:$J$1041,10,FALSE)</f>
        <v>Twin</v>
      </c>
      <c r="G4837" s="78" t="str">
        <f>VLOOKUP($J4837,ASBVs!$A$2:$AX$1041,50,FALSE)</f>
        <v xml:space="preserve"> </v>
      </c>
      <c r="H4837" s="79"/>
      <c r="I4837" s="23" t="s">
        <v>2693</v>
      </c>
      <c r="J4837" s="24">
        <v>394</v>
      </c>
    </row>
    <row r="4838" spans="2:10" ht="12.6" customHeight="1" x14ac:dyDescent="0.3">
      <c r="B4838" s="25" t="s">
        <v>2694</v>
      </c>
      <c r="C4838" s="80" t="str">
        <f>VLOOKUP($J4837,ASBVs!$A$2:$H$1041,8,FALSE)</f>
        <v>206625</v>
      </c>
      <c r="D4838" s="80"/>
      <c r="E4838" s="81"/>
      <c r="F4838" s="26" t="s">
        <v>2639</v>
      </c>
      <c r="G4838" s="82">
        <f>VLOOKUP($J4837,ASBVs!$A$2:$I$1041,9,FALSE)</f>
        <v>44694</v>
      </c>
      <c r="H4838" s="83"/>
      <c r="I4838" s="83"/>
      <c r="J4838" s="84"/>
    </row>
    <row r="4839" spans="2:10" ht="12.6" customHeight="1" x14ac:dyDescent="0.3">
      <c r="B4839" s="27" t="s">
        <v>0</v>
      </c>
      <c r="C4839" s="28" t="s">
        <v>1</v>
      </c>
      <c r="D4839" s="28" t="s">
        <v>2</v>
      </c>
      <c r="E4839" s="28" t="s">
        <v>3</v>
      </c>
      <c r="F4839" s="27" t="s">
        <v>4</v>
      </c>
      <c r="G4839" s="28" t="s">
        <v>1093</v>
      </c>
      <c r="H4839" s="28" t="s">
        <v>1092</v>
      </c>
      <c r="I4839" s="28" t="s">
        <v>5</v>
      </c>
      <c r="J4839" s="28" t="s">
        <v>2652</v>
      </c>
    </row>
    <row r="4840" spans="2:10" ht="12.6" customHeight="1" x14ac:dyDescent="0.3">
      <c r="B4840" s="29">
        <f>VLOOKUP($J4837,ASBVs!$A$2:$AP$1041,11,FALSE)</f>
        <v>0.44</v>
      </c>
      <c r="C4840" s="29">
        <f>VLOOKUP($J4837,ASBVs!$A$2:$AP$1041,13,FALSE)</f>
        <v>8.66</v>
      </c>
      <c r="D4840" s="29">
        <f>VLOOKUP($J4837,ASBVs!$A$2:$AP$1041,15,FALSE)</f>
        <v>13.4</v>
      </c>
      <c r="E4840" s="29">
        <f>VLOOKUP($J4837,ASBVs!$A$2:$AP$1041,17,FALSE)</f>
        <v>0.08</v>
      </c>
      <c r="F4840" s="29">
        <f>VLOOKUP($J4837,ASBVs!$A$2:$AP$1041,19,FALSE)</f>
        <v>1.47</v>
      </c>
      <c r="G4840" s="39">
        <f>VLOOKUP($J4837,ASBVs!$A$2:$AP$1041,41,FALSE)</f>
        <v>0.27</v>
      </c>
      <c r="H4840" s="39">
        <f>VLOOKUP($J4837,ASBVs!$A$2:$AP$1041,39,FALSE)</f>
        <v>0.13</v>
      </c>
      <c r="I4840" s="29">
        <f>VLOOKUP($J4837,ASBVs!$A$2:$AP$1041,21,FALSE)</f>
        <v>0.32</v>
      </c>
      <c r="J4840" s="39">
        <f>VLOOKUP($J4837,ASBVs!$A$2:$AP$1041,31,FALSE)</f>
        <v>0.19</v>
      </c>
    </row>
    <row r="4841" spans="2:10" ht="12.6" customHeight="1" x14ac:dyDescent="0.3">
      <c r="B4841" s="29">
        <f>VLOOKUP($J4837,ASBVs!$A$2:$AP$1041,12,FALSE)</f>
        <v>67</v>
      </c>
      <c r="C4841" s="29">
        <f>VLOOKUP($J4837,ASBVs!$A$2:$AP$1041,14,FALSE)</f>
        <v>72</v>
      </c>
      <c r="D4841" s="29">
        <f>VLOOKUP($J4837,ASBVs!$A$2:$AP$1041,16,FALSE)</f>
        <v>60</v>
      </c>
      <c r="E4841" s="29">
        <f>VLOOKUP($J4837,ASBVs!$A$2:$AP$1041,18,FALSE)</f>
        <v>71</v>
      </c>
      <c r="F4841" s="29">
        <f>VLOOKUP($J4837,ASBVs!$A$2:$AP$1041,20,FALSE)</f>
        <v>69</v>
      </c>
      <c r="G4841" s="29">
        <f>VLOOKUP($J4837,ASBVs!$A$2:$AP$1041,42,FALSE)</f>
        <v>54</v>
      </c>
      <c r="H4841" s="29">
        <f>VLOOKUP($J4837,ASBVs!$A$2:$AP$1041,40,FALSE)</f>
        <v>46</v>
      </c>
      <c r="I4841" s="29">
        <f>VLOOKUP($J4837,ASBVs!$A$2:$AP$1041,22,FALSE)</f>
        <v>58</v>
      </c>
      <c r="J4841" s="29">
        <f>VLOOKUP($J4837,ASBVs!$A$2:$AP$1041,32,FALSE)</f>
        <v>52</v>
      </c>
    </row>
    <row r="4842" spans="2:10" ht="12.6" customHeight="1" x14ac:dyDescent="0.3">
      <c r="B4842" s="31" t="s">
        <v>1089</v>
      </c>
      <c r="C4842" s="27" t="s">
        <v>1090</v>
      </c>
      <c r="D4842" s="27" t="s">
        <v>1091</v>
      </c>
      <c r="E4842" s="27" t="s">
        <v>8</v>
      </c>
      <c r="F4842" s="27" t="s">
        <v>6</v>
      </c>
      <c r="G4842" s="27" t="s">
        <v>7</v>
      </c>
      <c r="H4842" s="27" t="s">
        <v>2638</v>
      </c>
      <c r="I4842" s="85" t="s">
        <v>2700</v>
      </c>
      <c r="J4842" s="86"/>
    </row>
    <row r="4843" spans="2:10" ht="12.6" customHeight="1" x14ac:dyDescent="0.3">
      <c r="B4843" s="30">
        <f>VLOOKUP($J4837,ASBVs!$A$2:$AP$1041,33,FALSE)</f>
        <v>0.02</v>
      </c>
      <c r="C4843" s="30">
        <f>VLOOKUP($J4837,ASBVs!$A$2:$AP$1041,35,FALSE)</f>
        <v>0.1</v>
      </c>
      <c r="D4843" s="30">
        <f>VLOOKUP($J4837,ASBVs!$A$2:$AP$1041,37,FALSE)</f>
        <v>0.01</v>
      </c>
      <c r="E4843" s="32">
        <f>VLOOKUP($J4837,ASBVs!$A$2:$AP$1041,29,FALSE)</f>
        <v>4.8600000000000003</v>
      </c>
      <c r="F4843" s="32">
        <f>VLOOKUP($J4837,ASBVs!$A$2:$AP$1041,23,FALSE)</f>
        <v>-0.28999999999999998</v>
      </c>
      <c r="G4843" s="32">
        <f>VLOOKUP($J4837,ASBVs!$A$2:$AP$1041,25,FALSE)</f>
        <v>4.72</v>
      </c>
      <c r="H4843" s="32">
        <f>VLOOKUP($J4837,ASBVs!$A$2:$AP$1041,27,FALSE)</f>
        <v>1.44</v>
      </c>
      <c r="I4843" s="86"/>
      <c r="J4843" s="86"/>
    </row>
    <row r="4844" spans="2:10" ht="12.6" customHeight="1" x14ac:dyDescent="0.3">
      <c r="B4844" s="33">
        <f>VLOOKUP($J4837,ASBVs!$A$2:$AP$1041,34,FALSE)</f>
        <v>42</v>
      </c>
      <c r="C4844" s="33">
        <f>VLOOKUP($J4837,ASBVs!$A$2:$AP$1041,36,FALSE)</f>
        <v>49</v>
      </c>
      <c r="D4844" s="33">
        <f>VLOOKUP($J4837,ASBVs!$A$2:$AP$1041,38,FALSE)</f>
        <v>35</v>
      </c>
      <c r="E4844" s="33">
        <f>VLOOKUP($J4837,ASBVs!$A$2:$AP$1041,30,FALSE)</f>
        <v>61</v>
      </c>
      <c r="F4844" s="33">
        <f>VLOOKUP($J4837,ASBVs!$A$2:$AP$1041,24,FALSE)</f>
        <v>47</v>
      </c>
      <c r="G4844" s="33">
        <f>VLOOKUP($J4837,ASBVs!$A$2:$AP$1041,26,FALSE)</f>
        <v>46</v>
      </c>
      <c r="H4844" s="33">
        <f>VLOOKUP($J4837,ASBVs!$A$2:$AP$1041,28,FALSE)</f>
        <v>54</v>
      </c>
      <c r="I4844" s="99">
        <f>VLOOKUP($J4837,ASBVs!$A$2:$AQ$1041,43,FALSE)</f>
        <v>8.98</v>
      </c>
      <c r="J4844" s="79"/>
    </row>
    <row r="4845" spans="2:10" ht="12.6" customHeight="1" x14ac:dyDescent="0.3">
      <c r="B4845" s="87" t="s">
        <v>2695</v>
      </c>
      <c r="C4845" s="88"/>
      <c r="D4845" s="89" t="s">
        <v>2699</v>
      </c>
      <c r="E4845" s="90"/>
      <c r="F4845" s="91" t="str">
        <f>VLOOKUP($J4837,ASBVs!$A$2:$F$1041,6,FALSE)</f>
        <v xml:space="preserve"> </v>
      </c>
      <c r="G4845" s="34" t="s">
        <v>2669</v>
      </c>
      <c r="H4845" s="35" t="str">
        <f>VLOOKUP($J4837,ASBVs!$A$2:$AU$1041,46,FALSE)</f>
        <v>1</v>
      </c>
      <c r="I4845" s="34" t="s">
        <v>2670</v>
      </c>
      <c r="J4845" s="35" t="str">
        <f>VLOOKUP($J4837,ASBVs!$A$2:$AU$1041,47,FALSE)</f>
        <v>1</v>
      </c>
    </row>
    <row r="4846" spans="2:10" ht="12.6" customHeight="1" x14ac:dyDescent="0.3">
      <c r="B4846" s="93">
        <f>VLOOKUP($J4837,ASBVs!$A$2:$AS$1041,45,FALSE)</f>
        <v>119.17</v>
      </c>
      <c r="C4846" s="94"/>
      <c r="D4846" s="93">
        <f>VLOOKUP($J4837,ASBVs!$A$2:$AS$1041,44,FALSE)</f>
        <v>148.96</v>
      </c>
      <c r="E4846" s="94"/>
      <c r="F4846" s="92"/>
      <c r="G4846" s="34" t="s">
        <v>2671</v>
      </c>
      <c r="H4846" s="35" t="str">
        <f>VLOOKUP($J4837,ASBVs!$A$2:$AW$1041,48,FALSE)</f>
        <v>2</v>
      </c>
      <c r="I4846" s="34" t="s">
        <v>2672</v>
      </c>
      <c r="J4846" s="35">
        <f>VLOOKUP($J4837,ASBVs!$A$2:$AW$1041,49,FALSE)</f>
        <v>4</v>
      </c>
    </row>
    <row r="4847" spans="2:10" ht="12.6" customHeight="1" x14ac:dyDescent="0.3">
      <c r="B4847" s="36" t="s">
        <v>2696</v>
      </c>
      <c r="C4847" s="95" t="str">
        <f>VLOOKUP($J4837,ASBVs!$A$2:$E$1041,5,FALSE)</f>
        <v xml:space="preserve">Individual </v>
      </c>
      <c r="D4847" s="96"/>
      <c r="E4847" s="97" t="s">
        <v>2697</v>
      </c>
      <c r="F4847" s="98"/>
      <c r="G4847" s="74"/>
      <c r="H4847" s="75"/>
      <c r="I4847" s="37" t="s">
        <v>2698</v>
      </c>
      <c r="J4847" s="38"/>
    </row>
    <row r="4849" spans="2:10" ht="12.6" customHeight="1" x14ac:dyDescent="0.3">
      <c r="B4849" s="76" t="s">
        <v>2692</v>
      </c>
      <c r="C4849" s="77"/>
      <c r="D4849" s="20" t="str">
        <f>VLOOKUP($J4849,ASBVs!$A$2:$B$1041,2,FALSE)</f>
        <v>226282</v>
      </c>
      <c r="E4849" s="21"/>
      <c r="F4849" s="22" t="str">
        <f>VLOOKUP($J4849,ASBVs!$A$2:$J$1041,10,FALSE)</f>
        <v>Single</v>
      </c>
      <c r="G4849" s="78" t="str">
        <f>VLOOKUP($J4849,ASBVs!$A$2:$AX$1041,50,FALSE)</f>
        <v xml:space="preserve"> </v>
      </c>
      <c r="H4849" s="79"/>
      <c r="I4849" s="23" t="s">
        <v>2693</v>
      </c>
      <c r="J4849" s="24">
        <v>395</v>
      </c>
    </row>
    <row r="4850" spans="2:10" ht="12.6" customHeight="1" x14ac:dyDescent="0.3">
      <c r="B4850" s="25" t="s">
        <v>2694</v>
      </c>
      <c r="C4850" s="80" t="str">
        <f>VLOOKUP($J4849,ASBVs!$A$2:$H$1041,8,FALSE)</f>
        <v>193431</v>
      </c>
      <c r="D4850" s="80"/>
      <c r="E4850" s="81"/>
      <c r="F4850" s="26" t="s">
        <v>2639</v>
      </c>
      <c r="G4850" s="82">
        <f>VLOOKUP($J4849,ASBVs!$A$2:$I$1041,9,FALSE)</f>
        <v>44736</v>
      </c>
      <c r="H4850" s="83"/>
      <c r="I4850" s="83"/>
      <c r="J4850" s="84"/>
    </row>
    <row r="4851" spans="2:10" ht="12.6" customHeight="1" x14ac:dyDescent="0.3">
      <c r="B4851" s="27" t="s">
        <v>0</v>
      </c>
      <c r="C4851" s="28" t="s">
        <v>1</v>
      </c>
      <c r="D4851" s="28" t="s">
        <v>2</v>
      </c>
      <c r="E4851" s="28" t="s">
        <v>3</v>
      </c>
      <c r="F4851" s="27" t="s">
        <v>4</v>
      </c>
      <c r="G4851" s="28" t="s">
        <v>1093</v>
      </c>
      <c r="H4851" s="28" t="s">
        <v>1092</v>
      </c>
      <c r="I4851" s="28" t="s">
        <v>5</v>
      </c>
      <c r="J4851" s="28" t="s">
        <v>2652</v>
      </c>
    </row>
    <row r="4852" spans="2:10" ht="12.6" customHeight="1" x14ac:dyDescent="0.3">
      <c r="B4852" s="29">
        <f>VLOOKUP($J4849,ASBVs!$A$2:$AP$1041,11,FALSE)</f>
        <v>0.63</v>
      </c>
      <c r="C4852" s="29">
        <f>VLOOKUP($J4849,ASBVs!$A$2:$AP$1041,13,FALSE)</f>
        <v>9.6300000000000008</v>
      </c>
      <c r="D4852" s="29">
        <f>VLOOKUP($J4849,ASBVs!$A$2:$AP$1041,15,FALSE)</f>
        <v>14.21</v>
      </c>
      <c r="E4852" s="29">
        <f>VLOOKUP($J4849,ASBVs!$A$2:$AP$1041,17,FALSE)</f>
        <v>0.46</v>
      </c>
      <c r="F4852" s="29">
        <f>VLOOKUP($J4849,ASBVs!$A$2:$AP$1041,19,FALSE)</f>
        <v>2.42</v>
      </c>
      <c r="G4852" s="39">
        <f>VLOOKUP($J4849,ASBVs!$A$2:$AP$1041,41,FALSE)</f>
        <v>0.5</v>
      </c>
      <c r="H4852" s="39">
        <f>VLOOKUP($J4849,ASBVs!$A$2:$AP$1041,39,FALSE)</f>
        <v>0.23</v>
      </c>
      <c r="I4852" s="29">
        <f>VLOOKUP($J4849,ASBVs!$A$2:$AP$1041,21,FALSE)</f>
        <v>0.56000000000000005</v>
      </c>
      <c r="J4852" s="39">
        <f>VLOOKUP($J4849,ASBVs!$A$2:$AP$1041,31,FALSE)</f>
        <v>0.32</v>
      </c>
    </row>
    <row r="4853" spans="2:10" ht="12.6" customHeight="1" x14ac:dyDescent="0.3">
      <c r="B4853" s="29">
        <f>VLOOKUP($J4849,ASBVs!$A$2:$AP$1041,12,FALSE)</f>
        <v>68</v>
      </c>
      <c r="C4853" s="29">
        <f>VLOOKUP($J4849,ASBVs!$A$2:$AP$1041,14,FALSE)</f>
        <v>71</v>
      </c>
      <c r="D4853" s="29">
        <f>VLOOKUP($J4849,ASBVs!$A$2:$AP$1041,16,FALSE)</f>
        <v>63</v>
      </c>
      <c r="E4853" s="29">
        <f>VLOOKUP($J4849,ASBVs!$A$2:$AP$1041,18,FALSE)</f>
        <v>66</v>
      </c>
      <c r="F4853" s="29">
        <f>VLOOKUP($J4849,ASBVs!$A$2:$AP$1041,20,FALSE)</f>
        <v>65</v>
      </c>
      <c r="G4853" s="29">
        <f>VLOOKUP($J4849,ASBVs!$A$2:$AP$1041,42,FALSE)</f>
        <v>58</v>
      </c>
      <c r="H4853" s="29">
        <f>VLOOKUP($J4849,ASBVs!$A$2:$AP$1041,40,FALSE)</f>
        <v>50</v>
      </c>
      <c r="I4853" s="29">
        <f>VLOOKUP($J4849,ASBVs!$A$2:$AP$1041,22,FALSE)</f>
        <v>62</v>
      </c>
      <c r="J4853" s="29">
        <f>VLOOKUP($J4849,ASBVs!$A$2:$AP$1041,32,FALSE)</f>
        <v>56</v>
      </c>
    </row>
    <row r="4854" spans="2:10" ht="12.6" customHeight="1" x14ac:dyDescent="0.3">
      <c r="B4854" s="31" t="s">
        <v>1089</v>
      </c>
      <c r="C4854" s="27" t="s">
        <v>1090</v>
      </c>
      <c r="D4854" s="27" t="s">
        <v>1091</v>
      </c>
      <c r="E4854" s="27" t="s">
        <v>8</v>
      </c>
      <c r="F4854" s="27" t="s">
        <v>6</v>
      </c>
      <c r="G4854" s="27" t="s">
        <v>7</v>
      </c>
      <c r="H4854" s="27" t="s">
        <v>2638</v>
      </c>
      <c r="I4854" s="85" t="s">
        <v>2700</v>
      </c>
      <c r="J4854" s="86"/>
    </row>
    <row r="4855" spans="2:10" ht="12.6" customHeight="1" x14ac:dyDescent="0.3">
      <c r="B4855" s="30">
        <f>VLOOKUP($J4849,ASBVs!$A$2:$AP$1041,33,FALSE)</f>
        <v>0.05</v>
      </c>
      <c r="C4855" s="30">
        <f>VLOOKUP($J4849,ASBVs!$A$2:$AP$1041,35,FALSE)</f>
        <v>0.17</v>
      </c>
      <c r="D4855" s="30">
        <f>VLOOKUP($J4849,ASBVs!$A$2:$AP$1041,37,FALSE)</f>
        <v>0.02</v>
      </c>
      <c r="E4855" s="32">
        <f>VLOOKUP($J4849,ASBVs!$A$2:$AP$1041,29,FALSE)</f>
        <v>4.7300000000000004</v>
      </c>
      <c r="F4855" s="32">
        <f>VLOOKUP($J4849,ASBVs!$A$2:$AP$1041,23,FALSE)</f>
        <v>-0.17</v>
      </c>
      <c r="G4855" s="32">
        <f>VLOOKUP($J4849,ASBVs!$A$2:$AP$1041,25,FALSE)</f>
        <v>3.11</v>
      </c>
      <c r="H4855" s="32">
        <f>VLOOKUP($J4849,ASBVs!$A$2:$AP$1041,27,FALSE)</f>
        <v>2.5099999999999998</v>
      </c>
      <c r="I4855" s="86"/>
      <c r="J4855" s="86"/>
    </row>
    <row r="4856" spans="2:10" ht="12.6" customHeight="1" x14ac:dyDescent="0.3">
      <c r="B4856" s="33">
        <f>VLOOKUP($J4849,ASBVs!$A$2:$AP$1041,34,FALSE)</f>
        <v>44</v>
      </c>
      <c r="C4856" s="33">
        <f>VLOOKUP($J4849,ASBVs!$A$2:$AP$1041,36,FALSE)</f>
        <v>53</v>
      </c>
      <c r="D4856" s="33">
        <f>VLOOKUP($J4849,ASBVs!$A$2:$AP$1041,38,FALSE)</f>
        <v>37</v>
      </c>
      <c r="E4856" s="33">
        <f>VLOOKUP($J4849,ASBVs!$A$2:$AP$1041,30,FALSE)</f>
        <v>60</v>
      </c>
      <c r="F4856" s="33">
        <f>VLOOKUP($J4849,ASBVs!$A$2:$AP$1041,24,FALSE)</f>
        <v>51</v>
      </c>
      <c r="G4856" s="33">
        <f>VLOOKUP($J4849,ASBVs!$A$2:$AP$1041,26,FALSE)</f>
        <v>51</v>
      </c>
      <c r="H4856" s="33">
        <f>VLOOKUP($J4849,ASBVs!$A$2:$AP$1041,28,FALSE)</f>
        <v>54</v>
      </c>
      <c r="I4856" s="99">
        <f>VLOOKUP($J4849,ASBVs!$A$2:$AQ$1041,43,FALSE)</f>
        <v>10.190000000000001</v>
      </c>
      <c r="J4856" s="79"/>
    </row>
    <row r="4857" spans="2:10" ht="12.6" customHeight="1" x14ac:dyDescent="0.3">
      <c r="B4857" s="87" t="s">
        <v>2695</v>
      </c>
      <c r="C4857" s="88"/>
      <c r="D4857" s="89" t="s">
        <v>2699</v>
      </c>
      <c r="E4857" s="90"/>
      <c r="F4857" s="91" t="str">
        <f>VLOOKUP($J4849,ASBVs!$A$2:$F$1041,6,FALSE)</f>
        <v xml:space="preserve"> </v>
      </c>
      <c r="G4857" s="34" t="s">
        <v>2669</v>
      </c>
      <c r="H4857" s="35" t="str">
        <f>VLOOKUP($J4849,ASBVs!$A$2:$AU$1041,46,FALSE)</f>
        <v>2</v>
      </c>
      <c r="I4857" s="34" t="s">
        <v>2670</v>
      </c>
      <c r="J4857" s="35" t="str">
        <f>VLOOKUP($J4849,ASBVs!$A$2:$AU$1041,47,FALSE)</f>
        <v>1</v>
      </c>
    </row>
    <row r="4858" spans="2:10" ht="12.6" customHeight="1" x14ac:dyDescent="0.3">
      <c r="B4858" s="93">
        <f>VLOOKUP($J4849,ASBVs!$A$2:$AS$1041,45,FALSE)</f>
        <v>128.63</v>
      </c>
      <c r="C4858" s="94"/>
      <c r="D4858" s="93">
        <f>VLOOKUP($J4849,ASBVs!$A$2:$AS$1041,44,FALSE)</f>
        <v>168.51</v>
      </c>
      <c r="E4858" s="94"/>
      <c r="F4858" s="92"/>
      <c r="G4858" s="34" t="s">
        <v>2671</v>
      </c>
      <c r="H4858" s="35" t="str">
        <f>VLOOKUP($J4849,ASBVs!$A$2:$AW$1041,48,FALSE)</f>
        <v>2</v>
      </c>
      <c r="I4858" s="34" t="s">
        <v>2672</v>
      </c>
      <c r="J4858" s="35">
        <f>VLOOKUP($J4849,ASBVs!$A$2:$AW$1041,49,FALSE)</f>
        <v>4</v>
      </c>
    </row>
    <row r="4859" spans="2:10" ht="12.6" customHeight="1" x14ac:dyDescent="0.3">
      <c r="B4859" s="36" t="s">
        <v>2696</v>
      </c>
      <c r="C4859" s="95" t="str">
        <f>VLOOKUP($J4849,ASBVs!$A$2:$E$1041,5,FALSE)</f>
        <v xml:space="preserve">Individual </v>
      </c>
      <c r="D4859" s="96"/>
      <c r="E4859" s="97" t="s">
        <v>2697</v>
      </c>
      <c r="F4859" s="98"/>
      <c r="G4859" s="74"/>
      <c r="H4859" s="75"/>
      <c r="I4859" s="37" t="s">
        <v>2698</v>
      </c>
      <c r="J4859" s="38"/>
    </row>
    <row r="4861" spans="2:10" ht="12.6" customHeight="1" x14ac:dyDescent="0.3">
      <c r="B4861" s="76" t="s">
        <v>2692</v>
      </c>
      <c r="C4861" s="77"/>
      <c r="D4861" s="20" t="str">
        <f>VLOOKUP($J4861,ASBVs!$A$2:$B$1041,2,FALSE)</f>
        <v>224430</v>
      </c>
      <c r="E4861" s="21"/>
      <c r="F4861" s="22" t="str">
        <f>VLOOKUP($J4861,ASBVs!$A$2:$J$1041,10,FALSE)</f>
        <v>Twin</v>
      </c>
      <c r="G4861" s="78" t="str">
        <f>VLOOKUP($J4861,ASBVs!$A$2:$AX$1041,50,FALSE)</f>
        <v>«««««</v>
      </c>
      <c r="H4861" s="79"/>
      <c r="I4861" s="23" t="s">
        <v>2693</v>
      </c>
      <c r="J4861" s="24">
        <v>396</v>
      </c>
    </row>
    <row r="4862" spans="2:10" ht="12.6" customHeight="1" x14ac:dyDescent="0.3">
      <c r="B4862" s="25" t="s">
        <v>2694</v>
      </c>
      <c r="C4862" s="80" t="str">
        <f>VLOOKUP($J4861,ASBVs!$A$2:$H$1041,8,FALSE)</f>
        <v>214314</v>
      </c>
      <c r="D4862" s="80"/>
      <c r="E4862" s="81"/>
      <c r="F4862" s="26" t="s">
        <v>2639</v>
      </c>
      <c r="G4862" s="82">
        <f>VLOOKUP($J4861,ASBVs!$A$2:$I$1041,9,FALSE)</f>
        <v>44708</v>
      </c>
      <c r="H4862" s="83"/>
      <c r="I4862" s="83"/>
      <c r="J4862" s="84"/>
    </row>
    <row r="4863" spans="2:10" ht="12.6" customHeight="1" x14ac:dyDescent="0.3">
      <c r="B4863" s="27" t="s">
        <v>0</v>
      </c>
      <c r="C4863" s="28" t="s">
        <v>1</v>
      </c>
      <c r="D4863" s="28" t="s">
        <v>2</v>
      </c>
      <c r="E4863" s="28" t="s">
        <v>3</v>
      </c>
      <c r="F4863" s="27" t="s">
        <v>4</v>
      </c>
      <c r="G4863" s="28" t="s">
        <v>1093</v>
      </c>
      <c r="H4863" s="28" t="s">
        <v>1092</v>
      </c>
      <c r="I4863" s="28" t="s">
        <v>5</v>
      </c>
      <c r="J4863" s="28" t="s">
        <v>2652</v>
      </c>
    </row>
    <row r="4864" spans="2:10" ht="12.6" customHeight="1" x14ac:dyDescent="0.3">
      <c r="B4864" s="29">
        <f>VLOOKUP($J4861,ASBVs!$A$2:$AP$1041,11,FALSE)</f>
        <v>0.47</v>
      </c>
      <c r="C4864" s="29">
        <f>VLOOKUP($J4861,ASBVs!$A$2:$AP$1041,13,FALSE)</f>
        <v>6.16</v>
      </c>
      <c r="D4864" s="29">
        <f>VLOOKUP($J4861,ASBVs!$A$2:$AP$1041,15,FALSE)</f>
        <v>9.56</v>
      </c>
      <c r="E4864" s="29">
        <f>VLOOKUP($J4861,ASBVs!$A$2:$AP$1041,17,FALSE)</f>
        <v>1.31</v>
      </c>
      <c r="F4864" s="29">
        <f>VLOOKUP($J4861,ASBVs!$A$2:$AP$1041,19,FALSE)</f>
        <v>2.31</v>
      </c>
      <c r="G4864" s="39">
        <f>VLOOKUP($J4861,ASBVs!$A$2:$AP$1041,41,FALSE)</f>
        <v>0.4</v>
      </c>
      <c r="H4864" s="39">
        <f>VLOOKUP($J4861,ASBVs!$A$2:$AP$1041,39,FALSE)</f>
        <v>0.21</v>
      </c>
      <c r="I4864" s="29">
        <f>VLOOKUP($J4861,ASBVs!$A$2:$AP$1041,21,FALSE)</f>
        <v>-0.01</v>
      </c>
      <c r="J4864" s="39">
        <f>VLOOKUP($J4861,ASBVs!$A$2:$AP$1041,31,FALSE)</f>
        <v>0.25</v>
      </c>
    </row>
    <row r="4865" spans="2:10" ht="12.6" customHeight="1" x14ac:dyDescent="0.3">
      <c r="B4865" s="29">
        <f>VLOOKUP($J4861,ASBVs!$A$2:$AP$1041,12,FALSE)</f>
        <v>61</v>
      </c>
      <c r="C4865" s="29">
        <f>VLOOKUP($J4861,ASBVs!$A$2:$AP$1041,14,FALSE)</f>
        <v>64</v>
      </c>
      <c r="D4865" s="29">
        <f>VLOOKUP($J4861,ASBVs!$A$2:$AP$1041,16,FALSE)</f>
        <v>52</v>
      </c>
      <c r="E4865" s="29">
        <f>VLOOKUP($J4861,ASBVs!$A$2:$AP$1041,18,FALSE)</f>
        <v>55</v>
      </c>
      <c r="F4865" s="29">
        <f>VLOOKUP($J4861,ASBVs!$A$2:$AP$1041,20,FALSE)</f>
        <v>55</v>
      </c>
      <c r="G4865" s="29">
        <f>VLOOKUP($J4861,ASBVs!$A$2:$AP$1041,42,FALSE)</f>
        <v>42</v>
      </c>
      <c r="H4865" s="29">
        <f>VLOOKUP($J4861,ASBVs!$A$2:$AP$1041,40,FALSE)</f>
        <v>37</v>
      </c>
      <c r="I4865" s="29">
        <f>VLOOKUP($J4861,ASBVs!$A$2:$AP$1041,22,FALSE)</f>
        <v>45</v>
      </c>
      <c r="J4865" s="29">
        <f>VLOOKUP($J4861,ASBVs!$A$2:$AP$1041,32,FALSE)</f>
        <v>41</v>
      </c>
    </row>
    <row r="4866" spans="2:10" ht="12.6" customHeight="1" x14ac:dyDescent="0.3">
      <c r="B4866" s="31" t="s">
        <v>1089</v>
      </c>
      <c r="C4866" s="27" t="s">
        <v>1090</v>
      </c>
      <c r="D4866" s="27" t="s">
        <v>1091</v>
      </c>
      <c r="E4866" s="27" t="s">
        <v>8</v>
      </c>
      <c r="F4866" s="27" t="s">
        <v>6</v>
      </c>
      <c r="G4866" s="27" t="s">
        <v>7</v>
      </c>
      <c r="H4866" s="27" t="s">
        <v>2638</v>
      </c>
      <c r="I4866" s="85" t="s">
        <v>2700</v>
      </c>
      <c r="J4866" s="86"/>
    </row>
    <row r="4867" spans="2:10" ht="12.6" customHeight="1" x14ac:dyDescent="0.3">
      <c r="B4867" s="30">
        <f>VLOOKUP($J4861,ASBVs!$A$2:$AP$1041,33,FALSE)</f>
        <v>0.03</v>
      </c>
      <c r="C4867" s="30">
        <f>VLOOKUP($J4861,ASBVs!$A$2:$AP$1041,35,FALSE)</f>
        <v>0.17</v>
      </c>
      <c r="D4867" s="30">
        <f>VLOOKUP($J4861,ASBVs!$A$2:$AP$1041,37,FALSE)</f>
        <v>0.03</v>
      </c>
      <c r="E4867" s="32">
        <f>VLOOKUP($J4861,ASBVs!$A$2:$AP$1041,29,FALSE)</f>
        <v>2.93</v>
      </c>
      <c r="F4867" s="32">
        <f>VLOOKUP($J4861,ASBVs!$A$2:$AP$1041,23,FALSE)</f>
        <v>0.18</v>
      </c>
      <c r="G4867" s="32">
        <f>VLOOKUP($J4861,ASBVs!$A$2:$AP$1041,25,FALSE)</f>
        <v>0.23</v>
      </c>
      <c r="H4867" s="32">
        <f>VLOOKUP($J4861,ASBVs!$A$2:$AP$1041,27,FALSE)</f>
        <v>2.42</v>
      </c>
      <c r="I4867" s="86"/>
      <c r="J4867" s="86"/>
    </row>
    <row r="4868" spans="2:10" ht="12.6" customHeight="1" x14ac:dyDescent="0.3">
      <c r="B4868" s="33">
        <f>VLOOKUP($J4861,ASBVs!$A$2:$AP$1041,34,FALSE)</f>
        <v>31</v>
      </c>
      <c r="C4868" s="33">
        <f>VLOOKUP($J4861,ASBVs!$A$2:$AP$1041,36,FALSE)</f>
        <v>40</v>
      </c>
      <c r="D4868" s="33">
        <f>VLOOKUP($J4861,ASBVs!$A$2:$AP$1041,38,FALSE)</f>
        <v>25</v>
      </c>
      <c r="E4868" s="33">
        <f>VLOOKUP($J4861,ASBVs!$A$2:$AP$1041,30,FALSE)</f>
        <v>48</v>
      </c>
      <c r="F4868" s="33">
        <f>VLOOKUP($J4861,ASBVs!$A$2:$AP$1041,24,FALSE)</f>
        <v>41</v>
      </c>
      <c r="G4868" s="33">
        <f>VLOOKUP($J4861,ASBVs!$A$2:$AP$1041,26,FALSE)</f>
        <v>40</v>
      </c>
      <c r="H4868" s="33">
        <f>VLOOKUP($J4861,ASBVs!$A$2:$AP$1041,28,FALSE)</f>
        <v>43</v>
      </c>
      <c r="I4868" s="99">
        <f>VLOOKUP($J4861,ASBVs!$A$2:$AQ$1041,43,FALSE)</f>
        <v>6.15</v>
      </c>
      <c r="J4868" s="79"/>
    </row>
    <row r="4869" spans="2:10" ht="12.6" customHeight="1" x14ac:dyDescent="0.3">
      <c r="B4869" s="87" t="s">
        <v>2695</v>
      </c>
      <c r="C4869" s="88"/>
      <c r="D4869" s="89" t="s">
        <v>2699</v>
      </c>
      <c r="E4869" s="90"/>
      <c r="F4869" s="91" t="str">
        <f>VLOOKUP($J4861,ASBVs!$A$2:$F$1041,6,FALSE)</f>
        <v xml:space="preserve"> </v>
      </c>
      <c r="G4869" s="34" t="s">
        <v>2669</v>
      </c>
      <c r="H4869" s="35" t="str">
        <f>VLOOKUP($J4861,ASBVs!$A$2:$AU$1041,46,FALSE)</f>
        <v>2</v>
      </c>
      <c r="I4869" s="34" t="s">
        <v>2670</v>
      </c>
      <c r="J4869" s="35" t="str">
        <f>VLOOKUP($J4861,ASBVs!$A$2:$AU$1041,47,FALSE)</f>
        <v>3</v>
      </c>
    </row>
    <row r="4870" spans="2:10" ht="12.6" customHeight="1" x14ac:dyDescent="0.3">
      <c r="B4870" s="93">
        <f>VLOOKUP($J4861,ASBVs!$A$2:$AS$1041,45,FALSE)</f>
        <v>123.49</v>
      </c>
      <c r="C4870" s="94"/>
      <c r="D4870" s="93">
        <f>VLOOKUP($J4861,ASBVs!$A$2:$AS$1041,44,FALSE)</f>
        <v>157.13</v>
      </c>
      <c r="E4870" s="94"/>
      <c r="F4870" s="92"/>
      <c r="G4870" s="34" t="s">
        <v>2671</v>
      </c>
      <c r="H4870" s="35" t="str">
        <f>VLOOKUP($J4861,ASBVs!$A$2:$AW$1041,48,FALSE)</f>
        <v>2</v>
      </c>
      <c r="I4870" s="34" t="s">
        <v>2672</v>
      </c>
      <c r="J4870" s="35">
        <f>VLOOKUP($J4861,ASBVs!$A$2:$AW$1041,49,FALSE)</f>
        <v>3</v>
      </c>
    </row>
    <row r="4871" spans="2:10" ht="12.6" customHeight="1" x14ac:dyDescent="0.3">
      <c r="B4871" s="36" t="s">
        <v>2696</v>
      </c>
      <c r="C4871" s="95" t="str">
        <f>VLOOKUP($J4861,ASBVs!$A$2:$E$1041,5,FALSE)</f>
        <v xml:space="preserve">Individual </v>
      </c>
      <c r="D4871" s="96"/>
      <c r="E4871" s="97" t="s">
        <v>2697</v>
      </c>
      <c r="F4871" s="98"/>
      <c r="G4871" s="74"/>
      <c r="H4871" s="75"/>
      <c r="I4871" s="37" t="s">
        <v>2698</v>
      </c>
      <c r="J4871" s="38"/>
    </row>
    <row r="4873" spans="2:10" ht="12.6" customHeight="1" x14ac:dyDescent="0.3">
      <c r="B4873" s="76" t="s">
        <v>2692</v>
      </c>
      <c r="C4873" s="77"/>
      <c r="D4873" s="20" t="str">
        <f>VLOOKUP($J4873,ASBVs!$A$2:$B$1041,2,FALSE)</f>
        <v>225344</v>
      </c>
      <c r="E4873" s="21"/>
      <c r="F4873" s="22" t="str">
        <f>VLOOKUP($J4873,ASBVs!$A$2:$J$1041,10,FALSE)</f>
        <v>Twin</v>
      </c>
      <c r="G4873" s="78" t="str">
        <f>VLOOKUP($J4873,ASBVs!$A$2:$AX$1041,50,FALSE)</f>
        <v>«««««</v>
      </c>
      <c r="H4873" s="79"/>
      <c r="I4873" s="23" t="s">
        <v>2693</v>
      </c>
      <c r="J4873" s="24">
        <v>397</v>
      </c>
    </row>
    <row r="4874" spans="2:10" ht="12.6" customHeight="1" x14ac:dyDescent="0.3">
      <c r="B4874" s="25" t="s">
        <v>2694</v>
      </c>
      <c r="C4874" s="80" t="str">
        <f>VLOOKUP($J4873,ASBVs!$A$2:$H$1041,8,FALSE)</f>
        <v>218812</v>
      </c>
      <c r="D4874" s="80"/>
      <c r="E4874" s="81"/>
      <c r="F4874" s="26" t="s">
        <v>2639</v>
      </c>
      <c r="G4874" s="82">
        <f>VLOOKUP($J4873,ASBVs!$A$2:$I$1041,9,FALSE)</f>
        <v>44723</v>
      </c>
      <c r="H4874" s="83"/>
      <c r="I4874" s="83"/>
      <c r="J4874" s="84"/>
    </row>
    <row r="4875" spans="2:10" ht="12.6" customHeight="1" x14ac:dyDescent="0.3">
      <c r="B4875" s="27" t="s">
        <v>0</v>
      </c>
      <c r="C4875" s="28" t="s">
        <v>1</v>
      </c>
      <c r="D4875" s="28" t="s">
        <v>2</v>
      </c>
      <c r="E4875" s="28" t="s">
        <v>3</v>
      </c>
      <c r="F4875" s="27" t="s">
        <v>4</v>
      </c>
      <c r="G4875" s="28" t="s">
        <v>1093</v>
      </c>
      <c r="H4875" s="28" t="s">
        <v>1092</v>
      </c>
      <c r="I4875" s="28" t="s">
        <v>5</v>
      </c>
      <c r="J4875" s="28" t="s">
        <v>2652</v>
      </c>
    </row>
    <row r="4876" spans="2:10" ht="12.6" customHeight="1" x14ac:dyDescent="0.3">
      <c r="B4876" s="29">
        <f>VLOOKUP($J4873,ASBVs!$A$2:$AP$1041,11,FALSE)</f>
        <v>0.26</v>
      </c>
      <c r="C4876" s="29">
        <f>VLOOKUP($J4873,ASBVs!$A$2:$AP$1041,13,FALSE)</f>
        <v>6.65</v>
      </c>
      <c r="D4876" s="29">
        <f>VLOOKUP($J4873,ASBVs!$A$2:$AP$1041,15,FALSE)</f>
        <v>10.32</v>
      </c>
      <c r="E4876" s="29">
        <f>VLOOKUP($J4873,ASBVs!$A$2:$AP$1041,17,FALSE)</f>
        <v>1.08</v>
      </c>
      <c r="F4876" s="29">
        <f>VLOOKUP($J4873,ASBVs!$A$2:$AP$1041,19,FALSE)</f>
        <v>2.12</v>
      </c>
      <c r="G4876" s="39">
        <f>VLOOKUP($J4873,ASBVs!$A$2:$AP$1041,41,FALSE)</f>
        <v>0.39</v>
      </c>
      <c r="H4876" s="39">
        <f>VLOOKUP($J4873,ASBVs!$A$2:$AP$1041,39,FALSE)</f>
        <v>0.26</v>
      </c>
      <c r="I4876" s="29">
        <f>VLOOKUP($J4873,ASBVs!$A$2:$AP$1041,21,FALSE)</f>
        <v>-0.56000000000000005</v>
      </c>
      <c r="J4876" s="39">
        <f>VLOOKUP($J4873,ASBVs!$A$2:$AP$1041,31,FALSE)</f>
        <v>0.28000000000000003</v>
      </c>
    </row>
    <row r="4877" spans="2:10" ht="12.6" customHeight="1" x14ac:dyDescent="0.3">
      <c r="B4877" s="29">
        <f>VLOOKUP($J4873,ASBVs!$A$2:$AP$1041,12,FALSE)</f>
        <v>66</v>
      </c>
      <c r="C4877" s="29">
        <f>VLOOKUP($J4873,ASBVs!$A$2:$AP$1041,14,FALSE)</f>
        <v>70</v>
      </c>
      <c r="D4877" s="29">
        <f>VLOOKUP($J4873,ASBVs!$A$2:$AP$1041,16,FALSE)</f>
        <v>61</v>
      </c>
      <c r="E4877" s="29">
        <f>VLOOKUP($J4873,ASBVs!$A$2:$AP$1041,18,FALSE)</f>
        <v>64</v>
      </c>
      <c r="F4877" s="29">
        <f>VLOOKUP($J4873,ASBVs!$A$2:$AP$1041,20,FALSE)</f>
        <v>64</v>
      </c>
      <c r="G4877" s="29">
        <f>VLOOKUP($J4873,ASBVs!$A$2:$AP$1041,42,FALSE)</f>
        <v>54</v>
      </c>
      <c r="H4877" s="29">
        <f>VLOOKUP($J4873,ASBVs!$A$2:$AP$1041,40,FALSE)</f>
        <v>48</v>
      </c>
      <c r="I4877" s="29">
        <f>VLOOKUP($J4873,ASBVs!$A$2:$AP$1041,22,FALSE)</f>
        <v>56</v>
      </c>
      <c r="J4877" s="29">
        <f>VLOOKUP($J4873,ASBVs!$A$2:$AP$1041,32,FALSE)</f>
        <v>52</v>
      </c>
    </row>
    <row r="4878" spans="2:10" ht="12.6" customHeight="1" x14ac:dyDescent="0.3">
      <c r="B4878" s="31" t="s">
        <v>1089</v>
      </c>
      <c r="C4878" s="27" t="s">
        <v>1090</v>
      </c>
      <c r="D4878" s="27" t="s">
        <v>1091</v>
      </c>
      <c r="E4878" s="27" t="s">
        <v>8</v>
      </c>
      <c r="F4878" s="27" t="s">
        <v>6</v>
      </c>
      <c r="G4878" s="27" t="s">
        <v>7</v>
      </c>
      <c r="H4878" s="27" t="s">
        <v>2638</v>
      </c>
      <c r="I4878" s="85" t="s">
        <v>2700</v>
      </c>
      <c r="J4878" s="86"/>
    </row>
    <row r="4879" spans="2:10" ht="12.6" customHeight="1" x14ac:dyDescent="0.3">
      <c r="B4879" s="30">
        <f>VLOOKUP($J4873,ASBVs!$A$2:$AP$1041,33,FALSE)</f>
        <v>0.06</v>
      </c>
      <c r="C4879" s="30">
        <f>VLOOKUP($J4873,ASBVs!$A$2:$AP$1041,35,FALSE)</f>
        <v>0.23</v>
      </c>
      <c r="D4879" s="30">
        <f>VLOOKUP($J4873,ASBVs!$A$2:$AP$1041,37,FALSE)</f>
        <v>0.01</v>
      </c>
      <c r="E4879" s="32">
        <f>VLOOKUP($J4873,ASBVs!$A$2:$AP$1041,29,FALSE)</f>
        <v>3.52</v>
      </c>
      <c r="F4879" s="32">
        <f>VLOOKUP($J4873,ASBVs!$A$2:$AP$1041,23,FALSE)</f>
        <v>1E-3</v>
      </c>
      <c r="G4879" s="32">
        <f>VLOOKUP($J4873,ASBVs!$A$2:$AP$1041,25,FALSE)</f>
        <v>1.57</v>
      </c>
      <c r="H4879" s="32">
        <f>VLOOKUP($J4873,ASBVs!$A$2:$AP$1041,27,FALSE)</f>
        <v>1.93</v>
      </c>
      <c r="I4879" s="86"/>
      <c r="J4879" s="86"/>
    </row>
    <row r="4880" spans="2:10" ht="12.6" customHeight="1" x14ac:dyDescent="0.3">
      <c r="B4880" s="33">
        <f>VLOOKUP($J4873,ASBVs!$A$2:$AP$1041,34,FALSE)</f>
        <v>42</v>
      </c>
      <c r="C4880" s="33">
        <f>VLOOKUP($J4873,ASBVs!$A$2:$AP$1041,36,FALSE)</f>
        <v>51</v>
      </c>
      <c r="D4880" s="33">
        <f>VLOOKUP($J4873,ASBVs!$A$2:$AP$1041,38,FALSE)</f>
        <v>35</v>
      </c>
      <c r="E4880" s="33">
        <f>VLOOKUP($J4873,ASBVs!$A$2:$AP$1041,30,FALSE)</f>
        <v>59</v>
      </c>
      <c r="F4880" s="33">
        <f>VLOOKUP($J4873,ASBVs!$A$2:$AP$1041,24,FALSE)</f>
        <v>50</v>
      </c>
      <c r="G4880" s="33">
        <f>VLOOKUP($J4873,ASBVs!$A$2:$AP$1041,26,FALSE)</f>
        <v>49</v>
      </c>
      <c r="H4880" s="33">
        <f>VLOOKUP($J4873,ASBVs!$A$2:$AP$1041,28,FALSE)</f>
        <v>52</v>
      </c>
      <c r="I4880" s="99">
        <f>VLOOKUP($J4873,ASBVs!$A$2:$AQ$1041,43,FALSE)</f>
        <v>6.09</v>
      </c>
      <c r="J4880" s="79"/>
    </row>
    <row r="4881" spans="2:10" ht="12.6" customHeight="1" x14ac:dyDescent="0.3">
      <c r="B4881" s="87" t="s">
        <v>2695</v>
      </c>
      <c r="C4881" s="88"/>
      <c r="D4881" s="89" t="s">
        <v>2699</v>
      </c>
      <c r="E4881" s="90"/>
      <c r="F4881" s="91" t="str">
        <f>VLOOKUP($J4873,ASBVs!$A$2:$F$1041,6,FALSE)</f>
        <v xml:space="preserve"> </v>
      </c>
      <c r="G4881" s="34" t="s">
        <v>2669</v>
      </c>
      <c r="H4881" s="35" t="str">
        <f>VLOOKUP($J4873,ASBVs!$A$2:$AU$1041,46,FALSE)</f>
        <v>2</v>
      </c>
      <c r="I4881" s="34" t="s">
        <v>2670</v>
      </c>
      <c r="J4881" s="35" t="str">
        <f>VLOOKUP($J4873,ASBVs!$A$2:$AU$1041,47,FALSE)</f>
        <v>3</v>
      </c>
    </row>
    <row r="4882" spans="2:10" ht="12.6" customHeight="1" x14ac:dyDescent="0.3">
      <c r="B4882" s="93">
        <f>VLOOKUP($J4873,ASBVs!$A$2:$AS$1041,45,FALSE)</f>
        <v>123.39</v>
      </c>
      <c r="C4882" s="94"/>
      <c r="D4882" s="93">
        <f>VLOOKUP($J4873,ASBVs!$A$2:$AS$1041,44,FALSE)</f>
        <v>159.25</v>
      </c>
      <c r="E4882" s="94"/>
      <c r="F4882" s="92"/>
      <c r="G4882" s="34" t="s">
        <v>2671</v>
      </c>
      <c r="H4882" s="35" t="str">
        <f>VLOOKUP($J4873,ASBVs!$A$2:$AW$1041,48,FALSE)</f>
        <v>2</v>
      </c>
      <c r="I4882" s="34" t="s">
        <v>2672</v>
      </c>
      <c r="J4882" s="35">
        <f>VLOOKUP($J4873,ASBVs!$A$2:$AW$1041,49,FALSE)</f>
        <v>2</v>
      </c>
    </row>
    <row r="4883" spans="2:10" ht="12.6" customHeight="1" x14ac:dyDescent="0.3">
      <c r="B4883" s="36" t="s">
        <v>2696</v>
      </c>
      <c r="C4883" s="95" t="str">
        <f>VLOOKUP($J4873,ASBVs!$A$2:$E$1041,5,FALSE)</f>
        <v xml:space="preserve">Individual </v>
      </c>
      <c r="D4883" s="96"/>
      <c r="E4883" s="97" t="s">
        <v>2697</v>
      </c>
      <c r="F4883" s="98"/>
      <c r="G4883" s="74"/>
      <c r="H4883" s="75"/>
      <c r="I4883" s="37" t="s">
        <v>2698</v>
      </c>
      <c r="J4883" s="38"/>
    </row>
    <row r="4885" spans="2:10" ht="12.6" customHeight="1" x14ac:dyDescent="0.3">
      <c r="B4885" s="76" t="s">
        <v>2692</v>
      </c>
      <c r="C4885" s="77"/>
      <c r="D4885" s="20" t="str">
        <f>VLOOKUP($J4885,ASBVs!$A$2:$B$1041,2,FALSE)</f>
        <v>224618</v>
      </c>
      <c r="E4885" s="21"/>
      <c r="F4885" s="22" t="str">
        <f>VLOOKUP($J4885,ASBVs!$A$2:$J$1041,10,FALSE)</f>
        <v>Twin</v>
      </c>
      <c r="G4885" s="78" t="str">
        <f>VLOOKUP($J4885,ASBVs!$A$2:$AX$1041,50,FALSE)</f>
        <v>«««««</v>
      </c>
      <c r="H4885" s="79"/>
      <c r="I4885" s="23" t="s">
        <v>2693</v>
      </c>
      <c r="J4885" s="24">
        <v>398</v>
      </c>
    </row>
    <row r="4886" spans="2:10" ht="12.6" customHeight="1" x14ac:dyDescent="0.3">
      <c r="B4886" s="25" t="s">
        <v>2694</v>
      </c>
      <c r="C4886" s="80" t="str">
        <f>VLOOKUP($J4885,ASBVs!$A$2:$H$1041,8,FALSE)</f>
        <v>218946</v>
      </c>
      <c r="D4886" s="80"/>
      <c r="E4886" s="81"/>
      <c r="F4886" s="26" t="s">
        <v>2639</v>
      </c>
      <c r="G4886" s="82">
        <f>VLOOKUP($J4885,ASBVs!$A$2:$I$1041,9,FALSE)</f>
        <v>44709</v>
      </c>
      <c r="H4886" s="83"/>
      <c r="I4886" s="83"/>
      <c r="J4886" s="84"/>
    </row>
    <row r="4887" spans="2:10" ht="12.6" customHeight="1" x14ac:dyDescent="0.3">
      <c r="B4887" s="27" t="s">
        <v>0</v>
      </c>
      <c r="C4887" s="28" t="s">
        <v>1</v>
      </c>
      <c r="D4887" s="28" t="s">
        <v>2</v>
      </c>
      <c r="E4887" s="28" t="s">
        <v>3</v>
      </c>
      <c r="F4887" s="27" t="s">
        <v>4</v>
      </c>
      <c r="G4887" s="28" t="s">
        <v>1093</v>
      </c>
      <c r="H4887" s="28" t="s">
        <v>1092</v>
      </c>
      <c r="I4887" s="28" t="s">
        <v>5</v>
      </c>
      <c r="J4887" s="28" t="s">
        <v>2652</v>
      </c>
    </row>
    <row r="4888" spans="2:10" ht="12.6" customHeight="1" x14ac:dyDescent="0.3">
      <c r="B4888" s="29">
        <f>VLOOKUP($J4885,ASBVs!$A$2:$AP$1041,11,FALSE)</f>
        <v>0.26</v>
      </c>
      <c r="C4888" s="29">
        <f>VLOOKUP($J4885,ASBVs!$A$2:$AP$1041,13,FALSE)</f>
        <v>5.96</v>
      </c>
      <c r="D4888" s="29">
        <f>VLOOKUP($J4885,ASBVs!$A$2:$AP$1041,15,FALSE)</f>
        <v>13.62</v>
      </c>
      <c r="E4888" s="29">
        <f>VLOOKUP($J4885,ASBVs!$A$2:$AP$1041,17,FALSE)</f>
        <v>-0.26</v>
      </c>
      <c r="F4888" s="29">
        <f>VLOOKUP($J4885,ASBVs!$A$2:$AP$1041,19,FALSE)</f>
        <v>1.89</v>
      </c>
      <c r="G4888" s="39">
        <f>VLOOKUP($J4885,ASBVs!$A$2:$AP$1041,41,FALSE)</f>
        <v>0.41</v>
      </c>
      <c r="H4888" s="39">
        <f>VLOOKUP($J4885,ASBVs!$A$2:$AP$1041,39,FALSE)</f>
        <v>0.22</v>
      </c>
      <c r="I4888" s="29">
        <f>VLOOKUP($J4885,ASBVs!$A$2:$AP$1041,21,FALSE)</f>
        <v>-0.75</v>
      </c>
      <c r="J4888" s="39">
        <f>VLOOKUP($J4885,ASBVs!$A$2:$AP$1041,31,FALSE)</f>
        <v>0.24</v>
      </c>
    </row>
    <row r="4889" spans="2:10" ht="12.6" customHeight="1" x14ac:dyDescent="0.3">
      <c r="B4889" s="29">
        <f>VLOOKUP($J4885,ASBVs!$A$2:$AP$1041,12,FALSE)</f>
        <v>67</v>
      </c>
      <c r="C4889" s="29">
        <f>VLOOKUP($J4885,ASBVs!$A$2:$AP$1041,14,FALSE)</f>
        <v>71</v>
      </c>
      <c r="D4889" s="29">
        <f>VLOOKUP($J4885,ASBVs!$A$2:$AP$1041,16,FALSE)</f>
        <v>62</v>
      </c>
      <c r="E4889" s="29">
        <f>VLOOKUP($J4885,ASBVs!$A$2:$AP$1041,18,FALSE)</f>
        <v>64</v>
      </c>
      <c r="F4889" s="29">
        <f>VLOOKUP($J4885,ASBVs!$A$2:$AP$1041,20,FALSE)</f>
        <v>64</v>
      </c>
      <c r="G4889" s="29">
        <f>VLOOKUP($J4885,ASBVs!$A$2:$AP$1041,42,FALSE)</f>
        <v>55</v>
      </c>
      <c r="H4889" s="29">
        <f>VLOOKUP($J4885,ASBVs!$A$2:$AP$1041,40,FALSE)</f>
        <v>49</v>
      </c>
      <c r="I4889" s="29">
        <f>VLOOKUP($J4885,ASBVs!$A$2:$AP$1041,22,FALSE)</f>
        <v>60</v>
      </c>
      <c r="J4889" s="29">
        <f>VLOOKUP($J4885,ASBVs!$A$2:$AP$1041,32,FALSE)</f>
        <v>53</v>
      </c>
    </row>
    <row r="4890" spans="2:10" ht="12.6" customHeight="1" x14ac:dyDescent="0.3">
      <c r="B4890" s="31" t="s">
        <v>1089</v>
      </c>
      <c r="C4890" s="27" t="s">
        <v>1090</v>
      </c>
      <c r="D4890" s="27" t="s">
        <v>1091</v>
      </c>
      <c r="E4890" s="27" t="s">
        <v>8</v>
      </c>
      <c r="F4890" s="27" t="s">
        <v>6</v>
      </c>
      <c r="G4890" s="27" t="s">
        <v>7</v>
      </c>
      <c r="H4890" s="27" t="s">
        <v>2638</v>
      </c>
      <c r="I4890" s="85" t="s">
        <v>2700</v>
      </c>
      <c r="J4890" s="86"/>
    </row>
    <row r="4891" spans="2:10" ht="12.6" customHeight="1" x14ac:dyDescent="0.3">
      <c r="B4891" s="30">
        <f>VLOOKUP($J4885,ASBVs!$A$2:$AP$1041,33,FALSE)</f>
        <v>0.01</v>
      </c>
      <c r="C4891" s="30">
        <f>VLOOKUP($J4885,ASBVs!$A$2:$AP$1041,35,FALSE)</f>
        <v>0.27</v>
      </c>
      <c r="D4891" s="30">
        <f>VLOOKUP($J4885,ASBVs!$A$2:$AP$1041,37,FALSE)</f>
        <v>0.01</v>
      </c>
      <c r="E4891" s="32">
        <f>VLOOKUP($J4885,ASBVs!$A$2:$AP$1041,29,FALSE)</f>
        <v>3.75</v>
      </c>
      <c r="F4891" s="32">
        <f>VLOOKUP($J4885,ASBVs!$A$2:$AP$1041,23,FALSE)</f>
        <v>0.13</v>
      </c>
      <c r="G4891" s="32">
        <f>VLOOKUP($J4885,ASBVs!$A$2:$AP$1041,25,FALSE)</f>
        <v>0.59</v>
      </c>
      <c r="H4891" s="32">
        <f>VLOOKUP($J4885,ASBVs!$A$2:$AP$1041,27,FALSE)</f>
        <v>1.97</v>
      </c>
      <c r="I4891" s="86"/>
      <c r="J4891" s="86"/>
    </row>
    <row r="4892" spans="2:10" ht="12.6" customHeight="1" x14ac:dyDescent="0.3">
      <c r="B4892" s="33">
        <f>VLOOKUP($J4885,ASBVs!$A$2:$AP$1041,34,FALSE)</f>
        <v>43</v>
      </c>
      <c r="C4892" s="33">
        <f>VLOOKUP($J4885,ASBVs!$A$2:$AP$1041,36,FALSE)</f>
        <v>52</v>
      </c>
      <c r="D4892" s="33">
        <f>VLOOKUP($J4885,ASBVs!$A$2:$AP$1041,38,FALSE)</f>
        <v>37</v>
      </c>
      <c r="E4892" s="33">
        <f>VLOOKUP($J4885,ASBVs!$A$2:$AP$1041,30,FALSE)</f>
        <v>59</v>
      </c>
      <c r="F4892" s="33">
        <f>VLOOKUP($J4885,ASBVs!$A$2:$AP$1041,24,FALSE)</f>
        <v>50</v>
      </c>
      <c r="G4892" s="33">
        <f>VLOOKUP($J4885,ASBVs!$A$2:$AP$1041,26,FALSE)</f>
        <v>49</v>
      </c>
      <c r="H4892" s="33">
        <f>VLOOKUP($J4885,ASBVs!$A$2:$AP$1041,28,FALSE)</f>
        <v>52</v>
      </c>
      <c r="I4892" s="99">
        <f>VLOOKUP($J4885,ASBVs!$A$2:$AQ$1041,43,FALSE)</f>
        <v>5.21</v>
      </c>
      <c r="J4892" s="79"/>
    </row>
    <row r="4893" spans="2:10" ht="12.6" customHeight="1" x14ac:dyDescent="0.3">
      <c r="B4893" s="87" t="s">
        <v>2695</v>
      </c>
      <c r="C4893" s="88"/>
      <c r="D4893" s="89" t="s">
        <v>2699</v>
      </c>
      <c r="E4893" s="90"/>
      <c r="F4893" s="91" t="str">
        <f>VLOOKUP($J4885,ASBVs!$A$2:$F$1041,6,FALSE)</f>
        <v xml:space="preserve"> </v>
      </c>
      <c r="G4893" s="34" t="s">
        <v>2669</v>
      </c>
      <c r="H4893" s="35" t="str">
        <f>VLOOKUP($J4885,ASBVs!$A$2:$AU$1041,46,FALSE)</f>
        <v>2</v>
      </c>
      <c r="I4893" s="34" t="s">
        <v>2670</v>
      </c>
      <c r="J4893" s="35" t="str">
        <f>VLOOKUP($J4885,ASBVs!$A$2:$AU$1041,47,FALSE)</f>
        <v>3</v>
      </c>
    </row>
    <row r="4894" spans="2:10" ht="12.6" customHeight="1" x14ac:dyDescent="0.3">
      <c r="B4894" s="93">
        <f>VLOOKUP($J4885,ASBVs!$A$2:$AS$1041,45,FALSE)</f>
        <v>118.77</v>
      </c>
      <c r="C4894" s="94"/>
      <c r="D4894" s="93">
        <f>VLOOKUP($J4885,ASBVs!$A$2:$AS$1041,44,FALSE)</f>
        <v>150.03</v>
      </c>
      <c r="E4894" s="94"/>
      <c r="F4894" s="92"/>
      <c r="G4894" s="34" t="s">
        <v>2671</v>
      </c>
      <c r="H4894" s="35" t="str">
        <f>VLOOKUP($J4885,ASBVs!$A$2:$AW$1041,48,FALSE)</f>
        <v>3</v>
      </c>
      <c r="I4894" s="34" t="s">
        <v>2672</v>
      </c>
      <c r="J4894" s="35">
        <f>VLOOKUP($J4885,ASBVs!$A$2:$AW$1041,49,FALSE)</f>
        <v>2</v>
      </c>
    </row>
    <row r="4895" spans="2:10" ht="12.6" customHeight="1" x14ac:dyDescent="0.3">
      <c r="B4895" s="36" t="s">
        <v>2696</v>
      </c>
      <c r="C4895" s="95" t="str">
        <f>VLOOKUP($J4885,ASBVs!$A$2:$E$1041,5,FALSE)</f>
        <v xml:space="preserve">Individual </v>
      </c>
      <c r="D4895" s="96"/>
      <c r="E4895" s="97" t="s">
        <v>2697</v>
      </c>
      <c r="F4895" s="98"/>
      <c r="G4895" s="74"/>
      <c r="H4895" s="75"/>
      <c r="I4895" s="37" t="s">
        <v>2698</v>
      </c>
      <c r="J4895" s="38"/>
    </row>
    <row r="4897" spans="2:10" ht="12.6" customHeight="1" x14ac:dyDescent="0.3">
      <c r="B4897" s="76" t="s">
        <v>2692</v>
      </c>
      <c r="C4897" s="77"/>
      <c r="D4897" s="20" t="str">
        <f>VLOOKUP($J4897,ASBVs!$A$2:$B$1041,2,FALSE)</f>
        <v>225063</v>
      </c>
      <c r="E4897" s="21"/>
      <c r="F4897" s="22" t="str">
        <f>VLOOKUP($J4897,ASBVs!$A$2:$J$1041,10,FALSE)</f>
        <v>Twin</v>
      </c>
      <c r="G4897" s="78" t="str">
        <f>VLOOKUP($J4897,ASBVs!$A$2:$AX$1041,50,FALSE)</f>
        <v xml:space="preserve"> </v>
      </c>
      <c r="H4897" s="79"/>
      <c r="I4897" s="23" t="s">
        <v>2693</v>
      </c>
      <c r="J4897" s="24">
        <v>399</v>
      </c>
    </row>
    <row r="4898" spans="2:10" ht="12.6" customHeight="1" x14ac:dyDescent="0.3">
      <c r="B4898" s="25" t="s">
        <v>2694</v>
      </c>
      <c r="C4898" s="80" t="str">
        <f>VLOOKUP($J4897,ASBVs!$A$2:$H$1041,8,FALSE)</f>
        <v>206625</v>
      </c>
      <c r="D4898" s="80"/>
      <c r="E4898" s="81"/>
      <c r="F4898" s="26" t="s">
        <v>2639</v>
      </c>
      <c r="G4898" s="82">
        <f>VLOOKUP($J4897,ASBVs!$A$2:$I$1041,9,FALSE)</f>
        <v>44717</v>
      </c>
      <c r="H4898" s="83"/>
      <c r="I4898" s="83"/>
      <c r="J4898" s="84"/>
    </row>
    <row r="4899" spans="2:10" ht="12.6" customHeight="1" x14ac:dyDescent="0.3">
      <c r="B4899" s="27" t="s">
        <v>0</v>
      </c>
      <c r="C4899" s="28" t="s">
        <v>1</v>
      </c>
      <c r="D4899" s="28" t="s">
        <v>2</v>
      </c>
      <c r="E4899" s="28" t="s">
        <v>3</v>
      </c>
      <c r="F4899" s="27" t="s">
        <v>4</v>
      </c>
      <c r="G4899" s="28" t="s">
        <v>1093</v>
      </c>
      <c r="H4899" s="28" t="s">
        <v>1092</v>
      </c>
      <c r="I4899" s="28" t="s">
        <v>5</v>
      </c>
      <c r="J4899" s="28" t="s">
        <v>2652</v>
      </c>
    </row>
    <row r="4900" spans="2:10" ht="12.6" customHeight="1" x14ac:dyDescent="0.3">
      <c r="B4900" s="29">
        <f>VLOOKUP($J4897,ASBVs!$A$2:$AP$1041,11,FALSE)</f>
        <v>0.31</v>
      </c>
      <c r="C4900" s="29">
        <f>VLOOKUP($J4897,ASBVs!$A$2:$AP$1041,13,FALSE)</f>
        <v>8.26</v>
      </c>
      <c r="D4900" s="29">
        <f>VLOOKUP($J4897,ASBVs!$A$2:$AP$1041,15,FALSE)</f>
        <v>13.14</v>
      </c>
      <c r="E4900" s="29">
        <f>VLOOKUP($J4897,ASBVs!$A$2:$AP$1041,17,FALSE)</f>
        <v>0.26</v>
      </c>
      <c r="F4900" s="29">
        <f>VLOOKUP($J4897,ASBVs!$A$2:$AP$1041,19,FALSE)</f>
        <v>2</v>
      </c>
      <c r="G4900" s="39">
        <f>VLOOKUP($J4897,ASBVs!$A$2:$AP$1041,41,FALSE)</f>
        <v>0.3</v>
      </c>
      <c r="H4900" s="39">
        <f>VLOOKUP($J4897,ASBVs!$A$2:$AP$1041,39,FALSE)</f>
        <v>0.15</v>
      </c>
      <c r="I4900" s="29">
        <f>VLOOKUP($J4897,ASBVs!$A$2:$AP$1041,21,FALSE)</f>
        <v>7.0000000000000007E-2</v>
      </c>
      <c r="J4900" s="39">
        <f>VLOOKUP($J4897,ASBVs!$A$2:$AP$1041,31,FALSE)</f>
        <v>0.21</v>
      </c>
    </row>
    <row r="4901" spans="2:10" ht="12.6" customHeight="1" x14ac:dyDescent="0.3">
      <c r="B4901" s="29">
        <f>VLOOKUP($J4897,ASBVs!$A$2:$AP$1041,12,FALSE)</f>
        <v>67</v>
      </c>
      <c r="C4901" s="29">
        <f>VLOOKUP($J4897,ASBVs!$A$2:$AP$1041,14,FALSE)</f>
        <v>70</v>
      </c>
      <c r="D4901" s="29">
        <f>VLOOKUP($J4897,ASBVs!$A$2:$AP$1041,16,FALSE)</f>
        <v>61</v>
      </c>
      <c r="E4901" s="29">
        <f>VLOOKUP($J4897,ASBVs!$A$2:$AP$1041,18,FALSE)</f>
        <v>66</v>
      </c>
      <c r="F4901" s="29">
        <f>VLOOKUP($J4897,ASBVs!$A$2:$AP$1041,20,FALSE)</f>
        <v>66</v>
      </c>
      <c r="G4901" s="29">
        <f>VLOOKUP($J4897,ASBVs!$A$2:$AP$1041,42,FALSE)</f>
        <v>59</v>
      </c>
      <c r="H4901" s="29">
        <f>VLOOKUP($J4897,ASBVs!$A$2:$AP$1041,40,FALSE)</f>
        <v>51</v>
      </c>
      <c r="I4901" s="29">
        <f>VLOOKUP($J4897,ASBVs!$A$2:$AP$1041,22,FALSE)</f>
        <v>57</v>
      </c>
      <c r="J4901" s="29">
        <f>VLOOKUP($J4897,ASBVs!$A$2:$AP$1041,32,FALSE)</f>
        <v>57</v>
      </c>
    </row>
    <row r="4902" spans="2:10" ht="12.6" customHeight="1" x14ac:dyDescent="0.3">
      <c r="B4902" s="31" t="s">
        <v>1089</v>
      </c>
      <c r="C4902" s="27" t="s">
        <v>1090</v>
      </c>
      <c r="D4902" s="27" t="s">
        <v>1091</v>
      </c>
      <c r="E4902" s="27" t="s">
        <v>8</v>
      </c>
      <c r="F4902" s="27" t="s">
        <v>6</v>
      </c>
      <c r="G4902" s="27" t="s">
        <v>7</v>
      </c>
      <c r="H4902" s="27" t="s">
        <v>2638</v>
      </c>
      <c r="I4902" s="85" t="s">
        <v>2700</v>
      </c>
      <c r="J4902" s="86"/>
    </row>
    <row r="4903" spans="2:10" ht="12.6" customHeight="1" x14ac:dyDescent="0.3">
      <c r="B4903" s="30">
        <f>VLOOKUP($J4897,ASBVs!$A$2:$AP$1041,33,FALSE)</f>
        <v>0.03</v>
      </c>
      <c r="C4903" s="30">
        <f>VLOOKUP($J4897,ASBVs!$A$2:$AP$1041,35,FALSE)</f>
        <v>0.08</v>
      </c>
      <c r="D4903" s="30">
        <f>VLOOKUP($J4897,ASBVs!$A$2:$AP$1041,37,FALSE)</f>
        <v>0.02</v>
      </c>
      <c r="E4903" s="32">
        <f>VLOOKUP($J4897,ASBVs!$A$2:$AP$1041,29,FALSE)</f>
        <v>4.8899999999999997</v>
      </c>
      <c r="F4903" s="32">
        <f>VLOOKUP($J4897,ASBVs!$A$2:$AP$1041,23,FALSE)</f>
        <v>-0.53</v>
      </c>
      <c r="G4903" s="32">
        <f>VLOOKUP($J4897,ASBVs!$A$2:$AP$1041,25,FALSE)</f>
        <v>4.5199999999999996</v>
      </c>
      <c r="H4903" s="32">
        <f>VLOOKUP($J4897,ASBVs!$A$2:$AP$1041,27,FALSE)</f>
        <v>1.69</v>
      </c>
      <c r="I4903" s="86"/>
      <c r="J4903" s="86"/>
    </row>
    <row r="4904" spans="2:10" ht="12.6" customHeight="1" x14ac:dyDescent="0.3">
      <c r="B4904" s="33">
        <f>VLOOKUP($J4897,ASBVs!$A$2:$AP$1041,34,FALSE)</f>
        <v>46</v>
      </c>
      <c r="C4904" s="33">
        <f>VLOOKUP($J4897,ASBVs!$A$2:$AP$1041,36,FALSE)</f>
        <v>54</v>
      </c>
      <c r="D4904" s="33">
        <f>VLOOKUP($J4897,ASBVs!$A$2:$AP$1041,38,FALSE)</f>
        <v>41</v>
      </c>
      <c r="E4904" s="33">
        <f>VLOOKUP($J4897,ASBVs!$A$2:$AP$1041,30,FALSE)</f>
        <v>61</v>
      </c>
      <c r="F4904" s="33">
        <f>VLOOKUP($J4897,ASBVs!$A$2:$AP$1041,24,FALSE)</f>
        <v>52</v>
      </c>
      <c r="G4904" s="33">
        <f>VLOOKUP($J4897,ASBVs!$A$2:$AP$1041,26,FALSE)</f>
        <v>51</v>
      </c>
      <c r="H4904" s="33">
        <f>VLOOKUP($J4897,ASBVs!$A$2:$AP$1041,28,FALSE)</f>
        <v>54</v>
      </c>
      <c r="I4904" s="99">
        <f>VLOOKUP($J4897,ASBVs!$A$2:$AQ$1041,43,FALSE)</f>
        <v>8.33</v>
      </c>
      <c r="J4904" s="79"/>
    </row>
    <row r="4905" spans="2:10" ht="12.6" customHeight="1" x14ac:dyDescent="0.3">
      <c r="B4905" s="87" t="s">
        <v>2695</v>
      </c>
      <c r="C4905" s="88"/>
      <c r="D4905" s="89" t="s">
        <v>2699</v>
      </c>
      <c r="E4905" s="90"/>
      <c r="F4905" s="91" t="str">
        <f>VLOOKUP($J4897,ASBVs!$A$2:$F$1041,6,FALSE)</f>
        <v xml:space="preserve"> </v>
      </c>
      <c r="G4905" s="34" t="s">
        <v>2669</v>
      </c>
      <c r="H4905" s="35" t="str">
        <f>VLOOKUP($J4897,ASBVs!$A$2:$AU$1041,46,FALSE)</f>
        <v>2</v>
      </c>
      <c r="I4905" s="34" t="s">
        <v>2670</v>
      </c>
      <c r="J4905" s="35" t="str">
        <f>VLOOKUP($J4897,ASBVs!$A$2:$AU$1041,47,FALSE)</f>
        <v>1</v>
      </c>
    </row>
    <row r="4906" spans="2:10" ht="12.6" customHeight="1" x14ac:dyDescent="0.3">
      <c r="B4906" s="93">
        <f>VLOOKUP($J4897,ASBVs!$A$2:$AS$1041,45,FALSE)</f>
        <v>116.89</v>
      </c>
      <c r="C4906" s="94"/>
      <c r="D4906" s="93">
        <f>VLOOKUP($J4897,ASBVs!$A$2:$AS$1041,44,FALSE)</f>
        <v>152.41</v>
      </c>
      <c r="E4906" s="94"/>
      <c r="F4906" s="92"/>
      <c r="G4906" s="34" t="s">
        <v>2671</v>
      </c>
      <c r="H4906" s="35" t="str">
        <f>VLOOKUP($J4897,ASBVs!$A$2:$AW$1041,48,FALSE)</f>
        <v>2</v>
      </c>
      <c r="I4906" s="34" t="s">
        <v>2672</v>
      </c>
      <c r="J4906" s="35">
        <f>VLOOKUP($J4897,ASBVs!$A$2:$AW$1041,49,FALSE)</f>
        <v>3</v>
      </c>
    </row>
    <row r="4907" spans="2:10" ht="12.6" customHeight="1" x14ac:dyDescent="0.3">
      <c r="B4907" s="36" t="s">
        <v>2696</v>
      </c>
      <c r="C4907" s="95" t="str">
        <f>VLOOKUP($J4897,ASBVs!$A$2:$E$1041,5,FALSE)</f>
        <v xml:space="preserve">Individual </v>
      </c>
      <c r="D4907" s="96"/>
      <c r="E4907" s="97" t="s">
        <v>2697</v>
      </c>
      <c r="F4907" s="98"/>
      <c r="G4907" s="74"/>
      <c r="H4907" s="75"/>
      <c r="I4907" s="37" t="s">
        <v>2698</v>
      </c>
      <c r="J4907" s="38"/>
    </row>
    <row r="4909" spans="2:10" ht="12.6" customHeight="1" x14ac:dyDescent="0.3">
      <c r="B4909" s="76" t="s">
        <v>2692</v>
      </c>
      <c r="C4909" s="77"/>
      <c r="D4909" s="20" t="str">
        <f>VLOOKUP($J4909,ASBVs!$A$2:$B$1041,2,FALSE)</f>
        <v>225116</v>
      </c>
      <c r="E4909" s="21"/>
      <c r="F4909" s="22" t="str">
        <f>VLOOKUP($J4909,ASBVs!$A$2:$J$1041,10,FALSE)</f>
        <v>Twin</v>
      </c>
      <c r="G4909" s="78" t="str">
        <f>VLOOKUP($J4909,ASBVs!$A$2:$AX$1041,50,FALSE)</f>
        <v xml:space="preserve"> </v>
      </c>
      <c r="H4909" s="79"/>
      <c r="I4909" s="23" t="s">
        <v>2693</v>
      </c>
      <c r="J4909" s="24">
        <v>400</v>
      </c>
    </row>
    <row r="4910" spans="2:10" ht="12.6" customHeight="1" x14ac:dyDescent="0.3">
      <c r="B4910" s="25" t="s">
        <v>2694</v>
      </c>
      <c r="C4910" s="80" t="str">
        <f>VLOOKUP($J4909,ASBVs!$A$2:$H$1041,8,FALSE)</f>
        <v>213926</v>
      </c>
      <c r="D4910" s="80"/>
      <c r="E4910" s="81"/>
      <c r="F4910" s="26" t="s">
        <v>2639</v>
      </c>
      <c r="G4910" s="82">
        <f>VLOOKUP($J4909,ASBVs!$A$2:$I$1041,9,FALSE)</f>
        <v>44727</v>
      </c>
      <c r="H4910" s="83"/>
      <c r="I4910" s="83"/>
      <c r="J4910" s="84"/>
    </row>
    <row r="4911" spans="2:10" ht="12.6" customHeight="1" x14ac:dyDescent="0.3">
      <c r="B4911" s="27" t="s">
        <v>0</v>
      </c>
      <c r="C4911" s="28" t="s">
        <v>1</v>
      </c>
      <c r="D4911" s="28" t="s">
        <v>2</v>
      </c>
      <c r="E4911" s="28" t="s">
        <v>3</v>
      </c>
      <c r="F4911" s="27" t="s">
        <v>4</v>
      </c>
      <c r="G4911" s="28" t="s">
        <v>1093</v>
      </c>
      <c r="H4911" s="28" t="s">
        <v>1092</v>
      </c>
      <c r="I4911" s="28" t="s">
        <v>5</v>
      </c>
      <c r="J4911" s="28" t="s">
        <v>2652</v>
      </c>
    </row>
    <row r="4912" spans="2:10" ht="12.6" customHeight="1" x14ac:dyDescent="0.3">
      <c r="B4912" s="29">
        <f>VLOOKUP($J4909,ASBVs!$A$2:$AP$1041,11,FALSE)</f>
        <v>0.67</v>
      </c>
      <c r="C4912" s="29">
        <f>VLOOKUP($J4909,ASBVs!$A$2:$AP$1041,13,FALSE)</f>
        <v>10.18</v>
      </c>
      <c r="D4912" s="29">
        <f>VLOOKUP($J4909,ASBVs!$A$2:$AP$1041,15,FALSE)</f>
        <v>13.79</v>
      </c>
      <c r="E4912" s="29">
        <f>VLOOKUP($J4909,ASBVs!$A$2:$AP$1041,17,FALSE)</f>
        <v>-0.22</v>
      </c>
      <c r="F4912" s="29">
        <f>VLOOKUP($J4909,ASBVs!$A$2:$AP$1041,19,FALSE)</f>
        <v>1.93</v>
      </c>
      <c r="G4912" s="39">
        <f>VLOOKUP($J4909,ASBVs!$A$2:$AP$1041,41,FALSE)</f>
        <v>0.39</v>
      </c>
      <c r="H4912" s="39">
        <f>VLOOKUP($J4909,ASBVs!$A$2:$AP$1041,39,FALSE)</f>
        <v>0.24</v>
      </c>
      <c r="I4912" s="29">
        <f>VLOOKUP($J4909,ASBVs!$A$2:$AP$1041,21,FALSE)</f>
        <v>2.11</v>
      </c>
      <c r="J4912" s="39">
        <f>VLOOKUP($J4909,ASBVs!$A$2:$AP$1041,31,FALSE)</f>
        <v>0.25</v>
      </c>
    </row>
    <row r="4913" spans="2:10" ht="12.6" customHeight="1" x14ac:dyDescent="0.3">
      <c r="B4913" s="29">
        <f>VLOOKUP($J4909,ASBVs!$A$2:$AP$1041,12,FALSE)</f>
        <v>67</v>
      </c>
      <c r="C4913" s="29">
        <f>VLOOKUP($J4909,ASBVs!$A$2:$AP$1041,14,FALSE)</f>
        <v>69</v>
      </c>
      <c r="D4913" s="29">
        <f>VLOOKUP($J4909,ASBVs!$A$2:$AP$1041,16,FALSE)</f>
        <v>59</v>
      </c>
      <c r="E4913" s="29">
        <f>VLOOKUP($J4909,ASBVs!$A$2:$AP$1041,18,FALSE)</f>
        <v>62</v>
      </c>
      <c r="F4913" s="29">
        <f>VLOOKUP($J4909,ASBVs!$A$2:$AP$1041,20,FALSE)</f>
        <v>64</v>
      </c>
      <c r="G4913" s="29">
        <f>VLOOKUP($J4909,ASBVs!$A$2:$AP$1041,42,FALSE)</f>
        <v>52</v>
      </c>
      <c r="H4913" s="29">
        <f>VLOOKUP($J4909,ASBVs!$A$2:$AP$1041,40,FALSE)</f>
        <v>45</v>
      </c>
      <c r="I4913" s="29">
        <f>VLOOKUP($J4909,ASBVs!$A$2:$AP$1041,22,FALSE)</f>
        <v>54</v>
      </c>
      <c r="J4913" s="29">
        <f>VLOOKUP($J4909,ASBVs!$A$2:$AP$1041,32,FALSE)</f>
        <v>50</v>
      </c>
    </row>
    <row r="4914" spans="2:10" ht="12.6" customHeight="1" x14ac:dyDescent="0.3">
      <c r="B4914" s="31" t="s">
        <v>1089</v>
      </c>
      <c r="C4914" s="27" t="s">
        <v>1090</v>
      </c>
      <c r="D4914" s="27" t="s">
        <v>1091</v>
      </c>
      <c r="E4914" s="27" t="s">
        <v>8</v>
      </c>
      <c r="F4914" s="27" t="s">
        <v>6</v>
      </c>
      <c r="G4914" s="27" t="s">
        <v>7</v>
      </c>
      <c r="H4914" s="27" t="s">
        <v>2638</v>
      </c>
      <c r="I4914" s="85" t="s">
        <v>2700</v>
      </c>
      <c r="J4914" s="86"/>
    </row>
    <row r="4915" spans="2:10" ht="12.6" customHeight="1" x14ac:dyDescent="0.3">
      <c r="B4915" s="30">
        <f>VLOOKUP($J4909,ASBVs!$A$2:$AP$1041,33,FALSE)</f>
        <v>0.03</v>
      </c>
      <c r="C4915" s="30">
        <f>VLOOKUP($J4909,ASBVs!$A$2:$AP$1041,35,FALSE)</f>
        <v>0.22</v>
      </c>
      <c r="D4915" s="30">
        <f>VLOOKUP($J4909,ASBVs!$A$2:$AP$1041,37,FALSE)</f>
        <v>0.02</v>
      </c>
      <c r="E4915" s="32">
        <f>VLOOKUP($J4909,ASBVs!$A$2:$AP$1041,29,FALSE)</f>
        <v>5.46</v>
      </c>
      <c r="F4915" s="32">
        <f>VLOOKUP($J4909,ASBVs!$A$2:$AP$1041,23,FALSE)</f>
        <v>-0.35</v>
      </c>
      <c r="G4915" s="32">
        <f>VLOOKUP($J4909,ASBVs!$A$2:$AP$1041,25,FALSE)</f>
        <v>4.87</v>
      </c>
      <c r="H4915" s="32">
        <f>VLOOKUP($J4909,ASBVs!$A$2:$AP$1041,27,FALSE)</f>
        <v>2.08</v>
      </c>
      <c r="I4915" s="86"/>
      <c r="J4915" s="86"/>
    </row>
    <row r="4916" spans="2:10" ht="12.6" customHeight="1" x14ac:dyDescent="0.3">
      <c r="B4916" s="33">
        <f>VLOOKUP($J4909,ASBVs!$A$2:$AP$1041,34,FALSE)</f>
        <v>40</v>
      </c>
      <c r="C4916" s="33">
        <f>VLOOKUP($J4909,ASBVs!$A$2:$AP$1041,36,FALSE)</f>
        <v>48</v>
      </c>
      <c r="D4916" s="33">
        <f>VLOOKUP($J4909,ASBVs!$A$2:$AP$1041,38,FALSE)</f>
        <v>33</v>
      </c>
      <c r="E4916" s="33">
        <f>VLOOKUP($J4909,ASBVs!$A$2:$AP$1041,30,FALSE)</f>
        <v>58</v>
      </c>
      <c r="F4916" s="33">
        <f>VLOOKUP($J4909,ASBVs!$A$2:$AP$1041,24,FALSE)</f>
        <v>46</v>
      </c>
      <c r="G4916" s="33">
        <f>VLOOKUP($J4909,ASBVs!$A$2:$AP$1041,26,FALSE)</f>
        <v>46</v>
      </c>
      <c r="H4916" s="33">
        <f>VLOOKUP($J4909,ASBVs!$A$2:$AP$1041,28,FALSE)</f>
        <v>50</v>
      </c>
      <c r="I4916" s="99">
        <f>VLOOKUP($J4909,ASBVs!$A$2:$AQ$1041,43,FALSE)</f>
        <v>12.29</v>
      </c>
      <c r="J4916" s="79"/>
    </row>
    <row r="4917" spans="2:10" ht="12.6" customHeight="1" x14ac:dyDescent="0.3">
      <c r="B4917" s="87" t="s">
        <v>2695</v>
      </c>
      <c r="C4917" s="88"/>
      <c r="D4917" s="89" t="s">
        <v>2699</v>
      </c>
      <c r="E4917" s="90"/>
      <c r="F4917" s="91" t="str">
        <f>VLOOKUP($J4909,ASBVs!$A$2:$F$1041,6,FALSE)</f>
        <v xml:space="preserve"> </v>
      </c>
      <c r="G4917" s="34" t="s">
        <v>2669</v>
      </c>
      <c r="H4917" s="35" t="str">
        <f>VLOOKUP($J4909,ASBVs!$A$2:$AU$1041,46,FALSE)</f>
        <v>2</v>
      </c>
      <c r="I4917" s="34" t="s">
        <v>2670</v>
      </c>
      <c r="J4917" s="35" t="str">
        <f>VLOOKUP($J4909,ASBVs!$A$2:$AU$1041,47,FALSE)</f>
        <v>2</v>
      </c>
    </row>
    <row r="4918" spans="2:10" ht="12.6" customHeight="1" x14ac:dyDescent="0.3">
      <c r="B4918" s="93">
        <f>VLOOKUP($J4909,ASBVs!$A$2:$AS$1041,45,FALSE)</f>
        <v>131.79</v>
      </c>
      <c r="C4918" s="94"/>
      <c r="D4918" s="93">
        <f>VLOOKUP($J4909,ASBVs!$A$2:$AS$1041,44,FALSE)</f>
        <v>172.6</v>
      </c>
      <c r="E4918" s="94"/>
      <c r="F4918" s="92"/>
      <c r="G4918" s="34" t="s">
        <v>2671</v>
      </c>
      <c r="H4918" s="35" t="str">
        <f>VLOOKUP($J4909,ASBVs!$A$2:$AW$1041,48,FALSE)</f>
        <v>1</v>
      </c>
      <c r="I4918" s="34" t="s">
        <v>2672</v>
      </c>
      <c r="J4918" s="35">
        <f>VLOOKUP($J4909,ASBVs!$A$2:$AW$1041,49,FALSE)</f>
        <v>3</v>
      </c>
    </row>
    <row r="4919" spans="2:10" ht="12.6" customHeight="1" x14ac:dyDescent="0.3">
      <c r="B4919" s="36" t="s">
        <v>2696</v>
      </c>
      <c r="C4919" s="95" t="str">
        <f>VLOOKUP($J4909,ASBVs!$A$2:$E$1041,5,FALSE)</f>
        <v xml:space="preserve">Individual </v>
      </c>
      <c r="D4919" s="96"/>
      <c r="E4919" s="97" t="s">
        <v>2697</v>
      </c>
      <c r="F4919" s="98"/>
      <c r="G4919" s="74"/>
      <c r="H4919" s="75"/>
      <c r="I4919" s="37" t="s">
        <v>2698</v>
      </c>
      <c r="J4919" s="38"/>
    </row>
    <row r="4921" spans="2:10" ht="12.6" customHeight="1" x14ac:dyDescent="0.3">
      <c r="B4921" s="76" t="s">
        <v>2692</v>
      </c>
      <c r="C4921" s="77"/>
      <c r="D4921" s="20" t="str">
        <f>VLOOKUP($J4921,ASBVs!$A$2:$B$1041,2,FALSE)</f>
        <v>226363</v>
      </c>
      <c r="E4921" s="21"/>
      <c r="F4921" s="22" t="str">
        <f>VLOOKUP($J4921,ASBVs!$A$2:$J$1041,10,FALSE)</f>
        <v>Twin</v>
      </c>
      <c r="G4921" s="78" t="str">
        <f>VLOOKUP($J4921,ASBVs!$A$2:$AX$1041,50,FALSE)</f>
        <v>«««««</v>
      </c>
      <c r="H4921" s="79"/>
      <c r="I4921" s="23" t="s">
        <v>2693</v>
      </c>
      <c r="J4921" s="24">
        <v>401</v>
      </c>
    </row>
    <row r="4922" spans="2:10" ht="12.6" customHeight="1" x14ac:dyDescent="0.3">
      <c r="B4922" s="25" t="s">
        <v>2694</v>
      </c>
      <c r="C4922" s="80" t="str">
        <f>VLOOKUP($J4921,ASBVs!$A$2:$H$1041,8,FALSE)</f>
        <v>205435</v>
      </c>
      <c r="D4922" s="80"/>
      <c r="E4922" s="81"/>
      <c r="F4922" s="26" t="s">
        <v>2639</v>
      </c>
      <c r="G4922" s="82">
        <f>VLOOKUP($J4921,ASBVs!$A$2:$I$1041,9,FALSE)</f>
        <v>44729</v>
      </c>
      <c r="H4922" s="83"/>
      <c r="I4922" s="83"/>
      <c r="J4922" s="84"/>
    </row>
    <row r="4923" spans="2:10" ht="12.6" customHeight="1" x14ac:dyDescent="0.3">
      <c r="B4923" s="27" t="s">
        <v>0</v>
      </c>
      <c r="C4923" s="28" t="s">
        <v>1</v>
      </c>
      <c r="D4923" s="28" t="s">
        <v>2</v>
      </c>
      <c r="E4923" s="28" t="s">
        <v>3</v>
      </c>
      <c r="F4923" s="27" t="s">
        <v>4</v>
      </c>
      <c r="G4923" s="28" t="s">
        <v>1093</v>
      </c>
      <c r="H4923" s="28" t="s">
        <v>1092</v>
      </c>
      <c r="I4923" s="28" t="s">
        <v>5</v>
      </c>
      <c r="J4923" s="28" t="s">
        <v>2652</v>
      </c>
    </row>
    <row r="4924" spans="2:10" ht="12.6" customHeight="1" x14ac:dyDescent="0.3">
      <c r="B4924" s="29">
        <f>VLOOKUP($J4921,ASBVs!$A$2:$AP$1041,11,FALSE)</f>
        <v>0.21</v>
      </c>
      <c r="C4924" s="29">
        <f>VLOOKUP($J4921,ASBVs!$A$2:$AP$1041,13,FALSE)</f>
        <v>8.27</v>
      </c>
      <c r="D4924" s="29">
        <f>VLOOKUP($J4921,ASBVs!$A$2:$AP$1041,15,FALSE)</f>
        <v>11.22</v>
      </c>
      <c r="E4924" s="29">
        <f>VLOOKUP($J4921,ASBVs!$A$2:$AP$1041,17,FALSE)</f>
        <v>0.01</v>
      </c>
      <c r="F4924" s="29">
        <f>VLOOKUP($J4921,ASBVs!$A$2:$AP$1041,19,FALSE)</f>
        <v>1.57</v>
      </c>
      <c r="G4924" s="39">
        <f>VLOOKUP($J4921,ASBVs!$A$2:$AP$1041,41,FALSE)</f>
        <v>0.44</v>
      </c>
      <c r="H4924" s="39">
        <f>VLOOKUP($J4921,ASBVs!$A$2:$AP$1041,39,FALSE)</f>
        <v>0.31</v>
      </c>
      <c r="I4924" s="29">
        <f>VLOOKUP($J4921,ASBVs!$A$2:$AP$1041,21,FALSE)</f>
        <v>0.74</v>
      </c>
      <c r="J4924" s="39">
        <f>VLOOKUP($J4921,ASBVs!$A$2:$AP$1041,31,FALSE)</f>
        <v>0.26</v>
      </c>
    </row>
    <row r="4925" spans="2:10" ht="12.6" customHeight="1" x14ac:dyDescent="0.3">
      <c r="B4925" s="29">
        <f>VLOOKUP($J4921,ASBVs!$A$2:$AP$1041,12,FALSE)</f>
        <v>64</v>
      </c>
      <c r="C4925" s="29">
        <f>VLOOKUP($J4921,ASBVs!$A$2:$AP$1041,14,FALSE)</f>
        <v>67</v>
      </c>
      <c r="D4925" s="29">
        <f>VLOOKUP($J4921,ASBVs!$A$2:$AP$1041,16,FALSE)</f>
        <v>56</v>
      </c>
      <c r="E4925" s="29">
        <f>VLOOKUP($J4921,ASBVs!$A$2:$AP$1041,18,FALSE)</f>
        <v>62</v>
      </c>
      <c r="F4925" s="29">
        <f>VLOOKUP($J4921,ASBVs!$A$2:$AP$1041,20,FALSE)</f>
        <v>61</v>
      </c>
      <c r="G4925" s="29">
        <f>VLOOKUP($J4921,ASBVs!$A$2:$AP$1041,42,FALSE)</f>
        <v>55</v>
      </c>
      <c r="H4925" s="29">
        <f>VLOOKUP($J4921,ASBVs!$A$2:$AP$1041,40,FALSE)</f>
        <v>45</v>
      </c>
      <c r="I4925" s="29">
        <f>VLOOKUP($J4921,ASBVs!$A$2:$AP$1041,22,FALSE)</f>
        <v>54</v>
      </c>
      <c r="J4925" s="29">
        <f>VLOOKUP($J4921,ASBVs!$A$2:$AP$1041,32,FALSE)</f>
        <v>54</v>
      </c>
    </row>
    <row r="4926" spans="2:10" ht="12.6" customHeight="1" x14ac:dyDescent="0.3">
      <c r="B4926" s="31" t="s">
        <v>1089</v>
      </c>
      <c r="C4926" s="27" t="s">
        <v>1090</v>
      </c>
      <c r="D4926" s="27" t="s">
        <v>1091</v>
      </c>
      <c r="E4926" s="27" t="s">
        <v>8</v>
      </c>
      <c r="F4926" s="27" t="s">
        <v>6</v>
      </c>
      <c r="G4926" s="27" t="s">
        <v>7</v>
      </c>
      <c r="H4926" s="27" t="s">
        <v>2638</v>
      </c>
      <c r="I4926" s="85" t="s">
        <v>2700</v>
      </c>
      <c r="J4926" s="86"/>
    </row>
    <row r="4927" spans="2:10" ht="12.6" customHeight="1" x14ac:dyDescent="0.3">
      <c r="B4927" s="30">
        <f>VLOOKUP($J4921,ASBVs!$A$2:$AP$1041,33,FALSE)</f>
        <v>0.05</v>
      </c>
      <c r="C4927" s="30">
        <f>VLOOKUP($J4921,ASBVs!$A$2:$AP$1041,35,FALSE)</f>
        <v>0.28000000000000003</v>
      </c>
      <c r="D4927" s="30">
        <f>VLOOKUP($J4921,ASBVs!$A$2:$AP$1041,37,FALSE)</f>
        <v>0.01</v>
      </c>
      <c r="E4927" s="32">
        <f>VLOOKUP($J4921,ASBVs!$A$2:$AP$1041,29,FALSE)</f>
        <v>4.18</v>
      </c>
      <c r="F4927" s="32">
        <f>VLOOKUP($J4921,ASBVs!$A$2:$AP$1041,23,FALSE)</f>
        <v>-0.04</v>
      </c>
      <c r="G4927" s="32">
        <f>VLOOKUP($J4921,ASBVs!$A$2:$AP$1041,25,FALSE)</f>
        <v>1.38</v>
      </c>
      <c r="H4927" s="32">
        <f>VLOOKUP($J4921,ASBVs!$A$2:$AP$1041,27,FALSE)</f>
        <v>2.04</v>
      </c>
      <c r="I4927" s="86"/>
      <c r="J4927" s="86"/>
    </row>
    <row r="4928" spans="2:10" ht="12.6" customHeight="1" x14ac:dyDescent="0.3">
      <c r="B4928" s="33">
        <f>VLOOKUP($J4921,ASBVs!$A$2:$AP$1041,34,FALSE)</f>
        <v>38</v>
      </c>
      <c r="C4928" s="33">
        <f>VLOOKUP($J4921,ASBVs!$A$2:$AP$1041,36,FALSE)</f>
        <v>49</v>
      </c>
      <c r="D4928" s="33">
        <f>VLOOKUP($J4921,ASBVs!$A$2:$AP$1041,38,FALSE)</f>
        <v>30</v>
      </c>
      <c r="E4928" s="33">
        <f>VLOOKUP($J4921,ASBVs!$A$2:$AP$1041,30,FALSE)</f>
        <v>54</v>
      </c>
      <c r="F4928" s="33">
        <f>VLOOKUP($J4921,ASBVs!$A$2:$AP$1041,24,FALSE)</f>
        <v>47</v>
      </c>
      <c r="G4928" s="33">
        <f>VLOOKUP($J4921,ASBVs!$A$2:$AP$1041,26,FALSE)</f>
        <v>45</v>
      </c>
      <c r="H4928" s="33">
        <f>VLOOKUP($J4921,ASBVs!$A$2:$AP$1041,28,FALSE)</f>
        <v>48</v>
      </c>
      <c r="I4928" s="99">
        <f>VLOOKUP($J4921,ASBVs!$A$2:$AQ$1041,43,FALSE)</f>
        <v>9.01</v>
      </c>
      <c r="J4928" s="79"/>
    </row>
    <row r="4929" spans="2:10" ht="12.6" customHeight="1" x14ac:dyDescent="0.3">
      <c r="B4929" s="87" t="s">
        <v>2695</v>
      </c>
      <c r="C4929" s="88"/>
      <c r="D4929" s="89" t="s">
        <v>2699</v>
      </c>
      <c r="E4929" s="90"/>
      <c r="F4929" s="91" t="str">
        <f>VLOOKUP($J4921,ASBVs!$A$2:$F$1041,6,FALSE)</f>
        <v xml:space="preserve"> </v>
      </c>
      <c r="G4929" s="34" t="s">
        <v>2669</v>
      </c>
      <c r="H4929" s="35" t="str">
        <f>VLOOKUP($J4921,ASBVs!$A$2:$AU$1041,46,FALSE)</f>
        <v>2</v>
      </c>
      <c r="I4929" s="34" t="s">
        <v>2670</v>
      </c>
      <c r="J4929" s="35" t="str">
        <f>VLOOKUP($J4921,ASBVs!$A$2:$AU$1041,47,FALSE)</f>
        <v>2</v>
      </c>
    </row>
    <row r="4930" spans="2:10" ht="12.6" customHeight="1" x14ac:dyDescent="0.3">
      <c r="B4930" s="93">
        <f>VLOOKUP($J4921,ASBVs!$A$2:$AS$1041,45,FALSE)</f>
        <v>131.5</v>
      </c>
      <c r="C4930" s="94"/>
      <c r="D4930" s="93">
        <f>VLOOKUP($J4921,ASBVs!$A$2:$AS$1041,44,FALSE)</f>
        <v>168.65</v>
      </c>
      <c r="E4930" s="94"/>
      <c r="F4930" s="92"/>
      <c r="G4930" s="34" t="s">
        <v>2671</v>
      </c>
      <c r="H4930" s="35" t="str">
        <f>VLOOKUP($J4921,ASBVs!$A$2:$AW$1041,48,FALSE)</f>
        <v>2</v>
      </c>
      <c r="I4930" s="34" t="s">
        <v>2672</v>
      </c>
      <c r="J4930" s="35">
        <f>VLOOKUP($J4921,ASBVs!$A$2:$AW$1041,49,FALSE)</f>
        <v>3</v>
      </c>
    </row>
    <row r="4931" spans="2:10" ht="12.6" customHeight="1" x14ac:dyDescent="0.3">
      <c r="B4931" s="36" t="s">
        <v>2696</v>
      </c>
      <c r="C4931" s="95" t="str">
        <f>VLOOKUP($J4921,ASBVs!$A$2:$E$1041,5,FALSE)</f>
        <v xml:space="preserve">Individual </v>
      </c>
      <c r="D4931" s="96"/>
      <c r="E4931" s="97" t="s">
        <v>2697</v>
      </c>
      <c r="F4931" s="98"/>
      <c r="G4931" s="74"/>
      <c r="H4931" s="75"/>
      <c r="I4931" s="37" t="s">
        <v>2698</v>
      </c>
      <c r="J4931" s="38"/>
    </row>
    <row r="4933" spans="2:10" ht="12.6" customHeight="1" x14ac:dyDescent="0.3">
      <c r="B4933" s="76" t="s">
        <v>2692</v>
      </c>
      <c r="C4933" s="77"/>
      <c r="D4933" s="20" t="str">
        <f>VLOOKUP($J4933,ASBVs!$A$2:$B$1041,2,FALSE)</f>
        <v>224973</v>
      </c>
      <c r="E4933" s="21"/>
      <c r="F4933" s="22" t="str">
        <f>VLOOKUP($J4933,ASBVs!$A$2:$J$1041,10,FALSE)</f>
        <v>Twin</v>
      </c>
      <c r="G4933" s="78" t="str">
        <f>VLOOKUP($J4933,ASBVs!$A$2:$AX$1041,50,FALSE)</f>
        <v>«««««</v>
      </c>
      <c r="H4933" s="79"/>
      <c r="I4933" s="23" t="s">
        <v>2693</v>
      </c>
      <c r="J4933" s="24">
        <v>402</v>
      </c>
    </row>
    <row r="4934" spans="2:10" ht="12.6" customHeight="1" x14ac:dyDescent="0.3">
      <c r="B4934" s="25" t="s">
        <v>2694</v>
      </c>
      <c r="C4934" s="80" t="str">
        <f>VLOOKUP($J4933,ASBVs!$A$2:$H$1041,8,FALSE)</f>
        <v>215475</v>
      </c>
      <c r="D4934" s="80"/>
      <c r="E4934" s="81"/>
      <c r="F4934" s="26" t="s">
        <v>2639</v>
      </c>
      <c r="G4934" s="82">
        <f>VLOOKUP($J4933,ASBVs!$A$2:$I$1041,9,FALSE)</f>
        <v>44714</v>
      </c>
      <c r="H4934" s="83"/>
      <c r="I4934" s="83"/>
      <c r="J4934" s="84"/>
    </row>
    <row r="4935" spans="2:10" ht="12.6" customHeight="1" x14ac:dyDescent="0.3">
      <c r="B4935" s="27" t="s">
        <v>0</v>
      </c>
      <c r="C4935" s="28" t="s">
        <v>1</v>
      </c>
      <c r="D4935" s="28" t="s">
        <v>2</v>
      </c>
      <c r="E4935" s="28" t="s">
        <v>3</v>
      </c>
      <c r="F4935" s="27" t="s">
        <v>4</v>
      </c>
      <c r="G4935" s="28" t="s">
        <v>1093</v>
      </c>
      <c r="H4935" s="28" t="s">
        <v>1092</v>
      </c>
      <c r="I4935" s="28" t="s">
        <v>5</v>
      </c>
      <c r="J4935" s="28" t="s">
        <v>2652</v>
      </c>
    </row>
    <row r="4936" spans="2:10" ht="12.6" customHeight="1" x14ac:dyDescent="0.3">
      <c r="B4936" s="29">
        <f>VLOOKUP($J4933,ASBVs!$A$2:$AP$1041,11,FALSE)</f>
        <v>0.54</v>
      </c>
      <c r="C4936" s="29">
        <f>VLOOKUP($J4933,ASBVs!$A$2:$AP$1041,13,FALSE)</f>
        <v>10.67</v>
      </c>
      <c r="D4936" s="29">
        <f>VLOOKUP($J4933,ASBVs!$A$2:$AP$1041,15,FALSE)</f>
        <v>15.46</v>
      </c>
      <c r="E4936" s="29">
        <f>VLOOKUP($J4933,ASBVs!$A$2:$AP$1041,17,FALSE)</f>
        <v>-0.35</v>
      </c>
      <c r="F4936" s="29">
        <f>VLOOKUP($J4933,ASBVs!$A$2:$AP$1041,19,FALSE)</f>
        <v>1.7</v>
      </c>
      <c r="G4936" s="39">
        <f>VLOOKUP($J4933,ASBVs!$A$2:$AP$1041,41,FALSE)</f>
        <v>0.37</v>
      </c>
      <c r="H4936" s="39">
        <f>VLOOKUP($J4933,ASBVs!$A$2:$AP$1041,39,FALSE)</f>
        <v>0.26</v>
      </c>
      <c r="I4936" s="29">
        <f>VLOOKUP($J4933,ASBVs!$A$2:$AP$1041,21,FALSE)</f>
        <v>0.28999999999999998</v>
      </c>
      <c r="J4936" s="39">
        <f>VLOOKUP($J4933,ASBVs!$A$2:$AP$1041,31,FALSE)</f>
        <v>0.22</v>
      </c>
    </row>
    <row r="4937" spans="2:10" ht="12.6" customHeight="1" x14ac:dyDescent="0.3">
      <c r="B4937" s="29">
        <f>VLOOKUP($J4933,ASBVs!$A$2:$AP$1041,12,FALSE)</f>
        <v>57</v>
      </c>
      <c r="C4937" s="29">
        <f>VLOOKUP($J4933,ASBVs!$A$2:$AP$1041,14,FALSE)</f>
        <v>63</v>
      </c>
      <c r="D4937" s="29">
        <f>VLOOKUP($J4933,ASBVs!$A$2:$AP$1041,16,FALSE)</f>
        <v>51</v>
      </c>
      <c r="E4937" s="29">
        <f>VLOOKUP($J4933,ASBVs!$A$2:$AP$1041,18,FALSE)</f>
        <v>55</v>
      </c>
      <c r="F4937" s="29">
        <f>VLOOKUP($J4933,ASBVs!$A$2:$AP$1041,20,FALSE)</f>
        <v>56</v>
      </c>
      <c r="G4937" s="29">
        <f>VLOOKUP($J4933,ASBVs!$A$2:$AP$1041,42,FALSE)</f>
        <v>41</v>
      </c>
      <c r="H4937" s="29">
        <f>VLOOKUP($J4933,ASBVs!$A$2:$AP$1041,40,FALSE)</f>
        <v>36</v>
      </c>
      <c r="I4937" s="29">
        <f>VLOOKUP($J4933,ASBVs!$A$2:$AP$1041,22,FALSE)</f>
        <v>46</v>
      </c>
      <c r="J4937" s="29">
        <f>VLOOKUP($J4933,ASBVs!$A$2:$AP$1041,32,FALSE)</f>
        <v>40</v>
      </c>
    </row>
    <row r="4938" spans="2:10" ht="12.6" customHeight="1" x14ac:dyDescent="0.3">
      <c r="B4938" s="31" t="s">
        <v>1089</v>
      </c>
      <c r="C4938" s="27" t="s">
        <v>1090</v>
      </c>
      <c r="D4938" s="27" t="s">
        <v>1091</v>
      </c>
      <c r="E4938" s="27" t="s">
        <v>8</v>
      </c>
      <c r="F4938" s="27" t="s">
        <v>6</v>
      </c>
      <c r="G4938" s="27" t="s">
        <v>7</v>
      </c>
      <c r="H4938" s="27" t="s">
        <v>2638</v>
      </c>
      <c r="I4938" s="85" t="s">
        <v>2700</v>
      </c>
      <c r="J4938" s="86"/>
    </row>
    <row r="4939" spans="2:10" ht="12.6" customHeight="1" x14ac:dyDescent="0.3">
      <c r="B4939" s="30">
        <f>VLOOKUP($J4933,ASBVs!$A$2:$AP$1041,33,FALSE)</f>
        <v>0.04</v>
      </c>
      <c r="C4939" s="30">
        <f>VLOOKUP($J4933,ASBVs!$A$2:$AP$1041,35,FALSE)</f>
        <v>0.23</v>
      </c>
      <c r="D4939" s="30">
        <f>VLOOKUP($J4933,ASBVs!$A$2:$AP$1041,37,FALSE)</f>
        <v>0.02</v>
      </c>
      <c r="E4939" s="32">
        <f>VLOOKUP($J4933,ASBVs!$A$2:$AP$1041,29,FALSE)</f>
        <v>5.49</v>
      </c>
      <c r="F4939" s="32">
        <f>VLOOKUP($J4933,ASBVs!$A$2:$AP$1041,23,FALSE)</f>
        <v>-0.06</v>
      </c>
      <c r="G4939" s="32">
        <f>VLOOKUP($J4933,ASBVs!$A$2:$AP$1041,25,FALSE)</f>
        <v>2.61</v>
      </c>
      <c r="H4939" s="32">
        <f>VLOOKUP($J4933,ASBVs!$A$2:$AP$1041,27,FALSE)</f>
        <v>2.39</v>
      </c>
      <c r="I4939" s="86"/>
      <c r="J4939" s="86"/>
    </row>
    <row r="4940" spans="2:10" ht="12.6" customHeight="1" x14ac:dyDescent="0.3">
      <c r="B4940" s="33">
        <f>VLOOKUP($J4933,ASBVs!$A$2:$AP$1041,34,FALSE)</f>
        <v>30</v>
      </c>
      <c r="C4940" s="33">
        <f>VLOOKUP($J4933,ASBVs!$A$2:$AP$1041,36,FALSE)</f>
        <v>39</v>
      </c>
      <c r="D4940" s="33">
        <f>VLOOKUP($J4933,ASBVs!$A$2:$AP$1041,38,FALSE)</f>
        <v>24</v>
      </c>
      <c r="E4940" s="33">
        <f>VLOOKUP($J4933,ASBVs!$A$2:$AP$1041,30,FALSE)</f>
        <v>51</v>
      </c>
      <c r="F4940" s="33">
        <f>VLOOKUP($J4933,ASBVs!$A$2:$AP$1041,24,FALSE)</f>
        <v>39</v>
      </c>
      <c r="G4940" s="33">
        <f>VLOOKUP($J4933,ASBVs!$A$2:$AP$1041,26,FALSE)</f>
        <v>38</v>
      </c>
      <c r="H4940" s="33">
        <f>VLOOKUP($J4933,ASBVs!$A$2:$AP$1041,28,FALSE)</f>
        <v>42</v>
      </c>
      <c r="I4940" s="99">
        <f>VLOOKUP($J4933,ASBVs!$A$2:$AQ$1041,43,FALSE)</f>
        <v>10.959999999999999</v>
      </c>
      <c r="J4940" s="79"/>
    </row>
    <row r="4941" spans="2:10" ht="12.6" customHeight="1" x14ac:dyDescent="0.3">
      <c r="B4941" s="87" t="s">
        <v>2695</v>
      </c>
      <c r="C4941" s="88"/>
      <c r="D4941" s="89" t="s">
        <v>2699</v>
      </c>
      <c r="E4941" s="90"/>
      <c r="F4941" s="91" t="str">
        <f>VLOOKUP($J4933,ASBVs!$A$2:$F$1041,6,FALSE)</f>
        <v xml:space="preserve"> </v>
      </c>
      <c r="G4941" s="34" t="s">
        <v>2669</v>
      </c>
      <c r="H4941" s="35" t="str">
        <f>VLOOKUP($J4933,ASBVs!$A$2:$AU$1041,46,FALSE)</f>
        <v>2</v>
      </c>
      <c r="I4941" s="34" t="s">
        <v>2670</v>
      </c>
      <c r="J4941" s="35" t="str">
        <f>VLOOKUP($J4933,ASBVs!$A$2:$AU$1041,47,FALSE)</f>
        <v>1</v>
      </c>
    </row>
    <row r="4942" spans="2:10" ht="12.6" customHeight="1" x14ac:dyDescent="0.3">
      <c r="B4942" s="93">
        <f>VLOOKUP($J4933,ASBVs!$A$2:$AS$1041,45,FALSE)</f>
        <v>130.99</v>
      </c>
      <c r="C4942" s="94"/>
      <c r="D4942" s="93">
        <f>VLOOKUP($J4933,ASBVs!$A$2:$AS$1041,44,FALSE)</f>
        <v>164.7</v>
      </c>
      <c r="E4942" s="94"/>
      <c r="F4942" s="92"/>
      <c r="G4942" s="34" t="s">
        <v>2671</v>
      </c>
      <c r="H4942" s="35" t="str">
        <f>VLOOKUP($J4933,ASBVs!$A$2:$AW$1041,48,FALSE)</f>
        <v>1</v>
      </c>
      <c r="I4942" s="34" t="s">
        <v>2672</v>
      </c>
      <c r="J4942" s="35">
        <f>VLOOKUP($J4933,ASBVs!$A$2:$AW$1041,49,FALSE)</f>
        <v>4</v>
      </c>
    </row>
    <row r="4943" spans="2:10" ht="12.6" customHeight="1" x14ac:dyDescent="0.3">
      <c r="B4943" s="36" t="s">
        <v>2696</v>
      </c>
      <c r="C4943" s="95" t="str">
        <f>VLOOKUP($J4933,ASBVs!$A$2:$E$1041,5,FALSE)</f>
        <v xml:space="preserve">Individual </v>
      </c>
      <c r="D4943" s="96"/>
      <c r="E4943" s="97" t="s">
        <v>2697</v>
      </c>
      <c r="F4943" s="98"/>
      <c r="G4943" s="74"/>
      <c r="H4943" s="75"/>
      <c r="I4943" s="37" t="s">
        <v>2698</v>
      </c>
      <c r="J4943" s="38"/>
    </row>
    <row r="4945" spans="2:10" ht="12.6" customHeight="1" x14ac:dyDescent="0.3">
      <c r="B4945" s="76" t="s">
        <v>2692</v>
      </c>
      <c r="C4945" s="77"/>
      <c r="D4945" s="20" t="str">
        <f>VLOOKUP($J4945,ASBVs!$A$2:$B$1041,2,FALSE)</f>
        <v>226502</v>
      </c>
      <c r="E4945" s="21"/>
      <c r="F4945" s="22" t="str">
        <f>VLOOKUP($J4945,ASBVs!$A$2:$J$1041,10,FALSE)</f>
        <v>Twin</v>
      </c>
      <c r="G4945" s="78" t="str">
        <f>VLOOKUP($J4945,ASBVs!$A$2:$AX$1041,50,FALSE)</f>
        <v xml:space="preserve"> </v>
      </c>
      <c r="H4945" s="79"/>
      <c r="I4945" s="23" t="s">
        <v>2693</v>
      </c>
      <c r="J4945" s="24">
        <v>403</v>
      </c>
    </row>
    <row r="4946" spans="2:10" ht="12.6" customHeight="1" x14ac:dyDescent="0.3">
      <c r="B4946" s="25" t="s">
        <v>2694</v>
      </c>
      <c r="C4946" s="80" t="str">
        <f>VLOOKUP($J4945,ASBVs!$A$2:$H$1041,8,FALSE)</f>
        <v>214627</v>
      </c>
      <c r="D4946" s="80"/>
      <c r="E4946" s="81"/>
      <c r="F4946" s="26" t="s">
        <v>2639</v>
      </c>
      <c r="G4946" s="82">
        <f>VLOOKUP($J4945,ASBVs!$A$2:$I$1041,9,FALSE)</f>
        <v>44734</v>
      </c>
      <c r="H4946" s="83"/>
      <c r="I4946" s="83"/>
      <c r="J4946" s="84"/>
    </row>
    <row r="4947" spans="2:10" ht="12.6" customHeight="1" x14ac:dyDescent="0.3">
      <c r="B4947" s="27" t="s">
        <v>0</v>
      </c>
      <c r="C4947" s="28" t="s">
        <v>1</v>
      </c>
      <c r="D4947" s="28" t="s">
        <v>2</v>
      </c>
      <c r="E4947" s="28" t="s">
        <v>3</v>
      </c>
      <c r="F4947" s="27" t="s">
        <v>4</v>
      </c>
      <c r="G4947" s="28" t="s">
        <v>1093</v>
      </c>
      <c r="H4947" s="28" t="s">
        <v>1092</v>
      </c>
      <c r="I4947" s="28" t="s">
        <v>5</v>
      </c>
      <c r="J4947" s="28" t="s">
        <v>2652</v>
      </c>
    </row>
    <row r="4948" spans="2:10" ht="12.6" customHeight="1" x14ac:dyDescent="0.3">
      <c r="B4948" s="29">
        <f>VLOOKUP($J4945,ASBVs!$A$2:$AP$1041,11,FALSE)</f>
        <v>0.32</v>
      </c>
      <c r="C4948" s="29">
        <f>VLOOKUP($J4945,ASBVs!$A$2:$AP$1041,13,FALSE)</f>
        <v>9.7899999999999991</v>
      </c>
      <c r="D4948" s="29">
        <f>VLOOKUP($J4945,ASBVs!$A$2:$AP$1041,15,FALSE)</f>
        <v>13.83</v>
      </c>
      <c r="E4948" s="29">
        <f>VLOOKUP($J4945,ASBVs!$A$2:$AP$1041,17,FALSE)</f>
        <v>-0.14000000000000001</v>
      </c>
      <c r="F4948" s="29">
        <f>VLOOKUP($J4945,ASBVs!$A$2:$AP$1041,19,FALSE)</f>
        <v>2.09</v>
      </c>
      <c r="G4948" s="39">
        <f>VLOOKUP($J4945,ASBVs!$A$2:$AP$1041,41,FALSE)</f>
        <v>0.47</v>
      </c>
      <c r="H4948" s="39">
        <f>VLOOKUP($J4945,ASBVs!$A$2:$AP$1041,39,FALSE)</f>
        <v>0.28999999999999998</v>
      </c>
      <c r="I4948" s="29">
        <f>VLOOKUP($J4945,ASBVs!$A$2:$AP$1041,21,FALSE)</f>
        <v>0.25</v>
      </c>
      <c r="J4948" s="39">
        <f>VLOOKUP($J4945,ASBVs!$A$2:$AP$1041,31,FALSE)</f>
        <v>0.32</v>
      </c>
    </row>
    <row r="4949" spans="2:10" ht="12.6" customHeight="1" x14ac:dyDescent="0.3">
      <c r="B4949" s="29">
        <f>VLOOKUP($J4945,ASBVs!$A$2:$AP$1041,12,FALSE)</f>
        <v>65</v>
      </c>
      <c r="C4949" s="29">
        <f>VLOOKUP($J4945,ASBVs!$A$2:$AP$1041,14,FALSE)</f>
        <v>70</v>
      </c>
      <c r="D4949" s="29">
        <f>VLOOKUP($J4945,ASBVs!$A$2:$AP$1041,16,FALSE)</f>
        <v>56</v>
      </c>
      <c r="E4949" s="29">
        <f>VLOOKUP($J4945,ASBVs!$A$2:$AP$1041,18,FALSE)</f>
        <v>63</v>
      </c>
      <c r="F4949" s="29">
        <f>VLOOKUP($J4945,ASBVs!$A$2:$AP$1041,20,FALSE)</f>
        <v>64</v>
      </c>
      <c r="G4949" s="29">
        <f>VLOOKUP($J4945,ASBVs!$A$2:$AP$1041,42,FALSE)</f>
        <v>49</v>
      </c>
      <c r="H4949" s="29">
        <f>VLOOKUP($J4945,ASBVs!$A$2:$AP$1041,40,FALSE)</f>
        <v>42</v>
      </c>
      <c r="I4949" s="29">
        <f>VLOOKUP($J4945,ASBVs!$A$2:$AP$1041,22,FALSE)</f>
        <v>50</v>
      </c>
      <c r="J4949" s="29">
        <f>VLOOKUP($J4945,ASBVs!$A$2:$AP$1041,32,FALSE)</f>
        <v>47</v>
      </c>
    </row>
    <row r="4950" spans="2:10" ht="12.6" customHeight="1" x14ac:dyDescent="0.3">
      <c r="B4950" s="31" t="s">
        <v>1089</v>
      </c>
      <c r="C4950" s="27" t="s">
        <v>1090</v>
      </c>
      <c r="D4950" s="27" t="s">
        <v>1091</v>
      </c>
      <c r="E4950" s="27" t="s">
        <v>8</v>
      </c>
      <c r="F4950" s="27" t="s">
        <v>6</v>
      </c>
      <c r="G4950" s="27" t="s">
        <v>7</v>
      </c>
      <c r="H4950" s="27" t="s">
        <v>2638</v>
      </c>
      <c r="I4950" s="85" t="s">
        <v>2700</v>
      </c>
      <c r="J4950" s="86"/>
    </row>
    <row r="4951" spans="2:10" ht="12.6" customHeight="1" x14ac:dyDescent="0.3">
      <c r="B4951" s="30">
        <f>VLOOKUP($J4945,ASBVs!$A$2:$AP$1041,33,FALSE)</f>
        <v>7.0000000000000007E-2</v>
      </c>
      <c r="C4951" s="30">
        <f>VLOOKUP($J4945,ASBVs!$A$2:$AP$1041,35,FALSE)</f>
        <v>0.2</v>
      </c>
      <c r="D4951" s="30">
        <f>VLOOKUP($J4945,ASBVs!$A$2:$AP$1041,37,FALSE)</f>
        <v>0.02</v>
      </c>
      <c r="E4951" s="32">
        <f>VLOOKUP($J4945,ASBVs!$A$2:$AP$1041,29,FALSE)</f>
        <v>5.24</v>
      </c>
      <c r="F4951" s="32">
        <f>VLOOKUP($J4945,ASBVs!$A$2:$AP$1041,23,FALSE)</f>
        <v>-0.54</v>
      </c>
      <c r="G4951" s="32">
        <f>VLOOKUP($J4945,ASBVs!$A$2:$AP$1041,25,FALSE)</f>
        <v>5.45</v>
      </c>
      <c r="H4951" s="32">
        <f>VLOOKUP($J4945,ASBVs!$A$2:$AP$1041,27,FALSE)</f>
        <v>2.2400000000000002</v>
      </c>
      <c r="I4951" s="86"/>
      <c r="J4951" s="86"/>
    </row>
    <row r="4952" spans="2:10" ht="12.6" customHeight="1" x14ac:dyDescent="0.3">
      <c r="B4952" s="33">
        <f>VLOOKUP($J4945,ASBVs!$A$2:$AP$1041,34,FALSE)</f>
        <v>38</v>
      </c>
      <c r="C4952" s="33">
        <f>VLOOKUP($J4945,ASBVs!$A$2:$AP$1041,36,FALSE)</f>
        <v>45</v>
      </c>
      <c r="D4952" s="33">
        <f>VLOOKUP($J4945,ASBVs!$A$2:$AP$1041,38,FALSE)</f>
        <v>32</v>
      </c>
      <c r="E4952" s="33">
        <f>VLOOKUP($J4945,ASBVs!$A$2:$AP$1041,30,FALSE)</f>
        <v>59</v>
      </c>
      <c r="F4952" s="33">
        <f>VLOOKUP($J4945,ASBVs!$A$2:$AP$1041,24,FALSE)</f>
        <v>45</v>
      </c>
      <c r="G4952" s="33">
        <f>VLOOKUP($J4945,ASBVs!$A$2:$AP$1041,26,FALSE)</f>
        <v>45</v>
      </c>
      <c r="H4952" s="33">
        <f>VLOOKUP($J4945,ASBVs!$A$2:$AP$1041,28,FALSE)</f>
        <v>48</v>
      </c>
      <c r="I4952" s="99">
        <f>VLOOKUP($J4945,ASBVs!$A$2:$AQ$1041,43,FALSE)</f>
        <v>10.039999999999999</v>
      </c>
      <c r="J4952" s="79"/>
    </row>
    <row r="4953" spans="2:10" ht="12.6" customHeight="1" x14ac:dyDescent="0.3">
      <c r="B4953" s="87" t="s">
        <v>2695</v>
      </c>
      <c r="C4953" s="88"/>
      <c r="D4953" s="89" t="s">
        <v>2699</v>
      </c>
      <c r="E4953" s="90"/>
      <c r="F4953" s="91" t="str">
        <f>VLOOKUP($J4945,ASBVs!$A$2:$F$1041,6,FALSE)</f>
        <v xml:space="preserve"> </v>
      </c>
      <c r="G4953" s="34" t="s">
        <v>2669</v>
      </c>
      <c r="H4953" s="35" t="str">
        <f>VLOOKUP($J4945,ASBVs!$A$2:$AU$1041,46,FALSE)</f>
        <v>2</v>
      </c>
      <c r="I4953" s="34" t="s">
        <v>2670</v>
      </c>
      <c r="J4953" s="35" t="str">
        <f>VLOOKUP($J4945,ASBVs!$A$2:$AU$1041,47,FALSE)</f>
        <v>3</v>
      </c>
    </row>
    <row r="4954" spans="2:10" ht="12.6" customHeight="1" x14ac:dyDescent="0.3">
      <c r="B4954" s="93">
        <f>VLOOKUP($J4945,ASBVs!$A$2:$AS$1041,45,FALSE)</f>
        <v>127.43</v>
      </c>
      <c r="C4954" s="94"/>
      <c r="D4954" s="93">
        <f>VLOOKUP($J4945,ASBVs!$A$2:$AS$1041,44,FALSE)</f>
        <v>173.01</v>
      </c>
      <c r="E4954" s="94"/>
      <c r="F4954" s="92"/>
      <c r="G4954" s="34" t="s">
        <v>2671</v>
      </c>
      <c r="H4954" s="35" t="str">
        <f>VLOOKUP($J4945,ASBVs!$A$2:$AW$1041,48,FALSE)</f>
        <v>2</v>
      </c>
      <c r="I4954" s="34" t="s">
        <v>2672</v>
      </c>
      <c r="J4954" s="35">
        <f>VLOOKUP($J4945,ASBVs!$A$2:$AW$1041,49,FALSE)</f>
        <v>3</v>
      </c>
    </row>
    <row r="4955" spans="2:10" ht="12.6" customHeight="1" x14ac:dyDescent="0.3">
      <c r="B4955" s="36" t="s">
        <v>2696</v>
      </c>
      <c r="C4955" s="95" t="str">
        <f>VLOOKUP($J4945,ASBVs!$A$2:$E$1041,5,FALSE)</f>
        <v xml:space="preserve">Individual </v>
      </c>
      <c r="D4955" s="96"/>
      <c r="E4955" s="97" t="s">
        <v>2697</v>
      </c>
      <c r="F4955" s="98"/>
      <c r="G4955" s="74"/>
      <c r="H4955" s="75"/>
      <c r="I4955" s="37" t="s">
        <v>2698</v>
      </c>
      <c r="J4955" s="38"/>
    </row>
    <row r="4957" spans="2:10" ht="12.6" customHeight="1" x14ac:dyDescent="0.3">
      <c r="B4957" s="76" t="s">
        <v>2692</v>
      </c>
      <c r="C4957" s="77"/>
      <c r="D4957" s="20" t="str">
        <f>VLOOKUP($J4957,ASBVs!$A$2:$B$1041,2,FALSE)</f>
        <v>225548</v>
      </c>
      <c r="E4957" s="21"/>
      <c r="F4957" s="22" t="str">
        <f>VLOOKUP($J4957,ASBVs!$A$2:$J$1041,10,FALSE)</f>
        <v>Twin</v>
      </c>
      <c r="G4957" s="78" t="str">
        <f>VLOOKUP($J4957,ASBVs!$A$2:$AX$1041,50,FALSE)</f>
        <v xml:space="preserve"> </v>
      </c>
      <c r="H4957" s="79"/>
      <c r="I4957" s="23" t="s">
        <v>2693</v>
      </c>
      <c r="J4957" s="24">
        <v>404</v>
      </c>
    </row>
    <row r="4958" spans="2:10" ht="12.6" customHeight="1" x14ac:dyDescent="0.3">
      <c r="B4958" s="25" t="s">
        <v>2694</v>
      </c>
      <c r="C4958" s="80" t="str">
        <f>VLOOKUP($J4957,ASBVs!$A$2:$H$1041,8,FALSE)</f>
        <v>216341</v>
      </c>
      <c r="D4958" s="80"/>
      <c r="E4958" s="81"/>
      <c r="F4958" s="26" t="s">
        <v>2639</v>
      </c>
      <c r="G4958" s="82">
        <f>VLOOKUP($J4957,ASBVs!$A$2:$I$1041,9,FALSE)</f>
        <v>44727</v>
      </c>
      <c r="H4958" s="83"/>
      <c r="I4958" s="83"/>
      <c r="J4958" s="84"/>
    </row>
    <row r="4959" spans="2:10" ht="12.6" customHeight="1" x14ac:dyDescent="0.3">
      <c r="B4959" s="27" t="s">
        <v>0</v>
      </c>
      <c r="C4959" s="28" t="s">
        <v>1</v>
      </c>
      <c r="D4959" s="28" t="s">
        <v>2</v>
      </c>
      <c r="E4959" s="28" t="s">
        <v>3</v>
      </c>
      <c r="F4959" s="27" t="s">
        <v>4</v>
      </c>
      <c r="G4959" s="28" t="s">
        <v>1093</v>
      </c>
      <c r="H4959" s="28" t="s">
        <v>1092</v>
      </c>
      <c r="I4959" s="28" t="s">
        <v>5</v>
      </c>
      <c r="J4959" s="28" t="s">
        <v>2652</v>
      </c>
    </row>
    <row r="4960" spans="2:10" ht="12.6" customHeight="1" x14ac:dyDescent="0.3">
      <c r="B4960" s="29">
        <f>VLOOKUP($J4957,ASBVs!$A$2:$AP$1041,11,FALSE)</f>
        <v>0.39</v>
      </c>
      <c r="C4960" s="29">
        <f>VLOOKUP($J4957,ASBVs!$A$2:$AP$1041,13,FALSE)</f>
        <v>9.36</v>
      </c>
      <c r="D4960" s="29">
        <f>VLOOKUP($J4957,ASBVs!$A$2:$AP$1041,15,FALSE)</f>
        <v>14.27</v>
      </c>
      <c r="E4960" s="29">
        <f>VLOOKUP($J4957,ASBVs!$A$2:$AP$1041,17,FALSE)</f>
        <v>0.09</v>
      </c>
      <c r="F4960" s="29">
        <f>VLOOKUP($J4957,ASBVs!$A$2:$AP$1041,19,FALSE)</f>
        <v>1.91</v>
      </c>
      <c r="G4960" s="39">
        <f>VLOOKUP($J4957,ASBVs!$A$2:$AP$1041,41,FALSE)</f>
        <v>0.46</v>
      </c>
      <c r="H4960" s="39">
        <f>VLOOKUP($J4957,ASBVs!$A$2:$AP$1041,39,FALSE)</f>
        <v>0.27</v>
      </c>
      <c r="I4960" s="29">
        <f>VLOOKUP($J4957,ASBVs!$A$2:$AP$1041,21,FALSE)</f>
        <v>-0.66</v>
      </c>
      <c r="J4960" s="39">
        <f>VLOOKUP($J4957,ASBVs!$A$2:$AP$1041,31,FALSE)</f>
        <v>0.31</v>
      </c>
    </row>
    <row r="4961" spans="2:10" ht="12.6" customHeight="1" x14ac:dyDescent="0.3">
      <c r="B4961" s="29">
        <f>VLOOKUP($J4957,ASBVs!$A$2:$AP$1041,12,FALSE)</f>
        <v>66</v>
      </c>
      <c r="C4961" s="29">
        <f>VLOOKUP($J4957,ASBVs!$A$2:$AP$1041,14,FALSE)</f>
        <v>69</v>
      </c>
      <c r="D4961" s="29">
        <f>VLOOKUP($J4957,ASBVs!$A$2:$AP$1041,16,FALSE)</f>
        <v>62</v>
      </c>
      <c r="E4961" s="29">
        <f>VLOOKUP($J4957,ASBVs!$A$2:$AP$1041,18,FALSE)</f>
        <v>64</v>
      </c>
      <c r="F4961" s="29">
        <f>VLOOKUP($J4957,ASBVs!$A$2:$AP$1041,20,FALSE)</f>
        <v>64</v>
      </c>
      <c r="G4961" s="29">
        <f>VLOOKUP($J4957,ASBVs!$A$2:$AP$1041,42,FALSE)</f>
        <v>56</v>
      </c>
      <c r="H4961" s="29">
        <f>VLOOKUP($J4957,ASBVs!$A$2:$AP$1041,40,FALSE)</f>
        <v>50</v>
      </c>
      <c r="I4961" s="29">
        <f>VLOOKUP($J4957,ASBVs!$A$2:$AP$1041,22,FALSE)</f>
        <v>57</v>
      </c>
      <c r="J4961" s="29">
        <f>VLOOKUP($J4957,ASBVs!$A$2:$AP$1041,32,FALSE)</f>
        <v>54</v>
      </c>
    </row>
    <row r="4962" spans="2:10" ht="12.6" customHeight="1" x14ac:dyDescent="0.3">
      <c r="B4962" s="31" t="s">
        <v>1089</v>
      </c>
      <c r="C4962" s="27" t="s">
        <v>1090</v>
      </c>
      <c r="D4962" s="27" t="s">
        <v>1091</v>
      </c>
      <c r="E4962" s="27" t="s">
        <v>8</v>
      </c>
      <c r="F4962" s="27" t="s">
        <v>6</v>
      </c>
      <c r="G4962" s="27" t="s">
        <v>7</v>
      </c>
      <c r="H4962" s="27" t="s">
        <v>2638</v>
      </c>
      <c r="I4962" s="85" t="s">
        <v>2700</v>
      </c>
      <c r="J4962" s="86"/>
    </row>
    <row r="4963" spans="2:10" ht="12.6" customHeight="1" x14ac:dyDescent="0.3">
      <c r="B4963" s="30">
        <f>VLOOKUP($J4957,ASBVs!$A$2:$AP$1041,33,FALSE)</f>
        <v>0.06</v>
      </c>
      <c r="C4963" s="30">
        <f>VLOOKUP($J4957,ASBVs!$A$2:$AP$1041,35,FALSE)</f>
        <v>0.25</v>
      </c>
      <c r="D4963" s="30">
        <f>VLOOKUP($J4957,ASBVs!$A$2:$AP$1041,37,FALSE)</f>
        <v>1E-3</v>
      </c>
      <c r="E4963" s="32">
        <f>VLOOKUP($J4957,ASBVs!$A$2:$AP$1041,29,FALSE)</f>
        <v>4.8</v>
      </c>
      <c r="F4963" s="32">
        <f>VLOOKUP($J4957,ASBVs!$A$2:$AP$1041,23,FALSE)</f>
        <v>-0.36</v>
      </c>
      <c r="G4963" s="32">
        <f>VLOOKUP($J4957,ASBVs!$A$2:$AP$1041,25,FALSE)</f>
        <v>5.08</v>
      </c>
      <c r="H4963" s="32">
        <f>VLOOKUP($J4957,ASBVs!$A$2:$AP$1041,27,FALSE)</f>
        <v>2.06</v>
      </c>
      <c r="I4963" s="86"/>
      <c r="J4963" s="86"/>
    </row>
    <row r="4964" spans="2:10" ht="12.6" customHeight="1" x14ac:dyDescent="0.3">
      <c r="B4964" s="33">
        <f>VLOOKUP($J4957,ASBVs!$A$2:$AP$1041,34,FALSE)</f>
        <v>46</v>
      </c>
      <c r="C4964" s="33">
        <f>VLOOKUP($J4957,ASBVs!$A$2:$AP$1041,36,FALSE)</f>
        <v>53</v>
      </c>
      <c r="D4964" s="33">
        <f>VLOOKUP($J4957,ASBVs!$A$2:$AP$1041,38,FALSE)</f>
        <v>41</v>
      </c>
      <c r="E4964" s="33">
        <f>VLOOKUP($J4957,ASBVs!$A$2:$AP$1041,30,FALSE)</f>
        <v>59</v>
      </c>
      <c r="F4964" s="33">
        <f>VLOOKUP($J4957,ASBVs!$A$2:$AP$1041,24,FALSE)</f>
        <v>51</v>
      </c>
      <c r="G4964" s="33">
        <f>VLOOKUP($J4957,ASBVs!$A$2:$AP$1041,26,FALSE)</f>
        <v>50</v>
      </c>
      <c r="H4964" s="33">
        <f>VLOOKUP($J4957,ASBVs!$A$2:$AP$1041,28,FALSE)</f>
        <v>53</v>
      </c>
      <c r="I4964" s="99">
        <f>VLOOKUP($J4957,ASBVs!$A$2:$AQ$1041,43,FALSE)</f>
        <v>8.6999999999999993</v>
      </c>
      <c r="J4964" s="79"/>
    </row>
    <row r="4965" spans="2:10" ht="12.6" customHeight="1" x14ac:dyDescent="0.3">
      <c r="B4965" s="87" t="s">
        <v>2695</v>
      </c>
      <c r="C4965" s="88"/>
      <c r="D4965" s="89" t="s">
        <v>2699</v>
      </c>
      <c r="E4965" s="90"/>
      <c r="F4965" s="91" t="str">
        <f>VLOOKUP($J4957,ASBVs!$A$2:$F$1041,6,FALSE)</f>
        <v xml:space="preserve"> </v>
      </c>
      <c r="G4965" s="34" t="s">
        <v>2669</v>
      </c>
      <c r="H4965" s="35" t="str">
        <f>VLOOKUP($J4957,ASBVs!$A$2:$AU$1041,46,FALSE)</f>
        <v>2</v>
      </c>
      <c r="I4965" s="34" t="s">
        <v>2670</v>
      </c>
      <c r="J4965" s="35" t="str">
        <f>VLOOKUP($J4957,ASBVs!$A$2:$AU$1041,47,FALSE)</f>
        <v>1</v>
      </c>
    </row>
    <row r="4966" spans="2:10" ht="12.6" customHeight="1" x14ac:dyDescent="0.3">
      <c r="B4966" s="93">
        <f>VLOOKUP($J4957,ASBVs!$A$2:$AS$1041,45,FALSE)</f>
        <v>124.51</v>
      </c>
      <c r="C4966" s="94"/>
      <c r="D4966" s="93">
        <f>VLOOKUP($J4957,ASBVs!$A$2:$AS$1041,44,FALSE)</f>
        <v>167.4</v>
      </c>
      <c r="E4966" s="94"/>
      <c r="F4966" s="92"/>
      <c r="G4966" s="34" t="s">
        <v>2671</v>
      </c>
      <c r="H4966" s="35" t="str">
        <f>VLOOKUP($J4957,ASBVs!$A$2:$AW$1041,48,FALSE)</f>
        <v>2</v>
      </c>
      <c r="I4966" s="34" t="s">
        <v>2672</v>
      </c>
      <c r="J4966" s="35">
        <f>VLOOKUP($J4957,ASBVs!$A$2:$AW$1041,49,FALSE)</f>
        <v>3</v>
      </c>
    </row>
    <row r="4967" spans="2:10" ht="12.6" customHeight="1" x14ac:dyDescent="0.3">
      <c r="B4967" s="36" t="s">
        <v>2696</v>
      </c>
      <c r="C4967" s="95" t="str">
        <f>VLOOKUP($J4957,ASBVs!$A$2:$E$1041,5,FALSE)</f>
        <v xml:space="preserve">Individual </v>
      </c>
      <c r="D4967" s="96"/>
      <c r="E4967" s="97" t="s">
        <v>2697</v>
      </c>
      <c r="F4967" s="98"/>
      <c r="G4967" s="74"/>
      <c r="H4967" s="75"/>
      <c r="I4967" s="37" t="s">
        <v>2698</v>
      </c>
      <c r="J4967" s="38"/>
    </row>
    <row r="4969" spans="2:10" ht="12.6" customHeight="1" x14ac:dyDescent="0.3">
      <c r="B4969" s="76" t="s">
        <v>2692</v>
      </c>
      <c r="C4969" s="77"/>
      <c r="D4969" s="20" t="str">
        <f>VLOOKUP($J4969,ASBVs!$A$2:$B$1041,2,FALSE)</f>
        <v>225809</v>
      </c>
      <c r="E4969" s="21"/>
      <c r="F4969" s="22" t="str">
        <f>VLOOKUP($J4969,ASBVs!$A$2:$J$1041,10,FALSE)</f>
        <v>Twin</v>
      </c>
      <c r="G4969" s="78" t="str">
        <f>VLOOKUP($J4969,ASBVs!$A$2:$AX$1041,50,FALSE)</f>
        <v xml:space="preserve"> </v>
      </c>
      <c r="H4969" s="79"/>
      <c r="I4969" s="23" t="s">
        <v>2693</v>
      </c>
      <c r="J4969" s="24">
        <v>405</v>
      </c>
    </row>
    <row r="4970" spans="2:10" ht="12.6" customHeight="1" x14ac:dyDescent="0.3">
      <c r="B4970" s="25" t="s">
        <v>2694</v>
      </c>
      <c r="C4970" s="80" t="str">
        <f>VLOOKUP($J4969,ASBVs!$A$2:$H$1041,8,FALSE)</f>
        <v>215404</v>
      </c>
      <c r="D4970" s="80"/>
      <c r="E4970" s="81"/>
      <c r="F4970" s="26" t="s">
        <v>2639</v>
      </c>
      <c r="G4970" s="82">
        <f>VLOOKUP($J4969,ASBVs!$A$2:$I$1041,9,FALSE)</f>
        <v>44731</v>
      </c>
      <c r="H4970" s="83"/>
      <c r="I4970" s="83"/>
      <c r="J4970" s="84"/>
    </row>
    <row r="4971" spans="2:10" ht="12.6" customHeight="1" x14ac:dyDescent="0.3">
      <c r="B4971" s="27" t="s">
        <v>0</v>
      </c>
      <c r="C4971" s="28" t="s">
        <v>1</v>
      </c>
      <c r="D4971" s="28" t="s">
        <v>2</v>
      </c>
      <c r="E4971" s="28" t="s">
        <v>3</v>
      </c>
      <c r="F4971" s="27" t="s">
        <v>4</v>
      </c>
      <c r="G4971" s="28" t="s">
        <v>1093</v>
      </c>
      <c r="H4971" s="28" t="s">
        <v>1092</v>
      </c>
      <c r="I4971" s="28" t="s">
        <v>5</v>
      </c>
      <c r="J4971" s="28" t="s">
        <v>2652</v>
      </c>
    </row>
    <row r="4972" spans="2:10" ht="12.6" customHeight="1" x14ac:dyDescent="0.3">
      <c r="B4972" s="29">
        <f>VLOOKUP($J4969,ASBVs!$A$2:$AP$1041,11,FALSE)</f>
        <v>0.63</v>
      </c>
      <c r="C4972" s="29">
        <f>VLOOKUP($J4969,ASBVs!$A$2:$AP$1041,13,FALSE)</f>
        <v>10.6</v>
      </c>
      <c r="D4972" s="29">
        <f>VLOOKUP($J4969,ASBVs!$A$2:$AP$1041,15,FALSE)</f>
        <v>14.7</v>
      </c>
      <c r="E4972" s="29">
        <f>VLOOKUP($J4969,ASBVs!$A$2:$AP$1041,17,FALSE)</f>
        <v>-0.24</v>
      </c>
      <c r="F4972" s="29">
        <f>VLOOKUP($J4969,ASBVs!$A$2:$AP$1041,19,FALSE)</f>
        <v>1.86</v>
      </c>
      <c r="G4972" s="39">
        <f>VLOOKUP($J4969,ASBVs!$A$2:$AP$1041,41,FALSE)</f>
        <v>0.42</v>
      </c>
      <c r="H4972" s="39">
        <f>VLOOKUP($J4969,ASBVs!$A$2:$AP$1041,39,FALSE)</f>
        <v>0.21</v>
      </c>
      <c r="I4972" s="29">
        <f>VLOOKUP($J4969,ASBVs!$A$2:$AP$1041,21,FALSE)</f>
        <v>-0.32</v>
      </c>
      <c r="J4972" s="39">
        <f>VLOOKUP($J4969,ASBVs!$A$2:$AP$1041,31,FALSE)</f>
        <v>0.28999999999999998</v>
      </c>
    </row>
    <row r="4973" spans="2:10" ht="12.6" customHeight="1" x14ac:dyDescent="0.3">
      <c r="B4973" s="29">
        <f>VLOOKUP($J4969,ASBVs!$A$2:$AP$1041,12,FALSE)</f>
        <v>62</v>
      </c>
      <c r="C4973" s="29">
        <f>VLOOKUP($J4969,ASBVs!$A$2:$AP$1041,14,FALSE)</f>
        <v>68</v>
      </c>
      <c r="D4973" s="29">
        <f>VLOOKUP($J4969,ASBVs!$A$2:$AP$1041,16,FALSE)</f>
        <v>54</v>
      </c>
      <c r="E4973" s="29">
        <f>VLOOKUP($J4969,ASBVs!$A$2:$AP$1041,18,FALSE)</f>
        <v>61</v>
      </c>
      <c r="F4973" s="29">
        <f>VLOOKUP($J4969,ASBVs!$A$2:$AP$1041,20,FALSE)</f>
        <v>62</v>
      </c>
      <c r="G4973" s="29">
        <f>VLOOKUP($J4969,ASBVs!$A$2:$AP$1041,42,FALSE)</f>
        <v>46</v>
      </c>
      <c r="H4973" s="29">
        <f>VLOOKUP($J4969,ASBVs!$A$2:$AP$1041,40,FALSE)</f>
        <v>39</v>
      </c>
      <c r="I4973" s="29">
        <f>VLOOKUP($J4969,ASBVs!$A$2:$AP$1041,22,FALSE)</f>
        <v>48</v>
      </c>
      <c r="J4973" s="29">
        <f>VLOOKUP($J4969,ASBVs!$A$2:$AP$1041,32,FALSE)</f>
        <v>45</v>
      </c>
    </row>
    <row r="4974" spans="2:10" ht="12.6" customHeight="1" x14ac:dyDescent="0.3">
      <c r="B4974" s="31" t="s">
        <v>1089</v>
      </c>
      <c r="C4974" s="27" t="s">
        <v>1090</v>
      </c>
      <c r="D4974" s="27" t="s">
        <v>1091</v>
      </c>
      <c r="E4974" s="27" t="s">
        <v>8</v>
      </c>
      <c r="F4974" s="27" t="s">
        <v>6</v>
      </c>
      <c r="G4974" s="27" t="s">
        <v>7</v>
      </c>
      <c r="H4974" s="27" t="s">
        <v>2638</v>
      </c>
      <c r="I4974" s="85" t="s">
        <v>2700</v>
      </c>
      <c r="J4974" s="86"/>
    </row>
    <row r="4975" spans="2:10" ht="12.6" customHeight="1" x14ac:dyDescent="0.3">
      <c r="B4975" s="30">
        <f>VLOOKUP($J4969,ASBVs!$A$2:$AP$1041,33,FALSE)</f>
        <v>0.04</v>
      </c>
      <c r="C4975" s="30">
        <f>VLOOKUP($J4969,ASBVs!$A$2:$AP$1041,35,FALSE)</f>
        <v>0.21</v>
      </c>
      <c r="D4975" s="30">
        <f>VLOOKUP($J4969,ASBVs!$A$2:$AP$1041,37,FALSE)</f>
        <v>1E-3</v>
      </c>
      <c r="E4975" s="32">
        <f>VLOOKUP($J4969,ASBVs!$A$2:$AP$1041,29,FALSE)</f>
        <v>5.65</v>
      </c>
      <c r="F4975" s="32">
        <f>VLOOKUP($J4969,ASBVs!$A$2:$AP$1041,23,FALSE)</f>
        <v>-0.56999999999999995</v>
      </c>
      <c r="G4975" s="32">
        <f>VLOOKUP($J4969,ASBVs!$A$2:$AP$1041,25,FALSE)</f>
        <v>5.99</v>
      </c>
      <c r="H4975" s="32">
        <f>VLOOKUP($J4969,ASBVs!$A$2:$AP$1041,27,FALSE)</f>
        <v>2.15</v>
      </c>
      <c r="I4975" s="86"/>
      <c r="J4975" s="86"/>
    </row>
    <row r="4976" spans="2:10" ht="12.6" customHeight="1" x14ac:dyDescent="0.3">
      <c r="B4976" s="33">
        <f>VLOOKUP($J4969,ASBVs!$A$2:$AP$1041,34,FALSE)</f>
        <v>34</v>
      </c>
      <c r="C4976" s="33">
        <f>VLOOKUP($J4969,ASBVs!$A$2:$AP$1041,36,FALSE)</f>
        <v>42</v>
      </c>
      <c r="D4976" s="33">
        <f>VLOOKUP($J4969,ASBVs!$A$2:$AP$1041,38,FALSE)</f>
        <v>29</v>
      </c>
      <c r="E4976" s="33">
        <f>VLOOKUP($J4969,ASBVs!$A$2:$AP$1041,30,FALSE)</f>
        <v>57</v>
      </c>
      <c r="F4976" s="33">
        <f>VLOOKUP($J4969,ASBVs!$A$2:$AP$1041,24,FALSE)</f>
        <v>41</v>
      </c>
      <c r="G4976" s="33">
        <f>VLOOKUP($J4969,ASBVs!$A$2:$AP$1041,26,FALSE)</f>
        <v>41</v>
      </c>
      <c r="H4976" s="33">
        <f>VLOOKUP($J4969,ASBVs!$A$2:$AP$1041,28,FALSE)</f>
        <v>45</v>
      </c>
      <c r="I4976" s="99">
        <f>VLOOKUP($J4969,ASBVs!$A$2:$AQ$1041,43,FALSE)</f>
        <v>10.28</v>
      </c>
      <c r="J4976" s="79"/>
    </row>
    <row r="4977" spans="2:10" ht="12.6" customHeight="1" x14ac:dyDescent="0.3">
      <c r="B4977" s="87" t="s">
        <v>2695</v>
      </c>
      <c r="C4977" s="88"/>
      <c r="D4977" s="89" t="s">
        <v>2699</v>
      </c>
      <c r="E4977" s="90"/>
      <c r="F4977" s="91" t="str">
        <f>VLOOKUP($J4969,ASBVs!$A$2:$F$1041,6,FALSE)</f>
        <v xml:space="preserve"> </v>
      </c>
      <c r="G4977" s="34" t="s">
        <v>2669</v>
      </c>
      <c r="H4977" s="35" t="str">
        <f>VLOOKUP($J4969,ASBVs!$A$2:$AU$1041,46,FALSE)</f>
        <v>2</v>
      </c>
      <c r="I4977" s="34" t="s">
        <v>2670</v>
      </c>
      <c r="J4977" s="35" t="str">
        <f>VLOOKUP($J4969,ASBVs!$A$2:$AU$1041,47,FALSE)</f>
        <v>3</v>
      </c>
    </row>
    <row r="4978" spans="2:10" ht="12.6" customHeight="1" x14ac:dyDescent="0.3">
      <c r="B4978" s="93">
        <f>VLOOKUP($J4969,ASBVs!$A$2:$AS$1041,45,FALSE)</f>
        <v>123.62</v>
      </c>
      <c r="C4978" s="94"/>
      <c r="D4978" s="93">
        <f>VLOOKUP($J4969,ASBVs!$A$2:$AS$1041,44,FALSE)</f>
        <v>166.32</v>
      </c>
      <c r="E4978" s="94"/>
      <c r="F4978" s="92"/>
      <c r="G4978" s="34" t="s">
        <v>2671</v>
      </c>
      <c r="H4978" s="35" t="str">
        <f>VLOOKUP($J4969,ASBVs!$A$2:$AW$1041,48,FALSE)</f>
        <v>3</v>
      </c>
      <c r="I4978" s="34" t="s">
        <v>2672</v>
      </c>
      <c r="J4978" s="35">
        <f>VLOOKUP($J4969,ASBVs!$A$2:$AW$1041,49,FALSE)</f>
        <v>3</v>
      </c>
    </row>
    <row r="4979" spans="2:10" ht="12.6" customHeight="1" x14ac:dyDescent="0.3">
      <c r="B4979" s="36" t="s">
        <v>2696</v>
      </c>
      <c r="C4979" s="95" t="str">
        <f>VLOOKUP($J4969,ASBVs!$A$2:$E$1041,5,FALSE)</f>
        <v xml:space="preserve">Individual </v>
      </c>
      <c r="D4979" s="96"/>
      <c r="E4979" s="97" t="s">
        <v>2697</v>
      </c>
      <c r="F4979" s="98"/>
      <c r="G4979" s="74"/>
      <c r="H4979" s="75"/>
      <c r="I4979" s="37" t="s">
        <v>2698</v>
      </c>
      <c r="J4979" s="38"/>
    </row>
    <row r="4981" spans="2:10" ht="12.6" customHeight="1" x14ac:dyDescent="0.3">
      <c r="B4981" s="76" t="s">
        <v>2692</v>
      </c>
      <c r="C4981" s="77"/>
      <c r="D4981" s="20" t="str">
        <f>VLOOKUP($J4981,ASBVs!$A$2:$B$1041,2,FALSE)</f>
        <v>226565</v>
      </c>
      <c r="E4981" s="21"/>
      <c r="F4981" s="22" t="str">
        <f>VLOOKUP($J4981,ASBVs!$A$2:$J$1041,10,FALSE)</f>
        <v>Twin</v>
      </c>
      <c r="G4981" s="78" t="str">
        <f>VLOOKUP($J4981,ASBVs!$A$2:$AX$1041,50,FALSE)</f>
        <v xml:space="preserve"> </v>
      </c>
      <c r="H4981" s="79"/>
      <c r="I4981" s="23" t="s">
        <v>2693</v>
      </c>
      <c r="J4981" s="24">
        <v>406</v>
      </c>
    </row>
    <row r="4982" spans="2:10" ht="12.6" customHeight="1" x14ac:dyDescent="0.3">
      <c r="B4982" s="25" t="s">
        <v>2694</v>
      </c>
      <c r="C4982" s="80" t="str">
        <f>VLOOKUP($J4981,ASBVs!$A$2:$H$1041,8,FALSE)</f>
        <v>206691</v>
      </c>
      <c r="D4982" s="80"/>
      <c r="E4982" s="81"/>
      <c r="F4982" s="26" t="s">
        <v>2639</v>
      </c>
      <c r="G4982" s="82">
        <f>VLOOKUP($J4981,ASBVs!$A$2:$I$1041,9,FALSE)</f>
        <v>44734</v>
      </c>
      <c r="H4982" s="83"/>
      <c r="I4982" s="83"/>
      <c r="J4982" s="84"/>
    </row>
    <row r="4983" spans="2:10" ht="12.6" customHeight="1" x14ac:dyDescent="0.3">
      <c r="B4983" s="27" t="s">
        <v>0</v>
      </c>
      <c r="C4983" s="28" t="s">
        <v>1</v>
      </c>
      <c r="D4983" s="28" t="s">
        <v>2</v>
      </c>
      <c r="E4983" s="28" t="s">
        <v>3</v>
      </c>
      <c r="F4983" s="27" t="s">
        <v>4</v>
      </c>
      <c r="G4983" s="28" t="s">
        <v>1093</v>
      </c>
      <c r="H4983" s="28" t="s">
        <v>1092</v>
      </c>
      <c r="I4983" s="28" t="s">
        <v>5</v>
      </c>
      <c r="J4983" s="28" t="s">
        <v>2652</v>
      </c>
    </row>
    <row r="4984" spans="2:10" ht="12.6" customHeight="1" x14ac:dyDescent="0.3">
      <c r="B4984" s="29">
        <f>VLOOKUP($J4981,ASBVs!$A$2:$AP$1041,11,FALSE)</f>
        <v>0.61</v>
      </c>
      <c r="C4984" s="29">
        <f>VLOOKUP($J4981,ASBVs!$A$2:$AP$1041,13,FALSE)</f>
        <v>11.09</v>
      </c>
      <c r="D4984" s="29">
        <f>VLOOKUP($J4981,ASBVs!$A$2:$AP$1041,15,FALSE)</f>
        <v>18.61</v>
      </c>
      <c r="E4984" s="29">
        <f>VLOOKUP($J4981,ASBVs!$A$2:$AP$1041,17,FALSE)</f>
        <v>0.14000000000000001</v>
      </c>
      <c r="F4984" s="29">
        <f>VLOOKUP($J4981,ASBVs!$A$2:$AP$1041,19,FALSE)</f>
        <v>2.2599999999999998</v>
      </c>
      <c r="G4984" s="39">
        <f>VLOOKUP($J4981,ASBVs!$A$2:$AP$1041,41,FALSE)</f>
        <v>0.31</v>
      </c>
      <c r="H4984" s="39">
        <f>VLOOKUP($J4981,ASBVs!$A$2:$AP$1041,39,FALSE)</f>
        <v>0.21</v>
      </c>
      <c r="I4984" s="29">
        <f>VLOOKUP($J4981,ASBVs!$A$2:$AP$1041,21,FALSE)</f>
        <v>0.24</v>
      </c>
      <c r="J4984" s="39">
        <f>VLOOKUP($J4981,ASBVs!$A$2:$AP$1041,31,FALSE)</f>
        <v>0.2</v>
      </c>
    </row>
    <row r="4985" spans="2:10" ht="12.6" customHeight="1" x14ac:dyDescent="0.3">
      <c r="B4985" s="29">
        <f>VLOOKUP($J4981,ASBVs!$A$2:$AP$1041,12,FALSE)</f>
        <v>65</v>
      </c>
      <c r="C4985" s="29">
        <f>VLOOKUP($J4981,ASBVs!$A$2:$AP$1041,14,FALSE)</f>
        <v>69</v>
      </c>
      <c r="D4985" s="29">
        <f>VLOOKUP($J4981,ASBVs!$A$2:$AP$1041,16,FALSE)</f>
        <v>57</v>
      </c>
      <c r="E4985" s="29">
        <f>VLOOKUP($J4981,ASBVs!$A$2:$AP$1041,18,FALSE)</f>
        <v>66</v>
      </c>
      <c r="F4985" s="29">
        <f>VLOOKUP($J4981,ASBVs!$A$2:$AP$1041,20,FALSE)</f>
        <v>66</v>
      </c>
      <c r="G4985" s="29">
        <f>VLOOKUP($J4981,ASBVs!$A$2:$AP$1041,42,FALSE)</f>
        <v>54</v>
      </c>
      <c r="H4985" s="29">
        <f>VLOOKUP($J4981,ASBVs!$A$2:$AP$1041,40,FALSE)</f>
        <v>45</v>
      </c>
      <c r="I4985" s="29">
        <f>VLOOKUP($J4981,ASBVs!$A$2:$AP$1041,22,FALSE)</f>
        <v>54</v>
      </c>
      <c r="J4985" s="29">
        <f>VLOOKUP($J4981,ASBVs!$A$2:$AP$1041,32,FALSE)</f>
        <v>53</v>
      </c>
    </row>
    <row r="4986" spans="2:10" ht="12.6" customHeight="1" x14ac:dyDescent="0.3">
      <c r="B4986" s="31" t="s">
        <v>1089</v>
      </c>
      <c r="C4986" s="27" t="s">
        <v>1090</v>
      </c>
      <c r="D4986" s="27" t="s">
        <v>1091</v>
      </c>
      <c r="E4986" s="27" t="s">
        <v>8</v>
      </c>
      <c r="F4986" s="27" t="s">
        <v>6</v>
      </c>
      <c r="G4986" s="27" t="s">
        <v>7</v>
      </c>
      <c r="H4986" s="27" t="s">
        <v>2638</v>
      </c>
      <c r="I4986" s="85" t="s">
        <v>2700</v>
      </c>
      <c r="J4986" s="86"/>
    </row>
    <row r="4987" spans="2:10" ht="12.6" customHeight="1" x14ac:dyDescent="0.3">
      <c r="B4987" s="30">
        <f>VLOOKUP($J4981,ASBVs!$A$2:$AP$1041,33,FALSE)</f>
        <v>0.02</v>
      </c>
      <c r="C4987" s="30">
        <f>VLOOKUP($J4981,ASBVs!$A$2:$AP$1041,35,FALSE)</f>
        <v>0.24</v>
      </c>
      <c r="D4987" s="30">
        <f>VLOOKUP($J4981,ASBVs!$A$2:$AP$1041,37,FALSE)</f>
        <v>0.01</v>
      </c>
      <c r="E4987" s="32">
        <f>VLOOKUP($J4981,ASBVs!$A$2:$AP$1041,29,FALSE)</f>
        <v>5.64</v>
      </c>
      <c r="F4987" s="32">
        <f>VLOOKUP($J4981,ASBVs!$A$2:$AP$1041,23,FALSE)</f>
        <v>-0.54</v>
      </c>
      <c r="G4987" s="32">
        <f>VLOOKUP($J4981,ASBVs!$A$2:$AP$1041,25,FALSE)</f>
        <v>6.77</v>
      </c>
      <c r="H4987" s="32">
        <f>VLOOKUP($J4981,ASBVs!$A$2:$AP$1041,27,FALSE)</f>
        <v>2.61</v>
      </c>
      <c r="I4987" s="86"/>
      <c r="J4987" s="86"/>
    </row>
    <row r="4988" spans="2:10" ht="12.6" customHeight="1" x14ac:dyDescent="0.3">
      <c r="B4988" s="33">
        <f>VLOOKUP($J4981,ASBVs!$A$2:$AP$1041,34,FALSE)</f>
        <v>39</v>
      </c>
      <c r="C4988" s="33">
        <f>VLOOKUP($J4981,ASBVs!$A$2:$AP$1041,36,FALSE)</f>
        <v>48</v>
      </c>
      <c r="D4988" s="33">
        <f>VLOOKUP($J4981,ASBVs!$A$2:$AP$1041,38,FALSE)</f>
        <v>33</v>
      </c>
      <c r="E4988" s="33">
        <f>VLOOKUP($J4981,ASBVs!$A$2:$AP$1041,30,FALSE)</f>
        <v>60</v>
      </c>
      <c r="F4988" s="33">
        <f>VLOOKUP($J4981,ASBVs!$A$2:$AP$1041,24,FALSE)</f>
        <v>47</v>
      </c>
      <c r="G4988" s="33">
        <f>VLOOKUP($J4981,ASBVs!$A$2:$AP$1041,26,FALSE)</f>
        <v>47</v>
      </c>
      <c r="H4988" s="33">
        <f>VLOOKUP($J4981,ASBVs!$A$2:$AP$1041,28,FALSE)</f>
        <v>50</v>
      </c>
      <c r="I4988" s="99">
        <f>VLOOKUP($J4981,ASBVs!$A$2:$AQ$1041,43,FALSE)</f>
        <v>11.33</v>
      </c>
      <c r="J4988" s="79"/>
    </row>
    <row r="4989" spans="2:10" ht="12.6" customHeight="1" x14ac:dyDescent="0.3">
      <c r="B4989" s="87" t="s">
        <v>2695</v>
      </c>
      <c r="C4989" s="88"/>
      <c r="D4989" s="89" t="s">
        <v>2699</v>
      </c>
      <c r="E4989" s="90"/>
      <c r="F4989" s="91" t="str">
        <f>VLOOKUP($J4981,ASBVs!$A$2:$F$1041,6,FALSE)</f>
        <v xml:space="preserve"> </v>
      </c>
      <c r="G4989" s="34" t="s">
        <v>2669</v>
      </c>
      <c r="H4989" s="35" t="str">
        <f>VLOOKUP($J4981,ASBVs!$A$2:$AU$1041,46,FALSE)</f>
        <v>2</v>
      </c>
      <c r="I4989" s="34" t="s">
        <v>2670</v>
      </c>
      <c r="J4989" s="35" t="str">
        <f>VLOOKUP($J4981,ASBVs!$A$2:$AU$1041,47,FALSE)</f>
        <v>2</v>
      </c>
    </row>
    <row r="4990" spans="2:10" ht="12.6" customHeight="1" x14ac:dyDescent="0.3">
      <c r="B4990" s="93">
        <f>VLOOKUP($J4981,ASBVs!$A$2:$AS$1041,45,FALSE)</f>
        <v>122.4</v>
      </c>
      <c r="C4990" s="94"/>
      <c r="D4990" s="93">
        <f>VLOOKUP($J4981,ASBVs!$A$2:$AS$1041,44,FALSE)</f>
        <v>166</v>
      </c>
      <c r="E4990" s="94"/>
      <c r="F4990" s="92"/>
      <c r="G4990" s="34" t="s">
        <v>2671</v>
      </c>
      <c r="H4990" s="35" t="str">
        <f>VLOOKUP($J4981,ASBVs!$A$2:$AW$1041,48,FALSE)</f>
        <v>3</v>
      </c>
      <c r="I4990" s="34" t="s">
        <v>2672</v>
      </c>
      <c r="J4990" s="35">
        <f>VLOOKUP($J4981,ASBVs!$A$2:$AW$1041,49,FALSE)</f>
        <v>3</v>
      </c>
    </row>
    <row r="4991" spans="2:10" ht="12.6" customHeight="1" x14ac:dyDescent="0.3">
      <c r="B4991" s="36" t="s">
        <v>2696</v>
      </c>
      <c r="C4991" s="95" t="str">
        <f>VLOOKUP($J4981,ASBVs!$A$2:$E$1041,5,FALSE)</f>
        <v xml:space="preserve">Individual </v>
      </c>
      <c r="D4991" s="96"/>
      <c r="E4991" s="97" t="s">
        <v>2697</v>
      </c>
      <c r="F4991" s="98"/>
      <c r="G4991" s="74"/>
      <c r="H4991" s="75"/>
      <c r="I4991" s="37" t="s">
        <v>2698</v>
      </c>
      <c r="J4991" s="38"/>
    </row>
    <row r="4993" spans="2:10" ht="12.6" customHeight="1" x14ac:dyDescent="0.3">
      <c r="B4993" s="76" t="s">
        <v>2692</v>
      </c>
      <c r="C4993" s="77"/>
      <c r="D4993" s="20" t="str">
        <f>VLOOKUP($J4993,ASBVs!$A$2:$B$1041,2,FALSE)</f>
        <v>223959</v>
      </c>
      <c r="E4993" s="21"/>
      <c r="F4993" s="22" t="str">
        <f>VLOOKUP($J4993,ASBVs!$A$2:$J$1041,10,FALSE)</f>
        <v>Twin</v>
      </c>
      <c r="G4993" s="78" t="str">
        <f>VLOOKUP($J4993,ASBVs!$A$2:$AX$1041,50,FALSE)</f>
        <v xml:space="preserve"> </v>
      </c>
      <c r="H4993" s="79"/>
      <c r="I4993" s="23" t="s">
        <v>2693</v>
      </c>
      <c r="J4993" s="24">
        <v>407</v>
      </c>
    </row>
    <row r="4994" spans="2:10" ht="12.6" customHeight="1" x14ac:dyDescent="0.3">
      <c r="B4994" s="25" t="s">
        <v>2694</v>
      </c>
      <c r="C4994" s="80" t="str">
        <f>VLOOKUP($J4993,ASBVs!$A$2:$H$1041,8,FALSE)</f>
        <v>206570</v>
      </c>
      <c r="D4994" s="80"/>
      <c r="E4994" s="81"/>
      <c r="F4994" s="26" t="s">
        <v>2639</v>
      </c>
      <c r="G4994" s="82">
        <f>VLOOKUP($J4993,ASBVs!$A$2:$I$1041,9,FALSE)</f>
        <v>44707</v>
      </c>
      <c r="H4994" s="83"/>
      <c r="I4994" s="83"/>
      <c r="J4994" s="84"/>
    </row>
    <row r="4995" spans="2:10" ht="12.6" customHeight="1" x14ac:dyDescent="0.3">
      <c r="B4995" s="27" t="s">
        <v>0</v>
      </c>
      <c r="C4995" s="28" t="s">
        <v>1</v>
      </c>
      <c r="D4995" s="28" t="s">
        <v>2</v>
      </c>
      <c r="E4995" s="28" t="s">
        <v>3</v>
      </c>
      <c r="F4995" s="27" t="s">
        <v>4</v>
      </c>
      <c r="G4995" s="28" t="s">
        <v>1093</v>
      </c>
      <c r="H4995" s="28" t="s">
        <v>1092</v>
      </c>
      <c r="I4995" s="28" t="s">
        <v>5</v>
      </c>
      <c r="J4995" s="28" t="s">
        <v>2652</v>
      </c>
    </row>
    <row r="4996" spans="2:10" ht="12.6" customHeight="1" x14ac:dyDescent="0.3">
      <c r="B4996" s="29">
        <f>VLOOKUP($J4993,ASBVs!$A$2:$AP$1041,11,FALSE)</f>
        <v>0.45</v>
      </c>
      <c r="C4996" s="29">
        <f>VLOOKUP($J4993,ASBVs!$A$2:$AP$1041,13,FALSE)</f>
        <v>7.27</v>
      </c>
      <c r="D4996" s="29">
        <f>VLOOKUP($J4993,ASBVs!$A$2:$AP$1041,15,FALSE)</f>
        <v>10.130000000000001</v>
      </c>
      <c r="E4996" s="29">
        <f>VLOOKUP($J4993,ASBVs!$A$2:$AP$1041,17,FALSE)</f>
        <v>-0.64</v>
      </c>
      <c r="F4996" s="29">
        <f>VLOOKUP($J4993,ASBVs!$A$2:$AP$1041,19,FALSE)</f>
        <v>1.21</v>
      </c>
      <c r="G4996" s="39">
        <f>VLOOKUP($J4993,ASBVs!$A$2:$AP$1041,41,FALSE)</f>
        <v>0.39</v>
      </c>
      <c r="H4996" s="39">
        <f>VLOOKUP($J4993,ASBVs!$A$2:$AP$1041,39,FALSE)</f>
        <v>0.2</v>
      </c>
      <c r="I4996" s="29">
        <f>VLOOKUP($J4993,ASBVs!$A$2:$AP$1041,21,FALSE)</f>
        <v>0.53</v>
      </c>
      <c r="J4996" s="39">
        <f>VLOOKUP($J4993,ASBVs!$A$2:$AP$1041,31,FALSE)</f>
        <v>0.25</v>
      </c>
    </row>
    <row r="4997" spans="2:10" ht="12.6" customHeight="1" x14ac:dyDescent="0.3">
      <c r="B4997" s="29">
        <f>VLOOKUP($J4993,ASBVs!$A$2:$AP$1041,12,FALSE)</f>
        <v>68</v>
      </c>
      <c r="C4997" s="29">
        <f>VLOOKUP($J4993,ASBVs!$A$2:$AP$1041,14,FALSE)</f>
        <v>71</v>
      </c>
      <c r="D4997" s="29">
        <f>VLOOKUP($J4993,ASBVs!$A$2:$AP$1041,16,FALSE)</f>
        <v>63</v>
      </c>
      <c r="E4997" s="29">
        <f>VLOOKUP($J4993,ASBVs!$A$2:$AP$1041,18,FALSE)</f>
        <v>68</v>
      </c>
      <c r="F4997" s="29">
        <f>VLOOKUP($J4993,ASBVs!$A$2:$AP$1041,20,FALSE)</f>
        <v>67</v>
      </c>
      <c r="G4997" s="29">
        <f>VLOOKUP($J4993,ASBVs!$A$2:$AP$1041,42,FALSE)</f>
        <v>61</v>
      </c>
      <c r="H4997" s="29">
        <f>VLOOKUP($J4993,ASBVs!$A$2:$AP$1041,40,FALSE)</f>
        <v>52</v>
      </c>
      <c r="I4997" s="29">
        <f>VLOOKUP($J4993,ASBVs!$A$2:$AP$1041,22,FALSE)</f>
        <v>61</v>
      </c>
      <c r="J4997" s="29">
        <f>VLOOKUP($J4993,ASBVs!$A$2:$AP$1041,32,FALSE)</f>
        <v>59</v>
      </c>
    </row>
    <row r="4998" spans="2:10" ht="12.6" customHeight="1" x14ac:dyDescent="0.3">
      <c r="B4998" s="31" t="s">
        <v>1089</v>
      </c>
      <c r="C4998" s="27" t="s">
        <v>1090</v>
      </c>
      <c r="D4998" s="27" t="s">
        <v>1091</v>
      </c>
      <c r="E4998" s="27" t="s">
        <v>8</v>
      </c>
      <c r="F4998" s="27" t="s">
        <v>6</v>
      </c>
      <c r="G4998" s="27" t="s">
        <v>7</v>
      </c>
      <c r="H4998" s="27" t="s">
        <v>2638</v>
      </c>
      <c r="I4998" s="85" t="s">
        <v>2700</v>
      </c>
      <c r="J4998" s="86"/>
    </row>
    <row r="4999" spans="2:10" ht="12.6" customHeight="1" x14ac:dyDescent="0.3">
      <c r="B4999" s="30">
        <f>VLOOKUP($J4993,ASBVs!$A$2:$AP$1041,33,FALSE)</f>
        <v>0.03</v>
      </c>
      <c r="C4999" s="30">
        <f>VLOOKUP($J4993,ASBVs!$A$2:$AP$1041,35,FALSE)</f>
        <v>0.19</v>
      </c>
      <c r="D4999" s="30">
        <f>VLOOKUP($J4993,ASBVs!$A$2:$AP$1041,37,FALSE)</f>
        <v>0.01</v>
      </c>
      <c r="E4999" s="32">
        <f>VLOOKUP($J4993,ASBVs!$A$2:$AP$1041,29,FALSE)</f>
        <v>5.01</v>
      </c>
      <c r="F4999" s="32">
        <f>VLOOKUP($J4993,ASBVs!$A$2:$AP$1041,23,FALSE)</f>
        <v>-0.4</v>
      </c>
      <c r="G4999" s="32">
        <f>VLOOKUP($J4993,ASBVs!$A$2:$AP$1041,25,FALSE)</f>
        <v>4.82</v>
      </c>
      <c r="H4999" s="32">
        <f>VLOOKUP($J4993,ASBVs!$A$2:$AP$1041,27,FALSE)</f>
        <v>1</v>
      </c>
      <c r="I4999" s="86"/>
      <c r="J4999" s="86"/>
    </row>
    <row r="5000" spans="2:10" ht="12.6" customHeight="1" x14ac:dyDescent="0.3">
      <c r="B5000" s="33">
        <f>VLOOKUP($J4993,ASBVs!$A$2:$AP$1041,34,FALSE)</f>
        <v>46</v>
      </c>
      <c r="C5000" s="33">
        <f>VLOOKUP($J4993,ASBVs!$A$2:$AP$1041,36,FALSE)</f>
        <v>56</v>
      </c>
      <c r="D5000" s="33">
        <f>VLOOKUP($J4993,ASBVs!$A$2:$AP$1041,38,FALSE)</f>
        <v>40</v>
      </c>
      <c r="E5000" s="33">
        <f>VLOOKUP($J4993,ASBVs!$A$2:$AP$1041,30,FALSE)</f>
        <v>61</v>
      </c>
      <c r="F5000" s="33">
        <f>VLOOKUP($J4993,ASBVs!$A$2:$AP$1041,24,FALSE)</f>
        <v>53</v>
      </c>
      <c r="G5000" s="33">
        <f>VLOOKUP($J4993,ASBVs!$A$2:$AP$1041,26,FALSE)</f>
        <v>52</v>
      </c>
      <c r="H5000" s="33">
        <f>VLOOKUP($J4993,ASBVs!$A$2:$AP$1041,28,FALSE)</f>
        <v>55</v>
      </c>
      <c r="I5000" s="99">
        <f>VLOOKUP($J4993,ASBVs!$A$2:$AQ$1041,43,FALSE)</f>
        <v>7.8</v>
      </c>
      <c r="J5000" s="79"/>
    </row>
    <row r="5001" spans="2:10" ht="12.6" customHeight="1" x14ac:dyDescent="0.3">
      <c r="B5001" s="87" t="s">
        <v>2695</v>
      </c>
      <c r="C5001" s="88"/>
      <c r="D5001" s="89" t="s">
        <v>2699</v>
      </c>
      <c r="E5001" s="90"/>
      <c r="F5001" s="91" t="str">
        <f>VLOOKUP($J4993,ASBVs!$A$2:$F$1041,6,FALSE)</f>
        <v xml:space="preserve"> </v>
      </c>
      <c r="G5001" s="34" t="s">
        <v>2669</v>
      </c>
      <c r="H5001" s="35" t="str">
        <f>VLOOKUP($J4993,ASBVs!$A$2:$AU$1041,46,FALSE)</f>
        <v>1</v>
      </c>
      <c r="I5001" s="34" t="s">
        <v>2670</v>
      </c>
      <c r="J5001" s="35" t="str">
        <f>VLOOKUP($J4993,ASBVs!$A$2:$AU$1041,47,FALSE)</f>
        <v>1</v>
      </c>
    </row>
    <row r="5002" spans="2:10" ht="12.6" customHeight="1" x14ac:dyDescent="0.3">
      <c r="B5002" s="93">
        <f>VLOOKUP($J4993,ASBVs!$A$2:$AS$1041,45,FALSE)</f>
        <v>121.91</v>
      </c>
      <c r="C5002" s="94"/>
      <c r="D5002" s="93">
        <f>VLOOKUP($J4993,ASBVs!$A$2:$AS$1041,44,FALSE)</f>
        <v>155.77000000000001</v>
      </c>
      <c r="E5002" s="94"/>
      <c r="F5002" s="92"/>
      <c r="G5002" s="34" t="s">
        <v>2671</v>
      </c>
      <c r="H5002" s="35" t="str">
        <f>VLOOKUP($J4993,ASBVs!$A$2:$AW$1041,48,FALSE)</f>
        <v>2</v>
      </c>
      <c r="I5002" s="34" t="s">
        <v>2672</v>
      </c>
      <c r="J5002" s="35">
        <f>VLOOKUP($J4993,ASBVs!$A$2:$AW$1041,49,FALSE)</f>
        <v>2</v>
      </c>
    </row>
    <row r="5003" spans="2:10" ht="12.6" customHeight="1" x14ac:dyDescent="0.3">
      <c r="B5003" s="36" t="s">
        <v>2696</v>
      </c>
      <c r="C5003" s="95" t="str">
        <f>VLOOKUP($J4993,ASBVs!$A$2:$E$1041,5,FALSE)</f>
        <v xml:space="preserve">Individual </v>
      </c>
      <c r="D5003" s="96"/>
      <c r="E5003" s="97" t="s">
        <v>2697</v>
      </c>
      <c r="F5003" s="98"/>
      <c r="G5003" s="74"/>
      <c r="H5003" s="75"/>
      <c r="I5003" s="37" t="s">
        <v>2698</v>
      </c>
      <c r="J5003" s="38"/>
    </row>
    <row r="5005" spans="2:10" ht="12.6" customHeight="1" x14ac:dyDescent="0.3">
      <c r="B5005" s="76" t="s">
        <v>2692</v>
      </c>
      <c r="C5005" s="77"/>
      <c r="D5005" s="20" t="str">
        <f>VLOOKUP($J5005,ASBVs!$A$2:$B$1041,2,FALSE)</f>
        <v>226300</v>
      </c>
      <c r="E5005" s="21"/>
      <c r="F5005" s="22" t="str">
        <f>VLOOKUP($J5005,ASBVs!$A$2:$J$1041,10,FALSE)</f>
        <v>Single</v>
      </c>
      <c r="G5005" s="78" t="str">
        <f>VLOOKUP($J5005,ASBVs!$A$2:$AX$1041,50,FALSE)</f>
        <v xml:space="preserve"> </v>
      </c>
      <c r="H5005" s="79"/>
      <c r="I5005" s="23" t="s">
        <v>2693</v>
      </c>
      <c r="J5005" s="24">
        <v>408</v>
      </c>
    </row>
    <row r="5006" spans="2:10" ht="12.6" customHeight="1" x14ac:dyDescent="0.3">
      <c r="B5006" s="25" t="s">
        <v>2694</v>
      </c>
      <c r="C5006" s="80" t="str">
        <f>VLOOKUP($J5005,ASBVs!$A$2:$H$1041,8,FALSE)</f>
        <v>201054</v>
      </c>
      <c r="D5006" s="80"/>
      <c r="E5006" s="81"/>
      <c r="F5006" s="26" t="s">
        <v>2639</v>
      </c>
      <c r="G5006" s="82">
        <f>VLOOKUP($J5005,ASBVs!$A$2:$I$1041,9,FALSE)</f>
        <v>44737</v>
      </c>
      <c r="H5006" s="83"/>
      <c r="I5006" s="83"/>
      <c r="J5006" s="84"/>
    </row>
    <row r="5007" spans="2:10" ht="12.6" customHeight="1" x14ac:dyDescent="0.3">
      <c r="B5007" s="27" t="s">
        <v>0</v>
      </c>
      <c r="C5007" s="28" t="s">
        <v>1</v>
      </c>
      <c r="D5007" s="28" t="s">
        <v>2</v>
      </c>
      <c r="E5007" s="28" t="s">
        <v>3</v>
      </c>
      <c r="F5007" s="27" t="s">
        <v>4</v>
      </c>
      <c r="G5007" s="28" t="s">
        <v>1093</v>
      </c>
      <c r="H5007" s="28" t="s">
        <v>1092</v>
      </c>
      <c r="I5007" s="28" t="s">
        <v>5</v>
      </c>
      <c r="J5007" s="28" t="s">
        <v>2652</v>
      </c>
    </row>
    <row r="5008" spans="2:10" ht="12.6" customHeight="1" x14ac:dyDescent="0.3">
      <c r="B5008" s="29">
        <f>VLOOKUP($J5005,ASBVs!$A$2:$AP$1041,11,FALSE)</f>
        <v>0.12</v>
      </c>
      <c r="C5008" s="29">
        <f>VLOOKUP($J5005,ASBVs!$A$2:$AP$1041,13,FALSE)</f>
        <v>5.92</v>
      </c>
      <c r="D5008" s="29">
        <f>VLOOKUP($J5005,ASBVs!$A$2:$AP$1041,15,FALSE)</f>
        <v>11.51</v>
      </c>
      <c r="E5008" s="29">
        <f>VLOOKUP($J5005,ASBVs!$A$2:$AP$1041,17,FALSE)</f>
        <v>-0.46</v>
      </c>
      <c r="F5008" s="29">
        <f>VLOOKUP($J5005,ASBVs!$A$2:$AP$1041,19,FALSE)</f>
        <v>1.29</v>
      </c>
      <c r="G5008" s="39">
        <f>VLOOKUP($J5005,ASBVs!$A$2:$AP$1041,41,FALSE)</f>
        <v>0.49</v>
      </c>
      <c r="H5008" s="39">
        <f>VLOOKUP($J5005,ASBVs!$A$2:$AP$1041,39,FALSE)</f>
        <v>0.26</v>
      </c>
      <c r="I5008" s="29">
        <f>VLOOKUP($J5005,ASBVs!$A$2:$AP$1041,21,FALSE)</f>
        <v>-0.15</v>
      </c>
      <c r="J5008" s="39">
        <f>VLOOKUP($J5005,ASBVs!$A$2:$AP$1041,31,FALSE)</f>
        <v>0.25</v>
      </c>
    </row>
    <row r="5009" spans="2:10" ht="12.6" customHeight="1" x14ac:dyDescent="0.3">
      <c r="B5009" s="29">
        <f>VLOOKUP($J5005,ASBVs!$A$2:$AP$1041,12,FALSE)</f>
        <v>65</v>
      </c>
      <c r="C5009" s="29">
        <f>VLOOKUP($J5005,ASBVs!$A$2:$AP$1041,14,FALSE)</f>
        <v>68</v>
      </c>
      <c r="D5009" s="29">
        <f>VLOOKUP($J5005,ASBVs!$A$2:$AP$1041,16,FALSE)</f>
        <v>59</v>
      </c>
      <c r="E5009" s="29">
        <f>VLOOKUP($J5005,ASBVs!$A$2:$AP$1041,18,FALSE)</f>
        <v>61</v>
      </c>
      <c r="F5009" s="29">
        <f>VLOOKUP($J5005,ASBVs!$A$2:$AP$1041,20,FALSE)</f>
        <v>62</v>
      </c>
      <c r="G5009" s="29">
        <f>VLOOKUP($J5005,ASBVs!$A$2:$AP$1041,42,FALSE)</f>
        <v>55</v>
      </c>
      <c r="H5009" s="29">
        <f>VLOOKUP($J5005,ASBVs!$A$2:$AP$1041,40,FALSE)</f>
        <v>47</v>
      </c>
      <c r="I5009" s="29">
        <f>VLOOKUP($J5005,ASBVs!$A$2:$AP$1041,22,FALSE)</f>
        <v>55</v>
      </c>
      <c r="J5009" s="29">
        <f>VLOOKUP($J5005,ASBVs!$A$2:$AP$1041,32,FALSE)</f>
        <v>53</v>
      </c>
    </row>
    <row r="5010" spans="2:10" ht="12.6" customHeight="1" x14ac:dyDescent="0.3">
      <c r="B5010" s="31" t="s">
        <v>1089</v>
      </c>
      <c r="C5010" s="27" t="s">
        <v>1090</v>
      </c>
      <c r="D5010" s="27" t="s">
        <v>1091</v>
      </c>
      <c r="E5010" s="27" t="s">
        <v>8</v>
      </c>
      <c r="F5010" s="27" t="s">
        <v>6</v>
      </c>
      <c r="G5010" s="27" t="s">
        <v>7</v>
      </c>
      <c r="H5010" s="27" t="s">
        <v>2638</v>
      </c>
      <c r="I5010" s="85" t="s">
        <v>2700</v>
      </c>
      <c r="J5010" s="86"/>
    </row>
    <row r="5011" spans="2:10" ht="12.6" customHeight="1" x14ac:dyDescent="0.3">
      <c r="B5011" s="30">
        <f>VLOOKUP($J5005,ASBVs!$A$2:$AP$1041,33,FALSE)</f>
        <v>0.02</v>
      </c>
      <c r="C5011" s="30">
        <f>VLOOKUP($J5005,ASBVs!$A$2:$AP$1041,35,FALSE)</f>
        <v>0.35</v>
      </c>
      <c r="D5011" s="30">
        <f>VLOOKUP($J5005,ASBVs!$A$2:$AP$1041,37,FALSE)</f>
        <v>-0.01</v>
      </c>
      <c r="E5011" s="32">
        <f>VLOOKUP($J5005,ASBVs!$A$2:$AP$1041,29,FALSE)</f>
        <v>4.45</v>
      </c>
      <c r="F5011" s="32">
        <f>VLOOKUP($J5005,ASBVs!$A$2:$AP$1041,23,FALSE)</f>
        <v>-0.22</v>
      </c>
      <c r="G5011" s="32">
        <f>VLOOKUP($J5005,ASBVs!$A$2:$AP$1041,25,FALSE)</f>
        <v>2.61</v>
      </c>
      <c r="H5011" s="32">
        <f>VLOOKUP($J5005,ASBVs!$A$2:$AP$1041,27,FALSE)</f>
        <v>1.93</v>
      </c>
      <c r="I5011" s="86"/>
      <c r="J5011" s="86"/>
    </row>
    <row r="5012" spans="2:10" ht="12.6" customHeight="1" x14ac:dyDescent="0.3">
      <c r="B5012" s="33">
        <f>VLOOKUP($J5005,ASBVs!$A$2:$AP$1041,34,FALSE)</f>
        <v>42</v>
      </c>
      <c r="C5012" s="33">
        <f>VLOOKUP($J5005,ASBVs!$A$2:$AP$1041,36,FALSE)</f>
        <v>50</v>
      </c>
      <c r="D5012" s="33">
        <f>VLOOKUP($J5005,ASBVs!$A$2:$AP$1041,38,FALSE)</f>
        <v>36</v>
      </c>
      <c r="E5012" s="33">
        <f>VLOOKUP($J5005,ASBVs!$A$2:$AP$1041,30,FALSE)</f>
        <v>57</v>
      </c>
      <c r="F5012" s="33">
        <f>VLOOKUP($J5005,ASBVs!$A$2:$AP$1041,24,FALSE)</f>
        <v>45</v>
      </c>
      <c r="G5012" s="33">
        <f>VLOOKUP($J5005,ASBVs!$A$2:$AP$1041,26,FALSE)</f>
        <v>46</v>
      </c>
      <c r="H5012" s="33">
        <f>VLOOKUP($J5005,ASBVs!$A$2:$AP$1041,28,FALSE)</f>
        <v>50</v>
      </c>
      <c r="I5012" s="99">
        <f>VLOOKUP($J5005,ASBVs!$A$2:$AQ$1041,43,FALSE)</f>
        <v>5.77</v>
      </c>
      <c r="J5012" s="79"/>
    </row>
    <row r="5013" spans="2:10" ht="12.6" customHeight="1" x14ac:dyDescent="0.3">
      <c r="B5013" s="87" t="s">
        <v>2695</v>
      </c>
      <c r="C5013" s="88"/>
      <c r="D5013" s="89" t="s">
        <v>2699</v>
      </c>
      <c r="E5013" s="90"/>
      <c r="F5013" s="91" t="str">
        <f>VLOOKUP($J5005,ASBVs!$A$2:$F$1041,6,FALSE)</f>
        <v xml:space="preserve"> </v>
      </c>
      <c r="G5013" s="34" t="s">
        <v>2669</v>
      </c>
      <c r="H5013" s="35" t="str">
        <f>VLOOKUP($J5005,ASBVs!$A$2:$AU$1041,46,FALSE)</f>
        <v>2</v>
      </c>
      <c r="I5013" s="34" t="s">
        <v>2670</v>
      </c>
      <c r="J5013" s="35" t="str">
        <f>VLOOKUP($J5005,ASBVs!$A$2:$AU$1041,47,FALSE)</f>
        <v>1</v>
      </c>
    </row>
    <row r="5014" spans="2:10" ht="12.6" customHeight="1" x14ac:dyDescent="0.3">
      <c r="B5014" s="93">
        <f>VLOOKUP($J5005,ASBVs!$A$2:$AS$1041,45,FALSE)</f>
        <v>120.85</v>
      </c>
      <c r="C5014" s="94"/>
      <c r="D5014" s="93">
        <f>VLOOKUP($J5005,ASBVs!$A$2:$AS$1041,44,FALSE)</f>
        <v>156.51</v>
      </c>
      <c r="E5014" s="94"/>
      <c r="F5014" s="92"/>
      <c r="G5014" s="34" t="s">
        <v>2671</v>
      </c>
      <c r="H5014" s="35" t="str">
        <f>VLOOKUP($J5005,ASBVs!$A$2:$AW$1041,48,FALSE)</f>
        <v>2</v>
      </c>
      <c r="I5014" s="34" t="s">
        <v>2672</v>
      </c>
      <c r="J5014" s="35">
        <f>VLOOKUP($J5005,ASBVs!$A$2:$AW$1041,49,FALSE)</f>
        <v>3</v>
      </c>
    </row>
    <row r="5015" spans="2:10" ht="12.6" customHeight="1" x14ac:dyDescent="0.3">
      <c r="B5015" s="36" t="s">
        <v>2696</v>
      </c>
      <c r="C5015" s="95" t="str">
        <f>VLOOKUP($J5005,ASBVs!$A$2:$E$1041,5,FALSE)</f>
        <v xml:space="preserve">Individual </v>
      </c>
      <c r="D5015" s="96"/>
      <c r="E5015" s="97" t="s">
        <v>2697</v>
      </c>
      <c r="F5015" s="98"/>
      <c r="G5015" s="74"/>
      <c r="H5015" s="75"/>
      <c r="I5015" s="37" t="s">
        <v>2698</v>
      </c>
      <c r="J5015" s="38"/>
    </row>
    <row r="5017" spans="2:10" ht="12.6" customHeight="1" x14ac:dyDescent="0.3">
      <c r="B5017" s="76" t="s">
        <v>2692</v>
      </c>
      <c r="C5017" s="77"/>
      <c r="D5017" s="20" t="str">
        <f>VLOOKUP($J5017,ASBVs!$A$2:$B$1041,2,FALSE)</f>
        <v>225540</v>
      </c>
      <c r="E5017" s="21"/>
      <c r="F5017" s="22" t="str">
        <f>VLOOKUP($J5017,ASBVs!$A$2:$J$1041,10,FALSE)</f>
        <v>Single</v>
      </c>
      <c r="G5017" s="78" t="str">
        <f>VLOOKUP($J5017,ASBVs!$A$2:$AX$1041,50,FALSE)</f>
        <v xml:space="preserve"> </v>
      </c>
      <c r="H5017" s="79"/>
      <c r="I5017" s="23" t="s">
        <v>2693</v>
      </c>
      <c r="J5017" s="24">
        <v>409</v>
      </c>
    </row>
    <row r="5018" spans="2:10" ht="12.6" customHeight="1" x14ac:dyDescent="0.3">
      <c r="B5018" s="25" t="s">
        <v>2694</v>
      </c>
      <c r="C5018" s="80" t="str">
        <f>VLOOKUP($J5017,ASBVs!$A$2:$H$1041,8,FALSE)</f>
        <v>207279</v>
      </c>
      <c r="D5018" s="80"/>
      <c r="E5018" s="81"/>
      <c r="F5018" s="26" t="s">
        <v>2639</v>
      </c>
      <c r="G5018" s="82">
        <f>VLOOKUP($J5017,ASBVs!$A$2:$I$1041,9,FALSE)</f>
        <v>44727</v>
      </c>
      <c r="H5018" s="83"/>
      <c r="I5018" s="83"/>
      <c r="J5018" s="84"/>
    </row>
    <row r="5019" spans="2:10" ht="12.6" customHeight="1" x14ac:dyDescent="0.3">
      <c r="B5019" s="27" t="s">
        <v>0</v>
      </c>
      <c r="C5019" s="28" t="s">
        <v>1</v>
      </c>
      <c r="D5019" s="28" t="s">
        <v>2</v>
      </c>
      <c r="E5019" s="28" t="s">
        <v>3</v>
      </c>
      <c r="F5019" s="27" t="s">
        <v>4</v>
      </c>
      <c r="G5019" s="28" t="s">
        <v>1093</v>
      </c>
      <c r="H5019" s="28" t="s">
        <v>1092</v>
      </c>
      <c r="I5019" s="28" t="s">
        <v>5</v>
      </c>
      <c r="J5019" s="28" t="s">
        <v>2652</v>
      </c>
    </row>
    <row r="5020" spans="2:10" ht="12.6" customHeight="1" x14ac:dyDescent="0.3">
      <c r="B5020" s="29">
        <f>VLOOKUP($J5017,ASBVs!$A$2:$AP$1041,11,FALSE)</f>
        <v>0.28000000000000003</v>
      </c>
      <c r="C5020" s="29">
        <f>VLOOKUP($J5017,ASBVs!$A$2:$AP$1041,13,FALSE)</f>
        <v>6.96</v>
      </c>
      <c r="D5020" s="29">
        <f>VLOOKUP($J5017,ASBVs!$A$2:$AP$1041,15,FALSE)</f>
        <v>10.11</v>
      </c>
      <c r="E5020" s="29">
        <f>VLOOKUP($J5017,ASBVs!$A$2:$AP$1041,17,FALSE)</f>
        <v>-0.14000000000000001</v>
      </c>
      <c r="F5020" s="29">
        <f>VLOOKUP($J5017,ASBVs!$A$2:$AP$1041,19,FALSE)</f>
        <v>1.95</v>
      </c>
      <c r="G5020" s="39">
        <f>VLOOKUP($J5017,ASBVs!$A$2:$AP$1041,41,FALSE)</f>
        <v>0.43</v>
      </c>
      <c r="H5020" s="39">
        <f>VLOOKUP($J5017,ASBVs!$A$2:$AP$1041,39,FALSE)</f>
        <v>0.25</v>
      </c>
      <c r="I5020" s="29">
        <f>VLOOKUP($J5017,ASBVs!$A$2:$AP$1041,21,FALSE)</f>
        <v>-0.8</v>
      </c>
      <c r="J5020" s="39">
        <f>VLOOKUP($J5017,ASBVs!$A$2:$AP$1041,31,FALSE)</f>
        <v>0.28000000000000003</v>
      </c>
    </row>
    <row r="5021" spans="2:10" ht="12.6" customHeight="1" x14ac:dyDescent="0.3">
      <c r="B5021" s="29">
        <f>VLOOKUP($J5017,ASBVs!$A$2:$AP$1041,12,FALSE)</f>
        <v>63</v>
      </c>
      <c r="C5021" s="29">
        <f>VLOOKUP($J5017,ASBVs!$A$2:$AP$1041,14,FALSE)</f>
        <v>66</v>
      </c>
      <c r="D5021" s="29">
        <f>VLOOKUP($J5017,ASBVs!$A$2:$AP$1041,16,FALSE)</f>
        <v>55</v>
      </c>
      <c r="E5021" s="29">
        <f>VLOOKUP($J5017,ASBVs!$A$2:$AP$1041,18,FALSE)</f>
        <v>60</v>
      </c>
      <c r="F5021" s="29">
        <f>VLOOKUP($J5017,ASBVs!$A$2:$AP$1041,20,FALSE)</f>
        <v>60</v>
      </c>
      <c r="G5021" s="29">
        <f>VLOOKUP($J5017,ASBVs!$A$2:$AP$1041,42,FALSE)</f>
        <v>51</v>
      </c>
      <c r="H5021" s="29">
        <f>VLOOKUP($J5017,ASBVs!$A$2:$AP$1041,40,FALSE)</f>
        <v>43</v>
      </c>
      <c r="I5021" s="29">
        <f>VLOOKUP($J5017,ASBVs!$A$2:$AP$1041,22,FALSE)</f>
        <v>52</v>
      </c>
      <c r="J5021" s="29">
        <f>VLOOKUP($J5017,ASBVs!$A$2:$AP$1041,32,FALSE)</f>
        <v>50</v>
      </c>
    </row>
    <row r="5022" spans="2:10" ht="12.6" customHeight="1" x14ac:dyDescent="0.3">
      <c r="B5022" s="31" t="s">
        <v>1089</v>
      </c>
      <c r="C5022" s="27" t="s">
        <v>1090</v>
      </c>
      <c r="D5022" s="27" t="s">
        <v>1091</v>
      </c>
      <c r="E5022" s="27" t="s">
        <v>8</v>
      </c>
      <c r="F5022" s="27" t="s">
        <v>6</v>
      </c>
      <c r="G5022" s="27" t="s">
        <v>7</v>
      </c>
      <c r="H5022" s="27" t="s">
        <v>2638</v>
      </c>
      <c r="I5022" s="85" t="s">
        <v>2700</v>
      </c>
      <c r="J5022" s="86"/>
    </row>
    <row r="5023" spans="2:10" ht="12.6" customHeight="1" x14ac:dyDescent="0.3">
      <c r="B5023" s="30">
        <f>VLOOKUP($J5017,ASBVs!$A$2:$AP$1041,33,FALSE)</f>
        <v>0.05</v>
      </c>
      <c r="C5023" s="30">
        <f>VLOOKUP($J5017,ASBVs!$A$2:$AP$1041,35,FALSE)</f>
        <v>0.18</v>
      </c>
      <c r="D5023" s="30">
        <f>VLOOKUP($J5017,ASBVs!$A$2:$AP$1041,37,FALSE)</f>
        <v>0.02</v>
      </c>
      <c r="E5023" s="32">
        <f>VLOOKUP($J5017,ASBVs!$A$2:$AP$1041,29,FALSE)</f>
        <v>4.55</v>
      </c>
      <c r="F5023" s="32">
        <f>VLOOKUP($J5017,ASBVs!$A$2:$AP$1041,23,FALSE)</f>
        <v>-0.22</v>
      </c>
      <c r="G5023" s="32">
        <f>VLOOKUP($J5017,ASBVs!$A$2:$AP$1041,25,FALSE)</f>
        <v>0.83</v>
      </c>
      <c r="H5023" s="32">
        <f>VLOOKUP($J5017,ASBVs!$A$2:$AP$1041,27,FALSE)</f>
        <v>2.33</v>
      </c>
      <c r="I5023" s="86"/>
      <c r="J5023" s="86"/>
    </row>
    <row r="5024" spans="2:10" ht="12.6" customHeight="1" x14ac:dyDescent="0.3">
      <c r="B5024" s="33">
        <f>VLOOKUP($J5017,ASBVs!$A$2:$AP$1041,34,FALSE)</f>
        <v>37</v>
      </c>
      <c r="C5024" s="33">
        <f>VLOOKUP($J5017,ASBVs!$A$2:$AP$1041,36,FALSE)</f>
        <v>46</v>
      </c>
      <c r="D5024" s="33">
        <f>VLOOKUP($J5017,ASBVs!$A$2:$AP$1041,38,FALSE)</f>
        <v>30</v>
      </c>
      <c r="E5024" s="33">
        <f>VLOOKUP($J5017,ASBVs!$A$2:$AP$1041,30,FALSE)</f>
        <v>53</v>
      </c>
      <c r="F5024" s="33">
        <f>VLOOKUP($J5017,ASBVs!$A$2:$AP$1041,24,FALSE)</f>
        <v>43</v>
      </c>
      <c r="G5024" s="33">
        <f>VLOOKUP($J5017,ASBVs!$A$2:$AP$1041,26,FALSE)</f>
        <v>43</v>
      </c>
      <c r="H5024" s="33">
        <f>VLOOKUP($J5017,ASBVs!$A$2:$AP$1041,28,FALSE)</f>
        <v>47</v>
      </c>
      <c r="I5024" s="99">
        <f>VLOOKUP($J5017,ASBVs!$A$2:$AQ$1041,43,FALSE)</f>
        <v>6.16</v>
      </c>
      <c r="J5024" s="79"/>
    </row>
    <row r="5025" spans="2:10" ht="12.6" customHeight="1" x14ac:dyDescent="0.3">
      <c r="B5025" s="87" t="s">
        <v>2695</v>
      </c>
      <c r="C5025" s="88"/>
      <c r="D5025" s="89" t="s">
        <v>2699</v>
      </c>
      <c r="E5025" s="90"/>
      <c r="F5025" s="91" t="str">
        <f>VLOOKUP($J5017,ASBVs!$A$2:$F$1041,6,FALSE)</f>
        <v xml:space="preserve"> </v>
      </c>
      <c r="G5025" s="34" t="s">
        <v>2669</v>
      </c>
      <c r="H5025" s="35" t="str">
        <f>VLOOKUP($J5017,ASBVs!$A$2:$AU$1041,46,FALSE)</f>
        <v>3</v>
      </c>
      <c r="I5025" s="34" t="s">
        <v>2670</v>
      </c>
      <c r="J5025" s="35" t="str">
        <f>VLOOKUP($J5017,ASBVs!$A$2:$AU$1041,47,FALSE)</f>
        <v>2</v>
      </c>
    </row>
    <row r="5026" spans="2:10" ht="12.6" customHeight="1" x14ac:dyDescent="0.3">
      <c r="B5026" s="93">
        <f>VLOOKUP($J5017,ASBVs!$A$2:$AS$1041,45,FALSE)</f>
        <v>122.37</v>
      </c>
      <c r="C5026" s="94"/>
      <c r="D5026" s="93">
        <f>VLOOKUP($J5017,ASBVs!$A$2:$AS$1041,44,FALSE)</f>
        <v>162.88999999999999</v>
      </c>
      <c r="E5026" s="94"/>
      <c r="F5026" s="92"/>
      <c r="G5026" s="34" t="s">
        <v>2671</v>
      </c>
      <c r="H5026" s="35" t="str">
        <f>VLOOKUP($J5017,ASBVs!$A$2:$AW$1041,48,FALSE)</f>
        <v>2</v>
      </c>
      <c r="I5026" s="34" t="s">
        <v>2672</v>
      </c>
      <c r="J5026" s="35">
        <f>VLOOKUP($J5017,ASBVs!$A$2:$AW$1041,49,FALSE)</f>
        <v>3</v>
      </c>
    </row>
    <row r="5027" spans="2:10" ht="12.6" customHeight="1" x14ac:dyDescent="0.3">
      <c r="B5027" s="36" t="s">
        <v>2696</v>
      </c>
      <c r="C5027" s="95" t="str">
        <f>VLOOKUP($J5017,ASBVs!$A$2:$E$1041,5,FALSE)</f>
        <v xml:space="preserve">Individual </v>
      </c>
      <c r="D5027" s="96"/>
      <c r="E5027" s="97" t="s">
        <v>2697</v>
      </c>
      <c r="F5027" s="98"/>
      <c r="G5027" s="74"/>
      <c r="H5027" s="75"/>
      <c r="I5027" s="37" t="s">
        <v>2698</v>
      </c>
      <c r="J5027" s="38"/>
    </row>
    <row r="5029" spans="2:10" ht="12.6" customHeight="1" x14ac:dyDescent="0.3">
      <c r="B5029" s="76" t="s">
        <v>2692</v>
      </c>
      <c r="C5029" s="77"/>
      <c r="D5029" s="20" t="str">
        <f>VLOOKUP($J5029,ASBVs!$A$2:$B$1041,2,FALSE)</f>
        <v>226290</v>
      </c>
      <c r="E5029" s="21"/>
      <c r="F5029" s="22" t="str">
        <f>VLOOKUP($J5029,ASBVs!$A$2:$J$1041,10,FALSE)</f>
        <v>Single</v>
      </c>
      <c r="G5029" s="78" t="str">
        <f>VLOOKUP($J5029,ASBVs!$A$2:$AX$1041,50,FALSE)</f>
        <v>«««««</v>
      </c>
      <c r="H5029" s="79"/>
      <c r="I5029" s="23" t="s">
        <v>2693</v>
      </c>
      <c r="J5029" s="24">
        <v>410</v>
      </c>
    </row>
    <row r="5030" spans="2:10" ht="12.6" customHeight="1" x14ac:dyDescent="0.3">
      <c r="B5030" s="25" t="s">
        <v>2694</v>
      </c>
      <c r="C5030" s="80" t="str">
        <f>VLOOKUP($J5029,ASBVs!$A$2:$H$1041,8,FALSE)</f>
        <v>193431</v>
      </c>
      <c r="D5030" s="80"/>
      <c r="E5030" s="81"/>
      <c r="F5030" s="26" t="s">
        <v>2639</v>
      </c>
      <c r="G5030" s="82">
        <f>VLOOKUP($J5029,ASBVs!$A$2:$I$1041,9,FALSE)</f>
        <v>44736</v>
      </c>
      <c r="H5030" s="83"/>
      <c r="I5030" s="83"/>
      <c r="J5030" s="84"/>
    </row>
    <row r="5031" spans="2:10" ht="12.6" customHeight="1" x14ac:dyDescent="0.3">
      <c r="B5031" s="27" t="s">
        <v>0</v>
      </c>
      <c r="C5031" s="28" t="s">
        <v>1</v>
      </c>
      <c r="D5031" s="28" t="s">
        <v>2</v>
      </c>
      <c r="E5031" s="28" t="s">
        <v>3</v>
      </c>
      <c r="F5031" s="27" t="s">
        <v>4</v>
      </c>
      <c r="G5031" s="28" t="s">
        <v>1093</v>
      </c>
      <c r="H5031" s="28" t="s">
        <v>1092</v>
      </c>
      <c r="I5031" s="28" t="s">
        <v>5</v>
      </c>
      <c r="J5031" s="28" t="s">
        <v>2652</v>
      </c>
    </row>
    <row r="5032" spans="2:10" ht="12.6" customHeight="1" x14ac:dyDescent="0.3">
      <c r="B5032" s="29">
        <f>VLOOKUP($J5029,ASBVs!$A$2:$AP$1041,11,FALSE)</f>
        <v>0.53</v>
      </c>
      <c r="C5032" s="29">
        <f>VLOOKUP($J5029,ASBVs!$A$2:$AP$1041,13,FALSE)</f>
        <v>8.86</v>
      </c>
      <c r="D5032" s="29">
        <f>VLOOKUP($J5029,ASBVs!$A$2:$AP$1041,15,FALSE)</f>
        <v>12.26</v>
      </c>
      <c r="E5032" s="29">
        <f>VLOOKUP($J5029,ASBVs!$A$2:$AP$1041,17,FALSE)</f>
        <v>0.53</v>
      </c>
      <c r="F5032" s="29">
        <f>VLOOKUP($J5029,ASBVs!$A$2:$AP$1041,19,FALSE)</f>
        <v>1.98</v>
      </c>
      <c r="G5032" s="39">
        <f>VLOOKUP($J5029,ASBVs!$A$2:$AP$1041,41,FALSE)</f>
        <v>0.56000000000000005</v>
      </c>
      <c r="H5032" s="39">
        <f>VLOOKUP($J5029,ASBVs!$A$2:$AP$1041,39,FALSE)</f>
        <v>0.35</v>
      </c>
      <c r="I5032" s="29">
        <f>VLOOKUP($J5029,ASBVs!$A$2:$AP$1041,21,FALSE)</f>
        <v>0.03</v>
      </c>
      <c r="J5032" s="39">
        <f>VLOOKUP($J5029,ASBVs!$A$2:$AP$1041,31,FALSE)</f>
        <v>0.36</v>
      </c>
    </row>
    <row r="5033" spans="2:10" ht="12.6" customHeight="1" x14ac:dyDescent="0.3">
      <c r="B5033" s="29">
        <f>VLOOKUP($J5029,ASBVs!$A$2:$AP$1041,12,FALSE)</f>
        <v>70</v>
      </c>
      <c r="C5033" s="29">
        <f>VLOOKUP($J5029,ASBVs!$A$2:$AP$1041,14,FALSE)</f>
        <v>72</v>
      </c>
      <c r="D5033" s="29">
        <f>VLOOKUP($J5029,ASBVs!$A$2:$AP$1041,16,FALSE)</f>
        <v>64</v>
      </c>
      <c r="E5033" s="29">
        <f>VLOOKUP($J5029,ASBVs!$A$2:$AP$1041,18,FALSE)</f>
        <v>68</v>
      </c>
      <c r="F5033" s="29">
        <f>VLOOKUP($J5029,ASBVs!$A$2:$AP$1041,20,FALSE)</f>
        <v>67</v>
      </c>
      <c r="G5033" s="29">
        <f>VLOOKUP($J5029,ASBVs!$A$2:$AP$1041,42,FALSE)</f>
        <v>60</v>
      </c>
      <c r="H5033" s="29">
        <f>VLOOKUP($J5029,ASBVs!$A$2:$AP$1041,40,FALSE)</f>
        <v>52</v>
      </c>
      <c r="I5033" s="29">
        <f>VLOOKUP($J5029,ASBVs!$A$2:$AP$1041,22,FALSE)</f>
        <v>64</v>
      </c>
      <c r="J5033" s="29">
        <f>VLOOKUP($J5029,ASBVs!$A$2:$AP$1041,32,FALSE)</f>
        <v>58</v>
      </c>
    </row>
    <row r="5034" spans="2:10" ht="12.6" customHeight="1" x14ac:dyDescent="0.3">
      <c r="B5034" s="31" t="s">
        <v>1089</v>
      </c>
      <c r="C5034" s="27" t="s">
        <v>1090</v>
      </c>
      <c r="D5034" s="27" t="s">
        <v>1091</v>
      </c>
      <c r="E5034" s="27" t="s">
        <v>8</v>
      </c>
      <c r="F5034" s="27" t="s">
        <v>6</v>
      </c>
      <c r="G5034" s="27" t="s">
        <v>7</v>
      </c>
      <c r="H5034" s="27" t="s">
        <v>2638</v>
      </c>
      <c r="I5034" s="85" t="s">
        <v>2700</v>
      </c>
      <c r="J5034" s="86"/>
    </row>
    <row r="5035" spans="2:10" ht="12.6" customHeight="1" x14ac:dyDescent="0.3">
      <c r="B5035" s="30">
        <f>VLOOKUP($J5029,ASBVs!$A$2:$AP$1041,33,FALSE)</f>
        <v>0.05</v>
      </c>
      <c r="C5035" s="30">
        <f>VLOOKUP($J5029,ASBVs!$A$2:$AP$1041,35,FALSE)</f>
        <v>0.31</v>
      </c>
      <c r="D5035" s="30">
        <f>VLOOKUP($J5029,ASBVs!$A$2:$AP$1041,37,FALSE)</f>
        <v>0.02</v>
      </c>
      <c r="E5035" s="32">
        <f>VLOOKUP($J5029,ASBVs!$A$2:$AP$1041,29,FALSE)</f>
        <v>4.43</v>
      </c>
      <c r="F5035" s="32">
        <f>VLOOKUP($J5029,ASBVs!$A$2:$AP$1041,23,FALSE)</f>
        <v>-0.08</v>
      </c>
      <c r="G5035" s="32">
        <f>VLOOKUP($J5029,ASBVs!$A$2:$AP$1041,25,FALSE)</f>
        <v>4.28</v>
      </c>
      <c r="H5035" s="32">
        <f>VLOOKUP($J5029,ASBVs!$A$2:$AP$1041,27,FALSE)</f>
        <v>2.0099999999999998</v>
      </c>
      <c r="I5035" s="86"/>
      <c r="J5035" s="86"/>
    </row>
    <row r="5036" spans="2:10" ht="12.6" customHeight="1" x14ac:dyDescent="0.3">
      <c r="B5036" s="33">
        <f>VLOOKUP($J5029,ASBVs!$A$2:$AP$1041,34,FALSE)</f>
        <v>46</v>
      </c>
      <c r="C5036" s="33">
        <f>VLOOKUP($J5029,ASBVs!$A$2:$AP$1041,36,FALSE)</f>
        <v>55</v>
      </c>
      <c r="D5036" s="33">
        <f>VLOOKUP($J5029,ASBVs!$A$2:$AP$1041,38,FALSE)</f>
        <v>38</v>
      </c>
      <c r="E5036" s="33">
        <f>VLOOKUP($J5029,ASBVs!$A$2:$AP$1041,30,FALSE)</f>
        <v>62</v>
      </c>
      <c r="F5036" s="33">
        <f>VLOOKUP($J5029,ASBVs!$A$2:$AP$1041,24,FALSE)</f>
        <v>52</v>
      </c>
      <c r="G5036" s="33">
        <f>VLOOKUP($J5029,ASBVs!$A$2:$AP$1041,26,FALSE)</f>
        <v>51</v>
      </c>
      <c r="H5036" s="33">
        <f>VLOOKUP($J5029,ASBVs!$A$2:$AP$1041,28,FALSE)</f>
        <v>55</v>
      </c>
      <c r="I5036" s="99">
        <f>VLOOKUP($J5029,ASBVs!$A$2:$AQ$1041,43,FALSE)</f>
        <v>8.8899999999999988</v>
      </c>
      <c r="J5036" s="79"/>
    </row>
    <row r="5037" spans="2:10" ht="12.6" customHeight="1" x14ac:dyDescent="0.3">
      <c r="B5037" s="87" t="s">
        <v>2695</v>
      </c>
      <c r="C5037" s="88"/>
      <c r="D5037" s="89" t="s">
        <v>2699</v>
      </c>
      <c r="E5037" s="90"/>
      <c r="F5037" s="91" t="str">
        <f>VLOOKUP($J5029,ASBVs!$A$2:$F$1041,6,FALSE)</f>
        <v xml:space="preserve"> </v>
      </c>
      <c r="G5037" s="34" t="s">
        <v>2669</v>
      </c>
      <c r="H5037" s="35" t="str">
        <f>VLOOKUP($J5029,ASBVs!$A$2:$AU$1041,46,FALSE)</f>
        <v>2</v>
      </c>
      <c r="I5037" s="34" t="s">
        <v>2670</v>
      </c>
      <c r="J5037" s="35" t="str">
        <f>VLOOKUP($J5029,ASBVs!$A$2:$AU$1041,47,FALSE)</f>
        <v>2</v>
      </c>
    </row>
    <row r="5038" spans="2:10" ht="12.6" customHeight="1" x14ac:dyDescent="0.3">
      <c r="B5038" s="93">
        <f>VLOOKUP($J5029,ASBVs!$A$2:$AS$1041,45,FALSE)</f>
        <v>133.05000000000001</v>
      </c>
      <c r="C5038" s="94"/>
      <c r="D5038" s="93">
        <f>VLOOKUP($J5029,ASBVs!$A$2:$AS$1041,44,FALSE)</f>
        <v>173.43</v>
      </c>
      <c r="E5038" s="94"/>
      <c r="F5038" s="92"/>
      <c r="G5038" s="34" t="s">
        <v>2671</v>
      </c>
      <c r="H5038" s="35" t="str">
        <f>VLOOKUP($J5029,ASBVs!$A$2:$AW$1041,48,FALSE)</f>
        <v>2</v>
      </c>
      <c r="I5038" s="34" t="s">
        <v>2672</v>
      </c>
      <c r="J5038" s="35">
        <f>VLOOKUP($J5029,ASBVs!$A$2:$AW$1041,49,FALSE)</f>
        <v>4</v>
      </c>
    </row>
    <row r="5039" spans="2:10" ht="12.6" customHeight="1" x14ac:dyDescent="0.3">
      <c r="B5039" s="36" t="s">
        <v>2696</v>
      </c>
      <c r="C5039" s="95" t="str">
        <f>VLOOKUP($J5029,ASBVs!$A$2:$E$1041,5,FALSE)</f>
        <v xml:space="preserve">Individual </v>
      </c>
      <c r="D5039" s="96"/>
      <c r="E5039" s="97" t="s">
        <v>2697</v>
      </c>
      <c r="F5039" s="98"/>
      <c r="G5039" s="74"/>
      <c r="H5039" s="75"/>
      <c r="I5039" s="37" t="s">
        <v>2698</v>
      </c>
      <c r="J5039" s="38"/>
    </row>
    <row r="5041" spans="2:10" ht="12.6" customHeight="1" x14ac:dyDescent="0.3">
      <c r="B5041" s="76" t="s">
        <v>2692</v>
      </c>
      <c r="C5041" s="77"/>
      <c r="D5041" s="20" t="str">
        <f>VLOOKUP($J5041,ASBVs!$A$2:$B$1041,2,FALSE)</f>
        <v>224879</v>
      </c>
      <c r="E5041" s="21"/>
      <c r="F5041" s="22" t="str">
        <f>VLOOKUP($J5041,ASBVs!$A$2:$J$1041,10,FALSE)</f>
        <v>Twin</v>
      </c>
      <c r="G5041" s="78" t="str">
        <f>VLOOKUP($J5041,ASBVs!$A$2:$AX$1041,50,FALSE)</f>
        <v xml:space="preserve"> </v>
      </c>
      <c r="H5041" s="79"/>
      <c r="I5041" s="23" t="s">
        <v>2693</v>
      </c>
      <c r="J5041" s="24">
        <v>411</v>
      </c>
    </row>
    <row r="5042" spans="2:10" ht="12.6" customHeight="1" x14ac:dyDescent="0.3">
      <c r="B5042" s="25" t="s">
        <v>2694</v>
      </c>
      <c r="C5042" s="80" t="str">
        <f>VLOOKUP($J5041,ASBVs!$A$2:$H$1041,8,FALSE)</f>
        <v>184292</v>
      </c>
      <c r="D5042" s="80"/>
      <c r="E5042" s="81"/>
      <c r="F5042" s="26" t="s">
        <v>2639</v>
      </c>
      <c r="G5042" s="82">
        <f>VLOOKUP($J5041,ASBVs!$A$2:$I$1041,9,FALSE)</f>
        <v>44712</v>
      </c>
      <c r="H5042" s="83"/>
      <c r="I5042" s="83"/>
      <c r="J5042" s="84"/>
    </row>
    <row r="5043" spans="2:10" ht="12.6" customHeight="1" x14ac:dyDescent="0.3">
      <c r="B5043" s="27" t="s">
        <v>0</v>
      </c>
      <c r="C5043" s="28" t="s">
        <v>1</v>
      </c>
      <c r="D5043" s="28" t="s">
        <v>2</v>
      </c>
      <c r="E5043" s="28" t="s">
        <v>3</v>
      </c>
      <c r="F5043" s="27" t="s">
        <v>4</v>
      </c>
      <c r="G5043" s="28" t="s">
        <v>1093</v>
      </c>
      <c r="H5043" s="28" t="s">
        <v>1092</v>
      </c>
      <c r="I5043" s="28" t="s">
        <v>5</v>
      </c>
      <c r="J5043" s="28" t="s">
        <v>2652</v>
      </c>
    </row>
    <row r="5044" spans="2:10" ht="12.6" customHeight="1" x14ac:dyDescent="0.3">
      <c r="B5044" s="29">
        <f>VLOOKUP($J5041,ASBVs!$A$2:$AP$1041,11,FALSE)</f>
        <v>0.28000000000000003</v>
      </c>
      <c r="C5044" s="29">
        <f>VLOOKUP($J5041,ASBVs!$A$2:$AP$1041,13,FALSE)</f>
        <v>7.06</v>
      </c>
      <c r="D5044" s="29">
        <f>VLOOKUP($J5041,ASBVs!$A$2:$AP$1041,15,FALSE)</f>
        <v>7.17</v>
      </c>
      <c r="E5044" s="29">
        <f>VLOOKUP($J5041,ASBVs!$A$2:$AP$1041,17,FALSE)</f>
        <v>1.3</v>
      </c>
      <c r="F5044" s="29">
        <f>VLOOKUP($J5041,ASBVs!$A$2:$AP$1041,19,FALSE)</f>
        <v>3.02</v>
      </c>
      <c r="G5044" s="39">
        <f>VLOOKUP($J5041,ASBVs!$A$2:$AP$1041,41,FALSE)</f>
        <v>0.57999999999999996</v>
      </c>
      <c r="H5044" s="39">
        <f>VLOOKUP($J5041,ASBVs!$A$2:$AP$1041,39,FALSE)</f>
        <v>0.36</v>
      </c>
      <c r="I5044" s="29">
        <f>VLOOKUP($J5041,ASBVs!$A$2:$AP$1041,21,FALSE)</f>
        <v>-0.17</v>
      </c>
      <c r="J5044" s="39">
        <f>VLOOKUP($J5041,ASBVs!$A$2:$AP$1041,31,FALSE)</f>
        <v>0.36</v>
      </c>
    </row>
    <row r="5045" spans="2:10" ht="12.6" customHeight="1" x14ac:dyDescent="0.3">
      <c r="B5045" s="29">
        <f>VLOOKUP($J5041,ASBVs!$A$2:$AP$1041,12,FALSE)</f>
        <v>69</v>
      </c>
      <c r="C5045" s="29">
        <f>VLOOKUP($J5041,ASBVs!$A$2:$AP$1041,14,FALSE)</f>
        <v>71</v>
      </c>
      <c r="D5045" s="29">
        <f>VLOOKUP($J5041,ASBVs!$A$2:$AP$1041,16,FALSE)</f>
        <v>67</v>
      </c>
      <c r="E5045" s="29">
        <f>VLOOKUP($J5041,ASBVs!$A$2:$AP$1041,18,FALSE)</f>
        <v>68</v>
      </c>
      <c r="F5045" s="29">
        <f>VLOOKUP($J5041,ASBVs!$A$2:$AP$1041,20,FALSE)</f>
        <v>67</v>
      </c>
      <c r="G5045" s="29">
        <f>VLOOKUP($J5041,ASBVs!$A$2:$AP$1041,42,FALSE)</f>
        <v>62</v>
      </c>
      <c r="H5045" s="29">
        <f>VLOOKUP($J5041,ASBVs!$A$2:$AP$1041,40,FALSE)</f>
        <v>54</v>
      </c>
      <c r="I5045" s="29">
        <f>VLOOKUP($J5041,ASBVs!$A$2:$AP$1041,22,FALSE)</f>
        <v>66</v>
      </c>
      <c r="J5045" s="29">
        <f>VLOOKUP($J5041,ASBVs!$A$2:$AP$1041,32,FALSE)</f>
        <v>60</v>
      </c>
    </row>
    <row r="5046" spans="2:10" ht="12.6" customHeight="1" x14ac:dyDescent="0.3">
      <c r="B5046" s="31" t="s">
        <v>1089</v>
      </c>
      <c r="C5046" s="27" t="s">
        <v>1090</v>
      </c>
      <c r="D5046" s="27" t="s">
        <v>1091</v>
      </c>
      <c r="E5046" s="27" t="s">
        <v>8</v>
      </c>
      <c r="F5046" s="27" t="s">
        <v>6</v>
      </c>
      <c r="G5046" s="27" t="s">
        <v>7</v>
      </c>
      <c r="H5046" s="27" t="s">
        <v>2638</v>
      </c>
      <c r="I5046" s="85" t="s">
        <v>2700</v>
      </c>
      <c r="J5046" s="86"/>
    </row>
    <row r="5047" spans="2:10" ht="12.6" customHeight="1" x14ac:dyDescent="0.3">
      <c r="B5047" s="30">
        <f>VLOOKUP($J5041,ASBVs!$A$2:$AP$1041,33,FALSE)</f>
        <v>7.0000000000000007E-2</v>
      </c>
      <c r="C5047" s="30">
        <f>VLOOKUP($J5041,ASBVs!$A$2:$AP$1041,35,FALSE)</f>
        <v>0.37</v>
      </c>
      <c r="D5047" s="30">
        <f>VLOOKUP($J5041,ASBVs!$A$2:$AP$1041,37,FALSE)</f>
        <v>1E-3</v>
      </c>
      <c r="E5047" s="32">
        <f>VLOOKUP($J5041,ASBVs!$A$2:$AP$1041,29,FALSE)</f>
        <v>3.39</v>
      </c>
      <c r="F5047" s="32">
        <f>VLOOKUP($J5041,ASBVs!$A$2:$AP$1041,23,FALSE)</f>
        <v>-0.19</v>
      </c>
      <c r="G5047" s="32">
        <f>VLOOKUP($J5041,ASBVs!$A$2:$AP$1041,25,FALSE)</f>
        <v>2.19</v>
      </c>
      <c r="H5047" s="32">
        <f>VLOOKUP($J5041,ASBVs!$A$2:$AP$1041,27,FALSE)</f>
        <v>2.2999999999999998</v>
      </c>
      <c r="I5047" s="86"/>
      <c r="J5047" s="86"/>
    </row>
    <row r="5048" spans="2:10" ht="12.6" customHeight="1" x14ac:dyDescent="0.3">
      <c r="B5048" s="33">
        <f>VLOOKUP($J5041,ASBVs!$A$2:$AP$1041,34,FALSE)</f>
        <v>48</v>
      </c>
      <c r="C5048" s="33">
        <f>VLOOKUP($J5041,ASBVs!$A$2:$AP$1041,36,FALSE)</f>
        <v>57</v>
      </c>
      <c r="D5048" s="33">
        <f>VLOOKUP($J5041,ASBVs!$A$2:$AP$1041,38,FALSE)</f>
        <v>41</v>
      </c>
      <c r="E5048" s="33">
        <f>VLOOKUP($J5041,ASBVs!$A$2:$AP$1041,30,FALSE)</f>
        <v>62</v>
      </c>
      <c r="F5048" s="33">
        <f>VLOOKUP($J5041,ASBVs!$A$2:$AP$1041,24,FALSE)</f>
        <v>54</v>
      </c>
      <c r="G5048" s="33">
        <f>VLOOKUP($J5041,ASBVs!$A$2:$AP$1041,26,FALSE)</f>
        <v>54</v>
      </c>
      <c r="H5048" s="33">
        <f>VLOOKUP($J5041,ASBVs!$A$2:$AP$1041,28,FALSE)</f>
        <v>57</v>
      </c>
      <c r="I5048" s="99">
        <f>VLOOKUP($J5041,ASBVs!$A$2:$AQ$1041,43,FALSE)</f>
        <v>6.89</v>
      </c>
      <c r="J5048" s="79"/>
    </row>
    <row r="5049" spans="2:10" ht="12.6" customHeight="1" x14ac:dyDescent="0.3">
      <c r="B5049" s="87" t="s">
        <v>2695</v>
      </c>
      <c r="C5049" s="88"/>
      <c r="D5049" s="89" t="s">
        <v>2699</v>
      </c>
      <c r="E5049" s="90"/>
      <c r="F5049" s="91" t="str">
        <f>VLOOKUP($J5041,ASBVs!$A$2:$F$1041,6,FALSE)</f>
        <v xml:space="preserve"> </v>
      </c>
      <c r="G5049" s="34" t="s">
        <v>2669</v>
      </c>
      <c r="H5049" s="35" t="str">
        <f>VLOOKUP($J5041,ASBVs!$A$2:$AU$1041,46,FALSE)</f>
        <v>1</v>
      </c>
      <c r="I5049" s="34" t="s">
        <v>2670</v>
      </c>
      <c r="J5049" s="35" t="str">
        <f>VLOOKUP($J5041,ASBVs!$A$2:$AU$1041,47,FALSE)</f>
        <v>2</v>
      </c>
    </row>
    <row r="5050" spans="2:10" ht="12.6" customHeight="1" x14ac:dyDescent="0.3">
      <c r="B5050" s="93">
        <f>VLOOKUP($J5041,ASBVs!$A$2:$AS$1041,45,FALSE)</f>
        <v>131.66</v>
      </c>
      <c r="C5050" s="94"/>
      <c r="D5050" s="93">
        <f>VLOOKUP($J5041,ASBVs!$A$2:$AS$1041,44,FALSE)</f>
        <v>182.59</v>
      </c>
      <c r="E5050" s="94"/>
      <c r="F5050" s="92"/>
      <c r="G5050" s="34" t="s">
        <v>2671</v>
      </c>
      <c r="H5050" s="35" t="str">
        <f>VLOOKUP($J5041,ASBVs!$A$2:$AW$1041,48,FALSE)</f>
        <v>2</v>
      </c>
      <c r="I5050" s="34" t="s">
        <v>2672</v>
      </c>
      <c r="J5050" s="35">
        <f>VLOOKUP($J5041,ASBVs!$A$2:$AW$1041,49,FALSE)</f>
        <v>3</v>
      </c>
    </row>
    <row r="5051" spans="2:10" ht="12.6" customHeight="1" x14ac:dyDescent="0.3">
      <c r="B5051" s="36" t="s">
        <v>2696</v>
      </c>
      <c r="C5051" s="95" t="str">
        <f>VLOOKUP($J5041,ASBVs!$A$2:$E$1041,5,FALSE)</f>
        <v xml:space="preserve">Individual </v>
      </c>
      <c r="D5051" s="96"/>
      <c r="E5051" s="97" t="s">
        <v>2697</v>
      </c>
      <c r="F5051" s="98"/>
      <c r="G5051" s="74"/>
      <c r="H5051" s="75"/>
      <c r="I5051" s="37" t="s">
        <v>2698</v>
      </c>
      <c r="J5051" s="38"/>
    </row>
    <row r="5053" spans="2:10" ht="12.6" customHeight="1" x14ac:dyDescent="0.3">
      <c r="B5053" s="76" t="s">
        <v>2692</v>
      </c>
      <c r="C5053" s="77"/>
      <c r="D5053" s="20" t="str">
        <f>VLOOKUP($J5053,ASBVs!$A$2:$B$1041,2,FALSE)</f>
        <v>224244</v>
      </c>
      <c r="E5053" s="21"/>
      <c r="F5053" s="22" t="str">
        <f>VLOOKUP($J5053,ASBVs!$A$2:$J$1041,10,FALSE)</f>
        <v>Twin</v>
      </c>
      <c r="G5053" s="78" t="str">
        <f>VLOOKUP($J5053,ASBVs!$A$2:$AX$1041,50,FALSE)</f>
        <v>«««««</v>
      </c>
      <c r="H5053" s="79"/>
      <c r="I5053" s="23" t="s">
        <v>2693</v>
      </c>
      <c r="J5053" s="24">
        <v>412</v>
      </c>
    </row>
    <row r="5054" spans="2:10" ht="12.6" customHeight="1" x14ac:dyDescent="0.3">
      <c r="B5054" s="25" t="s">
        <v>2694</v>
      </c>
      <c r="C5054" s="80" t="str">
        <f>VLOOKUP($J5053,ASBVs!$A$2:$H$1041,8,FALSE)</f>
        <v>184292</v>
      </c>
      <c r="D5054" s="80"/>
      <c r="E5054" s="81"/>
      <c r="F5054" s="26" t="s">
        <v>2639</v>
      </c>
      <c r="G5054" s="82">
        <f>VLOOKUP($J5053,ASBVs!$A$2:$I$1041,9,FALSE)</f>
        <v>44708</v>
      </c>
      <c r="H5054" s="83"/>
      <c r="I5054" s="83"/>
      <c r="J5054" s="84"/>
    </row>
    <row r="5055" spans="2:10" ht="12.6" customHeight="1" x14ac:dyDescent="0.3">
      <c r="B5055" s="27" t="s">
        <v>0</v>
      </c>
      <c r="C5055" s="28" t="s">
        <v>1</v>
      </c>
      <c r="D5055" s="28" t="s">
        <v>2</v>
      </c>
      <c r="E5055" s="28" t="s">
        <v>3</v>
      </c>
      <c r="F5055" s="27" t="s">
        <v>4</v>
      </c>
      <c r="G5055" s="28" t="s">
        <v>1093</v>
      </c>
      <c r="H5055" s="28" t="s">
        <v>1092</v>
      </c>
      <c r="I5055" s="28" t="s">
        <v>5</v>
      </c>
      <c r="J5055" s="28" t="s">
        <v>2652</v>
      </c>
    </row>
    <row r="5056" spans="2:10" ht="12.6" customHeight="1" x14ac:dyDescent="0.3">
      <c r="B5056" s="29">
        <f>VLOOKUP($J5053,ASBVs!$A$2:$AP$1041,11,FALSE)</f>
        <v>0.55000000000000004</v>
      </c>
      <c r="C5056" s="29">
        <f>VLOOKUP($J5053,ASBVs!$A$2:$AP$1041,13,FALSE)</f>
        <v>7.88</v>
      </c>
      <c r="D5056" s="29">
        <f>VLOOKUP($J5053,ASBVs!$A$2:$AP$1041,15,FALSE)</f>
        <v>11.46</v>
      </c>
      <c r="E5056" s="29">
        <f>VLOOKUP($J5053,ASBVs!$A$2:$AP$1041,17,FALSE)</f>
        <v>1.06</v>
      </c>
      <c r="F5056" s="29">
        <f>VLOOKUP($J5053,ASBVs!$A$2:$AP$1041,19,FALSE)</f>
        <v>1.86</v>
      </c>
      <c r="G5056" s="39">
        <f>VLOOKUP($J5053,ASBVs!$A$2:$AP$1041,41,FALSE)</f>
        <v>0.56000000000000005</v>
      </c>
      <c r="H5056" s="39">
        <f>VLOOKUP($J5053,ASBVs!$A$2:$AP$1041,39,FALSE)</f>
        <v>0.28999999999999998</v>
      </c>
      <c r="I5056" s="29">
        <f>VLOOKUP($J5053,ASBVs!$A$2:$AP$1041,21,FALSE)</f>
        <v>0.7</v>
      </c>
      <c r="J5056" s="39">
        <f>VLOOKUP($J5053,ASBVs!$A$2:$AP$1041,31,FALSE)</f>
        <v>0.37</v>
      </c>
    </row>
    <row r="5057" spans="2:10" ht="12.6" customHeight="1" x14ac:dyDescent="0.3">
      <c r="B5057" s="29">
        <f>VLOOKUP($J5053,ASBVs!$A$2:$AP$1041,12,FALSE)</f>
        <v>69</v>
      </c>
      <c r="C5057" s="29">
        <f>VLOOKUP($J5053,ASBVs!$A$2:$AP$1041,14,FALSE)</f>
        <v>72</v>
      </c>
      <c r="D5057" s="29">
        <f>VLOOKUP($J5053,ASBVs!$A$2:$AP$1041,16,FALSE)</f>
        <v>69</v>
      </c>
      <c r="E5057" s="29">
        <f>VLOOKUP($J5053,ASBVs!$A$2:$AP$1041,18,FALSE)</f>
        <v>68</v>
      </c>
      <c r="F5057" s="29">
        <f>VLOOKUP($J5053,ASBVs!$A$2:$AP$1041,20,FALSE)</f>
        <v>67</v>
      </c>
      <c r="G5057" s="29">
        <f>VLOOKUP($J5053,ASBVs!$A$2:$AP$1041,42,FALSE)</f>
        <v>64</v>
      </c>
      <c r="H5057" s="29">
        <f>VLOOKUP($J5053,ASBVs!$A$2:$AP$1041,40,FALSE)</f>
        <v>56</v>
      </c>
      <c r="I5057" s="29">
        <f>VLOOKUP($J5053,ASBVs!$A$2:$AP$1041,22,FALSE)</f>
        <v>67</v>
      </c>
      <c r="J5057" s="29">
        <f>VLOOKUP($J5053,ASBVs!$A$2:$AP$1041,32,FALSE)</f>
        <v>62</v>
      </c>
    </row>
    <row r="5058" spans="2:10" ht="12.6" customHeight="1" x14ac:dyDescent="0.3">
      <c r="B5058" s="31" t="s">
        <v>1089</v>
      </c>
      <c r="C5058" s="27" t="s">
        <v>1090</v>
      </c>
      <c r="D5058" s="27" t="s">
        <v>1091</v>
      </c>
      <c r="E5058" s="27" t="s">
        <v>8</v>
      </c>
      <c r="F5058" s="27" t="s">
        <v>6</v>
      </c>
      <c r="G5058" s="27" t="s">
        <v>7</v>
      </c>
      <c r="H5058" s="27" t="s">
        <v>2638</v>
      </c>
      <c r="I5058" s="85" t="s">
        <v>2700</v>
      </c>
      <c r="J5058" s="86"/>
    </row>
    <row r="5059" spans="2:10" ht="12.6" customHeight="1" x14ac:dyDescent="0.3">
      <c r="B5059" s="30">
        <f>VLOOKUP($J5053,ASBVs!$A$2:$AP$1041,33,FALSE)</f>
        <v>0.04</v>
      </c>
      <c r="C5059" s="30">
        <f>VLOOKUP($J5053,ASBVs!$A$2:$AP$1041,35,FALSE)</f>
        <v>0.28999999999999998</v>
      </c>
      <c r="D5059" s="30">
        <f>VLOOKUP($J5053,ASBVs!$A$2:$AP$1041,37,FALSE)</f>
        <v>0.02</v>
      </c>
      <c r="E5059" s="32">
        <f>VLOOKUP($J5053,ASBVs!$A$2:$AP$1041,29,FALSE)</f>
        <v>3.36</v>
      </c>
      <c r="F5059" s="32">
        <f>VLOOKUP($J5053,ASBVs!$A$2:$AP$1041,23,FALSE)</f>
        <v>7.0000000000000007E-2</v>
      </c>
      <c r="G5059" s="32">
        <f>VLOOKUP($J5053,ASBVs!$A$2:$AP$1041,25,FALSE)</f>
        <v>5.22</v>
      </c>
      <c r="H5059" s="32">
        <f>VLOOKUP($J5053,ASBVs!$A$2:$AP$1041,27,FALSE)</f>
        <v>1.91</v>
      </c>
      <c r="I5059" s="86"/>
      <c r="J5059" s="86"/>
    </row>
    <row r="5060" spans="2:10" ht="12.6" customHeight="1" x14ac:dyDescent="0.3">
      <c r="B5060" s="33">
        <f>VLOOKUP($J5053,ASBVs!$A$2:$AP$1041,34,FALSE)</f>
        <v>50</v>
      </c>
      <c r="C5060" s="33">
        <f>VLOOKUP($J5053,ASBVs!$A$2:$AP$1041,36,FALSE)</f>
        <v>59</v>
      </c>
      <c r="D5060" s="33">
        <f>VLOOKUP($J5053,ASBVs!$A$2:$AP$1041,38,FALSE)</f>
        <v>42</v>
      </c>
      <c r="E5060" s="33">
        <f>VLOOKUP($J5053,ASBVs!$A$2:$AP$1041,30,FALSE)</f>
        <v>63</v>
      </c>
      <c r="F5060" s="33">
        <f>VLOOKUP($J5053,ASBVs!$A$2:$AP$1041,24,FALSE)</f>
        <v>55</v>
      </c>
      <c r="G5060" s="33">
        <f>VLOOKUP($J5053,ASBVs!$A$2:$AP$1041,26,FALSE)</f>
        <v>54</v>
      </c>
      <c r="H5060" s="33">
        <f>VLOOKUP($J5053,ASBVs!$A$2:$AP$1041,28,FALSE)</f>
        <v>57</v>
      </c>
      <c r="I5060" s="99">
        <f>VLOOKUP($J5053,ASBVs!$A$2:$AQ$1041,43,FALSE)</f>
        <v>8.58</v>
      </c>
      <c r="J5060" s="79"/>
    </row>
    <row r="5061" spans="2:10" ht="12.6" customHeight="1" x14ac:dyDescent="0.3">
      <c r="B5061" s="87" t="s">
        <v>2695</v>
      </c>
      <c r="C5061" s="88"/>
      <c r="D5061" s="89" t="s">
        <v>2699</v>
      </c>
      <c r="E5061" s="90"/>
      <c r="F5061" s="91" t="str">
        <f>VLOOKUP($J5053,ASBVs!$A$2:$F$1041,6,FALSE)</f>
        <v xml:space="preserve"> </v>
      </c>
      <c r="G5061" s="34" t="s">
        <v>2669</v>
      </c>
      <c r="H5061" s="35" t="str">
        <f>VLOOKUP($J5053,ASBVs!$A$2:$AU$1041,46,FALSE)</f>
        <v>2</v>
      </c>
      <c r="I5061" s="34" t="s">
        <v>2670</v>
      </c>
      <c r="J5061" s="35" t="str">
        <f>VLOOKUP($J5053,ASBVs!$A$2:$AU$1041,47,FALSE)</f>
        <v>2</v>
      </c>
    </row>
    <row r="5062" spans="2:10" ht="12.6" customHeight="1" x14ac:dyDescent="0.3">
      <c r="B5062" s="93">
        <f>VLOOKUP($J5053,ASBVs!$A$2:$AS$1041,45,FALSE)</f>
        <v>130.94999999999999</v>
      </c>
      <c r="C5062" s="94"/>
      <c r="D5062" s="93">
        <f>VLOOKUP($J5053,ASBVs!$A$2:$AS$1041,44,FALSE)</f>
        <v>165.07</v>
      </c>
      <c r="E5062" s="94"/>
      <c r="F5062" s="92"/>
      <c r="G5062" s="34" t="s">
        <v>2671</v>
      </c>
      <c r="H5062" s="35" t="str">
        <f>VLOOKUP($J5053,ASBVs!$A$2:$AW$1041,48,FALSE)</f>
        <v>3</v>
      </c>
      <c r="I5062" s="34" t="s">
        <v>2672</v>
      </c>
      <c r="J5062" s="35">
        <f>VLOOKUP($J5053,ASBVs!$A$2:$AW$1041,49,FALSE)</f>
        <v>3</v>
      </c>
    </row>
    <row r="5063" spans="2:10" ht="12.6" customHeight="1" x14ac:dyDescent="0.3">
      <c r="B5063" s="36" t="s">
        <v>2696</v>
      </c>
      <c r="C5063" s="95" t="str">
        <f>VLOOKUP($J5053,ASBVs!$A$2:$E$1041,5,FALSE)</f>
        <v xml:space="preserve">Individual </v>
      </c>
      <c r="D5063" s="96"/>
      <c r="E5063" s="97" t="s">
        <v>2697</v>
      </c>
      <c r="F5063" s="98"/>
      <c r="G5063" s="74"/>
      <c r="H5063" s="75"/>
      <c r="I5063" s="37" t="s">
        <v>2698</v>
      </c>
      <c r="J5063" s="38"/>
    </row>
    <row r="5065" spans="2:10" ht="12.6" customHeight="1" x14ac:dyDescent="0.3">
      <c r="B5065" s="76" t="s">
        <v>2692</v>
      </c>
      <c r="C5065" s="77"/>
      <c r="D5065" s="20" t="str">
        <f>VLOOKUP($J5065,ASBVs!$A$2:$B$1041,2,FALSE)</f>
        <v>225473</v>
      </c>
      <c r="E5065" s="21"/>
      <c r="F5065" s="22" t="str">
        <f>VLOOKUP($J5065,ASBVs!$A$2:$J$1041,10,FALSE)</f>
        <v>Twin</v>
      </c>
      <c r="G5065" s="78" t="str">
        <f>VLOOKUP($J5065,ASBVs!$A$2:$AX$1041,50,FALSE)</f>
        <v>«««««</v>
      </c>
      <c r="H5065" s="79"/>
      <c r="I5065" s="23" t="s">
        <v>2693</v>
      </c>
      <c r="J5065" s="24">
        <v>413</v>
      </c>
    </row>
    <row r="5066" spans="2:10" ht="12.6" customHeight="1" x14ac:dyDescent="0.3">
      <c r="B5066" s="25" t="s">
        <v>2694</v>
      </c>
      <c r="C5066" s="80" t="str">
        <f>VLOOKUP($J5065,ASBVs!$A$2:$H$1041,8,FALSE)</f>
        <v>207279</v>
      </c>
      <c r="D5066" s="80"/>
      <c r="E5066" s="81"/>
      <c r="F5066" s="26" t="s">
        <v>2639</v>
      </c>
      <c r="G5066" s="82">
        <f>VLOOKUP($J5065,ASBVs!$A$2:$I$1041,9,FALSE)</f>
        <v>44725</v>
      </c>
      <c r="H5066" s="83"/>
      <c r="I5066" s="83"/>
      <c r="J5066" s="84"/>
    </row>
    <row r="5067" spans="2:10" ht="12.6" customHeight="1" x14ac:dyDescent="0.3">
      <c r="B5067" s="27" t="s">
        <v>0</v>
      </c>
      <c r="C5067" s="28" t="s">
        <v>1</v>
      </c>
      <c r="D5067" s="28" t="s">
        <v>2</v>
      </c>
      <c r="E5067" s="28" t="s">
        <v>3</v>
      </c>
      <c r="F5067" s="27" t="s">
        <v>4</v>
      </c>
      <c r="G5067" s="28" t="s">
        <v>1093</v>
      </c>
      <c r="H5067" s="28" t="s">
        <v>1092</v>
      </c>
      <c r="I5067" s="28" t="s">
        <v>5</v>
      </c>
      <c r="J5067" s="28" t="s">
        <v>2652</v>
      </c>
    </row>
    <row r="5068" spans="2:10" ht="12.6" customHeight="1" x14ac:dyDescent="0.3">
      <c r="B5068" s="29">
        <f>VLOOKUP($J5065,ASBVs!$A$2:$AP$1041,11,FALSE)</f>
        <v>0.44</v>
      </c>
      <c r="C5068" s="29">
        <f>VLOOKUP($J5065,ASBVs!$A$2:$AP$1041,13,FALSE)</f>
        <v>8</v>
      </c>
      <c r="D5068" s="29">
        <f>VLOOKUP($J5065,ASBVs!$A$2:$AP$1041,15,FALSE)</f>
        <v>13.5</v>
      </c>
      <c r="E5068" s="29">
        <f>VLOOKUP($J5065,ASBVs!$A$2:$AP$1041,17,FALSE)</f>
        <v>0.25</v>
      </c>
      <c r="F5068" s="29">
        <f>VLOOKUP($J5065,ASBVs!$A$2:$AP$1041,19,FALSE)</f>
        <v>1.82</v>
      </c>
      <c r="G5068" s="39">
        <f>VLOOKUP($J5065,ASBVs!$A$2:$AP$1041,41,FALSE)</f>
        <v>0.54</v>
      </c>
      <c r="H5068" s="39">
        <f>VLOOKUP($J5065,ASBVs!$A$2:$AP$1041,39,FALSE)</f>
        <v>0.27</v>
      </c>
      <c r="I5068" s="29">
        <f>VLOOKUP($J5065,ASBVs!$A$2:$AP$1041,21,FALSE)</f>
        <v>1.21</v>
      </c>
      <c r="J5068" s="39">
        <f>VLOOKUP($J5065,ASBVs!$A$2:$AP$1041,31,FALSE)</f>
        <v>0.35</v>
      </c>
    </row>
    <row r="5069" spans="2:10" ht="12.6" customHeight="1" x14ac:dyDescent="0.3">
      <c r="B5069" s="29">
        <f>VLOOKUP($J5065,ASBVs!$A$2:$AP$1041,12,FALSE)</f>
        <v>68</v>
      </c>
      <c r="C5069" s="29">
        <f>VLOOKUP($J5065,ASBVs!$A$2:$AP$1041,14,FALSE)</f>
        <v>71</v>
      </c>
      <c r="D5069" s="29">
        <f>VLOOKUP($J5065,ASBVs!$A$2:$AP$1041,16,FALSE)</f>
        <v>63</v>
      </c>
      <c r="E5069" s="29">
        <f>VLOOKUP($J5065,ASBVs!$A$2:$AP$1041,18,FALSE)</f>
        <v>66</v>
      </c>
      <c r="F5069" s="29">
        <f>VLOOKUP($J5065,ASBVs!$A$2:$AP$1041,20,FALSE)</f>
        <v>66</v>
      </c>
      <c r="G5069" s="29">
        <f>VLOOKUP($J5065,ASBVs!$A$2:$AP$1041,42,FALSE)</f>
        <v>57</v>
      </c>
      <c r="H5069" s="29">
        <f>VLOOKUP($J5065,ASBVs!$A$2:$AP$1041,40,FALSE)</f>
        <v>48</v>
      </c>
      <c r="I5069" s="29">
        <f>VLOOKUP($J5065,ASBVs!$A$2:$AP$1041,22,FALSE)</f>
        <v>60</v>
      </c>
      <c r="J5069" s="29">
        <f>VLOOKUP($J5065,ASBVs!$A$2:$AP$1041,32,FALSE)</f>
        <v>56</v>
      </c>
    </row>
    <row r="5070" spans="2:10" ht="12.6" customHeight="1" x14ac:dyDescent="0.3">
      <c r="B5070" s="31" t="s">
        <v>1089</v>
      </c>
      <c r="C5070" s="27" t="s">
        <v>1090</v>
      </c>
      <c r="D5070" s="27" t="s">
        <v>1091</v>
      </c>
      <c r="E5070" s="27" t="s">
        <v>8</v>
      </c>
      <c r="F5070" s="27" t="s">
        <v>6</v>
      </c>
      <c r="G5070" s="27" t="s">
        <v>7</v>
      </c>
      <c r="H5070" s="27" t="s">
        <v>2638</v>
      </c>
      <c r="I5070" s="85" t="s">
        <v>2700</v>
      </c>
      <c r="J5070" s="86"/>
    </row>
    <row r="5071" spans="2:10" ht="12.6" customHeight="1" x14ac:dyDescent="0.3">
      <c r="B5071" s="30">
        <f>VLOOKUP($J5065,ASBVs!$A$2:$AP$1041,33,FALSE)</f>
        <v>0.04</v>
      </c>
      <c r="C5071" s="30">
        <f>VLOOKUP($J5065,ASBVs!$A$2:$AP$1041,35,FALSE)</f>
        <v>0.21</v>
      </c>
      <c r="D5071" s="30">
        <f>VLOOKUP($J5065,ASBVs!$A$2:$AP$1041,37,FALSE)</f>
        <v>0.03</v>
      </c>
      <c r="E5071" s="32">
        <f>VLOOKUP($J5065,ASBVs!$A$2:$AP$1041,29,FALSE)</f>
        <v>3.95</v>
      </c>
      <c r="F5071" s="32">
        <f>VLOOKUP($J5065,ASBVs!$A$2:$AP$1041,23,FALSE)</f>
        <v>-0.1</v>
      </c>
      <c r="G5071" s="32">
        <f>VLOOKUP($J5065,ASBVs!$A$2:$AP$1041,25,FALSE)</f>
        <v>1.8</v>
      </c>
      <c r="H5071" s="32">
        <f>VLOOKUP($J5065,ASBVs!$A$2:$AP$1041,27,FALSE)</f>
        <v>2.04</v>
      </c>
      <c r="I5071" s="86"/>
      <c r="J5071" s="86"/>
    </row>
    <row r="5072" spans="2:10" ht="12.6" customHeight="1" x14ac:dyDescent="0.3">
      <c r="B5072" s="33">
        <f>VLOOKUP($J5065,ASBVs!$A$2:$AP$1041,34,FALSE)</f>
        <v>41</v>
      </c>
      <c r="C5072" s="33">
        <f>VLOOKUP($J5065,ASBVs!$A$2:$AP$1041,36,FALSE)</f>
        <v>51</v>
      </c>
      <c r="D5072" s="33">
        <f>VLOOKUP($J5065,ASBVs!$A$2:$AP$1041,38,FALSE)</f>
        <v>33</v>
      </c>
      <c r="E5072" s="33">
        <f>VLOOKUP($J5065,ASBVs!$A$2:$AP$1041,30,FALSE)</f>
        <v>60</v>
      </c>
      <c r="F5072" s="33">
        <f>VLOOKUP($J5065,ASBVs!$A$2:$AP$1041,24,FALSE)</f>
        <v>48</v>
      </c>
      <c r="G5072" s="33">
        <f>VLOOKUP($J5065,ASBVs!$A$2:$AP$1041,26,FALSE)</f>
        <v>48</v>
      </c>
      <c r="H5072" s="33">
        <f>VLOOKUP($J5065,ASBVs!$A$2:$AP$1041,28,FALSE)</f>
        <v>53</v>
      </c>
      <c r="I5072" s="99">
        <f>VLOOKUP($J5065,ASBVs!$A$2:$AQ$1041,43,FALSE)</f>
        <v>9.2100000000000009</v>
      </c>
      <c r="J5072" s="79"/>
    </row>
    <row r="5073" spans="2:10" ht="12.6" customHeight="1" x14ac:dyDescent="0.3">
      <c r="B5073" s="87" t="s">
        <v>2695</v>
      </c>
      <c r="C5073" s="88"/>
      <c r="D5073" s="89" t="s">
        <v>2699</v>
      </c>
      <c r="E5073" s="90"/>
      <c r="F5073" s="91" t="str">
        <f>VLOOKUP($J5065,ASBVs!$A$2:$F$1041,6,FALSE)</f>
        <v xml:space="preserve"> </v>
      </c>
      <c r="G5073" s="34" t="s">
        <v>2669</v>
      </c>
      <c r="H5073" s="35" t="str">
        <f>VLOOKUP($J5065,ASBVs!$A$2:$AU$1041,46,FALSE)</f>
        <v>2</v>
      </c>
      <c r="I5073" s="34" t="s">
        <v>2670</v>
      </c>
      <c r="J5073" s="35" t="str">
        <f>VLOOKUP($J5065,ASBVs!$A$2:$AU$1041,47,FALSE)</f>
        <v>2</v>
      </c>
    </row>
    <row r="5074" spans="2:10" ht="12.6" customHeight="1" x14ac:dyDescent="0.3">
      <c r="B5074" s="93">
        <f>VLOOKUP($J5065,ASBVs!$A$2:$AS$1041,45,FALSE)</f>
        <v>128.6</v>
      </c>
      <c r="C5074" s="94"/>
      <c r="D5074" s="93">
        <f>VLOOKUP($J5065,ASBVs!$A$2:$AS$1041,44,FALSE)</f>
        <v>162.84</v>
      </c>
      <c r="E5074" s="94"/>
      <c r="F5074" s="92"/>
      <c r="G5074" s="34" t="s">
        <v>2671</v>
      </c>
      <c r="H5074" s="35" t="str">
        <f>VLOOKUP($J5065,ASBVs!$A$2:$AW$1041,48,FALSE)</f>
        <v>2</v>
      </c>
      <c r="I5074" s="34" t="s">
        <v>2672</v>
      </c>
      <c r="J5074" s="35">
        <f>VLOOKUP($J5065,ASBVs!$A$2:$AW$1041,49,FALSE)</f>
        <v>2</v>
      </c>
    </row>
    <row r="5075" spans="2:10" ht="12.6" customHeight="1" x14ac:dyDescent="0.3">
      <c r="B5075" s="36" t="s">
        <v>2696</v>
      </c>
      <c r="C5075" s="95" t="str">
        <f>VLOOKUP($J5065,ASBVs!$A$2:$E$1041,5,FALSE)</f>
        <v xml:space="preserve">Individual </v>
      </c>
      <c r="D5075" s="96"/>
      <c r="E5075" s="97" t="s">
        <v>2697</v>
      </c>
      <c r="F5075" s="98"/>
      <c r="G5075" s="74"/>
      <c r="H5075" s="75"/>
      <c r="I5075" s="37" t="s">
        <v>2698</v>
      </c>
      <c r="J5075" s="38"/>
    </row>
    <row r="5077" spans="2:10" ht="12.6" customHeight="1" x14ac:dyDescent="0.3">
      <c r="B5077" s="76" t="s">
        <v>2692</v>
      </c>
      <c r="C5077" s="77"/>
      <c r="D5077" s="20" t="str">
        <f>VLOOKUP($J5077,ASBVs!$A$2:$B$1041,2,FALSE)</f>
        <v>226744</v>
      </c>
      <c r="E5077" s="21"/>
      <c r="F5077" s="22" t="str">
        <f>VLOOKUP($J5077,ASBVs!$A$2:$J$1041,10,FALSE)</f>
        <v>Twin</v>
      </c>
      <c r="G5077" s="78" t="str">
        <f>VLOOKUP($J5077,ASBVs!$A$2:$AX$1041,50,FALSE)</f>
        <v xml:space="preserve"> </v>
      </c>
      <c r="H5077" s="79"/>
      <c r="I5077" s="23" t="s">
        <v>2693</v>
      </c>
      <c r="J5077" s="24">
        <v>414</v>
      </c>
    </row>
    <row r="5078" spans="2:10" ht="12.6" customHeight="1" x14ac:dyDescent="0.3">
      <c r="B5078" s="25" t="s">
        <v>2694</v>
      </c>
      <c r="C5078" s="80" t="str">
        <f>VLOOKUP($J5077,ASBVs!$A$2:$H$1041,8,FALSE)</f>
        <v>205728</v>
      </c>
      <c r="D5078" s="80"/>
      <c r="E5078" s="81"/>
      <c r="F5078" s="26" t="s">
        <v>2639</v>
      </c>
      <c r="G5078" s="82">
        <f>VLOOKUP($J5077,ASBVs!$A$2:$I$1041,9,FALSE)</f>
        <v>44739</v>
      </c>
      <c r="H5078" s="83"/>
      <c r="I5078" s="83"/>
      <c r="J5078" s="84"/>
    </row>
    <row r="5079" spans="2:10" ht="12.6" customHeight="1" x14ac:dyDescent="0.3">
      <c r="B5079" s="27" t="s">
        <v>0</v>
      </c>
      <c r="C5079" s="28" t="s">
        <v>1</v>
      </c>
      <c r="D5079" s="28" t="s">
        <v>2</v>
      </c>
      <c r="E5079" s="28" t="s">
        <v>3</v>
      </c>
      <c r="F5079" s="27" t="s">
        <v>4</v>
      </c>
      <c r="G5079" s="28" t="s">
        <v>1093</v>
      </c>
      <c r="H5079" s="28" t="s">
        <v>1092</v>
      </c>
      <c r="I5079" s="28" t="s">
        <v>5</v>
      </c>
      <c r="J5079" s="28" t="s">
        <v>2652</v>
      </c>
    </row>
    <row r="5080" spans="2:10" ht="12.6" customHeight="1" x14ac:dyDescent="0.3">
      <c r="B5080" s="29">
        <f>VLOOKUP($J5077,ASBVs!$A$2:$AP$1041,11,FALSE)</f>
        <v>0.48</v>
      </c>
      <c r="C5080" s="29">
        <f>VLOOKUP($J5077,ASBVs!$A$2:$AP$1041,13,FALSE)</f>
        <v>10.24</v>
      </c>
      <c r="D5080" s="29">
        <f>VLOOKUP($J5077,ASBVs!$A$2:$AP$1041,15,FALSE)</f>
        <v>18.3</v>
      </c>
      <c r="E5080" s="29">
        <f>VLOOKUP($J5077,ASBVs!$A$2:$AP$1041,17,FALSE)</f>
        <v>0.11</v>
      </c>
      <c r="F5080" s="29">
        <f>VLOOKUP($J5077,ASBVs!$A$2:$AP$1041,19,FALSE)</f>
        <v>2.0499999999999998</v>
      </c>
      <c r="G5080" s="39">
        <f>VLOOKUP($J5077,ASBVs!$A$2:$AP$1041,41,FALSE)</f>
        <v>0.53</v>
      </c>
      <c r="H5080" s="39">
        <f>VLOOKUP($J5077,ASBVs!$A$2:$AP$1041,39,FALSE)</f>
        <v>0.31</v>
      </c>
      <c r="I5080" s="29">
        <f>VLOOKUP($J5077,ASBVs!$A$2:$AP$1041,21,FALSE)</f>
        <v>0.67</v>
      </c>
      <c r="J5080" s="39">
        <f>VLOOKUP($J5077,ASBVs!$A$2:$AP$1041,31,FALSE)</f>
        <v>0.31</v>
      </c>
    </row>
    <row r="5081" spans="2:10" ht="12.6" customHeight="1" x14ac:dyDescent="0.3">
      <c r="B5081" s="29">
        <f>VLOOKUP($J5077,ASBVs!$A$2:$AP$1041,12,FALSE)</f>
        <v>65</v>
      </c>
      <c r="C5081" s="29">
        <f>VLOOKUP($J5077,ASBVs!$A$2:$AP$1041,14,FALSE)</f>
        <v>69</v>
      </c>
      <c r="D5081" s="29">
        <f>VLOOKUP($J5077,ASBVs!$A$2:$AP$1041,16,FALSE)</f>
        <v>56</v>
      </c>
      <c r="E5081" s="29">
        <f>VLOOKUP($J5077,ASBVs!$A$2:$AP$1041,18,FALSE)</f>
        <v>64</v>
      </c>
      <c r="F5081" s="29">
        <f>VLOOKUP($J5077,ASBVs!$A$2:$AP$1041,20,FALSE)</f>
        <v>64</v>
      </c>
      <c r="G5081" s="29">
        <f>VLOOKUP($J5077,ASBVs!$A$2:$AP$1041,42,FALSE)</f>
        <v>49</v>
      </c>
      <c r="H5081" s="29">
        <f>VLOOKUP($J5077,ASBVs!$A$2:$AP$1041,40,FALSE)</f>
        <v>42</v>
      </c>
      <c r="I5081" s="29">
        <f>VLOOKUP($J5077,ASBVs!$A$2:$AP$1041,22,FALSE)</f>
        <v>50</v>
      </c>
      <c r="J5081" s="29">
        <f>VLOOKUP($J5077,ASBVs!$A$2:$AP$1041,32,FALSE)</f>
        <v>47</v>
      </c>
    </row>
    <row r="5082" spans="2:10" ht="12.6" customHeight="1" x14ac:dyDescent="0.3">
      <c r="B5082" s="31" t="s">
        <v>1089</v>
      </c>
      <c r="C5082" s="27" t="s">
        <v>1090</v>
      </c>
      <c r="D5082" s="27" t="s">
        <v>1091</v>
      </c>
      <c r="E5082" s="27" t="s">
        <v>8</v>
      </c>
      <c r="F5082" s="27" t="s">
        <v>6</v>
      </c>
      <c r="G5082" s="27" t="s">
        <v>7</v>
      </c>
      <c r="H5082" s="27" t="s">
        <v>2638</v>
      </c>
      <c r="I5082" s="85" t="s">
        <v>2700</v>
      </c>
      <c r="J5082" s="86"/>
    </row>
    <row r="5083" spans="2:10" ht="12.6" customHeight="1" x14ac:dyDescent="0.3">
      <c r="B5083" s="30">
        <f>VLOOKUP($J5077,ASBVs!$A$2:$AP$1041,33,FALSE)</f>
        <v>0.05</v>
      </c>
      <c r="C5083" s="30">
        <f>VLOOKUP($J5077,ASBVs!$A$2:$AP$1041,35,FALSE)</f>
        <v>0.36</v>
      </c>
      <c r="D5083" s="30">
        <f>VLOOKUP($J5077,ASBVs!$A$2:$AP$1041,37,FALSE)</f>
        <v>-0.01</v>
      </c>
      <c r="E5083" s="32">
        <f>VLOOKUP($J5077,ASBVs!$A$2:$AP$1041,29,FALSE)</f>
        <v>4.9400000000000004</v>
      </c>
      <c r="F5083" s="32">
        <f>VLOOKUP($J5077,ASBVs!$A$2:$AP$1041,23,FALSE)</f>
        <v>-0.4</v>
      </c>
      <c r="G5083" s="32">
        <f>VLOOKUP($J5077,ASBVs!$A$2:$AP$1041,25,FALSE)</f>
        <v>4.88</v>
      </c>
      <c r="H5083" s="32">
        <f>VLOOKUP($J5077,ASBVs!$A$2:$AP$1041,27,FALSE)</f>
        <v>2.4500000000000002</v>
      </c>
      <c r="I5083" s="86"/>
      <c r="J5083" s="86"/>
    </row>
    <row r="5084" spans="2:10" ht="12.6" customHeight="1" x14ac:dyDescent="0.3">
      <c r="B5084" s="33">
        <f>VLOOKUP($J5077,ASBVs!$A$2:$AP$1041,34,FALSE)</f>
        <v>37</v>
      </c>
      <c r="C5084" s="33">
        <f>VLOOKUP($J5077,ASBVs!$A$2:$AP$1041,36,FALSE)</f>
        <v>45</v>
      </c>
      <c r="D5084" s="33">
        <f>VLOOKUP($J5077,ASBVs!$A$2:$AP$1041,38,FALSE)</f>
        <v>31</v>
      </c>
      <c r="E5084" s="33">
        <f>VLOOKUP($J5077,ASBVs!$A$2:$AP$1041,30,FALSE)</f>
        <v>59</v>
      </c>
      <c r="F5084" s="33">
        <f>VLOOKUP($J5077,ASBVs!$A$2:$AP$1041,24,FALSE)</f>
        <v>42</v>
      </c>
      <c r="G5084" s="33">
        <f>VLOOKUP($J5077,ASBVs!$A$2:$AP$1041,26,FALSE)</f>
        <v>43</v>
      </c>
      <c r="H5084" s="33">
        <f>VLOOKUP($J5077,ASBVs!$A$2:$AP$1041,28,FALSE)</f>
        <v>48</v>
      </c>
      <c r="I5084" s="99">
        <f>VLOOKUP($J5077,ASBVs!$A$2:$AQ$1041,43,FALSE)</f>
        <v>10.91</v>
      </c>
      <c r="J5084" s="79"/>
    </row>
    <row r="5085" spans="2:10" ht="12.6" customHeight="1" x14ac:dyDescent="0.3">
      <c r="B5085" s="87" t="s">
        <v>2695</v>
      </c>
      <c r="C5085" s="88"/>
      <c r="D5085" s="89" t="s">
        <v>2699</v>
      </c>
      <c r="E5085" s="90"/>
      <c r="F5085" s="91" t="str">
        <f>VLOOKUP($J5077,ASBVs!$A$2:$F$1041,6,FALSE)</f>
        <v xml:space="preserve"> </v>
      </c>
      <c r="G5085" s="34" t="s">
        <v>2669</v>
      </c>
      <c r="H5085" s="35" t="str">
        <f>VLOOKUP($J5077,ASBVs!$A$2:$AU$1041,46,FALSE)</f>
        <v>2</v>
      </c>
      <c r="I5085" s="34" t="s">
        <v>2670</v>
      </c>
      <c r="J5085" s="35" t="str">
        <f>VLOOKUP($J5077,ASBVs!$A$2:$AU$1041,47,FALSE)</f>
        <v>3</v>
      </c>
    </row>
    <row r="5086" spans="2:10" ht="12.6" customHeight="1" x14ac:dyDescent="0.3">
      <c r="B5086" s="93">
        <f>VLOOKUP($J5077,ASBVs!$A$2:$AS$1041,45,FALSE)</f>
        <v>128.13999999999999</v>
      </c>
      <c r="C5086" s="94"/>
      <c r="D5086" s="93">
        <f>VLOOKUP($J5077,ASBVs!$A$2:$AS$1041,44,FALSE)</f>
        <v>175.56</v>
      </c>
      <c r="E5086" s="94"/>
      <c r="F5086" s="92"/>
      <c r="G5086" s="34" t="s">
        <v>2671</v>
      </c>
      <c r="H5086" s="35" t="str">
        <f>VLOOKUP($J5077,ASBVs!$A$2:$AW$1041,48,FALSE)</f>
        <v>2</v>
      </c>
      <c r="I5086" s="34" t="s">
        <v>2672</v>
      </c>
      <c r="J5086" s="35">
        <f>VLOOKUP($J5077,ASBVs!$A$2:$AW$1041,49,FALSE)</f>
        <v>3</v>
      </c>
    </row>
    <row r="5087" spans="2:10" ht="12.6" customHeight="1" x14ac:dyDescent="0.3">
      <c r="B5087" s="36" t="s">
        <v>2696</v>
      </c>
      <c r="C5087" s="95" t="str">
        <f>VLOOKUP($J5077,ASBVs!$A$2:$E$1041,5,FALSE)</f>
        <v xml:space="preserve">Individual </v>
      </c>
      <c r="D5087" s="96"/>
      <c r="E5087" s="97" t="s">
        <v>2697</v>
      </c>
      <c r="F5087" s="98"/>
      <c r="G5087" s="74"/>
      <c r="H5087" s="75"/>
      <c r="I5087" s="37" t="s">
        <v>2698</v>
      </c>
      <c r="J5087" s="38"/>
    </row>
    <row r="5089" spans="2:10" ht="12.6" customHeight="1" x14ac:dyDescent="0.3">
      <c r="B5089" s="76" t="s">
        <v>2692</v>
      </c>
      <c r="C5089" s="77"/>
      <c r="D5089" s="20" t="str">
        <f>VLOOKUP($J5089,ASBVs!$A$2:$B$1041,2,FALSE)</f>
        <v>226493</v>
      </c>
      <c r="E5089" s="21"/>
      <c r="F5089" s="22" t="str">
        <f>VLOOKUP($J5089,ASBVs!$A$2:$J$1041,10,FALSE)</f>
        <v>Twin</v>
      </c>
      <c r="G5089" s="78" t="str">
        <f>VLOOKUP($J5089,ASBVs!$A$2:$AX$1041,50,FALSE)</f>
        <v xml:space="preserve"> </v>
      </c>
      <c r="H5089" s="79"/>
      <c r="I5089" s="23" t="s">
        <v>2693</v>
      </c>
      <c r="J5089" s="24">
        <v>415</v>
      </c>
    </row>
    <row r="5090" spans="2:10" ht="12.6" customHeight="1" x14ac:dyDescent="0.3">
      <c r="B5090" s="25" t="s">
        <v>2694</v>
      </c>
      <c r="C5090" s="80" t="str">
        <f>VLOOKUP($J5089,ASBVs!$A$2:$H$1041,8,FALSE)</f>
        <v>213926</v>
      </c>
      <c r="D5090" s="80"/>
      <c r="E5090" s="81"/>
      <c r="F5090" s="26" t="s">
        <v>2639</v>
      </c>
      <c r="G5090" s="82">
        <f>VLOOKUP($J5089,ASBVs!$A$2:$I$1041,9,FALSE)</f>
        <v>44734</v>
      </c>
      <c r="H5090" s="83"/>
      <c r="I5090" s="83"/>
      <c r="J5090" s="84"/>
    </row>
    <row r="5091" spans="2:10" ht="12.6" customHeight="1" x14ac:dyDescent="0.3">
      <c r="B5091" s="27" t="s">
        <v>0</v>
      </c>
      <c r="C5091" s="28" t="s">
        <v>1</v>
      </c>
      <c r="D5091" s="28" t="s">
        <v>2</v>
      </c>
      <c r="E5091" s="28" t="s">
        <v>3</v>
      </c>
      <c r="F5091" s="27" t="s">
        <v>4</v>
      </c>
      <c r="G5091" s="28" t="s">
        <v>1093</v>
      </c>
      <c r="H5091" s="28" t="s">
        <v>1092</v>
      </c>
      <c r="I5091" s="28" t="s">
        <v>5</v>
      </c>
      <c r="J5091" s="28" t="s">
        <v>2652</v>
      </c>
    </row>
    <row r="5092" spans="2:10" ht="12.6" customHeight="1" x14ac:dyDescent="0.3">
      <c r="B5092" s="29">
        <f>VLOOKUP($J5089,ASBVs!$A$2:$AP$1041,11,FALSE)</f>
        <v>0.22</v>
      </c>
      <c r="C5092" s="29">
        <f>VLOOKUP($J5089,ASBVs!$A$2:$AP$1041,13,FALSE)</f>
        <v>8.41</v>
      </c>
      <c r="D5092" s="29">
        <f>VLOOKUP($J5089,ASBVs!$A$2:$AP$1041,15,FALSE)</f>
        <v>13.39</v>
      </c>
      <c r="E5092" s="29">
        <f>VLOOKUP($J5089,ASBVs!$A$2:$AP$1041,17,FALSE)</f>
        <v>-0.09</v>
      </c>
      <c r="F5092" s="29">
        <f>VLOOKUP($J5089,ASBVs!$A$2:$AP$1041,19,FALSE)</f>
        <v>2.17</v>
      </c>
      <c r="G5092" s="39">
        <f>VLOOKUP($J5089,ASBVs!$A$2:$AP$1041,41,FALSE)</f>
        <v>0.41</v>
      </c>
      <c r="H5092" s="39">
        <f>VLOOKUP($J5089,ASBVs!$A$2:$AP$1041,39,FALSE)</f>
        <v>0.28999999999999998</v>
      </c>
      <c r="I5092" s="29">
        <f>VLOOKUP($J5089,ASBVs!$A$2:$AP$1041,21,FALSE)</f>
        <v>0.46</v>
      </c>
      <c r="J5092" s="39">
        <f>VLOOKUP($J5089,ASBVs!$A$2:$AP$1041,31,FALSE)</f>
        <v>0.27</v>
      </c>
    </row>
    <row r="5093" spans="2:10" ht="12.6" customHeight="1" x14ac:dyDescent="0.3">
      <c r="B5093" s="29">
        <f>VLOOKUP($J5089,ASBVs!$A$2:$AP$1041,12,FALSE)</f>
        <v>68</v>
      </c>
      <c r="C5093" s="29">
        <f>VLOOKUP($J5089,ASBVs!$A$2:$AP$1041,14,FALSE)</f>
        <v>70</v>
      </c>
      <c r="D5093" s="29">
        <f>VLOOKUP($J5089,ASBVs!$A$2:$AP$1041,16,FALSE)</f>
        <v>60</v>
      </c>
      <c r="E5093" s="29">
        <f>VLOOKUP($J5089,ASBVs!$A$2:$AP$1041,18,FALSE)</f>
        <v>63</v>
      </c>
      <c r="F5093" s="29">
        <f>VLOOKUP($J5089,ASBVs!$A$2:$AP$1041,20,FALSE)</f>
        <v>64</v>
      </c>
      <c r="G5093" s="29">
        <f>VLOOKUP($J5089,ASBVs!$A$2:$AP$1041,42,FALSE)</f>
        <v>52</v>
      </c>
      <c r="H5093" s="29">
        <f>VLOOKUP($J5089,ASBVs!$A$2:$AP$1041,40,FALSE)</f>
        <v>45</v>
      </c>
      <c r="I5093" s="29">
        <f>VLOOKUP($J5089,ASBVs!$A$2:$AP$1041,22,FALSE)</f>
        <v>55</v>
      </c>
      <c r="J5093" s="29">
        <f>VLOOKUP($J5089,ASBVs!$A$2:$AP$1041,32,FALSE)</f>
        <v>50</v>
      </c>
    </row>
    <row r="5094" spans="2:10" ht="12.6" customHeight="1" x14ac:dyDescent="0.3">
      <c r="B5094" s="31" t="s">
        <v>1089</v>
      </c>
      <c r="C5094" s="27" t="s">
        <v>1090</v>
      </c>
      <c r="D5094" s="27" t="s">
        <v>1091</v>
      </c>
      <c r="E5094" s="27" t="s">
        <v>8</v>
      </c>
      <c r="F5094" s="27" t="s">
        <v>6</v>
      </c>
      <c r="G5094" s="27" t="s">
        <v>7</v>
      </c>
      <c r="H5094" s="27" t="s">
        <v>2638</v>
      </c>
      <c r="I5094" s="85" t="s">
        <v>2700</v>
      </c>
      <c r="J5094" s="86"/>
    </row>
    <row r="5095" spans="2:10" ht="12.6" customHeight="1" x14ac:dyDescent="0.3">
      <c r="B5095" s="30">
        <f>VLOOKUP($J5089,ASBVs!$A$2:$AP$1041,33,FALSE)</f>
        <v>0.06</v>
      </c>
      <c r="C5095" s="30">
        <f>VLOOKUP($J5089,ASBVs!$A$2:$AP$1041,35,FALSE)</f>
        <v>0.23</v>
      </c>
      <c r="D5095" s="30">
        <f>VLOOKUP($J5089,ASBVs!$A$2:$AP$1041,37,FALSE)</f>
        <v>0.03</v>
      </c>
      <c r="E5095" s="32">
        <f>VLOOKUP($J5089,ASBVs!$A$2:$AP$1041,29,FALSE)</f>
        <v>4.99</v>
      </c>
      <c r="F5095" s="32">
        <f>VLOOKUP($J5089,ASBVs!$A$2:$AP$1041,23,FALSE)</f>
        <v>-0.28999999999999998</v>
      </c>
      <c r="G5095" s="32">
        <f>VLOOKUP($J5089,ASBVs!$A$2:$AP$1041,25,FALSE)</f>
        <v>4.4000000000000004</v>
      </c>
      <c r="H5095" s="32">
        <f>VLOOKUP($J5089,ASBVs!$A$2:$AP$1041,27,FALSE)</f>
        <v>2.3199999999999998</v>
      </c>
      <c r="I5095" s="86"/>
      <c r="J5095" s="86"/>
    </row>
    <row r="5096" spans="2:10" ht="12.6" customHeight="1" x14ac:dyDescent="0.3">
      <c r="B5096" s="33">
        <f>VLOOKUP($J5089,ASBVs!$A$2:$AP$1041,34,FALSE)</f>
        <v>40</v>
      </c>
      <c r="C5096" s="33">
        <f>VLOOKUP($J5089,ASBVs!$A$2:$AP$1041,36,FALSE)</f>
        <v>48</v>
      </c>
      <c r="D5096" s="33">
        <f>VLOOKUP($J5089,ASBVs!$A$2:$AP$1041,38,FALSE)</f>
        <v>34</v>
      </c>
      <c r="E5096" s="33">
        <f>VLOOKUP($J5089,ASBVs!$A$2:$AP$1041,30,FALSE)</f>
        <v>59</v>
      </c>
      <c r="F5096" s="33">
        <f>VLOOKUP($J5089,ASBVs!$A$2:$AP$1041,24,FALSE)</f>
        <v>47</v>
      </c>
      <c r="G5096" s="33">
        <f>VLOOKUP($J5089,ASBVs!$A$2:$AP$1041,26,FALSE)</f>
        <v>46</v>
      </c>
      <c r="H5096" s="33">
        <f>VLOOKUP($J5089,ASBVs!$A$2:$AP$1041,28,FALSE)</f>
        <v>50</v>
      </c>
      <c r="I5096" s="99">
        <f>VLOOKUP($J5089,ASBVs!$A$2:$AQ$1041,43,FALSE)</f>
        <v>8.870000000000001</v>
      </c>
      <c r="J5096" s="79"/>
    </row>
    <row r="5097" spans="2:10" ht="12.6" customHeight="1" x14ac:dyDescent="0.3">
      <c r="B5097" s="87" t="s">
        <v>2695</v>
      </c>
      <c r="C5097" s="88"/>
      <c r="D5097" s="89" t="s">
        <v>2699</v>
      </c>
      <c r="E5097" s="90"/>
      <c r="F5097" s="91" t="str">
        <f>VLOOKUP($J5089,ASBVs!$A$2:$F$1041,6,FALSE)</f>
        <v xml:space="preserve"> </v>
      </c>
      <c r="G5097" s="34" t="s">
        <v>2669</v>
      </c>
      <c r="H5097" s="35" t="str">
        <f>VLOOKUP($J5089,ASBVs!$A$2:$AU$1041,46,FALSE)</f>
        <v>2</v>
      </c>
      <c r="I5097" s="34" t="s">
        <v>2670</v>
      </c>
      <c r="J5097" s="35" t="str">
        <f>VLOOKUP($J5089,ASBVs!$A$2:$AU$1041,47,FALSE)</f>
        <v>2</v>
      </c>
    </row>
    <row r="5098" spans="2:10" ht="12.6" customHeight="1" x14ac:dyDescent="0.3">
      <c r="B5098" s="93">
        <f>VLOOKUP($J5089,ASBVs!$A$2:$AS$1041,45,FALSE)</f>
        <v>127.01</v>
      </c>
      <c r="C5098" s="94"/>
      <c r="D5098" s="93">
        <f>VLOOKUP($J5089,ASBVs!$A$2:$AS$1041,44,FALSE)</f>
        <v>164.74</v>
      </c>
      <c r="E5098" s="94"/>
      <c r="F5098" s="92"/>
      <c r="G5098" s="34" t="s">
        <v>2671</v>
      </c>
      <c r="H5098" s="35" t="str">
        <f>VLOOKUP($J5089,ASBVs!$A$2:$AW$1041,48,FALSE)</f>
        <v>2</v>
      </c>
      <c r="I5098" s="34" t="s">
        <v>2672</v>
      </c>
      <c r="J5098" s="35">
        <f>VLOOKUP($J5089,ASBVs!$A$2:$AW$1041,49,FALSE)</f>
        <v>3</v>
      </c>
    </row>
    <row r="5099" spans="2:10" ht="12.6" customHeight="1" x14ac:dyDescent="0.3">
      <c r="B5099" s="36" t="s">
        <v>2696</v>
      </c>
      <c r="C5099" s="95" t="str">
        <f>VLOOKUP($J5089,ASBVs!$A$2:$E$1041,5,FALSE)</f>
        <v xml:space="preserve">Individual </v>
      </c>
      <c r="D5099" s="96"/>
      <c r="E5099" s="97" t="s">
        <v>2697</v>
      </c>
      <c r="F5099" s="98"/>
      <c r="G5099" s="74"/>
      <c r="H5099" s="75"/>
      <c r="I5099" s="37" t="s">
        <v>2698</v>
      </c>
      <c r="J5099" s="38"/>
    </row>
    <row r="5101" spans="2:10" ht="12.6" customHeight="1" x14ac:dyDescent="0.3">
      <c r="B5101" s="76" t="s">
        <v>2692</v>
      </c>
      <c r="C5101" s="77"/>
      <c r="D5101" s="20" t="str">
        <f>VLOOKUP($J5101,ASBVs!$A$2:$B$1041,2,FALSE)</f>
        <v>225498</v>
      </c>
      <c r="E5101" s="21"/>
      <c r="F5101" s="22" t="str">
        <f>VLOOKUP($J5101,ASBVs!$A$2:$J$1041,10,FALSE)</f>
        <v>Twin</v>
      </c>
      <c r="G5101" s="78" t="str">
        <f>VLOOKUP($J5101,ASBVs!$A$2:$AX$1041,50,FALSE)</f>
        <v xml:space="preserve"> </v>
      </c>
      <c r="H5101" s="79"/>
      <c r="I5101" s="23" t="s">
        <v>2693</v>
      </c>
      <c r="J5101" s="24">
        <v>416</v>
      </c>
    </row>
    <row r="5102" spans="2:10" ht="12.6" customHeight="1" x14ac:dyDescent="0.3">
      <c r="B5102" s="25" t="s">
        <v>2694</v>
      </c>
      <c r="C5102" s="80" t="str">
        <f>VLOOKUP($J5101,ASBVs!$A$2:$H$1041,8,FALSE)</f>
        <v>204732</v>
      </c>
      <c r="D5102" s="80"/>
      <c r="E5102" s="81"/>
      <c r="F5102" s="26" t="s">
        <v>2639</v>
      </c>
      <c r="G5102" s="82">
        <f>VLOOKUP($J5101,ASBVs!$A$2:$I$1041,9,FALSE)</f>
        <v>44726</v>
      </c>
      <c r="H5102" s="83"/>
      <c r="I5102" s="83"/>
      <c r="J5102" s="84"/>
    </row>
    <row r="5103" spans="2:10" ht="12.6" customHeight="1" x14ac:dyDescent="0.3">
      <c r="B5103" s="27" t="s">
        <v>0</v>
      </c>
      <c r="C5103" s="28" t="s">
        <v>1</v>
      </c>
      <c r="D5103" s="28" t="s">
        <v>2</v>
      </c>
      <c r="E5103" s="28" t="s">
        <v>3</v>
      </c>
      <c r="F5103" s="27" t="s">
        <v>4</v>
      </c>
      <c r="G5103" s="28" t="s">
        <v>1093</v>
      </c>
      <c r="H5103" s="28" t="s">
        <v>1092</v>
      </c>
      <c r="I5103" s="28" t="s">
        <v>5</v>
      </c>
      <c r="J5103" s="28" t="s">
        <v>2652</v>
      </c>
    </row>
    <row r="5104" spans="2:10" ht="12.6" customHeight="1" x14ac:dyDescent="0.3">
      <c r="B5104" s="29">
        <f>VLOOKUP($J5101,ASBVs!$A$2:$AP$1041,11,FALSE)</f>
        <v>0.56000000000000005</v>
      </c>
      <c r="C5104" s="29">
        <f>VLOOKUP($J5101,ASBVs!$A$2:$AP$1041,13,FALSE)</f>
        <v>8.25</v>
      </c>
      <c r="D5104" s="29">
        <f>VLOOKUP($J5101,ASBVs!$A$2:$AP$1041,15,FALSE)</f>
        <v>12.95</v>
      </c>
      <c r="E5104" s="29">
        <f>VLOOKUP($J5101,ASBVs!$A$2:$AP$1041,17,FALSE)</f>
        <v>0.55000000000000004</v>
      </c>
      <c r="F5104" s="29">
        <f>VLOOKUP($J5101,ASBVs!$A$2:$AP$1041,19,FALSE)</f>
        <v>1.94</v>
      </c>
      <c r="G5104" s="39">
        <f>VLOOKUP($J5101,ASBVs!$A$2:$AP$1041,41,FALSE)</f>
        <v>0.41</v>
      </c>
      <c r="H5104" s="39">
        <f>VLOOKUP($J5101,ASBVs!$A$2:$AP$1041,39,FALSE)</f>
        <v>0.25</v>
      </c>
      <c r="I5104" s="29">
        <f>VLOOKUP($J5101,ASBVs!$A$2:$AP$1041,21,FALSE)</f>
        <v>0.79</v>
      </c>
      <c r="J5104" s="39">
        <f>VLOOKUP($J5101,ASBVs!$A$2:$AP$1041,31,FALSE)</f>
        <v>0.28000000000000003</v>
      </c>
    </row>
    <row r="5105" spans="2:10" ht="12.6" customHeight="1" x14ac:dyDescent="0.3">
      <c r="B5105" s="29">
        <f>VLOOKUP($J5101,ASBVs!$A$2:$AP$1041,12,FALSE)</f>
        <v>66</v>
      </c>
      <c r="C5105" s="29">
        <f>VLOOKUP($J5101,ASBVs!$A$2:$AP$1041,14,FALSE)</f>
        <v>70</v>
      </c>
      <c r="D5105" s="29">
        <f>VLOOKUP($J5101,ASBVs!$A$2:$AP$1041,16,FALSE)</f>
        <v>59</v>
      </c>
      <c r="E5105" s="29">
        <f>VLOOKUP($J5101,ASBVs!$A$2:$AP$1041,18,FALSE)</f>
        <v>65</v>
      </c>
      <c r="F5105" s="29">
        <f>VLOOKUP($J5101,ASBVs!$A$2:$AP$1041,20,FALSE)</f>
        <v>64</v>
      </c>
      <c r="G5105" s="29">
        <f>VLOOKUP($J5101,ASBVs!$A$2:$AP$1041,42,FALSE)</f>
        <v>58</v>
      </c>
      <c r="H5105" s="29">
        <f>VLOOKUP($J5101,ASBVs!$A$2:$AP$1041,40,FALSE)</f>
        <v>47</v>
      </c>
      <c r="I5105" s="29">
        <f>VLOOKUP($J5101,ASBVs!$A$2:$AP$1041,22,FALSE)</f>
        <v>59</v>
      </c>
      <c r="J5105" s="29">
        <f>VLOOKUP($J5101,ASBVs!$A$2:$AP$1041,32,FALSE)</f>
        <v>57</v>
      </c>
    </row>
    <row r="5106" spans="2:10" ht="12.6" customHeight="1" x14ac:dyDescent="0.3">
      <c r="B5106" s="31" t="s">
        <v>1089</v>
      </c>
      <c r="C5106" s="27" t="s">
        <v>1090</v>
      </c>
      <c r="D5106" s="27" t="s">
        <v>1091</v>
      </c>
      <c r="E5106" s="27" t="s">
        <v>8</v>
      </c>
      <c r="F5106" s="27" t="s">
        <v>6</v>
      </c>
      <c r="G5106" s="27" t="s">
        <v>7</v>
      </c>
      <c r="H5106" s="27" t="s">
        <v>2638</v>
      </c>
      <c r="I5106" s="85" t="s">
        <v>2700</v>
      </c>
      <c r="J5106" s="86"/>
    </row>
    <row r="5107" spans="2:10" ht="12.6" customHeight="1" x14ac:dyDescent="0.3">
      <c r="B5107" s="30">
        <f>VLOOKUP($J5101,ASBVs!$A$2:$AP$1041,33,FALSE)</f>
        <v>0.04</v>
      </c>
      <c r="C5107" s="30">
        <f>VLOOKUP($J5101,ASBVs!$A$2:$AP$1041,35,FALSE)</f>
        <v>0.22</v>
      </c>
      <c r="D5107" s="30">
        <f>VLOOKUP($J5101,ASBVs!$A$2:$AP$1041,37,FALSE)</f>
        <v>0.01</v>
      </c>
      <c r="E5107" s="32">
        <f>VLOOKUP($J5101,ASBVs!$A$2:$AP$1041,29,FALSE)</f>
        <v>4.26</v>
      </c>
      <c r="F5107" s="32">
        <f>VLOOKUP($J5101,ASBVs!$A$2:$AP$1041,23,FALSE)</f>
        <v>-0.18</v>
      </c>
      <c r="G5107" s="32">
        <f>VLOOKUP($J5101,ASBVs!$A$2:$AP$1041,25,FALSE)</f>
        <v>3.42</v>
      </c>
      <c r="H5107" s="32">
        <f>VLOOKUP($J5101,ASBVs!$A$2:$AP$1041,27,FALSE)</f>
        <v>2.41</v>
      </c>
      <c r="I5107" s="86"/>
      <c r="J5107" s="86"/>
    </row>
    <row r="5108" spans="2:10" ht="12.6" customHeight="1" x14ac:dyDescent="0.3">
      <c r="B5108" s="33">
        <f>VLOOKUP($J5101,ASBVs!$A$2:$AP$1041,34,FALSE)</f>
        <v>41</v>
      </c>
      <c r="C5108" s="33">
        <f>VLOOKUP($J5101,ASBVs!$A$2:$AP$1041,36,FALSE)</f>
        <v>51</v>
      </c>
      <c r="D5108" s="33">
        <f>VLOOKUP($J5101,ASBVs!$A$2:$AP$1041,38,FALSE)</f>
        <v>35</v>
      </c>
      <c r="E5108" s="33">
        <f>VLOOKUP($J5101,ASBVs!$A$2:$AP$1041,30,FALSE)</f>
        <v>57</v>
      </c>
      <c r="F5108" s="33">
        <f>VLOOKUP($J5101,ASBVs!$A$2:$AP$1041,24,FALSE)</f>
        <v>52</v>
      </c>
      <c r="G5108" s="33">
        <f>VLOOKUP($J5101,ASBVs!$A$2:$AP$1041,26,FALSE)</f>
        <v>50</v>
      </c>
      <c r="H5108" s="33">
        <f>VLOOKUP($J5101,ASBVs!$A$2:$AP$1041,28,FALSE)</f>
        <v>53</v>
      </c>
      <c r="I5108" s="99">
        <f>VLOOKUP($J5101,ASBVs!$A$2:$AQ$1041,43,FALSE)</f>
        <v>9.0399999999999991</v>
      </c>
      <c r="J5108" s="79"/>
    </row>
    <row r="5109" spans="2:10" ht="12.6" customHeight="1" x14ac:dyDescent="0.3">
      <c r="B5109" s="87" t="s">
        <v>2695</v>
      </c>
      <c r="C5109" s="88"/>
      <c r="D5109" s="89" t="s">
        <v>2699</v>
      </c>
      <c r="E5109" s="90"/>
      <c r="F5109" s="91" t="str">
        <f>VLOOKUP($J5101,ASBVs!$A$2:$F$1041,6,FALSE)</f>
        <v xml:space="preserve"> </v>
      </c>
      <c r="G5109" s="34" t="s">
        <v>2669</v>
      </c>
      <c r="H5109" s="35" t="str">
        <f>VLOOKUP($J5101,ASBVs!$A$2:$AU$1041,46,FALSE)</f>
        <v>2</v>
      </c>
      <c r="I5109" s="34" t="s">
        <v>2670</v>
      </c>
      <c r="J5109" s="35" t="str">
        <f>VLOOKUP($J5101,ASBVs!$A$2:$AU$1041,47,FALSE)</f>
        <v>2</v>
      </c>
    </row>
    <row r="5110" spans="2:10" ht="12.6" customHeight="1" x14ac:dyDescent="0.3">
      <c r="B5110" s="93">
        <f>VLOOKUP($J5101,ASBVs!$A$2:$AS$1041,45,FALSE)</f>
        <v>126.38</v>
      </c>
      <c r="C5110" s="94"/>
      <c r="D5110" s="93">
        <f>VLOOKUP($J5101,ASBVs!$A$2:$AS$1041,44,FALSE)</f>
        <v>163.53</v>
      </c>
      <c r="E5110" s="94"/>
      <c r="F5110" s="92"/>
      <c r="G5110" s="34" t="s">
        <v>2671</v>
      </c>
      <c r="H5110" s="35" t="str">
        <f>VLOOKUP($J5101,ASBVs!$A$2:$AW$1041,48,FALSE)</f>
        <v>1</v>
      </c>
      <c r="I5110" s="34" t="s">
        <v>2672</v>
      </c>
      <c r="J5110" s="35">
        <f>VLOOKUP($J5101,ASBVs!$A$2:$AW$1041,49,FALSE)</f>
        <v>3</v>
      </c>
    </row>
    <row r="5111" spans="2:10" ht="12.6" customHeight="1" x14ac:dyDescent="0.3">
      <c r="B5111" s="36" t="s">
        <v>2696</v>
      </c>
      <c r="C5111" s="95" t="str">
        <f>VLOOKUP($J5101,ASBVs!$A$2:$E$1041,5,FALSE)</f>
        <v xml:space="preserve">Individual </v>
      </c>
      <c r="D5111" s="96"/>
      <c r="E5111" s="97" t="s">
        <v>2697</v>
      </c>
      <c r="F5111" s="98"/>
      <c r="G5111" s="74"/>
      <c r="H5111" s="75"/>
      <c r="I5111" s="37" t="s">
        <v>2698</v>
      </c>
      <c r="J5111" s="38"/>
    </row>
    <row r="5113" spans="2:10" ht="12.6" customHeight="1" x14ac:dyDescent="0.3">
      <c r="B5113" s="76" t="s">
        <v>2692</v>
      </c>
      <c r="C5113" s="77"/>
      <c r="D5113" s="20" t="str">
        <f>VLOOKUP($J5113,ASBVs!$A$2:$B$1041,2,FALSE)</f>
        <v>225768</v>
      </c>
      <c r="E5113" s="21"/>
      <c r="F5113" s="22" t="str">
        <f>VLOOKUP($J5113,ASBVs!$A$2:$J$1041,10,FALSE)</f>
        <v>Twin</v>
      </c>
      <c r="G5113" s="78" t="str">
        <f>VLOOKUP($J5113,ASBVs!$A$2:$AX$1041,50,FALSE)</f>
        <v xml:space="preserve"> </v>
      </c>
      <c r="H5113" s="79"/>
      <c r="I5113" s="23" t="s">
        <v>2693</v>
      </c>
      <c r="J5113" s="24">
        <v>417</v>
      </c>
    </row>
    <row r="5114" spans="2:10" ht="12.6" customHeight="1" x14ac:dyDescent="0.3">
      <c r="B5114" s="25" t="s">
        <v>2694</v>
      </c>
      <c r="C5114" s="80" t="str">
        <f>VLOOKUP($J5113,ASBVs!$A$2:$H$1041,8,FALSE)</f>
        <v>215404</v>
      </c>
      <c r="D5114" s="80"/>
      <c r="E5114" s="81"/>
      <c r="F5114" s="26" t="s">
        <v>2639</v>
      </c>
      <c r="G5114" s="82">
        <f>VLOOKUP($J5113,ASBVs!$A$2:$I$1041,9,FALSE)</f>
        <v>44730</v>
      </c>
      <c r="H5114" s="83"/>
      <c r="I5114" s="83"/>
      <c r="J5114" s="84"/>
    </row>
    <row r="5115" spans="2:10" ht="12.6" customHeight="1" x14ac:dyDescent="0.3">
      <c r="B5115" s="27" t="s">
        <v>0</v>
      </c>
      <c r="C5115" s="28" t="s">
        <v>1</v>
      </c>
      <c r="D5115" s="28" t="s">
        <v>2</v>
      </c>
      <c r="E5115" s="28" t="s">
        <v>3</v>
      </c>
      <c r="F5115" s="27" t="s">
        <v>4</v>
      </c>
      <c r="G5115" s="28" t="s">
        <v>1093</v>
      </c>
      <c r="H5115" s="28" t="s">
        <v>1092</v>
      </c>
      <c r="I5115" s="28" t="s">
        <v>5</v>
      </c>
      <c r="J5115" s="28" t="s">
        <v>2652</v>
      </c>
    </row>
    <row r="5116" spans="2:10" ht="12.6" customHeight="1" x14ac:dyDescent="0.3">
      <c r="B5116" s="29">
        <f>VLOOKUP($J5113,ASBVs!$A$2:$AP$1041,11,FALSE)</f>
        <v>0.46</v>
      </c>
      <c r="C5116" s="29">
        <f>VLOOKUP($J5113,ASBVs!$A$2:$AP$1041,13,FALSE)</f>
        <v>7.93</v>
      </c>
      <c r="D5116" s="29">
        <f>VLOOKUP($J5113,ASBVs!$A$2:$AP$1041,15,FALSE)</f>
        <v>10.82</v>
      </c>
      <c r="E5116" s="29">
        <f>VLOOKUP($J5113,ASBVs!$A$2:$AP$1041,17,FALSE)</f>
        <v>0.77</v>
      </c>
      <c r="F5116" s="29">
        <f>VLOOKUP($J5113,ASBVs!$A$2:$AP$1041,19,FALSE)</f>
        <v>1.85</v>
      </c>
      <c r="G5116" s="39">
        <f>VLOOKUP($J5113,ASBVs!$A$2:$AP$1041,41,FALSE)</f>
        <v>0.48</v>
      </c>
      <c r="H5116" s="39">
        <f>VLOOKUP($J5113,ASBVs!$A$2:$AP$1041,39,FALSE)</f>
        <v>0.26</v>
      </c>
      <c r="I5116" s="29">
        <f>VLOOKUP($J5113,ASBVs!$A$2:$AP$1041,21,FALSE)</f>
        <v>0.25</v>
      </c>
      <c r="J5116" s="39">
        <f>VLOOKUP($J5113,ASBVs!$A$2:$AP$1041,31,FALSE)</f>
        <v>0.33</v>
      </c>
    </row>
    <row r="5117" spans="2:10" ht="12.6" customHeight="1" x14ac:dyDescent="0.3">
      <c r="B5117" s="29">
        <f>VLOOKUP($J5113,ASBVs!$A$2:$AP$1041,12,FALSE)</f>
        <v>63</v>
      </c>
      <c r="C5117" s="29">
        <f>VLOOKUP($J5113,ASBVs!$A$2:$AP$1041,14,FALSE)</f>
        <v>69</v>
      </c>
      <c r="D5117" s="29">
        <f>VLOOKUP($J5113,ASBVs!$A$2:$AP$1041,16,FALSE)</f>
        <v>55</v>
      </c>
      <c r="E5117" s="29">
        <f>VLOOKUP($J5113,ASBVs!$A$2:$AP$1041,18,FALSE)</f>
        <v>61</v>
      </c>
      <c r="F5117" s="29">
        <f>VLOOKUP($J5113,ASBVs!$A$2:$AP$1041,20,FALSE)</f>
        <v>62</v>
      </c>
      <c r="G5117" s="29">
        <f>VLOOKUP($J5113,ASBVs!$A$2:$AP$1041,42,FALSE)</f>
        <v>45</v>
      </c>
      <c r="H5117" s="29">
        <f>VLOOKUP($J5113,ASBVs!$A$2:$AP$1041,40,FALSE)</f>
        <v>39</v>
      </c>
      <c r="I5117" s="29">
        <f>VLOOKUP($J5113,ASBVs!$A$2:$AP$1041,22,FALSE)</f>
        <v>49</v>
      </c>
      <c r="J5117" s="29">
        <f>VLOOKUP($J5113,ASBVs!$A$2:$AP$1041,32,FALSE)</f>
        <v>44</v>
      </c>
    </row>
    <row r="5118" spans="2:10" ht="12.6" customHeight="1" x14ac:dyDescent="0.3">
      <c r="B5118" s="31" t="s">
        <v>1089</v>
      </c>
      <c r="C5118" s="27" t="s">
        <v>1090</v>
      </c>
      <c r="D5118" s="27" t="s">
        <v>1091</v>
      </c>
      <c r="E5118" s="27" t="s">
        <v>8</v>
      </c>
      <c r="F5118" s="27" t="s">
        <v>6</v>
      </c>
      <c r="G5118" s="27" t="s">
        <v>7</v>
      </c>
      <c r="H5118" s="27" t="s">
        <v>2638</v>
      </c>
      <c r="I5118" s="85" t="s">
        <v>2700</v>
      </c>
      <c r="J5118" s="86"/>
    </row>
    <row r="5119" spans="2:10" ht="12.6" customHeight="1" x14ac:dyDescent="0.3">
      <c r="B5119" s="30">
        <f>VLOOKUP($J5113,ASBVs!$A$2:$AP$1041,33,FALSE)</f>
        <v>0.06</v>
      </c>
      <c r="C5119" s="30">
        <f>VLOOKUP($J5113,ASBVs!$A$2:$AP$1041,35,FALSE)</f>
        <v>0.21</v>
      </c>
      <c r="D5119" s="30">
        <f>VLOOKUP($J5113,ASBVs!$A$2:$AP$1041,37,FALSE)</f>
        <v>0.01</v>
      </c>
      <c r="E5119" s="32">
        <f>VLOOKUP($J5113,ASBVs!$A$2:$AP$1041,29,FALSE)</f>
        <v>3.69</v>
      </c>
      <c r="F5119" s="32">
        <f>VLOOKUP($J5113,ASBVs!$A$2:$AP$1041,23,FALSE)</f>
        <v>-0.24</v>
      </c>
      <c r="G5119" s="32">
        <f>VLOOKUP($J5113,ASBVs!$A$2:$AP$1041,25,FALSE)</f>
        <v>3.74</v>
      </c>
      <c r="H5119" s="32">
        <f>VLOOKUP($J5113,ASBVs!$A$2:$AP$1041,27,FALSE)</f>
        <v>1.98</v>
      </c>
      <c r="I5119" s="86"/>
      <c r="J5119" s="86"/>
    </row>
    <row r="5120" spans="2:10" ht="12.6" customHeight="1" x14ac:dyDescent="0.3">
      <c r="B5120" s="33">
        <f>VLOOKUP($J5113,ASBVs!$A$2:$AP$1041,34,FALSE)</f>
        <v>34</v>
      </c>
      <c r="C5120" s="33">
        <f>VLOOKUP($J5113,ASBVs!$A$2:$AP$1041,36,FALSE)</f>
        <v>42</v>
      </c>
      <c r="D5120" s="33">
        <f>VLOOKUP($J5113,ASBVs!$A$2:$AP$1041,38,FALSE)</f>
        <v>29</v>
      </c>
      <c r="E5120" s="33">
        <f>VLOOKUP($J5113,ASBVs!$A$2:$AP$1041,30,FALSE)</f>
        <v>57</v>
      </c>
      <c r="F5120" s="33">
        <f>VLOOKUP($J5113,ASBVs!$A$2:$AP$1041,24,FALSE)</f>
        <v>41</v>
      </c>
      <c r="G5120" s="33">
        <f>VLOOKUP($J5113,ASBVs!$A$2:$AP$1041,26,FALSE)</f>
        <v>41</v>
      </c>
      <c r="H5120" s="33">
        <f>VLOOKUP($J5113,ASBVs!$A$2:$AP$1041,28,FALSE)</f>
        <v>46</v>
      </c>
      <c r="I5120" s="99">
        <f>VLOOKUP($J5113,ASBVs!$A$2:$AQ$1041,43,FALSE)</f>
        <v>8.18</v>
      </c>
      <c r="J5120" s="79"/>
    </row>
    <row r="5121" spans="2:10" ht="12.6" customHeight="1" x14ac:dyDescent="0.3">
      <c r="B5121" s="87" t="s">
        <v>2695</v>
      </c>
      <c r="C5121" s="88"/>
      <c r="D5121" s="89" t="s">
        <v>2699</v>
      </c>
      <c r="E5121" s="90"/>
      <c r="F5121" s="91" t="str">
        <f>VLOOKUP($J5113,ASBVs!$A$2:$F$1041,6,FALSE)</f>
        <v xml:space="preserve"> </v>
      </c>
      <c r="G5121" s="34" t="s">
        <v>2669</v>
      </c>
      <c r="H5121" s="35" t="str">
        <f>VLOOKUP($J5113,ASBVs!$A$2:$AU$1041,46,FALSE)</f>
        <v>2</v>
      </c>
      <c r="I5121" s="34" t="s">
        <v>2670</v>
      </c>
      <c r="J5121" s="35" t="str">
        <f>VLOOKUP($J5113,ASBVs!$A$2:$AU$1041,47,FALSE)</f>
        <v>2</v>
      </c>
    </row>
    <row r="5122" spans="2:10" ht="12.6" customHeight="1" x14ac:dyDescent="0.3">
      <c r="B5122" s="93">
        <f>VLOOKUP($J5113,ASBVs!$A$2:$AS$1041,45,FALSE)</f>
        <v>125.95</v>
      </c>
      <c r="C5122" s="94"/>
      <c r="D5122" s="93">
        <f>VLOOKUP($J5113,ASBVs!$A$2:$AS$1041,44,FALSE)</f>
        <v>164.37</v>
      </c>
      <c r="E5122" s="94"/>
      <c r="F5122" s="92"/>
      <c r="G5122" s="34" t="s">
        <v>2671</v>
      </c>
      <c r="H5122" s="35" t="str">
        <f>VLOOKUP($J5113,ASBVs!$A$2:$AW$1041,48,FALSE)</f>
        <v>2</v>
      </c>
      <c r="I5122" s="34" t="s">
        <v>2672</v>
      </c>
      <c r="J5122" s="35">
        <f>VLOOKUP($J5113,ASBVs!$A$2:$AW$1041,49,FALSE)</f>
        <v>4</v>
      </c>
    </row>
    <row r="5123" spans="2:10" ht="12.6" customHeight="1" x14ac:dyDescent="0.3">
      <c r="B5123" s="36" t="s">
        <v>2696</v>
      </c>
      <c r="C5123" s="95" t="str">
        <f>VLOOKUP($J5113,ASBVs!$A$2:$E$1041,5,FALSE)</f>
        <v xml:space="preserve">Individual </v>
      </c>
      <c r="D5123" s="96"/>
      <c r="E5123" s="97" t="s">
        <v>2697</v>
      </c>
      <c r="F5123" s="98"/>
      <c r="G5123" s="74"/>
      <c r="H5123" s="75"/>
      <c r="I5123" s="37" t="s">
        <v>2698</v>
      </c>
      <c r="J5123" s="38"/>
    </row>
    <row r="5125" spans="2:10" ht="12.6" customHeight="1" x14ac:dyDescent="0.3">
      <c r="B5125" s="76" t="s">
        <v>2692</v>
      </c>
      <c r="C5125" s="77"/>
      <c r="D5125" s="20" t="str">
        <f>VLOOKUP($J5125,ASBVs!$A$2:$B$1041,2,FALSE)</f>
        <v>226552</v>
      </c>
      <c r="E5125" s="21"/>
      <c r="F5125" s="22" t="str">
        <f>VLOOKUP($J5125,ASBVs!$A$2:$J$1041,10,FALSE)</f>
        <v>Twin</v>
      </c>
      <c r="G5125" s="78" t="str">
        <f>VLOOKUP($J5125,ASBVs!$A$2:$AX$1041,50,FALSE)</f>
        <v xml:space="preserve"> </v>
      </c>
      <c r="H5125" s="79"/>
      <c r="I5125" s="23" t="s">
        <v>2693</v>
      </c>
      <c r="J5125" s="24">
        <v>418</v>
      </c>
    </row>
    <row r="5126" spans="2:10" ht="12.6" customHeight="1" x14ac:dyDescent="0.3">
      <c r="B5126" s="25" t="s">
        <v>2694</v>
      </c>
      <c r="C5126" s="80" t="str">
        <f>VLOOKUP($J5125,ASBVs!$A$2:$H$1041,8,FALSE)</f>
        <v>216110</v>
      </c>
      <c r="D5126" s="80"/>
      <c r="E5126" s="81"/>
      <c r="F5126" s="26" t="s">
        <v>2639</v>
      </c>
      <c r="G5126" s="82">
        <f>VLOOKUP($J5125,ASBVs!$A$2:$I$1041,9,FALSE)</f>
        <v>44734</v>
      </c>
      <c r="H5126" s="83"/>
      <c r="I5126" s="83"/>
      <c r="J5126" s="84"/>
    </row>
    <row r="5127" spans="2:10" ht="12.6" customHeight="1" x14ac:dyDescent="0.3">
      <c r="B5127" s="27" t="s">
        <v>0</v>
      </c>
      <c r="C5127" s="28" t="s">
        <v>1</v>
      </c>
      <c r="D5127" s="28" t="s">
        <v>2</v>
      </c>
      <c r="E5127" s="28" t="s">
        <v>3</v>
      </c>
      <c r="F5127" s="27" t="s">
        <v>4</v>
      </c>
      <c r="G5127" s="28" t="s">
        <v>1093</v>
      </c>
      <c r="H5127" s="28" t="s">
        <v>1092</v>
      </c>
      <c r="I5127" s="28" t="s">
        <v>5</v>
      </c>
      <c r="J5127" s="28" t="s">
        <v>2652</v>
      </c>
    </row>
    <row r="5128" spans="2:10" ht="12.6" customHeight="1" x14ac:dyDescent="0.3">
      <c r="B5128" s="29">
        <f>VLOOKUP($J5125,ASBVs!$A$2:$AP$1041,11,FALSE)</f>
        <v>0.44</v>
      </c>
      <c r="C5128" s="29">
        <f>VLOOKUP($J5125,ASBVs!$A$2:$AP$1041,13,FALSE)</f>
        <v>8.8000000000000007</v>
      </c>
      <c r="D5128" s="29">
        <f>VLOOKUP($J5125,ASBVs!$A$2:$AP$1041,15,FALSE)</f>
        <v>12.02</v>
      </c>
      <c r="E5128" s="29">
        <f>VLOOKUP($J5125,ASBVs!$A$2:$AP$1041,17,FALSE)</f>
        <v>-0.06</v>
      </c>
      <c r="F5128" s="29">
        <f>VLOOKUP($J5125,ASBVs!$A$2:$AP$1041,19,FALSE)</f>
        <v>1.73</v>
      </c>
      <c r="G5128" s="39">
        <f>VLOOKUP($J5125,ASBVs!$A$2:$AP$1041,41,FALSE)</f>
        <v>0.47</v>
      </c>
      <c r="H5128" s="39">
        <f>VLOOKUP($J5125,ASBVs!$A$2:$AP$1041,39,FALSE)</f>
        <v>0.25</v>
      </c>
      <c r="I5128" s="29">
        <f>VLOOKUP($J5125,ASBVs!$A$2:$AP$1041,21,FALSE)</f>
        <v>-0.65</v>
      </c>
      <c r="J5128" s="39">
        <f>VLOOKUP($J5125,ASBVs!$A$2:$AP$1041,31,FALSE)</f>
        <v>0.28000000000000003</v>
      </c>
    </row>
    <row r="5129" spans="2:10" ht="12.6" customHeight="1" x14ac:dyDescent="0.3">
      <c r="B5129" s="29">
        <f>VLOOKUP($J5125,ASBVs!$A$2:$AP$1041,12,FALSE)</f>
        <v>64</v>
      </c>
      <c r="C5129" s="29">
        <f>VLOOKUP($J5125,ASBVs!$A$2:$AP$1041,14,FALSE)</f>
        <v>69</v>
      </c>
      <c r="D5129" s="29">
        <f>VLOOKUP($J5125,ASBVs!$A$2:$AP$1041,16,FALSE)</f>
        <v>54</v>
      </c>
      <c r="E5129" s="29">
        <f>VLOOKUP($J5125,ASBVs!$A$2:$AP$1041,18,FALSE)</f>
        <v>62</v>
      </c>
      <c r="F5129" s="29">
        <f>VLOOKUP($J5125,ASBVs!$A$2:$AP$1041,20,FALSE)</f>
        <v>63</v>
      </c>
      <c r="G5129" s="29">
        <f>VLOOKUP($J5125,ASBVs!$A$2:$AP$1041,42,FALSE)</f>
        <v>45</v>
      </c>
      <c r="H5129" s="29">
        <f>VLOOKUP($J5125,ASBVs!$A$2:$AP$1041,40,FALSE)</f>
        <v>38</v>
      </c>
      <c r="I5129" s="29">
        <f>VLOOKUP($J5125,ASBVs!$A$2:$AP$1041,22,FALSE)</f>
        <v>47</v>
      </c>
      <c r="J5129" s="29">
        <f>VLOOKUP($J5125,ASBVs!$A$2:$AP$1041,32,FALSE)</f>
        <v>44</v>
      </c>
    </row>
    <row r="5130" spans="2:10" ht="12.6" customHeight="1" x14ac:dyDescent="0.3">
      <c r="B5130" s="31" t="s">
        <v>1089</v>
      </c>
      <c r="C5130" s="27" t="s">
        <v>1090</v>
      </c>
      <c r="D5130" s="27" t="s">
        <v>1091</v>
      </c>
      <c r="E5130" s="27" t="s">
        <v>8</v>
      </c>
      <c r="F5130" s="27" t="s">
        <v>6</v>
      </c>
      <c r="G5130" s="27" t="s">
        <v>7</v>
      </c>
      <c r="H5130" s="27" t="s">
        <v>2638</v>
      </c>
      <c r="I5130" s="85" t="s">
        <v>2700</v>
      </c>
      <c r="J5130" s="86"/>
    </row>
    <row r="5131" spans="2:10" ht="12.6" customHeight="1" x14ac:dyDescent="0.3">
      <c r="B5131" s="30">
        <f>VLOOKUP($J5125,ASBVs!$A$2:$AP$1041,33,FALSE)</f>
        <v>0.03</v>
      </c>
      <c r="C5131" s="30">
        <f>VLOOKUP($J5125,ASBVs!$A$2:$AP$1041,35,FALSE)</f>
        <v>0.25</v>
      </c>
      <c r="D5131" s="30">
        <f>VLOOKUP($J5125,ASBVs!$A$2:$AP$1041,37,FALSE)</f>
        <v>0.01</v>
      </c>
      <c r="E5131" s="32">
        <f>VLOOKUP($J5125,ASBVs!$A$2:$AP$1041,29,FALSE)</f>
        <v>4.88</v>
      </c>
      <c r="F5131" s="32">
        <f>VLOOKUP($J5125,ASBVs!$A$2:$AP$1041,23,FALSE)</f>
        <v>-0.21</v>
      </c>
      <c r="G5131" s="32">
        <f>VLOOKUP($J5125,ASBVs!$A$2:$AP$1041,25,FALSE)</f>
        <v>3.26</v>
      </c>
      <c r="H5131" s="32">
        <f>VLOOKUP($J5125,ASBVs!$A$2:$AP$1041,27,FALSE)</f>
        <v>2.23</v>
      </c>
      <c r="I5131" s="86"/>
      <c r="J5131" s="86"/>
    </row>
    <row r="5132" spans="2:10" ht="12.6" customHeight="1" x14ac:dyDescent="0.3">
      <c r="B5132" s="33">
        <f>VLOOKUP($J5125,ASBVs!$A$2:$AP$1041,34,FALSE)</f>
        <v>32</v>
      </c>
      <c r="C5132" s="33">
        <f>VLOOKUP($J5125,ASBVs!$A$2:$AP$1041,36,FALSE)</f>
        <v>41</v>
      </c>
      <c r="D5132" s="33">
        <f>VLOOKUP($J5125,ASBVs!$A$2:$AP$1041,38,FALSE)</f>
        <v>26</v>
      </c>
      <c r="E5132" s="33">
        <f>VLOOKUP($J5125,ASBVs!$A$2:$AP$1041,30,FALSE)</f>
        <v>57</v>
      </c>
      <c r="F5132" s="33">
        <f>VLOOKUP($J5125,ASBVs!$A$2:$AP$1041,24,FALSE)</f>
        <v>40</v>
      </c>
      <c r="G5132" s="33">
        <f>VLOOKUP($J5125,ASBVs!$A$2:$AP$1041,26,FALSE)</f>
        <v>40</v>
      </c>
      <c r="H5132" s="33">
        <f>VLOOKUP($J5125,ASBVs!$A$2:$AP$1041,28,FALSE)</f>
        <v>45</v>
      </c>
      <c r="I5132" s="99">
        <f>VLOOKUP($J5125,ASBVs!$A$2:$AQ$1041,43,FALSE)</f>
        <v>8.15</v>
      </c>
      <c r="J5132" s="79"/>
    </row>
    <row r="5133" spans="2:10" ht="12.6" customHeight="1" x14ac:dyDescent="0.3">
      <c r="B5133" s="87" t="s">
        <v>2695</v>
      </c>
      <c r="C5133" s="88"/>
      <c r="D5133" s="89" t="s">
        <v>2699</v>
      </c>
      <c r="E5133" s="90"/>
      <c r="F5133" s="91" t="str">
        <f>VLOOKUP($J5125,ASBVs!$A$2:$F$1041,6,FALSE)</f>
        <v xml:space="preserve"> </v>
      </c>
      <c r="G5133" s="34" t="s">
        <v>2669</v>
      </c>
      <c r="H5133" s="35" t="str">
        <f>VLOOKUP($J5125,ASBVs!$A$2:$AU$1041,46,FALSE)</f>
        <v>2</v>
      </c>
      <c r="I5133" s="34" t="s">
        <v>2670</v>
      </c>
      <c r="J5133" s="35" t="str">
        <f>VLOOKUP($J5125,ASBVs!$A$2:$AU$1041,47,FALSE)</f>
        <v>2</v>
      </c>
    </row>
    <row r="5134" spans="2:10" ht="12.6" customHeight="1" x14ac:dyDescent="0.3">
      <c r="B5134" s="93">
        <f>VLOOKUP($J5125,ASBVs!$A$2:$AS$1041,45,FALSE)</f>
        <v>125.87</v>
      </c>
      <c r="C5134" s="94"/>
      <c r="D5134" s="93">
        <f>VLOOKUP($J5125,ASBVs!$A$2:$AS$1041,44,FALSE)</f>
        <v>165.58</v>
      </c>
      <c r="E5134" s="94"/>
      <c r="F5134" s="92"/>
      <c r="G5134" s="34" t="s">
        <v>2671</v>
      </c>
      <c r="H5134" s="35" t="str">
        <f>VLOOKUP($J5125,ASBVs!$A$2:$AW$1041,48,FALSE)</f>
        <v>3</v>
      </c>
      <c r="I5134" s="34" t="s">
        <v>2672</v>
      </c>
      <c r="J5134" s="35">
        <f>VLOOKUP($J5125,ASBVs!$A$2:$AW$1041,49,FALSE)</f>
        <v>3</v>
      </c>
    </row>
    <row r="5135" spans="2:10" ht="12.6" customHeight="1" x14ac:dyDescent="0.3">
      <c r="B5135" s="36" t="s">
        <v>2696</v>
      </c>
      <c r="C5135" s="95" t="str">
        <f>VLOOKUP($J5125,ASBVs!$A$2:$E$1041,5,FALSE)</f>
        <v xml:space="preserve">Individual </v>
      </c>
      <c r="D5135" s="96"/>
      <c r="E5135" s="97" t="s">
        <v>2697</v>
      </c>
      <c r="F5135" s="98"/>
      <c r="G5135" s="74"/>
      <c r="H5135" s="75"/>
      <c r="I5135" s="37" t="s">
        <v>2698</v>
      </c>
      <c r="J5135" s="38"/>
    </row>
    <row r="5137" spans="2:10" ht="12.6" customHeight="1" x14ac:dyDescent="0.3">
      <c r="B5137" s="76" t="s">
        <v>2692</v>
      </c>
      <c r="C5137" s="77"/>
      <c r="D5137" s="20" t="str">
        <f>VLOOKUP($J5137,ASBVs!$A$2:$B$1041,2,FALSE)</f>
        <v>225319</v>
      </c>
      <c r="E5137" s="21"/>
      <c r="F5137" s="22" t="str">
        <f>VLOOKUP($J5137,ASBVs!$A$2:$J$1041,10,FALSE)</f>
        <v>Twin</v>
      </c>
      <c r="G5137" s="78" t="str">
        <f>VLOOKUP($J5137,ASBVs!$A$2:$AX$1041,50,FALSE)</f>
        <v xml:space="preserve"> </v>
      </c>
      <c r="H5137" s="79"/>
      <c r="I5137" s="23" t="s">
        <v>2693</v>
      </c>
      <c r="J5137" s="24">
        <v>419</v>
      </c>
    </row>
    <row r="5138" spans="2:10" ht="12.6" customHeight="1" x14ac:dyDescent="0.3">
      <c r="B5138" s="25" t="s">
        <v>2694</v>
      </c>
      <c r="C5138" s="80" t="str">
        <f>VLOOKUP($J5137,ASBVs!$A$2:$H$1041,8,FALSE)</f>
        <v>216341</v>
      </c>
      <c r="D5138" s="80"/>
      <c r="E5138" s="81"/>
      <c r="F5138" s="26" t="s">
        <v>2639</v>
      </c>
      <c r="G5138" s="82">
        <f>VLOOKUP($J5137,ASBVs!$A$2:$I$1041,9,FALSE)</f>
        <v>44722</v>
      </c>
      <c r="H5138" s="83"/>
      <c r="I5138" s="83"/>
      <c r="J5138" s="84"/>
    </row>
    <row r="5139" spans="2:10" ht="12.6" customHeight="1" x14ac:dyDescent="0.3">
      <c r="B5139" s="27" t="s">
        <v>0</v>
      </c>
      <c r="C5139" s="28" t="s">
        <v>1</v>
      </c>
      <c r="D5139" s="28" t="s">
        <v>2</v>
      </c>
      <c r="E5139" s="28" t="s">
        <v>3</v>
      </c>
      <c r="F5139" s="27" t="s">
        <v>4</v>
      </c>
      <c r="G5139" s="28" t="s">
        <v>1093</v>
      </c>
      <c r="H5139" s="28" t="s">
        <v>1092</v>
      </c>
      <c r="I5139" s="28" t="s">
        <v>5</v>
      </c>
      <c r="J5139" s="28" t="s">
        <v>2652</v>
      </c>
    </row>
    <row r="5140" spans="2:10" ht="12.6" customHeight="1" x14ac:dyDescent="0.3">
      <c r="B5140" s="29">
        <f>VLOOKUP($J5137,ASBVs!$A$2:$AP$1041,11,FALSE)</f>
        <v>0.37</v>
      </c>
      <c r="C5140" s="29">
        <f>VLOOKUP($J5137,ASBVs!$A$2:$AP$1041,13,FALSE)</f>
        <v>9.7899999999999991</v>
      </c>
      <c r="D5140" s="29">
        <f>VLOOKUP($J5137,ASBVs!$A$2:$AP$1041,15,FALSE)</f>
        <v>14.29</v>
      </c>
      <c r="E5140" s="29">
        <f>VLOOKUP($J5137,ASBVs!$A$2:$AP$1041,17,FALSE)</f>
        <v>0.13</v>
      </c>
      <c r="F5140" s="29">
        <f>VLOOKUP($J5137,ASBVs!$A$2:$AP$1041,19,FALSE)</f>
        <v>2.0099999999999998</v>
      </c>
      <c r="G5140" s="39">
        <f>VLOOKUP($J5137,ASBVs!$A$2:$AP$1041,41,FALSE)</f>
        <v>0.45</v>
      </c>
      <c r="H5140" s="39">
        <f>VLOOKUP($J5137,ASBVs!$A$2:$AP$1041,39,FALSE)</f>
        <v>0.28999999999999998</v>
      </c>
      <c r="I5140" s="29">
        <f>VLOOKUP($J5137,ASBVs!$A$2:$AP$1041,21,FALSE)</f>
        <v>-0.8</v>
      </c>
      <c r="J5140" s="39">
        <f>VLOOKUP($J5137,ASBVs!$A$2:$AP$1041,31,FALSE)</f>
        <v>0.3</v>
      </c>
    </row>
    <row r="5141" spans="2:10" ht="12.6" customHeight="1" x14ac:dyDescent="0.3">
      <c r="B5141" s="29">
        <f>VLOOKUP($J5137,ASBVs!$A$2:$AP$1041,12,FALSE)</f>
        <v>67</v>
      </c>
      <c r="C5141" s="29">
        <f>VLOOKUP($J5137,ASBVs!$A$2:$AP$1041,14,FALSE)</f>
        <v>70</v>
      </c>
      <c r="D5141" s="29">
        <f>VLOOKUP($J5137,ASBVs!$A$2:$AP$1041,16,FALSE)</f>
        <v>61</v>
      </c>
      <c r="E5141" s="29">
        <f>VLOOKUP($J5137,ASBVs!$A$2:$AP$1041,18,FALSE)</f>
        <v>64</v>
      </c>
      <c r="F5141" s="29">
        <f>VLOOKUP($J5137,ASBVs!$A$2:$AP$1041,20,FALSE)</f>
        <v>63</v>
      </c>
      <c r="G5141" s="29">
        <f>VLOOKUP($J5137,ASBVs!$A$2:$AP$1041,42,FALSE)</f>
        <v>56</v>
      </c>
      <c r="H5141" s="29">
        <f>VLOOKUP($J5137,ASBVs!$A$2:$AP$1041,40,FALSE)</f>
        <v>50</v>
      </c>
      <c r="I5141" s="29">
        <f>VLOOKUP($J5137,ASBVs!$A$2:$AP$1041,22,FALSE)</f>
        <v>59</v>
      </c>
      <c r="J5141" s="29">
        <f>VLOOKUP($J5137,ASBVs!$A$2:$AP$1041,32,FALSE)</f>
        <v>54</v>
      </c>
    </row>
    <row r="5142" spans="2:10" ht="12.6" customHeight="1" x14ac:dyDescent="0.3">
      <c r="B5142" s="31" t="s">
        <v>1089</v>
      </c>
      <c r="C5142" s="27" t="s">
        <v>1090</v>
      </c>
      <c r="D5142" s="27" t="s">
        <v>1091</v>
      </c>
      <c r="E5142" s="27" t="s">
        <v>8</v>
      </c>
      <c r="F5142" s="27" t="s">
        <v>6</v>
      </c>
      <c r="G5142" s="27" t="s">
        <v>7</v>
      </c>
      <c r="H5142" s="27" t="s">
        <v>2638</v>
      </c>
      <c r="I5142" s="85" t="s">
        <v>2700</v>
      </c>
      <c r="J5142" s="86"/>
    </row>
    <row r="5143" spans="2:10" ht="12.6" customHeight="1" x14ac:dyDescent="0.3">
      <c r="B5143" s="30">
        <f>VLOOKUP($J5137,ASBVs!$A$2:$AP$1041,33,FALSE)</f>
        <v>0.06</v>
      </c>
      <c r="C5143" s="30">
        <f>VLOOKUP($J5137,ASBVs!$A$2:$AP$1041,35,FALSE)</f>
        <v>0.28999999999999998</v>
      </c>
      <c r="D5143" s="30">
        <f>VLOOKUP($J5137,ASBVs!$A$2:$AP$1041,37,FALSE)</f>
        <v>1E-3</v>
      </c>
      <c r="E5143" s="32">
        <f>VLOOKUP($J5137,ASBVs!$A$2:$AP$1041,29,FALSE)</f>
        <v>5.0199999999999996</v>
      </c>
      <c r="F5143" s="32">
        <f>VLOOKUP($J5137,ASBVs!$A$2:$AP$1041,23,FALSE)</f>
        <v>-0.41</v>
      </c>
      <c r="G5143" s="32">
        <f>VLOOKUP($J5137,ASBVs!$A$2:$AP$1041,25,FALSE)</f>
        <v>5.88</v>
      </c>
      <c r="H5143" s="32">
        <f>VLOOKUP($J5137,ASBVs!$A$2:$AP$1041,27,FALSE)</f>
        <v>2.14</v>
      </c>
      <c r="I5143" s="86"/>
      <c r="J5143" s="86"/>
    </row>
    <row r="5144" spans="2:10" ht="12.6" customHeight="1" x14ac:dyDescent="0.3">
      <c r="B5144" s="33">
        <f>VLOOKUP($J5137,ASBVs!$A$2:$AP$1041,34,FALSE)</f>
        <v>45</v>
      </c>
      <c r="C5144" s="33">
        <f>VLOOKUP($J5137,ASBVs!$A$2:$AP$1041,36,FALSE)</f>
        <v>53</v>
      </c>
      <c r="D5144" s="33">
        <f>VLOOKUP($J5137,ASBVs!$A$2:$AP$1041,38,FALSE)</f>
        <v>39</v>
      </c>
      <c r="E5144" s="33">
        <f>VLOOKUP($J5137,ASBVs!$A$2:$AP$1041,30,FALSE)</f>
        <v>59</v>
      </c>
      <c r="F5144" s="33">
        <f>VLOOKUP($J5137,ASBVs!$A$2:$AP$1041,24,FALSE)</f>
        <v>51</v>
      </c>
      <c r="G5144" s="33">
        <f>VLOOKUP($J5137,ASBVs!$A$2:$AP$1041,26,FALSE)</f>
        <v>50</v>
      </c>
      <c r="H5144" s="33">
        <f>VLOOKUP($J5137,ASBVs!$A$2:$AP$1041,28,FALSE)</f>
        <v>52</v>
      </c>
      <c r="I5144" s="99">
        <f>VLOOKUP($J5137,ASBVs!$A$2:$AQ$1041,43,FALSE)</f>
        <v>8.9899999999999984</v>
      </c>
      <c r="J5144" s="79"/>
    </row>
    <row r="5145" spans="2:10" ht="12.6" customHeight="1" x14ac:dyDescent="0.3">
      <c r="B5145" s="87" t="s">
        <v>2695</v>
      </c>
      <c r="C5145" s="88"/>
      <c r="D5145" s="89" t="s">
        <v>2699</v>
      </c>
      <c r="E5145" s="90"/>
      <c r="F5145" s="91" t="str">
        <f>VLOOKUP($J5137,ASBVs!$A$2:$F$1041,6,FALSE)</f>
        <v xml:space="preserve"> </v>
      </c>
      <c r="G5145" s="34" t="s">
        <v>2669</v>
      </c>
      <c r="H5145" s="35" t="str">
        <f>VLOOKUP($J5137,ASBVs!$A$2:$AU$1041,46,FALSE)</f>
        <v>1</v>
      </c>
      <c r="I5145" s="34" t="s">
        <v>2670</v>
      </c>
      <c r="J5145" s="35" t="str">
        <f>VLOOKUP($J5137,ASBVs!$A$2:$AU$1041,47,FALSE)</f>
        <v>1</v>
      </c>
    </row>
    <row r="5146" spans="2:10" ht="12.6" customHeight="1" x14ac:dyDescent="0.3">
      <c r="B5146" s="93">
        <f>VLOOKUP($J5137,ASBVs!$A$2:$AS$1041,45,FALSE)</f>
        <v>125.63</v>
      </c>
      <c r="C5146" s="94"/>
      <c r="D5146" s="93">
        <f>VLOOKUP($J5137,ASBVs!$A$2:$AS$1041,44,FALSE)</f>
        <v>170.66</v>
      </c>
      <c r="E5146" s="94"/>
      <c r="F5146" s="92"/>
      <c r="G5146" s="34" t="s">
        <v>2671</v>
      </c>
      <c r="H5146" s="35" t="str">
        <f>VLOOKUP($J5137,ASBVs!$A$2:$AW$1041,48,FALSE)</f>
        <v>1</v>
      </c>
      <c r="I5146" s="34" t="s">
        <v>2672</v>
      </c>
      <c r="J5146" s="35">
        <f>VLOOKUP($J5137,ASBVs!$A$2:$AW$1041,49,FALSE)</f>
        <v>3</v>
      </c>
    </row>
    <row r="5147" spans="2:10" ht="12.6" customHeight="1" x14ac:dyDescent="0.3">
      <c r="B5147" s="36" t="s">
        <v>2696</v>
      </c>
      <c r="C5147" s="95" t="str">
        <f>VLOOKUP($J5137,ASBVs!$A$2:$E$1041,5,FALSE)</f>
        <v xml:space="preserve">Individual </v>
      </c>
      <c r="D5147" s="96"/>
      <c r="E5147" s="97" t="s">
        <v>2697</v>
      </c>
      <c r="F5147" s="98"/>
      <c r="G5147" s="74"/>
      <c r="H5147" s="75"/>
      <c r="I5147" s="37" t="s">
        <v>2698</v>
      </c>
      <c r="J5147" s="38"/>
    </row>
    <row r="5149" spans="2:10" ht="12.6" customHeight="1" x14ac:dyDescent="0.3">
      <c r="B5149" s="76" t="s">
        <v>2692</v>
      </c>
      <c r="C5149" s="77"/>
      <c r="D5149" s="20" t="str">
        <f>VLOOKUP($J5149,ASBVs!$A$2:$B$1041,2,FALSE)</f>
        <v>223655</v>
      </c>
      <c r="E5149" s="21"/>
      <c r="F5149" s="22" t="str">
        <f>VLOOKUP($J5149,ASBVs!$A$2:$J$1041,10,FALSE)</f>
        <v>Triplet</v>
      </c>
      <c r="G5149" s="78" t="str">
        <f>VLOOKUP($J5149,ASBVs!$A$2:$AX$1041,50,FALSE)</f>
        <v xml:space="preserve"> </v>
      </c>
      <c r="H5149" s="79"/>
      <c r="I5149" s="23" t="s">
        <v>2693</v>
      </c>
      <c r="J5149" s="24">
        <v>420</v>
      </c>
    </row>
    <row r="5150" spans="2:10" ht="12.6" customHeight="1" x14ac:dyDescent="0.3">
      <c r="B5150" s="25" t="s">
        <v>2694</v>
      </c>
      <c r="C5150" s="80" t="str">
        <f>VLOOKUP($J5149,ASBVs!$A$2:$H$1041,8,FALSE)</f>
        <v>214314</v>
      </c>
      <c r="D5150" s="80"/>
      <c r="E5150" s="81"/>
      <c r="F5150" s="26" t="s">
        <v>2639</v>
      </c>
      <c r="G5150" s="82">
        <f>VLOOKUP($J5149,ASBVs!$A$2:$I$1041,9,FALSE)</f>
        <v>44702</v>
      </c>
      <c r="H5150" s="83"/>
      <c r="I5150" s="83"/>
      <c r="J5150" s="84"/>
    </row>
    <row r="5151" spans="2:10" ht="12.6" customHeight="1" x14ac:dyDescent="0.3">
      <c r="B5151" s="27" t="s">
        <v>0</v>
      </c>
      <c r="C5151" s="28" t="s">
        <v>1</v>
      </c>
      <c r="D5151" s="28" t="s">
        <v>2</v>
      </c>
      <c r="E5151" s="28" t="s">
        <v>3</v>
      </c>
      <c r="F5151" s="27" t="s">
        <v>4</v>
      </c>
      <c r="G5151" s="28" t="s">
        <v>1093</v>
      </c>
      <c r="H5151" s="28" t="s">
        <v>1092</v>
      </c>
      <c r="I5151" s="28" t="s">
        <v>5</v>
      </c>
      <c r="J5151" s="28" t="s">
        <v>2652</v>
      </c>
    </row>
    <row r="5152" spans="2:10" ht="12.6" customHeight="1" x14ac:dyDescent="0.3">
      <c r="B5152" s="29">
        <f>VLOOKUP($J5149,ASBVs!$A$2:$AP$1041,11,FALSE)</f>
        <v>0.5</v>
      </c>
      <c r="C5152" s="29">
        <f>VLOOKUP($J5149,ASBVs!$A$2:$AP$1041,13,FALSE)</f>
        <v>8.84</v>
      </c>
      <c r="D5152" s="29">
        <f>VLOOKUP($J5149,ASBVs!$A$2:$AP$1041,15,FALSE)</f>
        <v>13.53</v>
      </c>
      <c r="E5152" s="29">
        <f>VLOOKUP($J5149,ASBVs!$A$2:$AP$1041,17,FALSE)</f>
        <v>1.01</v>
      </c>
      <c r="F5152" s="29">
        <f>VLOOKUP($J5149,ASBVs!$A$2:$AP$1041,19,FALSE)</f>
        <v>2.87</v>
      </c>
      <c r="G5152" s="39">
        <f>VLOOKUP($J5149,ASBVs!$A$2:$AP$1041,41,FALSE)</f>
        <v>0.39</v>
      </c>
      <c r="H5152" s="39">
        <f>VLOOKUP($J5149,ASBVs!$A$2:$AP$1041,39,FALSE)</f>
        <v>0.24</v>
      </c>
      <c r="I5152" s="29">
        <f>VLOOKUP($J5149,ASBVs!$A$2:$AP$1041,21,FALSE)</f>
        <v>1.1000000000000001</v>
      </c>
      <c r="J5152" s="39">
        <f>VLOOKUP($J5149,ASBVs!$A$2:$AP$1041,31,FALSE)</f>
        <v>0.26</v>
      </c>
    </row>
    <row r="5153" spans="2:10" ht="12.6" customHeight="1" x14ac:dyDescent="0.3">
      <c r="B5153" s="29">
        <f>VLOOKUP($J5149,ASBVs!$A$2:$AP$1041,12,FALSE)</f>
        <v>65</v>
      </c>
      <c r="C5153" s="29">
        <f>VLOOKUP($J5149,ASBVs!$A$2:$AP$1041,14,FALSE)</f>
        <v>70</v>
      </c>
      <c r="D5153" s="29">
        <f>VLOOKUP($J5149,ASBVs!$A$2:$AP$1041,16,FALSE)</f>
        <v>57</v>
      </c>
      <c r="E5153" s="29">
        <f>VLOOKUP($J5149,ASBVs!$A$2:$AP$1041,18,FALSE)</f>
        <v>63</v>
      </c>
      <c r="F5153" s="29">
        <f>VLOOKUP($J5149,ASBVs!$A$2:$AP$1041,20,FALSE)</f>
        <v>64</v>
      </c>
      <c r="G5153" s="29">
        <f>VLOOKUP($J5149,ASBVs!$A$2:$AP$1041,42,FALSE)</f>
        <v>51</v>
      </c>
      <c r="H5153" s="29">
        <f>VLOOKUP($J5149,ASBVs!$A$2:$AP$1041,40,FALSE)</f>
        <v>45</v>
      </c>
      <c r="I5153" s="29">
        <f>VLOOKUP($J5149,ASBVs!$A$2:$AP$1041,22,FALSE)</f>
        <v>53</v>
      </c>
      <c r="J5153" s="29">
        <f>VLOOKUP($J5149,ASBVs!$A$2:$AP$1041,32,FALSE)</f>
        <v>49</v>
      </c>
    </row>
    <row r="5154" spans="2:10" ht="12.6" customHeight="1" x14ac:dyDescent="0.3">
      <c r="B5154" s="31" t="s">
        <v>1089</v>
      </c>
      <c r="C5154" s="27" t="s">
        <v>1090</v>
      </c>
      <c r="D5154" s="27" t="s">
        <v>1091</v>
      </c>
      <c r="E5154" s="27" t="s">
        <v>8</v>
      </c>
      <c r="F5154" s="27" t="s">
        <v>6</v>
      </c>
      <c r="G5154" s="27" t="s">
        <v>7</v>
      </c>
      <c r="H5154" s="27" t="s">
        <v>2638</v>
      </c>
      <c r="I5154" s="85" t="s">
        <v>2700</v>
      </c>
      <c r="J5154" s="86"/>
    </row>
    <row r="5155" spans="2:10" ht="12.6" customHeight="1" x14ac:dyDescent="0.3">
      <c r="B5155" s="30">
        <f>VLOOKUP($J5149,ASBVs!$A$2:$AP$1041,33,FALSE)</f>
        <v>0.05</v>
      </c>
      <c r="C5155" s="30">
        <f>VLOOKUP($J5149,ASBVs!$A$2:$AP$1041,35,FALSE)</f>
        <v>0.18</v>
      </c>
      <c r="D5155" s="30">
        <f>VLOOKUP($J5149,ASBVs!$A$2:$AP$1041,37,FALSE)</f>
        <v>0.02</v>
      </c>
      <c r="E5155" s="32">
        <f>VLOOKUP($J5149,ASBVs!$A$2:$AP$1041,29,FALSE)</f>
        <v>4.66</v>
      </c>
      <c r="F5155" s="32">
        <f>VLOOKUP($J5149,ASBVs!$A$2:$AP$1041,23,FALSE)</f>
        <v>-0.47</v>
      </c>
      <c r="G5155" s="32">
        <f>VLOOKUP($J5149,ASBVs!$A$2:$AP$1041,25,FALSE)</f>
        <v>3.04</v>
      </c>
      <c r="H5155" s="32">
        <f>VLOOKUP($J5149,ASBVs!$A$2:$AP$1041,27,FALSE)</f>
        <v>2.59</v>
      </c>
      <c r="I5155" s="86"/>
      <c r="J5155" s="86"/>
    </row>
    <row r="5156" spans="2:10" ht="12.6" customHeight="1" x14ac:dyDescent="0.3">
      <c r="B5156" s="33">
        <f>VLOOKUP($J5149,ASBVs!$A$2:$AP$1041,34,FALSE)</f>
        <v>40</v>
      </c>
      <c r="C5156" s="33">
        <f>VLOOKUP($J5149,ASBVs!$A$2:$AP$1041,36,FALSE)</f>
        <v>48</v>
      </c>
      <c r="D5156" s="33">
        <f>VLOOKUP($J5149,ASBVs!$A$2:$AP$1041,38,FALSE)</f>
        <v>35</v>
      </c>
      <c r="E5156" s="33">
        <f>VLOOKUP($J5149,ASBVs!$A$2:$AP$1041,30,FALSE)</f>
        <v>59</v>
      </c>
      <c r="F5156" s="33">
        <f>VLOOKUP($J5149,ASBVs!$A$2:$AP$1041,24,FALSE)</f>
        <v>47</v>
      </c>
      <c r="G5156" s="33">
        <f>VLOOKUP($J5149,ASBVs!$A$2:$AP$1041,26,FALSE)</f>
        <v>47</v>
      </c>
      <c r="H5156" s="33">
        <f>VLOOKUP($J5149,ASBVs!$A$2:$AP$1041,28,FALSE)</f>
        <v>49</v>
      </c>
      <c r="I5156" s="99">
        <f>VLOOKUP($J5149,ASBVs!$A$2:$AQ$1041,43,FALSE)</f>
        <v>9.94</v>
      </c>
      <c r="J5156" s="79"/>
    </row>
    <row r="5157" spans="2:10" ht="12.6" customHeight="1" x14ac:dyDescent="0.3">
      <c r="B5157" s="87" t="s">
        <v>2695</v>
      </c>
      <c r="C5157" s="88"/>
      <c r="D5157" s="89" t="s">
        <v>2699</v>
      </c>
      <c r="E5157" s="90"/>
      <c r="F5157" s="91" t="str">
        <f>VLOOKUP($J5149,ASBVs!$A$2:$F$1041,6,FALSE)</f>
        <v xml:space="preserve"> </v>
      </c>
      <c r="G5157" s="34" t="s">
        <v>2669</v>
      </c>
      <c r="H5157" s="35" t="str">
        <f>VLOOKUP($J5149,ASBVs!$A$2:$AU$1041,46,FALSE)</f>
        <v>2</v>
      </c>
      <c r="I5157" s="34" t="s">
        <v>2670</v>
      </c>
      <c r="J5157" s="35" t="str">
        <f>VLOOKUP($J5149,ASBVs!$A$2:$AU$1041,47,FALSE)</f>
        <v>1</v>
      </c>
    </row>
    <row r="5158" spans="2:10" ht="12.6" customHeight="1" x14ac:dyDescent="0.3">
      <c r="B5158" s="93">
        <f>VLOOKUP($J5149,ASBVs!$A$2:$AS$1041,45,FALSE)</f>
        <v>125.29</v>
      </c>
      <c r="C5158" s="94"/>
      <c r="D5158" s="93">
        <f>VLOOKUP($J5149,ASBVs!$A$2:$AS$1041,44,FALSE)</f>
        <v>171.77</v>
      </c>
      <c r="E5158" s="94"/>
      <c r="F5158" s="92"/>
      <c r="G5158" s="34" t="s">
        <v>2671</v>
      </c>
      <c r="H5158" s="35" t="str">
        <f>VLOOKUP($J5149,ASBVs!$A$2:$AW$1041,48,FALSE)</f>
        <v>1</v>
      </c>
      <c r="I5158" s="34" t="s">
        <v>2672</v>
      </c>
      <c r="J5158" s="35">
        <f>VLOOKUP($J5149,ASBVs!$A$2:$AW$1041,49,FALSE)</f>
        <v>4</v>
      </c>
    </row>
    <row r="5159" spans="2:10" ht="12.6" customHeight="1" x14ac:dyDescent="0.3">
      <c r="B5159" s="36" t="s">
        <v>2696</v>
      </c>
      <c r="C5159" s="95" t="str">
        <f>VLOOKUP($J5149,ASBVs!$A$2:$E$1041,5,FALSE)</f>
        <v xml:space="preserve">Individual </v>
      </c>
      <c r="D5159" s="96"/>
      <c r="E5159" s="97" t="s">
        <v>2697</v>
      </c>
      <c r="F5159" s="98"/>
      <c r="G5159" s="74"/>
      <c r="H5159" s="75"/>
      <c r="I5159" s="37" t="s">
        <v>2698</v>
      </c>
      <c r="J5159" s="38"/>
    </row>
    <row r="5161" spans="2:10" ht="12.6" customHeight="1" x14ac:dyDescent="0.3">
      <c r="B5161" s="76" t="s">
        <v>2692</v>
      </c>
      <c r="C5161" s="77"/>
      <c r="D5161" s="20" t="str">
        <f>VLOOKUP($J5161,ASBVs!$A$2:$B$1041,2,FALSE)</f>
        <v>226401</v>
      </c>
      <c r="E5161" s="21"/>
      <c r="F5161" s="22" t="str">
        <f>VLOOKUP($J5161,ASBVs!$A$2:$J$1041,10,FALSE)</f>
        <v>Twin</v>
      </c>
      <c r="G5161" s="78" t="str">
        <f>VLOOKUP($J5161,ASBVs!$A$2:$AX$1041,50,FALSE)</f>
        <v xml:space="preserve"> </v>
      </c>
      <c r="H5161" s="79"/>
      <c r="I5161" s="23" t="s">
        <v>2693</v>
      </c>
      <c r="J5161" s="24">
        <v>421</v>
      </c>
    </row>
    <row r="5162" spans="2:10" ht="12.6" customHeight="1" x14ac:dyDescent="0.3">
      <c r="B5162" s="25" t="s">
        <v>2694</v>
      </c>
      <c r="C5162" s="80" t="str">
        <f>VLOOKUP($J5161,ASBVs!$A$2:$H$1041,8,FALSE)</f>
        <v>193431</v>
      </c>
      <c r="D5162" s="80"/>
      <c r="E5162" s="81"/>
      <c r="F5162" s="26" t="s">
        <v>2639</v>
      </c>
      <c r="G5162" s="82">
        <f>VLOOKUP($J5161,ASBVs!$A$2:$I$1041,9,FALSE)</f>
        <v>44733</v>
      </c>
      <c r="H5162" s="83"/>
      <c r="I5162" s="83"/>
      <c r="J5162" s="84"/>
    </row>
    <row r="5163" spans="2:10" ht="12.6" customHeight="1" x14ac:dyDescent="0.3">
      <c r="B5163" s="27" t="s">
        <v>0</v>
      </c>
      <c r="C5163" s="28" t="s">
        <v>1</v>
      </c>
      <c r="D5163" s="28" t="s">
        <v>2</v>
      </c>
      <c r="E5163" s="28" t="s">
        <v>3</v>
      </c>
      <c r="F5163" s="27" t="s">
        <v>4</v>
      </c>
      <c r="G5163" s="28" t="s">
        <v>1093</v>
      </c>
      <c r="H5163" s="28" t="s">
        <v>1092</v>
      </c>
      <c r="I5163" s="28" t="s">
        <v>5</v>
      </c>
      <c r="J5163" s="28" t="s">
        <v>2652</v>
      </c>
    </row>
    <row r="5164" spans="2:10" ht="12.6" customHeight="1" x14ac:dyDescent="0.3">
      <c r="B5164" s="29">
        <f>VLOOKUP($J5161,ASBVs!$A$2:$AP$1041,11,FALSE)</f>
        <v>0.49</v>
      </c>
      <c r="C5164" s="29">
        <f>VLOOKUP($J5161,ASBVs!$A$2:$AP$1041,13,FALSE)</f>
        <v>10.58</v>
      </c>
      <c r="D5164" s="29">
        <f>VLOOKUP($J5161,ASBVs!$A$2:$AP$1041,15,FALSE)</f>
        <v>15.66</v>
      </c>
      <c r="E5164" s="29">
        <f>VLOOKUP($J5161,ASBVs!$A$2:$AP$1041,17,FALSE)</f>
        <v>-0.02</v>
      </c>
      <c r="F5164" s="29">
        <f>VLOOKUP($J5161,ASBVs!$A$2:$AP$1041,19,FALSE)</f>
        <v>2.17</v>
      </c>
      <c r="G5164" s="39">
        <f>VLOOKUP($J5161,ASBVs!$A$2:$AP$1041,41,FALSE)</f>
        <v>0.35</v>
      </c>
      <c r="H5164" s="39">
        <f>VLOOKUP($J5161,ASBVs!$A$2:$AP$1041,39,FALSE)</f>
        <v>0.19</v>
      </c>
      <c r="I5164" s="29">
        <f>VLOOKUP($J5161,ASBVs!$A$2:$AP$1041,21,FALSE)</f>
        <v>-0.14000000000000001</v>
      </c>
      <c r="J5164" s="39">
        <f>VLOOKUP($J5161,ASBVs!$A$2:$AP$1041,31,FALSE)</f>
        <v>0.24</v>
      </c>
    </row>
    <row r="5165" spans="2:10" ht="12.6" customHeight="1" x14ac:dyDescent="0.3">
      <c r="B5165" s="29">
        <f>VLOOKUP($J5161,ASBVs!$A$2:$AP$1041,12,FALSE)</f>
        <v>65</v>
      </c>
      <c r="C5165" s="29">
        <f>VLOOKUP($J5161,ASBVs!$A$2:$AP$1041,14,FALSE)</f>
        <v>69</v>
      </c>
      <c r="D5165" s="29">
        <f>VLOOKUP($J5161,ASBVs!$A$2:$AP$1041,16,FALSE)</f>
        <v>59</v>
      </c>
      <c r="E5165" s="29">
        <f>VLOOKUP($J5161,ASBVs!$A$2:$AP$1041,18,FALSE)</f>
        <v>65</v>
      </c>
      <c r="F5165" s="29">
        <f>VLOOKUP($J5161,ASBVs!$A$2:$AP$1041,20,FALSE)</f>
        <v>65</v>
      </c>
      <c r="G5165" s="29">
        <f>VLOOKUP($J5161,ASBVs!$A$2:$AP$1041,42,FALSE)</f>
        <v>54</v>
      </c>
      <c r="H5165" s="29">
        <f>VLOOKUP($J5161,ASBVs!$A$2:$AP$1041,40,FALSE)</f>
        <v>46</v>
      </c>
      <c r="I5165" s="29">
        <f>VLOOKUP($J5161,ASBVs!$A$2:$AP$1041,22,FALSE)</f>
        <v>57</v>
      </c>
      <c r="J5165" s="29">
        <f>VLOOKUP($J5161,ASBVs!$A$2:$AP$1041,32,FALSE)</f>
        <v>52</v>
      </c>
    </row>
    <row r="5166" spans="2:10" ht="12.6" customHeight="1" x14ac:dyDescent="0.3">
      <c r="B5166" s="31" t="s">
        <v>1089</v>
      </c>
      <c r="C5166" s="27" t="s">
        <v>1090</v>
      </c>
      <c r="D5166" s="27" t="s">
        <v>1091</v>
      </c>
      <c r="E5166" s="27" t="s">
        <v>8</v>
      </c>
      <c r="F5166" s="27" t="s">
        <v>6</v>
      </c>
      <c r="G5166" s="27" t="s">
        <v>7</v>
      </c>
      <c r="H5166" s="27" t="s">
        <v>2638</v>
      </c>
      <c r="I5166" s="85" t="s">
        <v>2700</v>
      </c>
      <c r="J5166" s="86"/>
    </row>
    <row r="5167" spans="2:10" ht="12.6" customHeight="1" x14ac:dyDescent="0.3">
      <c r="B5167" s="30">
        <f>VLOOKUP($J5161,ASBVs!$A$2:$AP$1041,33,FALSE)</f>
        <v>0.04</v>
      </c>
      <c r="C5167" s="30">
        <f>VLOOKUP($J5161,ASBVs!$A$2:$AP$1041,35,FALSE)</f>
        <v>0.17</v>
      </c>
      <c r="D5167" s="30">
        <f>VLOOKUP($J5161,ASBVs!$A$2:$AP$1041,37,FALSE)</f>
        <v>0.01</v>
      </c>
      <c r="E5167" s="32">
        <f>VLOOKUP($J5161,ASBVs!$A$2:$AP$1041,29,FALSE)</f>
        <v>5.33</v>
      </c>
      <c r="F5167" s="32">
        <f>VLOOKUP($J5161,ASBVs!$A$2:$AP$1041,23,FALSE)</f>
        <v>-0.21</v>
      </c>
      <c r="G5167" s="32">
        <f>VLOOKUP($J5161,ASBVs!$A$2:$AP$1041,25,FALSE)</f>
        <v>5.18</v>
      </c>
      <c r="H5167" s="32">
        <f>VLOOKUP($J5161,ASBVs!$A$2:$AP$1041,27,FALSE)</f>
        <v>2.2799999999999998</v>
      </c>
      <c r="I5167" s="86"/>
      <c r="J5167" s="86"/>
    </row>
    <row r="5168" spans="2:10" ht="12.6" customHeight="1" x14ac:dyDescent="0.3">
      <c r="B5168" s="33">
        <f>VLOOKUP($J5161,ASBVs!$A$2:$AP$1041,34,FALSE)</f>
        <v>41</v>
      </c>
      <c r="C5168" s="33">
        <f>VLOOKUP($J5161,ASBVs!$A$2:$AP$1041,36,FALSE)</f>
        <v>49</v>
      </c>
      <c r="D5168" s="33">
        <f>VLOOKUP($J5161,ASBVs!$A$2:$AP$1041,38,FALSE)</f>
        <v>34</v>
      </c>
      <c r="E5168" s="33">
        <f>VLOOKUP($J5161,ASBVs!$A$2:$AP$1041,30,FALSE)</f>
        <v>60</v>
      </c>
      <c r="F5168" s="33">
        <f>VLOOKUP($J5161,ASBVs!$A$2:$AP$1041,24,FALSE)</f>
        <v>47</v>
      </c>
      <c r="G5168" s="33">
        <f>VLOOKUP($J5161,ASBVs!$A$2:$AP$1041,26,FALSE)</f>
        <v>46</v>
      </c>
      <c r="H5168" s="33">
        <f>VLOOKUP($J5161,ASBVs!$A$2:$AP$1041,28,FALSE)</f>
        <v>50</v>
      </c>
      <c r="I5168" s="99">
        <f>VLOOKUP($J5161,ASBVs!$A$2:$AQ$1041,43,FALSE)</f>
        <v>10.44</v>
      </c>
      <c r="J5168" s="79"/>
    </row>
    <row r="5169" spans="2:10" ht="12.6" customHeight="1" x14ac:dyDescent="0.3">
      <c r="B5169" s="87" t="s">
        <v>2695</v>
      </c>
      <c r="C5169" s="88"/>
      <c r="D5169" s="89" t="s">
        <v>2699</v>
      </c>
      <c r="E5169" s="90"/>
      <c r="F5169" s="91" t="str">
        <f>VLOOKUP($J5161,ASBVs!$A$2:$F$1041,6,FALSE)</f>
        <v xml:space="preserve"> </v>
      </c>
      <c r="G5169" s="34" t="s">
        <v>2669</v>
      </c>
      <c r="H5169" s="35" t="str">
        <f>VLOOKUP($J5161,ASBVs!$A$2:$AU$1041,46,FALSE)</f>
        <v>2</v>
      </c>
      <c r="I5169" s="34" t="s">
        <v>2670</v>
      </c>
      <c r="J5169" s="35" t="str">
        <f>VLOOKUP($J5161,ASBVs!$A$2:$AU$1041,47,FALSE)</f>
        <v>1</v>
      </c>
    </row>
    <row r="5170" spans="2:10" ht="12.6" customHeight="1" x14ac:dyDescent="0.3">
      <c r="B5170" s="93">
        <f>VLOOKUP($J5161,ASBVs!$A$2:$AS$1041,45,FALSE)</f>
        <v>125.27</v>
      </c>
      <c r="C5170" s="94"/>
      <c r="D5170" s="93">
        <f>VLOOKUP($J5161,ASBVs!$A$2:$AS$1041,44,FALSE)</f>
        <v>162.55000000000001</v>
      </c>
      <c r="E5170" s="94"/>
      <c r="F5170" s="92"/>
      <c r="G5170" s="34" t="s">
        <v>2671</v>
      </c>
      <c r="H5170" s="35" t="str">
        <f>VLOOKUP($J5161,ASBVs!$A$2:$AW$1041,48,FALSE)</f>
        <v>2</v>
      </c>
      <c r="I5170" s="34" t="s">
        <v>2672</v>
      </c>
      <c r="J5170" s="35">
        <f>VLOOKUP($J5161,ASBVs!$A$2:$AW$1041,49,FALSE)</f>
        <v>3</v>
      </c>
    </row>
    <row r="5171" spans="2:10" ht="12.6" customHeight="1" x14ac:dyDescent="0.3">
      <c r="B5171" s="36" t="s">
        <v>2696</v>
      </c>
      <c r="C5171" s="95" t="str">
        <f>VLOOKUP($J5161,ASBVs!$A$2:$E$1041,5,FALSE)</f>
        <v xml:space="preserve">Individual </v>
      </c>
      <c r="D5171" s="96"/>
      <c r="E5171" s="97" t="s">
        <v>2697</v>
      </c>
      <c r="F5171" s="98"/>
      <c r="G5171" s="74"/>
      <c r="H5171" s="75"/>
      <c r="I5171" s="37" t="s">
        <v>2698</v>
      </c>
      <c r="J5171" s="38"/>
    </row>
    <row r="5173" spans="2:10" ht="12.6" customHeight="1" x14ac:dyDescent="0.3">
      <c r="B5173" s="76" t="s">
        <v>2692</v>
      </c>
      <c r="C5173" s="77"/>
      <c r="D5173" s="20" t="str">
        <f>VLOOKUP($J5173,ASBVs!$A$2:$B$1041,2,FALSE)</f>
        <v>225224</v>
      </c>
      <c r="E5173" s="21"/>
      <c r="F5173" s="22" t="str">
        <f>VLOOKUP($J5173,ASBVs!$A$2:$J$1041,10,FALSE)</f>
        <v>Twin</v>
      </c>
      <c r="G5173" s="78" t="str">
        <f>VLOOKUP($J5173,ASBVs!$A$2:$AX$1041,50,FALSE)</f>
        <v>«««««</v>
      </c>
      <c r="H5173" s="79"/>
      <c r="I5173" s="23" t="s">
        <v>2693</v>
      </c>
      <c r="J5173" s="24">
        <v>422</v>
      </c>
    </row>
    <row r="5174" spans="2:10" ht="12.6" customHeight="1" x14ac:dyDescent="0.3">
      <c r="B5174" s="25" t="s">
        <v>2694</v>
      </c>
      <c r="C5174" s="80" t="str">
        <f>VLOOKUP($J5173,ASBVs!$A$2:$H$1041,8,FALSE)</f>
        <v>205728</v>
      </c>
      <c r="D5174" s="80"/>
      <c r="E5174" s="81"/>
      <c r="F5174" s="26" t="s">
        <v>2639</v>
      </c>
      <c r="G5174" s="82">
        <f>VLOOKUP($J5173,ASBVs!$A$2:$I$1041,9,FALSE)</f>
        <v>44715</v>
      </c>
      <c r="H5174" s="83"/>
      <c r="I5174" s="83"/>
      <c r="J5174" s="84"/>
    </row>
    <row r="5175" spans="2:10" ht="12.6" customHeight="1" x14ac:dyDescent="0.3">
      <c r="B5175" s="27" t="s">
        <v>0</v>
      </c>
      <c r="C5175" s="28" t="s">
        <v>1</v>
      </c>
      <c r="D5175" s="28" t="s">
        <v>2</v>
      </c>
      <c r="E5175" s="28" t="s">
        <v>3</v>
      </c>
      <c r="F5175" s="27" t="s">
        <v>4</v>
      </c>
      <c r="G5175" s="28" t="s">
        <v>1093</v>
      </c>
      <c r="H5175" s="28" t="s">
        <v>1092</v>
      </c>
      <c r="I5175" s="28" t="s">
        <v>5</v>
      </c>
      <c r="J5175" s="28" t="s">
        <v>2652</v>
      </c>
    </row>
    <row r="5176" spans="2:10" ht="12.6" customHeight="1" x14ac:dyDescent="0.3">
      <c r="B5176" s="29">
        <f>VLOOKUP($J5173,ASBVs!$A$2:$AP$1041,11,FALSE)</f>
        <v>0.34</v>
      </c>
      <c r="C5176" s="29">
        <f>VLOOKUP($J5173,ASBVs!$A$2:$AP$1041,13,FALSE)</f>
        <v>7.22</v>
      </c>
      <c r="D5176" s="29">
        <f>VLOOKUP($J5173,ASBVs!$A$2:$AP$1041,15,FALSE)</f>
        <v>14.38</v>
      </c>
      <c r="E5176" s="29">
        <f>VLOOKUP($J5173,ASBVs!$A$2:$AP$1041,17,FALSE)</f>
        <v>1.43</v>
      </c>
      <c r="F5176" s="29">
        <f>VLOOKUP($J5173,ASBVs!$A$2:$AP$1041,19,FALSE)</f>
        <v>2.98</v>
      </c>
      <c r="G5176" s="39">
        <f>VLOOKUP($J5173,ASBVs!$A$2:$AP$1041,41,FALSE)</f>
        <v>0.53</v>
      </c>
      <c r="H5176" s="39">
        <f>VLOOKUP($J5173,ASBVs!$A$2:$AP$1041,39,FALSE)</f>
        <v>0.23</v>
      </c>
      <c r="I5176" s="29">
        <f>VLOOKUP($J5173,ASBVs!$A$2:$AP$1041,21,FALSE)</f>
        <v>-0.28000000000000003</v>
      </c>
      <c r="J5176" s="39">
        <f>VLOOKUP($J5173,ASBVs!$A$2:$AP$1041,31,FALSE)</f>
        <v>0.33</v>
      </c>
    </row>
    <row r="5177" spans="2:10" ht="12.6" customHeight="1" x14ac:dyDescent="0.3">
      <c r="B5177" s="29">
        <f>VLOOKUP($J5173,ASBVs!$A$2:$AP$1041,12,FALSE)</f>
        <v>68</v>
      </c>
      <c r="C5177" s="29">
        <f>VLOOKUP($J5173,ASBVs!$A$2:$AP$1041,14,FALSE)</f>
        <v>71</v>
      </c>
      <c r="D5177" s="29">
        <f>VLOOKUP($J5173,ASBVs!$A$2:$AP$1041,16,FALSE)</f>
        <v>63</v>
      </c>
      <c r="E5177" s="29">
        <f>VLOOKUP($J5173,ASBVs!$A$2:$AP$1041,18,FALSE)</f>
        <v>66</v>
      </c>
      <c r="F5177" s="29">
        <f>VLOOKUP($J5173,ASBVs!$A$2:$AP$1041,20,FALSE)</f>
        <v>65</v>
      </c>
      <c r="G5177" s="29">
        <f>VLOOKUP($J5173,ASBVs!$A$2:$AP$1041,42,FALSE)</f>
        <v>55</v>
      </c>
      <c r="H5177" s="29">
        <f>VLOOKUP($J5173,ASBVs!$A$2:$AP$1041,40,FALSE)</f>
        <v>48</v>
      </c>
      <c r="I5177" s="29">
        <f>VLOOKUP($J5173,ASBVs!$A$2:$AP$1041,22,FALSE)</f>
        <v>57</v>
      </c>
      <c r="J5177" s="29">
        <f>VLOOKUP($J5173,ASBVs!$A$2:$AP$1041,32,FALSE)</f>
        <v>53</v>
      </c>
    </row>
    <row r="5178" spans="2:10" ht="12.6" customHeight="1" x14ac:dyDescent="0.3">
      <c r="B5178" s="31" t="s">
        <v>1089</v>
      </c>
      <c r="C5178" s="27" t="s">
        <v>1090</v>
      </c>
      <c r="D5178" s="27" t="s">
        <v>1091</v>
      </c>
      <c r="E5178" s="27" t="s">
        <v>8</v>
      </c>
      <c r="F5178" s="27" t="s">
        <v>6</v>
      </c>
      <c r="G5178" s="27" t="s">
        <v>7</v>
      </c>
      <c r="H5178" s="27" t="s">
        <v>2638</v>
      </c>
      <c r="I5178" s="85" t="s">
        <v>2700</v>
      </c>
      <c r="J5178" s="86"/>
    </row>
    <row r="5179" spans="2:10" ht="12.6" customHeight="1" x14ac:dyDescent="0.3">
      <c r="B5179" s="30">
        <f>VLOOKUP($J5173,ASBVs!$A$2:$AP$1041,33,FALSE)</f>
        <v>0.04</v>
      </c>
      <c r="C5179" s="30">
        <f>VLOOKUP($J5173,ASBVs!$A$2:$AP$1041,35,FALSE)</f>
        <v>0.22</v>
      </c>
      <c r="D5179" s="30">
        <f>VLOOKUP($J5173,ASBVs!$A$2:$AP$1041,37,FALSE)</f>
        <v>0.01</v>
      </c>
      <c r="E5179" s="32">
        <f>VLOOKUP($J5173,ASBVs!$A$2:$AP$1041,29,FALSE)</f>
        <v>2.7</v>
      </c>
      <c r="F5179" s="32">
        <f>VLOOKUP($J5173,ASBVs!$A$2:$AP$1041,23,FALSE)</f>
        <v>0.25</v>
      </c>
      <c r="G5179" s="32">
        <f>VLOOKUP($J5173,ASBVs!$A$2:$AP$1041,25,FALSE)</f>
        <v>0.7</v>
      </c>
      <c r="H5179" s="32">
        <f>VLOOKUP($J5173,ASBVs!$A$2:$AP$1041,27,FALSE)</f>
        <v>2.83</v>
      </c>
      <c r="I5179" s="86"/>
      <c r="J5179" s="86"/>
    </row>
    <row r="5180" spans="2:10" ht="12.6" customHeight="1" x14ac:dyDescent="0.3">
      <c r="B5180" s="33">
        <f>VLOOKUP($J5173,ASBVs!$A$2:$AP$1041,34,FALSE)</f>
        <v>43</v>
      </c>
      <c r="C5180" s="33">
        <f>VLOOKUP($J5173,ASBVs!$A$2:$AP$1041,36,FALSE)</f>
        <v>51</v>
      </c>
      <c r="D5180" s="33">
        <f>VLOOKUP($J5173,ASBVs!$A$2:$AP$1041,38,FALSE)</f>
        <v>37</v>
      </c>
      <c r="E5180" s="33">
        <f>VLOOKUP($J5173,ASBVs!$A$2:$AP$1041,30,FALSE)</f>
        <v>60</v>
      </c>
      <c r="F5180" s="33">
        <f>VLOOKUP($J5173,ASBVs!$A$2:$AP$1041,24,FALSE)</f>
        <v>49</v>
      </c>
      <c r="G5180" s="33">
        <f>VLOOKUP($J5173,ASBVs!$A$2:$AP$1041,26,FALSE)</f>
        <v>49</v>
      </c>
      <c r="H5180" s="33">
        <f>VLOOKUP($J5173,ASBVs!$A$2:$AP$1041,28,FALSE)</f>
        <v>53</v>
      </c>
      <c r="I5180" s="99">
        <f>VLOOKUP($J5173,ASBVs!$A$2:$AQ$1041,43,FALSE)</f>
        <v>6.9399999999999995</v>
      </c>
      <c r="J5180" s="79"/>
    </row>
    <row r="5181" spans="2:10" ht="12.6" customHeight="1" x14ac:dyDescent="0.3">
      <c r="B5181" s="87" t="s">
        <v>2695</v>
      </c>
      <c r="C5181" s="88"/>
      <c r="D5181" s="89" t="s">
        <v>2699</v>
      </c>
      <c r="E5181" s="90"/>
      <c r="F5181" s="91" t="str">
        <f>VLOOKUP($J5173,ASBVs!$A$2:$F$1041,6,FALSE)</f>
        <v xml:space="preserve"> </v>
      </c>
      <c r="G5181" s="34" t="s">
        <v>2669</v>
      </c>
      <c r="H5181" s="35" t="str">
        <f>VLOOKUP($J5173,ASBVs!$A$2:$AU$1041,46,FALSE)</f>
        <v>3</v>
      </c>
      <c r="I5181" s="34" t="s">
        <v>2670</v>
      </c>
      <c r="J5181" s="35" t="str">
        <f>VLOOKUP($J5173,ASBVs!$A$2:$AU$1041,47,FALSE)</f>
        <v>2</v>
      </c>
    </row>
    <row r="5182" spans="2:10" ht="12.6" customHeight="1" x14ac:dyDescent="0.3">
      <c r="B5182" s="93">
        <f>VLOOKUP($J5173,ASBVs!$A$2:$AS$1041,45,FALSE)</f>
        <v>124.04</v>
      </c>
      <c r="C5182" s="94"/>
      <c r="D5182" s="93">
        <f>VLOOKUP($J5173,ASBVs!$A$2:$AS$1041,44,FALSE)</f>
        <v>164.94</v>
      </c>
      <c r="E5182" s="94"/>
      <c r="F5182" s="92"/>
      <c r="G5182" s="34" t="s">
        <v>2671</v>
      </c>
      <c r="H5182" s="35" t="str">
        <f>VLOOKUP($J5173,ASBVs!$A$2:$AW$1041,48,FALSE)</f>
        <v>2</v>
      </c>
      <c r="I5182" s="34" t="s">
        <v>2672</v>
      </c>
      <c r="J5182" s="35">
        <f>VLOOKUP($J5173,ASBVs!$A$2:$AW$1041,49,FALSE)</f>
        <v>3</v>
      </c>
    </row>
    <row r="5183" spans="2:10" ht="12.6" customHeight="1" x14ac:dyDescent="0.3">
      <c r="B5183" s="36" t="s">
        <v>2696</v>
      </c>
      <c r="C5183" s="95" t="str">
        <f>VLOOKUP($J5173,ASBVs!$A$2:$E$1041,5,FALSE)</f>
        <v xml:space="preserve">Individual </v>
      </c>
      <c r="D5183" s="96"/>
      <c r="E5183" s="97" t="s">
        <v>2697</v>
      </c>
      <c r="F5183" s="98"/>
      <c r="G5183" s="74"/>
      <c r="H5183" s="75"/>
      <c r="I5183" s="37" t="s">
        <v>2698</v>
      </c>
      <c r="J5183" s="38"/>
    </row>
    <row r="5185" spans="2:10" ht="12.6" customHeight="1" x14ac:dyDescent="0.3">
      <c r="B5185" s="76" t="s">
        <v>2692</v>
      </c>
      <c r="C5185" s="77"/>
      <c r="D5185" s="20" t="str">
        <f>VLOOKUP($J5185,ASBVs!$A$2:$B$1041,2,FALSE)</f>
        <v>223545</v>
      </c>
      <c r="E5185" s="21"/>
      <c r="F5185" s="22" t="str">
        <f>VLOOKUP($J5185,ASBVs!$A$2:$J$1041,10,FALSE)</f>
        <v>Twin</v>
      </c>
      <c r="G5185" s="78" t="str">
        <f>VLOOKUP($J5185,ASBVs!$A$2:$AX$1041,50,FALSE)</f>
        <v xml:space="preserve"> </v>
      </c>
      <c r="H5185" s="79"/>
      <c r="I5185" s="23" t="s">
        <v>2693</v>
      </c>
      <c r="J5185" s="24">
        <v>423</v>
      </c>
    </row>
    <row r="5186" spans="2:10" ht="12.6" customHeight="1" x14ac:dyDescent="0.3">
      <c r="B5186" s="25" t="s">
        <v>2694</v>
      </c>
      <c r="C5186" s="80" t="str">
        <f>VLOOKUP($J5185,ASBVs!$A$2:$H$1041,8,FALSE)</f>
        <v>206570</v>
      </c>
      <c r="D5186" s="80"/>
      <c r="E5186" s="81"/>
      <c r="F5186" s="26" t="s">
        <v>2639</v>
      </c>
      <c r="G5186" s="82">
        <f>VLOOKUP($J5185,ASBVs!$A$2:$I$1041,9,FALSE)</f>
        <v>44700</v>
      </c>
      <c r="H5186" s="83"/>
      <c r="I5186" s="83"/>
      <c r="J5186" s="84"/>
    </row>
    <row r="5187" spans="2:10" ht="12.6" customHeight="1" x14ac:dyDescent="0.3">
      <c r="B5187" s="27" t="s">
        <v>0</v>
      </c>
      <c r="C5187" s="28" t="s">
        <v>1</v>
      </c>
      <c r="D5187" s="28" t="s">
        <v>2</v>
      </c>
      <c r="E5187" s="28" t="s">
        <v>3</v>
      </c>
      <c r="F5187" s="27" t="s">
        <v>4</v>
      </c>
      <c r="G5187" s="28" t="s">
        <v>1093</v>
      </c>
      <c r="H5187" s="28" t="s">
        <v>1092</v>
      </c>
      <c r="I5187" s="28" t="s">
        <v>5</v>
      </c>
      <c r="J5187" s="28" t="s">
        <v>2652</v>
      </c>
    </row>
    <row r="5188" spans="2:10" ht="12.6" customHeight="1" x14ac:dyDescent="0.3">
      <c r="B5188" s="29">
        <f>VLOOKUP($J5185,ASBVs!$A$2:$AP$1041,11,FALSE)</f>
        <v>0.36</v>
      </c>
      <c r="C5188" s="29">
        <f>VLOOKUP($J5185,ASBVs!$A$2:$AP$1041,13,FALSE)</f>
        <v>7.23</v>
      </c>
      <c r="D5188" s="29">
        <f>VLOOKUP($J5185,ASBVs!$A$2:$AP$1041,15,FALSE)</f>
        <v>12.16</v>
      </c>
      <c r="E5188" s="29">
        <f>VLOOKUP($J5185,ASBVs!$A$2:$AP$1041,17,FALSE)</f>
        <v>0.8</v>
      </c>
      <c r="F5188" s="29">
        <f>VLOOKUP($J5185,ASBVs!$A$2:$AP$1041,19,FALSE)</f>
        <v>1.57</v>
      </c>
      <c r="G5188" s="39">
        <f>VLOOKUP($J5185,ASBVs!$A$2:$AP$1041,41,FALSE)</f>
        <v>0.46</v>
      </c>
      <c r="H5188" s="39">
        <f>VLOOKUP($J5185,ASBVs!$A$2:$AP$1041,39,FALSE)</f>
        <v>0.22</v>
      </c>
      <c r="I5188" s="29">
        <f>VLOOKUP($J5185,ASBVs!$A$2:$AP$1041,21,FALSE)</f>
        <v>1.41</v>
      </c>
      <c r="J5188" s="39">
        <f>VLOOKUP($J5185,ASBVs!$A$2:$AP$1041,31,FALSE)</f>
        <v>0.35</v>
      </c>
    </row>
    <row r="5189" spans="2:10" ht="12.6" customHeight="1" x14ac:dyDescent="0.3">
      <c r="B5189" s="29">
        <f>VLOOKUP($J5185,ASBVs!$A$2:$AP$1041,12,FALSE)</f>
        <v>68</v>
      </c>
      <c r="C5189" s="29">
        <f>VLOOKUP($J5185,ASBVs!$A$2:$AP$1041,14,FALSE)</f>
        <v>71</v>
      </c>
      <c r="D5189" s="29">
        <f>VLOOKUP($J5185,ASBVs!$A$2:$AP$1041,16,FALSE)</f>
        <v>63</v>
      </c>
      <c r="E5189" s="29">
        <f>VLOOKUP($J5185,ASBVs!$A$2:$AP$1041,18,FALSE)</f>
        <v>68</v>
      </c>
      <c r="F5189" s="29">
        <f>VLOOKUP($J5185,ASBVs!$A$2:$AP$1041,20,FALSE)</f>
        <v>67</v>
      </c>
      <c r="G5189" s="29">
        <f>VLOOKUP($J5185,ASBVs!$A$2:$AP$1041,42,FALSE)</f>
        <v>61</v>
      </c>
      <c r="H5189" s="29">
        <f>VLOOKUP($J5185,ASBVs!$A$2:$AP$1041,40,FALSE)</f>
        <v>51</v>
      </c>
      <c r="I5189" s="29">
        <f>VLOOKUP($J5185,ASBVs!$A$2:$AP$1041,22,FALSE)</f>
        <v>63</v>
      </c>
      <c r="J5189" s="29">
        <f>VLOOKUP($J5185,ASBVs!$A$2:$AP$1041,32,FALSE)</f>
        <v>59</v>
      </c>
    </row>
    <row r="5190" spans="2:10" ht="12.6" customHeight="1" x14ac:dyDescent="0.3">
      <c r="B5190" s="31" t="s">
        <v>1089</v>
      </c>
      <c r="C5190" s="27" t="s">
        <v>1090</v>
      </c>
      <c r="D5190" s="27" t="s">
        <v>1091</v>
      </c>
      <c r="E5190" s="27" t="s">
        <v>8</v>
      </c>
      <c r="F5190" s="27" t="s">
        <v>6</v>
      </c>
      <c r="G5190" s="27" t="s">
        <v>7</v>
      </c>
      <c r="H5190" s="27" t="s">
        <v>2638</v>
      </c>
      <c r="I5190" s="85" t="s">
        <v>2700</v>
      </c>
      <c r="J5190" s="86"/>
    </row>
    <row r="5191" spans="2:10" ht="12.6" customHeight="1" x14ac:dyDescent="0.3">
      <c r="B5191" s="30">
        <f>VLOOKUP($J5185,ASBVs!$A$2:$AP$1041,33,FALSE)</f>
        <v>0.06</v>
      </c>
      <c r="C5191" s="30">
        <f>VLOOKUP($J5185,ASBVs!$A$2:$AP$1041,35,FALSE)</f>
        <v>0.15</v>
      </c>
      <c r="D5191" s="30">
        <f>VLOOKUP($J5185,ASBVs!$A$2:$AP$1041,37,FALSE)</f>
        <v>0.02</v>
      </c>
      <c r="E5191" s="32">
        <f>VLOOKUP($J5185,ASBVs!$A$2:$AP$1041,29,FALSE)</f>
        <v>4.1399999999999997</v>
      </c>
      <c r="F5191" s="32">
        <f>VLOOKUP($J5185,ASBVs!$A$2:$AP$1041,23,FALSE)</f>
        <v>-0.36</v>
      </c>
      <c r="G5191" s="32">
        <f>VLOOKUP($J5185,ASBVs!$A$2:$AP$1041,25,FALSE)</f>
        <v>4.9400000000000004</v>
      </c>
      <c r="H5191" s="32">
        <f>VLOOKUP($J5185,ASBVs!$A$2:$AP$1041,27,FALSE)</f>
        <v>1.74</v>
      </c>
      <c r="I5191" s="86"/>
      <c r="J5191" s="86"/>
    </row>
    <row r="5192" spans="2:10" ht="12.6" customHeight="1" x14ac:dyDescent="0.3">
      <c r="B5192" s="33">
        <f>VLOOKUP($J5185,ASBVs!$A$2:$AP$1041,34,FALSE)</f>
        <v>44</v>
      </c>
      <c r="C5192" s="33">
        <f>VLOOKUP($J5185,ASBVs!$A$2:$AP$1041,36,FALSE)</f>
        <v>55</v>
      </c>
      <c r="D5192" s="33">
        <f>VLOOKUP($J5185,ASBVs!$A$2:$AP$1041,38,FALSE)</f>
        <v>37</v>
      </c>
      <c r="E5192" s="33">
        <f>VLOOKUP($J5185,ASBVs!$A$2:$AP$1041,30,FALSE)</f>
        <v>61</v>
      </c>
      <c r="F5192" s="33">
        <f>VLOOKUP($J5185,ASBVs!$A$2:$AP$1041,24,FALSE)</f>
        <v>52</v>
      </c>
      <c r="G5192" s="33">
        <f>VLOOKUP($J5185,ASBVs!$A$2:$AP$1041,26,FALSE)</f>
        <v>51</v>
      </c>
      <c r="H5192" s="33">
        <f>VLOOKUP($J5185,ASBVs!$A$2:$AP$1041,28,FALSE)</f>
        <v>55</v>
      </c>
      <c r="I5192" s="99">
        <f>VLOOKUP($J5185,ASBVs!$A$2:$AQ$1041,43,FALSE)</f>
        <v>8.64</v>
      </c>
      <c r="J5192" s="79"/>
    </row>
    <row r="5193" spans="2:10" ht="12.6" customHeight="1" x14ac:dyDescent="0.3">
      <c r="B5193" s="87" t="s">
        <v>2695</v>
      </c>
      <c r="C5193" s="88"/>
      <c r="D5193" s="89" t="s">
        <v>2699</v>
      </c>
      <c r="E5193" s="90"/>
      <c r="F5193" s="91" t="str">
        <f>VLOOKUP($J5185,ASBVs!$A$2:$F$1041,6,FALSE)</f>
        <v xml:space="preserve"> </v>
      </c>
      <c r="G5193" s="34" t="s">
        <v>2669</v>
      </c>
      <c r="H5193" s="35" t="str">
        <f>VLOOKUP($J5185,ASBVs!$A$2:$AU$1041,46,FALSE)</f>
        <v>2</v>
      </c>
      <c r="I5193" s="34" t="s">
        <v>2670</v>
      </c>
      <c r="J5193" s="35" t="str">
        <f>VLOOKUP($J5185,ASBVs!$A$2:$AU$1041,47,FALSE)</f>
        <v>2</v>
      </c>
    </row>
    <row r="5194" spans="2:10" ht="12.6" customHeight="1" x14ac:dyDescent="0.3">
      <c r="B5194" s="93">
        <f>VLOOKUP($J5185,ASBVs!$A$2:$AS$1041,45,FALSE)</f>
        <v>123.22</v>
      </c>
      <c r="C5194" s="94"/>
      <c r="D5194" s="93">
        <f>VLOOKUP($J5185,ASBVs!$A$2:$AS$1041,44,FALSE)</f>
        <v>158.32</v>
      </c>
      <c r="E5194" s="94"/>
      <c r="F5194" s="92"/>
      <c r="G5194" s="34" t="s">
        <v>2671</v>
      </c>
      <c r="H5194" s="35" t="str">
        <f>VLOOKUP($J5185,ASBVs!$A$2:$AW$1041,48,FALSE)</f>
        <v>3</v>
      </c>
      <c r="I5194" s="34" t="s">
        <v>2672</v>
      </c>
      <c r="J5194" s="35">
        <f>VLOOKUP($J5185,ASBVs!$A$2:$AW$1041,49,FALSE)</f>
        <v>3</v>
      </c>
    </row>
    <row r="5195" spans="2:10" ht="12.6" customHeight="1" x14ac:dyDescent="0.3">
      <c r="B5195" s="36" t="s">
        <v>2696</v>
      </c>
      <c r="C5195" s="95" t="str">
        <f>VLOOKUP($J5185,ASBVs!$A$2:$E$1041,5,FALSE)</f>
        <v xml:space="preserve">Individual </v>
      </c>
      <c r="D5195" s="96"/>
      <c r="E5195" s="97" t="s">
        <v>2697</v>
      </c>
      <c r="F5195" s="98"/>
      <c r="G5195" s="74"/>
      <c r="H5195" s="75"/>
      <c r="I5195" s="37" t="s">
        <v>2698</v>
      </c>
      <c r="J5195" s="38"/>
    </row>
    <row r="5197" spans="2:10" ht="12.6" customHeight="1" x14ac:dyDescent="0.3">
      <c r="B5197" s="76" t="s">
        <v>2692</v>
      </c>
      <c r="C5197" s="77"/>
      <c r="D5197" s="20" t="str">
        <f>VLOOKUP($J5197,ASBVs!$A$2:$B$1041,2,FALSE)</f>
        <v>224155</v>
      </c>
      <c r="E5197" s="21"/>
      <c r="F5197" s="22" t="str">
        <f>VLOOKUP($J5197,ASBVs!$A$2:$J$1041,10,FALSE)</f>
        <v>Twin</v>
      </c>
      <c r="G5197" s="78" t="str">
        <f>VLOOKUP($J5197,ASBVs!$A$2:$AX$1041,50,FALSE)</f>
        <v xml:space="preserve"> </v>
      </c>
      <c r="H5197" s="79"/>
      <c r="I5197" s="23" t="s">
        <v>2693</v>
      </c>
      <c r="J5197" s="24">
        <v>424</v>
      </c>
    </row>
    <row r="5198" spans="2:10" ht="12.6" customHeight="1" x14ac:dyDescent="0.3">
      <c r="B5198" s="25" t="s">
        <v>2694</v>
      </c>
      <c r="C5198" s="80" t="str">
        <f>VLOOKUP($J5197,ASBVs!$A$2:$H$1041,8,FALSE)</f>
        <v>193431</v>
      </c>
      <c r="D5198" s="80"/>
      <c r="E5198" s="81"/>
      <c r="F5198" s="26" t="s">
        <v>2639</v>
      </c>
      <c r="G5198" s="82">
        <f>VLOOKUP($J5197,ASBVs!$A$2:$I$1041,9,FALSE)</f>
        <v>44708</v>
      </c>
      <c r="H5198" s="83"/>
      <c r="I5198" s="83"/>
      <c r="J5198" s="84"/>
    </row>
    <row r="5199" spans="2:10" ht="12.6" customHeight="1" x14ac:dyDescent="0.3">
      <c r="B5199" s="27" t="s">
        <v>0</v>
      </c>
      <c r="C5199" s="28" t="s">
        <v>1</v>
      </c>
      <c r="D5199" s="28" t="s">
        <v>2</v>
      </c>
      <c r="E5199" s="28" t="s">
        <v>3</v>
      </c>
      <c r="F5199" s="27" t="s">
        <v>4</v>
      </c>
      <c r="G5199" s="28" t="s">
        <v>1093</v>
      </c>
      <c r="H5199" s="28" t="s">
        <v>1092</v>
      </c>
      <c r="I5199" s="28" t="s">
        <v>5</v>
      </c>
      <c r="J5199" s="28" t="s">
        <v>2652</v>
      </c>
    </row>
    <row r="5200" spans="2:10" ht="12.6" customHeight="1" x14ac:dyDescent="0.3">
      <c r="B5200" s="29">
        <f>VLOOKUP($J5197,ASBVs!$A$2:$AP$1041,11,FALSE)</f>
        <v>0.5</v>
      </c>
      <c r="C5200" s="29">
        <f>VLOOKUP($J5197,ASBVs!$A$2:$AP$1041,13,FALSE)</f>
        <v>8.86</v>
      </c>
      <c r="D5200" s="29">
        <f>VLOOKUP($J5197,ASBVs!$A$2:$AP$1041,15,FALSE)</f>
        <v>14.11</v>
      </c>
      <c r="E5200" s="29">
        <f>VLOOKUP($J5197,ASBVs!$A$2:$AP$1041,17,FALSE)</f>
        <v>-0.4</v>
      </c>
      <c r="F5200" s="29">
        <f>VLOOKUP($J5197,ASBVs!$A$2:$AP$1041,19,FALSE)</f>
        <v>1.96</v>
      </c>
      <c r="G5200" s="39">
        <f>VLOOKUP($J5197,ASBVs!$A$2:$AP$1041,41,FALSE)</f>
        <v>0.36</v>
      </c>
      <c r="H5200" s="39">
        <f>VLOOKUP($J5197,ASBVs!$A$2:$AP$1041,39,FALSE)</f>
        <v>0.19</v>
      </c>
      <c r="I5200" s="29">
        <f>VLOOKUP($J5197,ASBVs!$A$2:$AP$1041,21,FALSE)</f>
        <v>0.05</v>
      </c>
      <c r="J5200" s="39">
        <f>VLOOKUP($J5197,ASBVs!$A$2:$AP$1041,31,FALSE)</f>
        <v>0.25</v>
      </c>
    </row>
    <row r="5201" spans="2:10" ht="12.6" customHeight="1" x14ac:dyDescent="0.3">
      <c r="B5201" s="29">
        <f>VLOOKUP($J5197,ASBVs!$A$2:$AP$1041,12,FALSE)</f>
        <v>69</v>
      </c>
      <c r="C5201" s="29">
        <f>VLOOKUP($J5197,ASBVs!$A$2:$AP$1041,14,FALSE)</f>
        <v>72</v>
      </c>
      <c r="D5201" s="29">
        <f>VLOOKUP($J5197,ASBVs!$A$2:$AP$1041,16,FALSE)</f>
        <v>66</v>
      </c>
      <c r="E5201" s="29">
        <f>VLOOKUP($J5197,ASBVs!$A$2:$AP$1041,18,FALSE)</f>
        <v>68</v>
      </c>
      <c r="F5201" s="29">
        <f>VLOOKUP($J5197,ASBVs!$A$2:$AP$1041,20,FALSE)</f>
        <v>67</v>
      </c>
      <c r="G5201" s="29">
        <f>VLOOKUP($J5197,ASBVs!$A$2:$AP$1041,42,FALSE)</f>
        <v>61</v>
      </c>
      <c r="H5201" s="29">
        <f>VLOOKUP($J5197,ASBVs!$A$2:$AP$1041,40,FALSE)</f>
        <v>53</v>
      </c>
      <c r="I5201" s="29">
        <f>VLOOKUP($J5197,ASBVs!$A$2:$AP$1041,22,FALSE)</f>
        <v>64</v>
      </c>
      <c r="J5201" s="29">
        <f>VLOOKUP($J5197,ASBVs!$A$2:$AP$1041,32,FALSE)</f>
        <v>59</v>
      </c>
    </row>
    <row r="5202" spans="2:10" ht="12.6" customHeight="1" x14ac:dyDescent="0.3">
      <c r="B5202" s="31" t="s">
        <v>1089</v>
      </c>
      <c r="C5202" s="27" t="s">
        <v>1090</v>
      </c>
      <c r="D5202" s="27" t="s">
        <v>1091</v>
      </c>
      <c r="E5202" s="27" t="s">
        <v>8</v>
      </c>
      <c r="F5202" s="27" t="s">
        <v>6</v>
      </c>
      <c r="G5202" s="27" t="s">
        <v>7</v>
      </c>
      <c r="H5202" s="27" t="s">
        <v>2638</v>
      </c>
      <c r="I5202" s="85" t="s">
        <v>2700</v>
      </c>
      <c r="J5202" s="86"/>
    </row>
    <row r="5203" spans="2:10" ht="12.6" customHeight="1" x14ac:dyDescent="0.3">
      <c r="B5203" s="30">
        <f>VLOOKUP($J5197,ASBVs!$A$2:$AP$1041,33,FALSE)</f>
        <v>0.04</v>
      </c>
      <c r="C5203" s="30">
        <f>VLOOKUP($J5197,ASBVs!$A$2:$AP$1041,35,FALSE)</f>
        <v>0.12</v>
      </c>
      <c r="D5203" s="30">
        <f>VLOOKUP($J5197,ASBVs!$A$2:$AP$1041,37,FALSE)</f>
        <v>0.02</v>
      </c>
      <c r="E5203" s="32">
        <f>VLOOKUP($J5197,ASBVs!$A$2:$AP$1041,29,FALSE)</f>
        <v>5.0999999999999996</v>
      </c>
      <c r="F5203" s="32">
        <f>VLOOKUP($J5197,ASBVs!$A$2:$AP$1041,23,FALSE)</f>
        <v>-0.23</v>
      </c>
      <c r="G5203" s="32">
        <f>VLOOKUP($J5197,ASBVs!$A$2:$AP$1041,25,FALSE)</f>
        <v>6</v>
      </c>
      <c r="H5203" s="32">
        <f>VLOOKUP($J5197,ASBVs!$A$2:$AP$1041,27,FALSE)</f>
        <v>2.09</v>
      </c>
      <c r="I5203" s="86"/>
      <c r="J5203" s="86"/>
    </row>
    <row r="5204" spans="2:10" ht="12.6" customHeight="1" x14ac:dyDescent="0.3">
      <c r="B5204" s="33">
        <f>VLOOKUP($J5197,ASBVs!$A$2:$AP$1041,34,FALSE)</f>
        <v>47</v>
      </c>
      <c r="C5204" s="33">
        <f>VLOOKUP($J5197,ASBVs!$A$2:$AP$1041,36,FALSE)</f>
        <v>56</v>
      </c>
      <c r="D5204" s="33">
        <f>VLOOKUP($J5197,ASBVs!$A$2:$AP$1041,38,FALSE)</f>
        <v>40</v>
      </c>
      <c r="E5204" s="33">
        <f>VLOOKUP($J5197,ASBVs!$A$2:$AP$1041,30,FALSE)</f>
        <v>62</v>
      </c>
      <c r="F5204" s="33">
        <f>VLOOKUP($J5197,ASBVs!$A$2:$AP$1041,24,FALSE)</f>
        <v>53</v>
      </c>
      <c r="G5204" s="33">
        <f>VLOOKUP($J5197,ASBVs!$A$2:$AP$1041,26,FALSE)</f>
        <v>53</v>
      </c>
      <c r="H5204" s="33">
        <f>VLOOKUP($J5197,ASBVs!$A$2:$AP$1041,28,FALSE)</f>
        <v>56</v>
      </c>
      <c r="I5204" s="99">
        <f>VLOOKUP($J5197,ASBVs!$A$2:$AQ$1041,43,FALSE)</f>
        <v>8.91</v>
      </c>
      <c r="J5204" s="79"/>
    </row>
    <row r="5205" spans="2:10" ht="12.6" customHeight="1" x14ac:dyDescent="0.3">
      <c r="B5205" s="87" t="s">
        <v>2695</v>
      </c>
      <c r="C5205" s="88"/>
      <c r="D5205" s="89" t="s">
        <v>2699</v>
      </c>
      <c r="E5205" s="90"/>
      <c r="F5205" s="91" t="str">
        <f>VLOOKUP($J5197,ASBVs!$A$2:$F$1041,6,FALSE)</f>
        <v xml:space="preserve"> </v>
      </c>
      <c r="G5205" s="34" t="s">
        <v>2669</v>
      </c>
      <c r="H5205" s="35" t="str">
        <f>VLOOKUP($J5197,ASBVs!$A$2:$AU$1041,46,FALSE)</f>
        <v>2</v>
      </c>
      <c r="I5205" s="34" t="s">
        <v>2670</v>
      </c>
      <c r="J5205" s="35" t="str">
        <f>VLOOKUP($J5197,ASBVs!$A$2:$AU$1041,47,FALSE)</f>
        <v>1</v>
      </c>
    </row>
    <row r="5206" spans="2:10" ht="12.6" customHeight="1" x14ac:dyDescent="0.3">
      <c r="B5206" s="93">
        <f>VLOOKUP($J5197,ASBVs!$A$2:$AS$1041,45,FALSE)</f>
        <v>122.69</v>
      </c>
      <c r="C5206" s="94"/>
      <c r="D5206" s="93">
        <f>VLOOKUP($J5197,ASBVs!$A$2:$AS$1041,44,FALSE)</f>
        <v>156.28</v>
      </c>
      <c r="E5206" s="94"/>
      <c r="F5206" s="92"/>
      <c r="G5206" s="34" t="s">
        <v>2671</v>
      </c>
      <c r="H5206" s="35" t="str">
        <f>VLOOKUP($J5197,ASBVs!$A$2:$AW$1041,48,FALSE)</f>
        <v>1</v>
      </c>
      <c r="I5206" s="34" t="s">
        <v>2672</v>
      </c>
      <c r="J5206" s="35">
        <f>VLOOKUP($J5197,ASBVs!$A$2:$AW$1041,49,FALSE)</f>
        <v>2</v>
      </c>
    </row>
    <row r="5207" spans="2:10" ht="12.6" customHeight="1" x14ac:dyDescent="0.3">
      <c r="B5207" s="36" t="s">
        <v>2696</v>
      </c>
      <c r="C5207" s="95" t="str">
        <f>VLOOKUP($J5197,ASBVs!$A$2:$E$1041,5,FALSE)</f>
        <v xml:space="preserve">Individual </v>
      </c>
      <c r="D5207" s="96"/>
      <c r="E5207" s="97" t="s">
        <v>2697</v>
      </c>
      <c r="F5207" s="98"/>
      <c r="G5207" s="74"/>
      <c r="H5207" s="75"/>
      <c r="I5207" s="37" t="s">
        <v>2698</v>
      </c>
      <c r="J5207" s="38"/>
    </row>
    <row r="5209" spans="2:10" ht="12.6" customHeight="1" x14ac:dyDescent="0.3">
      <c r="B5209" s="76" t="s">
        <v>2692</v>
      </c>
      <c r="C5209" s="77"/>
      <c r="D5209" s="20" t="str">
        <f>VLOOKUP($J5209,ASBVs!$A$2:$B$1041,2,FALSE)</f>
        <v>224774</v>
      </c>
      <c r="E5209" s="21"/>
      <c r="F5209" s="22" t="str">
        <f>VLOOKUP($J5209,ASBVs!$A$2:$J$1041,10,FALSE)</f>
        <v>Twin</v>
      </c>
      <c r="G5209" s="78" t="str">
        <f>VLOOKUP($J5209,ASBVs!$A$2:$AX$1041,50,FALSE)</f>
        <v>«««««</v>
      </c>
      <c r="H5209" s="79"/>
      <c r="I5209" s="23" t="s">
        <v>2693</v>
      </c>
      <c r="J5209" s="24">
        <v>425</v>
      </c>
    </row>
    <row r="5210" spans="2:10" ht="12.6" customHeight="1" x14ac:dyDescent="0.3">
      <c r="B5210" s="25" t="s">
        <v>2694</v>
      </c>
      <c r="C5210" s="80" t="str">
        <f>VLOOKUP($J5209,ASBVs!$A$2:$H$1041,8,FALSE)</f>
        <v>193431</v>
      </c>
      <c r="D5210" s="80"/>
      <c r="E5210" s="81"/>
      <c r="F5210" s="26" t="s">
        <v>2639</v>
      </c>
      <c r="G5210" s="82">
        <f>VLOOKUP($J5209,ASBVs!$A$2:$I$1041,9,FALSE)</f>
        <v>44711</v>
      </c>
      <c r="H5210" s="83"/>
      <c r="I5210" s="83"/>
      <c r="J5210" s="84"/>
    </row>
    <row r="5211" spans="2:10" ht="12.6" customHeight="1" x14ac:dyDescent="0.3">
      <c r="B5211" s="27" t="s">
        <v>0</v>
      </c>
      <c r="C5211" s="28" t="s">
        <v>1</v>
      </c>
      <c r="D5211" s="28" t="s">
        <v>2</v>
      </c>
      <c r="E5211" s="28" t="s">
        <v>3</v>
      </c>
      <c r="F5211" s="27" t="s">
        <v>4</v>
      </c>
      <c r="G5211" s="28" t="s">
        <v>1093</v>
      </c>
      <c r="H5211" s="28" t="s">
        <v>1092</v>
      </c>
      <c r="I5211" s="28" t="s">
        <v>5</v>
      </c>
      <c r="J5211" s="28" t="s">
        <v>2652</v>
      </c>
    </row>
    <row r="5212" spans="2:10" ht="12.6" customHeight="1" x14ac:dyDescent="0.3">
      <c r="B5212" s="29">
        <f>VLOOKUP($J5209,ASBVs!$A$2:$AP$1041,11,FALSE)</f>
        <v>0.46</v>
      </c>
      <c r="C5212" s="29">
        <f>VLOOKUP($J5209,ASBVs!$A$2:$AP$1041,13,FALSE)</f>
        <v>8.06</v>
      </c>
      <c r="D5212" s="29">
        <f>VLOOKUP($J5209,ASBVs!$A$2:$AP$1041,15,FALSE)</f>
        <v>14.48</v>
      </c>
      <c r="E5212" s="29">
        <f>VLOOKUP($J5209,ASBVs!$A$2:$AP$1041,17,FALSE)</f>
        <v>0.17</v>
      </c>
      <c r="F5212" s="29">
        <f>VLOOKUP($J5209,ASBVs!$A$2:$AP$1041,19,FALSE)</f>
        <v>1.61</v>
      </c>
      <c r="G5212" s="39">
        <f>VLOOKUP($J5209,ASBVs!$A$2:$AP$1041,41,FALSE)</f>
        <v>0.42</v>
      </c>
      <c r="H5212" s="39">
        <f>VLOOKUP($J5209,ASBVs!$A$2:$AP$1041,39,FALSE)</f>
        <v>0.2</v>
      </c>
      <c r="I5212" s="29">
        <f>VLOOKUP($J5209,ASBVs!$A$2:$AP$1041,21,FALSE)</f>
        <v>0.18</v>
      </c>
      <c r="J5212" s="39">
        <f>VLOOKUP($J5209,ASBVs!$A$2:$AP$1041,31,FALSE)</f>
        <v>0.3</v>
      </c>
    </row>
    <row r="5213" spans="2:10" ht="12.6" customHeight="1" x14ac:dyDescent="0.3">
      <c r="B5213" s="29">
        <f>VLOOKUP($J5209,ASBVs!$A$2:$AP$1041,12,FALSE)</f>
        <v>66</v>
      </c>
      <c r="C5213" s="29">
        <f>VLOOKUP($J5209,ASBVs!$A$2:$AP$1041,14,FALSE)</f>
        <v>70</v>
      </c>
      <c r="D5213" s="29">
        <f>VLOOKUP($J5209,ASBVs!$A$2:$AP$1041,16,FALSE)</f>
        <v>63</v>
      </c>
      <c r="E5213" s="29">
        <f>VLOOKUP($J5209,ASBVs!$A$2:$AP$1041,18,FALSE)</f>
        <v>67</v>
      </c>
      <c r="F5213" s="29">
        <f>VLOOKUP($J5209,ASBVs!$A$2:$AP$1041,20,FALSE)</f>
        <v>67</v>
      </c>
      <c r="G5213" s="29">
        <f>VLOOKUP($J5209,ASBVs!$A$2:$AP$1041,42,FALSE)</f>
        <v>56</v>
      </c>
      <c r="H5213" s="29">
        <f>VLOOKUP($J5209,ASBVs!$A$2:$AP$1041,40,FALSE)</f>
        <v>48</v>
      </c>
      <c r="I5213" s="29">
        <f>VLOOKUP($J5209,ASBVs!$A$2:$AP$1041,22,FALSE)</f>
        <v>60</v>
      </c>
      <c r="J5213" s="29">
        <f>VLOOKUP($J5209,ASBVs!$A$2:$AP$1041,32,FALSE)</f>
        <v>54</v>
      </c>
    </row>
    <row r="5214" spans="2:10" ht="12.6" customHeight="1" x14ac:dyDescent="0.3">
      <c r="B5214" s="31" t="s">
        <v>1089</v>
      </c>
      <c r="C5214" s="27" t="s">
        <v>1090</v>
      </c>
      <c r="D5214" s="27" t="s">
        <v>1091</v>
      </c>
      <c r="E5214" s="27" t="s">
        <v>8</v>
      </c>
      <c r="F5214" s="27" t="s">
        <v>6</v>
      </c>
      <c r="G5214" s="27" t="s">
        <v>7</v>
      </c>
      <c r="H5214" s="27" t="s">
        <v>2638</v>
      </c>
      <c r="I5214" s="85" t="s">
        <v>2700</v>
      </c>
      <c r="J5214" s="86"/>
    </row>
    <row r="5215" spans="2:10" ht="12.6" customHeight="1" x14ac:dyDescent="0.3">
      <c r="B5215" s="30">
        <f>VLOOKUP($J5209,ASBVs!$A$2:$AP$1041,33,FALSE)</f>
        <v>0.04</v>
      </c>
      <c r="C5215" s="30">
        <f>VLOOKUP($J5209,ASBVs!$A$2:$AP$1041,35,FALSE)</f>
        <v>0.1</v>
      </c>
      <c r="D5215" s="30">
        <f>VLOOKUP($J5209,ASBVs!$A$2:$AP$1041,37,FALSE)</f>
        <v>0.03</v>
      </c>
      <c r="E5215" s="32">
        <f>VLOOKUP($J5209,ASBVs!$A$2:$AP$1041,29,FALSE)</f>
        <v>3.89</v>
      </c>
      <c r="F5215" s="32">
        <f>VLOOKUP($J5209,ASBVs!$A$2:$AP$1041,23,FALSE)</f>
        <v>-0.03</v>
      </c>
      <c r="G5215" s="32">
        <f>VLOOKUP($J5209,ASBVs!$A$2:$AP$1041,25,FALSE)</f>
        <v>2.62</v>
      </c>
      <c r="H5215" s="32">
        <f>VLOOKUP($J5209,ASBVs!$A$2:$AP$1041,27,FALSE)</f>
        <v>1.81</v>
      </c>
      <c r="I5215" s="86"/>
      <c r="J5215" s="86"/>
    </row>
    <row r="5216" spans="2:10" ht="12.6" customHeight="1" x14ac:dyDescent="0.3">
      <c r="B5216" s="33">
        <f>VLOOKUP($J5209,ASBVs!$A$2:$AP$1041,34,FALSE)</f>
        <v>43</v>
      </c>
      <c r="C5216" s="33">
        <f>VLOOKUP($J5209,ASBVs!$A$2:$AP$1041,36,FALSE)</f>
        <v>51</v>
      </c>
      <c r="D5216" s="33">
        <f>VLOOKUP($J5209,ASBVs!$A$2:$AP$1041,38,FALSE)</f>
        <v>37</v>
      </c>
      <c r="E5216" s="33">
        <f>VLOOKUP($J5209,ASBVs!$A$2:$AP$1041,30,FALSE)</f>
        <v>61</v>
      </c>
      <c r="F5216" s="33">
        <f>VLOOKUP($J5209,ASBVs!$A$2:$AP$1041,24,FALSE)</f>
        <v>49</v>
      </c>
      <c r="G5216" s="33">
        <f>VLOOKUP($J5209,ASBVs!$A$2:$AP$1041,26,FALSE)</f>
        <v>48</v>
      </c>
      <c r="H5216" s="33">
        <f>VLOOKUP($J5209,ASBVs!$A$2:$AP$1041,28,FALSE)</f>
        <v>52</v>
      </c>
      <c r="I5216" s="99">
        <f>VLOOKUP($J5209,ASBVs!$A$2:$AQ$1041,43,FALSE)</f>
        <v>8.24</v>
      </c>
      <c r="J5216" s="79"/>
    </row>
    <row r="5217" spans="2:10" ht="12.6" customHeight="1" x14ac:dyDescent="0.3">
      <c r="B5217" s="87" t="s">
        <v>2695</v>
      </c>
      <c r="C5217" s="88"/>
      <c r="D5217" s="89" t="s">
        <v>2699</v>
      </c>
      <c r="E5217" s="90"/>
      <c r="F5217" s="91" t="str">
        <f>VLOOKUP($J5209,ASBVs!$A$2:$F$1041,6,FALSE)</f>
        <v xml:space="preserve"> </v>
      </c>
      <c r="G5217" s="34" t="s">
        <v>2669</v>
      </c>
      <c r="H5217" s="35" t="str">
        <f>VLOOKUP($J5209,ASBVs!$A$2:$AU$1041,46,FALSE)</f>
        <v>2</v>
      </c>
      <c r="I5217" s="34" t="s">
        <v>2670</v>
      </c>
      <c r="J5217" s="35" t="str">
        <f>VLOOKUP($J5209,ASBVs!$A$2:$AU$1041,47,FALSE)</f>
        <v>1</v>
      </c>
    </row>
    <row r="5218" spans="2:10" ht="12.6" customHeight="1" x14ac:dyDescent="0.3">
      <c r="B5218" s="93">
        <f>VLOOKUP($J5209,ASBVs!$A$2:$AS$1041,45,FALSE)</f>
        <v>122.42</v>
      </c>
      <c r="C5218" s="94"/>
      <c r="D5218" s="93">
        <f>VLOOKUP($J5209,ASBVs!$A$2:$AS$1041,44,FALSE)</f>
        <v>152.4</v>
      </c>
      <c r="E5218" s="94"/>
      <c r="F5218" s="92"/>
      <c r="G5218" s="34" t="s">
        <v>2671</v>
      </c>
      <c r="H5218" s="35" t="str">
        <f>VLOOKUP($J5209,ASBVs!$A$2:$AW$1041,48,FALSE)</f>
        <v>2</v>
      </c>
      <c r="I5218" s="34" t="s">
        <v>2672</v>
      </c>
      <c r="J5218" s="35">
        <f>VLOOKUP($J5209,ASBVs!$A$2:$AW$1041,49,FALSE)</f>
        <v>4</v>
      </c>
    </row>
    <row r="5219" spans="2:10" ht="12.6" customHeight="1" x14ac:dyDescent="0.3">
      <c r="B5219" s="36" t="s">
        <v>2696</v>
      </c>
      <c r="C5219" s="95" t="str">
        <f>VLOOKUP($J5209,ASBVs!$A$2:$E$1041,5,FALSE)</f>
        <v xml:space="preserve">Individual </v>
      </c>
      <c r="D5219" s="96"/>
      <c r="E5219" s="97" t="s">
        <v>2697</v>
      </c>
      <c r="F5219" s="98"/>
      <c r="G5219" s="74"/>
      <c r="H5219" s="75"/>
      <c r="I5219" s="37" t="s">
        <v>2698</v>
      </c>
      <c r="J5219" s="38"/>
    </row>
    <row r="5221" spans="2:10" ht="12.6" customHeight="1" x14ac:dyDescent="0.3">
      <c r="B5221" s="76" t="s">
        <v>2692</v>
      </c>
      <c r="C5221" s="77"/>
      <c r="D5221" s="20" t="str">
        <f>VLOOKUP($J5221,ASBVs!$A$2:$B$1041,2,FALSE)</f>
        <v>226958</v>
      </c>
      <c r="E5221" s="21"/>
      <c r="F5221" s="22" t="str">
        <f>VLOOKUP($J5221,ASBVs!$A$2:$J$1041,10,FALSE)</f>
        <v>Single</v>
      </c>
      <c r="G5221" s="78" t="str">
        <f>VLOOKUP($J5221,ASBVs!$A$2:$AX$1041,50,FALSE)</f>
        <v>«««««</v>
      </c>
      <c r="H5221" s="79"/>
      <c r="I5221" s="23" t="s">
        <v>2693</v>
      </c>
      <c r="J5221" s="24">
        <v>426</v>
      </c>
    </row>
    <row r="5222" spans="2:10" ht="12.6" customHeight="1" x14ac:dyDescent="0.3">
      <c r="B5222" s="25" t="s">
        <v>2694</v>
      </c>
      <c r="C5222" s="80" t="str">
        <f>VLOOKUP($J5221,ASBVs!$A$2:$H$1041,8,FALSE)</f>
        <v>215475</v>
      </c>
      <c r="D5222" s="80"/>
      <c r="E5222" s="81"/>
      <c r="F5222" s="26" t="s">
        <v>2639</v>
      </c>
      <c r="G5222" s="82">
        <f>VLOOKUP($J5221,ASBVs!$A$2:$I$1041,9,FALSE)</f>
        <v>44748</v>
      </c>
      <c r="H5222" s="83"/>
      <c r="I5222" s="83"/>
      <c r="J5222" s="84"/>
    </row>
    <row r="5223" spans="2:10" ht="12.6" customHeight="1" x14ac:dyDescent="0.3">
      <c r="B5223" s="27" t="s">
        <v>0</v>
      </c>
      <c r="C5223" s="28" t="s">
        <v>1</v>
      </c>
      <c r="D5223" s="28" t="s">
        <v>2</v>
      </c>
      <c r="E5223" s="28" t="s">
        <v>3</v>
      </c>
      <c r="F5223" s="27" t="s">
        <v>4</v>
      </c>
      <c r="G5223" s="28" t="s">
        <v>1093</v>
      </c>
      <c r="H5223" s="28" t="s">
        <v>1092</v>
      </c>
      <c r="I5223" s="28" t="s">
        <v>5</v>
      </c>
      <c r="J5223" s="28" t="s">
        <v>2652</v>
      </c>
    </row>
    <row r="5224" spans="2:10" ht="12.6" customHeight="1" x14ac:dyDescent="0.3">
      <c r="B5224" s="29">
        <f>VLOOKUP($J5221,ASBVs!$A$2:$AP$1041,11,FALSE)</f>
        <v>0.52</v>
      </c>
      <c r="C5224" s="29">
        <f>VLOOKUP($J5221,ASBVs!$A$2:$AP$1041,13,FALSE)</f>
        <v>9.9700000000000006</v>
      </c>
      <c r="D5224" s="29">
        <f>VLOOKUP($J5221,ASBVs!$A$2:$AP$1041,15,FALSE)</f>
        <v>15.65</v>
      </c>
      <c r="E5224" s="29">
        <f>VLOOKUP($J5221,ASBVs!$A$2:$AP$1041,17,FALSE)</f>
        <v>-0.9</v>
      </c>
      <c r="F5224" s="29">
        <f>VLOOKUP($J5221,ASBVs!$A$2:$AP$1041,19,FALSE)</f>
        <v>1.62</v>
      </c>
      <c r="G5224" s="39">
        <f>VLOOKUP($J5221,ASBVs!$A$2:$AP$1041,41,FALSE)</f>
        <v>0.35</v>
      </c>
      <c r="H5224" s="39">
        <f>VLOOKUP($J5221,ASBVs!$A$2:$AP$1041,39,FALSE)</f>
        <v>0.25</v>
      </c>
      <c r="I5224" s="29">
        <f>VLOOKUP($J5221,ASBVs!$A$2:$AP$1041,21,FALSE)</f>
        <v>0.73</v>
      </c>
      <c r="J5224" s="39">
        <f>VLOOKUP($J5221,ASBVs!$A$2:$AP$1041,31,FALSE)</f>
        <v>0.21</v>
      </c>
    </row>
    <row r="5225" spans="2:10" ht="12.6" customHeight="1" x14ac:dyDescent="0.3">
      <c r="B5225" s="29">
        <f>VLOOKUP($J5221,ASBVs!$A$2:$AP$1041,12,FALSE)</f>
        <v>66</v>
      </c>
      <c r="C5225" s="29">
        <f>VLOOKUP($J5221,ASBVs!$A$2:$AP$1041,14,FALSE)</f>
        <v>70</v>
      </c>
      <c r="D5225" s="29">
        <f>VLOOKUP($J5221,ASBVs!$A$2:$AP$1041,16,FALSE)</f>
        <v>60</v>
      </c>
      <c r="E5225" s="29">
        <f>VLOOKUP($J5221,ASBVs!$A$2:$AP$1041,18,FALSE)</f>
        <v>64</v>
      </c>
      <c r="F5225" s="29">
        <f>VLOOKUP($J5221,ASBVs!$A$2:$AP$1041,20,FALSE)</f>
        <v>64</v>
      </c>
      <c r="G5225" s="29">
        <f>VLOOKUP($J5221,ASBVs!$A$2:$AP$1041,42,FALSE)</f>
        <v>54</v>
      </c>
      <c r="H5225" s="29">
        <f>VLOOKUP($J5221,ASBVs!$A$2:$AP$1041,40,FALSE)</f>
        <v>47</v>
      </c>
      <c r="I5225" s="29">
        <f>VLOOKUP($J5221,ASBVs!$A$2:$AP$1041,22,FALSE)</f>
        <v>55</v>
      </c>
      <c r="J5225" s="29">
        <f>VLOOKUP($J5221,ASBVs!$A$2:$AP$1041,32,FALSE)</f>
        <v>52</v>
      </c>
    </row>
    <row r="5226" spans="2:10" ht="12.6" customHeight="1" x14ac:dyDescent="0.3">
      <c r="B5226" s="31" t="s">
        <v>1089</v>
      </c>
      <c r="C5226" s="27" t="s">
        <v>1090</v>
      </c>
      <c r="D5226" s="27" t="s">
        <v>1091</v>
      </c>
      <c r="E5226" s="27" t="s">
        <v>8</v>
      </c>
      <c r="F5226" s="27" t="s">
        <v>6</v>
      </c>
      <c r="G5226" s="27" t="s">
        <v>7</v>
      </c>
      <c r="H5226" s="27" t="s">
        <v>2638</v>
      </c>
      <c r="I5226" s="85" t="s">
        <v>2700</v>
      </c>
      <c r="J5226" s="86"/>
    </row>
    <row r="5227" spans="2:10" ht="12.6" customHeight="1" x14ac:dyDescent="0.3">
      <c r="B5227" s="30">
        <f>VLOOKUP($J5221,ASBVs!$A$2:$AP$1041,33,FALSE)</f>
        <v>0.02</v>
      </c>
      <c r="C5227" s="30">
        <f>VLOOKUP($J5221,ASBVs!$A$2:$AP$1041,35,FALSE)</f>
        <v>0.26</v>
      </c>
      <c r="D5227" s="30">
        <f>VLOOKUP($J5221,ASBVs!$A$2:$AP$1041,37,FALSE)</f>
        <v>0.02</v>
      </c>
      <c r="E5227" s="32">
        <f>VLOOKUP($J5221,ASBVs!$A$2:$AP$1041,29,FALSE)</f>
        <v>5.73</v>
      </c>
      <c r="F5227" s="32">
        <f>VLOOKUP($J5221,ASBVs!$A$2:$AP$1041,23,FALSE)</f>
        <v>-0.12</v>
      </c>
      <c r="G5227" s="32">
        <f>VLOOKUP($J5221,ASBVs!$A$2:$AP$1041,25,FALSE)</f>
        <v>3.4</v>
      </c>
      <c r="H5227" s="32">
        <f>VLOOKUP($J5221,ASBVs!$A$2:$AP$1041,27,FALSE)</f>
        <v>1.85</v>
      </c>
      <c r="I5227" s="86"/>
      <c r="J5227" s="86"/>
    </row>
    <row r="5228" spans="2:10" ht="12.6" customHeight="1" x14ac:dyDescent="0.3">
      <c r="B5228" s="33">
        <f>VLOOKUP($J5221,ASBVs!$A$2:$AP$1041,34,FALSE)</f>
        <v>41</v>
      </c>
      <c r="C5228" s="33">
        <f>VLOOKUP($J5221,ASBVs!$A$2:$AP$1041,36,FALSE)</f>
        <v>50</v>
      </c>
      <c r="D5228" s="33">
        <f>VLOOKUP($J5221,ASBVs!$A$2:$AP$1041,38,FALSE)</f>
        <v>35</v>
      </c>
      <c r="E5228" s="33">
        <f>VLOOKUP($J5221,ASBVs!$A$2:$AP$1041,30,FALSE)</f>
        <v>59</v>
      </c>
      <c r="F5228" s="33">
        <f>VLOOKUP($J5221,ASBVs!$A$2:$AP$1041,24,FALSE)</f>
        <v>50</v>
      </c>
      <c r="G5228" s="33">
        <f>VLOOKUP($J5221,ASBVs!$A$2:$AP$1041,26,FALSE)</f>
        <v>49</v>
      </c>
      <c r="H5228" s="33">
        <f>VLOOKUP($J5221,ASBVs!$A$2:$AP$1041,28,FALSE)</f>
        <v>52</v>
      </c>
      <c r="I5228" s="99">
        <f>VLOOKUP($J5221,ASBVs!$A$2:$AQ$1041,43,FALSE)</f>
        <v>10.700000000000001</v>
      </c>
      <c r="J5228" s="79"/>
    </row>
    <row r="5229" spans="2:10" ht="12.6" customHeight="1" x14ac:dyDescent="0.3">
      <c r="B5229" s="87" t="s">
        <v>2695</v>
      </c>
      <c r="C5229" s="88"/>
      <c r="D5229" s="89" t="s">
        <v>2699</v>
      </c>
      <c r="E5229" s="90"/>
      <c r="F5229" s="91" t="str">
        <f>VLOOKUP($J5221,ASBVs!$A$2:$F$1041,6,FALSE)</f>
        <v xml:space="preserve">Young Gun </v>
      </c>
      <c r="G5229" s="34" t="s">
        <v>2669</v>
      </c>
      <c r="H5229" s="35" t="str">
        <f>VLOOKUP($J5221,ASBVs!$A$2:$AU$1041,46,FALSE)</f>
        <v>2</v>
      </c>
      <c r="I5229" s="34" t="s">
        <v>2670</v>
      </c>
      <c r="J5229" s="35" t="str">
        <f>VLOOKUP($J5221,ASBVs!$A$2:$AU$1041,47,FALSE)</f>
        <v>3</v>
      </c>
    </row>
    <row r="5230" spans="2:10" ht="12.6" customHeight="1" x14ac:dyDescent="0.3">
      <c r="B5230" s="93">
        <f>VLOOKUP($J5221,ASBVs!$A$2:$AS$1041,45,FALSE)</f>
        <v>129.30000000000001</v>
      </c>
      <c r="C5230" s="94"/>
      <c r="D5230" s="93">
        <f>VLOOKUP($J5221,ASBVs!$A$2:$AS$1041,44,FALSE)</f>
        <v>161.58000000000001</v>
      </c>
      <c r="E5230" s="94"/>
      <c r="F5230" s="92"/>
      <c r="G5230" s="34" t="s">
        <v>2671</v>
      </c>
      <c r="H5230" s="35" t="str">
        <f>VLOOKUP($J5221,ASBVs!$A$2:$AW$1041,48,FALSE)</f>
        <v>3</v>
      </c>
      <c r="I5230" s="34" t="s">
        <v>2672</v>
      </c>
      <c r="J5230" s="35">
        <f>VLOOKUP($J5221,ASBVs!$A$2:$AW$1041,49,FALSE)</f>
        <v>3</v>
      </c>
    </row>
    <row r="5231" spans="2:10" ht="12.6" customHeight="1" x14ac:dyDescent="0.3">
      <c r="B5231" s="36" t="s">
        <v>2696</v>
      </c>
      <c r="C5231" s="95" t="str">
        <f>VLOOKUP($J5221,ASBVs!$A$2:$E$1041,5,FALSE)</f>
        <v xml:space="preserve">Individual </v>
      </c>
      <c r="D5231" s="96"/>
      <c r="E5231" s="97" t="s">
        <v>2697</v>
      </c>
      <c r="F5231" s="98"/>
      <c r="G5231" s="74"/>
      <c r="H5231" s="75"/>
      <c r="I5231" s="37" t="s">
        <v>2698</v>
      </c>
      <c r="J5231" s="38"/>
    </row>
    <row r="5233" spans="2:10" ht="12.6" customHeight="1" x14ac:dyDescent="0.3">
      <c r="B5233" s="76" t="s">
        <v>2692</v>
      </c>
      <c r="C5233" s="77"/>
      <c r="D5233" s="20" t="str">
        <f>VLOOKUP($J5233,ASBVs!$A$2:$B$1041,2,FALSE)</f>
        <v>225638</v>
      </c>
      <c r="E5233" s="21"/>
      <c r="F5233" s="22" t="str">
        <f>VLOOKUP($J5233,ASBVs!$A$2:$J$1041,10,FALSE)</f>
        <v>Single</v>
      </c>
      <c r="G5233" s="78" t="str">
        <f>VLOOKUP($J5233,ASBVs!$A$2:$AX$1041,50,FALSE)</f>
        <v>«««««</v>
      </c>
      <c r="H5233" s="79"/>
      <c r="I5233" s="23" t="s">
        <v>2693</v>
      </c>
      <c r="J5233" s="24">
        <v>427</v>
      </c>
    </row>
    <row r="5234" spans="2:10" ht="12.6" customHeight="1" x14ac:dyDescent="0.3">
      <c r="B5234" s="25" t="s">
        <v>2694</v>
      </c>
      <c r="C5234" s="80" t="str">
        <f>VLOOKUP($J5233,ASBVs!$A$2:$H$1041,8,FALSE)</f>
        <v>218823</v>
      </c>
      <c r="D5234" s="80"/>
      <c r="E5234" s="81"/>
      <c r="F5234" s="26" t="s">
        <v>2639</v>
      </c>
      <c r="G5234" s="82">
        <f>VLOOKUP($J5233,ASBVs!$A$2:$I$1041,9,FALSE)</f>
        <v>44731</v>
      </c>
      <c r="H5234" s="83"/>
      <c r="I5234" s="83"/>
      <c r="J5234" s="84"/>
    </row>
    <row r="5235" spans="2:10" ht="12.6" customHeight="1" x14ac:dyDescent="0.3">
      <c r="B5235" s="27" t="s">
        <v>0</v>
      </c>
      <c r="C5235" s="28" t="s">
        <v>1</v>
      </c>
      <c r="D5235" s="28" t="s">
        <v>2</v>
      </c>
      <c r="E5235" s="28" t="s">
        <v>3</v>
      </c>
      <c r="F5235" s="27" t="s">
        <v>4</v>
      </c>
      <c r="G5235" s="28" t="s">
        <v>1093</v>
      </c>
      <c r="H5235" s="28" t="s">
        <v>1092</v>
      </c>
      <c r="I5235" s="28" t="s">
        <v>5</v>
      </c>
      <c r="J5235" s="28" t="s">
        <v>2652</v>
      </c>
    </row>
    <row r="5236" spans="2:10" ht="12.6" customHeight="1" x14ac:dyDescent="0.3">
      <c r="B5236" s="29">
        <f>VLOOKUP($J5233,ASBVs!$A$2:$AP$1041,11,FALSE)</f>
        <v>0.45</v>
      </c>
      <c r="C5236" s="29">
        <f>VLOOKUP($J5233,ASBVs!$A$2:$AP$1041,13,FALSE)</f>
        <v>8.5399999999999991</v>
      </c>
      <c r="D5236" s="29">
        <f>VLOOKUP($J5233,ASBVs!$A$2:$AP$1041,15,FALSE)</f>
        <v>13.43</v>
      </c>
      <c r="E5236" s="29">
        <f>VLOOKUP($J5233,ASBVs!$A$2:$AP$1041,17,FALSE)</f>
        <v>0.47</v>
      </c>
      <c r="F5236" s="29">
        <f>VLOOKUP($J5233,ASBVs!$A$2:$AP$1041,19,FALSE)</f>
        <v>1.53</v>
      </c>
      <c r="G5236" s="39">
        <f>VLOOKUP($J5233,ASBVs!$A$2:$AP$1041,41,FALSE)</f>
        <v>0.41</v>
      </c>
      <c r="H5236" s="39">
        <f>VLOOKUP($J5233,ASBVs!$A$2:$AP$1041,39,FALSE)</f>
        <v>0.16</v>
      </c>
      <c r="I5236" s="29">
        <f>VLOOKUP($J5233,ASBVs!$A$2:$AP$1041,21,FALSE)</f>
        <v>0.22</v>
      </c>
      <c r="J5236" s="39">
        <f>VLOOKUP($J5233,ASBVs!$A$2:$AP$1041,31,FALSE)</f>
        <v>0.26</v>
      </c>
    </row>
    <row r="5237" spans="2:10" ht="12.6" customHeight="1" x14ac:dyDescent="0.3">
      <c r="B5237" s="29">
        <f>VLOOKUP($J5233,ASBVs!$A$2:$AP$1041,12,FALSE)</f>
        <v>64</v>
      </c>
      <c r="C5237" s="29">
        <f>VLOOKUP($J5233,ASBVs!$A$2:$AP$1041,14,FALSE)</f>
        <v>69</v>
      </c>
      <c r="D5237" s="29">
        <f>VLOOKUP($J5233,ASBVs!$A$2:$AP$1041,16,FALSE)</f>
        <v>55</v>
      </c>
      <c r="E5237" s="29">
        <f>VLOOKUP($J5233,ASBVs!$A$2:$AP$1041,18,FALSE)</f>
        <v>62</v>
      </c>
      <c r="F5237" s="29">
        <f>VLOOKUP($J5233,ASBVs!$A$2:$AP$1041,20,FALSE)</f>
        <v>63</v>
      </c>
      <c r="G5237" s="29">
        <f>VLOOKUP($J5233,ASBVs!$A$2:$AP$1041,42,FALSE)</f>
        <v>47</v>
      </c>
      <c r="H5237" s="29">
        <f>VLOOKUP($J5233,ASBVs!$A$2:$AP$1041,40,FALSE)</f>
        <v>40</v>
      </c>
      <c r="I5237" s="29">
        <f>VLOOKUP($J5233,ASBVs!$A$2:$AP$1041,22,FALSE)</f>
        <v>50</v>
      </c>
      <c r="J5237" s="29">
        <f>VLOOKUP($J5233,ASBVs!$A$2:$AP$1041,32,FALSE)</f>
        <v>45</v>
      </c>
    </row>
    <row r="5238" spans="2:10" ht="12.6" customHeight="1" x14ac:dyDescent="0.3">
      <c r="B5238" s="31" t="s">
        <v>1089</v>
      </c>
      <c r="C5238" s="27" t="s">
        <v>1090</v>
      </c>
      <c r="D5238" s="27" t="s">
        <v>1091</v>
      </c>
      <c r="E5238" s="27" t="s">
        <v>8</v>
      </c>
      <c r="F5238" s="27" t="s">
        <v>6</v>
      </c>
      <c r="G5238" s="27" t="s">
        <v>7</v>
      </c>
      <c r="H5238" s="27" t="s">
        <v>2638</v>
      </c>
      <c r="I5238" s="85" t="s">
        <v>2700</v>
      </c>
      <c r="J5238" s="86"/>
    </row>
    <row r="5239" spans="2:10" ht="12.6" customHeight="1" x14ac:dyDescent="0.3">
      <c r="B5239" s="30">
        <f>VLOOKUP($J5233,ASBVs!$A$2:$AP$1041,33,FALSE)</f>
        <v>1E-3</v>
      </c>
      <c r="C5239" s="30">
        <f>VLOOKUP($J5233,ASBVs!$A$2:$AP$1041,35,FALSE)</f>
        <v>0.17</v>
      </c>
      <c r="D5239" s="30">
        <f>VLOOKUP($J5233,ASBVs!$A$2:$AP$1041,37,FALSE)</f>
        <v>0.03</v>
      </c>
      <c r="E5239" s="32">
        <f>VLOOKUP($J5233,ASBVs!$A$2:$AP$1041,29,FALSE)</f>
        <v>4.12</v>
      </c>
      <c r="F5239" s="32">
        <f>VLOOKUP($J5233,ASBVs!$A$2:$AP$1041,23,FALSE)</f>
        <v>0.02</v>
      </c>
      <c r="G5239" s="32">
        <f>VLOOKUP($J5233,ASBVs!$A$2:$AP$1041,25,FALSE)</f>
        <v>3.1</v>
      </c>
      <c r="H5239" s="32">
        <f>VLOOKUP($J5233,ASBVs!$A$2:$AP$1041,27,FALSE)</f>
        <v>1.73</v>
      </c>
      <c r="I5239" s="86"/>
      <c r="J5239" s="86"/>
    </row>
    <row r="5240" spans="2:10" ht="12.6" customHeight="1" x14ac:dyDescent="0.3">
      <c r="B5240" s="33">
        <f>VLOOKUP($J5233,ASBVs!$A$2:$AP$1041,34,FALSE)</f>
        <v>34</v>
      </c>
      <c r="C5240" s="33">
        <f>VLOOKUP($J5233,ASBVs!$A$2:$AP$1041,36,FALSE)</f>
        <v>43</v>
      </c>
      <c r="D5240" s="33">
        <f>VLOOKUP($J5233,ASBVs!$A$2:$AP$1041,38,FALSE)</f>
        <v>29</v>
      </c>
      <c r="E5240" s="33">
        <f>VLOOKUP($J5233,ASBVs!$A$2:$AP$1041,30,FALSE)</f>
        <v>58</v>
      </c>
      <c r="F5240" s="33">
        <f>VLOOKUP($J5233,ASBVs!$A$2:$AP$1041,24,FALSE)</f>
        <v>41</v>
      </c>
      <c r="G5240" s="33">
        <f>VLOOKUP($J5233,ASBVs!$A$2:$AP$1041,26,FALSE)</f>
        <v>40</v>
      </c>
      <c r="H5240" s="33">
        <f>VLOOKUP($J5233,ASBVs!$A$2:$AP$1041,28,FALSE)</f>
        <v>46</v>
      </c>
      <c r="I5240" s="99">
        <f>VLOOKUP($J5233,ASBVs!$A$2:$AQ$1041,43,FALSE)</f>
        <v>8.76</v>
      </c>
      <c r="J5240" s="79"/>
    </row>
    <row r="5241" spans="2:10" ht="12.6" customHeight="1" x14ac:dyDescent="0.3">
      <c r="B5241" s="87" t="s">
        <v>2695</v>
      </c>
      <c r="C5241" s="88"/>
      <c r="D5241" s="89" t="s">
        <v>2699</v>
      </c>
      <c r="E5241" s="90"/>
      <c r="F5241" s="91" t="str">
        <f>VLOOKUP($J5233,ASBVs!$A$2:$F$1041,6,FALSE)</f>
        <v xml:space="preserve">Young Gun </v>
      </c>
      <c r="G5241" s="34" t="s">
        <v>2669</v>
      </c>
      <c r="H5241" s="35" t="str">
        <f>VLOOKUP($J5233,ASBVs!$A$2:$AU$1041,46,FALSE)</f>
        <v>1</v>
      </c>
      <c r="I5241" s="34" t="s">
        <v>2670</v>
      </c>
      <c r="J5241" s="35" t="str">
        <f>VLOOKUP($J5233,ASBVs!$A$2:$AU$1041,47,FALSE)</f>
        <v>1</v>
      </c>
    </row>
    <row r="5242" spans="2:10" ht="12.6" customHeight="1" x14ac:dyDescent="0.3">
      <c r="B5242" s="93">
        <f>VLOOKUP($J5233,ASBVs!$A$2:$AS$1041,45,FALSE)</f>
        <v>123.4</v>
      </c>
      <c r="C5242" s="94"/>
      <c r="D5242" s="93">
        <f>VLOOKUP($J5233,ASBVs!$A$2:$AS$1041,44,FALSE)</f>
        <v>155.77000000000001</v>
      </c>
      <c r="E5242" s="94"/>
      <c r="F5242" s="92"/>
      <c r="G5242" s="34" t="s">
        <v>2671</v>
      </c>
      <c r="H5242" s="35" t="str">
        <f>VLOOKUP($J5233,ASBVs!$A$2:$AW$1041,48,FALSE)</f>
        <v>1</v>
      </c>
      <c r="I5242" s="34" t="s">
        <v>2672</v>
      </c>
      <c r="J5242" s="35">
        <f>VLOOKUP($J5233,ASBVs!$A$2:$AW$1041,49,FALSE)</f>
        <v>4</v>
      </c>
    </row>
    <row r="5243" spans="2:10" ht="12.6" customHeight="1" x14ac:dyDescent="0.3">
      <c r="B5243" s="36" t="s">
        <v>2696</v>
      </c>
      <c r="C5243" s="95" t="str">
        <f>VLOOKUP($J5233,ASBVs!$A$2:$E$1041,5,FALSE)</f>
        <v xml:space="preserve">Individual </v>
      </c>
      <c r="D5243" s="96"/>
      <c r="E5243" s="97" t="s">
        <v>2697</v>
      </c>
      <c r="F5243" s="98"/>
      <c r="G5243" s="74"/>
      <c r="H5243" s="75"/>
      <c r="I5243" s="37" t="s">
        <v>2698</v>
      </c>
      <c r="J5243" s="38"/>
    </row>
    <row r="5245" spans="2:10" ht="12.6" customHeight="1" x14ac:dyDescent="0.3">
      <c r="B5245" s="76" t="s">
        <v>2692</v>
      </c>
      <c r="C5245" s="77"/>
      <c r="D5245" s="20" t="str">
        <f>VLOOKUP($J5245,ASBVs!$A$2:$B$1041,2,FALSE)</f>
        <v>224669</v>
      </c>
      <c r="E5245" s="21"/>
      <c r="F5245" s="22" t="str">
        <f>VLOOKUP($J5245,ASBVs!$A$2:$J$1041,10,FALSE)</f>
        <v>Triplet</v>
      </c>
      <c r="G5245" s="78" t="str">
        <f>VLOOKUP($J5245,ASBVs!$A$2:$AX$1041,50,FALSE)</f>
        <v xml:space="preserve"> </v>
      </c>
      <c r="H5245" s="79"/>
      <c r="I5245" s="23" t="s">
        <v>2693</v>
      </c>
      <c r="J5245" s="24">
        <v>428</v>
      </c>
    </row>
    <row r="5246" spans="2:10" ht="12.6" customHeight="1" x14ac:dyDescent="0.3">
      <c r="B5246" s="25" t="s">
        <v>2694</v>
      </c>
      <c r="C5246" s="80" t="str">
        <f>VLOOKUP($J5245,ASBVs!$A$2:$H$1041,8,FALSE)</f>
        <v>214627</v>
      </c>
      <c r="D5246" s="80"/>
      <c r="E5246" s="81"/>
      <c r="F5246" s="26" t="s">
        <v>2639</v>
      </c>
      <c r="G5246" s="82">
        <f>VLOOKUP($J5245,ASBVs!$A$2:$I$1041,9,FALSE)</f>
        <v>44709</v>
      </c>
      <c r="H5246" s="83"/>
      <c r="I5246" s="83"/>
      <c r="J5246" s="84"/>
    </row>
    <row r="5247" spans="2:10" ht="12.6" customHeight="1" x14ac:dyDescent="0.3">
      <c r="B5247" s="27" t="s">
        <v>0</v>
      </c>
      <c r="C5247" s="28" t="s">
        <v>1</v>
      </c>
      <c r="D5247" s="28" t="s">
        <v>2</v>
      </c>
      <c r="E5247" s="28" t="s">
        <v>3</v>
      </c>
      <c r="F5247" s="27" t="s">
        <v>4</v>
      </c>
      <c r="G5247" s="28" t="s">
        <v>1093</v>
      </c>
      <c r="H5247" s="28" t="s">
        <v>1092</v>
      </c>
      <c r="I5247" s="28" t="s">
        <v>5</v>
      </c>
      <c r="J5247" s="28" t="s">
        <v>2652</v>
      </c>
    </row>
    <row r="5248" spans="2:10" ht="12.6" customHeight="1" x14ac:dyDescent="0.3">
      <c r="B5248" s="29">
        <f>VLOOKUP($J5245,ASBVs!$A$2:$AP$1041,11,FALSE)</f>
        <v>0.54</v>
      </c>
      <c r="C5248" s="29">
        <f>VLOOKUP($J5245,ASBVs!$A$2:$AP$1041,13,FALSE)</f>
        <v>9.1999999999999993</v>
      </c>
      <c r="D5248" s="29">
        <f>VLOOKUP($J5245,ASBVs!$A$2:$AP$1041,15,FALSE)</f>
        <v>14.48</v>
      </c>
      <c r="E5248" s="29">
        <f>VLOOKUP($J5245,ASBVs!$A$2:$AP$1041,17,FALSE)</f>
        <v>0.26</v>
      </c>
      <c r="F5248" s="29">
        <f>VLOOKUP($J5245,ASBVs!$A$2:$AP$1041,19,FALSE)</f>
        <v>1.72</v>
      </c>
      <c r="G5248" s="39">
        <f>VLOOKUP($J5245,ASBVs!$A$2:$AP$1041,41,FALSE)</f>
        <v>0.55000000000000004</v>
      </c>
      <c r="H5248" s="39">
        <f>VLOOKUP($J5245,ASBVs!$A$2:$AP$1041,39,FALSE)</f>
        <v>0.34</v>
      </c>
      <c r="I5248" s="29">
        <f>VLOOKUP($J5245,ASBVs!$A$2:$AP$1041,21,FALSE)</f>
        <v>1.68</v>
      </c>
      <c r="J5248" s="39">
        <f>VLOOKUP($J5245,ASBVs!$A$2:$AP$1041,31,FALSE)</f>
        <v>0.34</v>
      </c>
    </row>
    <row r="5249" spans="2:10" ht="12.6" customHeight="1" x14ac:dyDescent="0.3">
      <c r="B5249" s="29">
        <f>VLOOKUP($J5245,ASBVs!$A$2:$AP$1041,12,FALSE)</f>
        <v>69</v>
      </c>
      <c r="C5249" s="29">
        <f>VLOOKUP($J5245,ASBVs!$A$2:$AP$1041,14,FALSE)</f>
        <v>73</v>
      </c>
      <c r="D5249" s="29">
        <f>VLOOKUP($J5245,ASBVs!$A$2:$AP$1041,16,FALSE)</f>
        <v>63</v>
      </c>
      <c r="E5249" s="29">
        <f>VLOOKUP($J5245,ASBVs!$A$2:$AP$1041,18,FALSE)</f>
        <v>66</v>
      </c>
      <c r="F5249" s="29">
        <f>VLOOKUP($J5245,ASBVs!$A$2:$AP$1041,20,FALSE)</f>
        <v>66</v>
      </c>
      <c r="G5249" s="29">
        <f>VLOOKUP($J5245,ASBVs!$A$2:$AP$1041,42,FALSE)</f>
        <v>54</v>
      </c>
      <c r="H5249" s="29">
        <f>VLOOKUP($J5245,ASBVs!$A$2:$AP$1041,40,FALSE)</f>
        <v>48</v>
      </c>
      <c r="I5249" s="29">
        <f>VLOOKUP($J5245,ASBVs!$A$2:$AP$1041,22,FALSE)</f>
        <v>59</v>
      </c>
      <c r="J5249" s="29">
        <f>VLOOKUP($J5245,ASBVs!$A$2:$AP$1041,32,FALSE)</f>
        <v>52</v>
      </c>
    </row>
    <row r="5250" spans="2:10" ht="12.6" customHeight="1" x14ac:dyDescent="0.3">
      <c r="B5250" s="31" t="s">
        <v>1089</v>
      </c>
      <c r="C5250" s="27" t="s">
        <v>1090</v>
      </c>
      <c r="D5250" s="27" t="s">
        <v>1091</v>
      </c>
      <c r="E5250" s="27" t="s">
        <v>8</v>
      </c>
      <c r="F5250" s="27" t="s">
        <v>6</v>
      </c>
      <c r="G5250" s="27" t="s">
        <v>7</v>
      </c>
      <c r="H5250" s="27" t="s">
        <v>2638</v>
      </c>
      <c r="I5250" s="85" t="s">
        <v>2700</v>
      </c>
      <c r="J5250" s="86"/>
    </row>
    <row r="5251" spans="2:10" ht="12.6" customHeight="1" x14ac:dyDescent="0.3">
      <c r="B5251" s="30">
        <f>VLOOKUP($J5245,ASBVs!$A$2:$AP$1041,33,FALSE)</f>
        <v>0.05</v>
      </c>
      <c r="C5251" s="30">
        <f>VLOOKUP($J5245,ASBVs!$A$2:$AP$1041,35,FALSE)</f>
        <v>0.37</v>
      </c>
      <c r="D5251" s="30">
        <f>VLOOKUP($J5245,ASBVs!$A$2:$AP$1041,37,FALSE)</f>
        <v>0.01</v>
      </c>
      <c r="E5251" s="32">
        <f>VLOOKUP($J5245,ASBVs!$A$2:$AP$1041,29,FALSE)</f>
        <v>4</v>
      </c>
      <c r="F5251" s="32">
        <f>VLOOKUP($J5245,ASBVs!$A$2:$AP$1041,23,FALSE)</f>
        <v>-0.33</v>
      </c>
      <c r="G5251" s="32">
        <f>VLOOKUP($J5245,ASBVs!$A$2:$AP$1041,25,FALSE)</f>
        <v>4.83</v>
      </c>
      <c r="H5251" s="32">
        <f>VLOOKUP($J5245,ASBVs!$A$2:$AP$1041,27,FALSE)</f>
        <v>1.86</v>
      </c>
      <c r="I5251" s="86"/>
      <c r="J5251" s="86"/>
    </row>
    <row r="5252" spans="2:10" ht="12.6" customHeight="1" x14ac:dyDescent="0.3">
      <c r="B5252" s="33">
        <f>VLOOKUP($J5245,ASBVs!$A$2:$AP$1041,34,FALSE)</f>
        <v>42</v>
      </c>
      <c r="C5252" s="33">
        <f>VLOOKUP($J5245,ASBVs!$A$2:$AP$1041,36,FALSE)</f>
        <v>51</v>
      </c>
      <c r="D5252" s="33">
        <f>VLOOKUP($J5245,ASBVs!$A$2:$AP$1041,38,FALSE)</f>
        <v>36</v>
      </c>
      <c r="E5252" s="33">
        <f>VLOOKUP($J5245,ASBVs!$A$2:$AP$1041,30,FALSE)</f>
        <v>60</v>
      </c>
      <c r="F5252" s="33">
        <f>VLOOKUP($J5245,ASBVs!$A$2:$AP$1041,24,FALSE)</f>
        <v>50</v>
      </c>
      <c r="G5252" s="33">
        <f>VLOOKUP($J5245,ASBVs!$A$2:$AP$1041,26,FALSE)</f>
        <v>49</v>
      </c>
      <c r="H5252" s="33">
        <f>VLOOKUP($J5245,ASBVs!$A$2:$AP$1041,28,FALSE)</f>
        <v>53</v>
      </c>
      <c r="I5252" s="99">
        <f>VLOOKUP($J5245,ASBVs!$A$2:$AQ$1041,43,FALSE)</f>
        <v>10.879999999999999</v>
      </c>
      <c r="J5252" s="79"/>
    </row>
    <row r="5253" spans="2:10" ht="12.6" customHeight="1" x14ac:dyDescent="0.3">
      <c r="B5253" s="87" t="s">
        <v>2695</v>
      </c>
      <c r="C5253" s="88"/>
      <c r="D5253" s="89" t="s">
        <v>2699</v>
      </c>
      <c r="E5253" s="90"/>
      <c r="F5253" s="91" t="str">
        <f>VLOOKUP($J5245,ASBVs!$A$2:$F$1041,6,FALSE)</f>
        <v xml:space="preserve">Young Gun </v>
      </c>
      <c r="G5253" s="34" t="s">
        <v>2669</v>
      </c>
      <c r="H5253" s="35" t="str">
        <f>VLOOKUP($J5245,ASBVs!$A$2:$AU$1041,46,FALSE)</f>
        <v>1</v>
      </c>
      <c r="I5253" s="34" t="s">
        <v>2670</v>
      </c>
      <c r="J5253" s="35" t="str">
        <f>VLOOKUP($J5245,ASBVs!$A$2:$AU$1041,47,FALSE)</f>
        <v>1</v>
      </c>
    </row>
    <row r="5254" spans="2:10" ht="12.6" customHeight="1" x14ac:dyDescent="0.3">
      <c r="B5254" s="93">
        <f>VLOOKUP($J5245,ASBVs!$A$2:$AS$1041,45,FALSE)</f>
        <v>132.1</v>
      </c>
      <c r="C5254" s="94"/>
      <c r="D5254" s="93">
        <f>VLOOKUP($J5245,ASBVs!$A$2:$AS$1041,44,FALSE)</f>
        <v>173.87</v>
      </c>
      <c r="E5254" s="94"/>
      <c r="F5254" s="92"/>
      <c r="G5254" s="34" t="s">
        <v>2671</v>
      </c>
      <c r="H5254" s="35" t="str">
        <f>VLOOKUP($J5245,ASBVs!$A$2:$AW$1041,48,FALSE)</f>
        <v>1</v>
      </c>
      <c r="I5254" s="34" t="s">
        <v>2672</v>
      </c>
      <c r="J5254" s="35">
        <f>VLOOKUP($J5245,ASBVs!$A$2:$AW$1041,49,FALSE)</f>
        <v>2</v>
      </c>
    </row>
    <row r="5255" spans="2:10" ht="12.6" customHeight="1" x14ac:dyDescent="0.3">
      <c r="B5255" s="36" t="s">
        <v>2696</v>
      </c>
      <c r="C5255" s="95" t="str">
        <f>VLOOKUP($J5245,ASBVs!$A$2:$E$1041,5,FALSE)</f>
        <v xml:space="preserve">Individual </v>
      </c>
      <c r="D5255" s="96"/>
      <c r="E5255" s="97" t="s">
        <v>2697</v>
      </c>
      <c r="F5255" s="98"/>
      <c r="G5255" s="74"/>
      <c r="H5255" s="75"/>
      <c r="I5255" s="37" t="s">
        <v>2698</v>
      </c>
      <c r="J5255" s="38"/>
    </row>
    <row r="5257" spans="2:10" ht="12.6" customHeight="1" x14ac:dyDescent="0.3">
      <c r="B5257" s="76" t="s">
        <v>2692</v>
      </c>
      <c r="C5257" s="77"/>
      <c r="D5257" s="20" t="str">
        <f>VLOOKUP($J5257,ASBVs!$A$2:$B$1041,2,FALSE)</f>
        <v>224606</v>
      </c>
      <c r="E5257" s="21"/>
      <c r="F5257" s="22" t="str">
        <f>VLOOKUP($J5257,ASBVs!$A$2:$J$1041,10,FALSE)</f>
        <v>Twin</v>
      </c>
      <c r="G5257" s="78" t="str">
        <f>VLOOKUP($J5257,ASBVs!$A$2:$AX$1041,50,FALSE)</f>
        <v>«««««</v>
      </c>
      <c r="H5257" s="79"/>
      <c r="I5257" s="23" t="s">
        <v>2693</v>
      </c>
      <c r="J5257" s="24">
        <v>429</v>
      </c>
    </row>
    <row r="5258" spans="2:10" ht="12.6" customHeight="1" x14ac:dyDescent="0.3">
      <c r="B5258" s="25" t="s">
        <v>2694</v>
      </c>
      <c r="C5258" s="80" t="str">
        <f>VLOOKUP($J5257,ASBVs!$A$2:$H$1041,8,FALSE)</f>
        <v>215475</v>
      </c>
      <c r="D5258" s="80"/>
      <c r="E5258" s="81"/>
      <c r="F5258" s="26" t="s">
        <v>2639</v>
      </c>
      <c r="G5258" s="82">
        <f>VLOOKUP($J5257,ASBVs!$A$2:$I$1041,9,FALSE)</f>
        <v>44709</v>
      </c>
      <c r="H5258" s="83"/>
      <c r="I5258" s="83"/>
      <c r="J5258" s="84"/>
    </row>
    <row r="5259" spans="2:10" ht="12.6" customHeight="1" x14ac:dyDescent="0.3">
      <c r="B5259" s="27" t="s">
        <v>0</v>
      </c>
      <c r="C5259" s="28" t="s">
        <v>1</v>
      </c>
      <c r="D5259" s="28" t="s">
        <v>2</v>
      </c>
      <c r="E5259" s="28" t="s">
        <v>3</v>
      </c>
      <c r="F5259" s="27" t="s">
        <v>4</v>
      </c>
      <c r="G5259" s="28" t="s">
        <v>1093</v>
      </c>
      <c r="H5259" s="28" t="s">
        <v>1092</v>
      </c>
      <c r="I5259" s="28" t="s">
        <v>5</v>
      </c>
      <c r="J5259" s="28" t="s">
        <v>2652</v>
      </c>
    </row>
    <row r="5260" spans="2:10" ht="12.6" customHeight="1" x14ac:dyDescent="0.3">
      <c r="B5260" s="29">
        <f>VLOOKUP($J5257,ASBVs!$A$2:$AP$1041,11,FALSE)</f>
        <v>0.43</v>
      </c>
      <c r="C5260" s="29">
        <f>VLOOKUP($J5257,ASBVs!$A$2:$AP$1041,13,FALSE)</f>
        <v>8.69</v>
      </c>
      <c r="D5260" s="29">
        <f>VLOOKUP($J5257,ASBVs!$A$2:$AP$1041,15,FALSE)</f>
        <v>14.38</v>
      </c>
      <c r="E5260" s="29">
        <f>VLOOKUP($J5257,ASBVs!$A$2:$AP$1041,17,FALSE)</f>
        <v>0.56999999999999995</v>
      </c>
      <c r="F5260" s="29">
        <f>VLOOKUP($J5257,ASBVs!$A$2:$AP$1041,19,FALSE)</f>
        <v>1.98</v>
      </c>
      <c r="G5260" s="39">
        <f>VLOOKUP($J5257,ASBVs!$A$2:$AP$1041,41,FALSE)</f>
        <v>0.44</v>
      </c>
      <c r="H5260" s="39">
        <f>VLOOKUP($J5257,ASBVs!$A$2:$AP$1041,39,FALSE)</f>
        <v>0.31</v>
      </c>
      <c r="I5260" s="29">
        <f>VLOOKUP($J5257,ASBVs!$A$2:$AP$1041,21,FALSE)</f>
        <v>0.67</v>
      </c>
      <c r="J5260" s="39">
        <f>VLOOKUP($J5257,ASBVs!$A$2:$AP$1041,31,FALSE)</f>
        <v>0.31</v>
      </c>
    </row>
    <row r="5261" spans="2:10" ht="12.6" customHeight="1" x14ac:dyDescent="0.3">
      <c r="B5261" s="29">
        <f>VLOOKUP($J5257,ASBVs!$A$2:$AP$1041,12,FALSE)</f>
        <v>64</v>
      </c>
      <c r="C5261" s="29">
        <f>VLOOKUP($J5257,ASBVs!$A$2:$AP$1041,14,FALSE)</f>
        <v>69</v>
      </c>
      <c r="D5261" s="29">
        <f>VLOOKUP($J5257,ASBVs!$A$2:$AP$1041,16,FALSE)</f>
        <v>61</v>
      </c>
      <c r="E5261" s="29">
        <f>VLOOKUP($J5257,ASBVs!$A$2:$AP$1041,18,FALSE)</f>
        <v>63</v>
      </c>
      <c r="F5261" s="29">
        <f>VLOOKUP($J5257,ASBVs!$A$2:$AP$1041,20,FALSE)</f>
        <v>63</v>
      </c>
      <c r="G5261" s="29">
        <f>VLOOKUP($J5257,ASBVs!$A$2:$AP$1041,42,FALSE)</f>
        <v>52</v>
      </c>
      <c r="H5261" s="29">
        <f>VLOOKUP($J5257,ASBVs!$A$2:$AP$1041,40,FALSE)</f>
        <v>46</v>
      </c>
      <c r="I5261" s="29">
        <f>VLOOKUP($J5257,ASBVs!$A$2:$AP$1041,22,FALSE)</f>
        <v>56</v>
      </c>
      <c r="J5261" s="29">
        <f>VLOOKUP($J5257,ASBVs!$A$2:$AP$1041,32,FALSE)</f>
        <v>50</v>
      </c>
    </row>
    <row r="5262" spans="2:10" ht="12.6" customHeight="1" x14ac:dyDescent="0.3">
      <c r="B5262" s="31" t="s">
        <v>1089</v>
      </c>
      <c r="C5262" s="27" t="s">
        <v>1090</v>
      </c>
      <c r="D5262" s="27" t="s">
        <v>1091</v>
      </c>
      <c r="E5262" s="27" t="s">
        <v>8</v>
      </c>
      <c r="F5262" s="27" t="s">
        <v>6</v>
      </c>
      <c r="G5262" s="27" t="s">
        <v>7</v>
      </c>
      <c r="H5262" s="27" t="s">
        <v>2638</v>
      </c>
      <c r="I5262" s="85" t="s">
        <v>2700</v>
      </c>
      <c r="J5262" s="86"/>
    </row>
    <row r="5263" spans="2:10" ht="12.6" customHeight="1" x14ac:dyDescent="0.3">
      <c r="B5263" s="30">
        <f>VLOOKUP($J5257,ASBVs!$A$2:$AP$1041,33,FALSE)</f>
        <v>7.0000000000000007E-2</v>
      </c>
      <c r="C5263" s="30">
        <f>VLOOKUP($J5257,ASBVs!$A$2:$AP$1041,35,FALSE)</f>
        <v>0.24</v>
      </c>
      <c r="D5263" s="30">
        <f>VLOOKUP($J5257,ASBVs!$A$2:$AP$1041,37,FALSE)</f>
        <v>0.02</v>
      </c>
      <c r="E5263" s="32">
        <f>VLOOKUP($J5257,ASBVs!$A$2:$AP$1041,29,FALSE)</f>
        <v>3.88</v>
      </c>
      <c r="F5263" s="32">
        <f>VLOOKUP($J5257,ASBVs!$A$2:$AP$1041,23,FALSE)</f>
        <v>0.08</v>
      </c>
      <c r="G5263" s="32">
        <f>VLOOKUP($J5257,ASBVs!$A$2:$AP$1041,25,FALSE)</f>
        <v>3.05</v>
      </c>
      <c r="H5263" s="32">
        <f>VLOOKUP($J5257,ASBVs!$A$2:$AP$1041,27,FALSE)</f>
        <v>1.89</v>
      </c>
      <c r="I5263" s="86"/>
      <c r="J5263" s="86"/>
    </row>
    <row r="5264" spans="2:10" ht="12.6" customHeight="1" x14ac:dyDescent="0.3">
      <c r="B5264" s="33">
        <f>VLOOKUP($J5257,ASBVs!$A$2:$AP$1041,34,FALSE)</f>
        <v>40</v>
      </c>
      <c r="C5264" s="33">
        <f>VLOOKUP($J5257,ASBVs!$A$2:$AP$1041,36,FALSE)</f>
        <v>49</v>
      </c>
      <c r="D5264" s="33">
        <f>VLOOKUP($J5257,ASBVs!$A$2:$AP$1041,38,FALSE)</f>
        <v>33</v>
      </c>
      <c r="E5264" s="33">
        <f>VLOOKUP($J5257,ASBVs!$A$2:$AP$1041,30,FALSE)</f>
        <v>58</v>
      </c>
      <c r="F5264" s="33">
        <f>VLOOKUP($J5257,ASBVs!$A$2:$AP$1041,24,FALSE)</f>
        <v>48</v>
      </c>
      <c r="G5264" s="33">
        <f>VLOOKUP($J5257,ASBVs!$A$2:$AP$1041,26,FALSE)</f>
        <v>47</v>
      </c>
      <c r="H5264" s="33">
        <f>VLOOKUP($J5257,ASBVs!$A$2:$AP$1041,28,FALSE)</f>
        <v>50</v>
      </c>
      <c r="I5264" s="99">
        <f>VLOOKUP($J5257,ASBVs!$A$2:$AQ$1041,43,FALSE)</f>
        <v>9.36</v>
      </c>
      <c r="J5264" s="79"/>
    </row>
    <row r="5265" spans="2:10" ht="12.6" customHeight="1" x14ac:dyDescent="0.3">
      <c r="B5265" s="87" t="s">
        <v>2695</v>
      </c>
      <c r="C5265" s="88"/>
      <c r="D5265" s="89" t="s">
        <v>2699</v>
      </c>
      <c r="E5265" s="90"/>
      <c r="F5265" s="91" t="str">
        <f>VLOOKUP($J5257,ASBVs!$A$2:$F$1041,6,FALSE)</f>
        <v xml:space="preserve">Young Gun </v>
      </c>
      <c r="G5265" s="34" t="s">
        <v>2669</v>
      </c>
      <c r="H5265" s="35" t="str">
        <f>VLOOKUP($J5257,ASBVs!$A$2:$AU$1041,46,FALSE)</f>
        <v>1</v>
      </c>
      <c r="I5265" s="34" t="s">
        <v>2670</v>
      </c>
      <c r="J5265" s="35" t="str">
        <f>VLOOKUP($J5257,ASBVs!$A$2:$AU$1041,47,FALSE)</f>
        <v>1</v>
      </c>
    </row>
    <row r="5266" spans="2:10" ht="12.6" customHeight="1" x14ac:dyDescent="0.3">
      <c r="B5266" s="93">
        <f>VLOOKUP($J5257,ASBVs!$A$2:$AS$1041,45,FALSE)</f>
        <v>130.85</v>
      </c>
      <c r="C5266" s="94"/>
      <c r="D5266" s="93">
        <f>VLOOKUP($J5257,ASBVs!$A$2:$AS$1041,44,FALSE)</f>
        <v>165.3</v>
      </c>
      <c r="E5266" s="94"/>
      <c r="F5266" s="92"/>
      <c r="G5266" s="34" t="s">
        <v>2671</v>
      </c>
      <c r="H5266" s="35" t="str">
        <f>VLOOKUP($J5257,ASBVs!$A$2:$AW$1041,48,FALSE)</f>
        <v>1</v>
      </c>
      <c r="I5266" s="34" t="s">
        <v>2672</v>
      </c>
      <c r="J5266" s="35">
        <f>VLOOKUP($J5257,ASBVs!$A$2:$AW$1041,49,FALSE)</f>
        <v>3</v>
      </c>
    </row>
    <row r="5267" spans="2:10" ht="12.6" customHeight="1" x14ac:dyDescent="0.3">
      <c r="B5267" s="36" t="s">
        <v>2696</v>
      </c>
      <c r="C5267" s="95" t="str">
        <f>VLOOKUP($J5257,ASBVs!$A$2:$E$1041,5,FALSE)</f>
        <v xml:space="preserve">Individual </v>
      </c>
      <c r="D5267" s="96"/>
      <c r="E5267" s="97" t="s">
        <v>2697</v>
      </c>
      <c r="F5267" s="98"/>
      <c r="G5267" s="74"/>
      <c r="H5267" s="75"/>
      <c r="I5267" s="37" t="s">
        <v>2698</v>
      </c>
      <c r="J5267" s="38"/>
    </row>
    <row r="5269" spans="2:10" ht="12.6" customHeight="1" x14ac:dyDescent="0.3">
      <c r="B5269" s="76" t="s">
        <v>2692</v>
      </c>
      <c r="C5269" s="77"/>
      <c r="D5269" s="20" t="str">
        <f>VLOOKUP($J5269,ASBVs!$A$2:$B$1041,2,FALSE)</f>
        <v>226614</v>
      </c>
      <c r="E5269" s="21"/>
      <c r="F5269" s="22" t="str">
        <f>VLOOKUP($J5269,ASBVs!$A$2:$J$1041,10,FALSE)</f>
        <v>Twin</v>
      </c>
      <c r="G5269" s="78" t="str">
        <f>VLOOKUP($J5269,ASBVs!$A$2:$AX$1041,50,FALSE)</f>
        <v xml:space="preserve"> </v>
      </c>
      <c r="H5269" s="79"/>
      <c r="I5269" s="23" t="s">
        <v>2693</v>
      </c>
      <c r="J5269" s="24">
        <v>430</v>
      </c>
    </row>
    <row r="5270" spans="2:10" ht="12.6" customHeight="1" x14ac:dyDescent="0.3">
      <c r="B5270" s="25" t="s">
        <v>2694</v>
      </c>
      <c r="C5270" s="80" t="str">
        <f>VLOOKUP($J5269,ASBVs!$A$2:$H$1041,8,FALSE)</f>
        <v>218844</v>
      </c>
      <c r="D5270" s="80"/>
      <c r="E5270" s="81"/>
      <c r="F5270" s="26" t="s">
        <v>2639</v>
      </c>
      <c r="G5270" s="82">
        <f>VLOOKUP($J5269,ASBVs!$A$2:$I$1041,9,FALSE)</f>
        <v>44735</v>
      </c>
      <c r="H5270" s="83"/>
      <c r="I5270" s="83"/>
      <c r="J5270" s="84"/>
    </row>
    <row r="5271" spans="2:10" ht="12.6" customHeight="1" x14ac:dyDescent="0.3">
      <c r="B5271" s="27" t="s">
        <v>0</v>
      </c>
      <c r="C5271" s="28" t="s">
        <v>1</v>
      </c>
      <c r="D5271" s="28" t="s">
        <v>2</v>
      </c>
      <c r="E5271" s="28" t="s">
        <v>3</v>
      </c>
      <c r="F5271" s="27" t="s">
        <v>4</v>
      </c>
      <c r="G5271" s="28" t="s">
        <v>1093</v>
      </c>
      <c r="H5271" s="28" t="s">
        <v>1092</v>
      </c>
      <c r="I5271" s="28" t="s">
        <v>5</v>
      </c>
      <c r="J5271" s="28" t="s">
        <v>2652</v>
      </c>
    </row>
    <row r="5272" spans="2:10" ht="12.6" customHeight="1" x14ac:dyDescent="0.3">
      <c r="B5272" s="29">
        <f>VLOOKUP($J5269,ASBVs!$A$2:$AP$1041,11,FALSE)</f>
        <v>0.31</v>
      </c>
      <c r="C5272" s="29">
        <f>VLOOKUP($J5269,ASBVs!$A$2:$AP$1041,13,FALSE)</f>
        <v>8.14</v>
      </c>
      <c r="D5272" s="29">
        <f>VLOOKUP($J5269,ASBVs!$A$2:$AP$1041,15,FALSE)</f>
        <v>14.31</v>
      </c>
      <c r="E5272" s="29">
        <f>VLOOKUP($J5269,ASBVs!$A$2:$AP$1041,17,FALSE)</f>
        <v>0.43</v>
      </c>
      <c r="F5272" s="29">
        <f>VLOOKUP($J5269,ASBVs!$A$2:$AP$1041,19,FALSE)</f>
        <v>1.33</v>
      </c>
      <c r="G5272" s="39">
        <f>VLOOKUP($J5269,ASBVs!$A$2:$AP$1041,41,FALSE)</f>
        <v>0.5</v>
      </c>
      <c r="H5272" s="39">
        <f>VLOOKUP($J5269,ASBVs!$A$2:$AP$1041,39,FALSE)</f>
        <v>0.33</v>
      </c>
      <c r="I5272" s="29">
        <f>VLOOKUP($J5269,ASBVs!$A$2:$AP$1041,21,FALSE)</f>
        <v>1.17</v>
      </c>
      <c r="J5272" s="39">
        <f>VLOOKUP($J5269,ASBVs!$A$2:$AP$1041,31,FALSE)</f>
        <v>0.33</v>
      </c>
    </row>
    <row r="5273" spans="2:10" ht="12.6" customHeight="1" x14ac:dyDescent="0.3">
      <c r="B5273" s="29">
        <f>VLOOKUP($J5269,ASBVs!$A$2:$AP$1041,12,FALSE)</f>
        <v>66</v>
      </c>
      <c r="C5273" s="29">
        <f>VLOOKUP($J5269,ASBVs!$A$2:$AP$1041,14,FALSE)</f>
        <v>70</v>
      </c>
      <c r="D5273" s="29">
        <f>VLOOKUP($J5269,ASBVs!$A$2:$AP$1041,16,FALSE)</f>
        <v>60</v>
      </c>
      <c r="E5273" s="29">
        <f>VLOOKUP($J5269,ASBVs!$A$2:$AP$1041,18,FALSE)</f>
        <v>63</v>
      </c>
      <c r="F5273" s="29">
        <f>VLOOKUP($J5269,ASBVs!$A$2:$AP$1041,20,FALSE)</f>
        <v>64</v>
      </c>
      <c r="G5273" s="29">
        <f>VLOOKUP($J5269,ASBVs!$A$2:$AP$1041,42,FALSE)</f>
        <v>52</v>
      </c>
      <c r="H5273" s="29">
        <f>VLOOKUP($J5269,ASBVs!$A$2:$AP$1041,40,FALSE)</f>
        <v>46</v>
      </c>
      <c r="I5273" s="29">
        <f>VLOOKUP($J5269,ASBVs!$A$2:$AP$1041,22,FALSE)</f>
        <v>55</v>
      </c>
      <c r="J5273" s="29">
        <f>VLOOKUP($J5269,ASBVs!$A$2:$AP$1041,32,FALSE)</f>
        <v>50</v>
      </c>
    </row>
    <row r="5274" spans="2:10" ht="12.6" customHeight="1" x14ac:dyDescent="0.3">
      <c r="B5274" s="31" t="s">
        <v>1089</v>
      </c>
      <c r="C5274" s="27" t="s">
        <v>1090</v>
      </c>
      <c r="D5274" s="27" t="s">
        <v>1091</v>
      </c>
      <c r="E5274" s="27" t="s">
        <v>8</v>
      </c>
      <c r="F5274" s="27" t="s">
        <v>6</v>
      </c>
      <c r="G5274" s="27" t="s">
        <v>7</v>
      </c>
      <c r="H5274" s="27" t="s">
        <v>2638</v>
      </c>
      <c r="I5274" s="85" t="s">
        <v>2700</v>
      </c>
      <c r="J5274" s="86"/>
    </row>
    <row r="5275" spans="2:10" ht="12.6" customHeight="1" x14ac:dyDescent="0.3">
      <c r="B5275" s="30">
        <f>VLOOKUP($J5269,ASBVs!$A$2:$AP$1041,33,FALSE)</f>
        <v>0.06</v>
      </c>
      <c r="C5275" s="30">
        <f>VLOOKUP($J5269,ASBVs!$A$2:$AP$1041,35,FALSE)</f>
        <v>0.32</v>
      </c>
      <c r="D5275" s="30">
        <f>VLOOKUP($J5269,ASBVs!$A$2:$AP$1041,37,FALSE)</f>
        <v>1E-3</v>
      </c>
      <c r="E5275" s="32">
        <f>VLOOKUP($J5269,ASBVs!$A$2:$AP$1041,29,FALSE)</f>
        <v>3.32</v>
      </c>
      <c r="F5275" s="32">
        <f>VLOOKUP($J5269,ASBVs!$A$2:$AP$1041,23,FALSE)</f>
        <v>-0.15</v>
      </c>
      <c r="G5275" s="32">
        <f>VLOOKUP($J5269,ASBVs!$A$2:$AP$1041,25,FALSE)</f>
        <v>4.1399999999999997</v>
      </c>
      <c r="H5275" s="32">
        <f>VLOOKUP($J5269,ASBVs!$A$2:$AP$1041,27,FALSE)</f>
        <v>1.49</v>
      </c>
      <c r="I5275" s="86"/>
      <c r="J5275" s="86"/>
    </row>
    <row r="5276" spans="2:10" ht="12.6" customHeight="1" x14ac:dyDescent="0.3">
      <c r="B5276" s="33">
        <f>VLOOKUP($J5269,ASBVs!$A$2:$AP$1041,34,FALSE)</f>
        <v>41</v>
      </c>
      <c r="C5276" s="33">
        <f>VLOOKUP($J5269,ASBVs!$A$2:$AP$1041,36,FALSE)</f>
        <v>49</v>
      </c>
      <c r="D5276" s="33">
        <f>VLOOKUP($J5269,ASBVs!$A$2:$AP$1041,38,FALSE)</f>
        <v>35</v>
      </c>
      <c r="E5276" s="33">
        <f>VLOOKUP($J5269,ASBVs!$A$2:$AP$1041,30,FALSE)</f>
        <v>58</v>
      </c>
      <c r="F5276" s="33">
        <f>VLOOKUP($J5269,ASBVs!$A$2:$AP$1041,24,FALSE)</f>
        <v>48</v>
      </c>
      <c r="G5276" s="33">
        <f>VLOOKUP($J5269,ASBVs!$A$2:$AP$1041,26,FALSE)</f>
        <v>48</v>
      </c>
      <c r="H5276" s="33">
        <f>VLOOKUP($J5269,ASBVs!$A$2:$AP$1041,28,FALSE)</f>
        <v>51</v>
      </c>
      <c r="I5276" s="99">
        <f>VLOOKUP($J5269,ASBVs!$A$2:$AQ$1041,43,FALSE)</f>
        <v>9.31</v>
      </c>
      <c r="J5276" s="79"/>
    </row>
    <row r="5277" spans="2:10" ht="12.6" customHeight="1" x14ac:dyDescent="0.3">
      <c r="B5277" s="87" t="s">
        <v>2695</v>
      </c>
      <c r="C5277" s="88"/>
      <c r="D5277" s="89" t="s">
        <v>2699</v>
      </c>
      <c r="E5277" s="90"/>
      <c r="F5277" s="91" t="str">
        <f>VLOOKUP($J5269,ASBVs!$A$2:$F$1041,6,FALSE)</f>
        <v xml:space="preserve">Young Gun </v>
      </c>
      <c r="G5277" s="34" t="s">
        <v>2669</v>
      </c>
      <c r="H5277" s="35" t="str">
        <f>VLOOKUP($J5269,ASBVs!$A$2:$AU$1041,46,FALSE)</f>
        <v>2</v>
      </c>
      <c r="I5277" s="34" t="s">
        <v>2670</v>
      </c>
      <c r="J5277" s="35" t="str">
        <f>VLOOKUP($J5269,ASBVs!$A$2:$AU$1041,47,FALSE)</f>
        <v>2</v>
      </c>
    </row>
    <row r="5278" spans="2:10" ht="12.6" customHeight="1" x14ac:dyDescent="0.3">
      <c r="B5278" s="93">
        <f>VLOOKUP($J5269,ASBVs!$A$2:$AS$1041,45,FALSE)</f>
        <v>128.9</v>
      </c>
      <c r="C5278" s="94"/>
      <c r="D5278" s="93">
        <f>VLOOKUP($J5269,ASBVs!$A$2:$AS$1041,44,FALSE)</f>
        <v>165.86</v>
      </c>
      <c r="E5278" s="94"/>
      <c r="F5278" s="92"/>
      <c r="G5278" s="34" t="s">
        <v>2671</v>
      </c>
      <c r="H5278" s="35" t="str">
        <f>VLOOKUP($J5269,ASBVs!$A$2:$AW$1041,48,FALSE)</f>
        <v>3</v>
      </c>
      <c r="I5278" s="34" t="s">
        <v>2672</v>
      </c>
      <c r="J5278" s="35">
        <f>VLOOKUP($J5269,ASBVs!$A$2:$AW$1041,49,FALSE)</f>
        <v>3</v>
      </c>
    </row>
    <row r="5279" spans="2:10" ht="12.6" customHeight="1" x14ac:dyDescent="0.3">
      <c r="B5279" s="36" t="s">
        <v>2696</v>
      </c>
      <c r="C5279" s="95" t="str">
        <f>VLOOKUP($J5269,ASBVs!$A$2:$E$1041,5,FALSE)</f>
        <v xml:space="preserve">Individual </v>
      </c>
      <c r="D5279" s="96"/>
      <c r="E5279" s="97" t="s">
        <v>2697</v>
      </c>
      <c r="F5279" s="98"/>
      <c r="G5279" s="74"/>
      <c r="H5279" s="75"/>
      <c r="I5279" s="37" t="s">
        <v>2698</v>
      </c>
      <c r="J5279" s="38"/>
    </row>
    <row r="5281" spans="2:10" ht="12.6" customHeight="1" x14ac:dyDescent="0.3">
      <c r="B5281" s="76" t="s">
        <v>2692</v>
      </c>
      <c r="C5281" s="77"/>
      <c r="D5281" s="20" t="str">
        <f>VLOOKUP($J5281,ASBVs!$A$2:$B$1041,2,FALSE)</f>
        <v>224420</v>
      </c>
      <c r="E5281" s="21"/>
      <c r="F5281" s="22" t="str">
        <f>VLOOKUP($J5281,ASBVs!$A$2:$J$1041,10,FALSE)</f>
        <v>Twin</v>
      </c>
      <c r="G5281" s="78" t="str">
        <f>VLOOKUP($J5281,ASBVs!$A$2:$AX$1041,50,FALSE)</f>
        <v xml:space="preserve"> </v>
      </c>
      <c r="H5281" s="79"/>
      <c r="I5281" s="23" t="s">
        <v>2693</v>
      </c>
      <c r="J5281" s="24">
        <v>431</v>
      </c>
    </row>
    <row r="5282" spans="2:10" ht="12.6" customHeight="1" x14ac:dyDescent="0.3">
      <c r="B5282" s="25" t="s">
        <v>2694</v>
      </c>
      <c r="C5282" s="80" t="str">
        <f>VLOOKUP($J5281,ASBVs!$A$2:$H$1041,8,FALSE)</f>
        <v>193431</v>
      </c>
      <c r="D5282" s="80"/>
      <c r="E5282" s="81"/>
      <c r="F5282" s="26" t="s">
        <v>2639</v>
      </c>
      <c r="G5282" s="82">
        <f>VLOOKUP($J5281,ASBVs!$A$2:$I$1041,9,FALSE)</f>
        <v>44708</v>
      </c>
      <c r="H5282" s="83"/>
      <c r="I5282" s="83"/>
      <c r="J5282" s="84"/>
    </row>
    <row r="5283" spans="2:10" ht="12.6" customHeight="1" x14ac:dyDescent="0.3">
      <c r="B5283" s="27" t="s">
        <v>0</v>
      </c>
      <c r="C5283" s="28" t="s">
        <v>1</v>
      </c>
      <c r="D5283" s="28" t="s">
        <v>2</v>
      </c>
      <c r="E5283" s="28" t="s">
        <v>3</v>
      </c>
      <c r="F5283" s="27" t="s">
        <v>4</v>
      </c>
      <c r="G5283" s="28" t="s">
        <v>1093</v>
      </c>
      <c r="H5283" s="28" t="s">
        <v>1092</v>
      </c>
      <c r="I5283" s="28" t="s">
        <v>5</v>
      </c>
      <c r="J5283" s="28" t="s">
        <v>2652</v>
      </c>
    </row>
    <row r="5284" spans="2:10" ht="12.6" customHeight="1" x14ac:dyDescent="0.3">
      <c r="B5284" s="29">
        <f>VLOOKUP($J5281,ASBVs!$A$2:$AP$1041,11,FALSE)</f>
        <v>0.5</v>
      </c>
      <c r="C5284" s="29">
        <f>VLOOKUP($J5281,ASBVs!$A$2:$AP$1041,13,FALSE)</f>
        <v>9.16</v>
      </c>
      <c r="D5284" s="29">
        <f>VLOOKUP($J5281,ASBVs!$A$2:$AP$1041,15,FALSE)</f>
        <v>12.58</v>
      </c>
      <c r="E5284" s="29">
        <f>VLOOKUP($J5281,ASBVs!$A$2:$AP$1041,17,FALSE)</f>
        <v>0.26</v>
      </c>
      <c r="F5284" s="29">
        <f>VLOOKUP($J5281,ASBVs!$A$2:$AP$1041,19,FALSE)</f>
        <v>2.37</v>
      </c>
      <c r="G5284" s="39">
        <f>VLOOKUP($J5281,ASBVs!$A$2:$AP$1041,41,FALSE)</f>
        <v>0.31</v>
      </c>
      <c r="H5284" s="39">
        <f>VLOOKUP($J5281,ASBVs!$A$2:$AP$1041,39,FALSE)</f>
        <v>0.22</v>
      </c>
      <c r="I5284" s="29">
        <f>VLOOKUP($J5281,ASBVs!$A$2:$AP$1041,21,FALSE)</f>
        <v>-0.48</v>
      </c>
      <c r="J5284" s="39">
        <f>VLOOKUP($J5281,ASBVs!$A$2:$AP$1041,31,FALSE)</f>
        <v>0.23</v>
      </c>
    </row>
    <row r="5285" spans="2:10" ht="12.6" customHeight="1" x14ac:dyDescent="0.3">
      <c r="B5285" s="29">
        <f>VLOOKUP($J5281,ASBVs!$A$2:$AP$1041,12,FALSE)</f>
        <v>66</v>
      </c>
      <c r="C5285" s="29">
        <f>VLOOKUP($J5281,ASBVs!$A$2:$AP$1041,14,FALSE)</f>
        <v>70</v>
      </c>
      <c r="D5285" s="29">
        <f>VLOOKUP($J5281,ASBVs!$A$2:$AP$1041,16,FALSE)</f>
        <v>62</v>
      </c>
      <c r="E5285" s="29">
        <f>VLOOKUP($J5281,ASBVs!$A$2:$AP$1041,18,FALSE)</f>
        <v>66</v>
      </c>
      <c r="F5285" s="29">
        <f>VLOOKUP($J5281,ASBVs!$A$2:$AP$1041,20,FALSE)</f>
        <v>66</v>
      </c>
      <c r="G5285" s="29">
        <f>VLOOKUP($J5281,ASBVs!$A$2:$AP$1041,42,FALSE)</f>
        <v>57</v>
      </c>
      <c r="H5285" s="29">
        <f>VLOOKUP($J5281,ASBVs!$A$2:$AP$1041,40,FALSE)</f>
        <v>49</v>
      </c>
      <c r="I5285" s="29">
        <f>VLOOKUP($J5281,ASBVs!$A$2:$AP$1041,22,FALSE)</f>
        <v>60</v>
      </c>
      <c r="J5285" s="29">
        <f>VLOOKUP($J5281,ASBVs!$A$2:$AP$1041,32,FALSE)</f>
        <v>55</v>
      </c>
    </row>
    <row r="5286" spans="2:10" ht="12.6" customHeight="1" x14ac:dyDescent="0.3">
      <c r="B5286" s="31" t="s">
        <v>1089</v>
      </c>
      <c r="C5286" s="27" t="s">
        <v>1090</v>
      </c>
      <c r="D5286" s="27" t="s">
        <v>1091</v>
      </c>
      <c r="E5286" s="27" t="s">
        <v>8</v>
      </c>
      <c r="F5286" s="27" t="s">
        <v>6</v>
      </c>
      <c r="G5286" s="27" t="s">
        <v>7</v>
      </c>
      <c r="H5286" s="27" t="s">
        <v>2638</v>
      </c>
      <c r="I5286" s="85" t="s">
        <v>2700</v>
      </c>
      <c r="J5286" s="86"/>
    </row>
    <row r="5287" spans="2:10" ht="12.6" customHeight="1" x14ac:dyDescent="0.3">
      <c r="B5287" s="30">
        <f>VLOOKUP($J5281,ASBVs!$A$2:$AP$1041,33,FALSE)</f>
        <v>0.05</v>
      </c>
      <c r="C5287" s="30">
        <f>VLOOKUP($J5281,ASBVs!$A$2:$AP$1041,35,FALSE)</f>
        <v>0.17</v>
      </c>
      <c r="D5287" s="30">
        <f>VLOOKUP($J5281,ASBVs!$A$2:$AP$1041,37,FALSE)</f>
        <v>0.01</v>
      </c>
      <c r="E5287" s="32">
        <f>VLOOKUP($J5281,ASBVs!$A$2:$AP$1041,29,FALSE)</f>
        <v>4.83</v>
      </c>
      <c r="F5287" s="32">
        <f>VLOOKUP($J5281,ASBVs!$A$2:$AP$1041,23,FALSE)</f>
        <v>-0.13</v>
      </c>
      <c r="G5287" s="32">
        <f>VLOOKUP($J5281,ASBVs!$A$2:$AP$1041,25,FALSE)</f>
        <v>2.42</v>
      </c>
      <c r="H5287" s="32">
        <f>VLOOKUP($J5281,ASBVs!$A$2:$AP$1041,27,FALSE)</f>
        <v>2.2999999999999998</v>
      </c>
      <c r="I5287" s="86"/>
      <c r="J5287" s="86"/>
    </row>
    <row r="5288" spans="2:10" ht="12.6" customHeight="1" x14ac:dyDescent="0.3">
      <c r="B5288" s="33">
        <f>VLOOKUP($J5281,ASBVs!$A$2:$AP$1041,34,FALSE)</f>
        <v>44</v>
      </c>
      <c r="C5288" s="33">
        <f>VLOOKUP($J5281,ASBVs!$A$2:$AP$1041,36,FALSE)</f>
        <v>52</v>
      </c>
      <c r="D5288" s="33">
        <f>VLOOKUP($J5281,ASBVs!$A$2:$AP$1041,38,FALSE)</f>
        <v>38</v>
      </c>
      <c r="E5288" s="33">
        <f>VLOOKUP($J5281,ASBVs!$A$2:$AP$1041,30,FALSE)</f>
        <v>61</v>
      </c>
      <c r="F5288" s="33">
        <f>VLOOKUP($J5281,ASBVs!$A$2:$AP$1041,24,FALSE)</f>
        <v>50</v>
      </c>
      <c r="G5288" s="33">
        <f>VLOOKUP($J5281,ASBVs!$A$2:$AP$1041,26,FALSE)</f>
        <v>50</v>
      </c>
      <c r="H5288" s="33">
        <f>VLOOKUP($J5281,ASBVs!$A$2:$AP$1041,28,FALSE)</f>
        <v>53</v>
      </c>
      <c r="I5288" s="99">
        <f>VLOOKUP($J5281,ASBVs!$A$2:$AQ$1041,43,FALSE)</f>
        <v>8.68</v>
      </c>
      <c r="J5288" s="79"/>
    </row>
    <row r="5289" spans="2:10" ht="12.6" customHeight="1" x14ac:dyDescent="0.3">
      <c r="B5289" s="87" t="s">
        <v>2695</v>
      </c>
      <c r="C5289" s="88"/>
      <c r="D5289" s="89" t="s">
        <v>2699</v>
      </c>
      <c r="E5289" s="90"/>
      <c r="F5289" s="91" t="str">
        <f>VLOOKUP($J5281,ASBVs!$A$2:$F$1041,6,FALSE)</f>
        <v xml:space="preserve">Young Gun </v>
      </c>
      <c r="G5289" s="34" t="s">
        <v>2669</v>
      </c>
      <c r="H5289" s="35" t="str">
        <f>VLOOKUP($J5281,ASBVs!$A$2:$AU$1041,46,FALSE)</f>
        <v>2</v>
      </c>
      <c r="I5289" s="34" t="s">
        <v>2670</v>
      </c>
      <c r="J5289" s="35" t="str">
        <f>VLOOKUP($J5281,ASBVs!$A$2:$AU$1041,47,FALSE)</f>
        <v>2</v>
      </c>
    </row>
    <row r="5290" spans="2:10" ht="12.6" customHeight="1" x14ac:dyDescent="0.3">
      <c r="B5290" s="93">
        <f>VLOOKUP($J5281,ASBVs!$A$2:$AS$1041,45,FALSE)</f>
        <v>125.15</v>
      </c>
      <c r="C5290" s="94"/>
      <c r="D5290" s="93">
        <f>VLOOKUP($J5281,ASBVs!$A$2:$AS$1041,44,FALSE)</f>
        <v>166.55</v>
      </c>
      <c r="E5290" s="94"/>
      <c r="F5290" s="92"/>
      <c r="G5290" s="34" t="s">
        <v>2671</v>
      </c>
      <c r="H5290" s="35" t="str">
        <f>VLOOKUP($J5281,ASBVs!$A$2:$AW$1041,48,FALSE)</f>
        <v>2</v>
      </c>
      <c r="I5290" s="34" t="s">
        <v>2672</v>
      </c>
      <c r="J5290" s="35">
        <f>VLOOKUP($J5281,ASBVs!$A$2:$AW$1041,49,FALSE)</f>
        <v>2</v>
      </c>
    </row>
    <row r="5291" spans="2:10" ht="12.6" customHeight="1" x14ac:dyDescent="0.3">
      <c r="B5291" s="36" t="s">
        <v>2696</v>
      </c>
      <c r="C5291" s="95" t="str">
        <f>VLOOKUP($J5281,ASBVs!$A$2:$E$1041,5,FALSE)</f>
        <v xml:space="preserve">Individual </v>
      </c>
      <c r="D5291" s="96"/>
      <c r="E5291" s="97" t="s">
        <v>2697</v>
      </c>
      <c r="F5291" s="98"/>
      <c r="G5291" s="74"/>
      <c r="H5291" s="75"/>
      <c r="I5291" s="37" t="s">
        <v>2698</v>
      </c>
      <c r="J5291" s="38"/>
    </row>
    <row r="5293" spans="2:10" ht="12.6" customHeight="1" x14ac:dyDescent="0.3">
      <c r="B5293" s="76" t="s">
        <v>2692</v>
      </c>
      <c r="C5293" s="77"/>
      <c r="D5293" s="20" t="str">
        <f>VLOOKUP($J5293,ASBVs!$A$2:$B$1041,2,FALSE)</f>
        <v>225306</v>
      </c>
      <c r="E5293" s="21"/>
      <c r="F5293" s="22" t="str">
        <f>VLOOKUP($J5293,ASBVs!$A$2:$J$1041,10,FALSE)</f>
        <v>Single</v>
      </c>
      <c r="G5293" s="78" t="str">
        <f>VLOOKUP($J5293,ASBVs!$A$2:$AX$1041,50,FALSE)</f>
        <v xml:space="preserve"> </v>
      </c>
      <c r="H5293" s="79"/>
      <c r="I5293" s="23" t="s">
        <v>2693</v>
      </c>
      <c r="J5293" s="24">
        <v>432</v>
      </c>
    </row>
    <row r="5294" spans="2:10" ht="12.6" customHeight="1" x14ac:dyDescent="0.3">
      <c r="B5294" s="25" t="s">
        <v>2694</v>
      </c>
      <c r="C5294" s="80" t="str">
        <f>VLOOKUP($J5293,ASBVs!$A$2:$H$1041,8,FALSE)</f>
        <v>218919</v>
      </c>
      <c r="D5294" s="80"/>
      <c r="E5294" s="81"/>
      <c r="F5294" s="26" t="s">
        <v>2639</v>
      </c>
      <c r="G5294" s="82">
        <f>VLOOKUP($J5293,ASBVs!$A$2:$I$1041,9,FALSE)</f>
        <v>44722</v>
      </c>
      <c r="H5294" s="83"/>
      <c r="I5294" s="83"/>
      <c r="J5294" s="84"/>
    </row>
    <row r="5295" spans="2:10" ht="12.6" customHeight="1" x14ac:dyDescent="0.3">
      <c r="B5295" s="27" t="s">
        <v>0</v>
      </c>
      <c r="C5295" s="28" t="s">
        <v>1</v>
      </c>
      <c r="D5295" s="28" t="s">
        <v>2</v>
      </c>
      <c r="E5295" s="28" t="s">
        <v>3</v>
      </c>
      <c r="F5295" s="27" t="s">
        <v>4</v>
      </c>
      <c r="G5295" s="28" t="s">
        <v>1093</v>
      </c>
      <c r="H5295" s="28" t="s">
        <v>1092</v>
      </c>
      <c r="I5295" s="28" t="s">
        <v>5</v>
      </c>
      <c r="J5295" s="28" t="s">
        <v>2652</v>
      </c>
    </row>
    <row r="5296" spans="2:10" ht="12.6" customHeight="1" x14ac:dyDescent="0.3">
      <c r="B5296" s="29">
        <f>VLOOKUP($J5293,ASBVs!$A$2:$AP$1041,11,FALSE)</f>
        <v>0.62</v>
      </c>
      <c r="C5296" s="29">
        <f>VLOOKUP($J5293,ASBVs!$A$2:$AP$1041,13,FALSE)</f>
        <v>7.69</v>
      </c>
      <c r="D5296" s="29">
        <f>VLOOKUP($J5293,ASBVs!$A$2:$AP$1041,15,FALSE)</f>
        <v>7.36</v>
      </c>
      <c r="E5296" s="29">
        <f>VLOOKUP($J5293,ASBVs!$A$2:$AP$1041,17,FALSE)</f>
        <v>0.21</v>
      </c>
      <c r="F5296" s="29">
        <f>VLOOKUP($J5293,ASBVs!$A$2:$AP$1041,19,FALSE)</f>
        <v>1.97</v>
      </c>
      <c r="G5296" s="39">
        <f>VLOOKUP($J5293,ASBVs!$A$2:$AP$1041,41,FALSE)</f>
        <v>0.44</v>
      </c>
      <c r="H5296" s="39">
        <f>VLOOKUP($J5293,ASBVs!$A$2:$AP$1041,39,FALSE)</f>
        <v>0.18</v>
      </c>
      <c r="I5296" s="29">
        <f>VLOOKUP($J5293,ASBVs!$A$2:$AP$1041,21,FALSE)</f>
        <v>-0.9</v>
      </c>
      <c r="J5296" s="39">
        <f>VLOOKUP($J5293,ASBVs!$A$2:$AP$1041,31,FALSE)</f>
        <v>0.27</v>
      </c>
    </row>
    <row r="5297" spans="2:10" ht="12.6" customHeight="1" x14ac:dyDescent="0.3">
      <c r="B5297" s="29">
        <f>VLOOKUP($J5293,ASBVs!$A$2:$AP$1041,12,FALSE)</f>
        <v>65</v>
      </c>
      <c r="C5297" s="29">
        <f>VLOOKUP($J5293,ASBVs!$A$2:$AP$1041,14,FALSE)</f>
        <v>69</v>
      </c>
      <c r="D5297" s="29">
        <f>VLOOKUP($J5293,ASBVs!$A$2:$AP$1041,16,FALSE)</f>
        <v>63</v>
      </c>
      <c r="E5297" s="29">
        <f>VLOOKUP($J5293,ASBVs!$A$2:$AP$1041,18,FALSE)</f>
        <v>65</v>
      </c>
      <c r="F5297" s="29">
        <f>VLOOKUP($J5293,ASBVs!$A$2:$AP$1041,20,FALSE)</f>
        <v>63</v>
      </c>
      <c r="G5297" s="29">
        <f>VLOOKUP($J5293,ASBVs!$A$2:$AP$1041,42,FALSE)</f>
        <v>59</v>
      </c>
      <c r="H5297" s="29">
        <f>VLOOKUP($J5293,ASBVs!$A$2:$AP$1041,40,FALSE)</f>
        <v>53</v>
      </c>
      <c r="I5297" s="29">
        <f>VLOOKUP($J5293,ASBVs!$A$2:$AP$1041,22,FALSE)</f>
        <v>59</v>
      </c>
      <c r="J5297" s="29">
        <f>VLOOKUP($J5293,ASBVs!$A$2:$AP$1041,32,FALSE)</f>
        <v>57</v>
      </c>
    </row>
    <row r="5298" spans="2:10" ht="12.6" customHeight="1" x14ac:dyDescent="0.3">
      <c r="B5298" s="31" t="s">
        <v>1089</v>
      </c>
      <c r="C5298" s="27" t="s">
        <v>1090</v>
      </c>
      <c r="D5298" s="27" t="s">
        <v>1091</v>
      </c>
      <c r="E5298" s="27" t="s">
        <v>8</v>
      </c>
      <c r="F5298" s="27" t="s">
        <v>6</v>
      </c>
      <c r="G5298" s="27" t="s">
        <v>7</v>
      </c>
      <c r="H5298" s="27" t="s">
        <v>2638</v>
      </c>
      <c r="I5298" s="85" t="s">
        <v>2700</v>
      </c>
      <c r="J5298" s="86"/>
    </row>
    <row r="5299" spans="2:10" ht="12.6" customHeight="1" x14ac:dyDescent="0.3">
      <c r="B5299" s="30">
        <f>VLOOKUP($J5293,ASBVs!$A$2:$AP$1041,33,FALSE)</f>
        <v>0.01</v>
      </c>
      <c r="C5299" s="30">
        <f>VLOOKUP($J5293,ASBVs!$A$2:$AP$1041,35,FALSE)</f>
        <v>0.27</v>
      </c>
      <c r="D5299" s="30">
        <f>VLOOKUP($J5293,ASBVs!$A$2:$AP$1041,37,FALSE)</f>
        <v>-0.01</v>
      </c>
      <c r="E5299" s="32">
        <f>VLOOKUP($J5293,ASBVs!$A$2:$AP$1041,29,FALSE)</f>
        <v>4.41</v>
      </c>
      <c r="F5299" s="32">
        <f>VLOOKUP($J5293,ASBVs!$A$2:$AP$1041,23,FALSE)</f>
        <v>-0.35</v>
      </c>
      <c r="G5299" s="32">
        <f>VLOOKUP($J5293,ASBVs!$A$2:$AP$1041,25,FALSE)</f>
        <v>5.0199999999999996</v>
      </c>
      <c r="H5299" s="32">
        <f>VLOOKUP($J5293,ASBVs!$A$2:$AP$1041,27,FALSE)</f>
        <v>1.49</v>
      </c>
      <c r="I5299" s="86"/>
      <c r="J5299" s="86"/>
    </row>
    <row r="5300" spans="2:10" ht="12.6" customHeight="1" x14ac:dyDescent="0.3">
      <c r="B5300" s="33">
        <f>VLOOKUP($J5293,ASBVs!$A$2:$AP$1041,34,FALSE)</f>
        <v>49</v>
      </c>
      <c r="C5300" s="33">
        <f>VLOOKUP($J5293,ASBVs!$A$2:$AP$1041,36,FALSE)</f>
        <v>56</v>
      </c>
      <c r="D5300" s="33">
        <f>VLOOKUP($J5293,ASBVs!$A$2:$AP$1041,38,FALSE)</f>
        <v>43</v>
      </c>
      <c r="E5300" s="33">
        <f>VLOOKUP($J5293,ASBVs!$A$2:$AP$1041,30,FALSE)</f>
        <v>58</v>
      </c>
      <c r="F5300" s="33">
        <f>VLOOKUP($J5293,ASBVs!$A$2:$AP$1041,24,FALSE)</f>
        <v>54</v>
      </c>
      <c r="G5300" s="33">
        <f>VLOOKUP($J5293,ASBVs!$A$2:$AP$1041,26,FALSE)</f>
        <v>53</v>
      </c>
      <c r="H5300" s="33">
        <f>VLOOKUP($J5293,ASBVs!$A$2:$AP$1041,28,FALSE)</f>
        <v>55</v>
      </c>
      <c r="I5300" s="99">
        <f>VLOOKUP($J5293,ASBVs!$A$2:$AQ$1041,43,FALSE)</f>
        <v>6.79</v>
      </c>
      <c r="J5300" s="79"/>
    </row>
    <row r="5301" spans="2:10" ht="12.6" customHeight="1" x14ac:dyDescent="0.3">
      <c r="B5301" s="87" t="s">
        <v>2695</v>
      </c>
      <c r="C5301" s="88"/>
      <c r="D5301" s="89" t="s">
        <v>2699</v>
      </c>
      <c r="E5301" s="90"/>
      <c r="F5301" s="91" t="str">
        <f>VLOOKUP($J5293,ASBVs!$A$2:$F$1041,6,FALSE)</f>
        <v xml:space="preserve">Young Gun </v>
      </c>
      <c r="G5301" s="34" t="s">
        <v>2669</v>
      </c>
      <c r="H5301" s="35" t="str">
        <f>VLOOKUP($J5293,ASBVs!$A$2:$AU$1041,46,FALSE)</f>
        <v>1</v>
      </c>
      <c r="I5301" s="34" t="s">
        <v>2670</v>
      </c>
      <c r="J5301" s="35" t="str">
        <f>VLOOKUP($J5293,ASBVs!$A$2:$AU$1041,47,FALSE)</f>
        <v>2</v>
      </c>
    </row>
    <row r="5302" spans="2:10" ht="12.6" customHeight="1" x14ac:dyDescent="0.3">
      <c r="B5302" s="93">
        <f>VLOOKUP($J5293,ASBVs!$A$2:$AS$1041,45,FALSE)</f>
        <v>121.78</v>
      </c>
      <c r="C5302" s="94"/>
      <c r="D5302" s="93">
        <f>VLOOKUP($J5293,ASBVs!$A$2:$AS$1041,44,FALSE)</f>
        <v>159.53</v>
      </c>
      <c r="E5302" s="94"/>
      <c r="F5302" s="92"/>
      <c r="G5302" s="34" t="s">
        <v>2671</v>
      </c>
      <c r="H5302" s="35" t="str">
        <f>VLOOKUP($J5293,ASBVs!$A$2:$AW$1041,48,FALSE)</f>
        <v>2</v>
      </c>
      <c r="I5302" s="34" t="s">
        <v>2672</v>
      </c>
      <c r="J5302" s="35">
        <f>VLOOKUP($J5293,ASBVs!$A$2:$AW$1041,49,FALSE)</f>
        <v>3</v>
      </c>
    </row>
    <row r="5303" spans="2:10" ht="12.6" customHeight="1" x14ac:dyDescent="0.3">
      <c r="B5303" s="36" t="s">
        <v>2696</v>
      </c>
      <c r="C5303" s="95" t="str">
        <f>VLOOKUP($J5293,ASBVs!$A$2:$E$1041,5,FALSE)</f>
        <v xml:space="preserve">Individual </v>
      </c>
      <c r="D5303" s="96"/>
      <c r="E5303" s="97" t="s">
        <v>2697</v>
      </c>
      <c r="F5303" s="98"/>
      <c r="G5303" s="74"/>
      <c r="H5303" s="75"/>
      <c r="I5303" s="37" t="s">
        <v>2698</v>
      </c>
      <c r="J5303" s="38"/>
    </row>
    <row r="5305" spans="2:10" ht="12.6" customHeight="1" x14ac:dyDescent="0.3">
      <c r="B5305" s="76" t="s">
        <v>2692</v>
      </c>
      <c r="C5305" s="77"/>
      <c r="D5305" s="20" t="str">
        <f>VLOOKUP($J5305,ASBVs!$A$2:$B$1041,2,FALSE)</f>
        <v>224318</v>
      </c>
      <c r="E5305" s="21"/>
      <c r="F5305" s="22" t="str">
        <f>VLOOKUP($J5305,ASBVs!$A$2:$J$1041,10,FALSE)</f>
        <v>Twin</v>
      </c>
      <c r="G5305" s="78" t="str">
        <f>VLOOKUP($J5305,ASBVs!$A$2:$AX$1041,50,FALSE)</f>
        <v>«««««</v>
      </c>
      <c r="H5305" s="79"/>
      <c r="I5305" s="23" t="s">
        <v>2693</v>
      </c>
      <c r="J5305" s="24">
        <v>433</v>
      </c>
    </row>
    <row r="5306" spans="2:10" ht="12.6" customHeight="1" x14ac:dyDescent="0.3">
      <c r="B5306" s="25" t="s">
        <v>2694</v>
      </c>
      <c r="C5306" s="80" t="str">
        <f>VLOOKUP($J5305,ASBVs!$A$2:$H$1041,8,FALSE)</f>
        <v>206625</v>
      </c>
      <c r="D5306" s="80"/>
      <c r="E5306" s="81"/>
      <c r="F5306" s="26" t="s">
        <v>2639</v>
      </c>
      <c r="G5306" s="82">
        <f>VLOOKUP($J5305,ASBVs!$A$2:$I$1041,9,FALSE)</f>
        <v>44708</v>
      </c>
      <c r="H5306" s="83"/>
      <c r="I5306" s="83"/>
      <c r="J5306" s="84"/>
    </row>
    <row r="5307" spans="2:10" ht="12.6" customHeight="1" x14ac:dyDescent="0.3">
      <c r="B5307" s="27" t="s">
        <v>0</v>
      </c>
      <c r="C5307" s="28" t="s">
        <v>1</v>
      </c>
      <c r="D5307" s="28" t="s">
        <v>2</v>
      </c>
      <c r="E5307" s="28" t="s">
        <v>3</v>
      </c>
      <c r="F5307" s="27" t="s">
        <v>4</v>
      </c>
      <c r="G5307" s="28" t="s">
        <v>1093</v>
      </c>
      <c r="H5307" s="28" t="s">
        <v>1092</v>
      </c>
      <c r="I5307" s="28" t="s">
        <v>5</v>
      </c>
      <c r="J5307" s="28" t="s">
        <v>2652</v>
      </c>
    </row>
    <row r="5308" spans="2:10" ht="12.6" customHeight="1" x14ac:dyDescent="0.3">
      <c r="B5308" s="29">
        <f>VLOOKUP($J5305,ASBVs!$A$2:$AP$1041,11,FALSE)</f>
        <v>0.28999999999999998</v>
      </c>
      <c r="C5308" s="29">
        <f>VLOOKUP($J5305,ASBVs!$A$2:$AP$1041,13,FALSE)</f>
        <v>8.08</v>
      </c>
      <c r="D5308" s="29">
        <f>VLOOKUP($J5305,ASBVs!$A$2:$AP$1041,15,FALSE)</f>
        <v>13.69</v>
      </c>
      <c r="E5308" s="29">
        <f>VLOOKUP($J5305,ASBVs!$A$2:$AP$1041,17,FALSE)</f>
        <v>0.54</v>
      </c>
      <c r="F5308" s="29">
        <f>VLOOKUP($J5305,ASBVs!$A$2:$AP$1041,19,FALSE)</f>
        <v>1.5</v>
      </c>
      <c r="G5308" s="39">
        <f>VLOOKUP($J5305,ASBVs!$A$2:$AP$1041,41,FALSE)</f>
        <v>0.23</v>
      </c>
      <c r="H5308" s="39">
        <f>VLOOKUP($J5305,ASBVs!$A$2:$AP$1041,39,FALSE)</f>
        <v>0.17</v>
      </c>
      <c r="I5308" s="29">
        <f>VLOOKUP($J5305,ASBVs!$A$2:$AP$1041,21,FALSE)</f>
        <v>-0.18</v>
      </c>
      <c r="J5308" s="39">
        <f>VLOOKUP($J5305,ASBVs!$A$2:$AP$1041,31,FALSE)</f>
        <v>0.17</v>
      </c>
    </row>
    <row r="5309" spans="2:10" ht="12.6" customHeight="1" x14ac:dyDescent="0.3">
      <c r="B5309" s="29">
        <f>VLOOKUP($J5305,ASBVs!$A$2:$AP$1041,12,FALSE)</f>
        <v>66</v>
      </c>
      <c r="C5309" s="29">
        <f>VLOOKUP($J5305,ASBVs!$A$2:$AP$1041,14,FALSE)</f>
        <v>71</v>
      </c>
      <c r="D5309" s="29">
        <f>VLOOKUP($J5305,ASBVs!$A$2:$AP$1041,16,FALSE)</f>
        <v>60</v>
      </c>
      <c r="E5309" s="29">
        <f>VLOOKUP($J5305,ASBVs!$A$2:$AP$1041,18,FALSE)</f>
        <v>66</v>
      </c>
      <c r="F5309" s="29">
        <f>VLOOKUP($J5305,ASBVs!$A$2:$AP$1041,20,FALSE)</f>
        <v>66</v>
      </c>
      <c r="G5309" s="29">
        <f>VLOOKUP($J5305,ASBVs!$A$2:$AP$1041,42,FALSE)</f>
        <v>55</v>
      </c>
      <c r="H5309" s="29">
        <f>VLOOKUP($J5305,ASBVs!$A$2:$AP$1041,40,FALSE)</f>
        <v>47</v>
      </c>
      <c r="I5309" s="29">
        <f>VLOOKUP($J5305,ASBVs!$A$2:$AP$1041,22,FALSE)</f>
        <v>57</v>
      </c>
      <c r="J5309" s="29">
        <f>VLOOKUP($J5305,ASBVs!$A$2:$AP$1041,32,FALSE)</f>
        <v>54</v>
      </c>
    </row>
    <row r="5310" spans="2:10" ht="12.6" customHeight="1" x14ac:dyDescent="0.3">
      <c r="B5310" s="31" t="s">
        <v>1089</v>
      </c>
      <c r="C5310" s="27" t="s">
        <v>1090</v>
      </c>
      <c r="D5310" s="27" t="s">
        <v>1091</v>
      </c>
      <c r="E5310" s="27" t="s">
        <v>8</v>
      </c>
      <c r="F5310" s="27" t="s">
        <v>6</v>
      </c>
      <c r="G5310" s="27" t="s">
        <v>7</v>
      </c>
      <c r="H5310" s="27" t="s">
        <v>2638</v>
      </c>
      <c r="I5310" s="85" t="s">
        <v>2700</v>
      </c>
      <c r="J5310" s="86"/>
    </row>
    <row r="5311" spans="2:10" ht="12.6" customHeight="1" x14ac:dyDescent="0.3">
      <c r="B5311" s="30">
        <f>VLOOKUP($J5305,ASBVs!$A$2:$AP$1041,33,FALSE)</f>
        <v>0.03</v>
      </c>
      <c r="C5311" s="30">
        <f>VLOOKUP($J5305,ASBVs!$A$2:$AP$1041,35,FALSE)</f>
        <v>0.14000000000000001</v>
      </c>
      <c r="D5311" s="30">
        <f>VLOOKUP($J5305,ASBVs!$A$2:$AP$1041,37,FALSE)</f>
        <v>0.01</v>
      </c>
      <c r="E5311" s="32">
        <f>VLOOKUP($J5305,ASBVs!$A$2:$AP$1041,29,FALSE)</f>
        <v>3.94</v>
      </c>
      <c r="F5311" s="32">
        <f>VLOOKUP($J5305,ASBVs!$A$2:$AP$1041,23,FALSE)</f>
        <v>-0.02</v>
      </c>
      <c r="G5311" s="32">
        <f>VLOOKUP($J5305,ASBVs!$A$2:$AP$1041,25,FALSE)</f>
        <v>3.91</v>
      </c>
      <c r="H5311" s="32">
        <f>VLOOKUP($J5305,ASBVs!$A$2:$AP$1041,27,FALSE)</f>
        <v>1.51</v>
      </c>
      <c r="I5311" s="86"/>
      <c r="J5311" s="86"/>
    </row>
    <row r="5312" spans="2:10" ht="12.6" customHeight="1" x14ac:dyDescent="0.3">
      <c r="B5312" s="33">
        <f>VLOOKUP($J5305,ASBVs!$A$2:$AP$1041,34,FALSE)</f>
        <v>42</v>
      </c>
      <c r="C5312" s="33">
        <f>VLOOKUP($J5305,ASBVs!$A$2:$AP$1041,36,FALSE)</f>
        <v>50</v>
      </c>
      <c r="D5312" s="33">
        <f>VLOOKUP($J5305,ASBVs!$A$2:$AP$1041,38,FALSE)</f>
        <v>35</v>
      </c>
      <c r="E5312" s="33">
        <f>VLOOKUP($J5305,ASBVs!$A$2:$AP$1041,30,FALSE)</f>
        <v>60</v>
      </c>
      <c r="F5312" s="33">
        <f>VLOOKUP($J5305,ASBVs!$A$2:$AP$1041,24,FALSE)</f>
        <v>50</v>
      </c>
      <c r="G5312" s="33">
        <f>VLOOKUP($J5305,ASBVs!$A$2:$AP$1041,26,FALSE)</f>
        <v>49</v>
      </c>
      <c r="H5312" s="33">
        <f>VLOOKUP($J5305,ASBVs!$A$2:$AP$1041,28,FALSE)</f>
        <v>52</v>
      </c>
      <c r="I5312" s="99">
        <f>VLOOKUP($J5305,ASBVs!$A$2:$AQ$1041,43,FALSE)</f>
        <v>7.9</v>
      </c>
      <c r="J5312" s="79"/>
    </row>
    <row r="5313" spans="2:10" ht="12.6" customHeight="1" x14ac:dyDescent="0.3">
      <c r="B5313" s="87" t="s">
        <v>2695</v>
      </c>
      <c r="C5313" s="88"/>
      <c r="D5313" s="89" t="s">
        <v>2699</v>
      </c>
      <c r="E5313" s="90"/>
      <c r="F5313" s="91" t="str">
        <f>VLOOKUP($J5305,ASBVs!$A$2:$F$1041,6,FALSE)</f>
        <v xml:space="preserve">Young Gun </v>
      </c>
      <c r="G5313" s="34" t="s">
        <v>2669</v>
      </c>
      <c r="H5313" s="35" t="str">
        <f>VLOOKUP($J5305,ASBVs!$A$2:$AU$1041,46,FALSE)</f>
        <v>2</v>
      </c>
      <c r="I5313" s="34" t="s">
        <v>2670</v>
      </c>
      <c r="J5313" s="35" t="str">
        <f>VLOOKUP($J5305,ASBVs!$A$2:$AU$1041,47,FALSE)</f>
        <v>3</v>
      </c>
    </row>
    <row r="5314" spans="2:10" ht="12.6" customHeight="1" x14ac:dyDescent="0.3">
      <c r="B5314" s="93">
        <f>VLOOKUP($J5305,ASBVs!$A$2:$AS$1041,45,FALSE)</f>
        <v>119.65</v>
      </c>
      <c r="C5314" s="94"/>
      <c r="D5314" s="93">
        <f>VLOOKUP($J5305,ASBVs!$A$2:$AS$1041,44,FALSE)</f>
        <v>147.11000000000001</v>
      </c>
      <c r="E5314" s="94"/>
      <c r="F5314" s="92"/>
      <c r="G5314" s="34" t="s">
        <v>2671</v>
      </c>
      <c r="H5314" s="35" t="str">
        <f>VLOOKUP($J5305,ASBVs!$A$2:$AW$1041,48,FALSE)</f>
        <v>2</v>
      </c>
      <c r="I5314" s="34" t="s">
        <v>2672</v>
      </c>
      <c r="J5314" s="35">
        <f>VLOOKUP($J5305,ASBVs!$A$2:$AW$1041,49,FALSE)</f>
        <v>3</v>
      </c>
    </row>
    <row r="5315" spans="2:10" ht="12.6" customHeight="1" x14ac:dyDescent="0.3">
      <c r="B5315" s="36" t="s">
        <v>2696</v>
      </c>
      <c r="C5315" s="95" t="str">
        <f>VLOOKUP($J5305,ASBVs!$A$2:$E$1041,5,FALSE)</f>
        <v xml:space="preserve">Individual </v>
      </c>
      <c r="D5315" s="96"/>
      <c r="E5315" s="97" t="s">
        <v>2697</v>
      </c>
      <c r="F5315" s="98"/>
      <c r="G5315" s="74"/>
      <c r="H5315" s="75"/>
      <c r="I5315" s="37" t="s">
        <v>2698</v>
      </c>
      <c r="J5315" s="38"/>
    </row>
    <row r="5317" spans="2:10" ht="12.6" customHeight="1" x14ac:dyDescent="0.3">
      <c r="B5317" s="76" t="s">
        <v>2692</v>
      </c>
      <c r="C5317" s="77"/>
      <c r="D5317" s="20" t="str">
        <f>VLOOKUP($J5317,ASBVs!$A$2:$B$1041,2,FALSE)</f>
        <v>226563</v>
      </c>
      <c r="E5317" s="21"/>
      <c r="F5317" s="22" t="str">
        <f>VLOOKUP($J5317,ASBVs!$A$2:$J$1041,10,FALSE)</f>
        <v>Twin</v>
      </c>
      <c r="G5317" s="78" t="str">
        <f>VLOOKUP($J5317,ASBVs!$A$2:$AX$1041,50,FALSE)</f>
        <v>«««««</v>
      </c>
      <c r="H5317" s="79"/>
      <c r="I5317" s="23" t="s">
        <v>2693</v>
      </c>
      <c r="J5317" s="24">
        <v>434</v>
      </c>
    </row>
    <row r="5318" spans="2:10" ht="12.6" customHeight="1" x14ac:dyDescent="0.3">
      <c r="B5318" s="25" t="s">
        <v>2694</v>
      </c>
      <c r="C5318" s="80" t="str">
        <f>VLOOKUP($J5317,ASBVs!$A$2:$H$1041,8,FALSE)</f>
        <v>218823</v>
      </c>
      <c r="D5318" s="80"/>
      <c r="E5318" s="81"/>
      <c r="F5318" s="26" t="s">
        <v>2639</v>
      </c>
      <c r="G5318" s="82">
        <f>VLOOKUP($J5317,ASBVs!$A$2:$I$1041,9,FALSE)</f>
        <v>44734</v>
      </c>
      <c r="H5318" s="83"/>
      <c r="I5318" s="83"/>
      <c r="J5318" s="84"/>
    </row>
    <row r="5319" spans="2:10" ht="12.6" customHeight="1" x14ac:dyDescent="0.3">
      <c r="B5319" s="27" t="s">
        <v>0</v>
      </c>
      <c r="C5319" s="28" t="s">
        <v>1</v>
      </c>
      <c r="D5319" s="28" t="s">
        <v>2</v>
      </c>
      <c r="E5319" s="28" t="s">
        <v>3</v>
      </c>
      <c r="F5319" s="27" t="s">
        <v>4</v>
      </c>
      <c r="G5319" s="28" t="s">
        <v>1093</v>
      </c>
      <c r="H5319" s="28" t="s">
        <v>1092</v>
      </c>
      <c r="I5319" s="28" t="s">
        <v>5</v>
      </c>
      <c r="J5319" s="28" t="s">
        <v>2652</v>
      </c>
    </row>
    <row r="5320" spans="2:10" ht="12.6" customHeight="1" x14ac:dyDescent="0.3">
      <c r="B5320" s="29">
        <f>VLOOKUP($J5317,ASBVs!$A$2:$AP$1041,11,FALSE)</f>
        <v>0.49</v>
      </c>
      <c r="C5320" s="29">
        <f>VLOOKUP($J5317,ASBVs!$A$2:$AP$1041,13,FALSE)</f>
        <v>8.61</v>
      </c>
      <c r="D5320" s="29">
        <f>VLOOKUP($J5317,ASBVs!$A$2:$AP$1041,15,FALSE)</f>
        <v>13.2</v>
      </c>
      <c r="E5320" s="29">
        <f>VLOOKUP($J5317,ASBVs!$A$2:$AP$1041,17,FALSE)</f>
        <v>0.11</v>
      </c>
      <c r="F5320" s="29">
        <f>VLOOKUP($J5317,ASBVs!$A$2:$AP$1041,19,FALSE)</f>
        <v>1.32</v>
      </c>
      <c r="G5320" s="39">
        <f>VLOOKUP($J5317,ASBVs!$A$2:$AP$1041,41,FALSE)</f>
        <v>0.34</v>
      </c>
      <c r="H5320" s="39">
        <f>VLOOKUP($J5317,ASBVs!$A$2:$AP$1041,39,FALSE)</f>
        <v>0.24</v>
      </c>
      <c r="I5320" s="29">
        <f>VLOOKUP($J5317,ASBVs!$A$2:$AP$1041,21,FALSE)</f>
        <v>1.51</v>
      </c>
      <c r="J5320" s="39">
        <f>VLOOKUP($J5317,ASBVs!$A$2:$AP$1041,31,FALSE)</f>
        <v>0.22</v>
      </c>
    </row>
    <row r="5321" spans="2:10" ht="12.6" customHeight="1" x14ac:dyDescent="0.3">
      <c r="B5321" s="29">
        <f>VLOOKUP($J5317,ASBVs!$A$2:$AP$1041,12,FALSE)</f>
        <v>60</v>
      </c>
      <c r="C5321" s="29">
        <f>VLOOKUP($J5317,ASBVs!$A$2:$AP$1041,14,FALSE)</f>
        <v>64</v>
      </c>
      <c r="D5321" s="29">
        <f>VLOOKUP($J5317,ASBVs!$A$2:$AP$1041,16,FALSE)</f>
        <v>51</v>
      </c>
      <c r="E5321" s="29">
        <f>VLOOKUP($J5317,ASBVs!$A$2:$AP$1041,18,FALSE)</f>
        <v>55</v>
      </c>
      <c r="F5321" s="29">
        <f>VLOOKUP($J5317,ASBVs!$A$2:$AP$1041,20,FALSE)</f>
        <v>56</v>
      </c>
      <c r="G5321" s="29">
        <f>VLOOKUP($J5317,ASBVs!$A$2:$AP$1041,42,FALSE)</f>
        <v>44</v>
      </c>
      <c r="H5321" s="29">
        <f>VLOOKUP($J5317,ASBVs!$A$2:$AP$1041,40,FALSE)</f>
        <v>38</v>
      </c>
      <c r="I5321" s="29">
        <f>VLOOKUP($J5317,ASBVs!$A$2:$AP$1041,22,FALSE)</f>
        <v>48</v>
      </c>
      <c r="J5321" s="29">
        <f>VLOOKUP($J5317,ASBVs!$A$2:$AP$1041,32,FALSE)</f>
        <v>43</v>
      </c>
    </row>
    <row r="5322" spans="2:10" ht="12.6" customHeight="1" x14ac:dyDescent="0.3">
      <c r="B5322" s="31" t="s">
        <v>1089</v>
      </c>
      <c r="C5322" s="27" t="s">
        <v>1090</v>
      </c>
      <c r="D5322" s="27" t="s">
        <v>1091</v>
      </c>
      <c r="E5322" s="27" t="s">
        <v>8</v>
      </c>
      <c r="F5322" s="27" t="s">
        <v>6</v>
      </c>
      <c r="G5322" s="27" t="s">
        <v>7</v>
      </c>
      <c r="H5322" s="27" t="s">
        <v>2638</v>
      </c>
      <c r="I5322" s="85" t="s">
        <v>2700</v>
      </c>
      <c r="J5322" s="86"/>
    </row>
    <row r="5323" spans="2:10" ht="12.6" customHeight="1" x14ac:dyDescent="0.3">
      <c r="B5323" s="30">
        <f>VLOOKUP($J5317,ASBVs!$A$2:$AP$1041,33,FALSE)</f>
        <v>0.03</v>
      </c>
      <c r="C5323" s="30">
        <f>VLOOKUP($J5317,ASBVs!$A$2:$AP$1041,35,FALSE)</f>
        <v>0.19</v>
      </c>
      <c r="D5323" s="30">
        <f>VLOOKUP($J5317,ASBVs!$A$2:$AP$1041,37,FALSE)</f>
        <v>0.03</v>
      </c>
      <c r="E5323" s="32">
        <f>VLOOKUP($J5317,ASBVs!$A$2:$AP$1041,29,FALSE)</f>
        <v>4.24</v>
      </c>
      <c r="F5323" s="32">
        <f>VLOOKUP($J5317,ASBVs!$A$2:$AP$1041,23,FALSE)</f>
        <v>0.05</v>
      </c>
      <c r="G5323" s="32">
        <f>VLOOKUP($J5317,ASBVs!$A$2:$AP$1041,25,FALSE)</f>
        <v>2.44</v>
      </c>
      <c r="H5323" s="32">
        <f>VLOOKUP($J5317,ASBVs!$A$2:$AP$1041,27,FALSE)</f>
        <v>1.94</v>
      </c>
      <c r="I5323" s="86"/>
      <c r="J5323" s="86"/>
    </row>
    <row r="5324" spans="2:10" ht="12.6" customHeight="1" x14ac:dyDescent="0.3">
      <c r="B5324" s="33">
        <f>VLOOKUP($J5317,ASBVs!$A$2:$AP$1041,34,FALSE)</f>
        <v>32</v>
      </c>
      <c r="C5324" s="33">
        <f>VLOOKUP($J5317,ASBVs!$A$2:$AP$1041,36,FALSE)</f>
        <v>41</v>
      </c>
      <c r="D5324" s="33">
        <f>VLOOKUP($J5317,ASBVs!$A$2:$AP$1041,38,FALSE)</f>
        <v>26</v>
      </c>
      <c r="E5324" s="33">
        <f>VLOOKUP($J5317,ASBVs!$A$2:$AP$1041,30,FALSE)</f>
        <v>51</v>
      </c>
      <c r="F5324" s="33">
        <f>VLOOKUP($J5317,ASBVs!$A$2:$AP$1041,24,FALSE)</f>
        <v>38</v>
      </c>
      <c r="G5324" s="33">
        <f>VLOOKUP($J5317,ASBVs!$A$2:$AP$1041,26,FALSE)</f>
        <v>38</v>
      </c>
      <c r="H5324" s="33">
        <f>VLOOKUP($J5317,ASBVs!$A$2:$AP$1041,28,FALSE)</f>
        <v>41</v>
      </c>
      <c r="I5324" s="99">
        <f>VLOOKUP($J5317,ASBVs!$A$2:$AQ$1041,43,FALSE)</f>
        <v>10.119999999999999</v>
      </c>
      <c r="J5324" s="79"/>
    </row>
    <row r="5325" spans="2:10" ht="12.6" customHeight="1" x14ac:dyDescent="0.3">
      <c r="B5325" s="87" t="s">
        <v>2695</v>
      </c>
      <c r="C5325" s="88"/>
      <c r="D5325" s="89" t="s">
        <v>2699</v>
      </c>
      <c r="E5325" s="90"/>
      <c r="F5325" s="91" t="str">
        <f>VLOOKUP($J5317,ASBVs!$A$2:$F$1041,6,FALSE)</f>
        <v xml:space="preserve">Young Gun </v>
      </c>
      <c r="G5325" s="34" t="s">
        <v>2669</v>
      </c>
      <c r="H5325" s="35" t="str">
        <f>VLOOKUP($J5317,ASBVs!$A$2:$AU$1041,46,FALSE)</f>
        <v>1</v>
      </c>
      <c r="I5325" s="34" t="s">
        <v>2670</v>
      </c>
      <c r="J5325" s="35" t="str">
        <f>VLOOKUP($J5317,ASBVs!$A$2:$AU$1041,47,FALSE)</f>
        <v>1</v>
      </c>
    </row>
    <row r="5326" spans="2:10" ht="12.6" customHeight="1" x14ac:dyDescent="0.3">
      <c r="B5326" s="93">
        <f>VLOOKUP($J5317,ASBVs!$A$2:$AS$1041,45,FALSE)</f>
        <v>129.55000000000001</v>
      </c>
      <c r="C5326" s="94"/>
      <c r="D5326" s="93">
        <f>VLOOKUP($J5317,ASBVs!$A$2:$AS$1041,44,FALSE)</f>
        <v>160.01</v>
      </c>
      <c r="E5326" s="94"/>
      <c r="F5326" s="92"/>
      <c r="G5326" s="34" t="s">
        <v>2671</v>
      </c>
      <c r="H5326" s="35" t="str">
        <f>VLOOKUP($J5317,ASBVs!$A$2:$AW$1041,48,FALSE)</f>
        <v>3</v>
      </c>
      <c r="I5326" s="34" t="s">
        <v>2672</v>
      </c>
      <c r="J5326" s="35">
        <f>VLOOKUP($J5317,ASBVs!$A$2:$AW$1041,49,FALSE)</f>
        <v>3</v>
      </c>
    </row>
    <row r="5327" spans="2:10" ht="12.6" customHeight="1" x14ac:dyDescent="0.3">
      <c r="B5327" s="36" t="s">
        <v>2696</v>
      </c>
      <c r="C5327" s="95" t="str">
        <f>VLOOKUP($J5317,ASBVs!$A$2:$E$1041,5,FALSE)</f>
        <v xml:space="preserve">Individual </v>
      </c>
      <c r="D5327" s="96"/>
      <c r="E5327" s="97" t="s">
        <v>2697</v>
      </c>
      <c r="F5327" s="98"/>
      <c r="G5327" s="74"/>
      <c r="H5327" s="75"/>
      <c r="I5327" s="37" t="s">
        <v>2698</v>
      </c>
      <c r="J5327" s="38"/>
    </row>
    <row r="5329" spans="2:10" ht="12.6" customHeight="1" x14ac:dyDescent="0.3">
      <c r="B5329" s="76" t="s">
        <v>2692</v>
      </c>
      <c r="C5329" s="77"/>
      <c r="D5329" s="20" t="str">
        <f>VLOOKUP($J5329,ASBVs!$A$2:$B$1041,2,FALSE)</f>
        <v>225975</v>
      </c>
      <c r="E5329" s="21"/>
      <c r="F5329" s="22" t="str">
        <f>VLOOKUP($J5329,ASBVs!$A$2:$J$1041,10,FALSE)</f>
        <v>Twin</v>
      </c>
      <c r="G5329" s="78" t="str">
        <f>VLOOKUP($J5329,ASBVs!$A$2:$AX$1041,50,FALSE)</f>
        <v xml:space="preserve"> </v>
      </c>
      <c r="H5329" s="79"/>
      <c r="I5329" s="23" t="s">
        <v>2693</v>
      </c>
      <c r="J5329" s="24">
        <v>435</v>
      </c>
    </row>
    <row r="5330" spans="2:10" ht="12.6" customHeight="1" x14ac:dyDescent="0.3">
      <c r="B5330" s="25" t="s">
        <v>2694</v>
      </c>
      <c r="C5330" s="80" t="str">
        <f>VLOOKUP($J5329,ASBVs!$A$2:$H$1041,8,FALSE)</f>
        <v>218959</v>
      </c>
      <c r="D5330" s="80"/>
      <c r="E5330" s="81"/>
      <c r="F5330" s="26" t="s">
        <v>2639</v>
      </c>
      <c r="G5330" s="82">
        <f>VLOOKUP($J5329,ASBVs!$A$2:$I$1041,9,FALSE)</f>
        <v>44733</v>
      </c>
      <c r="H5330" s="83"/>
      <c r="I5330" s="83"/>
      <c r="J5330" s="84"/>
    </row>
    <row r="5331" spans="2:10" ht="12.6" customHeight="1" x14ac:dyDescent="0.3">
      <c r="B5331" s="27" t="s">
        <v>0</v>
      </c>
      <c r="C5331" s="28" t="s">
        <v>1</v>
      </c>
      <c r="D5331" s="28" t="s">
        <v>2</v>
      </c>
      <c r="E5331" s="28" t="s">
        <v>3</v>
      </c>
      <c r="F5331" s="27" t="s">
        <v>4</v>
      </c>
      <c r="G5331" s="28" t="s">
        <v>1093</v>
      </c>
      <c r="H5331" s="28" t="s">
        <v>1092</v>
      </c>
      <c r="I5331" s="28" t="s">
        <v>5</v>
      </c>
      <c r="J5331" s="28" t="s">
        <v>2652</v>
      </c>
    </row>
    <row r="5332" spans="2:10" ht="12.6" customHeight="1" x14ac:dyDescent="0.3">
      <c r="B5332" s="29">
        <f>VLOOKUP($J5329,ASBVs!$A$2:$AP$1041,11,FALSE)</f>
        <v>0.51</v>
      </c>
      <c r="C5332" s="29">
        <f>VLOOKUP($J5329,ASBVs!$A$2:$AP$1041,13,FALSE)</f>
        <v>10.16</v>
      </c>
      <c r="D5332" s="29">
        <f>VLOOKUP($J5329,ASBVs!$A$2:$AP$1041,15,FALSE)</f>
        <v>16.47</v>
      </c>
      <c r="E5332" s="29">
        <f>VLOOKUP($J5329,ASBVs!$A$2:$AP$1041,17,FALSE)</f>
        <v>0.17</v>
      </c>
      <c r="F5332" s="29">
        <f>VLOOKUP($J5329,ASBVs!$A$2:$AP$1041,19,FALSE)</f>
        <v>2.0699999999999998</v>
      </c>
      <c r="G5332" s="39">
        <f>VLOOKUP($J5329,ASBVs!$A$2:$AP$1041,41,FALSE)</f>
        <v>0.54</v>
      </c>
      <c r="H5332" s="39">
        <f>VLOOKUP($J5329,ASBVs!$A$2:$AP$1041,39,FALSE)</f>
        <v>0.23</v>
      </c>
      <c r="I5332" s="29">
        <f>VLOOKUP($J5329,ASBVs!$A$2:$AP$1041,21,FALSE)</f>
        <v>0.56999999999999995</v>
      </c>
      <c r="J5332" s="39">
        <f>VLOOKUP($J5329,ASBVs!$A$2:$AP$1041,31,FALSE)</f>
        <v>0.33</v>
      </c>
    </row>
    <row r="5333" spans="2:10" ht="12.6" customHeight="1" x14ac:dyDescent="0.3">
      <c r="B5333" s="29">
        <f>VLOOKUP($J5329,ASBVs!$A$2:$AP$1041,12,FALSE)</f>
        <v>69</v>
      </c>
      <c r="C5333" s="29">
        <f>VLOOKUP($J5329,ASBVs!$A$2:$AP$1041,14,FALSE)</f>
        <v>72</v>
      </c>
      <c r="D5333" s="29">
        <f>VLOOKUP($J5329,ASBVs!$A$2:$AP$1041,16,FALSE)</f>
        <v>63</v>
      </c>
      <c r="E5333" s="29">
        <f>VLOOKUP($J5329,ASBVs!$A$2:$AP$1041,18,FALSE)</f>
        <v>66</v>
      </c>
      <c r="F5333" s="29">
        <f>VLOOKUP($J5329,ASBVs!$A$2:$AP$1041,20,FALSE)</f>
        <v>66</v>
      </c>
      <c r="G5333" s="29">
        <f>VLOOKUP($J5329,ASBVs!$A$2:$AP$1041,42,FALSE)</f>
        <v>58</v>
      </c>
      <c r="H5333" s="29">
        <f>VLOOKUP($J5329,ASBVs!$A$2:$AP$1041,40,FALSE)</f>
        <v>51</v>
      </c>
      <c r="I5333" s="29">
        <f>VLOOKUP($J5329,ASBVs!$A$2:$AP$1041,22,FALSE)</f>
        <v>59</v>
      </c>
      <c r="J5333" s="29">
        <f>VLOOKUP($J5329,ASBVs!$A$2:$AP$1041,32,FALSE)</f>
        <v>56</v>
      </c>
    </row>
    <row r="5334" spans="2:10" ht="12.6" customHeight="1" x14ac:dyDescent="0.3">
      <c r="B5334" s="31" t="s">
        <v>1089</v>
      </c>
      <c r="C5334" s="27" t="s">
        <v>1090</v>
      </c>
      <c r="D5334" s="27" t="s">
        <v>1091</v>
      </c>
      <c r="E5334" s="27" t="s">
        <v>8</v>
      </c>
      <c r="F5334" s="27" t="s">
        <v>6</v>
      </c>
      <c r="G5334" s="27" t="s">
        <v>7</v>
      </c>
      <c r="H5334" s="27" t="s">
        <v>2638</v>
      </c>
      <c r="I5334" s="85" t="s">
        <v>2700</v>
      </c>
      <c r="J5334" s="86"/>
    </row>
    <row r="5335" spans="2:10" ht="12.6" customHeight="1" x14ac:dyDescent="0.3">
      <c r="B5335" s="30">
        <f>VLOOKUP($J5329,ASBVs!$A$2:$AP$1041,33,FALSE)</f>
        <v>0.01</v>
      </c>
      <c r="C5335" s="30">
        <f>VLOOKUP($J5329,ASBVs!$A$2:$AP$1041,35,FALSE)</f>
        <v>0.27</v>
      </c>
      <c r="D5335" s="30">
        <f>VLOOKUP($J5329,ASBVs!$A$2:$AP$1041,37,FALSE)</f>
        <v>0.02</v>
      </c>
      <c r="E5335" s="32">
        <f>VLOOKUP($J5329,ASBVs!$A$2:$AP$1041,29,FALSE)</f>
        <v>4.82</v>
      </c>
      <c r="F5335" s="32">
        <f>VLOOKUP($J5329,ASBVs!$A$2:$AP$1041,23,FALSE)</f>
        <v>-0.16</v>
      </c>
      <c r="G5335" s="32">
        <f>VLOOKUP($J5329,ASBVs!$A$2:$AP$1041,25,FALSE)</f>
        <v>7.12</v>
      </c>
      <c r="H5335" s="32">
        <f>VLOOKUP($J5329,ASBVs!$A$2:$AP$1041,27,FALSE)</f>
        <v>2.6</v>
      </c>
      <c r="I5335" s="86"/>
      <c r="J5335" s="86"/>
    </row>
    <row r="5336" spans="2:10" ht="12.6" customHeight="1" x14ac:dyDescent="0.3">
      <c r="B5336" s="33">
        <f>VLOOKUP($J5329,ASBVs!$A$2:$AP$1041,34,FALSE)</f>
        <v>46</v>
      </c>
      <c r="C5336" s="33">
        <f>VLOOKUP($J5329,ASBVs!$A$2:$AP$1041,36,FALSE)</f>
        <v>54</v>
      </c>
      <c r="D5336" s="33">
        <f>VLOOKUP($J5329,ASBVs!$A$2:$AP$1041,38,FALSE)</f>
        <v>40</v>
      </c>
      <c r="E5336" s="33">
        <f>VLOOKUP($J5329,ASBVs!$A$2:$AP$1041,30,FALSE)</f>
        <v>61</v>
      </c>
      <c r="F5336" s="33">
        <f>VLOOKUP($J5329,ASBVs!$A$2:$AP$1041,24,FALSE)</f>
        <v>53</v>
      </c>
      <c r="G5336" s="33">
        <f>VLOOKUP($J5329,ASBVs!$A$2:$AP$1041,26,FALSE)</f>
        <v>52</v>
      </c>
      <c r="H5336" s="33">
        <f>VLOOKUP($J5329,ASBVs!$A$2:$AP$1041,28,FALSE)</f>
        <v>55</v>
      </c>
      <c r="I5336" s="99">
        <f>VLOOKUP($J5329,ASBVs!$A$2:$AQ$1041,43,FALSE)</f>
        <v>10.73</v>
      </c>
      <c r="J5336" s="79"/>
    </row>
    <row r="5337" spans="2:10" ht="12.6" customHeight="1" x14ac:dyDescent="0.3">
      <c r="B5337" s="87" t="s">
        <v>2695</v>
      </c>
      <c r="C5337" s="88"/>
      <c r="D5337" s="89" t="s">
        <v>2699</v>
      </c>
      <c r="E5337" s="90"/>
      <c r="F5337" s="91" t="str">
        <f>VLOOKUP($J5329,ASBVs!$A$2:$F$1041,6,FALSE)</f>
        <v xml:space="preserve">Young Gun </v>
      </c>
      <c r="G5337" s="34" t="s">
        <v>2669</v>
      </c>
      <c r="H5337" s="35" t="str">
        <f>VLOOKUP($J5329,ASBVs!$A$2:$AU$1041,46,FALSE)</f>
        <v>2</v>
      </c>
      <c r="I5337" s="34" t="s">
        <v>2670</v>
      </c>
      <c r="J5337" s="35" t="str">
        <f>VLOOKUP($J5329,ASBVs!$A$2:$AU$1041,47,FALSE)</f>
        <v>1</v>
      </c>
    </row>
    <row r="5338" spans="2:10" ht="12.6" customHeight="1" x14ac:dyDescent="0.3">
      <c r="B5338" s="93">
        <f>VLOOKUP($J5329,ASBVs!$A$2:$AS$1041,45,FALSE)</f>
        <v>128.35</v>
      </c>
      <c r="C5338" s="94"/>
      <c r="D5338" s="93">
        <f>VLOOKUP($J5329,ASBVs!$A$2:$AS$1041,44,FALSE)</f>
        <v>167.68</v>
      </c>
      <c r="E5338" s="94"/>
      <c r="F5338" s="92"/>
      <c r="G5338" s="34" t="s">
        <v>2671</v>
      </c>
      <c r="H5338" s="35" t="str">
        <f>VLOOKUP($J5329,ASBVs!$A$2:$AW$1041,48,FALSE)</f>
        <v>2</v>
      </c>
      <c r="I5338" s="34" t="s">
        <v>2672</v>
      </c>
      <c r="J5338" s="35">
        <f>VLOOKUP($J5329,ASBVs!$A$2:$AW$1041,49,FALSE)</f>
        <v>3</v>
      </c>
    </row>
    <row r="5339" spans="2:10" ht="12.6" customHeight="1" x14ac:dyDescent="0.3">
      <c r="B5339" s="36" t="s">
        <v>2696</v>
      </c>
      <c r="C5339" s="95" t="str">
        <f>VLOOKUP($J5329,ASBVs!$A$2:$E$1041,5,FALSE)</f>
        <v xml:space="preserve">Individual </v>
      </c>
      <c r="D5339" s="96"/>
      <c r="E5339" s="97" t="s">
        <v>2697</v>
      </c>
      <c r="F5339" s="98"/>
      <c r="G5339" s="74"/>
      <c r="H5339" s="75"/>
      <c r="I5339" s="37" t="s">
        <v>2698</v>
      </c>
      <c r="J5339" s="38"/>
    </row>
    <row r="5341" spans="2:10" ht="12.6" customHeight="1" x14ac:dyDescent="0.3">
      <c r="B5341" s="76" t="s">
        <v>2692</v>
      </c>
      <c r="C5341" s="77"/>
      <c r="D5341" s="20" t="str">
        <f>VLOOKUP($J5341,ASBVs!$A$2:$B$1041,2,FALSE)</f>
        <v>223989</v>
      </c>
      <c r="E5341" s="21"/>
      <c r="F5341" s="22" t="str">
        <f>VLOOKUP($J5341,ASBVs!$A$2:$J$1041,10,FALSE)</f>
        <v>Single</v>
      </c>
      <c r="G5341" s="78" t="str">
        <f>VLOOKUP($J5341,ASBVs!$A$2:$AX$1041,50,FALSE)</f>
        <v xml:space="preserve"> </v>
      </c>
      <c r="H5341" s="79"/>
      <c r="I5341" s="23" t="s">
        <v>2693</v>
      </c>
      <c r="J5341" s="24">
        <v>436</v>
      </c>
    </row>
    <row r="5342" spans="2:10" ht="12.6" customHeight="1" x14ac:dyDescent="0.3">
      <c r="B5342" s="25" t="s">
        <v>2694</v>
      </c>
      <c r="C5342" s="80" t="str">
        <f>VLOOKUP($J5341,ASBVs!$A$2:$H$1041,8,FALSE)</f>
        <v>218844</v>
      </c>
      <c r="D5342" s="80"/>
      <c r="E5342" s="81"/>
      <c r="F5342" s="26" t="s">
        <v>2639</v>
      </c>
      <c r="G5342" s="82">
        <f>VLOOKUP($J5341,ASBVs!$A$2:$I$1041,9,FALSE)</f>
        <v>44708</v>
      </c>
      <c r="H5342" s="83"/>
      <c r="I5342" s="83"/>
      <c r="J5342" s="84"/>
    </row>
    <row r="5343" spans="2:10" ht="12.6" customHeight="1" x14ac:dyDescent="0.3">
      <c r="B5343" s="27" t="s">
        <v>0</v>
      </c>
      <c r="C5343" s="28" t="s">
        <v>1</v>
      </c>
      <c r="D5343" s="28" t="s">
        <v>2</v>
      </c>
      <c r="E5343" s="28" t="s">
        <v>3</v>
      </c>
      <c r="F5343" s="27" t="s">
        <v>4</v>
      </c>
      <c r="G5343" s="28" t="s">
        <v>1093</v>
      </c>
      <c r="H5343" s="28" t="s">
        <v>1092</v>
      </c>
      <c r="I5343" s="28" t="s">
        <v>5</v>
      </c>
      <c r="J5343" s="28" t="s">
        <v>2652</v>
      </c>
    </row>
    <row r="5344" spans="2:10" ht="12.6" customHeight="1" x14ac:dyDescent="0.3">
      <c r="B5344" s="29">
        <f>VLOOKUP($J5341,ASBVs!$A$2:$AP$1041,11,FALSE)</f>
        <v>0.18</v>
      </c>
      <c r="C5344" s="29">
        <f>VLOOKUP($J5341,ASBVs!$A$2:$AP$1041,13,FALSE)</f>
        <v>6.5</v>
      </c>
      <c r="D5344" s="29">
        <f>VLOOKUP($J5341,ASBVs!$A$2:$AP$1041,15,FALSE)</f>
        <v>8.85</v>
      </c>
      <c r="E5344" s="29">
        <f>VLOOKUP($J5341,ASBVs!$A$2:$AP$1041,17,FALSE)</f>
        <v>0.09</v>
      </c>
      <c r="F5344" s="29">
        <f>VLOOKUP($J5341,ASBVs!$A$2:$AP$1041,19,FALSE)</f>
        <v>1.62</v>
      </c>
      <c r="G5344" s="39">
        <f>VLOOKUP($J5341,ASBVs!$A$2:$AP$1041,41,FALSE)</f>
        <v>0.61</v>
      </c>
      <c r="H5344" s="39">
        <f>VLOOKUP($J5341,ASBVs!$A$2:$AP$1041,39,FALSE)</f>
        <v>0.35</v>
      </c>
      <c r="I5344" s="29">
        <f>VLOOKUP($J5341,ASBVs!$A$2:$AP$1041,21,FALSE)</f>
        <v>-0.83</v>
      </c>
      <c r="J5344" s="39">
        <f>VLOOKUP($J5341,ASBVs!$A$2:$AP$1041,31,FALSE)</f>
        <v>0.36</v>
      </c>
    </row>
    <row r="5345" spans="2:10" ht="12.6" customHeight="1" x14ac:dyDescent="0.3">
      <c r="B5345" s="29">
        <f>VLOOKUP($J5341,ASBVs!$A$2:$AP$1041,12,FALSE)</f>
        <v>66</v>
      </c>
      <c r="C5345" s="29">
        <f>VLOOKUP($J5341,ASBVs!$A$2:$AP$1041,14,FALSE)</f>
        <v>70</v>
      </c>
      <c r="D5345" s="29">
        <f>VLOOKUP($J5341,ASBVs!$A$2:$AP$1041,16,FALSE)</f>
        <v>61</v>
      </c>
      <c r="E5345" s="29">
        <f>VLOOKUP($J5341,ASBVs!$A$2:$AP$1041,18,FALSE)</f>
        <v>63</v>
      </c>
      <c r="F5345" s="29">
        <f>VLOOKUP($J5341,ASBVs!$A$2:$AP$1041,20,FALSE)</f>
        <v>64</v>
      </c>
      <c r="G5345" s="29">
        <f>VLOOKUP($J5341,ASBVs!$A$2:$AP$1041,42,FALSE)</f>
        <v>53</v>
      </c>
      <c r="H5345" s="29">
        <f>VLOOKUP($J5341,ASBVs!$A$2:$AP$1041,40,FALSE)</f>
        <v>47</v>
      </c>
      <c r="I5345" s="29">
        <f>VLOOKUP($J5341,ASBVs!$A$2:$AP$1041,22,FALSE)</f>
        <v>57</v>
      </c>
      <c r="J5345" s="29">
        <f>VLOOKUP($J5341,ASBVs!$A$2:$AP$1041,32,FALSE)</f>
        <v>51</v>
      </c>
    </row>
    <row r="5346" spans="2:10" ht="12.6" customHeight="1" x14ac:dyDescent="0.3">
      <c r="B5346" s="31" t="s">
        <v>1089</v>
      </c>
      <c r="C5346" s="27" t="s">
        <v>1090</v>
      </c>
      <c r="D5346" s="27" t="s">
        <v>1091</v>
      </c>
      <c r="E5346" s="27" t="s">
        <v>8</v>
      </c>
      <c r="F5346" s="27" t="s">
        <v>6</v>
      </c>
      <c r="G5346" s="27" t="s">
        <v>7</v>
      </c>
      <c r="H5346" s="27" t="s">
        <v>2638</v>
      </c>
      <c r="I5346" s="85" t="s">
        <v>2700</v>
      </c>
      <c r="J5346" s="86"/>
    </row>
    <row r="5347" spans="2:10" ht="12.6" customHeight="1" x14ac:dyDescent="0.3">
      <c r="B5347" s="30">
        <f>VLOOKUP($J5341,ASBVs!$A$2:$AP$1041,33,FALSE)</f>
        <v>0.05</v>
      </c>
      <c r="C5347" s="30">
        <f>VLOOKUP($J5341,ASBVs!$A$2:$AP$1041,35,FALSE)</f>
        <v>0.37</v>
      </c>
      <c r="D5347" s="30">
        <f>VLOOKUP($J5341,ASBVs!$A$2:$AP$1041,37,FALSE)</f>
        <v>1E-3</v>
      </c>
      <c r="E5347" s="32">
        <f>VLOOKUP($J5341,ASBVs!$A$2:$AP$1041,29,FALSE)</f>
        <v>3.94</v>
      </c>
      <c r="F5347" s="32">
        <f>VLOOKUP($J5341,ASBVs!$A$2:$AP$1041,23,FALSE)</f>
        <v>-0.15</v>
      </c>
      <c r="G5347" s="32">
        <f>VLOOKUP($J5341,ASBVs!$A$2:$AP$1041,25,FALSE)</f>
        <v>3.47</v>
      </c>
      <c r="H5347" s="32">
        <f>VLOOKUP($J5341,ASBVs!$A$2:$AP$1041,27,FALSE)</f>
        <v>1.5</v>
      </c>
      <c r="I5347" s="86"/>
      <c r="J5347" s="86"/>
    </row>
    <row r="5348" spans="2:10" ht="12.6" customHeight="1" x14ac:dyDescent="0.3">
      <c r="B5348" s="33">
        <f>VLOOKUP($J5341,ASBVs!$A$2:$AP$1041,34,FALSE)</f>
        <v>42</v>
      </c>
      <c r="C5348" s="33">
        <f>VLOOKUP($J5341,ASBVs!$A$2:$AP$1041,36,FALSE)</f>
        <v>50</v>
      </c>
      <c r="D5348" s="33">
        <f>VLOOKUP($J5341,ASBVs!$A$2:$AP$1041,38,FALSE)</f>
        <v>36</v>
      </c>
      <c r="E5348" s="33">
        <f>VLOOKUP($J5341,ASBVs!$A$2:$AP$1041,30,FALSE)</f>
        <v>59</v>
      </c>
      <c r="F5348" s="33">
        <f>VLOOKUP($J5341,ASBVs!$A$2:$AP$1041,24,FALSE)</f>
        <v>51</v>
      </c>
      <c r="G5348" s="33">
        <f>VLOOKUP($J5341,ASBVs!$A$2:$AP$1041,26,FALSE)</f>
        <v>50</v>
      </c>
      <c r="H5348" s="33">
        <f>VLOOKUP($J5341,ASBVs!$A$2:$AP$1041,28,FALSE)</f>
        <v>52</v>
      </c>
      <c r="I5348" s="99">
        <f>VLOOKUP($J5341,ASBVs!$A$2:$AQ$1041,43,FALSE)</f>
        <v>5.67</v>
      </c>
      <c r="J5348" s="79"/>
    </row>
    <row r="5349" spans="2:10" ht="12.6" customHeight="1" x14ac:dyDescent="0.3">
      <c r="B5349" s="87" t="s">
        <v>2695</v>
      </c>
      <c r="C5349" s="88"/>
      <c r="D5349" s="89" t="s">
        <v>2699</v>
      </c>
      <c r="E5349" s="90"/>
      <c r="F5349" s="91" t="str">
        <f>VLOOKUP($J5341,ASBVs!$A$2:$F$1041,6,FALSE)</f>
        <v xml:space="preserve">Young Gun </v>
      </c>
      <c r="G5349" s="34" t="s">
        <v>2669</v>
      </c>
      <c r="H5349" s="35" t="str">
        <f>VLOOKUP($J5341,ASBVs!$A$2:$AU$1041,46,FALSE)</f>
        <v>2</v>
      </c>
      <c r="I5349" s="34" t="s">
        <v>2670</v>
      </c>
      <c r="J5349" s="35" t="str">
        <f>VLOOKUP($J5341,ASBVs!$A$2:$AU$1041,47,FALSE)</f>
        <v>3</v>
      </c>
    </row>
    <row r="5350" spans="2:10" ht="12.6" customHeight="1" x14ac:dyDescent="0.3">
      <c r="B5350" s="93">
        <f>VLOOKUP($J5341,ASBVs!$A$2:$AS$1041,45,FALSE)</f>
        <v>127.73</v>
      </c>
      <c r="C5350" s="94"/>
      <c r="D5350" s="93">
        <f>VLOOKUP($J5341,ASBVs!$A$2:$AS$1041,44,FALSE)</f>
        <v>164.01</v>
      </c>
      <c r="E5350" s="94"/>
      <c r="F5350" s="92"/>
      <c r="G5350" s="34" t="s">
        <v>2671</v>
      </c>
      <c r="H5350" s="35" t="str">
        <f>VLOOKUP($J5341,ASBVs!$A$2:$AW$1041,48,FALSE)</f>
        <v>2</v>
      </c>
      <c r="I5350" s="34" t="s">
        <v>2672</v>
      </c>
      <c r="J5350" s="35">
        <f>VLOOKUP($J5341,ASBVs!$A$2:$AW$1041,49,FALSE)</f>
        <v>3</v>
      </c>
    </row>
    <row r="5351" spans="2:10" ht="12.6" customHeight="1" x14ac:dyDescent="0.3">
      <c r="B5351" s="36" t="s">
        <v>2696</v>
      </c>
      <c r="C5351" s="95" t="str">
        <f>VLOOKUP($J5341,ASBVs!$A$2:$E$1041,5,FALSE)</f>
        <v xml:space="preserve">Individual </v>
      </c>
      <c r="D5351" s="96"/>
      <c r="E5351" s="97" t="s">
        <v>2697</v>
      </c>
      <c r="F5351" s="98"/>
      <c r="G5351" s="74"/>
      <c r="H5351" s="75"/>
      <c r="I5351" s="37" t="s">
        <v>2698</v>
      </c>
      <c r="J5351" s="38"/>
    </row>
    <row r="5353" spans="2:10" ht="12.6" customHeight="1" x14ac:dyDescent="0.3">
      <c r="B5353" s="76" t="s">
        <v>2692</v>
      </c>
      <c r="C5353" s="77"/>
      <c r="D5353" s="20" t="str">
        <f>VLOOKUP($J5353,ASBVs!$A$2:$B$1041,2,FALSE)</f>
        <v>223474</v>
      </c>
      <c r="E5353" s="21"/>
      <c r="F5353" s="22" t="str">
        <f>VLOOKUP($J5353,ASBVs!$A$2:$J$1041,10,FALSE)</f>
        <v>Twin</v>
      </c>
      <c r="G5353" s="78" t="str">
        <f>VLOOKUP($J5353,ASBVs!$A$2:$AX$1041,50,FALSE)</f>
        <v>«««««</v>
      </c>
      <c r="H5353" s="79"/>
      <c r="I5353" s="23" t="s">
        <v>2693</v>
      </c>
      <c r="J5353" s="24">
        <v>437</v>
      </c>
    </row>
    <row r="5354" spans="2:10" ht="12.6" customHeight="1" x14ac:dyDescent="0.3">
      <c r="B5354" s="25" t="s">
        <v>2694</v>
      </c>
      <c r="C5354" s="80" t="str">
        <f>VLOOKUP($J5353,ASBVs!$A$2:$H$1041,8,FALSE)</f>
        <v>205728</v>
      </c>
      <c r="D5354" s="80"/>
      <c r="E5354" s="81"/>
      <c r="F5354" s="26" t="s">
        <v>2639</v>
      </c>
      <c r="G5354" s="82">
        <f>VLOOKUP($J5353,ASBVs!$A$2:$I$1041,9,FALSE)</f>
        <v>44698</v>
      </c>
      <c r="H5354" s="83"/>
      <c r="I5354" s="83"/>
      <c r="J5354" s="84"/>
    </row>
    <row r="5355" spans="2:10" ht="12.6" customHeight="1" x14ac:dyDescent="0.3">
      <c r="B5355" s="27" t="s">
        <v>0</v>
      </c>
      <c r="C5355" s="28" t="s">
        <v>1</v>
      </c>
      <c r="D5355" s="28" t="s">
        <v>2</v>
      </c>
      <c r="E5355" s="28" t="s">
        <v>3</v>
      </c>
      <c r="F5355" s="27" t="s">
        <v>4</v>
      </c>
      <c r="G5355" s="28" t="s">
        <v>1093</v>
      </c>
      <c r="H5355" s="28" t="s">
        <v>1092</v>
      </c>
      <c r="I5355" s="28" t="s">
        <v>5</v>
      </c>
      <c r="J5355" s="28" t="s">
        <v>2652</v>
      </c>
    </row>
    <row r="5356" spans="2:10" ht="12.6" customHeight="1" x14ac:dyDescent="0.3">
      <c r="B5356" s="29">
        <f>VLOOKUP($J5353,ASBVs!$A$2:$AP$1041,11,FALSE)</f>
        <v>0.35</v>
      </c>
      <c r="C5356" s="29">
        <f>VLOOKUP($J5353,ASBVs!$A$2:$AP$1041,13,FALSE)</f>
        <v>9.17</v>
      </c>
      <c r="D5356" s="29">
        <f>VLOOKUP($J5353,ASBVs!$A$2:$AP$1041,15,FALSE)</f>
        <v>17.11</v>
      </c>
      <c r="E5356" s="29">
        <f>VLOOKUP($J5353,ASBVs!$A$2:$AP$1041,17,FALSE)</f>
        <v>0.8</v>
      </c>
      <c r="F5356" s="29">
        <f>VLOOKUP($J5353,ASBVs!$A$2:$AP$1041,19,FALSE)</f>
        <v>1.95</v>
      </c>
      <c r="G5356" s="39">
        <f>VLOOKUP($J5353,ASBVs!$A$2:$AP$1041,41,FALSE)</f>
        <v>0.49</v>
      </c>
      <c r="H5356" s="39">
        <f>VLOOKUP($J5353,ASBVs!$A$2:$AP$1041,39,FALSE)</f>
        <v>0.28999999999999998</v>
      </c>
      <c r="I5356" s="29">
        <f>VLOOKUP($J5353,ASBVs!$A$2:$AP$1041,21,FALSE)</f>
        <v>-0.08</v>
      </c>
      <c r="J5356" s="39">
        <f>VLOOKUP($J5353,ASBVs!$A$2:$AP$1041,31,FALSE)</f>
        <v>0.28999999999999998</v>
      </c>
    </row>
    <row r="5357" spans="2:10" ht="12.6" customHeight="1" x14ac:dyDescent="0.3">
      <c r="B5357" s="29">
        <f>VLOOKUP($J5353,ASBVs!$A$2:$AP$1041,12,FALSE)</f>
        <v>66</v>
      </c>
      <c r="C5357" s="29">
        <f>VLOOKUP($J5353,ASBVs!$A$2:$AP$1041,14,FALSE)</f>
        <v>72</v>
      </c>
      <c r="D5357" s="29">
        <f>VLOOKUP($J5353,ASBVs!$A$2:$AP$1041,16,FALSE)</f>
        <v>60</v>
      </c>
      <c r="E5357" s="29">
        <f>VLOOKUP($J5353,ASBVs!$A$2:$AP$1041,18,FALSE)</f>
        <v>70</v>
      </c>
      <c r="F5357" s="29">
        <f>VLOOKUP($J5353,ASBVs!$A$2:$AP$1041,20,FALSE)</f>
        <v>68</v>
      </c>
      <c r="G5357" s="29">
        <f>VLOOKUP($J5353,ASBVs!$A$2:$AP$1041,42,FALSE)</f>
        <v>48</v>
      </c>
      <c r="H5357" s="29">
        <f>VLOOKUP($J5353,ASBVs!$A$2:$AP$1041,40,FALSE)</f>
        <v>43</v>
      </c>
      <c r="I5357" s="29">
        <f>VLOOKUP($J5353,ASBVs!$A$2:$AP$1041,22,FALSE)</f>
        <v>53</v>
      </c>
      <c r="J5357" s="29">
        <f>VLOOKUP($J5353,ASBVs!$A$2:$AP$1041,32,FALSE)</f>
        <v>47</v>
      </c>
    </row>
    <row r="5358" spans="2:10" ht="12.6" customHeight="1" x14ac:dyDescent="0.3">
      <c r="B5358" s="31" t="s">
        <v>1089</v>
      </c>
      <c r="C5358" s="27" t="s">
        <v>1090</v>
      </c>
      <c r="D5358" s="27" t="s">
        <v>1091</v>
      </c>
      <c r="E5358" s="27" t="s">
        <v>8</v>
      </c>
      <c r="F5358" s="27" t="s">
        <v>6</v>
      </c>
      <c r="G5358" s="27" t="s">
        <v>7</v>
      </c>
      <c r="H5358" s="27" t="s">
        <v>2638</v>
      </c>
      <c r="I5358" s="85" t="s">
        <v>2700</v>
      </c>
      <c r="J5358" s="86"/>
    </row>
    <row r="5359" spans="2:10" ht="12.6" customHeight="1" x14ac:dyDescent="0.3">
      <c r="B5359" s="30">
        <f>VLOOKUP($J5353,ASBVs!$A$2:$AP$1041,33,FALSE)</f>
        <v>0.05</v>
      </c>
      <c r="C5359" s="30">
        <f>VLOOKUP($J5353,ASBVs!$A$2:$AP$1041,35,FALSE)</f>
        <v>0.28999999999999998</v>
      </c>
      <c r="D5359" s="30">
        <f>VLOOKUP($J5353,ASBVs!$A$2:$AP$1041,37,FALSE)</f>
        <v>1E-3</v>
      </c>
      <c r="E5359" s="32">
        <f>VLOOKUP($J5353,ASBVs!$A$2:$AP$1041,29,FALSE)</f>
        <v>3.97</v>
      </c>
      <c r="F5359" s="32">
        <f>VLOOKUP($J5353,ASBVs!$A$2:$AP$1041,23,FALSE)</f>
        <v>-0.03</v>
      </c>
      <c r="G5359" s="32">
        <f>VLOOKUP($J5353,ASBVs!$A$2:$AP$1041,25,FALSE)</f>
        <v>2.56</v>
      </c>
      <c r="H5359" s="32">
        <f>VLOOKUP($J5353,ASBVs!$A$2:$AP$1041,27,FALSE)</f>
        <v>2.4500000000000002</v>
      </c>
      <c r="I5359" s="86"/>
      <c r="J5359" s="86"/>
    </row>
    <row r="5360" spans="2:10" ht="12.6" customHeight="1" x14ac:dyDescent="0.3">
      <c r="B5360" s="33">
        <f>VLOOKUP($J5353,ASBVs!$A$2:$AP$1041,34,FALSE)</f>
        <v>39</v>
      </c>
      <c r="C5360" s="33">
        <f>VLOOKUP($J5353,ASBVs!$A$2:$AP$1041,36,FALSE)</f>
        <v>46</v>
      </c>
      <c r="D5360" s="33">
        <f>VLOOKUP($J5353,ASBVs!$A$2:$AP$1041,38,FALSE)</f>
        <v>33</v>
      </c>
      <c r="E5360" s="33">
        <f>VLOOKUP($J5353,ASBVs!$A$2:$AP$1041,30,FALSE)</f>
        <v>61</v>
      </c>
      <c r="F5360" s="33">
        <f>VLOOKUP($J5353,ASBVs!$A$2:$AP$1041,24,FALSE)</f>
        <v>43</v>
      </c>
      <c r="G5360" s="33">
        <f>VLOOKUP($J5353,ASBVs!$A$2:$AP$1041,26,FALSE)</f>
        <v>43</v>
      </c>
      <c r="H5360" s="33">
        <f>VLOOKUP($J5353,ASBVs!$A$2:$AP$1041,28,FALSE)</f>
        <v>52</v>
      </c>
      <c r="I5360" s="99">
        <f>VLOOKUP($J5353,ASBVs!$A$2:$AQ$1041,43,FALSE)</f>
        <v>9.09</v>
      </c>
      <c r="J5360" s="79"/>
    </row>
    <row r="5361" spans="2:10" ht="12.6" customHeight="1" x14ac:dyDescent="0.3">
      <c r="B5361" s="87" t="s">
        <v>2695</v>
      </c>
      <c r="C5361" s="88"/>
      <c r="D5361" s="89" t="s">
        <v>2699</v>
      </c>
      <c r="E5361" s="90"/>
      <c r="F5361" s="91" t="str">
        <f>VLOOKUP($J5353,ASBVs!$A$2:$F$1041,6,FALSE)</f>
        <v xml:space="preserve">Young Gun </v>
      </c>
      <c r="G5361" s="34" t="s">
        <v>2669</v>
      </c>
      <c r="H5361" s="35" t="str">
        <f>VLOOKUP($J5353,ASBVs!$A$2:$AU$1041,46,FALSE)</f>
        <v>2</v>
      </c>
      <c r="I5361" s="34" t="s">
        <v>2670</v>
      </c>
      <c r="J5361" s="35" t="str">
        <f>VLOOKUP($J5353,ASBVs!$A$2:$AU$1041,47,FALSE)</f>
        <v>3</v>
      </c>
    </row>
    <row r="5362" spans="2:10" ht="12.6" customHeight="1" x14ac:dyDescent="0.3">
      <c r="B5362" s="93">
        <f>VLOOKUP($J5353,ASBVs!$A$2:$AS$1041,45,FALSE)</f>
        <v>126.64</v>
      </c>
      <c r="C5362" s="94"/>
      <c r="D5362" s="93">
        <f>VLOOKUP($J5353,ASBVs!$A$2:$AS$1041,44,FALSE)</f>
        <v>165.78</v>
      </c>
      <c r="E5362" s="94"/>
      <c r="F5362" s="92"/>
      <c r="G5362" s="34" t="s">
        <v>2671</v>
      </c>
      <c r="H5362" s="35" t="str">
        <f>VLOOKUP($J5353,ASBVs!$A$2:$AW$1041,48,FALSE)</f>
        <v>3</v>
      </c>
      <c r="I5362" s="34" t="s">
        <v>2672</v>
      </c>
      <c r="J5362" s="35">
        <f>VLOOKUP($J5353,ASBVs!$A$2:$AW$1041,49,FALSE)</f>
        <v>3</v>
      </c>
    </row>
    <row r="5363" spans="2:10" ht="12.6" customHeight="1" x14ac:dyDescent="0.3">
      <c r="B5363" s="36" t="s">
        <v>2696</v>
      </c>
      <c r="C5363" s="95" t="str">
        <f>VLOOKUP($J5353,ASBVs!$A$2:$E$1041,5,FALSE)</f>
        <v xml:space="preserve">Individual </v>
      </c>
      <c r="D5363" s="96"/>
      <c r="E5363" s="97" t="s">
        <v>2697</v>
      </c>
      <c r="F5363" s="98"/>
      <c r="G5363" s="74"/>
      <c r="H5363" s="75"/>
      <c r="I5363" s="37" t="s">
        <v>2698</v>
      </c>
      <c r="J5363" s="38"/>
    </row>
    <row r="5365" spans="2:10" ht="12.6" customHeight="1" x14ac:dyDescent="0.3">
      <c r="B5365" s="76" t="s">
        <v>2692</v>
      </c>
      <c r="C5365" s="77"/>
      <c r="D5365" s="20" t="str">
        <f>VLOOKUP($J5365,ASBVs!$A$2:$B$1041,2,FALSE)</f>
        <v>223251</v>
      </c>
      <c r="E5365" s="21"/>
      <c r="F5365" s="22" t="str">
        <f>VLOOKUP($J5365,ASBVs!$A$2:$J$1041,10,FALSE)</f>
        <v>Twin</v>
      </c>
      <c r="G5365" s="78" t="str">
        <f>VLOOKUP($J5365,ASBVs!$A$2:$AX$1041,50,FALSE)</f>
        <v>«««««</v>
      </c>
      <c r="H5365" s="79"/>
      <c r="I5365" s="23" t="s">
        <v>2693</v>
      </c>
      <c r="J5365" s="24">
        <v>438</v>
      </c>
    </row>
    <row r="5366" spans="2:10" ht="12.6" customHeight="1" x14ac:dyDescent="0.3">
      <c r="B5366" s="25" t="s">
        <v>2694</v>
      </c>
      <c r="C5366" s="80" t="str">
        <f>VLOOKUP($J5365,ASBVs!$A$2:$H$1041,8,FALSE)</f>
        <v>206625</v>
      </c>
      <c r="D5366" s="80"/>
      <c r="E5366" s="81"/>
      <c r="F5366" s="26" t="s">
        <v>2639</v>
      </c>
      <c r="G5366" s="82">
        <f>VLOOKUP($J5365,ASBVs!$A$2:$I$1041,9,FALSE)</f>
        <v>44688</v>
      </c>
      <c r="H5366" s="83"/>
      <c r="I5366" s="83"/>
      <c r="J5366" s="84"/>
    </row>
    <row r="5367" spans="2:10" ht="12.6" customHeight="1" x14ac:dyDescent="0.3">
      <c r="B5367" s="27" t="s">
        <v>0</v>
      </c>
      <c r="C5367" s="28" t="s">
        <v>1</v>
      </c>
      <c r="D5367" s="28" t="s">
        <v>2</v>
      </c>
      <c r="E5367" s="28" t="s">
        <v>3</v>
      </c>
      <c r="F5367" s="27" t="s">
        <v>4</v>
      </c>
      <c r="G5367" s="28" t="s">
        <v>1093</v>
      </c>
      <c r="H5367" s="28" t="s">
        <v>1092</v>
      </c>
      <c r="I5367" s="28" t="s">
        <v>5</v>
      </c>
      <c r="J5367" s="28" t="s">
        <v>2652</v>
      </c>
    </row>
    <row r="5368" spans="2:10" ht="12.6" customHeight="1" x14ac:dyDescent="0.3">
      <c r="B5368" s="29">
        <f>VLOOKUP($J5365,ASBVs!$A$2:$AP$1041,11,FALSE)</f>
        <v>0.43</v>
      </c>
      <c r="C5368" s="29">
        <f>VLOOKUP($J5365,ASBVs!$A$2:$AP$1041,13,FALSE)</f>
        <v>8.69</v>
      </c>
      <c r="D5368" s="29">
        <f>VLOOKUP($J5365,ASBVs!$A$2:$AP$1041,15,FALSE)</f>
        <v>13.42</v>
      </c>
      <c r="E5368" s="29">
        <f>VLOOKUP($J5365,ASBVs!$A$2:$AP$1041,17,FALSE)</f>
        <v>0.83</v>
      </c>
      <c r="F5368" s="29">
        <f>VLOOKUP($J5365,ASBVs!$A$2:$AP$1041,19,FALSE)</f>
        <v>1.57</v>
      </c>
      <c r="G5368" s="39">
        <f>VLOOKUP($J5365,ASBVs!$A$2:$AP$1041,41,FALSE)</f>
        <v>0.41</v>
      </c>
      <c r="H5368" s="39">
        <f>VLOOKUP($J5365,ASBVs!$A$2:$AP$1041,39,FALSE)</f>
        <v>0.25</v>
      </c>
      <c r="I5368" s="29">
        <f>VLOOKUP($J5365,ASBVs!$A$2:$AP$1041,21,FALSE)</f>
        <v>-0.24</v>
      </c>
      <c r="J5368" s="39">
        <f>VLOOKUP($J5365,ASBVs!$A$2:$AP$1041,31,FALSE)</f>
        <v>0.28000000000000003</v>
      </c>
    </row>
    <row r="5369" spans="2:10" ht="12.6" customHeight="1" x14ac:dyDescent="0.3">
      <c r="B5369" s="29">
        <f>VLOOKUP($J5365,ASBVs!$A$2:$AP$1041,12,FALSE)</f>
        <v>68</v>
      </c>
      <c r="C5369" s="29">
        <f>VLOOKUP($J5365,ASBVs!$A$2:$AP$1041,14,FALSE)</f>
        <v>73</v>
      </c>
      <c r="D5369" s="29">
        <f>VLOOKUP($J5365,ASBVs!$A$2:$AP$1041,16,FALSE)</f>
        <v>61</v>
      </c>
      <c r="E5369" s="29">
        <f>VLOOKUP($J5365,ASBVs!$A$2:$AP$1041,18,FALSE)</f>
        <v>71</v>
      </c>
      <c r="F5369" s="29">
        <f>VLOOKUP($J5365,ASBVs!$A$2:$AP$1041,20,FALSE)</f>
        <v>69</v>
      </c>
      <c r="G5369" s="29">
        <f>VLOOKUP($J5365,ASBVs!$A$2:$AP$1041,42,FALSE)</f>
        <v>57</v>
      </c>
      <c r="H5369" s="29">
        <f>VLOOKUP($J5365,ASBVs!$A$2:$AP$1041,40,FALSE)</f>
        <v>49</v>
      </c>
      <c r="I5369" s="29">
        <f>VLOOKUP($J5365,ASBVs!$A$2:$AP$1041,22,FALSE)</f>
        <v>60</v>
      </c>
      <c r="J5369" s="29">
        <f>VLOOKUP($J5365,ASBVs!$A$2:$AP$1041,32,FALSE)</f>
        <v>55</v>
      </c>
    </row>
    <row r="5370" spans="2:10" ht="12.6" customHeight="1" x14ac:dyDescent="0.3">
      <c r="B5370" s="31" t="s">
        <v>1089</v>
      </c>
      <c r="C5370" s="27" t="s">
        <v>1090</v>
      </c>
      <c r="D5370" s="27" t="s">
        <v>1091</v>
      </c>
      <c r="E5370" s="27" t="s">
        <v>8</v>
      </c>
      <c r="F5370" s="27" t="s">
        <v>6</v>
      </c>
      <c r="G5370" s="27" t="s">
        <v>7</v>
      </c>
      <c r="H5370" s="27" t="s">
        <v>2638</v>
      </c>
      <c r="I5370" s="85" t="s">
        <v>2700</v>
      </c>
      <c r="J5370" s="86"/>
    </row>
    <row r="5371" spans="2:10" ht="12.6" customHeight="1" x14ac:dyDescent="0.3">
      <c r="B5371" s="30">
        <f>VLOOKUP($J5365,ASBVs!$A$2:$AP$1041,33,FALSE)</f>
        <v>0.04</v>
      </c>
      <c r="C5371" s="30">
        <f>VLOOKUP($J5365,ASBVs!$A$2:$AP$1041,35,FALSE)</f>
        <v>0.2</v>
      </c>
      <c r="D5371" s="30">
        <f>VLOOKUP($J5365,ASBVs!$A$2:$AP$1041,37,FALSE)</f>
        <v>0.02</v>
      </c>
      <c r="E5371" s="32">
        <f>VLOOKUP($J5365,ASBVs!$A$2:$AP$1041,29,FALSE)</f>
        <v>3.81</v>
      </c>
      <c r="F5371" s="32">
        <f>VLOOKUP($J5365,ASBVs!$A$2:$AP$1041,23,FALSE)</f>
        <v>0.02</v>
      </c>
      <c r="G5371" s="32">
        <f>VLOOKUP($J5365,ASBVs!$A$2:$AP$1041,25,FALSE)</f>
        <v>3.39</v>
      </c>
      <c r="H5371" s="32">
        <f>VLOOKUP($J5365,ASBVs!$A$2:$AP$1041,27,FALSE)</f>
        <v>1.55</v>
      </c>
      <c r="I5371" s="86"/>
      <c r="J5371" s="86"/>
    </row>
    <row r="5372" spans="2:10" ht="12.6" customHeight="1" x14ac:dyDescent="0.3">
      <c r="B5372" s="33">
        <f>VLOOKUP($J5365,ASBVs!$A$2:$AP$1041,34,FALSE)</f>
        <v>44</v>
      </c>
      <c r="C5372" s="33">
        <f>VLOOKUP($J5365,ASBVs!$A$2:$AP$1041,36,FALSE)</f>
        <v>52</v>
      </c>
      <c r="D5372" s="33">
        <f>VLOOKUP($J5365,ASBVs!$A$2:$AP$1041,38,FALSE)</f>
        <v>38</v>
      </c>
      <c r="E5372" s="33">
        <f>VLOOKUP($J5365,ASBVs!$A$2:$AP$1041,30,FALSE)</f>
        <v>63</v>
      </c>
      <c r="F5372" s="33">
        <f>VLOOKUP($J5365,ASBVs!$A$2:$AP$1041,24,FALSE)</f>
        <v>50</v>
      </c>
      <c r="G5372" s="33">
        <f>VLOOKUP($J5365,ASBVs!$A$2:$AP$1041,26,FALSE)</f>
        <v>50</v>
      </c>
      <c r="H5372" s="33">
        <f>VLOOKUP($J5365,ASBVs!$A$2:$AP$1041,28,FALSE)</f>
        <v>55</v>
      </c>
      <c r="I5372" s="99">
        <f>VLOOKUP($J5365,ASBVs!$A$2:$AQ$1041,43,FALSE)</f>
        <v>8.4499999999999993</v>
      </c>
      <c r="J5372" s="79"/>
    </row>
    <row r="5373" spans="2:10" ht="12.6" customHeight="1" x14ac:dyDescent="0.3">
      <c r="B5373" s="87" t="s">
        <v>2695</v>
      </c>
      <c r="C5373" s="88"/>
      <c r="D5373" s="89" t="s">
        <v>2699</v>
      </c>
      <c r="E5373" s="90"/>
      <c r="F5373" s="91" t="str">
        <f>VLOOKUP($J5365,ASBVs!$A$2:$F$1041,6,FALSE)</f>
        <v xml:space="preserve">Young Gun </v>
      </c>
      <c r="G5373" s="34" t="s">
        <v>2669</v>
      </c>
      <c r="H5373" s="35" t="str">
        <f>VLOOKUP($J5365,ASBVs!$A$2:$AU$1041,46,FALSE)</f>
        <v>2</v>
      </c>
      <c r="I5373" s="34" t="s">
        <v>2670</v>
      </c>
      <c r="J5373" s="35" t="str">
        <f>VLOOKUP($J5365,ASBVs!$A$2:$AU$1041,47,FALSE)</f>
        <v>2</v>
      </c>
    </row>
    <row r="5374" spans="2:10" ht="12.6" customHeight="1" x14ac:dyDescent="0.3">
      <c r="B5374" s="93">
        <f>VLOOKUP($J5365,ASBVs!$A$2:$AS$1041,45,FALSE)</f>
        <v>126.07</v>
      </c>
      <c r="C5374" s="94"/>
      <c r="D5374" s="93">
        <f>VLOOKUP($J5365,ASBVs!$A$2:$AS$1041,44,FALSE)</f>
        <v>156.65</v>
      </c>
      <c r="E5374" s="94"/>
      <c r="F5374" s="92"/>
      <c r="G5374" s="34" t="s">
        <v>2671</v>
      </c>
      <c r="H5374" s="35" t="str">
        <f>VLOOKUP($J5365,ASBVs!$A$2:$AW$1041,48,FALSE)</f>
        <v>2</v>
      </c>
      <c r="I5374" s="34" t="s">
        <v>2672</v>
      </c>
      <c r="J5374" s="35">
        <f>VLOOKUP($J5365,ASBVs!$A$2:$AW$1041,49,FALSE)</f>
        <v>4</v>
      </c>
    </row>
    <row r="5375" spans="2:10" ht="12.6" customHeight="1" x14ac:dyDescent="0.3">
      <c r="B5375" s="36" t="s">
        <v>2696</v>
      </c>
      <c r="C5375" s="95" t="str">
        <f>VLOOKUP($J5365,ASBVs!$A$2:$E$1041,5,FALSE)</f>
        <v xml:space="preserve">Individual </v>
      </c>
      <c r="D5375" s="96"/>
      <c r="E5375" s="97" t="s">
        <v>2697</v>
      </c>
      <c r="F5375" s="98"/>
      <c r="G5375" s="74"/>
      <c r="H5375" s="75"/>
      <c r="I5375" s="37" t="s">
        <v>2698</v>
      </c>
      <c r="J5375" s="38"/>
    </row>
    <row r="5377" spans="2:10" ht="12.6" customHeight="1" x14ac:dyDescent="0.3">
      <c r="B5377" s="76" t="s">
        <v>2692</v>
      </c>
      <c r="C5377" s="77"/>
      <c r="D5377" s="20" t="str">
        <f>VLOOKUP($J5377,ASBVs!$A$2:$B$1041,2,FALSE)</f>
        <v>226581</v>
      </c>
      <c r="E5377" s="21"/>
      <c r="F5377" s="22" t="str">
        <f>VLOOKUP($J5377,ASBVs!$A$2:$J$1041,10,FALSE)</f>
        <v>Single</v>
      </c>
      <c r="G5377" s="78" t="str">
        <f>VLOOKUP($J5377,ASBVs!$A$2:$AX$1041,50,FALSE)</f>
        <v xml:space="preserve"> </v>
      </c>
      <c r="H5377" s="79"/>
      <c r="I5377" s="23" t="s">
        <v>2693</v>
      </c>
      <c r="J5377" s="24">
        <v>439</v>
      </c>
    </row>
    <row r="5378" spans="2:10" ht="12.6" customHeight="1" x14ac:dyDescent="0.3">
      <c r="B5378" s="25" t="s">
        <v>2694</v>
      </c>
      <c r="C5378" s="80" t="str">
        <f>VLOOKUP($J5377,ASBVs!$A$2:$H$1041,8,FALSE)</f>
        <v>218823</v>
      </c>
      <c r="D5378" s="80"/>
      <c r="E5378" s="81"/>
      <c r="F5378" s="26" t="s">
        <v>2639</v>
      </c>
      <c r="G5378" s="82">
        <f>VLOOKUP($J5377,ASBVs!$A$2:$I$1041,9,FALSE)</f>
        <v>44735</v>
      </c>
      <c r="H5378" s="83"/>
      <c r="I5378" s="83"/>
      <c r="J5378" s="84"/>
    </row>
    <row r="5379" spans="2:10" ht="12.6" customHeight="1" x14ac:dyDescent="0.3">
      <c r="B5379" s="27" t="s">
        <v>0</v>
      </c>
      <c r="C5379" s="28" t="s">
        <v>1</v>
      </c>
      <c r="D5379" s="28" t="s">
        <v>2</v>
      </c>
      <c r="E5379" s="28" t="s">
        <v>3</v>
      </c>
      <c r="F5379" s="27" t="s">
        <v>4</v>
      </c>
      <c r="G5379" s="28" t="s">
        <v>1093</v>
      </c>
      <c r="H5379" s="28" t="s">
        <v>1092</v>
      </c>
      <c r="I5379" s="28" t="s">
        <v>5</v>
      </c>
      <c r="J5379" s="28" t="s">
        <v>2652</v>
      </c>
    </row>
    <row r="5380" spans="2:10" ht="12.6" customHeight="1" x14ac:dyDescent="0.3">
      <c r="B5380" s="29">
        <f>VLOOKUP($J5377,ASBVs!$A$2:$AP$1041,11,FALSE)</f>
        <v>0.56999999999999995</v>
      </c>
      <c r="C5380" s="29">
        <f>VLOOKUP($J5377,ASBVs!$A$2:$AP$1041,13,FALSE)</f>
        <v>9.65</v>
      </c>
      <c r="D5380" s="29">
        <f>VLOOKUP($J5377,ASBVs!$A$2:$AP$1041,15,FALSE)</f>
        <v>14.11</v>
      </c>
      <c r="E5380" s="29">
        <f>VLOOKUP($J5377,ASBVs!$A$2:$AP$1041,17,FALSE)</f>
        <v>-0.56999999999999995</v>
      </c>
      <c r="F5380" s="29">
        <f>VLOOKUP($J5377,ASBVs!$A$2:$AP$1041,19,FALSE)</f>
        <v>0.91</v>
      </c>
      <c r="G5380" s="39">
        <f>VLOOKUP($J5377,ASBVs!$A$2:$AP$1041,41,FALSE)</f>
        <v>0.32</v>
      </c>
      <c r="H5380" s="39">
        <f>VLOOKUP($J5377,ASBVs!$A$2:$AP$1041,39,FALSE)</f>
        <v>0.19</v>
      </c>
      <c r="I5380" s="29">
        <f>VLOOKUP($J5377,ASBVs!$A$2:$AP$1041,21,FALSE)</f>
        <v>0.79</v>
      </c>
      <c r="J5380" s="39">
        <f>VLOOKUP($J5377,ASBVs!$A$2:$AP$1041,31,FALSE)</f>
        <v>0.2</v>
      </c>
    </row>
    <row r="5381" spans="2:10" ht="12.6" customHeight="1" x14ac:dyDescent="0.3">
      <c r="B5381" s="29">
        <f>VLOOKUP($J5377,ASBVs!$A$2:$AP$1041,12,FALSE)</f>
        <v>64</v>
      </c>
      <c r="C5381" s="29">
        <f>VLOOKUP($J5377,ASBVs!$A$2:$AP$1041,14,FALSE)</f>
        <v>68</v>
      </c>
      <c r="D5381" s="29">
        <f>VLOOKUP($J5377,ASBVs!$A$2:$AP$1041,16,FALSE)</f>
        <v>55</v>
      </c>
      <c r="E5381" s="29">
        <f>VLOOKUP($J5377,ASBVs!$A$2:$AP$1041,18,FALSE)</f>
        <v>62</v>
      </c>
      <c r="F5381" s="29">
        <f>VLOOKUP($J5377,ASBVs!$A$2:$AP$1041,20,FALSE)</f>
        <v>63</v>
      </c>
      <c r="G5381" s="29">
        <f>VLOOKUP($J5377,ASBVs!$A$2:$AP$1041,42,FALSE)</f>
        <v>47</v>
      </c>
      <c r="H5381" s="29">
        <f>VLOOKUP($J5377,ASBVs!$A$2:$AP$1041,40,FALSE)</f>
        <v>40</v>
      </c>
      <c r="I5381" s="29">
        <f>VLOOKUP($J5377,ASBVs!$A$2:$AP$1041,22,FALSE)</f>
        <v>49</v>
      </c>
      <c r="J5381" s="29">
        <f>VLOOKUP($J5377,ASBVs!$A$2:$AP$1041,32,FALSE)</f>
        <v>46</v>
      </c>
    </row>
    <row r="5382" spans="2:10" ht="12.6" customHeight="1" x14ac:dyDescent="0.3">
      <c r="B5382" s="31" t="s">
        <v>1089</v>
      </c>
      <c r="C5382" s="27" t="s">
        <v>1090</v>
      </c>
      <c r="D5382" s="27" t="s">
        <v>1091</v>
      </c>
      <c r="E5382" s="27" t="s">
        <v>8</v>
      </c>
      <c r="F5382" s="27" t="s">
        <v>6</v>
      </c>
      <c r="G5382" s="27" t="s">
        <v>7</v>
      </c>
      <c r="H5382" s="27" t="s">
        <v>2638</v>
      </c>
      <c r="I5382" s="85" t="s">
        <v>2700</v>
      </c>
      <c r="J5382" s="86"/>
    </row>
    <row r="5383" spans="2:10" ht="12.6" customHeight="1" x14ac:dyDescent="0.3">
      <c r="B5383" s="30">
        <f>VLOOKUP($J5377,ASBVs!$A$2:$AP$1041,33,FALSE)</f>
        <v>0.01</v>
      </c>
      <c r="C5383" s="30">
        <f>VLOOKUP($J5377,ASBVs!$A$2:$AP$1041,35,FALSE)</f>
        <v>0.18</v>
      </c>
      <c r="D5383" s="30">
        <f>VLOOKUP($J5377,ASBVs!$A$2:$AP$1041,37,FALSE)</f>
        <v>0.02</v>
      </c>
      <c r="E5383" s="32">
        <f>VLOOKUP($J5377,ASBVs!$A$2:$AP$1041,29,FALSE)</f>
        <v>5.25</v>
      </c>
      <c r="F5383" s="32">
        <f>VLOOKUP($J5377,ASBVs!$A$2:$AP$1041,23,FALSE)</f>
        <v>-0.18</v>
      </c>
      <c r="G5383" s="32">
        <f>VLOOKUP($J5377,ASBVs!$A$2:$AP$1041,25,FALSE)</f>
        <v>5.41</v>
      </c>
      <c r="H5383" s="32">
        <f>VLOOKUP($J5377,ASBVs!$A$2:$AP$1041,27,FALSE)</f>
        <v>1.42</v>
      </c>
      <c r="I5383" s="86"/>
      <c r="J5383" s="86"/>
    </row>
    <row r="5384" spans="2:10" ht="12.6" customHeight="1" x14ac:dyDescent="0.3">
      <c r="B5384" s="33">
        <f>VLOOKUP($J5377,ASBVs!$A$2:$AP$1041,34,FALSE)</f>
        <v>35</v>
      </c>
      <c r="C5384" s="33">
        <f>VLOOKUP($J5377,ASBVs!$A$2:$AP$1041,36,FALSE)</f>
        <v>43</v>
      </c>
      <c r="D5384" s="33">
        <f>VLOOKUP($J5377,ASBVs!$A$2:$AP$1041,38,FALSE)</f>
        <v>29</v>
      </c>
      <c r="E5384" s="33">
        <f>VLOOKUP($J5377,ASBVs!$A$2:$AP$1041,30,FALSE)</f>
        <v>57</v>
      </c>
      <c r="F5384" s="33">
        <f>VLOOKUP($J5377,ASBVs!$A$2:$AP$1041,24,FALSE)</f>
        <v>41</v>
      </c>
      <c r="G5384" s="33">
        <f>VLOOKUP($J5377,ASBVs!$A$2:$AP$1041,26,FALSE)</f>
        <v>41</v>
      </c>
      <c r="H5384" s="33">
        <f>VLOOKUP($J5377,ASBVs!$A$2:$AP$1041,28,FALSE)</f>
        <v>46</v>
      </c>
      <c r="I5384" s="99">
        <f>VLOOKUP($J5377,ASBVs!$A$2:$AQ$1041,43,FALSE)</f>
        <v>10.440000000000001</v>
      </c>
      <c r="J5384" s="79"/>
    </row>
    <row r="5385" spans="2:10" ht="12.6" customHeight="1" x14ac:dyDescent="0.3">
      <c r="B5385" s="87" t="s">
        <v>2695</v>
      </c>
      <c r="C5385" s="88"/>
      <c r="D5385" s="89" t="s">
        <v>2699</v>
      </c>
      <c r="E5385" s="90"/>
      <c r="F5385" s="91" t="str">
        <f>VLOOKUP($J5377,ASBVs!$A$2:$F$1041,6,FALSE)</f>
        <v xml:space="preserve">Young Gun </v>
      </c>
      <c r="G5385" s="34" t="s">
        <v>2669</v>
      </c>
      <c r="H5385" s="35" t="str">
        <f>VLOOKUP($J5377,ASBVs!$A$2:$AU$1041,46,FALSE)</f>
        <v>2</v>
      </c>
      <c r="I5385" s="34" t="s">
        <v>2670</v>
      </c>
      <c r="J5385" s="35" t="str">
        <f>VLOOKUP($J5377,ASBVs!$A$2:$AU$1041,47,FALSE)</f>
        <v>2</v>
      </c>
    </row>
    <row r="5386" spans="2:10" ht="12.6" customHeight="1" x14ac:dyDescent="0.3">
      <c r="B5386" s="93">
        <f>VLOOKUP($J5377,ASBVs!$A$2:$AS$1041,45,FALSE)</f>
        <v>125.85</v>
      </c>
      <c r="C5386" s="94"/>
      <c r="D5386" s="93">
        <f>VLOOKUP($J5377,ASBVs!$A$2:$AS$1041,44,FALSE)</f>
        <v>157.87</v>
      </c>
      <c r="E5386" s="94"/>
      <c r="F5386" s="92"/>
      <c r="G5386" s="34" t="s">
        <v>2671</v>
      </c>
      <c r="H5386" s="35" t="str">
        <f>VLOOKUP($J5377,ASBVs!$A$2:$AW$1041,48,FALSE)</f>
        <v>2</v>
      </c>
      <c r="I5386" s="34" t="s">
        <v>2672</v>
      </c>
      <c r="J5386" s="35">
        <f>VLOOKUP($J5377,ASBVs!$A$2:$AW$1041,49,FALSE)</f>
        <v>4</v>
      </c>
    </row>
    <row r="5387" spans="2:10" ht="12.6" customHeight="1" x14ac:dyDescent="0.3">
      <c r="B5387" s="36" t="s">
        <v>2696</v>
      </c>
      <c r="C5387" s="95" t="str">
        <f>VLOOKUP($J5377,ASBVs!$A$2:$E$1041,5,FALSE)</f>
        <v xml:space="preserve">Individual </v>
      </c>
      <c r="D5387" s="96"/>
      <c r="E5387" s="97" t="s">
        <v>2697</v>
      </c>
      <c r="F5387" s="98"/>
      <c r="G5387" s="74"/>
      <c r="H5387" s="75"/>
      <c r="I5387" s="37" t="s">
        <v>2698</v>
      </c>
      <c r="J5387" s="38"/>
    </row>
    <row r="5389" spans="2:10" ht="12.6" customHeight="1" x14ac:dyDescent="0.3">
      <c r="B5389" s="76" t="s">
        <v>2692</v>
      </c>
      <c r="C5389" s="77"/>
      <c r="D5389" s="20" t="str">
        <f>VLOOKUP($J5389,ASBVs!$A$2:$B$1041,2,FALSE)</f>
        <v>223913</v>
      </c>
      <c r="E5389" s="21"/>
      <c r="F5389" s="22" t="str">
        <f>VLOOKUP($J5389,ASBVs!$A$2:$J$1041,10,FALSE)</f>
        <v>Twin</v>
      </c>
      <c r="G5389" s="78" t="str">
        <f>VLOOKUP($J5389,ASBVs!$A$2:$AX$1041,50,FALSE)</f>
        <v xml:space="preserve"> </v>
      </c>
      <c r="H5389" s="79"/>
      <c r="I5389" s="23" t="s">
        <v>2693</v>
      </c>
      <c r="J5389" s="24">
        <v>440</v>
      </c>
    </row>
    <row r="5390" spans="2:10" ht="12.6" customHeight="1" x14ac:dyDescent="0.3">
      <c r="B5390" s="25" t="s">
        <v>2694</v>
      </c>
      <c r="C5390" s="80" t="str">
        <f>VLOOKUP($J5389,ASBVs!$A$2:$H$1041,8,FALSE)</f>
        <v>218909</v>
      </c>
      <c r="D5390" s="80"/>
      <c r="E5390" s="81"/>
      <c r="F5390" s="26" t="s">
        <v>2639</v>
      </c>
      <c r="G5390" s="82">
        <f>VLOOKUP($J5389,ASBVs!$A$2:$I$1041,9,FALSE)</f>
        <v>44705</v>
      </c>
      <c r="H5390" s="83"/>
      <c r="I5390" s="83"/>
      <c r="J5390" s="84"/>
    </row>
    <row r="5391" spans="2:10" ht="12.6" customHeight="1" x14ac:dyDescent="0.3">
      <c r="B5391" s="27" t="s">
        <v>0</v>
      </c>
      <c r="C5391" s="28" t="s">
        <v>1</v>
      </c>
      <c r="D5391" s="28" t="s">
        <v>2</v>
      </c>
      <c r="E5391" s="28" t="s">
        <v>3</v>
      </c>
      <c r="F5391" s="27" t="s">
        <v>4</v>
      </c>
      <c r="G5391" s="28" t="s">
        <v>1093</v>
      </c>
      <c r="H5391" s="28" t="s">
        <v>1092</v>
      </c>
      <c r="I5391" s="28" t="s">
        <v>5</v>
      </c>
      <c r="J5391" s="28" t="s">
        <v>2652</v>
      </c>
    </row>
    <row r="5392" spans="2:10" ht="12.6" customHeight="1" x14ac:dyDescent="0.3">
      <c r="B5392" s="29">
        <f>VLOOKUP($J5389,ASBVs!$A$2:$AP$1041,11,FALSE)</f>
        <v>0.44</v>
      </c>
      <c r="C5392" s="29">
        <f>VLOOKUP($J5389,ASBVs!$A$2:$AP$1041,13,FALSE)</f>
        <v>6.6</v>
      </c>
      <c r="D5392" s="29">
        <f>VLOOKUP($J5389,ASBVs!$A$2:$AP$1041,15,FALSE)</f>
        <v>10.44</v>
      </c>
      <c r="E5392" s="29">
        <f>VLOOKUP($J5389,ASBVs!$A$2:$AP$1041,17,FALSE)</f>
        <v>0.61</v>
      </c>
      <c r="F5392" s="29">
        <f>VLOOKUP($J5389,ASBVs!$A$2:$AP$1041,19,FALSE)</f>
        <v>1.52</v>
      </c>
      <c r="G5392" s="39">
        <f>VLOOKUP($J5389,ASBVs!$A$2:$AP$1041,41,FALSE)</f>
        <v>0.65</v>
      </c>
      <c r="H5392" s="39">
        <f>VLOOKUP($J5389,ASBVs!$A$2:$AP$1041,39,FALSE)</f>
        <v>0.35</v>
      </c>
      <c r="I5392" s="29">
        <f>VLOOKUP($J5389,ASBVs!$A$2:$AP$1041,21,FALSE)</f>
        <v>-0.68</v>
      </c>
      <c r="J5392" s="39">
        <f>VLOOKUP($J5389,ASBVs!$A$2:$AP$1041,31,FALSE)</f>
        <v>0.42</v>
      </c>
    </row>
    <row r="5393" spans="2:10" ht="12.6" customHeight="1" x14ac:dyDescent="0.3">
      <c r="B5393" s="29">
        <f>VLOOKUP($J5389,ASBVs!$A$2:$AP$1041,12,FALSE)</f>
        <v>68</v>
      </c>
      <c r="C5393" s="29">
        <f>VLOOKUP($J5389,ASBVs!$A$2:$AP$1041,14,FALSE)</f>
        <v>72</v>
      </c>
      <c r="D5393" s="29">
        <f>VLOOKUP($J5389,ASBVs!$A$2:$AP$1041,16,FALSE)</f>
        <v>64</v>
      </c>
      <c r="E5393" s="29">
        <f>VLOOKUP($J5389,ASBVs!$A$2:$AP$1041,18,FALSE)</f>
        <v>66</v>
      </c>
      <c r="F5393" s="29">
        <f>VLOOKUP($J5389,ASBVs!$A$2:$AP$1041,20,FALSE)</f>
        <v>65</v>
      </c>
      <c r="G5393" s="29">
        <f>VLOOKUP($J5389,ASBVs!$A$2:$AP$1041,42,FALSE)</f>
        <v>57</v>
      </c>
      <c r="H5393" s="29">
        <f>VLOOKUP($J5389,ASBVs!$A$2:$AP$1041,40,FALSE)</f>
        <v>52</v>
      </c>
      <c r="I5393" s="29">
        <f>VLOOKUP($J5389,ASBVs!$A$2:$AP$1041,22,FALSE)</f>
        <v>61</v>
      </c>
      <c r="J5393" s="29">
        <f>VLOOKUP($J5389,ASBVs!$A$2:$AP$1041,32,FALSE)</f>
        <v>55</v>
      </c>
    </row>
    <row r="5394" spans="2:10" ht="12.6" customHeight="1" x14ac:dyDescent="0.3">
      <c r="B5394" s="31" t="s">
        <v>1089</v>
      </c>
      <c r="C5394" s="27" t="s">
        <v>1090</v>
      </c>
      <c r="D5394" s="27" t="s">
        <v>1091</v>
      </c>
      <c r="E5394" s="27" t="s">
        <v>8</v>
      </c>
      <c r="F5394" s="27" t="s">
        <v>6</v>
      </c>
      <c r="G5394" s="27" t="s">
        <v>7</v>
      </c>
      <c r="H5394" s="27" t="s">
        <v>2638</v>
      </c>
      <c r="I5394" s="85" t="s">
        <v>2700</v>
      </c>
      <c r="J5394" s="86"/>
    </row>
    <row r="5395" spans="2:10" ht="12.6" customHeight="1" x14ac:dyDescent="0.3">
      <c r="B5395" s="30">
        <f>VLOOKUP($J5389,ASBVs!$A$2:$AP$1041,33,FALSE)</f>
        <v>0.08</v>
      </c>
      <c r="C5395" s="30">
        <f>VLOOKUP($J5389,ASBVs!$A$2:$AP$1041,35,FALSE)</f>
        <v>0.33</v>
      </c>
      <c r="D5395" s="30">
        <f>VLOOKUP($J5389,ASBVs!$A$2:$AP$1041,37,FALSE)</f>
        <v>1E-3</v>
      </c>
      <c r="E5395" s="32">
        <f>VLOOKUP($J5389,ASBVs!$A$2:$AP$1041,29,FALSE)</f>
        <v>3.37</v>
      </c>
      <c r="F5395" s="32">
        <f>VLOOKUP($J5389,ASBVs!$A$2:$AP$1041,23,FALSE)</f>
        <v>-0.31</v>
      </c>
      <c r="G5395" s="32">
        <f>VLOOKUP($J5389,ASBVs!$A$2:$AP$1041,25,FALSE)</f>
        <v>2.2200000000000002</v>
      </c>
      <c r="H5395" s="32">
        <f>VLOOKUP($J5389,ASBVs!$A$2:$AP$1041,27,FALSE)</f>
        <v>1.65</v>
      </c>
      <c r="I5395" s="86"/>
      <c r="J5395" s="86"/>
    </row>
    <row r="5396" spans="2:10" ht="12.6" customHeight="1" x14ac:dyDescent="0.3">
      <c r="B5396" s="33">
        <f>VLOOKUP($J5389,ASBVs!$A$2:$AP$1041,34,FALSE)</f>
        <v>46</v>
      </c>
      <c r="C5396" s="33">
        <f>VLOOKUP($J5389,ASBVs!$A$2:$AP$1041,36,FALSE)</f>
        <v>55</v>
      </c>
      <c r="D5396" s="33">
        <f>VLOOKUP($J5389,ASBVs!$A$2:$AP$1041,38,FALSE)</f>
        <v>41</v>
      </c>
      <c r="E5396" s="33">
        <f>VLOOKUP($J5389,ASBVs!$A$2:$AP$1041,30,FALSE)</f>
        <v>60</v>
      </c>
      <c r="F5396" s="33">
        <f>VLOOKUP($J5389,ASBVs!$A$2:$AP$1041,24,FALSE)</f>
        <v>52</v>
      </c>
      <c r="G5396" s="33">
        <f>VLOOKUP($J5389,ASBVs!$A$2:$AP$1041,26,FALSE)</f>
        <v>51</v>
      </c>
      <c r="H5396" s="33">
        <f>VLOOKUP($J5389,ASBVs!$A$2:$AP$1041,28,FALSE)</f>
        <v>55</v>
      </c>
      <c r="I5396" s="99">
        <f>VLOOKUP($J5389,ASBVs!$A$2:$AQ$1041,43,FALSE)</f>
        <v>5.92</v>
      </c>
      <c r="J5396" s="79"/>
    </row>
    <row r="5397" spans="2:10" ht="12.6" customHeight="1" x14ac:dyDescent="0.3">
      <c r="B5397" s="87" t="s">
        <v>2695</v>
      </c>
      <c r="C5397" s="88"/>
      <c r="D5397" s="89" t="s">
        <v>2699</v>
      </c>
      <c r="E5397" s="90"/>
      <c r="F5397" s="91" t="str">
        <f>VLOOKUP($J5389,ASBVs!$A$2:$F$1041,6,FALSE)</f>
        <v xml:space="preserve">Young Gun </v>
      </c>
      <c r="G5397" s="34" t="s">
        <v>2669</v>
      </c>
      <c r="H5397" s="35" t="str">
        <f>VLOOKUP($J5389,ASBVs!$A$2:$AU$1041,46,FALSE)</f>
        <v>2</v>
      </c>
      <c r="I5397" s="34" t="s">
        <v>2670</v>
      </c>
      <c r="J5397" s="35" t="str">
        <f>VLOOKUP($J5389,ASBVs!$A$2:$AU$1041,47,FALSE)</f>
        <v>1</v>
      </c>
    </row>
    <row r="5398" spans="2:10" ht="12.6" customHeight="1" x14ac:dyDescent="0.3">
      <c r="B5398" s="93">
        <f>VLOOKUP($J5389,ASBVs!$A$2:$AS$1041,45,FALSE)</f>
        <v>125.11</v>
      </c>
      <c r="C5398" s="94"/>
      <c r="D5398" s="93">
        <f>VLOOKUP($J5389,ASBVs!$A$2:$AS$1041,44,FALSE)</f>
        <v>170.23</v>
      </c>
      <c r="E5398" s="94"/>
      <c r="F5398" s="92"/>
      <c r="G5398" s="34" t="s">
        <v>2671</v>
      </c>
      <c r="H5398" s="35" t="str">
        <f>VLOOKUP($J5389,ASBVs!$A$2:$AW$1041,48,FALSE)</f>
        <v>1</v>
      </c>
      <c r="I5398" s="34" t="s">
        <v>2672</v>
      </c>
      <c r="J5398" s="35">
        <f>VLOOKUP($J5389,ASBVs!$A$2:$AW$1041,49,FALSE)</f>
        <v>3</v>
      </c>
    </row>
    <row r="5399" spans="2:10" ht="12.6" customHeight="1" x14ac:dyDescent="0.3">
      <c r="B5399" s="36" t="s">
        <v>2696</v>
      </c>
      <c r="C5399" s="95" t="str">
        <f>VLOOKUP($J5389,ASBVs!$A$2:$E$1041,5,FALSE)</f>
        <v xml:space="preserve">Individual </v>
      </c>
      <c r="D5399" s="96"/>
      <c r="E5399" s="97" t="s">
        <v>2697</v>
      </c>
      <c r="F5399" s="98"/>
      <c r="G5399" s="74"/>
      <c r="H5399" s="75"/>
      <c r="I5399" s="37" t="s">
        <v>2698</v>
      </c>
      <c r="J5399" s="38"/>
    </row>
    <row r="5401" spans="2:10" ht="12.6" customHeight="1" x14ac:dyDescent="0.3">
      <c r="B5401" s="76" t="s">
        <v>2692</v>
      </c>
      <c r="C5401" s="77"/>
      <c r="D5401" s="20" t="str">
        <f>VLOOKUP($J5401,ASBVs!$A$2:$B$1041,2,FALSE)</f>
        <v>226700</v>
      </c>
      <c r="E5401" s="21"/>
      <c r="F5401" s="22" t="str">
        <f>VLOOKUP($J5401,ASBVs!$A$2:$J$1041,10,FALSE)</f>
        <v>Single</v>
      </c>
      <c r="G5401" s="78" t="str">
        <f>VLOOKUP($J5401,ASBVs!$A$2:$AX$1041,50,FALSE)</f>
        <v xml:space="preserve"> </v>
      </c>
      <c r="H5401" s="79"/>
      <c r="I5401" s="23" t="s">
        <v>2693</v>
      </c>
      <c r="J5401" s="24">
        <v>441</v>
      </c>
    </row>
    <row r="5402" spans="2:10" ht="12.6" customHeight="1" x14ac:dyDescent="0.3">
      <c r="B5402" s="25" t="s">
        <v>2694</v>
      </c>
      <c r="C5402" s="80" t="str">
        <f>VLOOKUP($J5401,ASBVs!$A$2:$H$1041,8,FALSE)</f>
        <v>218812</v>
      </c>
      <c r="D5402" s="80"/>
      <c r="E5402" s="81"/>
      <c r="F5402" s="26" t="s">
        <v>2639</v>
      </c>
      <c r="G5402" s="82">
        <f>VLOOKUP($J5401,ASBVs!$A$2:$I$1041,9,FALSE)</f>
        <v>44736</v>
      </c>
      <c r="H5402" s="83"/>
      <c r="I5402" s="83"/>
      <c r="J5402" s="84"/>
    </row>
    <row r="5403" spans="2:10" ht="12.6" customHeight="1" x14ac:dyDescent="0.3">
      <c r="B5403" s="27" t="s">
        <v>0</v>
      </c>
      <c r="C5403" s="28" t="s">
        <v>1</v>
      </c>
      <c r="D5403" s="28" t="s">
        <v>2</v>
      </c>
      <c r="E5403" s="28" t="s">
        <v>3</v>
      </c>
      <c r="F5403" s="27" t="s">
        <v>4</v>
      </c>
      <c r="G5403" s="28" t="s">
        <v>1093</v>
      </c>
      <c r="H5403" s="28" t="s">
        <v>1092</v>
      </c>
      <c r="I5403" s="28" t="s">
        <v>5</v>
      </c>
      <c r="J5403" s="28" t="s">
        <v>2652</v>
      </c>
    </row>
    <row r="5404" spans="2:10" ht="12.6" customHeight="1" x14ac:dyDescent="0.3">
      <c r="B5404" s="29">
        <f>VLOOKUP($J5401,ASBVs!$A$2:$AP$1041,11,FALSE)</f>
        <v>0.55000000000000004</v>
      </c>
      <c r="C5404" s="29">
        <f>VLOOKUP($J5401,ASBVs!$A$2:$AP$1041,13,FALSE)</f>
        <v>9.1</v>
      </c>
      <c r="D5404" s="29">
        <f>VLOOKUP($J5401,ASBVs!$A$2:$AP$1041,15,FALSE)</f>
        <v>11</v>
      </c>
      <c r="E5404" s="29">
        <f>VLOOKUP($J5401,ASBVs!$A$2:$AP$1041,17,FALSE)</f>
        <v>0.13</v>
      </c>
      <c r="F5404" s="29">
        <f>VLOOKUP($J5401,ASBVs!$A$2:$AP$1041,19,FALSE)</f>
        <v>2</v>
      </c>
      <c r="G5404" s="39">
        <f>VLOOKUP($J5401,ASBVs!$A$2:$AP$1041,41,FALSE)</f>
        <v>0.4</v>
      </c>
      <c r="H5404" s="39">
        <f>VLOOKUP($J5401,ASBVs!$A$2:$AP$1041,39,FALSE)</f>
        <v>0.25</v>
      </c>
      <c r="I5404" s="29">
        <f>VLOOKUP($J5401,ASBVs!$A$2:$AP$1041,21,FALSE)</f>
        <v>-0.56000000000000005</v>
      </c>
      <c r="J5404" s="39">
        <f>VLOOKUP($J5401,ASBVs!$A$2:$AP$1041,31,FALSE)</f>
        <v>0.28000000000000003</v>
      </c>
    </row>
    <row r="5405" spans="2:10" ht="12.6" customHeight="1" x14ac:dyDescent="0.3">
      <c r="B5405" s="29">
        <f>VLOOKUP($J5401,ASBVs!$A$2:$AP$1041,12,FALSE)</f>
        <v>67</v>
      </c>
      <c r="C5405" s="29">
        <f>VLOOKUP($J5401,ASBVs!$A$2:$AP$1041,14,FALSE)</f>
        <v>70</v>
      </c>
      <c r="D5405" s="29">
        <f>VLOOKUP($J5401,ASBVs!$A$2:$AP$1041,16,FALSE)</f>
        <v>61</v>
      </c>
      <c r="E5405" s="29">
        <f>VLOOKUP($J5401,ASBVs!$A$2:$AP$1041,18,FALSE)</f>
        <v>64</v>
      </c>
      <c r="F5405" s="29">
        <f>VLOOKUP($J5401,ASBVs!$A$2:$AP$1041,20,FALSE)</f>
        <v>64</v>
      </c>
      <c r="G5405" s="29">
        <f>VLOOKUP($J5401,ASBVs!$A$2:$AP$1041,42,FALSE)</f>
        <v>54</v>
      </c>
      <c r="H5405" s="29">
        <f>VLOOKUP($J5401,ASBVs!$A$2:$AP$1041,40,FALSE)</f>
        <v>47</v>
      </c>
      <c r="I5405" s="29">
        <f>VLOOKUP($J5401,ASBVs!$A$2:$AP$1041,22,FALSE)</f>
        <v>56</v>
      </c>
      <c r="J5405" s="29">
        <f>VLOOKUP($J5401,ASBVs!$A$2:$AP$1041,32,FALSE)</f>
        <v>52</v>
      </c>
    </row>
    <row r="5406" spans="2:10" ht="12.6" customHeight="1" x14ac:dyDescent="0.3">
      <c r="B5406" s="31" t="s">
        <v>1089</v>
      </c>
      <c r="C5406" s="27" t="s">
        <v>1090</v>
      </c>
      <c r="D5406" s="27" t="s">
        <v>1091</v>
      </c>
      <c r="E5406" s="27" t="s">
        <v>8</v>
      </c>
      <c r="F5406" s="27" t="s">
        <v>6</v>
      </c>
      <c r="G5406" s="27" t="s">
        <v>7</v>
      </c>
      <c r="H5406" s="27" t="s">
        <v>2638</v>
      </c>
      <c r="I5406" s="85" t="s">
        <v>2700</v>
      </c>
      <c r="J5406" s="86"/>
    </row>
    <row r="5407" spans="2:10" ht="12.6" customHeight="1" x14ac:dyDescent="0.3">
      <c r="B5407" s="30">
        <f>VLOOKUP($J5401,ASBVs!$A$2:$AP$1041,33,FALSE)</f>
        <v>0.06</v>
      </c>
      <c r="C5407" s="30">
        <f>VLOOKUP($J5401,ASBVs!$A$2:$AP$1041,35,FALSE)</f>
        <v>0.19</v>
      </c>
      <c r="D5407" s="30">
        <f>VLOOKUP($J5401,ASBVs!$A$2:$AP$1041,37,FALSE)</f>
        <v>0.02</v>
      </c>
      <c r="E5407" s="32">
        <f>VLOOKUP($J5401,ASBVs!$A$2:$AP$1041,29,FALSE)</f>
        <v>5.1100000000000003</v>
      </c>
      <c r="F5407" s="32">
        <f>VLOOKUP($J5401,ASBVs!$A$2:$AP$1041,23,FALSE)</f>
        <v>-0.51</v>
      </c>
      <c r="G5407" s="32">
        <f>VLOOKUP($J5401,ASBVs!$A$2:$AP$1041,25,FALSE)</f>
        <v>5.39</v>
      </c>
      <c r="H5407" s="32">
        <f>VLOOKUP($J5401,ASBVs!$A$2:$AP$1041,27,FALSE)</f>
        <v>1.98</v>
      </c>
      <c r="I5407" s="86"/>
      <c r="J5407" s="86"/>
    </row>
    <row r="5408" spans="2:10" ht="12.6" customHeight="1" x14ac:dyDescent="0.3">
      <c r="B5408" s="33">
        <f>VLOOKUP($J5401,ASBVs!$A$2:$AP$1041,34,FALSE)</f>
        <v>41</v>
      </c>
      <c r="C5408" s="33">
        <f>VLOOKUP($J5401,ASBVs!$A$2:$AP$1041,36,FALSE)</f>
        <v>50</v>
      </c>
      <c r="D5408" s="33">
        <f>VLOOKUP($J5401,ASBVs!$A$2:$AP$1041,38,FALSE)</f>
        <v>35</v>
      </c>
      <c r="E5408" s="33">
        <f>VLOOKUP($J5401,ASBVs!$A$2:$AP$1041,30,FALSE)</f>
        <v>58</v>
      </c>
      <c r="F5408" s="33">
        <f>VLOOKUP($J5401,ASBVs!$A$2:$AP$1041,24,FALSE)</f>
        <v>47</v>
      </c>
      <c r="G5408" s="33">
        <f>VLOOKUP($J5401,ASBVs!$A$2:$AP$1041,26,FALSE)</f>
        <v>47</v>
      </c>
      <c r="H5408" s="33">
        <f>VLOOKUP($J5401,ASBVs!$A$2:$AP$1041,28,FALSE)</f>
        <v>51</v>
      </c>
      <c r="I5408" s="99">
        <f>VLOOKUP($J5401,ASBVs!$A$2:$AQ$1041,43,FALSE)</f>
        <v>8.5399999999999991</v>
      </c>
      <c r="J5408" s="79"/>
    </row>
    <row r="5409" spans="2:10" ht="12.6" customHeight="1" x14ac:dyDescent="0.3">
      <c r="B5409" s="87" t="s">
        <v>2695</v>
      </c>
      <c r="C5409" s="88"/>
      <c r="D5409" s="89" t="s">
        <v>2699</v>
      </c>
      <c r="E5409" s="90"/>
      <c r="F5409" s="91" t="str">
        <f>VLOOKUP($J5401,ASBVs!$A$2:$F$1041,6,FALSE)</f>
        <v xml:space="preserve">Young Gun </v>
      </c>
      <c r="G5409" s="34" t="s">
        <v>2669</v>
      </c>
      <c r="H5409" s="35" t="str">
        <f>VLOOKUP($J5401,ASBVs!$A$2:$AU$1041,46,FALSE)</f>
        <v>2</v>
      </c>
      <c r="I5409" s="34" t="s">
        <v>2670</v>
      </c>
      <c r="J5409" s="35" t="str">
        <f>VLOOKUP($J5401,ASBVs!$A$2:$AU$1041,47,FALSE)</f>
        <v>1</v>
      </c>
    </row>
    <row r="5410" spans="2:10" ht="12.6" customHeight="1" x14ac:dyDescent="0.3">
      <c r="B5410" s="93">
        <f>VLOOKUP($J5401,ASBVs!$A$2:$AS$1041,45,FALSE)</f>
        <v>124.34</v>
      </c>
      <c r="C5410" s="94"/>
      <c r="D5410" s="93">
        <f>VLOOKUP($J5401,ASBVs!$A$2:$AS$1041,44,FALSE)</f>
        <v>165.04</v>
      </c>
      <c r="E5410" s="94"/>
      <c r="F5410" s="92"/>
      <c r="G5410" s="34" t="s">
        <v>2671</v>
      </c>
      <c r="H5410" s="35" t="str">
        <f>VLOOKUP($J5401,ASBVs!$A$2:$AW$1041,48,FALSE)</f>
        <v>2</v>
      </c>
      <c r="I5410" s="34" t="s">
        <v>2672</v>
      </c>
      <c r="J5410" s="35">
        <f>VLOOKUP($J5401,ASBVs!$A$2:$AW$1041,49,FALSE)</f>
        <v>3</v>
      </c>
    </row>
    <row r="5411" spans="2:10" ht="12.6" customHeight="1" x14ac:dyDescent="0.3">
      <c r="B5411" s="36" t="s">
        <v>2696</v>
      </c>
      <c r="C5411" s="95" t="str">
        <f>VLOOKUP($J5401,ASBVs!$A$2:$E$1041,5,FALSE)</f>
        <v xml:space="preserve">Individual </v>
      </c>
      <c r="D5411" s="96"/>
      <c r="E5411" s="97" t="s">
        <v>2697</v>
      </c>
      <c r="F5411" s="98"/>
      <c r="G5411" s="74"/>
      <c r="H5411" s="75"/>
      <c r="I5411" s="37" t="s">
        <v>2698</v>
      </c>
      <c r="J5411" s="38"/>
    </row>
    <row r="5413" spans="2:10" ht="12.6" customHeight="1" x14ac:dyDescent="0.3">
      <c r="B5413" s="76" t="s">
        <v>2692</v>
      </c>
      <c r="C5413" s="77"/>
      <c r="D5413" s="20" t="str">
        <f>VLOOKUP($J5413,ASBVs!$A$2:$B$1041,2,FALSE)</f>
        <v>226925</v>
      </c>
      <c r="E5413" s="21"/>
      <c r="F5413" s="22" t="str">
        <f>VLOOKUP($J5413,ASBVs!$A$2:$J$1041,10,FALSE)</f>
        <v>Twin</v>
      </c>
      <c r="G5413" s="78" t="str">
        <f>VLOOKUP($J5413,ASBVs!$A$2:$AX$1041,50,FALSE)</f>
        <v>«««««</v>
      </c>
      <c r="H5413" s="79"/>
      <c r="I5413" s="23" t="s">
        <v>2693</v>
      </c>
      <c r="J5413" s="24">
        <v>442</v>
      </c>
    </row>
    <row r="5414" spans="2:10" ht="12.6" customHeight="1" x14ac:dyDescent="0.3">
      <c r="B5414" s="25" t="s">
        <v>2694</v>
      </c>
      <c r="C5414" s="80" t="str">
        <f>VLOOKUP($J5413,ASBVs!$A$2:$H$1041,8,FALSE)</f>
        <v>196104</v>
      </c>
      <c r="D5414" s="80"/>
      <c r="E5414" s="81"/>
      <c r="F5414" s="26" t="s">
        <v>2639</v>
      </c>
      <c r="G5414" s="82">
        <f>VLOOKUP($J5413,ASBVs!$A$2:$I$1041,9,FALSE)</f>
        <v>44747</v>
      </c>
      <c r="H5414" s="83"/>
      <c r="I5414" s="83"/>
      <c r="J5414" s="84"/>
    </row>
    <row r="5415" spans="2:10" ht="12.6" customHeight="1" x14ac:dyDescent="0.3">
      <c r="B5415" s="27" t="s">
        <v>0</v>
      </c>
      <c r="C5415" s="28" t="s">
        <v>1</v>
      </c>
      <c r="D5415" s="28" t="s">
        <v>2</v>
      </c>
      <c r="E5415" s="28" t="s">
        <v>3</v>
      </c>
      <c r="F5415" s="27" t="s">
        <v>4</v>
      </c>
      <c r="G5415" s="28" t="s">
        <v>1093</v>
      </c>
      <c r="H5415" s="28" t="s">
        <v>1092</v>
      </c>
      <c r="I5415" s="28" t="s">
        <v>5</v>
      </c>
      <c r="J5415" s="28" t="s">
        <v>2652</v>
      </c>
    </row>
    <row r="5416" spans="2:10" ht="12.6" customHeight="1" x14ac:dyDescent="0.3">
      <c r="B5416" s="29">
        <f>VLOOKUP($J5413,ASBVs!$A$2:$AP$1041,11,FALSE)</f>
        <v>0.52</v>
      </c>
      <c r="C5416" s="29">
        <f>VLOOKUP($J5413,ASBVs!$A$2:$AP$1041,13,FALSE)</f>
        <v>9.7899999999999991</v>
      </c>
      <c r="D5416" s="29">
        <f>VLOOKUP($J5413,ASBVs!$A$2:$AP$1041,15,FALSE)</f>
        <v>15.88</v>
      </c>
      <c r="E5416" s="29">
        <f>VLOOKUP($J5413,ASBVs!$A$2:$AP$1041,17,FALSE)</f>
        <v>-0.21</v>
      </c>
      <c r="F5416" s="29">
        <f>VLOOKUP($J5413,ASBVs!$A$2:$AP$1041,19,FALSE)</f>
        <v>0.92</v>
      </c>
      <c r="G5416" s="39">
        <f>VLOOKUP($J5413,ASBVs!$A$2:$AP$1041,41,FALSE)</f>
        <v>0.54</v>
      </c>
      <c r="H5416" s="39">
        <f>VLOOKUP($J5413,ASBVs!$A$2:$AP$1041,39,FALSE)</f>
        <v>0.28999999999999998</v>
      </c>
      <c r="I5416" s="29">
        <f>VLOOKUP($J5413,ASBVs!$A$2:$AP$1041,21,FALSE)</f>
        <v>-0.37</v>
      </c>
      <c r="J5416" s="39">
        <f>VLOOKUP($J5413,ASBVs!$A$2:$AP$1041,31,FALSE)</f>
        <v>0.34</v>
      </c>
    </row>
    <row r="5417" spans="2:10" ht="12.6" customHeight="1" x14ac:dyDescent="0.3">
      <c r="B5417" s="29">
        <f>VLOOKUP($J5413,ASBVs!$A$2:$AP$1041,12,FALSE)</f>
        <v>67</v>
      </c>
      <c r="C5417" s="29">
        <f>VLOOKUP($J5413,ASBVs!$A$2:$AP$1041,14,FALSE)</f>
        <v>70</v>
      </c>
      <c r="D5417" s="29">
        <f>VLOOKUP($J5413,ASBVs!$A$2:$AP$1041,16,FALSE)</f>
        <v>63</v>
      </c>
      <c r="E5417" s="29">
        <f>VLOOKUP($J5413,ASBVs!$A$2:$AP$1041,18,FALSE)</f>
        <v>67</v>
      </c>
      <c r="F5417" s="29">
        <f>VLOOKUP($J5413,ASBVs!$A$2:$AP$1041,20,FALSE)</f>
        <v>66</v>
      </c>
      <c r="G5417" s="29">
        <f>VLOOKUP($J5413,ASBVs!$A$2:$AP$1041,42,FALSE)</f>
        <v>61</v>
      </c>
      <c r="H5417" s="29">
        <f>VLOOKUP($J5413,ASBVs!$A$2:$AP$1041,40,FALSE)</f>
        <v>51</v>
      </c>
      <c r="I5417" s="29">
        <f>VLOOKUP($J5413,ASBVs!$A$2:$AP$1041,22,FALSE)</f>
        <v>62</v>
      </c>
      <c r="J5417" s="29">
        <f>VLOOKUP($J5413,ASBVs!$A$2:$AP$1041,32,FALSE)</f>
        <v>59</v>
      </c>
    </row>
    <row r="5418" spans="2:10" ht="12.6" customHeight="1" x14ac:dyDescent="0.3">
      <c r="B5418" s="31" t="s">
        <v>1089</v>
      </c>
      <c r="C5418" s="27" t="s">
        <v>1090</v>
      </c>
      <c r="D5418" s="27" t="s">
        <v>1091</v>
      </c>
      <c r="E5418" s="27" t="s">
        <v>8</v>
      </c>
      <c r="F5418" s="27" t="s">
        <v>6</v>
      </c>
      <c r="G5418" s="27" t="s">
        <v>7</v>
      </c>
      <c r="H5418" s="27" t="s">
        <v>2638</v>
      </c>
      <c r="I5418" s="85" t="s">
        <v>2700</v>
      </c>
      <c r="J5418" s="86"/>
    </row>
    <row r="5419" spans="2:10" ht="12.6" customHeight="1" x14ac:dyDescent="0.3">
      <c r="B5419" s="30">
        <f>VLOOKUP($J5413,ASBVs!$A$2:$AP$1041,33,FALSE)</f>
        <v>0.03</v>
      </c>
      <c r="C5419" s="30">
        <f>VLOOKUP($J5413,ASBVs!$A$2:$AP$1041,35,FALSE)</f>
        <v>0.3</v>
      </c>
      <c r="D5419" s="30">
        <f>VLOOKUP($J5413,ASBVs!$A$2:$AP$1041,37,FALSE)</f>
        <v>0.01</v>
      </c>
      <c r="E5419" s="32">
        <f>VLOOKUP($J5413,ASBVs!$A$2:$AP$1041,29,FALSE)</f>
        <v>4.3899999999999997</v>
      </c>
      <c r="F5419" s="32">
        <f>VLOOKUP($J5413,ASBVs!$A$2:$AP$1041,23,FALSE)</f>
        <v>-0.03</v>
      </c>
      <c r="G5419" s="32">
        <f>VLOOKUP($J5413,ASBVs!$A$2:$AP$1041,25,FALSE)</f>
        <v>4.3600000000000003</v>
      </c>
      <c r="H5419" s="32">
        <f>VLOOKUP($J5413,ASBVs!$A$2:$AP$1041,27,FALSE)</f>
        <v>1.71</v>
      </c>
      <c r="I5419" s="86"/>
      <c r="J5419" s="86"/>
    </row>
    <row r="5420" spans="2:10" ht="12.6" customHeight="1" x14ac:dyDescent="0.3">
      <c r="B5420" s="33">
        <f>VLOOKUP($J5413,ASBVs!$A$2:$AP$1041,34,FALSE)</f>
        <v>45</v>
      </c>
      <c r="C5420" s="33">
        <f>VLOOKUP($J5413,ASBVs!$A$2:$AP$1041,36,FALSE)</f>
        <v>54</v>
      </c>
      <c r="D5420" s="33">
        <f>VLOOKUP($J5413,ASBVs!$A$2:$AP$1041,38,FALSE)</f>
        <v>38</v>
      </c>
      <c r="E5420" s="33">
        <f>VLOOKUP($J5413,ASBVs!$A$2:$AP$1041,30,FALSE)</f>
        <v>61</v>
      </c>
      <c r="F5420" s="33">
        <f>VLOOKUP($J5413,ASBVs!$A$2:$AP$1041,24,FALSE)</f>
        <v>51</v>
      </c>
      <c r="G5420" s="33">
        <f>VLOOKUP($J5413,ASBVs!$A$2:$AP$1041,26,FALSE)</f>
        <v>50</v>
      </c>
      <c r="H5420" s="33">
        <f>VLOOKUP($J5413,ASBVs!$A$2:$AP$1041,28,FALSE)</f>
        <v>54</v>
      </c>
      <c r="I5420" s="99">
        <f>VLOOKUP($J5413,ASBVs!$A$2:$AQ$1041,43,FALSE)</f>
        <v>9.42</v>
      </c>
      <c r="J5420" s="79"/>
    </row>
    <row r="5421" spans="2:10" ht="12.6" customHeight="1" x14ac:dyDescent="0.3">
      <c r="B5421" s="87" t="s">
        <v>2695</v>
      </c>
      <c r="C5421" s="88"/>
      <c r="D5421" s="89" t="s">
        <v>2699</v>
      </c>
      <c r="E5421" s="90"/>
      <c r="F5421" s="91" t="str">
        <f>VLOOKUP($J5413,ASBVs!$A$2:$F$1041,6,FALSE)</f>
        <v xml:space="preserve">Young Gun </v>
      </c>
      <c r="G5421" s="34" t="s">
        <v>2669</v>
      </c>
      <c r="H5421" s="35" t="str">
        <f>VLOOKUP($J5413,ASBVs!$A$2:$AU$1041,46,FALSE)</f>
        <v>3</v>
      </c>
      <c r="I5421" s="34" t="s">
        <v>2670</v>
      </c>
      <c r="J5421" s="35" t="str">
        <f>VLOOKUP($J5413,ASBVs!$A$2:$AU$1041,47,FALSE)</f>
        <v>3</v>
      </c>
    </row>
    <row r="5422" spans="2:10" ht="12.6" customHeight="1" x14ac:dyDescent="0.3">
      <c r="B5422" s="93">
        <f>VLOOKUP($J5413,ASBVs!$A$2:$AS$1041,45,FALSE)</f>
        <v>128.66</v>
      </c>
      <c r="C5422" s="94"/>
      <c r="D5422" s="93">
        <f>VLOOKUP($J5413,ASBVs!$A$2:$AS$1041,44,FALSE)</f>
        <v>162.02000000000001</v>
      </c>
      <c r="E5422" s="94"/>
      <c r="F5422" s="92"/>
      <c r="G5422" s="34" t="s">
        <v>2671</v>
      </c>
      <c r="H5422" s="35" t="str">
        <f>VLOOKUP($J5413,ASBVs!$A$2:$AW$1041,48,FALSE)</f>
        <v>3</v>
      </c>
      <c r="I5422" s="34" t="s">
        <v>2672</v>
      </c>
      <c r="J5422" s="35">
        <f>VLOOKUP($J5413,ASBVs!$A$2:$AW$1041,49,FALSE)</f>
        <v>3</v>
      </c>
    </row>
    <row r="5423" spans="2:10" ht="12.6" customHeight="1" x14ac:dyDescent="0.3">
      <c r="B5423" s="36" t="s">
        <v>2696</v>
      </c>
      <c r="C5423" s="95" t="str">
        <f>VLOOKUP($J5413,ASBVs!$A$2:$E$1041,5,FALSE)</f>
        <v xml:space="preserve">Individual </v>
      </c>
      <c r="D5423" s="96"/>
      <c r="E5423" s="97" t="s">
        <v>2697</v>
      </c>
      <c r="F5423" s="98"/>
      <c r="G5423" s="74"/>
      <c r="H5423" s="75"/>
      <c r="I5423" s="37" t="s">
        <v>2698</v>
      </c>
      <c r="J5423" s="38"/>
    </row>
    <row r="5425" spans="2:10" ht="12.6" customHeight="1" x14ac:dyDescent="0.3">
      <c r="B5425" s="76" t="s">
        <v>2692</v>
      </c>
      <c r="C5425" s="77"/>
      <c r="D5425" s="20" t="str">
        <f>VLOOKUP($J5425,ASBVs!$A$2:$B$1041,2,FALSE)</f>
        <v>223906</v>
      </c>
      <c r="E5425" s="21"/>
      <c r="F5425" s="22" t="str">
        <f>VLOOKUP($J5425,ASBVs!$A$2:$J$1041,10,FALSE)</f>
        <v>Twin</v>
      </c>
      <c r="G5425" s="78" t="str">
        <f>VLOOKUP($J5425,ASBVs!$A$2:$AX$1041,50,FALSE)</f>
        <v xml:space="preserve"> </v>
      </c>
      <c r="H5425" s="79"/>
      <c r="I5425" s="23" t="s">
        <v>2693</v>
      </c>
      <c r="J5425" s="24">
        <v>443</v>
      </c>
    </row>
    <row r="5426" spans="2:10" ht="12.6" customHeight="1" x14ac:dyDescent="0.3">
      <c r="B5426" s="25" t="s">
        <v>2694</v>
      </c>
      <c r="C5426" s="80" t="str">
        <f>VLOOKUP($J5425,ASBVs!$A$2:$H$1041,8,FALSE)</f>
        <v>193431</v>
      </c>
      <c r="D5426" s="80"/>
      <c r="E5426" s="81"/>
      <c r="F5426" s="26" t="s">
        <v>2639</v>
      </c>
      <c r="G5426" s="82">
        <f>VLOOKUP($J5425,ASBVs!$A$2:$I$1041,9,FALSE)</f>
        <v>44704</v>
      </c>
      <c r="H5426" s="83"/>
      <c r="I5426" s="83"/>
      <c r="J5426" s="84"/>
    </row>
    <row r="5427" spans="2:10" ht="12.6" customHeight="1" x14ac:dyDescent="0.3">
      <c r="B5427" s="27" t="s">
        <v>0</v>
      </c>
      <c r="C5427" s="28" t="s">
        <v>1</v>
      </c>
      <c r="D5427" s="28" t="s">
        <v>2</v>
      </c>
      <c r="E5427" s="28" t="s">
        <v>3</v>
      </c>
      <c r="F5427" s="27" t="s">
        <v>4</v>
      </c>
      <c r="G5427" s="28" t="s">
        <v>1093</v>
      </c>
      <c r="H5427" s="28" t="s">
        <v>1092</v>
      </c>
      <c r="I5427" s="28" t="s">
        <v>5</v>
      </c>
      <c r="J5427" s="28" t="s">
        <v>2652</v>
      </c>
    </row>
    <row r="5428" spans="2:10" ht="12.6" customHeight="1" x14ac:dyDescent="0.3">
      <c r="B5428" s="29">
        <f>VLOOKUP($J5425,ASBVs!$A$2:$AP$1041,11,FALSE)</f>
        <v>0.43</v>
      </c>
      <c r="C5428" s="29">
        <f>VLOOKUP($J5425,ASBVs!$A$2:$AP$1041,13,FALSE)</f>
        <v>10.78</v>
      </c>
      <c r="D5428" s="29">
        <f>VLOOKUP($J5425,ASBVs!$A$2:$AP$1041,15,FALSE)</f>
        <v>15.58</v>
      </c>
      <c r="E5428" s="29">
        <f>VLOOKUP($J5425,ASBVs!$A$2:$AP$1041,17,FALSE)</f>
        <v>0.3</v>
      </c>
      <c r="F5428" s="29">
        <f>VLOOKUP($J5425,ASBVs!$A$2:$AP$1041,19,FALSE)</f>
        <v>2.27</v>
      </c>
      <c r="G5428" s="39">
        <f>VLOOKUP($J5425,ASBVs!$A$2:$AP$1041,41,FALSE)</f>
        <v>0.44</v>
      </c>
      <c r="H5428" s="39">
        <f>VLOOKUP($J5425,ASBVs!$A$2:$AP$1041,39,FALSE)</f>
        <v>0.26</v>
      </c>
      <c r="I5428" s="29">
        <f>VLOOKUP($J5425,ASBVs!$A$2:$AP$1041,21,FALSE)</f>
        <v>0.14000000000000001</v>
      </c>
      <c r="J5428" s="39">
        <f>VLOOKUP($J5425,ASBVs!$A$2:$AP$1041,31,FALSE)</f>
        <v>0.31</v>
      </c>
    </row>
    <row r="5429" spans="2:10" ht="12.6" customHeight="1" x14ac:dyDescent="0.3">
      <c r="B5429" s="29">
        <f>VLOOKUP($J5425,ASBVs!$A$2:$AP$1041,12,FALSE)</f>
        <v>67</v>
      </c>
      <c r="C5429" s="29">
        <f>VLOOKUP($J5425,ASBVs!$A$2:$AP$1041,14,FALSE)</f>
        <v>71</v>
      </c>
      <c r="D5429" s="29">
        <f>VLOOKUP($J5425,ASBVs!$A$2:$AP$1041,16,FALSE)</f>
        <v>63</v>
      </c>
      <c r="E5429" s="29">
        <f>VLOOKUP($J5425,ASBVs!$A$2:$AP$1041,18,FALSE)</f>
        <v>67</v>
      </c>
      <c r="F5429" s="29">
        <f>VLOOKUP($J5425,ASBVs!$A$2:$AP$1041,20,FALSE)</f>
        <v>67</v>
      </c>
      <c r="G5429" s="29">
        <f>VLOOKUP($J5425,ASBVs!$A$2:$AP$1041,42,FALSE)</f>
        <v>59</v>
      </c>
      <c r="H5429" s="29">
        <f>VLOOKUP($J5425,ASBVs!$A$2:$AP$1041,40,FALSE)</f>
        <v>51</v>
      </c>
      <c r="I5429" s="29">
        <f>VLOOKUP($J5425,ASBVs!$A$2:$AP$1041,22,FALSE)</f>
        <v>62</v>
      </c>
      <c r="J5429" s="29">
        <f>VLOOKUP($J5425,ASBVs!$A$2:$AP$1041,32,FALSE)</f>
        <v>57</v>
      </c>
    </row>
    <row r="5430" spans="2:10" ht="12.6" customHeight="1" x14ac:dyDescent="0.3">
      <c r="B5430" s="31" t="s">
        <v>1089</v>
      </c>
      <c r="C5430" s="27" t="s">
        <v>1090</v>
      </c>
      <c r="D5430" s="27" t="s">
        <v>1091</v>
      </c>
      <c r="E5430" s="27" t="s">
        <v>8</v>
      </c>
      <c r="F5430" s="27" t="s">
        <v>6</v>
      </c>
      <c r="G5430" s="27" t="s">
        <v>7</v>
      </c>
      <c r="H5430" s="27" t="s">
        <v>2638</v>
      </c>
      <c r="I5430" s="85" t="s">
        <v>2700</v>
      </c>
      <c r="J5430" s="86"/>
    </row>
    <row r="5431" spans="2:10" ht="12.6" customHeight="1" x14ac:dyDescent="0.3">
      <c r="B5431" s="30">
        <f>VLOOKUP($J5425,ASBVs!$A$2:$AP$1041,33,FALSE)</f>
        <v>0.05</v>
      </c>
      <c r="C5431" s="30">
        <f>VLOOKUP($J5425,ASBVs!$A$2:$AP$1041,35,FALSE)</f>
        <v>0.21</v>
      </c>
      <c r="D5431" s="30">
        <f>VLOOKUP($J5425,ASBVs!$A$2:$AP$1041,37,FALSE)</f>
        <v>0.02</v>
      </c>
      <c r="E5431" s="32">
        <f>VLOOKUP($J5425,ASBVs!$A$2:$AP$1041,29,FALSE)</f>
        <v>5.23</v>
      </c>
      <c r="F5431" s="32">
        <f>VLOOKUP($J5425,ASBVs!$A$2:$AP$1041,23,FALSE)</f>
        <v>-0.45</v>
      </c>
      <c r="G5431" s="32">
        <f>VLOOKUP($J5425,ASBVs!$A$2:$AP$1041,25,FALSE)</f>
        <v>7.03</v>
      </c>
      <c r="H5431" s="32">
        <f>VLOOKUP($J5425,ASBVs!$A$2:$AP$1041,27,FALSE)</f>
        <v>2.12</v>
      </c>
      <c r="I5431" s="86"/>
      <c r="J5431" s="86"/>
    </row>
    <row r="5432" spans="2:10" ht="12.6" customHeight="1" x14ac:dyDescent="0.3">
      <c r="B5432" s="33">
        <f>VLOOKUP($J5425,ASBVs!$A$2:$AP$1041,34,FALSE)</f>
        <v>47</v>
      </c>
      <c r="C5432" s="33">
        <f>VLOOKUP($J5425,ASBVs!$A$2:$AP$1041,36,FALSE)</f>
        <v>54</v>
      </c>
      <c r="D5432" s="33">
        <f>VLOOKUP($J5425,ASBVs!$A$2:$AP$1041,38,FALSE)</f>
        <v>42</v>
      </c>
      <c r="E5432" s="33">
        <f>VLOOKUP($J5425,ASBVs!$A$2:$AP$1041,30,FALSE)</f>
        <v>62</v>
      </c>
      <c r="F5432" s="33">
        <f>VLOOKUP($J5425,ASBVs!$A$2:$AP$1041,24,FALSE)</f>
        <v>52</v>
      </c>
      <c r="G5432" s="33">
        <f>VLOOKUP($J5425,ASBVs!$A$2:$AP$1041,26,FALSE)</f>
        <v>52</v>
      </c>
      <c r="H5432" s="33">
        <f>VLOOKUP($J5425,ASBVs!$A$2:$AP$1041,28,FALSE)</f>
        <v>55</v>
      </c>
      <c r="I5432" s="99">
        <f>VLOOKUP($J5425,ASBVs!$A$2:$AQ$1041,43,FALSE)</f>
        <v>10.92</v>
      </c>
      <c r="J5432" s="79"/>
    </row>
    <row r="5433" spans="2:10" ht="12.6" customHeight="1" x14ac:dyDescent="0.3">
      <c r="B5433" s="87" t="s">
        <v>2695</v>
      </c>
      <c r="C5433" s="88"/>
      <c r="D5433" s="89" t="s">
        <v>2699</v>
      </c>
      <c r="E5433" s="90"/>
      <c r="F5433" s="91" t="str">
        <f>VLOOKUP($J5425,ASBVs!$A$2:$F$1041,6,FALSE)</f>
        <v xml:space="preserve">Young Gun </v>
      </c>
      <c r="G5433" s="34" t="s">
        <v>2669</v>
      </c>
      <c r="H5433" s="35" t="str">
        <f>VLOOKUP($J5425,ASBVs!$A$2:$AU$1041,46,FALSE)</f>
        <v>2</v>
      </c>
      <c r="I5433" s="34" t="s">
        <v>2670</v>
      </c>
      <c r="J5433" s="35" t="str">
        <f>VLOOKUP($J5425,ASBVs!$A$2:$AU$1041,47,FALSE)</f>
        <v>1</v>
      </c>
    </row>
    <row r="5434" spans="2:10" ht="12.6" customHeight="1" x14ac:dyDescent="0.3">
      <c r="B5434" s="93">
        <f>VLOOKUP($J5425,ASBVs!$A$2:$AS$1041,45,FALSE)</f>
        <v>127.49</v>
      </c>
      <c r="C5434" s="94"/>
      <c r="D5434" s="93">
        <f>VLOOKUP($J5425,ASBVs!$A$2:$AS$1041,44,FALSE)</f>
        <v>171.49</v>
      </c>
      <c r="E5434" s="94"/>
      <c r="F5434" s="92"/>
      <c r="G5434" s="34" t="s">
        <v>2671</v>
      </c>
      <c r="H5434" s="35" t="str">
        <f>VLOOKUP($J5425,ASBVs!$A$2:$AW$1041,48,FALSE)</f>
        <v>2</v>
      </c>
      <c r="I5434" s="34" t="s">
        <v>2672</v>
      </c>
      <c r="J5434" s="35">
        <f>VLOOKUP($J5425,ASBVs!$A$2:$AW$1041,49,FALSE)</f>
        <v>4</v>
      </c>
    </row>
    <row r="5435" spans="2:10" ht="12.6" customHeight="1" x14ac:dyDescent="0.3">
      <c r="B5435" s="36" t="s">
        <v>2696</v>
      </c>
      <c r="C5435" s="95" t="str">
        <f>VLOOKUP($J5425,ASBVs!$A$2:$E$1041,5,FALSE)</f>
        <v xml:space="preserve">Individual </v>
      </c>
      <c r="D5435" s="96"/>
      <c r="E5435" s="97" t="s">
        <v>2697</v>
      </c>
      <c r="F5435" s="98"/>
      <c r="G5435" s="74"/>
      <c r="H5435" s="75"/>
      <c r="I5435" s="37" t="s">
        <v>2698</v>
      </c>
      <c r="J5435" s="38"/>
    </row>
    <row r="5437" spans="2:10" ht="12.6" customHeight="1" x14ac:dyDescent="0.3">
      <c r="B5437" s="76" t="s">
        <v>2692</v>
      </c>
      <c r="C5437" s="77"/>
      <c r="D5437" s="20" t="str">
        <f>VLOOKUP($J5437,ASBVs!$A$2:$B$1041,2,FALSE)</f>
        <v>226679</v>
      </c>
      <c r="E5437" s="21"/>
      <c r="F5437" s="22" t="str">
        <f>VLOOKUP($J5437,ASBVs!$A$2:$J$1041,10,FALSE)</f>
        <v>Twin</v>
      </c>
      <c r="G5437" s="78" t="str">
        <f>VLOOKUP($J5437,ASBVs!$A$2:$AX$1041,50,FALSE)</f>
        <v xml:space="preserve"> </v>
      </c>
      <c r="H5437" s="79"/>
      <c r="I5437" s="23" t="s">
        <v>2693</v>
      </c>
      <c r="J5437" s="24">
        <v>444</v>
      </c>
    </row>
    <row r="5438" spans="2:10" ht="12.6" customHeight="1" x14ac:dyDescent="0.3">
      <c r="B5438" s="25" t="s">
        <v>2694</v>
      </c>
      <c r="C5438" s="80" t="str">
        <f>VLOOKUP($J5437,ASBVs!$A$2:$H$1041,8,FALSE)</f>
        <v>205728</v>
      </c>
      <c r="D5438" s="80"/>
      <c r="E5438" s="81"/>
      <c r="F5438" s="26" t="s">
        <v>2639</v>
      </c>
      <c r="G5438" s="82">
        <f>VLOOKUP($J5437,ASBVs!$A$2:$I$1041,9,FALSE)</f>
        <v>44736</v>
      </c>
      <c r="H5438" s="83"/>
      <c r="I5438" s="83"/>
      <c r="J5438" s="84"/>
    </row>
    <row r="5439" spans="2:10" ht="12.6" customHeight="1" x14ac:dyDescent="0.3">
      <c r="B5439" s="27" t="s">
        <v>0</v>
      </c>
      <c r="C5439" s="28" t="s">
        <v>1</v>
      </c>
      <c r="D5439" s="28" t="s">
        <v>2</v>
      </c>
      <c r="E5439" s="28" t="s">
        <v>3</v>
      </c>
      <c r="F5439" s="27" t="s">
        <v>4</v>
      </c>
      <c r="G5439" s="28" t="s">
        <v>1093</v>
      </c>
      <c r="H5439" s="28" t="s">
        <v>1092</v>
      </c>
      <c r="I5439" s="28" t="s">
        <v>5</v>
      </c>
      <c r="J5439" s="28" t="s">
        <v>2652</v>
      </c>
    </row>
    <row r="5440" spans="2:10" ht="12.6" customHeight="1" x14ac:dyDescent="0.3">
      <c r="B5440" s="29">
        <f>VLOOKUP($J5437,ASBVs!$A$2:$AP$1041,11,FALSE)</f>
        <v>0.41</v>
      </c>
      <c r="C5440" s="29">
        <f>VLOOKUP($J5437,ASBVs!$A$2:$AP$1041,13,FALSE)</f>
        <v>9.6</v>
      </c>
      <c r="D5440" s="29">
        <f>VLOOKUP($J5437,ASBVs!$A$2:$AP$1041,15,FALSE)</f>
        <v>16.14</v>
      </c>
      <c r="E5440" s="29">
        <f>VLOOKUP($J5437,ASBVs!$A$2:$AP$1041,17,FALSE)</f>
        <v>0.22</v>
      </c>
      <c r="F5440" s="29">
        <f>VLOOKUP($J5437,ASBVs!$A$2:$AP$1041,19,FALSE)</f>
        <v>2.61</v>
      </c>
      <c r="G5440" s="39">
        <f>VLOOKUP($J5437,ASBVs!$A$2:$AP$1041,41,FALSE)</f>
        <v>0.51</v>
      </c>
      <c r="H5440" s="39">
        <f>VLOOKUP($J5437,ASBVs!$A$2:$AP$1041,39,FALSE)</f>
        <v>0.28999999999999998</v>
      </c>
      <c r="I5440" s="29">
        <f>VLOOKUP($J5437,ASBVs!$A$2:$AP$1041,21,FALSE)</f>
        <v>0.53</v>
      </c>
      <c r="J5440" s="39">
        <f>VLOOKUP($J5437,ASBVs!$A$2:$AP$1041,31,FALSE)</f>
        <v>0.31</v>
      </c>
    </row>
    <row r="5441" spans="2:10" ht="12.6" customHeight="1" x14ac:dyDescent="0.3">
      <c r="B5441" s="29">
        <f>VLOOKUP($J5437,ASBVs!$A$2:$AP$1041,12,FALSE)</f>
        <v>66</v>
      </c>
      <c r="C5441" s="29">
        <f>VLOOKUP($J5437,ASBVs!$A$2:$AP$1041,14,FALSE)</f>
        <v>70</v>
      </c>
      <c r="D5441" s="29">
        <f>VLOOKUP($J5437,ASBVs!$A$2:$AP$1041,16,FALSE)</f>
        <v>57</v>
      </c>
      <c r="E5441" s="29">
        <f>VLOOKUP($J5437,ASBVs!$A$2:$AP$1041,18,FALSE)</f>
        <v>64</v>
      </c>
      <c r="F5441" s="29">
        <f>VLOOKUP($J5437,ASBVs!$A$2:$AP$1041,20,FALSE)</f>
        <v>64</v>
      </c>
      <c r="G5441" s="29">
        <f>VLOOKUP($J5437,ASBVs!$A$2:$AP$1041,42,FALSE)</f>
        <v>50</v>
      </c>
      <c r="H5441" s="29">
        <f>VLOOKUP($J5437,ASBVs!$A$2:$AP$1041,40,FALSE)</f>
        <v>42</v>
      </c>
      <c r="I5441" s="29">
        <f>VLOOKUP($J5437,ASBVs!$A$2:$AP$1041,22,FALSE)</f>
        <v>51</v>
      </c>
      <c r="J5441" s="29">
        <f>VLOOKUP($J5437,ASBVs!$A$2:$AP$1041,32,FALSE)</f>
        <v>48</v>
      </c>
    </row>
    <row r="5442" spans="2:10" ht="12.6" customHeight="1" x14ac:dyDescent="0.3">
      <c r="B5442" s="31" t="s">
        <v>1089</v>
      </c>
      <c r="C5442" s="27" t="s">
        <v>1090</v>
      </c>
      <c r="D5442" s="27" t="s">
        <v>1091</v>
      </c>
      <c r="E5442" s="27" t="s">
        <v>8</v>
      </c>
      <c r="F5442" s="27" t="s">
        <v>6</v>
      </c>
      <c r="G5442" s="27" t="s">
        <v>7</v>
      </c>
      <c r="H5442" s="27" t="s">
        <v>2638</v>
      </c>
      <c r="I5442" s="85" t="s">
        <v>2700</v>
      </c>
      <c r="J5442" s="86"/>
    </row>
    <row r="5443" spans="2:10" ht="12.6" customHeight="1" x14ac:dyDescent="0.3">
      <c r="B5443" s="30">
        <f>VLOOKUP($J5437,ASBVs!$A$2:$AP$1041,33,FALSE)</f>
        <v>0.05</v>
      </c>
      <c r="C5443" s="30">
        <f>VLOOKUP($J5437,ASBVs!$A$2:$AP$1041,35,FALSE)</f>
        <v>0.32</v>
      </c>
      <c r="D5443" s="30">
        <f>VLOOKUP($J5437,ASBVs!$A$2:$AP$1041,37,FALSE)</f>
        <v>-0.01</v>
      </c>
      <c r="E5443" s="32">
        <f>VLOOKUP($J5437,ASBVs!$A$2:$AP$1041,29,FALSE)</f>
        <v>4.97</v>
      </c>
      <c r="F5443" s="32">
        <f>VLOOKUP($J5437,ASBVs!$A$2:$AP$1041,23,FALSE)</f>
        <v>-0.63</v>
      </c>
      <c r="G5443" s="32">
        <f>VLOOKUP($J5437,ASBVs!$A$2:$AP$1041,25,FALSE)</f>
        <v>4.25</v>
      </c>
      <c r="H5443" s="32">
        <f>VLOOKUP($J5437,ASBVs!$A$2:$AP$1041,27,FALSE)</f>
        <v>2.5299999999999998</v>
      </c>
      <c r="I5443" s="86"/>
      <c r="J5443" s="86"/>
    </row>
    <row r="5444" spans="2:10" ht="12.6" customHeight="1" x14ac:dyDescent="0.3">
      <c r="B5444" s="33">
        <f>VLOOKUP($J5437,ASBVs!$A$2:$AP$1041,34,FALSE)</f>
        <v>38</v>
      </c>
      <c r="C5444" s="33">
        <f>VLOOKUP($J5437,ASBVs!$A$2:$AP$1041,36,FALSE)</f>
        <v>45</v>
      </c>
      <c r="D5444" s="33">
        <f>VLOOKUP($J5437,ASBVs!$A$2:$AP$1041,38,FALSE)</f>
        <v>32</v>
      </c>
      <c r="E5444" s="33">
        <f>VLOOKUP($J5437,ASBVs!$A$2:$AP$1041,30,FALSE)</f>
        <v>58</v>
      </c>
      <c r="F5444" s="33">
        <f>VLOOKUP($J5437,ASBVs!$A$2:$AP$1041,24,FALSE)</f>
        <v>43</v>
      </c>
      <c r="G5444" s="33">
        <f>VLOOKUP($J5437,ASBVs!$A$2:$AP$1041,26,FALSE)</f>
        <v>43</v>
      </c>
      <c r="H5444" s="33">
        <f>VLOOKUP($J5437,ASBVs!$A$2:$AP$1041,28,FALSE)</f>
        <v>49</v>
      </c>
      <c r="I5444" s="99">
        <f>VLOOKUP($J5437,ASBVs!$A$2:$AQ$1041,43,FALSE)</f>
        <v>10.129999999999999</v>
      </c>
      <c r="J5444" s="79"/>
    </row>
    <row r="5445" spans="2:10" ht="12.6" customHeight="1" x14ac:dyDescent="0.3">
      <c r="B5445" s="87" t="s">
        <v>2695</v>
      </c>
      <c r="C5445" s="88"/>
      <c r="D5445" s="89" t="s">
        <v>2699</v>
      </c>
      <c r="E5445" s="90"/>
      <c r="F5445" s="91" t="str">
        <f>VLOOKUP($J5437,ASBVs!$A$2:$F$1041,6,FALSE)</f>
        <v xml:space="preserve">Young Gun </v>
      </c>
      <c r="G5445" s="34" t="s">
        <v>2669</v>
      </c>
      <c r="H5445" s="35" t="str">
        <f>VLOOKUP($J5437,ASBVs!$A$2:$AU$1041,46,FALSE)</f>
        <v>3</v>
      </c>
      <c r="I5445" s="34" t="s">
        <v>2670</v>
      </c>
      <c r="J5445" s="35" t="str">
        <f>VLOOKUP($J5437,ASBVs!$A$2:$AU$1041,47,FALSE)</f>
        <v>3</v>
      </c>
    </row>
    <row r="5446" spans="2:10" ht="12.6" customHeight="1" x14ac:dyDescent="0.3">
      <c r="B5446" s="93">
        <f>VLOOKUP($J5437,ASBVs!$A$2:$AS$1041,45,FALSE)</f>
        <v>125.2</v>
      </c>
      <c r="C5446" s="94"/>
      <c r="D5446" s="93">
        <f>VLOOKUP($J5437,ASBVs!$A$2:$AS$1041,44,FALSE)</f>
        <v>177.75</v>
      </c>
      <c r="E5446" s="94"/>
      <c r="F5446" s="92"/>
      <c r="G5446" s="34" t="s">
        <v>2671</v>
      </c>
      <c r="H5446" s="35" t="str">
        <f>VLOOKUP($J5437,ASBVs!$A$2:$AW$1041,48,FALSE)</f>
        <v>3</v>
      </c>
      <c r="I5446" s="34" t="s">
        <v>2672</v>
      </c>
      <c r="J5446" s="35">
        <f>VLOOKUP($J5437,ASBVs!$A$2:$AW$1041,49,FALSE)</f>
        <v>3</v>
      </c>
    </row>
    <row r="5447" spans="2:10" ht="12.6" customHeight="1" x14ac:dyDescent="0.3">
      <c r="B5447" s="36" t="s">
        <v>2696</v>
      </c>
      <c r="C5447" s="95" t="str">
        <f>VLOOKUP($J5437,ASBVs!$A$2:$E$1041,5,FALSE)</f>
        <v xml:space="preserve">Individual </v>
      </c>
      <c r="D5447" s="96"/>
      <c r="E5447" s="97" t="s">
        <v>2697</v>
      </c>
      <c r="F5447" s="98"/>
      <c r="G5447" s="74"/>
      <c r="H5447" s="75"/>
      <c r="I5447" s="37" t="s">
        <v>2698</v>
      </c>
      <c r="J5447" s="38"/>
    </row>
    <row r="5449" spans="2:10" ht="12.6" customHeight="1" x14ac:dyDescent="0.3">
      <c r="B5449" s="76" t="s">
        <v>2692</v>
      </c>
      <c r="C5449" s="77"/>
      <c r="D5449" s="20" t="str">
        <f>VLOOKUP($J5449,ASBVs!$A$2:$B$1041,2,FALSE)</f>
        <v>226240</v>
      </c>
      <c r="E5449" s="21"/>
      <c r="F5449" s="22" t="str">
        <f>VLOOKUP($J5449,ASBVs!$A$2:$J$1041,10,FALSE)</f>
        <v>Triplet</v>
      </c>
      <c r="G5449" s="78" t="str">
        <f>VLOOKUP($J5449,ASBVs!$A$2:$AX$1041,50,FALSE)</f>
        <v>«««««</v>
      </c>
      <c r="H5449" s="79"/>
      <c r="I5449" s="23" t="s">
        <v>2693</v>
      </c>
      <c r="J5449" s="24">
        <v>445</v>
      </c>
    </row>
    <row r="5450" spans="2:10" ht="12.6" customHeight="1" x14ac:dyDescent="0.3">
      <c r="B5450" s="25" t="s">
        <v>2694</v>
      </c>
      <c r="C5450" s="80" t="str">
        <f>VLOOKUP($J5449,ASBVs!$A$2:$H$1041,8,FALSE)</f>
        <v>193431</v>
      </c>
      <c r="D5450" s="80"/>
      <c r="E5450" s="81"/>
      <c r="F5450" s="26" t="s">
        <v>2639</v>
      </c>
      <c r="G5450" s="82">
        <f>VLOOKUP($J5449,ASBVs!$A$2:$I$1041,9,FALSE)</f>
        <v>44733</v>
      </c>
      <c r="H5450" s="83"/>
      <c r="I5450" s="83"/>
      <c r="J5450" s="84"/>
    </row>
    <row r="5451" spans="2:10" ht="12.6" customHeight="1" x14ac:dyDescent="0.3">
      <c r="B5451" s="27" t="s">
        <v>0</v>
      </c>
      <c r="C5451" s="28" t="s">
        <v>1</v>
      </c>
      <c r="D5451" s="28" t="s">
        <v>2</v>
      </c>
      <c r="E5451" s="28" t="s">
        <v>3</v>
      </c>
      <c r="F5451" s="27" t="s">
        <v>4</v>
      </c>
      <c r="G5451" s="28" t="s">
        <v>1093</v>
      </c>
      <c r="H5451" s="28" t="s">
        <v>1092</v>
      </c>
      <c r="I5451" s="28" t="s">
        <v>5</v>
      </c>
      <c r="J5451" s="28" t="s">
        <v>2652</v>
      </c>
    </row>
    <row r="5452" spans="2:10" ht="12.6" customHeight="1" x14ac:dyDescent="0.3">
      <c r="B5452" s="29">
        <f>VLOOKUP($J5449,ASBVs!$A$2:$AP$1041,11,FALSE)</f>
        <v>0.47</v>
      </c>
      <c r="C5452" s="29">
        <f>VLOOKUP($J5449,ASBVs!$A$2:$AP$1041,13,FALSE)</f>
        <v>8.56</v>
      </c>
      <c r="D5452" s="29">
        <f>VLOOKUP($J5449,ASBVs!$A$2:$AP$1041,15,FALSE)</f>
        <v>14.39</v>
      </c>
      <c r="E5452" s="29">
        <f>VLOOKUP($J5449,ASBVs!$A$2:$AP$1041,17,FALSE)</f>
        <v>0.18</v>
      </c>
      <c r="F5452" s="29">
        <f>VLOOKUP($J5449,ASBVs!$A$2:$AP$1041,19,FALSE)</f>
        <v>1.87</v>
      </c>
      <c r="G5452" s="39">
        <f>VLOOKUP($J5449,ASBVs!$A$2:$AP$1041,41,FALSE)</f>
        <v>0.34</v>
      </c>
      <c r="H5452" s="39">
        <f>VLOOKUP($J5449,ASBVs!$A$2:$AP$1041,39,FALSE)</f>
        <v>0.23</v>
      </c>
      <c r="I5452" s="29">
        <f>VLOOKUP($J5449,ASBVs!$A$2:$AP$1041,21,FALSE)</f>
        <v>0.16</v>
      </c>
      <c r="J5452" s="39">
        <f>VLOOKUP($J5449,ASBVs!$A$2:$AP$1041,31,FALSE)</f>
        <v>0.23</v>
      </c>
    </row>
    <row r="5453" spans="2:10" ht="12.6" customHeight="1" x14ac:dyDescent="0.3">
      <c r="B5453" s="29">
        <f>VLOOKUP($J5449,ASBVs!$A$2:$AP$1041,12,FALSE)</f>
        <v>65</v>
      </c>
      <c r="C5453" s="29">
        <f>VLOOKUP($J5449,ASBVs!$A$2:$AP$1041,14,FALSE)</f>
        <v>68</v>
      </c>
      <c r="D5453" s="29">
        <f>VLOOKUP($J5449,ASBVs!$A$2:$AP$1041,16,FALSE)</f>
        <v>61</v>
      </c>
      <c r="E5453" s="29">
        <f>VLOOKUP($J5449,ASBVs!$A$2:$AP$1041,18,FALSE)</f>
        <v>64</v>
      </c>
      <c r="F5453" s="29">
        <f>VLOOKUP($J5449,ASBVs!$A$2:$AP$1041,20,FALSE)</f>
        <v>64</v>
      </c>
      <c r="G5453" s="29">
        <f>VLOOKUP($J5449,ASBVs!$A$2:$AP$1041,42,FALSE)</f>
        <v>56</v>
      </c>
      <c r="H5453" s="29">
        <f>VLOOKUP($J5449,ASBVs!$A$2:$AP$1041,40,FALSE)</f>
        <v>48</v>
      </c>
      <c r="I5453" s="29">
        <f>VLOOKUP($J5449,ASBVs!$A$2:$AP$1041,22,FALSE)</f>
        <v>60</v>
      </c>
      <c r="J5453" s="29">
        <f>VLOOKUP($J5449,ASBVs!$A$2:$AP$1041,32,FALSE)</f>
        <v>54</v>
      </c>
    </row>
    <row r="5454" spans="2:10" ht="12.6" customHeight="1" x14ac:dyDescent="0.3">
      <c r="B5454" s="31" t="s">
        <v>1089</v>
      </c>
      <c r="C5454" s="27" t="s">
        <v>1090</v>
      </c>
      <c r="D5454" s="27" t="s">
        <v>1091</v>
      </c>
      <c r="E5454" s="27" t="s">
        <v>8</v>
      </c>
      <c r="F5454" s="27" t="s">
        <v>6</v>
      </c>
      <c r="G5454" s="27" t="s">
        <v>7</v>
      </c>
      <c r="H5454" s="27" t="s">
        <v>2638</v>
      </c>
      <c r="I5454" s="85" t="s">
        <v>2700</v>
      </c>
      <c r="J5454" s="86"/>
    </row>
    <row r="5455" spans="2:10" ht="12.6" customHeight="1" x14ac:dyDescent="0.3">
      <c r="B5455" s="30">
        <f>VLOOKUP($J5449,ASBVs!$A$2:$AP$1041,33,FALSE)</f>
        <v>0.02</v>
      </c>
      <c r="C5455" s="30">
        <f>VLOOKUP($J5449,ASBVs!$A$2:$AP$1041,35,FALSE)</f>
        <v>0.26</v>
      </c>
      <c r="D5455" s="30">
        <f>VLOOKUP($J5449,ASBVs!$A$2:$AP$1041,37,FALSE)</f>
        <v>0.01</v>
      </c>
      <c r="E5455" s="32">
        <f>VLOOKUP($J5449,ASBVs!$A$2:$AP$1041,29,FALSE)</f>
        <v>4.47</v>
      </c>
      <c r="F5455" s="32">
        <f>VLOOKUP($J5449,ASBVs!$A$2:$AP$1041,23,FALSE)</f>
        <v>-7.0000000000000007E-2</v>
      </c>
      <c r="G5455" s="32">
        <f>VLOOKUP($J5449,ASBVs!$A$2:$AP$1041,25,FALSE)</f>
        <v>3.25</v>
      </c>
      <c r="H5455" s="32">
        <f>VLOOKUP($J5449,ASBVs!$A$2:$AP$1041,27,FALSE)</f>
        <v>2.0099999999999998</v>
      </c>
      <c r="I5455" s="86"/>
      <c r="J5455" s="86"/>
    </row>
    <row r="5456" spans="2:10" ht="12.6" customHeight="1" x14ac:dyDescent="0.3">
      <c r="B5456" s="33">
        <f>VLOOKUP($J5449,ASBVs!$A$2:$AP$1041,34,FALSE)</f>
        <v>43</v>
      </c>
      <c r="C5456" s="33">
        <f>VLOOKUP($J5449,ASBVs!$A$2:$AP$1041,36,FALSE)</f>
        <v>51</v>
      </c>
      <c r="D5456" s="33">
        <f>VLOOKUP($J5449,ASBVs!$A$2:$AP$1041,38,FALSE)</f>
        <v>36</v>
      </c>
      <c r="E5456" s="33">
        <f>VLOOKUP($J5449,ASBVs!$A$2:$AP$1041,30,FALSE)</f>
        <v>59</v>
      </c>
      <c r="F5456" s="33">
        <f>VLOOKUP($J5449,ASBVs!$A$2:$AP$1041,24,FALSE)</f>
        <v>48</v>
      </c>
      <c r="G5456" s="33">
        <f>VLOOKUP($J5449,ASBVs!$A$2:$AP$1041,26,FALSE)</f>
        <v>48</v>
      </c>
      <c r="H5456" s="33">
        <f>VLOOKUP($J5449,ASBVs!$A$2:$AP$1041,28,FALSE)</f>
        <v>52</v>
      </c>
      <c r="I5456" s="99">
        <f>VLOOKUP($J5449,ASBVs!$A$2:$AQ$1041,43,FALSE)</f>
        <v>8.7200000000000006</v>
      </c>
      <c r="J5456" s="79"/>
    </row>
    <row r="5457" spans="2:10" ht="12.6" customHeight="1" x14ac:dyDescent="0.3">
      <c r="B5457" s="87" t="s">
        <v>2695</v>
      </c>
      <c r="C5457" s="88"/>
      <c r="D5457" s="89" t="s">
        <v>2699</v>
      </c>
      <c r="E5457" s="90"/>
      <c r="F5457" s="91" t="str">
        <f>VLOOKUP($J5449,ASBVs!$A$2:$F$1041,6,FALSE)</f>
        <v xml:space="preserve">Young Gun </v>
      </c>
      <c r="G5457" s="34" t="s">
        <v>2669</v>
      </c>
      <c r="H5457" s="35" t="str">
        <f>VLOOKUP($J5449,ASBVs!$A$2:$AU$1041,46,FALSE)</f>
        <v>2</v>
      </c>
      <c r="I5457" s="34" t="s">
        <v>2670</v>
      </c>
      <c r="J5457" s="35" t="str">
        <f>VLOOKUP($J5449,ASBVs!$A$2:$AU$1041,47,FALSE)</f>
        <v>2</v>
      </c>
    </row>
    <row r="5458" spans="2:10" ht="12.6" customHeight="1" x14ac:dyDescent="0.3">
      <c r="B5458" s="93">
        <f>VLOOKUP($J5449,ASBVs!$A$2:$AS$1041,45,FALSE)</f>
        <v>124.42</v>
      </c>
      <c r="C5458" s="94"/>
      <c r="D5458" s="93">
        <f>VLOOKUP($J5449,ASBVs!$A$2:$AS$1041,44,FALSE)</f>
        <v>157.38</v>
      </c>
      <c r="E5458" s="94"/>
      <c r="F5458" s="92"/>
      <c r="G5458" s="34" t="s">
        <v>2671</v>
      </c>
      <c r="H5458" s="35" t="str">
        <f>VLOOKUP($J5449,ASBVs!$A$2:$AW$1041,48,FALSE)</f>
        <v>1</v>
      </c>
      <c r="I5458" s="34" t="s">
        <v>2672</v>
      </c>
      <c r="J5458" s="35">
        <f>VLOOKUP($J5449,ASBVs!$A$2:$AW$1041,49,FALSE)</f>
        <v>3</v>
      </c>
    </row>
    <row r="5459" spans="2:10" ht="12.6" customHeight="1" x14ac:dyDescent="0.3">
      <c r="B5459" s="36" t="s">
        <v>2696</v>
      </c>
      <c r="C5459" s="95" t="str">
        <f>VLOOKUP($J5449,ASBVs!$A$2:$E$1041,5,FALSE)</f>
        <v xml:space="preserve">Individual </v>
      </c>
      <c r="D5459" s="96"/>
      <c r="E5459" s="97" t="s">
        <v>2697</v>
      </c>
      <c r="F5459" s="98"/>
      <c r="G5459" s="74"/>
      <c r="H5459" s="75"/>
      <c r="I5459" s="37" t="s">
        <v>2698</v>
      </c>
      <c r="J5459" s="38"/>
    </row>
    <row r="5461" spans="2:10" ht="12.6" customHeight="1" x14ac:dyDescent="0.3">
      <c r="B5461" s="76" t="s">
        <v>2692</v>
      </c>
      <c r="C5461" s="77"/>
      <c r="D5461" s="20" t="str">
        <f>VLOOKUP($J5461,ASBVs!$A$2:$B$1041,2,FALSE)</f>
        <v>226577</v>
      </c>
      <c r="E5461" s="21"/>
      <c r="F5461" s="22" t="str">
        <f>VLOOKUP($J5461,ASBVs!$A$2:$J$1041,10,FALSE)</f>
        <v>Single</v>
      </c>
      <c r="G5461" s="78" t="str">
        <f>VLOOKUP($J5461,ASBVs!$A$2:$AX$1041,50,FALSE)</f>
        <v>«««««</v>
      </c>
      <c r="H5461" s="79"/>
      <c r="I5461" s="23" t="s">
        <v>2693</v>
      </c>
      <c r="J5461" s="24">
        <v>446</v>
      </c>
    </row>
    <row r="5462" spans="2:10" ht="12.6" customHeight="1" x14ac:dyDescent="0.3">
      <c r="B5462" s="25" t="s">
        <v>2694</v>
      </c>
      <c r="C5462" s="80" t="str">
        <f>VLOOKUP($J5461,ASBVs!$A$2:$H$1041,8,FALSE)</f>
        <v>193431</v>
      </c>
      <c r="D5462" s="80"/>
      <c r="E5462" s="81"/>
      <c r="F5462" s="26" t="s">
        <v>2639</v>
      </c>
      <c r="G5462" s="82">
        <f>VLOOKUP($J5461,ASBVs!$A$2:$I$1041,9,FALSE)</f>
        <v>44735</v>
      </c>
      <c r="H5462" s="83"/>
      <c r="I5462" s="83"/>
      <c r="J5462" s="84"/>
    </row>
    <row r="5463" spans="2:10" ht="12.6" customHeight="1" x14ac:dyDescent="0.3">
      <c r="B5463" s="27" t="s">
        <v>0</v>
      </c>
      <c r="C5463" s="28" t="s">
        <v>1</v>
      </c>
      <c r="D5463" s="28" t="s">
        <v>2</v>
      </c>
      <c r="E5463" s="28" t="s">
        <v>3</v>
      </c>
      <c r="F5463" s="27" t="s">
        <v>4</v>
      </c>
      <c r="G5463" s="28" t="s">
        <v>1093</v>
      </c>
      <c r="H5463" s="28" t="s">
        <v>1092</v>
      </c>
      <c r="I5463" s="28" t="s">
        <v>5</v>
      </c>
      <c r="J5463" s="28" t="s">
        <v>2652</v>
      </c>
    </row>
    <row r="5464" spans="2:10" ht="12.6" customHeight="1" x14ac:dyDescent="0.3">
      <c r="B5464" s="29">
        <f>VLOOKUP($J5461,ASBVs!$A$2:$AP$1041,11,FALSE)</f>
        <v>0.46</v>
      </c>
      <c r="C5464" s="29">
        <f>VLOOKUP($J5461,ASBVs!$A$2:$AP$1041,13,FALSE)</f>
        <v>8.58</v>
      </c>
      <c r="D5464" s="29">
        <f>VLOOKUP($J5461,ASBVs!$A$2:$AP$1041,15,FALSE)</f>
        <v>12.01</v>
      </c>
      <c r="E5464" s="29">
        <f>VLOOKUP($J5461,ASBVs!$A$2:$AP$1041,17,FALSE)</f>
        <v>0.05</v>
      </c>
      <c r="F5464" s="29">
        <f>VLOOKUP($J5461,ASBVs!$A$2:$AP$1041,19,FALSE)</f>
        <v>2</v>
      </c>
      <c r="G5464" s="39">
        <f>VLOOKUP($J5461,ASBVs!$A$2:$AP$1041,41,FALSE)</f>
        <v>0.27</v>
      </c>
      <c r="H5464" s="39">
        <f>VLOOKUP($J5461,ASBVs!$A$2:$AP$1041,39,FALSE)</f>
        <v>0.15</v>
      </c>
      <c r="I5464" s="29">
        <f>VLOOKUP($J5461,ASBVs!$A$2:$AP$1041,21,FALSE)</f>
        <v>0.18</v>
      </c>
      <c r="J5464" s="39">
        <f>VLOOKUP($J5461,ASBVs!$A$2:$AP$1041,31,FALSE)</f>
        <v>0.18</v>
      </c>
    </row>
    <row r="5465" spans="2:10" ht="12.6" customHeight="1" x14ac:dyDescent="0.3">
      <c r="B5465" s="29">
        <f>VLOOKUP($J5461,ASBVs!$A$2:$AP$1041,12,FALSE)</f>
        <v>63</v>
      </c>
      <c r="C5465" s="29">
        <f>VLOOKUP($J5461,ASBVs!$A$2:$AP$1041,14,FALSE)</f>
        <v>68</v>
      </c>
      <c r="D5465" s="29">
        <f>VLOOKUP($J5461,ASBVs!$A$2:$AP$1041,16,FALSE)</f>
        <v>57</v>
      </c>
      <c r="E5465" s="29">
        <f>VLOOKUP($J5461,ASBVs!$A$2:$AP$1041,18,FALSE)</f>
        <v>64</v>
      </c>
      <c r="F5465" s="29">
        <f>VLOOKUP($J5461,ASBVs!$A$2:$AP$1041,20,FALSE)</f>
        <v>64</v>
      </c>
      <c r="G5465" s="29">
        <f>VLOOKUP($J5461,ASBVs!$A$2:$AP$1041,42,FALSE)</f>
        <v>51</v>
      </c>
      <c r="H5465" s="29">
        <f>VLOOKUP($J5461,ASBVs!$A$2:$AP$1041,40,FALSE)</f>
        <v>43</v>
      </c>
      <c r="I5465" s="29">
        <f>VLOOKUP($J5461,ASBVs!$A$2:$AP$1041,22,FALSE)</f>
        <v>53</v>
      </c>
      <c r="J5465" s="29">
        <f>VLOOKUP($J5461,ASBVs!$A$2:$AP$1041,32,FALSE)</f>
        <v>49</v>
      </c>
    </row>
    <row r="5466" spans="2:10" ht="12.6" customHeight="1" x14ac:dyDescent="0.3">
      <c r="B5466" s="31" t="s">
        <v>1089</v>
      </c>
      <c r="C5466" s="27" t="s">
        <v>1090</v>
      </c>
      <c r="D5466" s="27" t="s">
        <v>1091</v>
      </c>
      <c r="E5466" s="27" t="s">
        <v>8</v>
      </c>
      <c r="F5466" s="27" t="s">
        <v>6</v>
      </c>
      <c r="G5466" s="27" t="s">
        <v>7</v>
      </c>
      <c r="H5466" s="27" t="s">
        <v>2638</v>
      </c>
      <c r="I5466" s="85" t="s">
        <v>2700</v>
      </c>
      <c r="J5466" s="86"/>
    </row>
    <row r="5467" spans="2:10" ht="12.6" customHeight="1" x14ac:dyDescent="0.3">
      <c r="B5467" s="30">
        <f>VLOOKUP($J5461,ASBVs!$A$2:$AP$1041,33,FALSE)</f>
        <v>0.02</v>
      </c>
      <c r="C5467" s="30">
        <f>VLOOKUP($J5461,ASBVs!$A$2:$AP$1041,35,FALSE)</f>
        <v>0.1</v>
      </c>
      <c r="D5467" s="30">
        <f>VLOOKUP($J5461,ASBVs!$A$2:$AP$1041,37,FALSE)</f>
        <v>0.03</v>
      </c>
      <c r="E5467" s="32">
        <f>VLOOKUP($J5461,ASBVs!$A$2:$AP$1041,29,FALSE)</f>
        <v>4.58</v>
      </c>
      <c r="F5467" s="32">
        <f>VLOOKUP($J5461,ASBVs!$A$2:$AP$1041,23,FALSE)</f>
        <v>0.08</v>
      </c>
      <c r="G5467" s="32">
        <f>VLOOKUP($J5461,ASBVs!$A$2:$AP$1041,25,FALSE)</f>
        <v>2.25</v>
      </c>
      <c r="H5467" s="32">
        <f>VLOOKUP($J5461,ASBVs!$A$2:$AP$1041,27,FALSE)</f>
        <v>2.1800000000000002</v>
      </c>
      <c r="I5467" s="86"/>
      <c r="J5467" s="86"/>
    </row>
    <row r="5468" spans="2:10" ht="12.6" customHeight="1" x14ac:dyDescent="0.3">
      <c r="B5468" s="33">
        <f>VLOOKUP($J5461,ASBVs!$A$2:$AP$1041,34,FALSE)</f>
        <v>38</v>
      </c>
      <c r="C5468" s="33">
        <f>VLOOKUP($J5461,ASBVs!$A$2:$AP$1041,36,FALSE)</f>
        <v>46</v>
      </c>
      <c r="D5468" s="33">
        <f>VLOOKUP($J5461,ASBVs!$A$2:$AP$1041,38,FALSE)</f>
        <v>32</v>
      </c>
      <c r="E5468" s="33">
        <f>VLOOKUP($J5461,ASBVs!$A$2:$AP$1041,30,FALSE)</f>
        <v>58</v>
      </c>
      <c r="F5468" s="33">
        <f>VLOOKUP($J5461,ASBVs!$A$2:$AP$1041,24,FALSE)</f>
        <v>44</v>
      </c>
      <c r="G5468" s="33">
        <f>VLOOKUP($J5461,ASBVs!$A$2:$AP$1041,26,FALSE)</f>
        <v>44</v>
      </c>
      <c r="H5468" s="33">
        <f>VLOOKUP($J5461,ASBVs!$A$2:$AP$1041,28,FALSE)</f>
        <v>48</v>
      </c>
      <c r="I5468" s="99">
        <f>VLOOKUP($J5461,ASBVs!$A$2:$AQ$1041,43,FALSE)</f>
        <v>8.76</v>
      </c>
      <c r="J5468" s="79"/>
    </row>
    <row r="5469" spans="2:10" ht="12.6" customHeight="1" x14ac:dyDescent="0.3">
      <c r="B5469" s="87" t="s">
        <v>2695</v>
      </c>
      <c r="C5469" s="88"/>
      <c r="D5469" s="89" t="s">
        <v>2699</v>
      </c>
      <c r="E5469" s="90"/>
      <c r="F5469" s="91" t="str">
        <f>VLOOKUP($J5461,ASBVs!$A$2:$F$1041,6,FALSE)</f>
        <v xml:space="preserve">Young Gun </v>
      </c>
      <c r="G5469" s="34" t="s">
        <v>2669</v>
      </c>
      <c r="H5469" s="35" t="str">
        <f>VLOOKUP($J5461,ASBVs!$A$2:$AU$1041,46,FALSE)</f>
        <v>3</v>
      </c>
      <c r="I5469" s="34" t="s">
        <v>2670</v>
      </c>
      <c r="J5469" s="35" t="str">
        <f>VLOOKUP($J5461,ASBVs!$A$2:$AU$1041,47,FALSE)</f>
        <v>2</v>
      </c>
    </row>
    <row r="5470" spans="2:10" ht="12.6" customHeight="1" x14ac:dyDescent="0.3">
      <c r="B5470" s="93">
        <f>VLOOKUP($J5461,ASBVs!$A$2:$AS$1041,45,FALSE)</f>
        <v>124.29</v>
      </c>
      <c r="C5470" s="94"/>
      <c r="D5470" s="93">
        <f>VLOOKUP($J5461,ASBVs!$A$2:$AS$1041,44,FALSE)</f>
        <v>155.63</v>
      </c>
      <c r="E5470" s="94"/>
      <c r="F5470" s="92"/>
      <c r="G5470" s="34" t="s">
        <v>2671</v>
      </c>
      <c r="H5470" s="35" t="str">
        <f>VLOOKUP($J5461,ASBVs!$A$2:$AW$1041,48,FALSE)</f>
        <v>2</v>
      </c>
      <c r="I5470" s="34" t="s">
        <v>2672</v>
      </c>
      <c r="J5470" s="35">
        <f>VLOOKUP($J5461,ASBVs!$A$2:$AW$1041,49,FALSE)</f>
        <v>2</v>
      </c>
    </row>
    <row r="5471" spans="2:10" ht="12.6" customHeight="1" x14ac:dyDescent="0.3">
      <c r="B5471" s="36" t="s">
        <v>2696</v>
      </c>
      <c r="C5471" s="95" t="str">
        <f>VLOOKUP($J5461,ASBVs!$A$2:$E$1041,5,FALSE)</f>
        <v xml:space="preserve">Individual </v>
      </c>
      <c r="D5471" s="96"/>
      <c r="E5471" s="97" t="s">
        <v>2697</v>
      </c>
      <c r="F5471" s="98"/>
      <c r="G5471" s="74"/>
      <c r="H5471" s="75"/>
      <c r="I5471" s="37" t="s">
        <v>2698</v>
      </c>
      <c r="J5471" s="38"/>
    </row>
    <row r="5473" spans="2:10" ht="12.6" customHeight="1" x14ac:dyDescent="0.3">
      <c r="B5473" s="76" t="s">
        <v>2692</v>
      </c>
      <c r="C5473" s="77"/>
      <c r="D5473" s="20" t="str">
        <f>VLOOKUP($J5473,ASBVs!$A$2:$B$1041,2,FALSE)</f>
        <v>225730</v>
      </c>
      <c r="E5473" s="21"/>
      <c r="F5473" s="22" t="str">
        <f>VLOOKUP($J5473,ASBVs!$A$2:$J$1041,10,FALSE)</f>
        <v>Twin</v>
      </c>
      <c r="G5473" s="78" t="str">
        <f>VLOOKUP($J5473,ASBVs!$A$2:$AX$1041,50,FALSE)</f>
        <v>«««««</v>
      </c>
      <c r="H5473" s="79"/>
      <c r="I5473" s="23" t="s">
        <v>2693</v>
      </c>
      <c r="J5473" s="24">
        <v>447</v>
      </c>
    </row>
    <row r="5474" spans="2:10" ht="12.6" customHeight="1" x14ac:dyDescent="0.3">
      <c r="B5474" s="25" t="s">
        <v>2694</v>
      </c>
      <c r="C5474" s="80" t="str">
        <f>VLOOKUP($J5473,ASBVs!$A$2:$H$1041,8,FALSE)</f>
        <v>218812</v>
      </c>
      <c r="D5474" s="80"/>
      <c r="E5474" s="81"/>
      <c r="F5474" s="26" t="s">
        <v>2639</v>
      </c>
      <c r="G5474" s="82">
        <f>VLOOKUP($J5473,ASBVs!$A$2:$I$1041,9,FALSE)</f>
        <v>44728</v>
      </c>
      <c r="H5474" s="83"/>
      <c r="I5474" s="83"/>
      <c r="J5474" s="84"/>
    </row>
    <row r="5475" spans="2:10" ht="12.6" customHeight="1" x14ac:dyDescent="0.3">
      <c r="B5475" s="27" t="s">
        <v>0</v>
      </c>
      <c r="C5475" s="28" t="s">
        <v>1</v>
      </c>
      <c r="D5475" s="28" t="s">
        <v>2</v>
      </c>
      <c r="E5475" s="28" t="s">
        <v>3</v>
      </c>
      <c r="F5475" s="27" t="s">
        <v>4</v>
      </c>
      <c r="G5475" s="28" t="s">
        <v>1093</v>
      </c>
      <c r="H5475" s="28" t="s">
        <v>1092</v>
      </c>
      <c r="I5475" s="28" t="s">
        <v>5</v>
      </c>
      <c r="J5475" s="28" t="s">
        <v>2652</v>
      </c>
    </row>
    <row r="5476" spans="2:10" ht="12.6" customHeight="1" x14ac:dyDescent="0.3">
      <c r="B5476" s="29">
        <f>VLOOKUP($J5473,ASBVs!$A$2:$AP$1041,11,FALSE)</f>
        <v>0.44</v>
      </c>
      <c r="C5476" s="29">
        <f>VLOOKUP($J5473,ASBVs!$A$2:$AP$1041,13,FALSE)</f>
        <v>7.57</v>
      </c>
      <c r="D5476" s="29">
        <f>VLOOKUP($J5473,ASBVs!$A$2:$AP$1041,15,FALSE)</f>
        <v>9.9600000000000009</v>
      </c>
      <c r="E5476" s="29">
        <f>VLOOKUP($J5473,ASBVs!$A$2:$AP$1041,17,FALSE)</f>
        <v>-0.03</v>
      </c>
      <c r="F5476" s="29">
        <f>VLOOKUP($J5473,ASBVs!$A$2:$AP$1041,19,FALSE)</f>
        <v>1.42</v>
      </c>
      <c r="G5476" s="39">
        <f>VLOOKUP($J5473,ASBVs!$A$2:$AP$1041,41,FALSE)</f>
        <v>0.33</v>
      </c>
      <c r="H5476" s="39">
        <f>VLOOKUP($J5473,ASBVs!$A$2:$AP$1041,39,FALSE)</f>
        <v>0.25</v>
      </c>
      <c r="I5476" s="29">
        <f>VLOOKUP($J5473,ASBVs!$A$2:$AP$1041,21,FALSE)</f>
        <v>-0.49</v>
      </c>
      <c r="J5476" s="39">
        <f>VLOOKUP($J5473,ASBVs!$A$2:$AP$1041,31,FALSE)</f>
        <v>0.21</v>
      </c>
    </row>
    <row r="5477" spans="2:10" ht="12.6" customHeight="1" x14ac:dyDescent="0.3">
      <c r="B5477" s="29">
        <f>VLOOKUP($J5473,ASBVs!$A$2:$AP$1041,12,FALSE)</f>
        <v>55</v>
      </c>
      <c r="C5477" s="29">
        <f>VLOOKUP($J5473,ASBVs!$A$2:$AP$1041,14,FALSE)</f>
        <v>62</v>
      </c>
      <c r="D5477" s="29">
        <f>VLOOKUP($J5473,ASBVs!$A$2:$AP$1041,16,FALSE)</f>
        <v>45</v>
      </c>
      <c r="E5477" s="29">
        <f>VLOOKUP($J5473,ASBVs!$A$2:$AP$1041,18,FALSE)</f>
        <v>49</v>
      </c>
      <c r="F5477" s="29">
        <f>VLOOKUP($J5473,ASBVs!$A$2:$AP$1041,20,FALSE)</f>
        <v>51</v>
      </c>
      <c r="G5477" s="29">
        <f>VLOOKUP($J5473,ASBVs!$A$2:$AP$1041,42,FALSE)</f>
        <v>36</v>
      </c>
      <c r="H5477" s="29">
        <f>VLOOKUP($J5473,ASBVs!$A$2:$AP$1041,40,FALSE)</f>
        <v>31</v>
      </c>
      <c r="I5477" s="29">
        <f>VLOOKUP($J5473,ASBVs!$A$2:$AP$1041,22,FALSE)</f>
        <v>39</v>
      </c>
      <c r="J5477" s="29">
        <f>VLOOKUP($J5473,ASBVs!$A$2:$AP$1041,32,FALSE)</f>
        <v>35</v>
      </c>
    </row>
    <row r="5478" spans="2:10" ht="12.6" customHeight="1" x14ac:dyDescent="0.3">
      <c r="B5478" s="31" t="s">
        <v>1089</v>
      </c>
      <c r="C5478" s="27" t="s">
        <v>1090</v>
      </c>
      <c r="D5478" s="27" t="s">
        <v>1091</v>
      </c>
      <c r="E5478" s="27" t="s">
        <v>8</v>
      </c>
      <c r="F5478" s="27" t="s">
        <v>6</v>
      </c>
      <c r="G5478" s="27" t="s">
        <v>7</v>
      </c>
      <c r="H5478" s="27" t="s">
        <v>2638</v>
      </c>
      <c r="I5478" s="85" t="s">
        <v>2700</v>
      </c>
      <c r="J5478" s="86"/>
    </row>
    <row r="5479" spans="2:10" ht="12.6" customHeight="1" x14ac:dyDescent="0.3">
      <c r="B5479" s="30">
        <f>VLOOKUP($J5473,ASBVs!$A$2:$AP$1041,33,FALSE)</f>
        <v>0.05</v>
      </c>
      <c r="C5479" s="30">
        <f>VLOOKUP($J5473,ASBVs!$A$2:$AP$1041,35,FALSE)</f>
        <v>0.22</v>
      </c>
      <c r="D5479" s="30">
        <f>VLOOKUP($J5473,ASBVs!$A$2:$AP$1041,37,FALSE)</f>
        <v>0.01</v>
      </c>
      <c r="E5479" s="32">
        <f>VLOOKUP($J5473,ASBVs!$A$2:$AP$1041,29,FALSE)</f>
        <v>4.2</v>
      </c>
      <c r="F5479" s="32">
        <f>VLOOKUP($J5473,ASBVs!$A$2:$AP$1041,23,FALSE)</f>
        <v>-0.12</v>
      </c>
      <c r="G5479" s="32">
        <f>VLOOKUP($J5473,ASBVs!$A$2:$AP$1041,25,FALSE)</f>
        <v>1.83</v>
      </c>
      <c r="H5479" s="32">
        <f>VLOOKUP($J5473,ASBVs!$A$2:$AP$1041,27,FALSE)</f>
        <v>1.96</v>
      </c>
      <c r="I5479" s="86"/>
      <c r="J5479" s="86"/>
    </row>
    <row r="5480" spans="2:10" ht="12.6" customHeight="1" x14ac:dyDescent="0.3">
      <c r="B5480" s="33">
        <f>VLOOKUP($J5473,ASBVs!$A$2:$AP$1041,34,FALSE)</f>
        <v>27</v>
      </c>
      <c r="C5480" s="33">
        <f>VLOOKUP($J5473,ASBVs!$A$2:$AP$1041,36,FALSE)</f>
        <v>33</v>
      </c>
      <c r="D5480" s="33">
        <f>VLOOKUP($J5473,ASBVs!$A$2:$AP$1041,38,FALSE)</f>
        <v>22</v>
      </c>
      <c r="E5480" s="33">
        <f>VLOOKUP($J5473,ASBVs!$A$2:$AP$1041,30,FALSE)</f>
        <v>47</v>
      </c>
      <c r="F5480" s="33">
        <f>VLOOKUP($J5473,ASBVs!$A$2:$AP$1041,24,FALSE)</f>
        <v>33</v>
      </c>
      <c r="G5480" s="33">
        <f>VLOOKUP($J5473,ASBVs!$A$2:$AP$1041,26,FALSE)</f>
        <v>33</v>
      </c>
      <c r="H5480" s="33">
        <f>VLOOKUP($J5473,ASBVs!$A$2:$AP$1041,28,FALSE)</f>
        <v>36</v>
      </c>
      <c r="I5480" s="99">
        <f>VLOOKUP($J5473,ASBVs!$A$2:$AQ$1041,43,FALSE)</f>
        <v>7.08</v>
      </c>
      <c r="J5480" s="79"/>
    </row>
    <row r="5481" spans="2:10" ht="12.6" customHeight="1" x14ac:dyDescent="0.3">
      <c r="B5481" s="87" t="s">
        <v>2695</v>
      </c>
      <c r="C5481" s="88"/>
      <c r="D5481" s="89" t="s">
        <v>2699</v>
      </c>
      <c r="E5481" s="90"/>
      <c r="F5481" s="91" t="str">
        <f>VLOOKUP($J5473,ASBVs!$A$2:$F$1041,6,FALSE)</f>
        <v xml:space="preserve">Young Gun </v>
      </c>
      <c r="G5481" s="34" t="s">
        <v>2669</v>
      </c>
      <c r="H5481" s="35" t="str">
        <f>VLOOKUP($J5473,ASBVs!$A$2:$AU$1041,46,FALSE)</f>
        <v>2</v>
      </c>
      <c r="I5481" s="34" t="s">
        <v>2670</v>
      </c>
      <c r="J5481" s="35" t="str">
        <f>VLOOKUP($J5473,ASBVs!$A$2:$AU$1041,47,FALSE)</f>
        <v>2</v>
      </c>
    </row>
    <row r="5482" spans="2:10" ht="12.6" customHeight="1" x14ac:dyDescent="0.3">
      <c r="B5482" s="93">
        <f>VLOOKUP($J5473,ASBVs!$A$2:$AS$1041,45,FALSE)</f>
        <v>124.09</v>
      </c>
      <c r="C5482" s="94"/>
      <c r="D5482" s="93">
        <f>VLOOKUP($J5473,ASBVs!$A$2:$AS$1041,44,FALSE)</f>
        <v>156.80000000000001</v>
      </c>
      <c r="E5482" s="94"/>
      <c r="F5482" s="92"/>
      <c r="G5482" s="34" t="s">
        <v>2671</v>
      </c>
      <c r="H5482" s="35" t="str">
        <f>VLOOKUP($J5473,ASBVs!$A$2:$AW$1041,48,FALSE)</f>
        <v>1</v>
      </c>
      <c r="I5482" s="34" t="s">
        <v>2672</v>
      </c>
      <c r="J5482" s="35">
        <f>VLOOKUP($J5473,ASBVs!$A$2:$AW$1041,49,FALSE)</f>
        <v>3</v>
      </c>
    </row>
    <row r="5483" spans="2:10" ht="12.6" customHeight="1" x14ac:dyDescent="0.3">
      <c r="B5483" s="36" t="s">
        <v>2696</v>
      </c>
      <c r="C5483" s="95" t="str">
        <f>VLOOKUP($J5473,ASBVs!$A$2:$E$1041,5,FALSE)</f>
        <v xml:space="preserve">Individual </v>
      </c>
      <c r="D5483" s="96"/>
      <c r="E5483" s="97" t="s">
        <v>2697</v>
      </c>
      <c r="F5483" s="98"/>
      <c r="G5483" s="74"/>
      <c r="H5483" s="75"/>
      <c r="I5483" s="37" t="s">
        <v>2698</v>
      </c>
      <c r="J5483" s="38"/>
    </row>
    <row r="5485" spans="2:10" ht="12.6" customHeight="1" x14ac:dyDescent="0.3">
      <c r="B5485" s="76" t="s">
        <v>2692</v>
      </c>
      <c r="C5485" s="77"/>
      <c r="D5485" s="20" t="str">
        <f>VLOOKUP($J5485,ASBVs!$A$2:$B$1041,2,FALSE)</f>
        <v>225480</v>
      </c>
      <c r="E5485" s="21"/>
      <c r="F5485" s="22" t="str">
        <f>VLOOKUP($J5485,ASBVs!$A$2:$J$1041,10,FALSE)</f>
        <v>Twin</v>
      </c>
      <c r="G5485" s="78" t="str">
        <f>VLOOKUP($J5485,ASBVs!$A$2:$AX$1041,50,FALSE)</f>
        <v>«««««</v>
      </c>
      <c r="H5485" s="79"/>
      <c r="I5485" s="23" t="s">
        <v>2693</v>
      </c>
      <c r="J5485" s="24">
        <v>448</v>
      </c>
    </row>
    <row r="5486" spans="2:10" ht="12.6" customHeight="1" x14ac:dyDescent="0.3">
      <c r="B5486" s="25" t="s">
        <v>2694</v>
      </c>
      <c r="C5486" s="80" t="str">
        <f>VLOOKUP($J5485,ASBVs!$A$2:$H$1041,8,FALSE)</f>
        <v>217906</v>
      </c>
      <c r="D5486" s="80"/>
      <c r="E5486" s="81"/>
      <c r="F5486" s="26" t="s">
        <v>2639</v>
      </c>
      <c r="G5486" s="82">
        <f>VLOOKUP($J5485,ASBVs!$A$2:$I$1041,9,FALSE)</f>
        <v>44726</v>
      </c>
      <c r="H5486" s="83"/>
      <c r="I5486" s="83"/>
      <c r="J5486" s="84"/>
    </row>
    <row r="5487" spans="2:10" ht="12.6" customHeight="1" x14ac:dyDescent="0.3">
      <c r="B5487" s="27" t="s">
        <v>0</v>
      </c>
      <c r="C5487" s="28" t="s">
        <v>1</v>
      </c>
      <c r="D5487" s="28" t="s">
        <v>2</v>
      </c>
      <c r="E5487" s="28" t="s">
        <v>3</v>
      </c>
      <c r="F5487" s="27" t="s">
        <v>4</v>
      </c>
      <c r="G5487" s="28" t="s">
        <v>1093</v>
      </c>
      <c r="H5487" s="28" t="s">
        <v>1092</v>
      </c>
      <c r="I5487" s="28" t="s">
        <v>5</v>
      </c>
      <c r="J5487" s="28" t="s">
        <v>2652</v>
      </c>
    </row>
    <row r="5488" spans="2:10" ht="12.6" customHeight="1" x14ac:dyDescent="0.3">
      <c r="B5488" s="29">
        <f>VLOOKUP($J5485,ASBVs!$A$2:$AP$1041,11,FALSE)</f>
        <v>0.38</v>
      </c>
      <c r="C5488" s="29">
        <f>VLOOKUP($J5485,ASBVs!$A$2:$AP$1041,13,FALSE)</f>
        <v>6.11</v>
      </c>
      <c r="D5488" s="29">
        <f>VLOOKUP($J5485,ASBVs!$A$2:$AP$1041,15,FALSE)</f>
        <v>9.5399999999999991</v>
      </c>
      <c r="E5488" s="29">
        <f>VLOOKUP($J5485,ASBVs!$A$2:$AP$1041,17,FALSE)</f>
        <v>0.52</v>
      </c>
      <c r="F5488" s="29">
        <f>VLOOKUP($J5485,ASBVs!$A$2:$AP$1041,19,FALSE)</f>
        <v>1.51</v>
      </c>
      <c r="G5488" s="39">
        <f>VLOOKUP($J5485,ASBVs!$A$2:$AP$1041,41,FALSE)</f>
        <v>0.41</v>
      </c>
      <c r="H5488" s="39">
        <f>VLOOKUP($J5485,ASBVs!$A$2:$AP$1041,39,FALSE)</f>
        <v>0.25</v>
      </c>
      <c r="I5488" s="29">
        <f>VLOOKUP($J5485,ASBVs!$A$2:$AP$1041,21,FALSE)</f>
        <v>-0.53</v>
      </c>
      <c r="J5488" s="39">
        <f>VLOOKUP($J5485,ASBVs!$A$2:$AP$1041,31,FALSE)</f>
        <v>0.27</v>
      </c>
    </row>
    <row r="5489" spans="2:10" ht="12.6" customHeight="1" x14ac:dyDescent="0.3">
      <c r="B5489" s="29">
        <f>VLOOKUP($J5485,ASBVs!$A$2:$AP$1041,12,FALSE)</f>
        <v>63</v>
      </c>
      <c r="C5489" s="29">
        <f>VLOOKUP($J5485,ASBVs!$A$2:$AP$1041,14,FALSE)</f>
        <v>68</v>
      </c>
      <c r="D5489" s="29">
        <f>VLOOKUP($J5485,ASBVs!$A$2:$AP$1041,16,FALSE)</f>
        <v>58</v>
      </c>
      <c r="E5489" s="29">
        <f>VLOOKUP($J5485,ASBVs!$A$2:$AP$1041,18,FALSE)</f>
        <v>62</v>
      </c>
      <c r="F5489" s="29">
        <f>VLOOKUP($J5485,ASBVs!$A$2:$AP$1041,20,FALSE)</f>
        <v>62</v>
      </c>
      <c r="G5489" s="29">
        <f>VLOOKUP($J5485,ASBVs!$A$2:$AP$1041,42,FALSE)</f>
        <v>52</v>
      </c>
      <c r="H5489" s="29">
        <f>VLOOKUP($J5485,ASBVs!$A$2:$AP$1041,40,FALSE)</f>
        <v>46</v>
      </c>
      <c r="I5489" s="29">
        <f>VLOOKUP($J5485,ASBVs!$A$2:$AP$1041,22,FALSE)</f>
        <v>55</v>
      </c>
      <c r="J5489" s="29">
        <f>VLOOKUP($J5485,ASBVs!$A$2:$AP$1041,32,FALSE)</f>
        <v>50</v>
      </c>
    </row>
    <row r="5490" spans="2:10" ht="12.6" customHeight="1" x14ac:dyDescent="0.3">
      <c r="B5490" s="31" t="s">
        <v>1089</v>
      </c>
      <c r="C5490" s="27" t="s">
        <v>1090</v>
      </c>
      <c r="D5490" s="27" t="s">
        <v>1091</v>
      </c>
      <c r="E5490" s="27" t="s">
        <v>8</v>
      </c>
      <c r="F5490" s="27" t="s">
        <v>6</v>
      </c>
      <c r="G5490" s="27" t="s">
        <v>7</v>
      </c>
      <c r="H5490" s="27" t="s">
        <v>2638</v>
      </c>
      <c r="I5490" s="85" t="s">
        <v>2700</v>
      </c>
      <c r="J5490" s="86"/>
    </row>
    <row r="5491" spans="2:10" ht="12.6" customHeight="1" x14ac:dyDescent="0.3">
      <c r="B5491" s="30">
        <f>VLOOKUP($J5485,ASBVs!$A$2:$AP$1041,33,FALSE)</f>
        <v>0.04</v>
      </c>
      <c r="C5491" s="30">
        <f>VLOOKUP($J5485,ASBVs!$A$2:$AP$1041,35,FALSE)</f>
        <v>0.22</v>
      </c>
      <c r="D5491" s="30">
        <f>VLOOKUP($J5485,ASBVs!$A$2:$AP$1041,37,FALSE)</f>
        <v>0.02</v>
      </c>
      <c r="E5491" s="32">
        <f>VLOOKUP($J5485,ASBVs!$A$2:$AP$1041,29,FALSE)</f>
        <v>3.06</v>
      </c>
      <c r="F5491" s="32">
        <f>VLOOKUP($J5485,ASBVs!$A$2:$AP$1041,23,FALSE)</f>
        <v>0.05</v>
      </c>
      <c r="G5491" s="32">
        <f>VLOOKUP($J5485,ASBVs!$A$2:$AP$1041,25,FALSE)</f>
        <v>1.91</v>
      </c>
      <c r="H5491" s="32">
        <f>VLOOKUP($J5485,ASBVs!$A$2:$AP$1041,27,FALSE)</f>
        <v>1.66</v>
      </c>
      <c r="I5491" s="86"/>
      <c r="J5491" s="86"/>
    </row>
    <row r="5492" spans="2:10" ht="12.6" customHeight="1" x14ac:dyDescent="0.3">
      <c r="B5492" s="33">
        <f>VLOOKUP($J5485,ASBVs!$A$2:$AP$1041,34,FALSE)</f>
        <v>40</v>
      </c>
      <c r="C5492" s="33">
        <f>VLOOKUP($J5485,ASBVs!$A$2:$AP$1041,36,FALSE)</f>
        <v>49</v>
      </c>
      <c r="D5492" s="33">
        <f>VLOOKUP($J5485,ASBVs!$A$2:$AP$1041,38,FALSE)</f>
        <v>34</v>
      </c>
      <c r="E5492" s="33">
        <f>VLOOKUP($J5485,ASBVs!$A$2:$AP$1041,30,FALSE)</f>
        <v>58</v>
      </c>
      <c r="F5492" s="33">
        <f>VLOOKUP($J5485,ASBVs!$A$2:$AP$1041,24,FALSE)</f>
        <v>47</v>
      </c>
      <c r="G5492" s="33">
        <f>VLOOKUP($J5485,ASBVs!$A$2:$AP$1041,26,FALSE)</f>
        <v>47</v>
      </c>
      <c r="H5492" s="33">
        <f>VLOOKUP($J5485,ASBVs!$A$2:$AP$1041,28,FALSE)</f>
        <v>50</v>
      </c>
      <c r="I5492" s="99">
        <f>VLOOKUP($J5485,ASBVs!$A$2:$AQ$1041,43,FALSE)</f>
        <v>5.58</v>
      </c>
      <c r="J5492" s="79"/>
    </row>
    <row r="5493" spans="2:10" ht="12.6" customHeight="1" x14ac:dyDescent="0.3">
      <c r="B5493" s="87" t="s">
        <v>2695</v>
      </c>
      <c r="C5493" s="88"/>
      <c r="D5493" s="89" t="s">
        <v>2699</v>
      </c>
      <c r="E5493" s="90"/>
      <c r="F5493" s="91" t="str">
        <f>VLOOKUP($J5485,ASBVs!$A$2:$F$1041,6,FALSE)</f>
        <v xml:space="preserve">Young Gun </v>
      </c>
      <c r="G5493" s="34" t="s">
        <v>2669</v>
      </c>
      <c r="H5493" s="35" t="str">
        <f>VLOOKUP($J5485,ASBVs!$A$2:$AU$1041,46,FALSE)</f>
        <v>2</v>
      </c>
      <c r="I5493" s="34" t="s">
        <v>2670</v>
      </c>
      <c r="J5493" s="35" t="str">
        <f>VLOOKUP($J5485,ASBVs!$A$2:$AU$1041,47,FALSE)</f>
        <v>2</v>
      </c>
    </row>
    <row r="5494" spans="2:10" ht="12.6" customHeight="1" x14ac:dyDescent="0.3">
      <c r="B5494" s="93">
        <f>VLOOKUP($J5485,ASBVs!$A$2:$AS$1041,45,FALSE)</f>
        <v>122.38</v>
      </c>
      <c r="C5494" s="94"/>
      <c r="D5494" s="93">
        <f>VLOOKUP($J5485,ASBVs!$A$2:$AS$1041,44,FALSE)</f>
        <v>151.97999999999999</v>
      </c>
      <c r="E5494" s="94"/>
      <c r="F5494" s="92"/>
      <c r="G5494" s="34" t="s">
        <v>2671</v>
      </c>
      <c r="H5494" s="35" t="str">
        <f>VLOOKUP($J5485,ASBVs!$A$2:$AW$1041,48,FALSE)</f>
        <v>1</v>
      </c>
      <c r="I5494" s="34" t="s">
        <v>2672</v>
      </c>
      <c r="J5494" s="35">
        <f>VLOOKUP($J5485,ASBVs!$A$2:$AW$1041,49,FALSE)</f>
        <v>2</v>
      </c>
    </row>
    <row r="5495" spans="2:10" ht="12.6" customHeight="1" x14ac:dyDescent="0.3">
      <c r="B5495" s="36" t="s">
        <v>2696</v>
      </c>
      <c r="C5495" s="95" t="str">
        <f>VLOOKUP($J5485,ASBVs!$A$2:$E$1041,5,FALSE)</f>
        <v xml:space="preserve">Individual </v>
      </c>
      <c r="D5495" s="96"/>
      <c r="E5495" s="97" t="s">
        <v>2697</v>
      </c>
      <c r="F5495" s="98"/>
      <c r="G5495" s="74"/>
      <c r="H5495" s="75"/>
      <c r="I5495" s="37" t="s">
        <v>2698</v>
      </c>
      <c r="J5495" s="38"/>
    </row>
    <row r="5497" spans="2:10" ht="12.6" customHeight="1" x14ac:dyDescent="0.3">
      <c r="B5497" s="76" t="s">
        <v>2692</v>
      </c>
      <c r="C5497" s="77"/>
      <c r="D5497" s="20" t="str">
        <f>VLOOKUP($J5497,ASBVs!$A$2:$B$1041,2,FALSE)</f>
        <v>224364</v>
      </c>
      <c r="E5497" s="21"/>
      <c r="F5497" s="22" t="str">
        <f>VLOOKUP($J5497,ASBVs!$A$2:$J$1041,10,FALSE)</f>
        <v>Twin</v>
      </c>
      <c r="G5497" s="78" t="str">
        <f>VLOOKUP($J5497,ASBVs!$A$2:$AX$1041,50,FALSE)</f>
        <v xml:space="preserve"> </v>
      </c>
      <c r="H5497" s="79"/>
      <c r="I5497" s="23" t="s">
        <v>2693</v>
      </c>
      <c r="J5497" s="24">
        <v>449</v>
      </c>
    </row>
    <row r="5498" spans="2:10" ht="12.6" customHeight="1" x14ac:dyDescent="0.3">
      <c r="B5498" s="25" t="s">
        <v>2694</v>
      </c>
      <c r="C5498" s="80" t="str">
        <f>VLOOKUP($J5497,ASBVs!$A$2:$H$1041,8,FALSE)</f>
        <v>205728</v>
      </c>
      <c r="D5498" s="80"/>
      <c r="E5498" s="81"/>
      <c r="F5498" s="26" t="s">
        <v>2639</v>
      </c>
      <c r="G5498" s="82">
        <f>VLOOKUP($J5497,ASBVs!$A$2:$I$1041,9,FALSE)</f>
        <v>44709</v>
      </c>
      <c r="H5498" s="83"/>
      <c r="I5498" s="83"/>
      <c r="J5498" s="84"/>
    </row>
    <row r="5499" spans="2:10" ht="12.6" customHeight="1" x14ac:dyDescent="0.3">
      <c r="B5499" s="27" t="s">
        <v>0</v>
      </c>
      <c r="C5499" s="28" t="s">
        <v>1</v>
      </c>
      <c r="D5499" s="28" t="s">
        <v>2</v>
      </c>
      <c r="E5499" s="28" t="s">
        <v>3</v>
      </c>
      <c r="F5499" s="27" t="s">
        <v>4</v>
      </c>
      <c r="G5499" s="28" t="s">
        <v>1093</v>
      </c>
      <c r="H5499" s="28" t="s">
        <v>1092</v>
      </c>
      <c r="I5499" s="28" t="s">
        <v>5</v>
      </c>
      <c r="J5499" s="28" t="s">
        <v>2652</v>
      </c>
    </row>
    <row r="5500" spans="2:10" ht="12.6" customHeight="1" x14ac:dyDescent="0.3">
      <c r="B5500" s="29">
        <f>VLOOKUP($J5497,ASBVs!$A$2:$AP$1041,11,FALSE)</f>
        <v>0.28999999999999998</v>
      </c>
      <c r="C5500" s="29">
        <f>VLOOKUP($J5497,ASBVs!$A$2:$AP$1041,13,FALSE)</f>
        <v>8.15</v>
      </c>
      <c r="D5500" s="29">
        <f>VLOOKUP($J5497,ASBVs!$A$2:$AP$1041,15,FALSE)</f>
        <v>16.239999999999998</v>
      </c>
      <c r="E5500" s="29">
        <f>VLOOKUP($J5497,ASBVs!$A$2:$AP$1041,17,FALSE)</f>
        <v>0.56999999999999995</v>
      </c>
      <c r="F5500" s="29">
        <f>VLOOKUP($J5497,ASBVs!$A$2:$AP$1041,19,FALSE)</f>
        <v>1.92</v>
      </c>
      <c r="G5500" s="39">
        <f>VLOOKUP($J5497,ASBVs!$A$2:$AP$1041,41,FALSE)</f>
        <v>0.46</v>
      </c>
      <c r="H5500" s="39">
        <f>VLOOKUP($J5497,ASBVs!$A$2:$AP$1041,39,FALSE)</f>
        <v>0.26</v>
      </c>
      <c r="I5500" s="29">
        <f>VLOOKUP($J5497,ASBVs!$A$2:$AP$1041,21,FALSE)</f>
        <v>0.2</v>
      </c>
      <c r="J5500" s="39">
        <f>VLOOKUP($J5497,ASBVs!$A$2:$AP$1041,31,FALSE)</f>
        <v>0.3</v>
      </c>
    </row>
    <row r="5501" spans="2:10" ht="12.6" customHeight="1" x14ac:dyDescent="0.3">
      <c r="B5501" s="29">
        <f>VLOOKUP($J5497,ASBVs!$A$2:$AP$1041,12,FALSE)</f>
        <v>66</v>
      </c>
      <c r="C5501" s="29">
        <f>VLOOKUP($J5497,ASBVs!$A$2:$AP$1041,14,FALSE)</f>
        <v>69</v>
      </c>
      <c r="D5501" s="29">
        <f>VLOOKUP($J5497,ASBVs!$A$2:$AP$1041,16,FALSE)</f>
        <v>60</v>
      </c>
      <c r="E5501" s="29">
        <f>VLOOKUP($J5497,ASBVs!$A$2:$AP$1041,18,FALSE)</f>
        <v>64</v>
      </c>
      <c r="F5501" s="29">
        <f>VLOOKUP($J5497,ASBVs!$A$2:$AP$1041,20,FALSE)</f>
        <v>64</v>
      </c>
      <c r="G5501" s="29">
        <f>VLOOKUP($J5497,ASBVs!$A$2:$AP$1041,42,FALSE)</f>
        <v>52</v>
      </c>
      <c r="H5501" s="29">
        <f>VLOOKUP($J5497,ASBVs!$A$2:$AP$1041,40,FALSE)</f>
        <v>46</v>
      </c>
      <c r="I5501" s="29">
        <f>VLOOKUP($J5497,ASBVs!$A$2:$AP$1041,22,FALSE)</f>
        <v>54</v>
      </c>
      <c r="J5501" s="29">
        <f>VLOOKUP($J5497,ASBVs!$A$2:$AP$1041,32,FALSE)</f>
        <v>50</v>
      </c>
    </row>
    <row r="5502" spans="2:10" ht="12.6" customHeight="1" x14ac:dyDescent="0.3">
      <c r="B5502" s="31" t="s">
        <v>1089</v>
      </c>
      <c r="C5502" s="27" t="s">
        <v>1090</v>
      </c>
      <c r="D5502" s="27" t="s">
        <v>1091</v>
      </c>
      <c r="E5502" s="27" t="s">
        <v>8</v>
      </c>
      <c r="F5502" s="27" t="s">
        <v>6</v>
      </c>
      <c r="G5502" s="27" t="s">
        <v>7</v>
      </c>
      <c r="H5502" s="27" t="s">
        <v>2638</v>
      </c>
      <c r="I5502" s="85" t="s">
        <v>2700</v>
      </c>
      <c r="J5502" s="86"/>
    </row>
    <row r="5503" spans="2:10" ht="12.6" customHeight="1" x14ac:dyDescent="0.3">
      <c r="B5503" s="30">
        <f>VLOOKUP($J5497,ASBVs!$A$2:$AP$1041,33,FALSE)</f>
        <v>0.06</v>
      </c>
      <c r="C5503" s="30">
        <f>VLOOKUP($J5497,ASBVs!$A$2:$AP$1041,35,FALSE)</f>
        <v>0.24</v>
      </c>
      <c r="D5503" s="30">
        <f>VLOOKUP($J5497,ASBVs!$A$2:$AP$1041,37,FALSE)</f>
        <v>1E-3</v>
      </c>
      <c r="E5503" s="32">
        <f>VLOOKUP($J5497,ASBVs!$A$2:$AP$1041,29,FALSE)</f>
        <v>4</v>
      </c>
      <c r="F5503" s="32">
        <f>VLOOKUP($J5497,ASBVs!$A$2:$AP$1041,23,FALSE)</f>
        <v>-0.22</v>
      </c>
      <c r="G5503" s="32">
        <f>VLOOKUP($J5497,ASBVs!$A$2:$AP$1041,25,FALSE)</f>
        <v>2.4500000000000002</v>
      </c>
      <c r="H5503" s="32">
        <f>VLOOKUP($J5497,ASBVs!$A$2:$AP$1041,27,FALSE)</f>
        <v>2</v>
      </c>
      <c r="I5503" s="86"/>
      <c r="J5503" s="86"/>
    </row>
    <row r="5504" spans="2:10" ht="12.6" customHeight="1" x14ac:dyDescent="0.3">
      <c r="B5504" s="33">
        <f>VLOOKUP($J5497,ASBVs!$A$2:$AP$1041,34,FALSE)</f>
        <v>41</v>
      </c>
      <c r="C5504" s="33">
        <f>VLOOKUP($J5497,ASBVs!$A$2:$AP$1041,36,FALSE)</f>
        <v>49</v>
      </c>
      <c r="D5504" s="33">
        <f>VLOOKUP($J5497,ASBVs!$A$2:$AP$1041,38,FALSE)</f>
        <v>35</v>
      </c>
      <c r="E5504" s="33">
        <f>VLOOKUP($J5497,ASBVs!$A$2:$AP$1041,30,FALSE)</f>
        <v>59</v>
      </c>
      <c r="F5504" s="33">
        <f>VLOOKUP($J5497,ASBVs!$A$2:$AP$1041,24,FALSE)</f>
        <v>46</v>
      </c>
      <c r="G5504" s="33">
        <f>VLOOKUP($J5497,ASBVs!$A$2:$AP$1041,26,FALSE)</f>
        <v>46</v>
      </c>
      <c r="H5504" s="33">
        <f>VLOOKUP($J5497,ASBVs!$A$2:$AP$1041,28,FALSE)</f>
        <v>51</v>
      </c>
      <c r="I5504" s="99">
        <f>VLOOKUP($J5497,ASBVs!$A$2:$AQ$1041,43,FALSE)</f>
        <v>8.35</v>
      </c>
      <c r="J5504" s="79"/>
    </row>
    <row r="5505" spans="2:10" ht="12.6" customHeight="1" x14ac:dyDescent="0.3">
      <c r="B5505" s="87" t="s">
        <v>2695</v>
      </c>
      <c r="C5505" s="88"/>
      <c r="D5505" s="89" t="s">
        <v>2699</v>
      </c>
      <c r="E5505" s="90"/>
      <c r="F5505" s="91" t="str">
        <f>VLOOKUP($J5497,ASBVs!$A$2:$F$1041,6,FALSE)</f>
        <v xml:space="preserve">Young Gun </v>
      </c>
      <c r="G5505" s="34" t="s">
        <v>2669</v>
      </c>
      <c r="H5505" s="35" t="str">
        <f>VLOOKUP($J5497,ASBVs!$A$2:$AU$1041,46,FALSE)</f>
        <v>2</v>
      </c>
      <c r="I5505" s="34" t="s">
        <v>2670</v>
      </c>
      <c r="J5505" s="35" t="str">
        <f>VLOOKUP($J5497,ASBVs!$A$2:$AU$1041,47,FALSE)</f>
        <v>3</v>
      </c>
    </row>
    <row r="5506" spans="2:10" ht="12.6" customHeight="1" x14ac:dyDescent="0.3">
      <c r="B5506" s="93">
        <f>VLOOKUP($J5497,ASBVs!$A$2:$AS$1041,45,FALSE)</f>
        <v>122.37</v>
      </c>
      <c r="C5506" s="94"/>
      <c r="D5506" s="93">
        <f>VLOOKUP($J5497,ASBVs!$A$2:$AS$1041,44,FALSE)</f>
        <v>161.32</v>
      </c>
      <c r="E5506" s="94"/>
      <c r="F5506" s="92"/>
      <c r="G5506" s="34" t="s">
        <v>2671</v>
      </c>
      <c r="H5506" s="35" t="str">
        <f>VLOOKUP($J5497,ASBVs!$A$2:$AW$1041,48,FALSE)</f>
        <v>2</v>
      </c>
      <c r="I5506" s="34" t="s">
        <v>2672</v>
      </c>
      <c r="J5506" s="35">
        <f>VLOOKUP($J5497,ASBVs!$A$2:$AW$1041,49,FALSE)</f>
        <v>3</v>
      </c>
    </row>
    <row r="5507" spans="2:10" ht="12.6" customHeight="1" x14ac:dyDescent="0.3">
      <c r="B5507" s="36" t="s">
        <v>2696</v>
      </c>
      <c r="C5507" s="95" t="str">
        <f>VLOOKUP($J5497,ASBVs!$A$2:$E$1041,5,FALSE)</f>
        <v xml:space="preserve">Individual </v>
      </c>
      <c r="D5507" s="96"/>
      <c r="E5507" s="97" t="s">
        <v>2697</v>
      </c>
      <c r="F5507" s="98"/>
      <c r="G5507" s="74"/>
      <c r="H5507" s="75"/>
      <c r="I5507" s="37" t="s">
        <v>2698</v>
      </c>
      <c r="J5507" s="38"/>
    </row>
    <row r="5509" spans="2:10" ht="12.6" customHeight="1" x14ac:dyDescent="0.3">
      <c r="B5509" s="76" t="s">
        <v>2692</v>
      </c>
      <c r="C5509" s="77"/>
      <c r="D5509" s="20" t="str">
        <f>VLOOKUP($J5509,ASBVs!$A$2:$B$1041,2,FALSE)</f>
        <v>226579</v>
      </c>
      <c r="E5509" s="21"/>
      <c r="F5509" s="22" t="str">
        <f>VLOOKUP($J5509,ASBVs!$A$2:$J$1041,10,FALSE)</f>
        <v>Single</v>
      </c>
      <c r="G5509" s="78" t="str">
        <f>VLOOKUP($J5509,ASBVs!$A$2:$AX$1041,50,FALSE)</f>
        <v xml:space="preserve"> </v>
      </c>
      <c r="H5509" s="79"/>
      <c r="I5509" s="23" t="s">
        <v>2693</v>
      </c>
      <c r="J5509" s="24">
        <v>450</v>
      </c>
    </row>
    <row r="5510" spans="2:10" ht="12.6" customHeight="1" x14ac:dyDescent="0.3">
      <c r="B5510" s="25" t="s">
        <v>2694</v>
      </c>
      <c r="C5510" s="80" t="str">
        <f>VLOOKUP($J5509,ASBVs!$A$2:$H$1041,8,FALSE)</f>
        <v>216258</v>
      </c>
      <c r="D5510" s="80"/>
      <c r="E5510" s="81"/>
      <c r="F5510" s="26" t="s">
        <v>2639</v>
      </c>
      <c r="G5510" s="82">
        <f>VLOOKUP($J5509,ASBVs!$A$2:$I$1041,9,FALSE)</f>
        <v>44735</v>
      </c>
      <c r="H5510" s="83"/>
      <c r="I5510" s="83"/>
      <c r="J5510" s="84"/>
    </row>
    <row r="5511" spans="2:10" ht="12.6" customHeight="1" x14ac:dyDescent="0.3">
      <c r="B5511" s="27" t="s">
        <v>0</v>
      </c>
      <c r="C5511" s="28" t="s">
        <v>1</v>
      </c>
      <c r="D5511" s="28" t="s">
        <v>2</v>
      </c>
      <c r="E5511" s="28" t="s">
        <v>3</v>
      </c>
      <c r="F5511" s="27" t="s">
        <v>4</v>
      </c>
      <c r="G5511" s="28" t="s">
        <v>1093</v>
      </c>
      <c r="H5511" s="28" t="s">
        <v>1092</v>
      </c>
      <c r="I5511" s="28" t="s">
        <v>5</v>
      </c>
      <c r="J5511" s="28" t="s">
        <v>2652</v>
      </c>
    </row>
    <row r="5512" spans="2:10" ht="12.6" customHeight="1" x14ac:dyDescent="0.3">
      <c r="B5512" s="29">
        <f>VLOOKUP($J5509,ASBVs!$A$2:$AP$1041,11,FALSE)</f>
        <v>0.33</v>
      </c>
      <c r="C5512" s="29">
        <f>VLOOKUP($J5509,ASBVs!$A$2:$AP$1041,13,FALSE)</f>
        <v>7.57</v>
      </c>
      <c r="D5512" s="29">
        <f>VLOOKUP($J5509,ASBVs!$A$2:$AP$1041,15,FALSE)</f>
        <v>12.24</v>
      </c>
      <c r="E5512" s="29">
        <f>VLOOKUP($J5509,ASBVs!$A$2:$AP$1041,17,FALSE)</f>
        <v>0.74</v>
      </c>
      <c r="F5512" s="29">
        <f>VLOOKUP($J5509,ASBVs!$A$2:$AP$1041,19,FALSE)</f>
        <v>2.08</v>
      </c>
      <c r="G5512" s="39">
        <f>VLOOKUP($J5509,ASBVs!$A$2:$AP$1041,41,FALSE)</f>
        <v>0.48</v>
      </c>
      <c r="H5512" s="39">
        <f>VLOOKUP($J5509,ASBVs!$A$2:$AP$1041,39,FALSE)</f>
        <v>0.33</v>
      </c>
      <c r="I5512" s="29">
        <f>VLOOKUP($J5509,ASBVs!$A$2:$AP$1041,21,FALSE)</f>
        <v>-0.73</v>
      </c>
      <c r="J5512" s="39">
        <f>VLOOKUP($J5509,ASBVs!$A$2:$AP$1041,31,FALSE)</f>
        <v>0.33</v>
      </c>
    </row>
    <row r="5513" spans="2:10" ht="12.6" customHeight="1" x14ac:dyDescent="0.3">
      <c r="B5513" s="29">
        <f>VLOOKUP($J5509,ASBVs!$A$2:$AP$1041,12,FALSE)</f>
        <v>63</v>
      </c>
      <c r="C5513" s="29">
        <f>VLOOKUP($J5509,ASBVs!$A$2:$AP$1041,14,FALSE)</f>
        <v>69</v>
      </c>
      <c r="D5513" s="29">
        <f>VLOOKUP($J5509,ASBVs!$A$2:$AP$1041,16,FALSE)</f>
        <v>56</v>
      </c>
      <c r="E5513" s="29">
        <f>VLOOKUP($J5509,ASBVs!$A$2:$AP$1041,18,FALSE)</f>
        <v>62</v>
      </c>
      <c r="F5513" s="29">
        <f>VLOOKUP($J5509,ASBVs!$A$2:$AP$1041,20,FALSE)</f>
        <v>62</v>
      </c>
      <c r="G5513" s="29">
        <f>VLOOKUP($J5509,ASBVs!$A$2:$AP$1041,42,FALSE)</f>
        <v>50</v>
      </c>
      <c r="H5513" s="29">
        <f>VLOOKUP($J5509,ASBVs!$A$2:$AP$1041,40,FALSE)</f>
        <v>43</v>
      </c>
      <c r="I5513" s="29">
        <f>VLOOKUP($J5509,ASBVs!$A$2:$AP$1041,22,FALSE)</f>
        <v>51</v>
      </c>
      <c r="J5513" s="29">
        <f>VLOOKUP($J5509,ASBVs!$A$2:$AP$1041,32,FALSE)</f>
        <v>48</v>
      </c>
    </row>
    <row r="5514" spans="2:10" ht="12.6" customHeight="1" x14ac:dyDescent="0.3">
      <c r="B5514" s="31" t="s">
        <v>1089</v>
      </c>
      <c r="C5514" s="27" t="s">
        <v>1090</v>
      </c>
      <c r="D5514" s="27" t="s">
        <v>1091</v>
      </c>
      <c r="E5514" s="27" t="s">
        <v>8</v>
      </c>
      <c r="F5514" s="27" t="s">
        <v>6</v>
      </c>
      <c r="G5514" s="27" t="s">
        <v>7</v>
      </c>
      <c r="H5514" s="27" t="s">
        <v>2638</v>
      </c>
      <c r="I5514" s="85" t="s">
        <v>2700</v>
      </c>
      <c r="J5514" s="86"/>
    </row>
    <row r="5515" spans="2:10" ht="12.6" customHeight="1" x14ac:dyDescent="0.3">
      <c r="B5515" s="30">
        <f>VLOOKUP($J5509,ASBVs!$A$2:$AP$1041,33,FALSE)</f>
        <v>0.08</v>
      </c>
      <c r="C5515" s="30">
        <f>VLOOKUP($J5509,ASBVs!$A$2:$AP$1041,35,FALSE)</f>
        <v>0.27</v>
      </c>
      <c r="D5515" s="30">
        <f>VLOOKUP($J5509,ASBVs!$A$2:$AP$1041,37,FALSE)</f>
        <v>0.01</v>
      </c>
      <c r="E5515" s="32">
        <f>VLOOKUP($J5509,ASBVs!$A$2:$AP$1041,29,FALSE)</f>
        <v>3.98</v>
      </c>
      <c r="F5515" s="32">
        <f>VLOOKUP($J5509,ASBVs!$A$2:$AP$1041,23,FALSE)</f>
        <v>-0.49</v>
      </c>
      <c r="G5515" s="32">
        <f>VLOOKUP($J5509,ASBVs!$A$2:$AP$1041,25,FALSE)</f>
        <v>2.76</v>
      </c>
      <c r="H5515" s="32">
        <f>VLOOKUP($J5509,ASBVs!$A$2:$AP$1041,27,FALSE)</f>
        <v>2.11</v>
      </c>
      <c r="I5515" s="86"/>
      <c r="J5515" s="86"/>
    </row>
    <row r="5516" spans="2:10" ht="12.6" customHeight="1" x14ac:dyDescent="0.3">
      <c r="B5516" s="33">
        <f>VLOOKUP($J5509,ASBVs!$A$2:$AP$1041,34,FALSE)</f>
        <v>39</v>
      </c>
      <c r="C5516" s="33">
        <f>VLOOKUP($J5509,ASBVs!$A$2:$AP$1041,36,FALSE)</f>
        <v>46</v>
      </c>
      <c r="D5516" s="33">
        <f>VLOOKUP($J5509,ASBVs!$A$2:$AP$1041,38,FALSE)</f>
        <v>33</v>
      </c>
      <c r="E5516" s="33">
        <f>VLOOKUP($J5509,ASBVs!$A$2:$AP$1041,30,FALSE)</f>
        <v>58</v>
      </c>
      <c r="F5516" s="33">
        <f>VLOOKUP($J5509,ASBVs!$A$2:$AP$1041,24,FALSE)</f>
        <v>44</v>
      </c>
      <c r="G5516" s="33">
        <f>VLOOKUP($J5509,ASBVs!$A$2:$AP$1041,26,FALSE)</f>
        <v>44</v>
      </c>
      <c r="H5516" s="33">
        <f>VLOOKUP($J5509,ASBVs!$A$2:$AP$1041,28,FALSE)</f>
        <v>47</v>
      </c>
      <c r="I5516" s="99">
        <f>VLOOKUP($J5509,ASBVs!$A$2:$AQ$1041,43,FALSE)</f>
        <v>6.84</v>
      </c>
      <c r="J5516" s="79"/>
    </row>
    <row r="5517" spans="2:10" ht="12.6" customHeight="1" x14ac:dyDescent="0.3">
      <c r="B5517" s="87" t="s">
        <v>2695</v>
      </c>
      <c r="C5517" s="88"/>
      <c r="D5517" s="89" t="s">
        <v>2699</v>
      </c>
      <c r="E5517" s="90"/>
      <c r="F5517" s="91" t="str">
        <f>VLOOKUP($J5509,ASBVs!$A$2:$F$1041,6,FALSE)</f>
        <v xml:space="preserve">Young Gun </v>
      </c>
      <c r="G5517" s="34" t="s">
        <v>2669</v>
      </c>
      <c r="H5517" s="35" t="str">
        <f>VLOOKUP($J5509,ASBVs!$A$2:$AU$1041,46,FALSE)</f>
        <v>2</v>
      </c>
      <c r="I5517" s="34" t="s">
        <v>2670</v>
      </c>
      <c r="J5517" s="35" t="str">
        <f>VLOOKUP($J5509,ASBVs!$A$2:$AU$1041,47,FALSE)</f>
        <v>2</v>
      </c>
    </row>
    <row r="5518" spans="2:10" ht="12.6" customHeight="1" x14ac:dyDescent="0.3">
      <c r="B5518" s="93">
        <f>VLOOKUP($J5509,ASBVs!$A$2:$AS$1041,45,FALSE)</f>
        <v>122.6</v>
      </c>
      <c r="C5518" s="94"/>
      <c r="D5518" s="93">
        <f>VLOOKUP($J5509,ASBVs!$A$2:$AS$1041,44,FALSE)</f>
        <v>165.39</v>
      </c>
      <c r="E5518" s="94"/>
      <c r="F5518" s="92"/>
      <c r="G5518" s="34" t="s">
        <v>2671</v>
      </c>
      <c r="H5518" s="35" t="str">
        <f>VLOOKUP($J5509,ASBVs!$A$2:$AW$1041,48,FALSE)</f>
        <v>2</v>
      </c>
      <c r="I5518" s="34" t="s">
        <v>2672</v>
      </c>
      <c r="J5518" s="35">
        <f>VLOOKUP($J5509,ASBVs!$A$2:$AW$1041,49,FALSE)</f>
        <v>3</v>
      </c>
    </row>
    <row r="5519" spans="2:10" ht="12.6" customHeight="1" x14ac:dyDescent="0.3">
      <c r="B5519" s="36" t="s">
        <v>2696</v>
      </c>
      <c r="C5519" s="95" t="str">
        <f>VLOOKUP($J5509,ASBVs!$A$2:$E$1041,5,FALSE)</f>
        <v xml:space="preserve">Individual </v>
      </c>
      <c r="D5519" s="96"/>
      <c r="E5519" s="97" t="s">
        <v>2697</v>
      </c>
      <c r="F5519" s="98"/>
      <c r="G5519" s="74"/>
      <c r="H5519" s="75"/>
      <c r="I5519" s="37" t="s">
        <v>2698</v>
      </c>
      <c r="J5519" s="38"/>
    </row>
    <row r="5521" spans="2:10" ht="12.6" customHeight="1" x14ac:dyDescent="0.3">
      <c r="B5521" s="76" t="s">
        <v>2692</v>
      </c>
      <c r="C5521" s="77"/>
      <c r="D5521" s="20" t="str">
        <f>VLOOKUP($J5521,ASBVs!$A$2:$B$1041,2,FALSE)</f>
        <v>226423</v>
      </c>
      <c r="E5521" s="21"/>
      <c r="F5521" s="22" t="str">
        <f>VLOOKUP($J5521,ASBVs!$A$2:$J$1041,10,FALSE)</f>
        <v>Single</v>
      </c>
      <c r="G5521" s="78" t="str">
        <f>VLOOKUP($J5521,ASBVs!$A$2:$AX$1041,50,FALSE)</f>
        <v xml:space="preserve"> </v>
      </c>
      <c r="H5521" s="79"/>
      <c r="I5521" s="23" t="s">
        <v>2693</v>
      </c>
      <c r="J5521" s="24">
        <v>451</v>
      </c>
    </row>
    <row r="5522" spans="2:10" ht="12.6" customHeight="1" x14ac:dyDescent="0.3">
      <c r="B5522" s="25" t="s">
        <v>2694</v>
      </c>
      <c r="C5522" s="80" t="str">
        <f>VLOOKUP($J5521,ASBVs!$A$2:$H$1041,8,FALSE)</f>
        <v>214314</v>
      </c>
      <c r="D5522" s="80"/>
      <c r="E5522" s="81"/>
      <c r="F5522" s="26" t="s">
        <v>2639</v>
      </c>
      <c r="G5522" s="82">
        <f>VLOOKUP($J5521,ASBVs!$A$2:$I$1041,9,FALSE)</f>
        <v>44733</v>
      </c>
      <c r="H5522" s="83"/>
      <c r="I5522" s="83"/>
      <c r="J5522" s="84"/>
    </row>
    <row r="5523" spans="2:10" ht="12.6" customHeight="1" x14ac:dyDescent="0.3">
      <c r="B5523" s="27" t="s">
        <v>0</v>
      </c>
      <c r="C5523" s="28" t="s">
        <v>1</v>
      </c>
      <c r="D5523" s="28" t="s">
        <v>2</v>
      </c>
      <c r="E5523" s="28" t="s">
        <v>3</v>
      </c>
      <c r="F5523" s="27" t="s">
        <v>4</v>
      </c>
      <c r="G5523" s="28" t="s">
        <v>1093</v>
      </c>
      <c r="H5523" s="28" t="s">
        <v>1092</v>
      </c>
      <c r="I5523" s="28" t="s">
        <v>5</v>
      </c>
      <c r="J5523" s="28" t="s">
        <v>2652</v>
      </c>
    </row>
    <row r="5524" spans="2:10" ht="12.6" customHeight="1" x14ac:dyDescent="0.3">
      <c r="B5524" s="29">
        <f>VLOOKUP($J5521,ASBVs!$A$2:$AP$1041,11,FALSE)</f>
        <v>0.34</v>
      </c>
      <c r="C5524" s="29">
        <f>VLOOKUP($J5521,ASBVs!$A$2:$AP$1041,13,FALSE)</f>
        <v>7.33</v>
      </c>
      <c r="D5524" s="29">
        <f>VLOOKUP($J5521,ASBVs!$A$2:$AP$1041,15,FALSE)</f>
        <v>12.36</v>
      </c>
      <c r="E5524" s="29">
        <f>VLOOKUP($J5521,ASBVs!$A$2:$AP$1041,17,FALSE)</f>
        <v>0.94</v>
      </c>
      <c r="F5524" s="29">
        <f>VLOOKUP($J5521,ASBVs!$A$2:$AP$1041,19,FALSE)</f>
        <v>2.54</v>
      </c>
      <c r="G5524" s="39">
        <f>VLOOKUP($J5521,ASBVs!$A$2:$AP$1041,41,FALSE)</f>
        <v>0.39</v>
      </c>
      <c r="H5524" s="39">
        <f>VLOOKUP($J5521,ASBVs!$A$2:$AP$1041,39,FALSE)</f>
        <v>0.25</v>
      </c>
      <c r="I5524" s="29">
        <f>VLOOKUP($J5521,ASBVs!$A$2:$AP$1041,21,FALSE)</f>
        <v>-0.8</v>
      </c>
      <c r="J5524" s="39">
        <f>VLOOKUP($J5521,ASBVs!$A$2:$AP$1041,31,FALSE)</f>
        <v>0.26</v>
      </c>
    </row>
    <row r="5525" spans="2:10" ht="12.6" customHeight="1" x14ac:dyDescent="0.3">
      <c r="B5525" s="29">
        <f>VLOOKUP($J5521,ASBVs!$A$2:$AP$1041,12,FALSE)</f>
        <v>65</v>
      </c>
      <c r="C5525" s="29">
        <f>VLOOKUP($J5521,ASBVs!$A$2:$AP$1041,14,FALSE)</f>
        <v>69</v>
      </c>
      <c r="D5525" s="29">
        <f>VLOOKUP($J5521,ASBVs!$A$2:$AP$1041,16,FALSE)</f>
        <v>56</v>
      </c>
      <c r="E5525" s="29">
        <f>VLOOKUP($J5521,ASBVs!$A$2:$AP$1041,18,FALSE)</f>
        <v>62</v>
      </c>
      <c r="F5525" s="29">
        <f>VLOOKUP($J5521,ASBVs!$A$2:$AP$1041,20,FALSE)</f>
        <v>63</v>
      </c>
      <c r="G5525" s="29">
        <f>VLOOKUP($J5521,ASBVs!$A$2:$AP$1041,42,FALSE)</f>
        <v>49</v>
      </c>
      <c r="H5525" s="29">
        <f>VLOOKUP($J5521,ASBVs!$A$2:$AP$1041,40,FALSE)</f>
        <v>42</v>
      </c>
      <c r="I5525" s="29">
        <f>VLOOKUP($J5521,ASBVs!$A$2:$AP$1041,22,FALSE)</f>
        <v>50</v>
      </c>
      <c r="J5525" s="29">
        <f>VLOOKUP($J5521,ASBVs!$A$2:$AP$1041,32,FALSE)</f>
        <v>48</v>
      </c>
    </row>
    <row r="5526" spans="2:10" ht="12.6" customHeight="1" x14ac:dyDescent="0.3">
      <c r="B5526" s="31" t="s">
        <v>1089</v>
      </c>
      <c r="C5526" s="27" t="s">
        <v>1090</v>
      </c>
      <c r="D5526" s="27" t="s">
        <v>1091</v>
      </c>
      <c r="E5526" s="27" t="s">
        <v>8</v>
      </c>
      <c r="F5526" s="27" t="s">
        <v>6</v>
      </c>
      <c r="G5526" s="27" t="s">
        <v>7</v>
      </c>
      <c r="H5526" s="27" t="s">
        <v>2638</v>
      </c>
      <c r="I5526" s="85" t="s">
        <v>2700</v>
      </c>
      <c r="J5526" s="86"/>
    </row>
    <row r="5527" spans="2:10" ht="12.6" customHeight="1" x14ac:dyDescent="0.3">
      <c r="B5527" s="30">
        <f>VLOOKUP($J5521,ASBVs!$A$2:$AP$1041,33,FALSE)</f>
        <v>0.05</v>
      </c>
      <c r="C5527" s="30">
        <f>VLOOKUP($J5521,ASBVs!$A$2:$AP$1041,35,FALSE)</f>
        <v>0.21</v>
      </c>
      <c r="D5527" s="30">
        <f>VLOOKUP($J5521,ASBVs!$A$2:$AP$1041,37,FALSE)</f>
        <v>0.01</v>
      </c>
      <c r="E5527" s="32">
        <f>VLOOKUP($J5521,ASBVs!$A$2:$AP$1041,29,FALSE)</f>
        <v>3.79</v>
      </c>
      <c r="F5527" s="32">
        <f>VLOOKUP($J5521,ASBVs!$A$2:$AP$1041,23,FALSE)</f>
        <v>-0.3</v>
      </c>
      <c r="G5527" s="32">
        <f>VLOOKUP($J5521,ASBVs!$A$2:$AP$1041,25,FALSE)</f>
        <v>1.52</v>
      </c>
      <c r="H5527" s="32">
        <f>VLOOKUP($J5521,ASBVs!$A$2:$AP$1041,27,FALSE)</f>
        <v>2.31</v>
      </c>
      <c r="I5527" s="86"/>
      <c r="J5527" s="86"/>
    </row>
    <row r="5528" spans="2:10" ht="12.6" customHeight="1" x14ac:dyDescent="0.3">
      <c r="B5528" s="33">
        <f>VLOOKUP($J5521,ASBVs!$A$2:$AP$1041,34,FALSE)</f>
        <v>36</v>
      </c>
      <c r="C5528" s="33">
        <f>VLOOKUP($J5521,ASBVs!$A$2:$AP$1041,36,FALSE)</f>
        <v>45</v>
      </c>
      <c r="D5528" s="33">
        <f>VLOOKUP($J5521,ASBVs!$A$2:$AP$1041,38,FALSE)</f>
        <v>30</v>
      </c>
      <c r="E5528" s="33">
        <f>VLOOKUP($J5521,ASBVs!$A$2:$AP$1041,30,FALSE)</f>
        <v>58</v>
      </c>
      <c r="F5528" s="33">
        <f>VLOOKUP($J5521,ASBVs!$A$2:$AP$1041,24,FALSE)</f>
        <v>46</v>
      </c>
      <c r="G5528" s="33">
        <f>VLOOKUP($J5521,ASBVs!$A$2:$AP$1041,26,FALSE)</f>
        <v>45</v>
      </c>
      <c r="H5528" s="33">
        <f>VLOOKUP($J5521,ASBVs!$A$2:$AP$1041,28,FALSE)</f>
        <v>47</v>
      </c>
      <c r="I5528" s="99">
        <f>VLOOKUP($J5521,ASBVs!$A$2:$AQ$1041,43,FALSE)</f>
        <v>6.53</v>
      </c>
      <c r="J5528" s="79"/>
    </row>
    <row r="5529" spans="2:10" ht="12.6" customHeight="1" x14ac:dyDescent="0.3">
      <c r="B5529" s="87" t="s">
        <v>2695</v>
      </c>
      <c r="C5529" s="88"/>
      <c r="D5529" s="89" t="s">
        <v>2699</v>
      </c>
      <c r="E5529" s="90"/>
      <c r="F5529" s="91" t="str">
        <f>VLOOKUP($J5521,ASBVs!$A$2:$F$1041,6,FALSE)</f>
        <v xml:space="preserve">Young Gun </v>
      </c>
      <c r="G5529" s="34" t="s">
        <v>2669</v>
      </c>
      <c r="H5529" s="35" t="str">
        <f>VLOOKUP($J5521,ASBVs!$A$2:$AU$1041,46,FALSE)</f>
        <v>2</v>
      </c>
      <c r="I5529" s="34" t="s">
        <v>2670</v>
      </c>
      <c r="J5529" s="35" t="str">
        <f>VLOOKUP($J5521,ASBVs!$A$2:$AU$1041,47,FALSE)</f>
        <v>2</v>
      </c>
    </row>
    <row r="5530" spans="2:10" ht="12.6" customHeight="1" x14ac:dyDescent="0.3">
      <c r="B5530" s="93">
        <f>VLOOKUP($J5521,ASBVs!$A$2:$AS$1041,45,FALSE)</f>
        <v>119.8</v>
      </c>
      <c r="C5530" s="94"/>
      <c r="D5530" s="93">
        <f>VLOOKUP($J5521,ASBVs!$A$2:$AS$1041,44,FALSE)</f>
        <v>161.19999999999999</v>
      </c>
      <c r="E5530" s="94"/>
      <c r="F5530" s="92"/>
      <c r="G5530" s="34" t="s">
        <v>2671</v>
      </c>
      <c r="H5530" s="35" t="str">
        <f>VLOOKUP($J5521,ASBVs!$A$2:$AW$1041,48,FALSE)</f>
        <v>1</v>
      </c>
      <c r="I5530" s="34" t="s">
        <v>2672</v>
      </c>
      <c r="J5530" s="35">
        <f>VLOOKUP($J5521,ASBVs!$A$2:$AW$1041,49,FALSE)</f>
        <v>3</v>
      </c>
    </row>
    <row r="5531" spans="2:10" ht="12.6" customHeight="1" x14ac:dyDescent="0.3">
      <c r="B5531" s="36" t="s">
        <v>2696</v>
      </c>
      <c r="C5531" s="95" t="str">
        <f>VLOOKUP($J5521,ASBVs!$A$2:$E$1041,5,FALSE)</f>
        <v xml:space="preserve">Individual </v>
      </c>
      <c r="D5531" s="96"/>
      <c r="E5531" s="97" t="s">
        <v>2697</v>
      </c>
      <c r="F5531" s="98"/>
      <c r="G5531" s="74"/>
      <c r="H5531" s="75"/>
      <c r="I5531" s="37" t="s">
        <v>2698</v>
      </c>
      <c r="J5531" s="38"/>
    </row>
    <row r="5533" spans="2:10" ht="12.6" customHeight="1" x14ac:dyDescent="0.3">
      <c r="B5533" s="76" t="s">
        <v>2692</v>
      </c>
      <c r="C5533" s="77"/>
      <c r="D5533" s="20" t="str">
        <f>VLOOKUP($J5533,ASBVs!$A$2:$B$1041,2,FALSE)</f>
        <v>226329</v>
      </c>
      <c r="E5533" s="21"/>
      <c r="F5533" s="22" t="str">
        <f>VLOOKUP($J5533,ASBVs!$A$2:$J$1041,10,FALSE)</f>
        <v>Triplet</v>
      </c>
      <c r="G5533" s="78" t="str">
        <f>VLOOKUP($J5533,ASBVs!$A$2:$AX$1041,50,FALSE)</f>
        <v xml:space="preserve"> </v>
      </c>
      <c r="H5533" s="79"/>
      <c r="I5533" s="23" t="s">
        <v>2693</v>
      </c>
      <c r="J5533" s="24">
        <v>452</v>
      </c>
    </row>
    <row r="5534" spans="2:10" ht="12.6" customHeight="1" x14ac:dyDescent="0.3">
      <c r="B5534" s="25" t="s">
        <v>2694</v>
      </c>
      <c r="C5534" s="80" t="str">
        <f>VLOOKUP($J5533,ASBVs!$A$2:$H$1041,8,FALSE)</f>
        <v>193431</v>
      </c>
      <c r="D5534" s="80"/>
      <c r="E5534" s="81"/>
      <c r="F5534" s="26" t="s">
        <v>2639</v>
      </c>
      <c r="G5534" s="82">
        <f>VLOOKUP($J5533,ASBVs!$A$2:$I$1041,9,FALSE)</f>
        <v>44747</v>
      </c>
      <c r="H5534" s="83"/>
      <c r="I5534" s="83"/>
      <c r="J5534" s="84"/>
    </row>
    <row r="5535" spans="2:10" ht="12.6" customHeight="1" x14ac:dyDescent="0.3">
      <c r="B5535" s="27" t="s">
        <v>0</v>
      </c>
      <c r="C5535" s="28" t="s">
        <v>1</v>
      </c>
      <c r="D5535" s="28" t="s">
        <v>2</v>
      </c>
      <c r="E5535" s="28" t="s">
        <v>3</v>
      </c>
      <c r="F5535" s="27" t="s">
        <v>4</v>
      </c>
      <c r="G5535" s="28" t="s">
        <v>1093</v>
      </c>
      <c r="H5535" s="28" t="s">
        <v>1092</v>
      </c>
      <c r="I5535" s="28" t="s">
        <v>5</v>
      </c>
      <c r="J5535" s="28" t="s">
        <v>2652</v>
      </c>
    </row>
    <row r="5536" spans="2:10" ht="12.6" customHeight="1" x14ac:dyDescent="0.3">
      <c r="B5536" s="29">
        <f>VLOOKUP($J5533,ASBVs!$A$2:$AP$1041,11,FALSE)</f>
        <v>0.6</v>
      </c>
      <c r="C5536" s="29">
        <f>VLOOKUP($J5533,ASBVs!$A$2:$AP$1041,13,FALSE)</f>
        <v>10.41</v>
      </c>
      <c r="D5536" s="29">
        <f>VLOOKUP($J5533,ASBVs!$A$2:$AP$1041,15,FALSE)</f>
        <v>13.25</v>
      </c>
      <c r="E5536" s="29">
        <f>VLOOKUP($J5533,ASBVs!$A$2:$AP$1041,17,FALSE)</f>
        <v>-0.11</v>
      </c>
      <c r="F5536" s="29">
        <f>VLOOKUP($J5533,ASBVs!$A$2:$AP$1041,19,FALSE)</f>
        <v>2.21</v>
      </c>
      <c r="G5536" s="39">
        <f>VLOOKUP($J5533,ASBVs!$A$2:$AP$1041,41,FALSE)</f>
        <v>0.56999999999999995</v>
      </c>
      <c r="H5536" s="39">
        <f>VLOOKUP($J5533,ASBVs!$A$2:$AP$1041,39,FALSE)</f>
        <v>0.35</v>
      </c>
      <c r="I5536" s="29">
        <f>VLOOKUP($J5533,ASBVs!$A$2:$AP$1041,21,FALSE)</f>
        <v>0.73</v>
      </c>
      <c r="J5536" s="39">
        <f>VLOOKUP($J5533,ASBVs!$A$2:$AP$1041,31,FALSE)</f>
        <v>0.32</v>
      </c>
    </row>
    <row r="5537" spans="2:10" ht="12.6" customHeight="1" x14ac:dyDescent="0.3">
      <c r="B5537" s="29">
        <f>VLOOKUP($J5533,ASBVs!$A$2:$AP$1041,12,FALSE)</f>
        <v>69</v>
      </c>
      <c r="C5537" s="29">
        <f>VLOOKUP($J5533,ASBVs!$A$2:$AP$1041,14,FALSE)</f>
        <v>72</v>
      </c>
      <c r="D5537" s="29">
        <f>VLOOKUP($J5533,ASBVs!$A$2:$AP$1041,16,FALSE)</f>
        <v>64</v>
      </c>
      <c r="E5537" s="29">
        <f>VLOOKUP($J5533,ASBVs!$A$2:$AP$1041,18,FALSE)</f>
        <v>68</v>
      </c>
      <c r="F5537" s="29">
        <f>VLOOKUP($J5533,ASBVs!$A$2:$AP$1041,20,FALSE)</f>
        <v>67</v>
      </c>
      <c r="G5537" s="29">
        <f>VLOOKUP($J5533,ASBVs!$A$2:$AP$1041,42,FALSE)</f>
        <v>61</v>
      </c>
      <c r="H5537" s="29">
        <f>VLOOKUP($J5533,ASBVs!$A$2:$AP$1041,40,FALSE)</f>
        <v>53</v>
      </c>
      <c r="I5537" s="29">
        <f>VLOOKUP($J5533,ASBVs!$A$2:$AP$1041,22,FALSE)</f>
        <v>64</v>
      </c>
      <c r="J5537" s="29">
        <f>VLOOKUP($J5533,ASBVs!$A$2:$AP$1041,32,FALSE)</f>
        <v>59</v>
      </c>
    </row>
    <row r="5538" spans="2:10" ht="12.6" customHeight="1" x14ac:dyDescent="0.3">
      <c r="B5538" s="31" t="s">
        <v>1089</v>
      </c>
      <c r="C5538" s="27" t="s">
        <v>1090</v>
      </c>
      <c r="D5538" s="27" t="s">
        <v>1091</v>
      </c>
      <c r="E5538" s="27" t="s">
        <v>8</v>
      </c>
      <c r="F5538" s="27" t="s">
        <v>6</v>
      </c>
      <c r="G5538" s="27" t="s">
        <v>7</v>
      </c>
      <c r="H5538" s="27" t="s">
        <v>2638</v>
      </c>
      <c r="I5538" s="85" t="s">
        <v>2700</v>
      </c>
      <c r="J5538" s="86"/>
    </row>
    <row r="5539" spans="2:10" ht="12.6" customHeight="1" x14ac:dyDescent="0.3">
      <c r="B5539" s="30">
        <f>VLOOKUP($J5533,ASBVs!$A$2:$AP$1041,33,FALSE)</f>
        <v>0.04</v>
      </c>
      <c r="C5539" s="30">
        <f>VLOOKUP($J5533,ASBVs!$A$2:$AP$1041,35,FALSE)</f>
        <v>0.38</v>
      </c>
      <c r="D5539" s="30">
        <f>VLOOKUP($J5533,ASBVs!$A$2:$AP$1041,37,FALSE)</f>
        <v>0.01</v>
      </c>
      <c r="E5539" s="32">
        <f>VLOOKUP($J5533,ASBVs!$A$2:$AP$1041,29,FALSE)</f>
        <v>5.19</v>
      </c>
      <c r="F5539" s="32">
        <f>VLOOKUP($J5533,ASBVs!$A$2:$AP$1041,23,FALSE)</f>
        <v>-0.23</v>
      </c>
      <c r="G5539" s="32">
        <f>VLOOKUP($J5533,ASBVs!$A$2:$AP$1041,25,FALSE)</f>
        <v>4.79</v>
      </c>
      <c r="H5539" s="32">
        <f>VLOOKUP($J5533,ASBVs!$A$2:$AP$1041,27,FALSE)</f>
        <v>2.1800000000000002</v>
      </c>
      <c r="I5539" s="86"/>
      <c r="J5539" s="86"/>
    </row>
    <row r="5540" spans="2:10" ht="12.6" customHeight="1" x14ac:dyDescent="0.3">
      <c r="B5540" s="33">
        <f>VLOOKUP($J5533,ASBVs!$A$2:$AP$1041,34,FALSE)</f>
        <v>47</v>
      </c>
      <c r="C5540" s="33">
        <f>VLOOKUP($J5533,ASBVs!$A$2:$AP$1041,36,FALSE)</f>
        <v>56</v>
      </c>
      <c r="D5540" s="33">
        <f>VLOOKUP($J5533,ASBVs!$A$2:$AP$1041,38,FALSE)</f>
        <v>41</v>
      </c>
      <c r="E5540" s="33">
        <f>VLOOKUP($J5533,ASBVs!$A$2:$AP$1041,30,FALSE)</f>
        <v>62</v>
      </c>
      <c r="F5540" s="33">
        <f>VLOOKUP($J5533,ASBVs!$A$2:$AP$1041,24,FALSE)</f>
        <v>54</v>
      </c>
      <c r="G5540" s="33">
        <f>VLOOKUP($J5533,ASBVs!$A$2:$AP$1041,26,FALSE)</f>
        <v>54</v>
      </c>
      <c r="H5540" s="33">
        <f>VLOOKUP($J5533,ASBVs!$A$2:$AP$1041,28,FALSE)</f>
        <v>57</v>
      </c>
      <c r="I5540" s="99">
        <f>VLOOKUP($J5533,ASBVs!$A$2:$AQ$1041,43,FALSE)</f>
        <v>11.14</v>
      </c>
      <c r="J5540" s="79"/>
    </row>
    <row r="5541" spans="2:10" ht="12.6" customHeight="1" x14ac:dyDescent="0.3">
      <c r="B5541" s="87" t="s">
        <v>2695</v>
      </c>
      <c r="C5541" s="88"/>
      <c r="D5541" s="89" t="s">
        <v>2699</v>
      </c>
      <c r="E5541" s="90"/>
      <c r="F5541" s="91" t="str">
        <f>VLOOKUP($J5533,ASBVs!$A$2:$F$1041,6,FALSE)</f>
        <v xml:space="preserve">Young Gun </v>
      </c>
      <c r="G5541" s="34" t="s">
        <v>2669</v>
      </c>
      <c r="H5541" s="35" t="str">
        <f>VLOOKUP($J5533,ASBVs!$A$2:$AU$1041,46,FALSE)</f>
        <v>1</v>
      </c>
      <c r="I5541" s="34" t="s">
        <v>2670</v>
      </c>
      <c r="J5541" s="35" t="str">
        <f>VLOOKUP($J5533,ASBVs!$A$2:$AU$1041,47,FALSE)</f>
        <v>1</v>
      </c>
    </row>
    <row r="5542" spans="2:10" ht="12.6" customHeight="1" x14ac:dyDescent="0.3">
      <c r="B5542" s="93">
        <f>VLOOKUP($J5533,ASBVs!$A$2:$AS$1041,45,FALSE)</f>
        <v>136.66</v>
      </c>
      <c r="C5542" s="94"/>
      <c r="D5542" s="93">
        <f>VLOOKUP($J5533,ASBVs!$A$2:$AS$1041,44,FALSE)</f>
        <v>180.39</v>
      </c>
      <c r="E5542" s="94"/>
      <c r="F5542" s="92"/>
      <c r="G5542" s="34" t="s">
        <v>2671</v>
      </c>
      <c r="H5542" s="35" t="str">
        <f>VLOOKUP($J5533,ASBVs!$A$2:$AW$1041,48,FALSE)</f>
        <v>1</v>
      </c>
      <c r="I5542" s="34" t="s">
        <v>2672</v>
      </c>
      <c r="J5542" s="35">
        <f>VLOOKUP($J5533,ASBVs!$A$2:$AW$1041,49,FALSE)</f>
        <v>3</v>
      </c>
    </row>
    <row r="5543" spans="2:10" ht="12.6" customHeight="1" x14ac:dyDescent="0.3">
      <c r="B5543" s="36" t="s">
        <v>2696</v>
      </c>
      <c r="C5543" s="95" t="str">
        <f>VLOOKUP($J5533,ASBVs!$A$2:$E$1041,5,FALSE)</f>
        <v xml:space="preserve">Individual </v>
      </c>
      <c r="D5543" s="96"/>
      <c r="E5543" s="97" t="s">
        <v>2697</v>
      </c>
      <c r="F5543" s="98"/>
      <c r="G5543" s="74"/>
      <c r="H5543" s="75"/>
      <c r="I5543" s="37" t="s">
        <v>2698</v>
      </c>
      <c r="J5543" s="38"/>
    </row>
    <row r="5545" spans="2:10" ht="12.6" customHeight="1" x14ac:dyDescent="0.3">
      <c r="B5545" s="76" t="s">
        <v>2692</v>
      </c>
      <c r="C5545" s="77"/>
      <c r="D5545" s="20" t="str">
        <f>VLOOKUP($J5545,ASBVs!$A$2:$B$1041,2,FALSE)</f>
        <v>226536</v>
      </c>
      <c r="E5545" s="21"/>
      <c r="F5545" s="22" t="str">
        <f>VLOOKUP($J5545,ASBVs!$A$2:$J$1041,10,FALSE)</f>
        <v>Twin</v>
      </c>
      <c r="G5545" s="78" t="str">
        <f>VLOOKUP($J5545,ASBVs!$A$2:$AX$1041,50,FALSE)</f>
        <v xml:space="preserve"> </v>
      </c>
      <c r="H5545" s="79"/>
      <c r="I5545" s="23" t="s">
        <v>2693</v>
      </c>
      <c r="J5545" s="24">
        <v>453</v>
      </c>
    </row>
    <row r="5546" spans="2:10" ht="12.6" customHeight="1" x14ac:dyDescent="0.3">
      <c r="B5546" s="25" t="s">
        <v>2694</v>
      </c>
      <c r="C5546" s="80" t="str">
        <f>VLOOKUP($J5545,ASBVs!$A$2:$H$1041,8,FALSE)</f>
        <v>214627</v>
      </c>
      <c r="D5546" s="80"/>
      <c r="E5546" s="81"/>
      <c r="F5546" s="26" t="s">
        <v>2639</v>
      </c>
      <c r="G5546" s="82">
        <f>VLOOKUP($J5545,ASBVs!$A$2:$I$1041,9,FALSE)</f>
        <v>44734</v>
      </c>
      <c r="H5546" s="83"/>
      <c r="I5546" s="83"/>
      <c r="J5546" s="84"/>
    </row>
    <row r="5547" spans="2:10" ht="12.6" customHeight="1" x14ac:dyDescent="0.3">
      <c r="B5547" s="27" t="s">
        <v>0</v>
      </c>
      <c r="C5547" s="28" t="s">
        <v>1</v>
      </c>
      <c r="D5547" s="28" t="s">
        <v>2</v>
      </c>
      <c r="E5547" s="28" t="s">
        <v>3</v>
      </c>
      <c r="F5547" s="27" t="s">
        <v>4</v>
      </c>
      <c r="G5547" s="28" t="s">
        <v>1093</v>
      </c>
      <c r="H5547" s="28" t="s">
        <v>1092</v>
      </c>
      <c r="I5547" s="28" t="s">
        <v>5</v>
      </c>
      <c r="J5547" s="28" t="s">
        <v>2652</v>
      </c>
    </row>
    <row r="5548" spans="2:10" ht="12.6" customHeight="1" x14ac:dyDescent="0.3">
      <c r="B5548" s="29">
        <f>VLOOKUP($J5545,ASBVs!$A$2:$AP$1041,11,FALSE)</f>
        <v>0.38</v>
      </c>
      <c r="C5548" s="29">
        <f>VLOOKUP($J5545,ASBVs!$A$2:$AP$1041,13,FALSE)</f>
        <v>9.14</v>
      </c>
      <c r="D5548" s="29">
        <f>VLOOKUP($J5545,ASBVs!$A$2:$AP$1041,15,FALSE)</f>
        <v>12.44</v>
      </c>
      <c r="E5548" s="29">
        <f>VLOOKUP($J5545,ASBVs!$A$2:$AP$1041,17,FALSE)</f>
        <v>0.27</v>
      </c>
      <c r="F5548" s="29">
        <f>VLOOKUP($J5545,ASBVs!$A$2:$AP$1041,19,FALSE)</f>
        <v>2.06</v>
      </c>
      <c r="G5548" s="39">
        <f>VLOOKUP($J5545,ASBVs!$A$2:$AP$1041,41,FALSE)</f>
        <v>0.44</v>
      </c>
      <c r="H5548" s="39">
        <f>VLOOKUP($J5545,ASBVs!$A$2:$AP$1041,39,FALSE)</f>
        <v>0.32</v>
      </c>
      <c r="I5548" s="29">
        <f>VLOOKUP($J5545,ASBVs!$A$2:$AP$1041,21,FALSE)</f>
        <v>0.86</v>
      </c>
      <c r="J5548" s="39">
        <f>VLOOKUP($J5545,ASBVs!$A$2:$AP$1041,31,FALSE)</f>
        <v>0.31</v>
      </c>
    </row>
    <row r="5549" spans="2:10" ht="12.6" customHeight="1" x14ac:dyDescent="0.3">
      <c r="B5549" s="29">
        <f>VLOOKUP($J5545,ASBVs!$A$2:$AP$1041,12,FALSE)</f>
        <v>64</v>
      </c>
      <c r="C5549" s="29">
        <f>VLOOKUP($J5545,ASBVs!$A$2:$AP$1041,14,FALSE)</f>
        <v>70</v>
      </c>
      <c r="D5549" s="29">
        <f>VLOOKUP($J5545,ASBVs!$A$2:$AP$1041,16,FALSE)</f>
        <v>55</v>
      </c>
      <c r="E5549" s="29">
        <f>VLOOKUP($J5545,ASBVs!$A$2:$AP$1041,18,FALSE)</f>
        <v>63</v>
      </c>
      <c r="F5549" s="29">
        <f>VLOOKUP($J5545,ASBVs!$A$2:$AP$1041,20,FALSE)</f>
        <v>64</v>
      </c>
      <c r="G5549" s="29">
        <f>VLOOKUP($J5545,ASBVs!$A$2:$AP$1041,42,FALSE)</f>
        <v>44</v>
      </c>
      <c r="H5549" s="29">
        <f>VLOOKUP($J5545,ASBVs!$A$2:$AP$1041,40,FALSE)</f>
        <v>39</v>
      </c>
      <c r="I5549" s="29">
        <f>VLOOKUP($J5545,ASBVs!$A$2:$AP$1041,22,FALSE)</f>
        <v>49</v>
      </c>
      <c r="J5549" s="29">
        <f>VLOOKUP($J5545,ASBVs!$A$2:$AP$1041,32,FALSE)</f>
        <v>43</v>
      </c>
    </row>
    <row r="5550" spans="2:10" ht="12.6" customHeight="1" x14ac:dyDescent="0.3">
      <c r="B5550" s="31" t="s">
        <v>1089</v>
      </c>
      <c r="C5550" s="27" t="s">
        <v>1090</v>
      </c>
      <c r="D5550" s="27" t="s">
        <v>1091</v>
      </c>
      <c r="E5550" s="27" t="s">
        <v>8</v>
      </c>
      <c r="F5550" s="27" t="s">
        <v>6</v>
      </c>
      <c r="G5550" s="27" t="s">
        <v>7</v>
      </c>
      <c r="H5550" s="27" t="s">
        <v>2638</v>
      </c>
      <c r="I5550" s="85" t="s">
        <v>2700</v>
      </c>
      <c r="J5550" s="86"/>
    </row>
    <row r="5551" spans="2:10" ht="12.6" customHeight="1" x14ac:dyDescent="0.3">
      <c r="B5551" s="30">
        <f>VLOOKUP($J5545,ASBVs!$A$2:$AP$1041,33,FALSE)</f>
        <v>0.08</v>
      </c>
      <c r="C5551" s="30">
        <f>VLOOKUP($J5545,ASBVs!$A$2:$AP$1041,35,FALSE)</f>
        <v>0.24</v>
      </c>
      <c r="D5551" s="30">
        <f>VLOOKUP($J5545,ASBVs!$A$2:$AP$1041,37,FALSE)</f>
        <v>0.01</v>
      </c>
      <c r="E5551" s="32">
        <f>VLOOKUP($J5545,ASBVs!$A$2:$AP$1041,29,FALSE)</f>
        <v>4.4800000000000004</v>
      </c>
      <c r="F5551" s="32">
        <f>VLOOKUP($J5545,ASBVs!$A$2:$AP$1041,23,FALSE)</f>
        <v>-0.25</v>
      </c>
      <c r="G5551" s="32">
        <f>VLOOKUP($J5545,ASBVs!$A$2:$AP$1041,25,FALSE)</f>
        <v>4.34</v>
      </c>
      <c r="H5551" s="32">
        <f>VLOOKUP($J5545,ASBVs!$A$2:$AP$1041,27,FALSE)</f>
        <v>2.09</v>
      </c>
      <c r="I5551" s="86"/>
      <c r="J5551" s="86"/>
    </row>
    <row r="5552" spans="2:10" ht="12.6" customHeight="1" x14ac:dyDescent="0.3">
      <c r="B5552" s="33">
        <f>VLOOKUP($J5545,ASBVs!$A$2:$AP$1041,34,FALSE)</f>
        <v>34</v>
      </c>
      <c r="C5552" s="33">
        <f>VLOOKUP($J5545,ASBVs!$A$2:$AP$1041,36,FALSE)</f>
        <v>42</v>
      </c>
      <c r="D5552" s="33">
        <f>VLOOKUP($J5545,ASBVs!$A$2:$AP$1041,38,FALSE)</f>
        <v>29</v>
      </c>
      <c r="E5552" s="33">
        <f>VLOOKUP($J5545,ASBVs!$A$2:$AP$1041,30,FALSE)</f>
        <v>58</v>
      </c>
      <c r="F5552" s="33">
        <f>VLOOKUP($J5545,ASBVs!$A$2:$AP$1041,24,FALSE)</f>
        <v>42</v>
      </c>
      <c r="G5552" s="33">
        <f>VLOOKUP($J5545,ASBVs!$A$2:$AP$1041,26,FALSE)</f>
        <v>42</v>
      </c>
      <c r="H5552" s="33">
        <f>VLOOKUP($J5545,ASBVs!$A$2:$AP$1041,28,FALSE)</f>
        <v>47</v>
      </c>
      <c r="I5552" s="99">
        <f>VLOOKUP($J5545,ASBVs!$A$2:$AQ$1041,43,FALSE)</f>
        <v>10</v>
      </c>
      <c r="J5552" s="79"/>
    </row>
    <row r="5553" spans="2:10" ht="12.6" customHeight="1" x14ac:dyDescent="0.3">
      <c r="B5553" s="87" t="s">
        <v>2695</v>
      </c>
      <c r="C5553" s="88"/>
      <c r="D5553" s="89" t="s">
        <v>2699</v>
      </c>
      <c r="E5553" s="90"/>
      <c r="F5553" s="91" t="str">
        <f>VLOOKUP($J5545,ASBVs!$A$2:$F$1041,6,FALSE)</f>
        <v xml:space="preserve">Young Gun </v>
      </c>
      <c r="G5553" s="34" t="s">
        <v>2669</v>
      </c>
      <c r="H5553" s="35" t="str">
        <f>VLOOKUP($J5545,ASBVs!$A$2:$AU$1041,46,FALSE)</f>
        <v>2</v>
      </c>
      <c r="I5553" s="34" t="s">
        <v>2670</v>
      </c>
      <c r="J5553" s="35" t="str">
        <f>VLOOKUP($J5545,ASBVs!$A$2:$AU$1041,47,FALSE)</f>
        <v>2</v>
      </c>
    </row>
    <row r="5554" spans="2:10" ht="12.6" customHeight="1" x14ac:dyDescent="0.3">
      <c r="B5554" s="93">
        <f>VLOOKUP($J5545,ASBVs!$A$2:$AS$1041,45,FALSE)</f>
        <v>131.55000000000001</v>
      </c>
      <c r="C5554" s="94"/>
      <c r="D5554" s="93">
        <f>VLOOKUP($J5545,ASBVs!$A$2:$AS$1041,44,FALSE)</f>
        <v>172.19</v>
      </c>
      <c r="E5554" s="94"/>
      <c r="F5554" s="92"/>
      <c r="G5554" s="34" t="s">
        <v>2671</v>
      </c>
      <c r="H5554" s="35" t="str">
        <f>VLOOKUP($J5545,ASBVs!$A$2:$AW$1041,48,FALSE)</f>
        <v>2</v>
      </c>
      <c r="I5554" s="34" t="s">
        <v>2672</v>
      </c>
      <c r="J5554" s="35">
        <f>VLOOKUP($J5545,ASBVs!$A$2:$AW$1041,49,FALSE)</f>
        <v>2</v>
      </c>
    </row>
    <row r="5555" spans="2:10" ht="12.6" customHeight="1" x14ac:dyDescent="0.3">
      <c r="B5555" s="36" t="s">
        <v>2696</v>
      </c>
      <c r="C5555" s="95" t="str">
        <f>VLOOKUP($J5545,ASBVs!$A$2:$E$1041,5,FALSE)</f>
        <v xml:space="preserve">Individual </v>
      </c>
      <c r="D5555" s="96"/>
      <c r="E5555" s="97" t="s">
        <v>2697</v>
      </c>
      <c r="F5555" s="98"/>
      <c r="G5555" s="74"/>
      <c r="H5555" s="75"/>
      <c r="I5555" s="37" t="s">
        <v>2698</v>
      </c>
      <c r="J5555" s="38"/>
    </row>
    <row r="5557" spans="2:10" ht="12.6" customHeight="1" x14ac:dyDescent="0.3">
      <c r="B5557" s="76" t="s">
        <v>2692</v>
      </c>
      <c r="C5557" s="77"/>
      <c r="D5557" s="20" t="str">
        <f>VLOOKUP($J5557,ASBVs!$A$2:$B$1041,2,FALSE)</f>
        <v>226894</v>
      </c>
      <c r="E5557" s="21"/>
      <c r="F5557" s="22" t="str">
        <f>VLOOKUP($J5557,ASBVs!$A$2:$J$1041,10,FALSE)</f>
        <v>Twin</v>
      </c>
      <c r="G5557" s="78" t="str">
        <f>VLOOKUP($J5557,ASBVs!$A$2:$AX$1041,50,FALSE)</f>
        <v xml:space="preserve"> </v>
      </c>
      <c r="H5557" s="79"/>
      <c r="I5557" s="23" t="s">
        <v>2693</v>
      </c>
      <c r="J5557" s="24">
        <v>454</v>
      </c>
    </row>
    <row r="5558" spans="2:10" ht="12.6" customHeight="1" x14ac:dyDescent="0.3">
      <c r="B5558" s="25" t="s">
        <v>2694</v>
      </c>
      <c r="C5558" s="80" t="str">
        <f>VLOOKUP($J5557,ASBVs!$A$2:$H$1041,8,FALSE)</f>
        <v>214627</v>
      </c>
      <c r="D5558" s="80"/>
      <c r="E5558" s="81"/>
      <c r="F5558" s="26" t="s">
        <v>2639</v>
      </c>
      <c r="G5558" s="82">
        <f>VLOOKUP($J5557,ASBVs!$A$2:$I$1041,9,FALSE)</f>
        <v>44746</v>
      </c>
      <c r="H5558" s="83"/>
      <c r="I5558" s="83"/>
      <c r="J5558" s="84"/>
    </row>
    <row r="5559" spans="2:10" ht="12.6" customHeight="1" x14ac:dyDescent="0.3">
      <c r="B5559" s="27" t="s">
        <v>0</v>
      </c>
      <c r="C5559" s="28" t="s">
        <v>1</v>
      </c>
      <c r="D5559" s="28" t="s">
        <v>2</v>
      </c>
      <c r="E5559" s="28" t="s">
        <v>3</v>
      </c>
      <c r="F5559" s="27" t="s">
        <v>4</v>
      </c>
      <c r="G5559" s="28" t="s">
        <v>1093</v>
      </c>
      <c r="H5559" s="28" t="s">
        <v>1092</v>
      </c>
      <c r="I5559" s="28" t="s">
        <v>5</v>
      </c>
      <c r="J5559" s="28" t="s">
        <v>2652</v>
      </c>
    </row>
    <row r="5560" spans="2:10" ht="12.6" customHeight="1" x14ac:dyDescent="0.3">
      <c r="B5560" s="29">
        <f>VLOOKUP($J5557,ASBVs!$A$2:$AP$1041,11,FALSE)</f>
        <v>0.78</v>
      </c>
      <c r="C5560" s="29">
        <f>VLOOKUP($J5557,ASBVs!$A$2:$AP$1041,13,FALSE)</f>
        <v>10.92</v>
      </c>
      <c r="D5560" s="29">
        <f>VLOOKUP($J5557,ASBVs!$A$2:$AP$1041,15,FALSE)</f>
        <v>15.28</v>
      </c>
      <c r="E5560" s="29">
        <f>VLOOKUP($J5557,ASBVs!$A$2:$AP$1041,17,FALSE)</f>
        <v>-7.0000000000000007E-2</v>
      </c>
      <c r="F5560" s="29">
        <f>VLOOKUP($J5557,ASBVs!$A$2:$AP$1041,19,FALSE)</f>
        <v>1.77</v>
      </c>
      <c r="G5560" s="39">
        <f>VLOOKUP($J5557,ASBVs!$A$2:$AP$1041,41,FALSE)</f>
        <v>0.46</v>
      </c>
      <c r="H5560" s="39">
        <f>VLOOKUP($J5557,ASBVs!$A$2:$AP$1041,39,FALSE)</f>
        <v>0.22</v>
      </c>
      <c r="I5560" s="29">
        <f>VLOOKUP($J5557,ASBVs!$A$2:$AP$1041,21,FALSE)</f>
        <v>1.92</v>
      </c>
      <c r="J5560" s="39">
        <f>VLOOKUP($J5557,ASBVs!$A$2:$AP$1041,31,FALSE)</f>
        <v>0.28999999999999998</v>
      </c>
    </row>
    <row r="5561" spans="2:10" ht="12.6" customHeight="1" x14ac:dyDescent="0.3">
      <c r="B5561" s="29">
        <f>VLOOKUP($J5557,ASBVs!$A$2:$AP$1041,12,FALSE)</f>
        <v>66</v>
      </c>
      <c r="C5561" s="29">
        <f>VLOOKUP($J5557,ASBVs!$A$2:$AP$1041,14,FALSE)</f>
        <v>70</v>
      </c>
      <c r="D5561" s="29">
        <f>VLOOKUP($J5557,ASBVs!$A$2:$AP$1041,16,FALSE)</f>
        <v>59</v>
      </c>
      <c r="E5561" s="29">
        <f>VLOOKUP($J5557,ASBVs!$A$2:$AP$1041,18,FALSE)</f>
        <v>63</v>
      </c>
      <c r="F5561" s="29">
        <f>VLOOKUP($J5557,ASBVs!$A$2:$AP$1041,20,FALSE)</f>
        <v>64</v>
      </c>
      <c r="G5561" s="29">
        <f>VLOOKUP($J5557,ASBVs!$A$2:$AP$1041,42,FALSE)</f>
        <v>52</v>
      </c>
      <c r="H5561" s="29">
        <f>VLOOKUP($J5557,ASBVs!$A$2:$AP$1041,40,FALSE)</f>
        <v>45</v>
      </c>
      <c r="I5561" s="29">
        <f>VLOOKUP($J5557,ASBVs!$A$2:$AP$1041,22,FALSE)</f>
        <v>53</v>
      </c>
      <c r="J5561" s="29">
        <f>VLOOKUP($J5557,ASBVs!$A$2:$AP$1041,32,FALSE)</f>
        <v>50</v>
      </c>
    </row>
    <row r="5562" spans="2:10" ht="12.6" customHeight="1" x14ac:dyDescent="0.3">
      <c r="B5562" s="31" t="s">
        <v>1089</v>
      </c>
      <c r="C5562" s="27" t="s">
        <v>1090</v>
      </c>
      <c r="D5562" s="27" t="s">
        <v>1091</v>
      </c>
      <c r="E5562" s="27" t="s">
        <v>8</v>
      </c>
      <c r="F5562" s="27" t="s">
        <v>6</v>
      </c>
      <c r="G5562" s="27" t="s">
        <v>7</v>
      </c>
      <c r="H5562" s="27" t="s">
        <v>2638</v>
      </c>
      <c r="I5562" s="85" t="s">
        <v>2700</v>
      </c>
      <c r="J5562" s="86"/>
    </row>
    <row r="5563" spans="2:10" ht="12.6" customHeight="1" x14ac:dyDescent="0.3">
      <c r="B5563" s="30">
        <f>VLOOKUP($J5557,ASBVs!$A$2:$AP$1041,33,FALSE)</f>
        <v>0.03</v>
      </c>
      <c r="C5563" s="30">
        <f>VLOOKUP($J5557,ASBVs!$A$2:$AP$1041,35,FALSE)</f>
        <v>0.25</v>
      </c>
      <c r="D5563" s="30">
        <f>VLOOKUP($J5557,ASBVs!$A$2:$AP$1041,37,FALSE)</f>
        <v>1E-3</v>
      </c>
      <c r="E5563" s="32">
        <f>VLOOKUP($J5557,ASBVs!$A$2:$AP$1041,29,FALSE)</f>
        <v>5.34</v>
      </c>
      <c r="F5563" s="32">
        <f>VLOOKUP($J5557,ASBVs!$A$2:$AP$1041,23,FALSE)</f>
        <v>-0.45</v>
      </c>
      <c r="G5563" s="32">
        <f>VLOOKUP($J5557,ASBVs!$A$2:$AP$1041,25,FALSE)</f>
        <v>5.25</v>
      </c>
      <c r="H5563" s="32">
        <f>VLOOKUP($J5557,ASBVs!$A$2:$AP$1041,27,FALSE)</f>
        <v>2.35</v>
      </c>
      <c r="I5563" s="86"/>
      <c r="J5563" s="86"/>
    </row>
    <row r="5564" spans="2:10" ht="12.6" customHeight="1" x14ac:dyDescent="0.3">
      <c r="B5564" s="33">
        <f>VLOOKUP($J5557,ASBVs!$A$2:$AP$1041,34,FALSE)</f>
        <v>41</v>
      </c>
      <c r="C5564" s="33">
        <f>VLOOKUP($J5557,ASBVs!$A$2:$AP$1041,36,FALSE)</f>
        <v>48</v>
      </c>
      <c r="D5564" s="33">
        <f>VLOOKUP($J5557,ASBVs!$A$2:$AP$1041,38,FALSE)</f>
        <v>35</v>
      </c>
      <c r="E5564" s="33">
        <f>VLOOKUP($J5557,ASBVs!$A$2:$AP$1041,30,FALSE)</f>
        <v>59</v>
      </c>
      <c r="F5564" s="33">
        <f>VLOOKUP($J5557,ASBVs!$A$2:$AP$1041,24,FALSE)</f>
        <v>48</v>
      </c>
      <c r="G5564" s="33">
        <f>VLOOKUP($J5557,ASBVs!$A$2:$AP$1041,26,FALSE)</f>
        <v>48</v>
      </c>
      <c r="H5564" s="33">
        <f>VLOOKUP($J5557,ASBVs!$A$2:$AP$1041,28,FALSE)</f>
        <v>51</v>
      </c>
      <c r="I5564" s="99">
        <f>VLOOKUP($J5557,ASBVs!$A$2:$AQ$1041,43,FALSE)</f>
        <v>12.84</v>
      </c>
      <c r="J5564" s="79"/>
    </row>
    <row r="5565" spans="2:10" ht="12.6" customHeight="1" x14ac:dyDescent="0.3">
      <c r="B5565" s="87" t="s">
        <v>2695</v>
      </c>
      <c r="C5565" s="88"/>
      <c r="D5565" s="89" t="s">
        <v>2699</v>
      </c>
      <c r="E5565" s="90"/>
      <c r="F5565" s="91" t="str">
        <f>VLOOKUP($J5557,ASBVs!$A$2:$F$1041,6,FALSE)</f>
        <v xml:space="preserve">Young Gun </v>
      </c>
      <c r="G5565" s="34" t="s">
        <v>2669</v>
      </c>
      <c r="H5565" s="35" t="str">
        <f>VLOOKUP($J5557,ASBVs!$A$2:$AU$1041,46,FALSE)</f>
        <v>3</v>
      </c>
      <c r="I5565" s="34" t="s">
        <v>2670</v>
      </c>
      <c r="J5565" s="35" t="str">
        <f>VLOOKUP($J5557,ASBVs!$A$2:$AU$1041,47,FALSE)</f>
        <v>1</v>
      </c>
    </row>
    <row r="5566" spans="2:10" ht="12.6" customHeight="1" x14ac:dyDescent="0.3">
      <c r="B5566" s="93">
        <f>VLOOKUP($J5557,ASBVs!$A$2:$AS$1041,45,FALSE)</f>
        <v>130.36000000000001</v>
      </c>
      <c r="C5566" s="94"/>
      <c r="D5566" s="93">
        <f>VLOOKUP($J5557,ASBVs!$A$2:$AS$1041,44,FALSE)</f>
        <v>174.74</v>
      </c>
      <c r="E5566" s="94"/>
      <c r="F5566" s="92"/>
      <c r="G5566" s="34" t="s">
        <v>2671</v>
      </c>
      <c r="H5566" s="35" t="str">
        <f>VLOOKUP($J5557,ASBVs!$A$2:$AW$1041,48,FALSE)</f>
        <v>2</v>
      </c>
      <c r="I5566" s="34" t="s">
        <v>2672</v>
      </c>
      <c r="J5566" s="35">
        <f>VLOOKUP($J5557,ASBVs!$A$2:$AW$1041,49,FALSE)</f>
        <v>3</v>
      </c>
    </row>
    <row r="5567" spans="2:10" ht="12.6" customHeight="1" x14ac:dyDescent="0.3">
      <c r="B5567" s="36" t="s">
        <v>2696</v>
      </c>
      <c r="C5567" s="95" t="str">
        <f>VLOOKUP($J5557,ASBVs!$A$2:$E$1041,5,FALSE)</f>
        <v xml:space="preserve">Individual </v>
      </c>
      <c r="D5567" s="96"/>
      <c r="E5567" s="97" t="s">
        <v>2697</v>
      </c>
      <c r="F5567" s="98"/>
      <c r="G5567" s="74"/>
      <c r="H5567" s="75"/>
      <c r="I5567" s="37" t="s">
        <v>2698</v>
      </c>
      <c r="J5567" s="38"/>
    </row>
    <row r="5569" spans="2:10" ht="12.6" customHeight="1" x14ac:dyDescent="0.3">
      <c r="B5569" s="76" t="s">
        <v>2692</v>
      </c>
      <c r="C5569" s="77"/>
      <c r="D5569" s="20" t="str">
        <f>VLOOKUP($J5569,ASBVs!$A$2:$B$1041,2,FALSE)</f>
        <v>226078</v>
      </c>
      <c r="E5569" s="21"/>
      <c r="F5569" s="22" t="str">
        <f>VLOOKUP($J5569,ASBVs!$A$2:$J$1041,10,FALSE)</f>
        <v>Twin</v>
      </c>
      <c r="G5569" s="78" t="str">
        <f>VLOOKUP($J5569,ASBVs!$A$2:$AX$1041,50,FALSE)</f>
        <v xml:space="preserve"> </v>
      </c>
      <c r="H5569" s="79"/>
      <c r="I5569" s="23" t="s">
        <v>2693</v>
      </c>
      <c r="J5569" s="24">
        <v>455</v>
      </c>
    </row>
    <row r="5570" spans="2:10" ht="12.6" customHeight="1" x14ac:dyDescent="0.3">
      <c r="B5570" s="25" t="s">
        <v>2694</v>
      </c>
      <c r="C5570" s="80" t="str">
        <f>VLOOKUP($J5569,ASBVs!$A$2:$H$1041,8,FALSE)</f>
        <v>216110</v>
      </c>
      <c r="D5570" s="80"/>
      <c r="E5570" s="81"/>
      <c r="F5570" s="26" t="s">
        <v>2639</v>
      </c>
      <c r="G5570" s="82">
        <f>VLOOKUP($J5569,ASBVs!$A$2:$I$1041,9,FALSE)</f>
        <v>44748</v>
      </c>
      <c r="H5570" s="83"/>
      <c r="I5570" s="83"/>
      <c r="J5570" s="84"/>
    </row>
    <row r="5571" spans="2:10" ht="12.6" customHeight="1" x14ac:dyDescent="0.3">
      <c r="B5571" s="27" t="s">
        <v>0</v>
      </c>
      <c r="C5571" s="28" t="s">
        <v>1</v>
      </c>
      <c r="D5571" s="28" t="s">
        <v>2</v>
      </c>
      <c r="E5571" s="28" t="s">
        <v>3</v>
      </c>
      <c r="F5571" s="27" t="s">
        <v>4</v>
      </c>
      <c r="G5571" s="28" t="s">
        <v>1093</v>
      </c>
      <c r="H5571" s="28" t="s">
        <v>1092</v>
      </c>
      <c r="I5571" s="28" t="s">
        <v>5</v>
      </c>
      <c r="J5571" s="28" t="s">
        <v>2652</v>
      </c>
    </row>
    <row r="5572" spans="2:10" ht="12.6" customHeight="1" x14ac:dyDescent="0.3">
      <c r="B5572" s="29">
        <f>VLOOKUP($J5569,ASBVs!$A$2:$AP$1041,11,FALSE)</f>
        <v>0.51</v>
      </c>
      <c r="C5572" s="29">
        <f>VLOOKUP($J5569,ASBVs!$A$2:$AP$1041,13,FALSE)</f>
        <v>10.68</v>
      </c>
      <c r="D5572" s="29">
        <f>VLOOKUP($J5569,ASBVs!$A$2:$AP$1041,15,FALSE)</f>
        <v>17.05</v>
      </c>
      <c r="E5572" s="29">
        <f>VLOOKUP($J5569,ASBVs!$A$2:$AP$1041,17,FALSE)</f>
        <v>-0.62</v>
      </c>
      <c r="F5572" s="29">
        <f>VLOOKUP($J5569,ASBVs!$A$2:$AP$1041,19,FALSE)</f>
        <v>1.65</v>
      </c>
      <c r="G5572" s="39">
        <f>VLOOKUP($J5569,ASBVs!$A$2:$AP$1041,41,FALSE)</f>
        <v>0.39</v>
      </c>
      <c r="H5572" s="39">
        <f>VLOOKUP($J5569,ASBVs!$A$2:$AP$1041,39,FALSE)</f>
        <v>0.23</v>
      </c>
      <c r="I5572" s="29">
        <f>VLOOKUP($J5569,ASBVs!$A$2:$AP$1041,21,FALSE)</f>
        <v>1.57</v>
      </c>
      <c r="J5572" s="39">
        <f>VLOOKUP($J5569,ASBVs!$A$2:$AP$1041,31,FALSE)</f>
        <v>0.25</v>
      </c>
    </row>
    <row r="5573" spans="2:10" ht="12.6" customHeight="1" x14ac:dyDescent="0.3">
      <c r="B5573" s="29">
        <f>VLOOKUP($J5569,ASBVs!$A$2:$AP$1041,12,FALSE)</f>
        <v>66</v>
      </c>
      <c r="C5573" s="29">
        <f>VLOOKUP($J5569,ASBVs!$A$2:$AP$1041,14,FALSE)</f>
        <v>68</v>
      </c>
      <c r="D5573" s="29">
        <f>VLOOKUP($J5569,ASBVs!$A$2:$AP$1041,16,FALSE)</f>
        <v>57</v>
      </c>
      <c r="E5573" s="29">
        <f>VLOOKUP($J5569,ASBVs!$A$2:$AP$1041,18,FALSE)</f>
        <v>60</v>
      </c>
      <c r="F5573" s="29">
        <f>VLOOKUP($J5569,ASBVs!$A$2:$AP$1041,20,FALSE)</f>
        <v>61</v>
      </c>
      <c r="G5573" s="29">
        <f>VLOOKUP($J5569,ASBVs!$A$2:$AP$1041,42,FALSE)</f>
        <v>48</v>
      </c>
      <c r="H5573" s="29">
        <f>VLOOKUP($J5569,ASBVs!$A$2:$AP$1041,40,FALSE)</f>
        <v>42</v>
      </c>
      <c r="I5573" s="29">
        <f>VLOOKUP($J5569,ASBVs!$A$2:$AP$1041,22,FALSE)</f>
        <v>51</v>
      </c>
      <c r="J5573" s="29">
        <f>VLOOKUP($J5569,ASBVs!$A$2:$AP$1041,32,FALSE)</f>
        <v>46</v>
      </c>
    </row>
    <row r="5574" spans="2:10" ht="12.6" customHeight="1" x14ac:dyDescent="0.3">
      <c r="B5574" s="31" t="s">
        <v>1089</v>
      </c>
      <c r="C5574" s="27" t="s">
        <v>1090</v>
      </c>
      <c r="D5574" s="27" t="s">
        <v>1091</v>
      </c>
      <c r="E5574" s="27" t="s">
        <v>8</v>
      </c>
      <c r="F5574" s="27" t="s">
        <v>6</v>
      </c>
      <c r="G5574" s="27" t="s">
        <v>7</v>
      </c>
      <c r="H5574" s="27" t="s">
        <v>2638</v>
      </c>
      <c r="I5574" s="85" t="s">
        <v>2700</v>
      </c>
      <c r="J5574" s="86"/>
    </row>
    <row r="5575" spans="2:10" ht="12.6" customHeight="1" x14ac:dyDescent="0.3">
      <c r="B5575" s="30">
        <f>VLOOKUP($J5569,ASBVs!$A$2:$AP$1041,33,FALSE)</f>
        <v>0.05</v>
      </c>
      <c r="C5575" s="30">
        <f>VLOOKUP($J5569,ASBVs!$A$2:$AP$1041,35,FALSE)</f>
        <v>0.16</v>
      </c>
      <c r="D5575" s="30">
        <f>VLOOKUP($J5569,ASBVs!$A$2:$AP$1041,37,FALSE)</f>
        <v>0.02</v>
      </c>
      <c r="E5575" s="32">
        <f>VLOOKUP($J5569,ASBVs!$A$2:$AP$1041,29,FALSE)</f>
        <v>5.25</v>
      </c>
      <c r="F5575" s="32">
        <f>VLOOKUP($J5569,ASBVs!$A$2:$AP$1041,23,FALSE)</f>
        <v>-0.52</v>
      </c>
      <c r="G5575" s="32">
        <f>VLOOKUP($J5569,ASBVs!$A$2:$AP$1041,25,FALSE)</f>
        <v>4.72</v>
      </c>
      <c r="H5575" s="32">
        <f>VLOOKUP($J5569,ASBVs!$A$2:$AP$1041,27,FALSE)</f>
        <v>2.12</v>
      </c>
      <c r="I5575" s="86"/>
      <c r="J5575" s="86"/>
    </row>
    <row r="5576" spans="2:10" ht="12.6" customHeight="1" x14ac:dyDescent="0.3">
      <c r="B5576" s="33">
        <f>VLOOKUP($J5569,ASBVs!$A$2:$AP$1041,34,FALSE)</f>
        <v>36</v>
      </c>
      <c r="C5576" s="33">
        <f>VLOOKUP($J5569,ASBVs!$A$2:$AP$1041,36,FALSE)</f>
        <v>45</v>
      </c>
      <c r="D5576" s="33">
        <f>VLOOKUP($J5569,ASBVs!$A$2:$AP$1041,38,FALSE)</f>
        <v>30</v>
      </c>
      <c r="E5576" s="33">
        <f>VLOOKUP($J5569,ASBVs!$A$2:$AP$1041,30,FALSE)</f>
        <v>56</v>
      </c>
      <c r="F5576" s="33">
        <f>VLOOKUP($J5569,ASBVs!$A$2:$AP$1041,24,FALSE)</f>
        <v>42</v>
      </c>
      <c r="G5576" s="33">
        <f>VLOOKUP($J5569,ASBVs!$A$2:$AP$1041,26,FALSE)</f>
        <v>42</v>
      </c>
      <c r="H5576" s="33">
        <f>VLOOKUP($J5569,ASBVs!$A$2:$AP$1041,28,FALSE)</f>
        <v>46</v>
      </c>
      <c r="I5576" s="99">
        <f>VLOOKUP($J5569,ASBVs!$A$2:$AQ$1041,43,FALSE)</f>
        <v>12.25</v>
      </c>
      <c r="J5576" s="79"/>
    </row>
    <row r="5577" spans="2:10" ht="12.6" customHeight="1" x14ac:dyDescent="0.3">
      <c r="B5577" s="87" t="s">
        <v>2695</v>
      </c>
      <c r="C5577" s="88"/>
      <c r="D5577" s="89" t="s">
        <v>2699</v>
      </c>
      <c r="E5577" s="90"/>
      <c r="F5577" s="91" t="str">
        <f>VLOOKUP($J5569,ASBVs!$A$2:$F$1041,6,FALSE)</f>
        <v xml:space="preserve">Young Gun </v>
      </c>
      <c r="G5577" s="34" t="s">
        <v>2669</v>
      </c>
      <c r="H5577" s="35" t="str">
        <f>VLOOKUP($J5569,ASBVs!$A$2:$AU$1041,46,FALSE)</f>
        <v>3</v>
      </c>
      <c r="I5577" s="34" t="s">
        <v>2670</v>
      </c>
      <c r="J5577" s="35" t="str">
        <f>VLOOKUP($J5569,ASBVs!$A$2:$AU$1041,47,FALSE)</f>
        <v>1</v>
      </c>
    </row>
    <row r="5578" spans="2:10" ht="12.6" customHeight="1" x14ac:dyDescent="0.3">
      <c r="B5578" s="93">
        <f>VLOOKUP($J5569,ASBVs!$A$2:$AS$1041,45,FALSE)</f>
        <v>126.64</v>
      </c>
      <c r="C5578" s="94"/>
      <c r="D5578" s="93">
        <f>VLOOKUP($J5569,ASBVs!$A$2:$AS$1041,44,FALSE)</f>
        <v>166.43</v>
      </c>
      <c r="E5578" s="94"/>
      <c r="F5578" s="92"/>
      <c r="G5578" s="34" t="s">
        <v>2671</v>
      </c>
      <c r="H5578" s="35" t="str">
        <f>VLOOKUP($J5569,ASBVs!$A$2:$AW$1041,48,FALSE)</f>
        <v>2</v>
      </c>
      <c r="I5578" s="34" t="s">
        <v>2672</v>
      </c>
      <c r="J5578" s="35">
        <f>VLOOKUP($J5569,ASBVs!$A$2:$AW$1041,49,FALSE)</f>
        <v>4</v>
      </c>
    </row>
    <row r="5579" spans="2:10" ht="12.6" customHeight="1" x14ac:dyDescent="0.3">
      <c r="B5579" s="36" t="s">
        <v>2696</v>
      </c>
      <c r="C5579" s="95" t="str">
        <f>VLOOKUP($J5569,ASBVs!$A$2:$E$1041,5,FALSE)</f>
        <v xml:space="preserve">Individual </v>
      </c>
      <c r="D5579" s="96"/>
      <c r="E5579" s="97" t="s">
        <v>2697</v>
      </c>
      <c r="F5579" s="98"/>
      <c r="G5579" s="74"/>
      <c r="H5579" s="75"/>
      <c r="I5579" s="37" t="s">
        <v>2698</v>
      </c>
      <c r="J5579" s="38"/>
    </row>
    <row r="5581" spans="2:10" ht="12.6" customHeight="1" x14ac:dyDescent="0.3">
      <c r="B5581" s="76" t="s">
        <v>2692</v>
      </c>
      <c r="C5581" s="77"/>
      <c r="D5581" s="20" t="str">
        <f>VLOOKUP($J5581,ASBVs!$A$2:$B$1041,2,FALSE)</f>
        <v>226573</v>
      </c>
      <c r="E5581" s="21"/>
      <c r="F5581" s="22" t="str">
        <f>VLOOKUP($J5581,ASBVs!$A$2:$J$1041,10,FALSE)</f>
        <v>Twin</v>
      </c>
      <c r="G5581" s="78" t="str">
        <f>VLOOKUP($J5581,ASBVs!$A$2:$AX$1041,50,FALSE)</f>
        <v>«««««</v>
      </c>
      <c r="H5581" s="79"/>
      <c r="I5581" s="23" t="s">
        <v>2693</v>
      </c>
      <c r="J5581" s="24">
        <v>456</v>
      </c>
    </row>
    <row r="5582" spans="2:10" ht="12.6" customHeight="1" x14ac:dyDescent="0.3">
      <c r="B5582" s="25" t="s">
        <v>2694</v>
      </c>
      <c r="C5582" s="80" t="str">
        <f>VLOOKUP($J5581,ASBVs!$A$2:$H$1041,8,FALSE)</f>
        <v>196104</v>
      </c>
      <c r="D5582" s="80"/>
      <c r="E5582" s="81"/>
      <c r="F5582" s="26" t="s">
        <v>2639</v>
      </c>
      <c r="G5582" s="82">
        <f>VLOOKUP($J5581,ASBVs!$A$2:$I$1041,9,FALSE)</f>
        <v>44734</v>
      </c>
      <c r="H5582" s="83"/>
      <c r="I5582" s="83"/>
      <c r="J5582" s="84"/>
    </row>
    <row r="5583" spans="2:10" ht="12.6" customHeight="1" x14ac:dyDescent="0.3">
      <c r="B5583" s="27" t="s">
        <v>0</v>
      </c>
      <c r="C5583" s="28" t="s">
        <v>1</v>
      </c>
      <c r="D5583" s="28" t="s">
        <v>2</v>
      </c>
      <c r="E5583" s="28" t="s">
        <v>3</v>
      </c>
      <c r="F5583" s="27" t="s">
        <v>4</v>
      </c>
      <c r="G5583" s="28" t="s">
        <v>1093</v>
      </c>
      <c r="H5583" s="28" t="s">
        <v>1092</v>
      </c>
      <c r="I5583" s="28" t="s">
        <v>5</v>
      </c>
      <c r="J5583" s="28" t="s">
        <v>2652</v>
      </c>
    </row>
    <row r="5584" spans="2:10" ht="12.6" customHeight="1" x14ac:dyDescent="0.3">
      <c r="B5584" s="29">
        <f>VLOOKUP($J5581,ASBVs!$A$2:$AP$1041,11,FALSE)</f>
        <v>0.47</v>
      </c>
      <c r="C5584" s="29">
        <f>VLOOKUP($J5581,ASBVs!$A$2:$AP$1041,13,FALSE)</f>
        <v>8.89</v>
      </c>
      <c r="D5584" s="29">
        <f>VLOOKUP($J5581,ASBVs!$A$2:$AP$1041,15,FALSE)</f>
        <v>13.78</v>
      </c>
      <c r="E5584" s="29">
        <f>VLOOKUP($J5581,ASBVs!$A$2:$AP$1041,17,FALSE)</f>
        <v>0.01</v>
      </c>
      <c r="F5584" s="29">
        <f>VLOOKUP($J5581,ASBVs!$A$2:$AP$1041,19,FALSE)</f>
        <v>2</v>
      </c>
      <c r="G5584" s="39">
        <f>VLOOKUP($J5581,ASBVs!$A$2:$AP$1041,41,FALSE)</f>
        <v>0.42</v>
      </c>
      <c r="H5584" s="39">
        <f>VLOOKUP($J5581,ASBVs!$A$2:$AP$1041,39,FALSE)</f>
        <v>0.24</v>
      </c>
      <c r="I5584" s="29">
        <f>VLOOKUP($J5581,ASBVs!$A$2:$AP$1041,21,FALSE)</f>
        <v>-0.57999999999999996</v>
      </c>
      <c r="J5584" s="39">
        <f>VLOOKUP($J5581,ASBVs!$A$2:$AP$1041,31,FALSE)</f>
        <v>0.28999999999999998</v>
      </c>
    </row>
    <row r="5585" spans="2:10" ht="12.6" customHeight="1" x14ac:dyDescent="0.3">
      <c r="B5585" s="29">
        <f>VLOOKUP($J5581,ASBVs!$A$2:$AP$1041,12,FALSE)</f>
        <v>66</v>
      </c>
      <c r="C5585" s="29">
        <f>VLOOKUP($J5581,ASBVs!$A$2:$AP$1041,14,FALSE)</f>
        <v>70</v>
      </c>
      <c r="D5585" s="29">
        <f>VLOOKUP($J5581,ASBVs!$A$2:$AP$1041,16,FALSE)</f>
        <v>60</v>
      </c>
      <c r="E5585" s="29">
        <f>VLOOKUP($J5581,ASBVs!$A$2:$AP$1041,18,FALSE)</f>
        <v>67</v>
      </c>
      <c r="F5585" s="29">
        <f>VLOOKUP($J5581,ASBVs!$A$2:$AP$1041,20,FALSE)</f>
        <v>67</v>
      </c>
      <c r="G5585" s="29">
        <f>VLOOKUP($J5581,ASBVs!$A$2:$AP$1041,42,FALSE)</f>
        <v>59</v>
      </c>
      <c r="H5585" s="29">
        <f>VLOOKUP($J5581,ASBVs!$A$2:$AP$1041,40,FALSE)</f>
        <v>48</v>
      </c>
      <c r="I5585" s="29">
        <f>VLOOKUP($J5581,ASBVs!$A$2:$AP$1041,22,FALSE)</f>
        <v>59</v>
      </c>
      <c r="J5585" s="29">
        <f>VLOOKUP($J5581,ASBVs!$A$2:$AP$1041,32,FALSE)</f>
        <v>57</v>
      </c>
    </row>
    <row r="5586" spans="2:10" ht="12.6" customHeight="1" x14ac:dyDescent="0.3">
      <c r="B5586" s="31" t="s">
        <v>1089</v>
      </c>
      <c r="C5586" s="27" t="s">
        <v>1090</v>
      </c>
      <c r="D5586" s="27" t="s">
        <v>1091</v>
      </c>
      <c r="E5586" s="27" t="s">
        <v>8</v>
      </c>
      <c r="F5586" s="27" t="s">
        <v>6</v>
      </c>
      <c r="G5586" s="27" t="s">
        <v>7</v>
      </c>
      <c r="H5586" s="27" t="s">
        <v>2638</v>
      </c>
      <c r="I5586" s="85" t="s">
        <v>2700</v>
      </c>
      <c r="J5586" s="86"/>
    </row>
    <row r="5587" spans="2:10" ht="12.6" customHeight="1" x14ac:dyDescent="0.3">
      <c r="B5587" s="30">
        <f>VLOOKUP($J5581,ASBVs!$A$2:$AP$1041,33,FALSE)</f>
        <v>0.04</v>
      </c>
      <c r="C5587" s="30">
        <f>VLOOKUP($J5581,ASBVs!$A$2:$AP$1041,35,FALSE)</f>
        <v>0.22</v>
      </c>
      <c r="D5587" s="30">
        <f>VLOOKUP($J5581,ASBVs!$A$2:$AP$1041,37,FALSE)</f>
        <v>0.02</v>
      </c>
      <c r="E5587" s="32">
        <f>VLOOKUP($J5581,ASBVs!$A$2:$AP$1041,29,FALSE)</f>
        <v>4.83</v>
      </c>
      <c r="F5587" s="32">
        <f>VLOOKUP($J5581,ASBVs!$A$2:$AP$1041,23,FALSE)</f>
        <v>-0.05</v>
      </c>
      <c r="G5587" s="32">
        <f>VLOOKUP($J5581,ASBVs!$A$2:$AP$1041,25,FALSE)</f>
        <v>3.79</v>
      </c>
      <c r="H5587" s="32">
        <f>VLOOKUP($J5581,ASBVs!$A$2:$AP$1041,27,FALSE)</f>
        <v>2.13</v>
      </c>
      <c r="I5587" s="86"/>
      <c r="J5587" s="86"/>
    </row>
    <row r="5588" spans="2:10" ht="12.6" customHeight="1" x14ac:dyDescent="0.3">
      <c r="B5588" s="33">
        <f>VLOOKUP($J5581,ASBVs!$A$2:$AP$1041,34,FALSE)</f>
        <v>42</v>
      </c>
      <c r="C5588" s="33">
        <f>VLOOKUP($J5581,ASBVs!$A$2:$AP$1041,36,FALSE)</f>
        <v>51</v>
      </c>
      <c r="D5588" s="33">
        <f>VLOOKUP($J5581,ASBVs!$A$2:$AP$1041,38,FALSE)</f>
        <v>36</v>
      </c>
      <c r="E5588" s="33">
        <f>VLOOKUP($J5581,ASBVs!$A$2:$AP$1041,30,FALSE)</f>
        <v>62</v>
      </c>
      <c r="F5588" s="33">
        <f>VLOOKUP($J5581,ASBVs!$A$2:$AP$1041,24,FALSE)</f>
        <v>50</v>
      </c>
      <c r="G5588" s="33">
        <f>VLOOKUP($J5581,ASBVs!$A$2:$AP$1041,26,FALSE)</f>
        <v>49</v>
      </c>
      <c r="H5588" s="33">
        <f>VLOOKUP($J5581,ASBVs!$A$2:$AP$1041,28,FALSE)</f>
        <v>53</v>
      </c>
      <c r="I5588" s="99">
        <f>VLOOKUP($J5581,ASBVs!$A$2:$AQ$1041,43,FALSE)</f>
        <v>8.31</v>
      </c>
      <c r="J5588" s="79"/>
    </row>
    <row r="5589" spans="2:10" ht="12.6" customHeight="1" x14ac:dyDescent="0.3">
      <c r="B5589" s="87" t="s">
        <v>2695</v>
      </c>
      <c r="C5589" s="88"/>
      <c r="D5589" s="89" t="s">
        <v>2699</v>
      </c>
      <c r="E5589" s="90"/>
      <c r="F5589" s="91" t="str">
        <f>VLOOKUP($J5581,ASBVs!$A$2:$F$1041,6,FALSE)</f>
        <v xml:space="preserve">Young Gun </v>
      </c>
      <c r="G5589" s="34" t="s">
        <v>2669</v>
      </c>
      <c r="H5589" s="35" t="str">
        <f>VLOOKUP($J5581,ASBVs!$A$2:$AU$1041,46,FALSE)</f>
        <v>2</v>
      </c>
      <c r="I5589" s="34" t="s">
        <v>2670</v>
      </c>
      <c r="J5589" s="35" t="str">
        <f>VLOOKUP($J5581,ASBVs!$A$2:$AU$1041,47,FALSE)</f>
        <v>1</v>
      </c>
    </row>
    <row r="5590" spans="2:10" ht="12.6" customHeight="1" x14ac:dyDescent="0.3">
      <c r="B5590" s="93">
        <f>VLOOKUP($J5581,ASBVs!$A$2:$AS$1041,45,FALSE)</f>
        <v>125.69</v>
      </c>
      <c r="C5590" s="94"/>
      <c r="D5590" s="93">
        <f>VLOOKUP($J5581,ASBVs!$A$2:$AS$1041,44,FALSE)</f>
        <v>163.37</v>
      </c>
      <c r="E5590" s="94"/>
      <c r="F5590" s="92"/>
      <c r="G5590" s="34" t="s">
        <v>2671</v>
      </c>
      <c r="H5590" s="35" t="str">
        <f>VLOOKUP($J5581,ASBVs!$A$2:$AW$1041,48,FALSE)</f>
        <v>2</v>
      </c>
      <c r="I5590" s="34" t="s">
        <v>2672</v>
      </c>
      <c r="J5590" s="35">
        <f>VLOOKUP($J5581,ASBVs!$A$2:$AW$1041,49,FALSE)</f>
        <v>3</v>
      </c>
    </row>
    <row r="5591" spans="2:10" ht="12.6" customHeight="1" x14ac:dyDescent="0.3">
      <c r="B5591" s="36" t="s">
        <v>2696</v>
      </c>
      <c r="C5591" s="95" t="str">
        <f>VLOOKUP($J5581,ASBVs!$A$2:$E$1041,5,FALSE)</f>
        <v xml:space="preserve">Individual </v>
      </c>
      <c r="D5591" s="96"/>
      <c r="E5591" s="97" t="s">
        <v>2697</v>
      </c>
      <c r="F5591" s="98"/>
      <c r="G5591" s="74"/>
      <c r="H5591" s="75"/>
      <c r="I5591" s="37" t="s">
        <v>2698</v>
      </c>
      <c r="J5591" s="38"/>
    </row>
    <row r="5593" spans="2:10" ht="12.6" customHeight="1" x14ac:dyDescent="0.3">
      <c r="B5593" s="76" t="s">
        <v>2692</v>
      </c>
      <c r="C5593" s="77"/>
      <c r="D5593" s="20" t="str">
        <f>VLOOKUP($J5593,ASBVs!$A$2:$B$1041,2,FALSE)</f>
        <v>225239</v>
      </c>
      <c r="E5593" s="21"/>
      <c r="F5593" s="22" t="str">
        <f>VLOOKUP($J5593,ASBVs!$A$2:$J$1041,10,FALSE)</f>
        <v>Twin</v>
      </c>
      <c r="G5593" s="78" t="str">
        <f>VLOOKUP($J5593,ASBVs!$A$2:$AX$1041,50,FALSE)</f>
        <v xml:space="preserve"> </v>
      </c>
      <c r="H5593" s="79"/>
      <c r="I5593" s="23" t="s">
        <v>2693</v>
      </c>
      <c r="J5593" s="24">
        <v>457</v>
      </c>
    </row>
    <row r="5594" spans="2:10" ht="12.6" customHeight="1" x14ac:dyDescent="0.3">
      <c r="B5594" s="25" t="s">
        <v>2694</v>
      </c>
      <c r="C5594" s="80" t="str">
        <f>VLOOKUP($J5593,ASBVs!$A$2:$H$1041,8,FALSE)</f>
        <v>207279</v>
      </c>
      <c r="D5594" s="80"/>
      <c r="E5594" s="81"/>
      <c r="F5594" s="26" t="s">
        <v>2639</v>
      </c>
      <c r="G5594" s="82">
        <f>VLOOKUP($J5593,ASBVs!$A$2:$I$1041,9,FALSE)</f>
        <v>44717</v>
      </c>
      <c r="H5594" s="83"/>
      <c r="I5594" s="83"/>
      <c r="J5594" s="84"/>
    </row>
    <row r="5595" spans="2:10" ht="12.6" customHeight="1" x14ac:dyDescent="0.3">
      <c r="B5595" s="27" t="s">
        <v>0</v>
      </c>
      <c r="C5595" s="28" t="s">
        <v>1</v>
      </c>
      <c r="D5595" s="28" t="s">
        <v>2</v>
      </c>
      <c r="E5595" s="28" t="s">
        <v>3</v>
      </c>
      <c r="F5595" s="27" t="s">
        <v>4</v>
      </c>
      <c r="G5595" s="28" t="s">
        <v>1093</v>
      </c>
      <c r="H5595" s="28" t="s">
        <v>1092</v>
      </c>
      <c r="I5595" s="28" t="s">
        <v>5</v>
      </c>
      <c r="J5595" s="28" t="s">
        <v>2652</v>
      </c>
    </row>
    <row r="5596" spans="2:10" ht="12.6" customHeight="1" x14ac:dyDescent="0.3">
      <c r="B5596" s="29">
        <f>VLOOKUP($J5593,ASBVs!$A$2:$AP$1041,11,FALSE)</f>
        <v>0.39</v>
      </c>
      <c r="C5596" s="29">
        <f>VLOOKUP($J5593,ASBVs!$A$2:$AP$1041,13,FALSE)</f>
        <v>8.4700000000000006</v>
      </c>
      <c r="D5596" s="29">
        <f>VLOOKUP($J5593,ASBVs!$A$2:$AP$1041,15,FALSE)</f>
        <v>15.4</v>
      </c>
      <c r="E5596" s="29">
        <f>VLOOKUP($J5593,ASBVs!$A$2:$AP$1041,17,FALSE)</f>
        <v>0.47</v>
      </c>
      <c r="F5596" s="29">
        <f>VLOOKUP($J5593,ASBVs!$A$2:$AP$1041,19,FALSE)</f>
        <v>1.3</v>
      </c>
      <c r="G5596" s="39">
        <f>VLOOKUP($J5593,ASBVs!$A$2:$AP$1041,41,FALSE)</f>
        <v>0.57999999999999996</v>
      </c>
      <c r="H5596" s="39">
        <f>VLOOKUP($J5593,ASBVs!$A$2:$AP$1041,39,FALSE)</f>
        <v>0.37</v>
      </c>
      <c r="I5596" s="29">
        <f>VLOOKUP($J5593,ASBVs!$A$2:$AP$1041,21,FALSE)</f>
        <v>-1.04</v>
      </c>
      <c r="J5596" s="39">
        <f>VLOOKUP($J5593,ASBVs!$A$2:$AP$1041,31,FALSE)</f>
        <v>0.37</v>
      </c>
    </row>
    <row r="5597" spans="2:10" ht="12.6" customHeight="1" x14ac:dyDescent="0.3">
      <c r="B5597" s="29">
        <f>VLOOKUP($J5593,ASBVs!$A$2:$AP$1041,12,FALSE)</f>
        <v>68</v>
      </c>
      <c r="C5597" s="29">
        <f>VLOOKUP($J5593,ASBVs!$A$2:$AP$1041,14,FALSE)</f>
        <v>71</v>
      </c>
      <c r="D5597" s="29">
        <f>VLOOKUP($J5593,ASBVs!$A$2:$AP$1041,16,FALSE)</f>
        <v>62</v>
      </c>
      <c r="E5597" s="29">
        <f>VLOOKUP($J5593,ASBVs!$A$2:$AP$1041,18,FALSE)</f>
        <v>67</v>
      </c>
      <c r="F5597" s="29">
        <f>VLOOKUP($J5593,ASBVs!$A$2:$AP$1041,20,FALSE)</f>
        <v>66</v>
      </c>
      <c r="G5597" s="29">
        <f>VLOOKUP($J5593,ASBVs!$A$2:$AP$1041,42,FALSE)</f>
        <v>58</v>
      </c>
      <c r="H5597" s="29">
        <f>VLOOKUP($J5593,ASBVs!$A$2:$AP$1041,40,FALSE)</f>
        <v>51</v>
      </c>
      <c r="I5597" s="29">
        <f>VLOOKUP($J5593,ASBVs!$A$2:$AP$1041,22,FALSE)</f>
        <v>60</v>
      </c>
      <c r="J5597" s="29">
        <f>VLOOKUP($J5593,ASBVs!$A$2:$AP$1041,32,FALSE)</f>
        <v>56</v>
      </c>
    </row>
    <row r="5598" spans="2:10" ht="12.6" customHeight="1" x14ac:dyDescent="0.3">
      <c r="B5598" s="31" t="s">
        <v>1089</v>
      </c>
      <c r="C5598" s="27" t="s">
        <v>1090</v>
      </c>
      <c r="D5598" s="27" t="s">
        <v>1091</v>
      </c>
      <c r="E5598" s="27" t="s">
        <v>8</v>
      </c>
      <c r="F5598" s="27" t="s">
        <v>6</v>
      </c>
      <c r="G5598" s="27" t="s">
        <v>7</v>
      </c>
      <c r="H5598" s="27" t="s">
        <v>2638</v>
      </c>
      <c r="I5598" s="85" t="s">
        <v>2700</v>
      </c>
      <c r="J5598" s="86"/>
    </row>
    <row r="5599" spans="2:10" ht="12.6" customHeight="1" x14ac:dyDescent="0.3">
      <c r="B5599" s="30">
        <f>VLOOKUP($J5593,ASBVs!$A$2:$AP$1041,33,FALSE)</f>
        <v>7.0000000000000007E-2</v>
      </c>
      <c r="C5599" s="30">
        <f>VLOOKUP($J5593,ASBVs!$A$2:$AP$1041,35,FALSE)</f>
        <v>0.35</v>
      </c>
      <c r="D5599" s="30">
        <f>VLOOKUP($J5593,ASBVs!$A$2:$AP$1041,37,FALSE)</f>
        <v>0.01</v>
      </c>
      <c r="E5599" s="32">
        <f>VLOOKUP($J5593,ASBVs!$A$2:$AP$1041,29,FALSE)</f>
        <v>3.27</v>
      </c>
      <c r="F5599" s="32">
        <f>VLOOKUP($J5593,ASBVs!$A$2:$AP$1041,23,FALSE)</f>
        <v>-0.21</v>
      </c>
      <c r="G5599" s="32">
        <f>VLOOKUP($J5593,ASBVs!$A$2:$AP$1041,25,FALSE)</f>
        <v>2.69</v>
      </c>
      <c r="H5599" s="32">
        <f>VLOOKUP($J5593,ASBVs!$A$2:$AP$1041,27,FALSE)</f>
        <v>1.7</v>
      </c>
      <c r="I5599" s="86"/>
      <c r="J5599" s="86"/>
    </row>
    <row r="5600" spans="2:10" ht="12.6" customHeight="1" x14ac:dyDescent="0.3">
      <c r="B5600" s="33">
        <f>VLOOKUP($J5593,ASBVs!$A$2:$AP$1041,34,FALSE)</f>
        <v>45</v>
      </c>
      <c r="C5600" s="33">
        <f>VLOOKUP($J5593,ASBVs!$A$2:$AP$1041,36,FALSE)</f>
        <v>54</v>
      </c>
      <c r="D5600" s="33">
        <f>VLOOKUP($J5593,ASBVs!$A$2:$AP$1041,38,FALSE)</f>
        <v>39</v>
      </c>
      <c r="E5600" s="33">
        <f>VLOOKUP($J5593,ASBVs!$A$2:$AP$1041,30,FALSE)</f>
        <v>61</v>
      </c>
      <c r="F5600" s="33">
        <f>VLOOKUP($J5593,ASBVs!$A$2:$AP$1041,24,FALSE)</f>
        <v>50</v>
      </c>
      <c r="G5600" s="33">
        <f>VLOOKUP($J5593,ASBVs!$A$2:$AP$1041,26,FALSE)</f>
        <v>49</v>
      </c>
      <c r="H5600" s="33">
        <f>VLOOKUP($J5593,ASBVs!$A$2:$AP$1041,28,FALSE)</f>
        <v>54</v>
      </c>
      <c r="I5600" s="99">
        <f>VLOOKUP($J5593,ASBVs!$A$2:$AQ$1041,43,FALSE)</f>
        <v>7.4300000000000006</v>
      </c>
      <c r="J5600" s="79"/>
    </row>
    <row r="5601" spans="2:10" ht="12.6" customHeight="1" x14ac:dyDescent="0.3">
      <c r="B5601" s="87" t="s">
        <v>2695</v>
      </c>
      <c r="C5601" s="88"/>
      <c r="D5601" s="89" t="s">
        <v>2699</v>
      </c>
      <c r="E5601" s="90"/>
      <c r="F5601" s="91" t="str">
        <f>VLOOKUP($J5593,ASBVs!$A$2:$F$1041,6,FALSE)</f>
        <v xml:space="preserve">Young Gun </v>
      </c>
      <c r="G5601" s="34" t="s">
        <v>2669</v>
      </c>
      <c r="H5601" s="35" t="str">
        <f>VLOOKUP($J5593,ASBVs!$A$2:$AU$1041,46,FALSE)</f>
        <v>2</v>
      </c>
      <c r="I5601" s="34" t="s">
        <v>2670</v>
      </c>
      <c r="J5601" s="35" t="str">
        <f>VLOOKUP($J5593,ASBVs!$A$2:$AU$1041,47,FALSE)</f>
        <v>1</v>
      </c>
    </row>
    <row r="5602" spans="2:10" ht="12.6" customHeight="1" x14ac:dyDescent="0.3">
      <c r="B5602" s="93">
        <f>VLOOKUP($J5593,ASBVs!$A$2:$AS$1041,45,FALSE)</f>
        <v>125.49</v>
      </c>
      <c r="C5602" s="94"/>
      <c r="D5602" s="93">
        <f>VLOOKUP($J5593,ASBVs!$A$2:$AS$1041,44,FALSE)</f>
        <v>165.59</v>
      </c>
      <c r="E5602" s="94"/>
      <c r="F5602" s="92"/>
      <c r="G5602" s="34" t="s">
        <v>2671</v>
      </c>
      <c r="H5602" s="35" t="str">
        <f>VLOOKUP($J5593,ASBVs!$A$2:$AW$1041,48,FALSE)</f>
        <v>1</v>
      </c>
      <c r="I5602" s="34" t="s">
        <v>2672</v>
      </c>
      <c r="J5602" s="35">
        <f>VLOOKUP($J5593,ASBVs!$A$2:$AW$1041,49,FALSE)</f>
        <v>3</v>
      </c>
    </row>
    <row r="5603" spans="2:10" ht="12.6" customHeight="1" x14ac:dyDescent="0.3">
      <c r="B5603" s="36" t="s">
        <v>2696</v>
      </c>
      <c r="C5603" s="95" t="str">
        <f>VLOOKUP($J5593,ASBVs!$A$2:$E$1041,5,FALSE)</f>
        <v xml:space="preserve">Individual </v>
      </c>
      <c r="D5603" s="96"/>
      <c r="E5603" s="97" t="s">
        <v>2697</v>
      </c>
      <c r="F5603" s="98"/>
      <c r="G5603" s="74"/>
      <c r="H5603" s="75"/>
      <c r="I5603" s="37" t="s">
        <v>2698</v>
      </c>
      <c r="J5603" s="38"/>
    </row>
    <row r="5605" spans="2:10" ht="12.6" customHeight="1" x14ac:dyDescent="0.3">
      <c r="B5605" s="76" t="s">
        <v>2692</v>
      </c>
      <c r="C5605" s="77"/>
      <c r="D5605" s="20" t="str">
        <f>VLOOKUP($J5605,ASBVs!$A$2:$B$1041,2,FALSE)</f>
        <v>223354</v>
      </c>
      <c r="E5605" s="21"/>
      <c r="F5605" s="22" t="str">
        <f>VLOOKUP($J5605,ASBVs!$A$2:$J$1041,10,FALSE)</f>
        <v>Twin</v>
      </c>
      <c r="G5605" s="78" t="str">
        <f>VLOOKUP($J5605,ASBVs!$A$2:$AX$1041,50,FALSE)</f>
        <v xml:space="preserve"> </v>
      </c>
      <c r="H5605" s="79"/>
      <c r="I5605" s="23" t="s">
        <v>2693</v>
      </c>
      <c r="J5605" s="24">
        <v>458</v>
      </c>
    </row>
    <row r="5606" spans="2:10" ht="12.6" customHeight="1" x14ac:dyDescent="0.3">
      <c r="B5606" s="25" t="s">
        <v>2694</v>
      </c>
      <c r="C5606" s="80" t="str">
        <f>VLOOKUP($J5605,ASBVs!$A$2:$H$1041,8,FALSE)</f>
        <v>206625</v>
      </c>
      <c r="D5606" s="80"/>
      <c r="E5606" s="81"/>
      <c r="F5606" s="26" t="s">
        <v>2639</v>
      </c>
      <c r="G5606" s="82">
        <f>VLOOKUP($J5605,ASBVs!$A$2:$I$1041,9,FALSE)</f>
        <v>44693</v>
      </c>
      <c r="H5606" s="83"/>
      <c r="I5606" s="83"/>
      <c r="J5606" s="84"/>
    </row>
    <row r="5607" spans="2:10" ht="12.6" customHeight="1" x14ac:dyDescent="0.3">
      <c r="B5607" s="27" t="s">
        <v>0</v>
      </c>
      <c r="C5607" s="28" t="s">
        <v>1</v>
      </c>
      <c r="D5607" s="28" t="s">
        <v>2</v>
      </c>
      <c r="E5607" s="28" t="s">
        <v>3</v>
      </c>
      <c r="F5607" s="27" t="s">
        <v>4</v>
      </c>
      <c r="G5607" s="28" t="s">
        <v>1093</v>
      </c>
      <c r="H5607" s="28" t="s">
        <v>1092</v>
      </c>
      <c r="I5607" s="28" t="s">
        <v>5</v>
      </c>
      <c r="J5607" s="28" t="s">
        <v>2652</v>
      </c>
    </row>
    <row r="5608" spans="2:10" ht="12.6" customHeight="1" x14ac:dyDescent="0.3">
      <c r="B5608" s="29">
        <f>VLOOKUP($J5605,ASBVs!$A$2:$AP$1041,11,FALSE)</f>
        <v>0.34</v>
      </c>
      <c r="C5608" s="29">
        <f>VLOOKUP($J5605,ASBVs!$A$2:$AP$1041,13,FALSE)</f>
        <v>8.6199999999999992</v>
      </c>
      <c r="D5608" s="29">
        <f>VLOOKUP($J5605,ASBVs!$A$2:$AP$1041,15,FALSE)</f>
        <v>12.43</v>
      </c>
      <c r="E5608" s="29">
        <f>VLOOKUP($J5605,ASBVs!$A$2:$AP$1041,17,FALSE)</f>
        <v>0.82</v>
      </c>
      <c r="F5608" s="29">
        <f>VLOOKUP($J5605,ASBVs!$A$2:$AP$1041,19,FALSE)</f>
        <v>1.72</v>
      </c>
      <c r="G5608" s="39">
        <f>VLOOKUP($J5605,ASBVs!$A$2:$AP$1041,41,FALSE)</f>
        <v>0.43</v>
      </c>
      <c r="H5608" s="39">
        <f>VLOOKUP($J5605,ASBVs!$A$2:$AP$1041,39,FALSE)</f>
        <v>0.18</v>
      </c>
      <c r="I5608" s="29">
        <f>VLOOKUP($J5605,ASBVs!$A$2:$AP$1041,21,FALSE)</f>
        <v>0.62</v>
      </c>
      <c r="J5608" s="39">
        <f>VLOOKUP($J5605,ASBVs!$A$2:$AP$1041,31,FALSE)</f>
        <v>0.28999999999999998</v>
      </c>
    </row>
    <row r="5609" spans="2:10" ht="12.6" customHeight="1" x14ac:dyDescent="0.3">
      <c r="B5609" s="29">
        <f>VLOOKUP($J5605,ASBVs!$A$2:$AP$1041,12,FALSE)</f>
        <v>67</v>
      </c>
      <c r="C5609" s="29">
        <f>VLOOKUP($J5605,ASBVs!$A$2:$AP$1041,14,FALSE)</f>
        <v>72</v>
      </c>
      <c r="D5609" s="29">
        <f>VLOOKUP($J5605,ASBVs!$A$2:$AP$1041,16,FALSE)</f>
        <v>60</v>
      </c>
      <c r="E5609" s="29">
        <f>VLOOKUP($J5605,ASBVs!$A$2:$AP$1041,18,FALSE)</f>
        <v>70</v>
      </c>
      <c r="F5609" s="29">
        <f>VLOOKUP($J5605,ASBVs!$A$2:$AP$1041,20,FALSE)</f>
        <v>68</v>
      </c>
      <c r="G5609" s="29">
        <f>VLOOKUP($J5605,ASBVs!$A$2:$AP$1041,42,FALSE)</f>
        <v>55</v>
      </c>
      <c r="H5609" s="29">
        <f>VLOOKUP($J5605,ASBVs!$A$2:$AP$1041,40,FALSE)</f>
        <v>47</v>
      </c>
      <c r="I5609" s="29">
        <f>VLOOKUP($J5605,ASBVs!$A$2:$AP$1041,22,FALSE)</f>
        <v>58</v>
      </c>
      <c r="J5609" s="29">
        <f>VLOOKUP($J5605,ASBVs!$A$2:$AP$1041,32,FALSE)</f>
        <v>54</v>
      </c>
    </row>
    <row r="5610" spans="2:10" ht="12.6" customHeight="1" x14ac:dyDescent="0.3">
      <c r="B5610" s="31" t="s">
        <v>1089</v>
      </c>
      <c r="C5610" s="27" t="s">
        <v>1090</v>
      </c>
      <c r="D5610" s="27" t="s">
        <v>1091</v>
      </c>
      <c r="E5610" s="27" t="s">
        <v>8</v>
      </c>
      <c r="F5610" s="27" t="s">
        <v>6</v>
      </c>
      <c r="G5610" s="27" t="s">
        <v>7</v>
      </c>
      <c r="H5610" s="27" t="s">
        <v>2638</v>
      </c>
      <c r="I5610" s="85" t="s">
        <v>2700</v>
      </c>
      <c r="J5610" s="86"/>
    </row>
    <row r="5611" spans="2:10" ht="12.6" customHeight="1" x14ac:dyDescent="0.3">
      <c r="B5611" s="30">
        <f>VLOOKUP($J5605,ASBVs!$A$2:$AP$1041,33,FALSE)</f>
        <v>0.02</v>
      </c>
      <c r="C5611" s="30">
        <f>VLOOKUP($J5605,ASBVs!$A$2:$AP$1041,35,FALSE)</f>
        <v>0.13</v>
      </c>
      <c r="D5611" s="30">
        <f>VLOOKUP($J5605,ASBVs!$A$2:$AP$1041,37,FALSE)</f>
        <v>0.03</v>
      </c>
      <c r="E5611" s="32">
        <f>VLOOKUP($J5605,ASBVs!$A$2:$AP$1041,29,FALSE)</f>
        <v>4.37</v>
      </c>
      <c r="F5611" s="32">
        <f>VLOOKUP($J5605,ASBVs!$A$2:$AP$1041,23,FALSE)</f>
        <v>-0.18</v>
      </c>
      <c r="G5611" s="32">
        <f>VLOOKUP($J5605,ASBVs!$A$2:$AP$1041,25,FALSE)</f>
        <v>4.21</v>
      </c>
      <c r="H5611" s="32">
        <f>VLOOKUP($J5605,ASBVs!$A$2:$AP$1041,27,FALSE)</f>
        <v>1.83</v>
      </c>
      <c r="I5611" s="86"/>
      <c r="J5611" s="86"/>
    </row>
    <row r="5612" spans="2:10" ht="12.6" customHeight="1" x14ac:dyDescent="0.3">
      <c r="B5612" s="33">
        <f>VLOOKUP($J5605,ASBVs!$A$2:$AP$1041,34,FALSE)</f>
        <v>42</v>
      </c>
      <c r="C5612" s="33">
        <f>VLOOKUP($J5605,ASBVs!$A$2:$AP$1041,36,FALSE)</f>
        <v>50</v>
      </c>
      <c r="D5612" s="33">
        <f>VLOOKUP($J5605,ASBVs!$A$2:$AP$1041,38,FALSE)</f>
        <v>35</v>
      </c>
      <c r="E5612" s="33">
        <f>VLOOKUP($J5605,ASBVs!$A$2:$AP$1041,30,FALSE)</f>
        <v>61</v>
      </c>
      <c r="F5612" s="33">
        <f>VLOOKUP($J5605,ASBVs!$A$2:$AP$1041,24,FALSE)</f>
        <v>47</v>
      </c>
      <c r="G5612" s="33">
        <f>VLOOKUP($J5605,ASBVs!$A$2:$AP$1041,26,FALSE)</f>
        <v>47</v>
      </c>
      <c r="H5612" s="33">
        <f>VLOOKUP($J5605,ASBVs!$A$2:$AP$1041,28,FALSE)</f>
        <v>54</v>
      </c>
      <c r="I5612" s="99">
        <f>VLOOKUP($J5605,ASBVs!$A$2:$AQ$1041,43,FALSE)</f>
        <v>9.2399999999999984</v>
      </c>
      <c r="J5612" s="79"/>
    </row>
    <row r="5613" spans="2:10" ht="12.6" customHeight="1" x14ac:dyDescent="0.3">
      <c r="B5613" s="87" t="s">
        <v>2695</v>
      </c>
      <c r="C5613" s="88"/>
      <c r="D5613" s="89" t="s">
        <v>2699</v>
      </c>
      <c r="E5613" s="90"/>
      <c r="F5613" s="91" t="str">
        <f>VLOOKUP($J5605,ASBVs!$A$2:$F$1041,6,FALSE)</f>
        <v xml:space="preserve">Young Gun </v>
      </c>
      <c r="G5613" s="34" t="s">
        <v>2669</v>
      </c>
      <c r="H5613" s="35" t="str">
        <f>VLOOKUP($J5605,ASBVs!$A$2:$AU$1041,46,FALSE)</f>
        <v>2</v>
      </c>
      <c r="I5613" s="34" t="s">
        <v>2670</v>
      </c>
      <c r="J5613" s="35" t="str">
        <f>VLOOKUP($J5605,ASBVs!$A$2:$AU$1041,47,FALSE)</f>
        <v>3</v>
      </c>
    </row>
    <row r="5614" spans="2:10" ht="12.6" customHeight="1" x14ac:dyDescent="0.3">
      <c r="B5614" s="93">
        <f>VLOOKUP($J5605,ASBVs!$A$2:$AS$1041,45,FALSE)</f>
        <v>124.57</v>
      </c>
      <c r="C5614" s="94"/>
      <c r="D5614" s="93">
        <f>VLOOKUP($J5605,ASBVs!$A$2:$AS$1041,44,FALSE)</f>
        <v>158.01</v>
      </c>
      <c r="E5614" s="94"/>
      <c r="F5614" s="92"/>
      <c r="G5614" s="34" t="s">
        <v>2671</v>
      </c>
      <c r="H5614" s="35" t="str">
        <f>VLOOKUP($J5605,ASBVs!$A$2:$AW$1041,48,FALSE)</f>
        <v>3</v>
      </c>
      <c r="I5614" s="34" t="s">
        <v>2672</v>
      </c>
      <c r="J5614" s="35">
        <f>VLOOKUP($J5605,ASBVs!$A$2:$AW$1041,49,FALSE)</f>
        <v>4</v>
      </c>
    </row>
    <row r="5615" spans="2:10" ht="12.6" customHeight="1" x14ac:dyDescent="0.3">
      <c r="B5615" s="36" t="s">
        <v>2696</v>
      </c>
      <c r="C5615" s="95" t="str">
        <f>VLOOKUP($J5605,ASBVs!$A$2:$E$1041,5,FALSE)</f>
        <v xml:space="preserve">Individual </v>
      </c>
      <c r="D5615" s="96"/>
      <c r="E5615" s="97" t="s">
        <v>2697</v>
      </c>
      <c r="F5615" s="98"/>
      <c r="G5615" s="74"/>
      <c r="H5615" s="75"/>
      <c r="I5615" s="37" t="s">
        <v>2698</v>
      </c>
      <c r="J5615" s="38"/>
    </row>
    <row r="5617" spans="2:10" ht="12.6" customHeight="1" x14ac:dyDescent="0.3">
      <c r="B5617" s="76" t="s">
        <v>2692</v>
      </c>
      <c r="C5617" s="77"/>
      <c r="D5617" s="20" t="str">
        <f>VLOOKUP($J5617,ASBVs!$A$2:$B$1041,2,FALSE)</f>
        <v>224104</v>
      </c>
      <c r="E5617" s="21"/>
      <c r="F5617" s="22" t="str">
        <f>VLOOKUP($J5617,ASBVs!$A$2:$J$1041,10,FALSE)</f>
        <v>Twin</v>
      </c>
      <c r="G5617" s="78" t="str">
        <f>VLOOKUP($J5617,ASBVs!$A$2:$AX$1041,50,FALSE)</f>
        <v xml:space="preserve"> </v>
      </c>
      <c r="H5617" s="79"/>
      <c r="I5617" s="23" t="s">
        <v>2693</v>
      </c>
      <c r="J5617" s="24">
        <v>459</v>
      </c>
    </row>
    <row r="5618" spans="2:10" ht="12.6" customHeight="1" x14ac:dyDescent="0.3">
      <c r="B5618" s="25" t="s">
        <v>2694</v>
      </c>
      <c r="C5618" s="80" t="str">
        <f>VLOOKUP($J5617,ASBVs!$A$2:$H$1041,8,FALSE)</f>
        <v>218959</v>
      </c>
      <c r="D5618" s="80"/>
      <c r="E5618" s="81"/>
      <c r="F5618" s="26" t="s">
        <v>2639</v>
      </c>
      <c r="G5618" s="82">
        <f>VLOOKUP($J5617,ASBVs!$A$2:$I$1041,9,FALSE)</f>
        <v>44707</v>
      </c>
      <c r="H5618" s="83"/>
      <c r="I5618" s="83"/>
      <c r="J5618" s="84"/>
    </row>
    <row r="5619" spans="2:10" ht="12.6" customHeight="1" x14ac:dyDescent="0.3">
      <c r="B5619" s="27" t="s">
        <v>0</v>
      </c>
      <c r="C5619" s="28" t="s">
        <v>1</v>
      </c>
      <c r="D5619" s="28" t="s">
        <v>2</v>
      </c>
      <c r="E5619" s="28" t="s">
        <v>3</v>
      </c>
      <c r="F5619" s="27" t="s">
        <v>4</v>
      </c>
      <c r="G5619" s="28" t="s">
        <v>1093</v>
      </c>
      <c r="H5619" s="28" t="s">
        <v>1092</v>
      </c>
      <c r="I5619" s="28" t="s">
        <v>5</v>
      </c>
      <c r="J5619" s="28" t="s">
        <v>2652</v>
      </c>
    </row>
    <row r="5620" spans="2:10" ht="12.6" customHeight="1" x14ac:dyDescent="0.3">
      <c r="B5620" s="29">
        <f>VLOOKUP($J5617,ASBVs!$A$2:$AP$1041,11,FALSE)</f>
        <v>0.46</v>
      </c>
      <c r="C5620" s="29">
        <f>VLOOKUP($J5617,ASBVs!$A$2:$AP$1041,13,FALSE)</f>
        <v>8.25</v>
      </c>
      <c r="D5620" s="29">
        <f>VLOOKUP($J5617,ASBVs!$A$2:$AP$1041,15,FALSE)</f>
        <v>12.7</v>
      </c>
      <c r="E5620" s="29">
        <f>VLOOKUP($J5617,ASBVs!$A$2:$AP$1041,17,FALSE)</f>
        <v>0.24</v>
      </c>
      <c r="F5620" s="29">
        <f>VLOOKUP($J5617,ASBVs!$A$2:$AP$1041,19,FALSE)</f>
        <v>2.1</v>
      </c>
      <c r="G5620" s="39">
        <f>VLOOKUP($J5617,ASBVs!$A$2:$AP$1041,41,FALSE)</f>
        <v>0.37</v>
      </c>
      <c r="H5620" s="39">
        <f>VLOOKUP($J5617,ASBVs!$A$2:$AP$1041,39,FALSE)</f>
        <v>0.22</v>
      </c>
      <c r="I5620" s="29">
        <f>VLOOKUP($J5617,ASBVs!$A$2:$AP$1041,21,FALSE)</f>
        <v>-0.23</v>
      </c>
      <c r="J5620" s="39">
        <f>VLOOKUP($J5617,ASBVs!$A$2:$AP$1041,31,FALSE)</f>
        <v>0.26</v>
      </c>
    </row>
    <row r="5621" spans="2:10" ht="12.6" customHeight="1" x14ac:dyDescent="0.3">
      <c r="B5621" s="29">
        <f>VLOOKUP($J5617,ASBVs!$A$2:$AP$1041,12,FALSE)</f>
        <v>64</v>
      </c>
      <c r="C5621" s="29">
        <f>VLOOKUP($J5617,ASBVs!$A$2:$AP$1041,14,FALSE)</f>
        <v>69</v>
      </c>
      <c r="D5621" s="29">
        <f>VLOOKUP($J5617,ASBVs!$A$2:$AP$1041,16,FALSE)</f>
        <v>58</v>
      </c>
      <c r="E5621" s="29">
        <f>VLOOKUP($J5617,ASBVs!$A$2:$AP$1041,18,FALSE)</f>
        <v>62</v>
      </c>
      <c r="F5621" s="29">
        <f>VLOOKUP($J5617,ASBVs!$A$2:$AP$1041,20,FALSE)</f>
        <v>64</v>
      </c>
      <c r="G5621" s="29">
        <f>VLOOKUP($J5617,ASBVs!$A$2:$AP$1041,42,FALSE)</f>
        <v>52</v>
      </c>
      <c r="H5621" s="29">
        <f>VLOOKUP($J5617,ASBVs!$A$2:$AP$1041,40,FALSE)</f>
        <v>46</v>
      </c>
      <c r="I5621" s="29">
        <f>VLOOKUP($J5617,ASBVs!$A$2:$AP$1041,22,FALSE)</f>
        <v>53</v>
      </c>
      <c r="J5621" s="29">
        <f>VLOOKUP($J5617,ASBVs!$A$2:$AP$1041,32,FALSE)</f>
        <v>50</v>
      </c>
    </row>
    <row r="5622" spans="2:10" ht="12.6" customHeight="1" x14ac:dyDescent="0.3">
      <c r="B5622" s="31" t="s">
        <v>1089</v>
      </c>
      <c r="C5622" s="27" t="s">
        <v>1090</v>
      </c>
      <c r="D5622" s="27" t="s">
        <v>1091</v>
      </c>
      <c r="E5622" s="27" t="s">
        <v>8</v>
      </c>
      <c r="F5622" s="27" t="s">
        <v>6</v>
      </c>
      <c r="G5622" s="27" t="s">
        <v>7</v>
      </c>
      <c r="H5622" s="27" t="s">
        <v>2638</v>
      </c>
      <c r="I5622" s="85" t="s">
        <v>2700</v>
      </c>
      <c r="J5622" s="86"/>
    </row>
    <row r="5623" spans="2:10" ht="12.6" customHeight="1" x14ac:dyDescent="0.3">
      <c r="B5623" s="30">
        <f>VLOOKUP($J5617,ASBVs!$A$2:$AP$1041,33,FALSE)</f>
        <v>0.03</v>
      </c>
      <c r="C5623" s="30">
        <f>VLOOKUP($J5617,ASBVs!$A$2:$AP$1041,35,FALSE)</f>
        <v>0.16</v>
      </c>
      <c r="D5623" s="30">
        <f>VLOOKUP($J5617,ASBVs!$A$2:$AP$1041,37,FALSE)</f>
        <v>0.03</v>
      </c>
      <c r="E5623" s="32">
        <f>VLOOKUP($J5617,ASBVs!$A$2:$AP$1041,29,FALSE)</f>
        <v>4.74</v>
      </c>
      <c r="F5623" s="32">
        <f>VLOOKUP($J5617,ASBVs!$A$2:$AP$1041,23,FALSE)</f>
        <v>-0.26</v>
      </c>
      <c r="G5623" s="32">
        <f>VLOOKUP($J5617,ASBVs!$A$2:$AP$1041,25,FALSE)</f>
        <v>3.74</v>
      </c>
      <c r="H5623" s="32">
        <f>VLOOKUP($J5617,ASBVs!$A$2:$AP$1041,27,FALSE)</f>
        <v>2.2000000000000002</v>
      </c>
      <c r="I5623" s="86"/>
      <c r="J5623" s="86"/>
    </row>
    <row r="5624" spans="2:10" ht="12.6" customHeight="1" x14ac:dyDescent="0.3">
      <c r="B5624" s="33">
        <f>VLOOKUP($J5617,ASBVs!$A$2:$AP$1041,34,FALSE)</f>
        <v>42</v>
      </c>
      <c r="C5624" s="33">
        <f>VLOOKUP($J5617,ASBVs!$A$2:$AP$1041,36,FALSE)</f>
        <v>49</v>
      </c>
      <c r="D5624" s="33">
        <f>VLOOKUP($J5617,ASBVs!$A$2:$AP$1041,38,FALSE)</f>
        <v>36</v>
      </c>
      <c r="E5624" s="33">
        <f>VLOOKUP($J5617,ASBVs!$A$2:$AP$1041,30,FALSE)</f>
        <v>58</v>
      </c>
      <c r="F5624" s="33">
        <f>VLOOKUP($J5617,ASBVs!$A$2:$AP$1041,24,FALSE)</f>
        <v>48</v>
      </c>
      <c r="G5624" s="33">
        <f>VLOOKUP($J5617,ASBVs!$A$2:$AP$1041,26,FALSE)</f>
        <v>47</v>
      </c>
      <c r="H5624" s="33">
        <f>VLOOKUP($J5617,ASBVs!$A$2:$AP$1041,28,FALSE)</f>
        <v>50</v>
      </c>
      <c r="I5624" s="99">
        <f>VLOOKUP($J5617,ASBVs!$A$2:$AQ$1041,43,FALSE)</f>
        <v>8.02</v>
      </c>
      <c r="J5624" s="79"/>
    </row>
    <row r="5625" spans="2:10" ht="12.6" customHeight="1" x14ac:dyDescent="0.3">
      <c r="B5625" s="87" t="s">
        <v>2695</v>
      </c>
      <c r="C5625" s="88"/>
      <c r="D5625" s="89" t="s">
        <v>2699</v>
      </c>
      <c r="E5625" s="90"/>
      <c r="F5625" s="91" t="str">
        <f>VLOOKUP($J5617,ASBVs!$A$2:$F$1041,6,FALSE)</f>
        <v xml:space="preserve">Young Gun </v>
      </c>
      <c r="G5625" s="34" t="s">
        <v>2669</v>
      </c>
      <c r="H5625" s="35" t="str">
        <f>VLOOKUP($J5617,ASBVs!$A$2:$AU$1041,46,FALSE)</f>
        <v>2</v>
      </c>
      <c r="I5625" s="34" t="s">
        <v>2670</v>
      </c>
      <c r="J5625" s="35" t="str">
        <f>VLOOKUP($J5617,ASBVs!$A$2:$AU$1041,47,FALSE)</f>
        <v>1</v>
      </c>
    </row>
    <row r="5626" spans="2:10" ht="12.6" customHeight="1" x14ac:dyDescent="0.3">
      <c r="B5626" s="93">
        <f>VLOOKUP($J5617,ASBVs!$A$2:$AS$1041,45,FALSE)</f>
        <v>122.56</v>
      </c>
      <c r="C5626" s="94"/>
      <c r="D5626" s="93">
        <f>VLOOKUP($J5617,ASBVs!$A$2:$AS$1041,44,FALSE)</f>
        <v>159.02000000000001</v>
      </c>
      <c r="E5626" s="94"/>
      <c r="F5626" s="92"/>
      <c r="G5626" s="34" t="s">
        <v>2671</v>
      </c>
      <c r="H5626" s="35" t="str">
        <f>VLOOKUP($J5617,ASBVs!$A$2:$AW$1041,48,FALSE)</f>
        <v>3</v>
      </c>
      <c r="I5626" s="34" t="s">
        <v>2672</v>
      </c>
      <c r="J5626" s="35">
        <f>VLOOKUP($J5617,ASBVs!$A$2:$AW$1041,49,FALSE)</f>
        <v>3</v>
      </c>
    </row>
    <row r="5627" spans="2:10" ht="12.6" customHeight="1" x14ac:dyDescent="0.3">
      <c r="B5627" s="36" t="s">
        <v>2696</v>
      </c>
      <c r="C5627" s="95" t="str">
        <f>VLOOKUP($J5617,ASBVs!$A$2:$E$1041,5,FALSE)</f>
        <v xml:space="preserve">Individual </v>
      </c>
      <c r="D5627" s="96"/>
      <c r="E5627" s="97" t="s">
        <v>2697</v>
      </c>
      <c r="F5627" s="98"/>
      <c r="G5627" s="74"/>
      <c r="H5627" s="75"/>
      <c r="I5627" s="37" t="s">
        <v>2698</v>
      </c>
      <c r="J5627" s="38"/>
    </row>
    <row r="5629" spans="2:10" ht="12.6" customHeight="1" x14ac:dyDescent="0.3">
      <c r="B5629" s="76" t="s">
        <v>2692</v>
      </c>
      <c r="C5629" s="77"/>
      <c r="D5629" s="20" t="str">
        <f>VLOOKUP($J5629,ASBVs!$A$2:$B$1041,2,FALSE)</f>
        <v>224432</v>
      </c>
      <c r="E5629" s="21"/>
      <c r="F5629" s="22" t="str">
        <f>VLOOKUP($J5629,ASBVs!$A$2:$J$1041,10,FALSE)</f>
        <v>Twin</v>
      </c>
      <c r="G5629" s="78" t="str">
        <f>VLOOKUP($J5629,ASBVs!$A$2:$AX$1041,50,FALSE)</f>
        <v xml:space="preserve"> </v>
      </c>
      <c r="H5629" s="79"/>
      <c r="I5629" s="23" t="s">
        <v>2693</v>
      </c>
      <c r="J5629" s="24">
        <v>460</v>
      </c>
    </row>
    <row r="5630" spans="2:10" ht="12.6" customHeight="1" x14ac:dyDescent="0.3">
      <c r="B5630" s="25" t="s">
        <v>2694</v>
      </c>
      <c r="C5630" s="80" t="str">
        <f>VLOOKUP($J5629,ASBVs!$A$2:$H$1041,8,FALSE)</f>
        <v>218959</v>
      </c>
      <c r="D5630" s="80"/>
      <c r="E5630" s="81"/>
      <c r="F5630" s="26" t="s">
        <v>2639</v>
      </c>
      <c r="G5630" s="82">
        <f>VLOOKUP($J5629,ASBVs!$A$2:$I$1041,9,FALSE)</f>
        <v>44708</v>
      </c>
      <c r="H5630" s="83"/>
      <c r="I5630" s="83"/>
      <c r="J5630" s="84"/>
    </row>
    <row r="5631" spans="2:10" ht="12.6" customHeight="1" x14ac:dyDescent="0.3">
      <c r="B5631" s="27" t="s">
        <v>0</v>
      </c>
      <c r="C5631" s="28" t="s">
        <v>1</v>
      </c>
      <c r="D5631" s="28" t="s">
        <v>2</v>
      </c>
      <c r="E5631" s="28" t="s">
        <v>3</v>
      </c>
      <c r="F5631" s="27" t="s">
        <v>4</v>
      </c>
      <c r="G5631" s="28" t="s">
        <v>1093</v>
      </c>
      <c r="H5631" s="28" t="s">
        <v>1092</v>
      </c>
      <c r="I5631" s="28" t="s">
        <v>5</v>
      </c>
      <c r="J5631" s="28" t="s">
        <v>2652</v>
      </c>
    </row>
    <row r="5632" spans="2:10" ht="12.6" customHeight="1" x14ac:dyDescent="0.3">
      <c r="B5632" s="29">
        <f>VLOOKUP($J5629,ASBVs!$A$2:$AP$1041,11,FALSE)</f>
        <v>0.28999999999999998</v>
      </c>
      <c r="C5632" s="29">
        <f>VLOOKUP($J5629,ASBVs!$A$2:$AP$1041,13,FALSE)</f>
        <v>7.32</v>
      </c>
      <c r="D5632" s="29">
        <f>VLOOKUP($J5629,ASBVs!$A$2:$AP$1041,15,FALSE)</f>
        <v>12.7</v>
      </c>
      <c r="E5632" s="29">
        <f>VLOOKUP($J5629,ASBVs!$A$2:$AP$1041,17,FALSE)</f>
        <v>0.31</v>
      </c>
      <c r="F5632" s="29">
        <f>VLOOKUP($J5629,ASBVs!$A$2:$AP$1041,19,FALSE)</f>
        <v>2.16</v>
      </c>
      <c r="G5632" s="39">
        <f>VLOOKUP($J5629,ASBVs!$A$2:$AP$1041,41,FALSE)</f>
        <v>0.54</v>
      </c>
      <c r="H5632" s="39">
        <f>VLOOKUP($J5629,ASBVs!$A$2:$AP$1041,39,FALSE)</f>
        <v>0.23</v>
      </c>
      <c r="I5632" s="29">
        <f>VLOOKUP($J5629,ASBVs!$A$2:$AP$1041,21,FALSE)</f>
        <v>-0.57999999999999996</v>
      </c>
      <c r="J5632" s="39">
        <f>VLOOKUP($J5629,ASBVs!$A$2:$AP$1041,31,FALSE)</f>
        <v>0.36</v>
      </c>
    </row>
    <row r="5633" spans="2:10" ht="12.6" customHeight="1" x14ac:dyDescent="0.3">
      <c r="B5633" s="29">
        <f>VLOOKUP($J5629,ASBVs!$A$2:$AP$1041,12,FALSE)</f>
        <v>65</v>
      </c>
      <c r="C5633" s="29">
        <f>VLOOKUP($J5629,ASBVs!$A$2:$AP$1041,14,FALSE)</f>
        <v>69</v>
      </c>
      <c r="D5633" s="29">
        <f>VLOOKUP($J5629,ASBVs!$A$2:$AP$1041,16,FALSE)</f>
        <v>59</v>
      </c>
      <c r="E5633" s="29">
        <f>VLOOKUP($J5629,ASBVs!$A$2:$AP$1041,18,FALSE)</f>
        <v>62</v>
      </c>
      <c r="F5633" s="29">
        <f>VLOOKUP($J5629,ASBVs!$A$2:$AP$1041,20,FALSE)</f>
        <v>63</v>
      </c>
      <c r="G5633" s="29">
        <f>VLOOKUP($J5629,ASBVs!$A$2:$AP$1041,42,FALSE)</f>
        <v>51</v>
      </c>
      <c r="H5633" s="29">
        <f>VLOOKUP($J5629,ASBVs!$A$2:$AP$1041,40,FALSE)</f>
        <v>44</v>
      </c>
      <c r="I5633" s="29">
        <f>VLOOKUP($J5629,ASBVs!$A$2:$AP$1041,22,FALSE)</f>
        <v>55</v>
      </c>
      <c r="J5633" s="29">
        <f>VLOOKUP($J5629,ASBVs!$A$2:$AP$1041,32,FALSE)</f>
        <v>49</v>
      </c>
    </row>
    <row r="5634" spans="2:10" ht="12.6" customHeight="1" x14ac:dyDescent="0.3">
      <c r="B5634" s="31" t="s">
        <v>1089</v>
      </c>
      <c r="C5634" s="27" t="s">
        <v>1090</v>
      </c>
      <c r="D5634" s="27" t="s">
        <v>1091</v>
      </c>
      <c r="E5634" s="27" t="s">
        <v>8</v>
      </c>
      <c r="F5634" s="27" t="s">
        <v>6</v>
      </c>
      <c r="G5634" s="27" t="s">
        <v>7</v>
      </c>
      <c r="H5634" s="27" t="s">
        <v>2638</v>
      </c>
      <c r="I5634" s="85" t="s">
        <v>2700</v>
      </c>
      <c r="J5634" s="86"/>
    </row>
    <row r="5635" spans="2:10" ht="12.6" customHeight="1" x14ac:dyDescent="0.3">
      <c r="B5635" s="30">
        <f>VLOOKUP($J5629,ASBVs!$A$2:$AP$1041,33,FALSE)</f>
        <v>0.03</v>
      </c>
      <c r="C5635" s="30">
        <f>VLOOKUP($J5629,ASBVs!$A$2:$AP$1041,35,FALSE)</f>
        <v>0.19</v>
      </c>
      <c r="D5635" s="30">
        <f>VLOOKUP($J5629,ASBVs!$A$2:$AP$1041,37,FALSE)</f>
        <v>0.03</v>
      </c>
      <c r="E5635" s="32">
        <f>VLOOKUP($J5629,ASBVs!$A$2:$AP$1041,29,FALSE)</f>
        <v>4.49</v>
      </c>
      <c r="F5635" s="32">
        <f>VLOOKUP($J5629,ASBVs!$A$2:$AP$1041,23,FALSE)</f>
        <v>-0.15</v>
      </c>
      <c r="G5635" s="32">
        <f>VLOOKUP($J5629,ASBVs!$A$2:$AP$1041,25,FALSE)</f>
        <v>3.31</v>
      </c>
      <c r="H5635" s="32">
        <f>VLOOKUP($J5629,ASBVs!$A$2:$AP$1041,27,FALSE)</f>
        <v>2.5</v>
      </c>
      <c r="I5635" s="86"/>
      <c r="J5635" s="86"/>
    </row>
    <row r="5636" spans="2:10" ht="12.6" customHeight="1" x14ac:dyDescent="0.3">
      <c r="B5636" s="33">
        <f>VLOOKUP($J5629,ASBVs!$A$2:$AP$1041,34,FALSE)</f>
        <v>39</v>
      </c>
      <c r="C5636" s="33">
        <f>VLOOKUP($J5629,ASBVs!$A$2:$AP$1041,36,FALSE)</f>
        <v>47</v>
      </c>
      <c r="D5636" s="33">
        <f>VLOOKUP($J5629,ASBVs!$A$2:$AP$1041,38,FALSE)</f>
        <v>33</v>
      </c>
      <c r="E5636" s="33">
        <f>VLOOKUP($J5629,ASBVs!$A$2:$AP$1041,30,FALSE)</f>
        <v>58</v>
      </c>
      <c r="F5636" s="33">
        <f>VLOOKUP($J5629,ASBVs!$A$2:$AP$1041,24,FALSE)</f>
        <v>45</v>
      </c>
      <c r="G5636" s="33">
        <f>VLOOKUP($J5629,ASBVs!$A$2:$AP$1041,26,FALSE)</f>
        <v>45</v>
      </c>
      <c r="H5636" s="33">
        <f>VLOOKUP($J5629,ASBVs!$A$2:$AP$1041,28,FALSE)</f>
        <v>49</v>
      </c>
      <c r="I5636" s="99">
        <f>VLOOKUP($J5629,ASBVs!$A$2:$AQ$1041,43,FALSE)</f>
        <v>6.74</v>
      </c>
      <c r="J5636" s="79"/>
    </row>
    <row r="5637" spans="2:10" ht="12.6" customHeight="1" x14ac:dyDescent="0.3">
      <c r="B5637" s="87" t="s">
        <v>2695</v>
      </c>
      <c r="C5637" s="88"/>
      <c r="D5637" s="89" t="s">
        <v>2699</v>
      </c>
      <c r="E5637" s="90"/>
      <c r="F5637" s="91" t="str">
        <f>VLOOKUP($J5629,ASBVs!$A$2:$F$1041,6,FALSE)</f>
        <v xml:space="preserve">Young Gun </v>
      </c>
      <c r="G5637" s="34" t="s">
        <v>2669</v>
      </c>
      <c r="H5637" s="35" t="str">
        <f>VLOOKUP($J5629,ASBVs!$A$2:$AU$1041,46,FALSE)</f>
        <v>2</v>
      </c>
      <c r="I5637" s="34" t="s">
        <v>2670</v>
      </c>
      <c r="J5637" s="35" t="str">
        <f>VLOOKUP($J5629,ASBVs!$A$2:$AU$1041,47,FALSE)</f>
        <v>2</v>
      </c>
    </row>
    <row r="5638" spans="2:10" ht="12.6" customHeight="1" x14ac:dyDescent="0.3">
      <c r="B5638" s="93">
        <f>VLOOKUP($J5629,ASBVs!$A$2:$AS$1041,45,FALSE)</f>
        <v>122.4</v>
      </c>
      <c r="C5638" s="94"/>
      <c r="D5638" s="93">
        <f>VLOOKUP($J5629,ASBVs!$A$2:$AS$1041,44,FALSE)</f>
        <v>160.5</v>
      </c>
      <c r="E5638" s="94"/>
      <c r="F5638" s="92"/>
      <c r="G5638" s="34" t="s">
        <v>2671</v>
      </c>
      <c r="H5638" s="35" t="str">
        <f>VLOOKUP($J5629,ASBVs!$A$2:$AW$1041,48,FALSE)</f>
        <v>3</v>
      </c>
      <c r="I5638" s="34" t="s">
        <v>2672</v>
      </c>
      <c r="J5638" s="35">
        <f>VLOOKUP($J5629,ASBVs!$A$2:$AW$1041,49,FALSE)</f>
        <v>4</v>
      </c>
    </row>
    <row r="5639" spans="2:10" ht="12.6" customHeight="1" x14ac:dyDescent="0.3">
      <c r="B5639" s="36" t="s">
        <v>2696</v>
      </c>
      <c r="C5639" s="95" t="str">
        <f>VLOOKUP($J5629,ASBVs!$A$2:$E$1041,5,FALSE)</f>
        <v xml:space="preserve">Individual </v>
      </c>
      <c r="D5639" s="96"/>
      <c r="E5639" s="97" t="s">
        <v>2697</v>
      </c>
      <c r="F5639" s="98"/>
      <c r="G5639" s="74"/>
      <c r="H5639" s="75"/>
      <c r="I5639" s="37" t="s">
        <v>2698</v>
      </c>
      <c r="J5639" s="38"/>
    </row>
    <row r="5641" spans="2:10" ht="12.6" customHeight="1" x14ac:dyDescent="0.3">
      <c r="B5641" s="76" t="s">
        <v>2692</v>
      </c>
      <c r="C5641" s="77"/>
      <c r="D5641" s="20" t="str">
        <f>VLOOKUP($J5641,ASBVs!$A$2:$B$1041,2,FALSE)</f>
        <v>225390</v>
      </c>
      <c r="E5641" s="21"/>
      <c r="F5641" s="22" t="str">
        <f>VLOOKUP($J5641,ASBVs!$A$2:$J$1041,10,FALSE)</f>
        <v>Twin</v>
      </c>
      <c r="G5641" s="78" t="str">
        <f>VLOOKUP($J5641,ASBVs!$A$2:$AX$1041,50,FALSE)</f>
        <v xml:space="preserve"> </v>
      </c>
      <c r="H5641" s="79"/>
      <c r="I5641" s="23" t="s">
        <v>2693</v>
      </c>
      <c r="J5641" s="24">
        <v>461</v>
      </c>
    </row>
    <row r="5642" spans="2:10" ht="12.6" customHeight="1" x14ac:dyDescent="0.3">
      <c r="B5642" s="25" t="s">
        <v>2694</v>
      </c>
      <c r="C5642" s="80" t="str">
        <f>VLOOKUP($J5641,ASBVs!$A$2:$H$1041,8,FALSE)</f>
        <v>218812</v>
      </c>
      <c r="D5642" s="80"/>
      <c r="E5642" s="81"/>
      <c r="F5642" s="26" t="s">
        <v>2639</v>
      </c>
      <c r="G5642" s="82">
        <f>VLOOKUP($J5641,ASBVs!$A$2:$I$1041,9,FALSE)</f>
        <v>44724</v>
      </c>
      <c r="H5642" s="83"/>
      <c r="I5642" s="83"/>
      <c r="J5642" s="84"/>
    </row>
    <row r="5643" spans="2:10" ht="12.6" customHeight="1" x14ac:dyDescent="0.3">
      <c r="B5643" s="27" t="s">
        <v>0</v>
      </c>
      <c r="C5643" s="28" t="s">
        <v>1</v>
      </c>
      <c r="D5643" s="28" t="s">
        <v>2</v>
      </c>
      <c r="E5643" s="28" t="s">
        <v>3</v>
      </c>
      <c r="F5643" s="27" t="s">
        <v>4</v>
      </c>
      <c r="G5643" s="28" t="s">
        <v>1093</v>
      </c>
      <c r="H5643" s="28" t="s">
        <v>1092</v>
      </c>
      <c r="I5643" s="28" t="s">
        <v>5</v>
      </c>
      <c r="J5643" s="28" t="s">
        <v>2652</v>
      </c>
    </row>
    <row r="5644" spans="2:10" ht="12.6" customHeight="1" x14ac:dyDescent="0.3">
      <c r="B5644" s="29">
        <f>VLOOKUP($J5641,ASBVs!$A$2:$AP$1041,11,FALSE)</f>
        <v>0.52</v>
      </c>
      <c r="C5644" s="29">
        <f>VLOOKUP($J5641,ASBVs!$A$2:$AP$1041,13,FALSE)</f>
        <v>7.5</v>
      </c>
      <c r="D5644" s="29">
        <f>VLOOKUP($J5641,ASBVs!$A$2:$AP$1041,15,FALSE)</f>
        <v>10.27</v>
      </c>
      <c r="E5644" s="29">
        <f>VLOOKUP($J5641,ASBVs!$A$2:$AP$1041,17,FALSE)</f>
        <v>-1.05</v>
      </c>
      <c r="F5644" s="29">
        <f>VLOOKUP($J5641,ASBVs!$A$2:$AP$1041,19,FALSE)</f>
        <v>1.42</v>
      </c>
      <c r="G5644" s="39">
        <f>VLOOKUP($J5641,ASBVs!$A$2:$AP$1041,41,FALSE)</f>
        <v>0.28999999999999998</v>
      </c>
      <c r="H5644" s="39">
        <f>VLOOKUP($J5641,ASBVs!$A$2:$AP$1041,39,FALSE)</f>
        <v>0.3</v>
      </c>
      <c r="I5644" s="29">
        <f>VLOOKUP($J5641,ASBVs!$A$2:$AP$1041,21,FALSE)</f>
        <v>-1.74</v>
      </c>
      <c r="J5644" s="39">
        <f>VLOOKUP($J5641,ASBVs!$A$2:$AP$1041,31,FALSE)</f>
        <v>0.18</v>
      </c>
    </row>
    <row r="5645" spans="2:10" ht="12.6" customHeight="1" x14ac:dyDescent="0.3">
      <c r="B5645" s="29">
        <f>VLOOKUP($J5641,ASBVs!$A$2:$AP$1041,12,FALSE)</f>
        <v>67</v>
      </c>
      <c r="C5645" s="29">
        <f>VLOOKUP($J5641,ASBVs!$A$2:$AP$1041,14,FALSE)</f>
        <v>71</v>
      </c>
      <c r="D5645" s="29">
        <f>VLOOKUP($J5641,ASBVs!$A$2:$AP$1041,16,FALSE)</f>
        <v>62</v>
      </c>
      <c r="E5645" s="29">
        <f>VLOOKUP($J5641,ASBVs!$A$2:$AP$1041,18,FALSE)</f>
        <v>64</v>
      </c>
      <c r="F5645" s="29">
        <f>VLOOKUP($J5641,ASBVs!$A$2:$AP$1041,20,FALSE)</f>
        <v>65</v>
      </c>
      <c r="G5645" s="29">
        <f>VLOOKUP($J5641,ASBVs!$A$2:$AP$1041,42,FALSE)</f>
        <v>55</v>
      </c>
      <c r="H5645" s="29">
        <f>VLOOKUP($J5641,ASBVs!$A$2:$AP$1041,40,FALSE)</f>
        <v>48</v>
      </c>
      <c r="I5645" s="29">
        <f>VLOOKUP($J5641,ASBVs!$A$2:$AP$1041,22,FALSE)</f>
        <v>57</v>
      </c>
      <c r="J5645" s="29">
        <f>VLOOKUP($J5641,ASBVs!$A$2:$AP$1041,32,FALSE)</f>
        <v>53</v>
      </c>
    </row>
    <row r="5646" spans="2:10" ht="12.6" customHeight="1" x14ac:dyDescent="0.3">
      <c r="B5646" s="31" t="s">
        <v>1089</v>
      </c>
      <c r="C5646" s="27" t="s">
        <v>1090</v>
      </c>
      <c r="D5646" s="27" t="s">
        <v>1091</v>
      </c>
      <c r="E5646" s="27" t="s">
        <v>8</v>
      </c>
      <c r="F5646" s="27" t="s">
        <v>6</v>
      </c>
      <c r="G5646" s="27" t="s">
        <v>7</v>
      </c>
      <c r="H5646" s="27" t="s">
        <v>2638</v>
      </c>
      <c r="I5646" s="85" t="s">
        <v>2700</v>
      </c>
      <c r="J5646" s="86"/>
    </row>
    <row r="5647" spans="2:10" ht="12.6" customHeight="1" x14ac:dyDescent="0.3">
      <c r="B5647" s="30">
        <f>VLOOKUP($J5641,ASBVs!$A$2:$AP$1041,33,FALSE)</f>
        <v>0.06</v>
      </c>
      <c r="C5647" s="30">
        <f>VLOOKUP($J5641,ASBVs!$A$2:$AP$1041,35,FALSE)</f>
        <v>0.31</v>
      </c>
      <c r="D5647" s="30">
        <f>VLOOKUP($J5641,ASBVs!$A$2:$AP$1041,37,FALSE)</f>
        <v>-0.01</v>
      </c>
      <c r="E5647" s="32">
        <f>VLOOKUP($J5641,ASBVs!$A$2:$AP$1041,29,FALSE)</f>
        <v>5.26</v>
      </c>
      <c r="F5647" s="32">
        <f>VLOOKUP($J5641,ASBVs!$A$2:$AP$1041,23,FALSE)</f>
        <v>-0.5</v>
      </c>
      <c r="G5647" s="32">
        <f>VLOOKUP($J5641,ASBVs!$A$2:$AP$1041,25,FALSE)</f>
        <v>3.55</v>
      </c>
      <c r="H5647" s="32">
        <f>VLOOKUP($J5641,ASBVs!$A$2:$AP$1041,27,FALSE)</f>
        <v>1.39</v>
      </c>
      <c r="I5647" s="86"/>
      <c r="J5647" s="86"/>
    </row>
    <row r="5648" spans="2:10" ht="12.6" customHeight="1" x14ac:dyDescent="0.3">
      <c r="B5648" s="33">
        <f>VLOOKUP($J5641,ASBVs!$A$2:$AP$1041,34,FALSE)</f>
        <v>43</v>
      </c>
      <c r="C5648" s="33">
        <f>VLOOKUP($J5641,ASBVs!$A$2:$AP$1041,36,FALSE)</f>
        <v>51</v>
      </c>
      <c r="D5648" s="33">
        <f>VLOOKUP($J5641,ASBVs!$A$2:$AP$1041,38,FALSE)</f>
        <v>37</v>
      </c>
      <c r="E5648" s="33">
        <f>VLOOKUP($J5641,ASBVs!$A$2:$AP$1041,30,FALSE)</f>
        <v>60</v>
      </c>
      <c r="F5648" s="33">
        <f>VLOOKUP($J5641,ASBVs!$A$2:$AP$1041,24,FALSE)</f>
        <v>50</v>
      </c>
      <c r="G5648" s="33">
        <f>VLOOKUP($J5641,ASBVs!$A$2:$AP$1041,26,FALSE)</f>
        <v>49</v>
      </c>
      <c r="H5648" s="33">
        <f>VLOOKUP($J5641,ASBVs!$A$2:$AP$1041,28,FALSE)</f>
        <v>52</v>
      </c>
      <c r="I5648" s="99">
        <f>VLOOKUP($J5641,ASBVs!$A$2:$AQ$1041,43,FALSE)</f>
        <v>5.76</v>
      </c>
      <c r="J5648" s="79"/>
    </row>
    <row r="5649" spans="2:10" ht="12.6" customHeight="1" x14ac:dyDescent="0.3">
      <c r="B5649" s="87" t="s">
        <v>2695</v>
      </c>
      <c r="C5649" s="88"/>
      <c r="D5649" s="89" t="s">
        <v>2699</v>
      </c>
      <c r="E5649" s="90"/>
      <c r="F5649" s="91" t="str">
        <f>VLOOKUP($J5641,ASBVs!$A$2:$F$1041,6,FALSE)</f>
        <v xml:space="preserve">Young Gun </v>
      </c>
      <c r="G5649" s="34" t="s">
        <v>2669</v>
      </c>
      <c r="H5649" s="35" t="str">
        <f>VLOOKUP($J5641,ASBVs!$A$2:$AU$1041,46,FALSE)</f>
        <v>2</v>
      </c>
      <c r="I5649" s="34" t="s">
        <v>2670</v>
      </c>
      <c r="J5649" s="35" t="str">
        <f>VLOOKUP($J5641,ASBVs!$A$2:$AU$1041,47,FALSE)</f>
        <v>1</v>
      </c>
    </row>
    <row r="5650" spans="2:10" ht="12.6" customHeight="1" x14ac:dyDescent="0.3">
      <c r="B5650" s="93">
        <f>VLOOKUP($J5641,ASBVs!$A$2:$AS$1041,45,FALSE)</f>
        <v>119.9</v>
      </c>
      <c r="C5650" s="94"/>
      <c r="D5650" s="93">
        <f>VLOOKUP($J5641,ASBVs!$A$2:$AS$1041,44,FALSE)</f>
        <v>155.54</v>
      </c>
      <c r="E5650" s="94"/>
      <c r="F5650" s="92"/>
      <c r="G5650" s="34" t="s">
        <v>2671</v>
      </c>
      <c r="H5650" s="35" t="str">
        <f>VLOOKUP($J5641,ASBVs!$A$2:$AW$1041,48,FALSE)</f>
        <v>1</v>
      </c>
      <c r="I5650" s="34" t="s">
        <v>2672</v>
      </c>
      <c r="J5650" s="35">
        <f>VLOOKUP($J5641,ASBVs!$A$2:$AW$1041,49,FALSE)</f>
        <v>3</v>
      </c>
    </row>
    <row r="5651" spans="2:10" ht="12.6" customHeight="1" x14ac:dyDescent="0.3">
      <c r="B5651" s="36" t="s">
        <v>2696</v>
      </c>
      <c r="C5651" s="95" t="str">
        <f>VLOOKUP($J5641,ASBVs!$A$2:$E$1041,5,FALSE)</f>
        <v xml:space="preserve">Individual </v>
      </c>
      <c r="D5651" s="96"/>
      <c r="E5651" s="97" t="s">
        <v>2697</v>
      </c>
      <c r="F5651" s="98"/>
      <c r="G5651" s="74"/>
      <c r="H5651" s="75"/>
      <c r="I5651" s="37" t="s">
        <v>2698</v>
      </c>
      <c r="J5651" s="38"/>
    </row>
    <row r="5653" spans="2:10" ht="12.6" customHeight="1" x14ac:dyDescent="0.3">
      <c r="B5653" s="76" t="s">
        <v>2692</v>
      </c>
      <c r="C5653" s="77"/>
      <c r="D5653" s="20" t="str">
        <f>VLOOKUP($J5653,ASBVs!$A$2:$B$1041,2,FALSE)</f>
        <v>224016</v>
      </c>
      <c r="E5653" s="21"/>
      <c r="F5653" s="22" t="str">
        <f>VLOOKUP($J5653,ASBVs!$A$2:$J$1041,10,FALSE)</f>
        <v>Twin</v>
      </c>
      <c r="G5653" s="78" t="str">
        <f>VLOOKUP($J5653,ASBVs!$A$2:$AX$1041,50,FALSE)</f>
        <v xml:space="preserve"> </v>
      </c>
      <c r="H5653" s="79"/>
      <c r="I5653" s="23" t="s">
        <v>2693</v>
      </c>
      <c r="J5653" s="24">
        <v>462</v>
      </c>
    </row>
    <row r="5654" spans="2:10" ht="12.6" customHeight="1" x14ac:dyDescent="0.3">
      <c r="B5654" s="25" t="s">
        <v>2694</v>
      </c>
      <c r="C5654" s="80" t="str">
        <f>VLOOKUP($J5653,ASBVs!$A$2:$H$1041,8,FALSE)</f>
        <v>193431</v>
      </c>
      <c r="D5654" s="80"/>
      <c r="E5654" s="81"/>
      <c r="F5654" s="26" t="s">
        <v>2639</v>
      </c>
      <c r="G5654" s="82">
        <f>VLOOKUP($J5653,ASBVs!$A$2:$I$1041,9,FALSE)</f>
        <v>44705</v>
      </c>
      <c r="H5654" s="83"/>
      <c r="I5654" s="83"/>
      <c r="J5654" s="84"/>
    </row>
    <row r="5655" spans="2:10" ht="12.6" customHeight="1" x14ac:dyDescent="0.3">
      <c r="B5655" s="27" t="s">
        <v>0</v>
      </c>
      <c r="C5655" s="28" t="s">
        <v>1</v>
      </c>
      <c r="D5655" s="28" t="s">
        <v>2</v>
      </c>
      <c r="E5655" s="28" t="s">
        <v>3</v>
      </c>
      <c r="F5655" s="27" t="s">
        <v>4</v>
      </c>
      <c r="G5655" s="28" t="s">
        <v>1093</v>
      </c>
      <c r="H5655" s="28" t="s">
        <v>1092</v>
      </c>
      <c r="I5655" s="28" t="s">
        <v>5</v>
      </c>
      <c r="J5655" s="28" t="s">
        <v>2652</v>
      </c>
    </row>
    <row r="5656" spans="2:10" ht="12.6" customHeight="1" x14ac:dyDescent="0.3">
      <c r="B5656" s="29">
        <f>VLOOKUP($J5653,ASBVs!$A$2:$AP$1041,11,FALSE)</f>
        <v>0.44</v>
      </c>
      <c r="C5656" s="29">
        <f>VLOOKUP($J5653,ASBVs!$A$2:$AP$1041,13,FALSE)</f>
        <v>8.2200000000000006</v>
      </c>
      <c r="D5656" s="29">
        <f>VLOOKUP($J5653,ASBVs!$A$2:$AP$1041,15,FALSE)</f>
        <v>10.74</v>
      </c>
      <c r="E5656" s="29">
        <f>VLOOKUP($J5653,ASBVs!$A$2:$AP$1041,17,FALSE)</f>
        <v>0.28999999999999998</v>
      </c>
      <c r="F5656" s="29">
        <f>VLOOKUP($J5653,ASBVs!$A$2:$AP$1041,19,FALSE)</f>
        <v>2.4700000000000002</v>
      </c>
      <c r="G5656" s="39">
        <f>VLOOKUP($J5653,ASBVs!$A$2:$AP$1041,41,FALSE)</f>
        <v>0.45</v>
      </c>
      <c r="H5656" s="39">
        <f>VLOOKUP($J5653,ASBVs!$A$2:$AP$1041,39,FALSE)</f>
        <v>0.24</v>
      </c>
      <c r="I5656" s="29">
        <f>VLOOKUP($J5653,ASBVs!$A$2:$AP$1041,21,FALSE)</f>
        <v>0.74</v>
      </c>
      <c r="J5656" s="39">
        <f>VLOOKUP($J5653,ASBVs!$A$2:$AP$1041,31,FALSE)</f>
        <v>0.28000000000000003</v>
      </c>
    </row>
    <row r="5657" spans="2:10" ht="12.6" customHeight="1" x14ac:dyDescent="0.3">
      <c r="B5657" s="29">
        <f>VLOOKUP($J5653,ASBVs!$A$2:$AP$1041,12,FALSE)</f>
        <v>67</v>
      </c>
      <c r="C5657" s="29">
        <f>VLOOKUP($J5653,ASBVs!$A$2:$AP$1041,14,FALSE)</f>
        <v>71</v>
      </c>
      <c r="D5657" s="29">
        <f>VLOOKUP($J5653,ASBVs!$A$2:$AP$1041,16,FALSE)</f>
        <v>60</v>
      </c>
      <c r="E5657" s="29">
        <f>VLOOKUP($J5653,ASBVs!$A$2:$AP$1041,18,FALSE)</f>
        <v>66</v>
      </c>
      <c r="F5657" s="29">
        <f>VLOOKUP($J5653,ASBVs!$A$2:$AP$1041,20,FALSE)</f>
        <v>66</v>
      </c>
      <c r="G5657" s="29">
        <f>VLOOKUP($J5653,ASBVs!$A$2:$AP$1041,42,FALSE)</f>
        <v>56</v>
      </c>
      <c r="H5657" s="29">
        <f>VLOOKUP($J5653,ASBVs!$A$2:$AP$1041,40,FALSE)</f>
        <v>49</v>
      </c>
      <c r="I5657" s="29">
        <f>VLOOKUP($J5653,ASBVs!$A$2:$AP$1041,22,FALSE)</f>
        <v>62</v>
      </c>
      <c r="J5657" s="29">
        <f>VLOOKUP($J5653,ASBVs!$A$2:$AP$1041,32,FALSE)</f>
        <v>54</v>
      </c>
    </row>
    <row r="5658" spans="2:10" ht="12.6" customHeight="1" x14ac:dyDescent="0.3">
      <c r="B5658" s="31" t="s">
        <v>1089</v>
      </c>
      <c r="C5658" s="27" t="s">
        <v>1090</v>
      </c>
      <c r="D5658" s="27" t="s">
        <v>1091</v>
      </c>
      <c r="E5658" s="27" t="s">
        <v>8</v>
      </c>
      <c r="F5658" s="27" t="s">
        <v>6</v>
      </c>
      <c r="G5658" s="27" t="s">
        <v>7</v>
      </c>
      <c r="H5658" s="27" t="s">
        <v>2638</v>
      </c>
      <c r="I5658" s="85" t="s">
        <v>2700</v>
      </c>
      <c r="J5658" s="86"/>
    </row>
    <row r="5659" spans="2:10" ht="12.6" customHeight="1" x14ac:dyDescent="0.3">
      <c r="B5659" s="30">
        <f>VLOOKUP($J5653,ASBVs!$A$2:$AP$1041,33,FALSE)</f>
        <v>0.04</v>
      </c>
      <c r="C5659" s="30">
        <f>VLOOKUP($J5653,ASBVs!$A$2:$AP$1041,35,FALSE)</f>
        <v>0.21</v>
      </c>
      <c r="D5659" s="30">
        <f>VLOOKUP($J5653,ASBVs!$A$2:$AP$1041,37,FALSE)</f>
        <v>0.01</v>
      </c>
      <c r="E5659" s="32">
        <f>VLOOKUP($J5653,ASBVs!$A$2:$AP$1041,29,FALSE)</f>
        <v>4.58</v>
      </c>
      <c r="F5659" s="32">
        <f>VLOOKUP($J5653,ASBVs!$A$2:$AP$1041,23,FALSE)</f>
        <v>-0.28000000000000003</v>
      </c>
      <c r="G5659" s="32">
        <f>VLOOKUP($J5653,ASBVs!$A$2:$AP$1041,25,FALSE)</f>
        <v>3.39</v>
      </c>
      <c r="H5659" s="32">
        <f>VLOOKUP($J5653,ASBVs!$A$2:$AP$1041,27,FALSE)</f>
        <v>2.0699999999999998</v>
      </c>
      <c r="I5659" s="86"/>
      <c r="J5659" s="86"/>
    </row>
    <row r="5660" spans="2:10" ht="12.6" customHeight="1" x14ac:dyDescent="0.3">
      <c r="B5660" s="33">
        <f>VLOOKUP($J5653,ASBVs!$A$2:$AP$1041,34,FALSE)</f>
        <v>44</v>
      </c>
      <c r="C5660" s="33">
        <f>VLOOKUP($J5653,ASBVs!$A$2:$AP$1041,36,FALSE)</f>
        <v>52</v>
      </c>
      <c r="D5660" s="33">
        <f>VLOOKUP($J5653,ASBVs!$A$2:$AP$1041,38,FALSE)</f>
        <v>37</v>
      </c>
      <c r="E5660" s="33">
        <f>VLOOKUP($J5653,ASBVs!$A$2:$AP$1041,30,FALSE)</f>
        <v>61</v>
      </c>
      <c r="F5660" s="33">
        <f>VLOOKUP($J5653,ASBVs!$A$2:$AP$1041,24,FALSE)</f>
        <v>49</v>
      </c>
      <c r="G5660" s="33">
        <f>VLOOKUP($J5653,ASBVs!$A$2:$AP$1041,26,FALSE)</f>
        <v>49</v>
      </c>
      <c r="H5660" s="33">
        <f>VLOOKUP($J5653,ASBVs!$A$2:$AP$1041,28,FALSE)</f>
        <v>53</v>
      </c>
      <c r="I5660" s="99">
        <f>VLOOKUP($J5653,ASBVs!$A$2:$AQ$1041,43,FALSE)</f>
        <v>8.9600000000000009</v>
      </c>
      <c r="J5660" s="79"/>
    </row>
    <row r="5661" spans="2:10" ht="12.6" customHeight="1" x14ac:dyDescent="0.3">
      <c r="B5661" s="87" t="s">
        <v>2695</v>
      </c>
      <c r="C5661" s="88"/>
      <c r="D5661" s="89" t="s">
        <v>2699</v>
      </c>
      <c r="E5661" s="90"/>
      <c r="F5661" s="91" t="str">
        <f>VLOOKUP($J5653,ASBVs!$A$2:$F$1041,6,FALSE)</f>
        <v xml:space="preserve">Young Gun </v>
      </c>
      <c r="G5661" s="34" t="s">
        <v>2669</v>
      </c>
      <c r="H5661" s="35" t="str">
        <f>VLOOKUP($J5653,ASBVs!$A$2:$AU$1041,46,FALSE)</f>
        <v>2</v>
      </c>
      <c r="I5661" s="34" t="s">
        <v>2670</v>
      </c>
      <c r="J5661" s="35" t="str">
        <f>VLOOKUP($J5653,ASBVs!$A$2:$AU$1041,47,FALSE)</f>
        <v>2</v>
      </c>
    </row>
    <row r="5662" spans="2:10" ht="12.6" customHeight="1" x14ac:dyDescent="0.3">
      <c r="B5662" s="93">
        <f>VLOOKUP($J5653,ASBVs!$A$2:$AS$1041,45,FALSE)</f>
        <v>127.48</v>
      </c>
      <c r="C5662" s="94"/>
      <c r="D5662" s="93">
        <f>VLOOKUP($J5653,ASBVs!$A$2:$AS$1041,44,FALSE)</f>
        <v>167.97</v>
      </c>
      <c r="E5662" s="94"/>
      <c r="F5662" s="92"/>
      <c r="G5662" s="34" t="s">
        <v>2671</v>
      </c>
      <c r="H5662" s="35" t="str">
        <f>VLOOKUP($J5653,ASBVs!$A$2:$AW$1041,48,FALSE)</f>
        <v>2</v>
      </c>
      <c r="I5662" s="34" t="s">
        <v>2672</v>
      </c>
      <c r="J5662" s="35">
        <f>VLOOKUP($J5653,ASBVs!$A$2:$AW$1041,49,FALSE)</f>
        <v>3</v>
      </c>
    </row>
    <row r="5663" spans="2:10" ht="12.6" customHeight="1" x14ac:dyDescent="0.3">
      <c r="B5663" s="36" t="s">
        <v>2696</v>
      </c>
      <c r="C5663" s="95" t="str">
        <f>VLOOKUP($J5653,ASBVs!$A$2:$E$1041,5,FALSE)</f>
        <v xml:space="preserve">Individual </v>
      </c>
      <c r="D5663" s="96"/>
      <c r="E5663" s="97" t="s">
        <v>2697</v>
      </c>
      <c r="F5663" s="98"/>
      <c r="G5663" s="74"/>
      <c r="H5663" s="75"/>
      <c r="I5663" s="37" t="s">
        <v>2698</v>
      </c>
      <c r="J5663" s="38"/>
    </row>
    <row r="5665" spans="2:10" ht="12.6" customHeight="1" x14ac:dyDescent="0.3">
      <c r="B5665" s="76" t="s">
        <v>2692</v>
      </c>
      <c r="C5665" s="77"/>
      <c r="D5665" s="20" t="str">
        <f>VLOOKUP($J5665,ASBVs!$A$2:$B$1041,2,FALSE)</f>
        <v>224972</v>
      </c>
      <c r="E5665" s="21"/>
      <c r="F5665" s="22" t="str">
        <f>VLOOKUP($J5665,ASBVs!$A$2:$J$1041,10,FALSE)</f>
        <v>Twin</v>
      </c>
      <c r="G5665" s="78" t="str">
        <f>VLOOKUP($J5665,ASBVs!$A$2:$AX$1041,50,FALSE)</f>
        <v>«««««</v>
      </c>
      <c r="H5665" s="79"/>
      <c r="I5665" s="23" t="s">
        <v>2693</v>
      </c>
      <c r="J5665" s="24">
        <v>463</v>
      </c>
    </row>
    <row r="5666" spans="2:10" ht="12.6" customHeight="1" x14ac:dyDescent="0.3">
      <c r="B5666" s="25" t="s">
        <v>2694</v>
      </c>
      <c r="C5666" s="80" t="str">
        <f>VLOOKUP($J5665,ASBVs!$A$2:$H$1041,8,FALSE)</f>
        <v>215475</v>
      </c>
      <c r="D5666" s="80"/>
      <c r="E5666" s="81"/>
      <c r="F5666" s="26" t="s">
        <v>2639</v>
      </c>
      <c r="G5666" s="82">
        <f>VLOOKUP($J5665,ASBVs!$A$2:$I$1041,9,FALSE)</f>
        <v>44714</v>
      </c>
      <c r="H5666" s="83"/>
      <c r="I5666" s="83"/>
      <c r="J5666" s="84"/>
    </row>
    <row r="5667" spans="2:10" ht="12.6" customHeight="1" x14ac:dyDescent="0.3">
      <c r="B5667" s="27" t="s">
        <v>0</v>
      </c>
      <c r="C5667" s="28" t="s">
        <v>1</v>
      </c>
      <c r="D5667" s="28" t="s">
        <v>2</v>
      </c>
      <c r="E5667" s="28" t="s">
        <v>3</v>
      </c>
      <c r="F5667" s="27" t="s">
        <v>4</v>
      </c>
      <c r="G5667" s="28" t="s">
        <v>1093</v>
      </c>
      <c r="H5667" s="28" t="s">
        <v>1092</v>
      </c>
      <c r="I5667" s="28" t="s">
        <v>5</v>
      </c>
      <c r="J5667" s="28" t="s">
        <v>2652</v>
      </c>
    </row>
    <row r="5668" spans="2:10" ht="12.6" customHeight="1" x14ac:dyDescent="0.3">
      <c r="B5668" s="29">
        <f>VLOOKUP($J5665,ASBVs!$A$2:$AP$1041,11,FALSE)</f>
        <v>0.3</v>
      </c>
      <c r="C5668" s="29">
        <f>VLOOKUP($J5665,ASBVs!$A$2:$AP$1041,13,FALSE)</f>
        <v>7.3</v>
      </c>
      <c r="D5668" s="29">
        <f>VLOOKUP($J5665,ASBVs!$A$2:$AP$1041,15,FALSE)</f>
        <v>12.55</v>
      </c>
      <c r="E5668" s="29">
        <f>VLOOKUP($J5665,ASBVs!$A$2:$AP$1041,17,FALSE)</f>
        <v>-0.08</v>
      </c>
      <c r="F5668" s="29">
        <f>VLOOKUP($J5665,ASBVs!$A$2:$AP$1041,19,FALSE)</f>
        <v>1.43</v>
      </c>
      <c r="G5668" s="39">
        <f>VLOOKUP($J5665,ASBVs!$A$2:$AP$1041,41,FALSE)</f>
        <v>0.37</v>
      </c>
      <c r="H5668" s="39">
        <f>VLOOKUP($J5665,ASBVs!$A$2:$AP$1041,39,FALSE)</f>
        <v>0.27</v>
      </c>
      <c r="I5668" s="29">
        <f>VLOOKUP($J5665,ASBVs!$A$2:$AP$1041,21,FALSE)</f>
        <v>0.15</v>
      </c>
      <c r="J5668" s="39">
        <f>VLOOKUP($J5665,ASBVs!$A$2:$AP$1041,31,FALSE)</f>
        <v>0.22</v>
      </c>
    </row>
    <row r="5669" spans="2:10" ht="12.6" customHeight="1" x14ac:dyDescent="0.3">
      <c r="B5669" s="29">
        <f>VLOOKUP($J5665,ASBVs!$A$2:$AP$1041,12,FALSE)</f>
        <v>58</v>
      </c>
      <c r="C5669" s="29">
        <f>VLOOKUP($J5665,ASBVs!$A$2:$AP$1041,14,FALSE)</f>
        <v>63</v>
      </c>
      <c r="D5669" s="29">
        <f>VLOOKUP($J5665,ASBVs!$A$2:$AP$1041,16,FALSE)</f>
        <v>51</v>
      </c>
      <c r="E5669" s="29">
        <f>VLOOKUP($J5665,ASBVs!$A$2:$AP$1041,18,FALSE)</f>
        <v>55</v>
      </c>
      <c r="F5669" s="29">
        <f>VLOOKUP($J5665,ASBVs!$A$2:$AP$1041,20,FALSE)</f>
        <v>57</v>
      </c>
      <c r="G5669" s="29">
        <f>VLOOKUP($J5665,ASBVs!$A$2:$AP$1041,42,FALSE)</f>
        <v>41</v>
      </c>
      <c r="H5669" s="29">
        <f>VLOOKUP($J5665,ASBVs!$A$2:$AP$1041,40,FALSE)</f>
        <v>36</v>
      </c>
      <c r="I5669" s="29">
        <f>VLOOKUP($J5665,ASBVs!$A$2:$AP$1041,22,FALSE)</f>
        <v>46</v>
      </c>
      <c r="J5669" s="29">
        <f>VLOOKUP($J5665,ASBVs!$A$2:$AP$1041,32,FALSE)</f>
        <v>40</v>
      </c>
    </row>
    <row r="5670" spans="2:10" ht="12.6" customHeight="1" x14ac:dyDescent="0.3">
      <c r="B5670" s="31" t="s">
        <v>1089</v>
      </c>
      <c r="C5670" s="27" t="s">
        <v>1090</v>
      </c>
      <c r="D5670" s="27" t="s">
        <v>1091</v>
      </c>
      <c r="E5670" s="27" t="s">
        <v>8</v>
      </c>
      <c r="F5670" s="27" t="s">
        <v>6</v>
      </c>
      <c r="G5670" s="27" t="s">
        <v>7</v>
      </c>
      <c r="H5670" s="27" t="s">
        <v>2638</v>
      </c>
      <c r="I5670" s="85" t="s">
        <v>2700</v>
      </c>
      <c r="J5670" s="86"/>
    </row>
    <row r="5671" spans="2:10" ht="12.6" customHeight="1" x14ac:dyDescent="0.3">
      <c r="B5671" s="30">
        <f>VLOOKUP($J5665,ASBVs!$A$2:$AP$1041,33,FALSE)</f>
        <v>0.04</v>
      </c>
      <c r="C5671" s="30">
        <f>VLOOKUP($J5665,ASBVs!$A$2:$AP$1041,35,FALSE)</f>
        <v>0.26</v>
      </c>
      <c r="D5671" s="30">
        <f>VLOOKUP($J5665,ASBVs!$A$2:$AP$1041,37,FALSE)</f>
        <v>0.01</v>
      </c>
      <c r="E5671" s="32">
        <f>VLOOKUP($J5665,ASBVs!$A$2:$AP$1041,29,FALSE)</f>
        <v>3.77</v>
      </c>
      <c r="F5671" s="32">
        <f>VLOOKUP($J5665,ASBVs!$A$2:$AP$1041,23,FALSE)</f>
        <v>0.08</v>
      </c>
      <c r="G5671" s="32">
        <f>VLOOKUP($J5665,ASBVs!$A$2:$AP$1041,25,FALSE)</f>
        <v>0.47</v>
      </c>
      <c r="H5671" s="32">
        <f>VLOOKUP($J5665,ASBVs!$A$2:$AP$1041,27,FALSE)</f>
        <v>1.83</v>
      </c>
      <c r="I5671" s="86"/>
      <c r="J5671" s="86"/>
    </row>
    <row r="5672" spans="2:10" ht="12.6" customHeight="1" x14ac:dyDescent="0.3">
      <c r="B5672" s="33">
        <f>VLOOKUP($J5665,ASBVs!$A$2:$AP$1041,34,FALSE)</f>
        <v>30</v>
      </c>
      <c r="C5672" s="33">
        <f>VLOOKUP($J5665,ASBVs!$A$2:$AP$1041,36,FALSE)</f>
        <v>39</v>
      </c>
      <c r="D5672" s="33">
        <f>VLOOKUP($J5665,ASBVs!$A$2:$AP$1041,38,FALSE)</f>
        <v>24</v>
      </c>
      <c r="E5672" s="33">
        <f>VLOOKUP($J5665,ASBVs!$A$2:$AP$1041,30,FALSE)</f>
        <v>51</v>
      </c>
      <c r="F5672" s="33">
        <f>VLOOKUP($J5665,ASBVs!$A$2:$AP$1041,24,FALSE)</f>
        <v>39</v>
      </c>
      <c r="G5672" s="33">
        <f>VLOOKUP($J5665,ASBVs!$A$2:$AP$1041,26,FALSE)</f>
        <v>38</v>
      </c>
      <c r="H5672" s="33">
        <f>VLOOKUP($J5665,ASBVs!$A$2:$AP$1041,28,FALSE)</f>
        <v>42</v>
      </c>
      <c r="I5672" s="99">
        <f>VLOOKUP($J5665,ASBVs!$A$2:$AQ$1041,43,FALSE)</f>
        <v>7.45</v>
      </c>
      <c r="J5672" s="79"/>
    </row>
    <row r="5673" spans="2:10" ht="12.6" customHeight="1" x14ac:dyDescent="0.3">
      <c r="B5673" s="87" t="s">
        <v>2695</v>
      </c>
      <c r="C5673" s="88"/>
      <c r="D5673" s="89" t="s">
        <v>2699</v>
      </c>
      <c r="E5673" s="90"/>
      <c r="F5673" s="91" t="str">
        <f>VLOOKUP($J5665,ASBVs!$A$2:$F$1041,6,FALSE)</f>
        <v xml:space="preserve">Young Gun </v>
      </c>
      <c r="G5673" s="34" t="s">
        <v>2669</v>
      </c>
      <c r="H5673" s="35" t="str">
        <f>VLOOKUP($J5665,ASBVs!$A$2:$AU$1041,46,FALSE)</f>
        <v>2</v>
      </c>
      <c r="I5673" s="34" t="s">
        <v>2670</v>
      </c>
      <c r="J5673" s="35" t="str">
        <f>VLOOKUP($J5665,ASBVs!$A$2:$AU$1041,47,FALSE)</f>
        <v>3</v>
      </c>
    </row>
    <row r="5674" spans="2:10" ht="12.6" customHeight="1" x14ac:dyDescent="0.3">
      <c r="B5674" s="93">
        <f>VLOOKUP($J5665,ASBVs!$A$2:$AS$1041,45,FALSE)</f>
        <v>125.54</v>
      </c>
      <c r="C5674" s="94"/>
      <c r="D5674" s="93">
        <f>VLOOKUP($J5665,ASBVs!$A$2:$AS$1041,44,FALSE)</f>
        <v>152.96</v>
      </c>
      <c r="E5674" s="94"/>
      <c r="F5674" s="92"/>
      <c r="G5674" s="34" t="s">
        <v>2671</v>
      </c>
      <c r="H5674" s="35" t="str">
        <f>VLOOKUP($J5665,ASBVs!$A$2:$AW$1041,48,FALSE)</f>
        <v>2</v>
      </c>
      <c r="I5674" s="34" t="s">
        <v>2672</v>
      </c>
      <c r="J5674" s="35">
        <f>VLOOKUP($J5665,ASBVs!$A$2:$AW$1041,49,FALSE)</f>
        <v>3</v>
      </c>
    </row>
    <row r="5675" spans="2:10" ht="12.6" customHeight="1" x14ac:dyDescent="0.3">
      <c r="B5675" s="36" t="s">
        <v>2696</v>
      </c>
      <c r="C5675" s="95" t="str">
        <f>VLOOKUP($J5665,ASBVs!$A$2:$E$1041,5,FALSE)</f>
        <v xml:space="preserve">Individual </v>
      </c>
      <c r="D5675" s="96"/>
      <c r="E5675" s="97" t="s">
        <v>2697</v>
      </c>
      <c r="F5675" s="98"/>
      <c r="G5675" s="74"/>
      <c r="H5675" s="75"/>
      <c r="I5675" s="37" t="s">
        <v>2698</v>
      </c>
      <c r="J5675" s="38"/>
    </row>
    <row r="5677" spans="2:10" ht="12.6" customHeight="1" x14ac:dyDescent="0.3">
      <c r="B5677" s="76" t="s">
        <v>2692</v>
      </c>
      <c r="C5677" s="77"/>
      <c r="D5677" s="20" t="str">
        <f>VLOOKUP($J5677,ASBVs!$A$2:$B$1041,2,FALSE)</f>
        <v>225737</v>
      </c>
      <c r="E5677" s="21"/>
      <c r="F5677" s="22" t="str">
        <f>VLOOKUP($J5677,ASBVs!$A$2:$J$1041,10,FALSE)</f>
        <v>Single</v>
      </c>
      <c r="G5677" s="78" t="str">
        <f>VLOOKUP($J5677,ASBVs!$A$2:$AX$1041,50,FALSE)</f>
        <v xml:space="preserve"> </v>
      </c>
      <c r="H5677" s="79"/>
      <c r="I5677" s="23" t="s">
        <v>2693</v>
      </c>
      <c r="J5677" s="24">
        <v>464</v>
      </c>
    </row>
    <row r="5678" spans="2:10" ht="12.6" customHeight="1" x14ac:dyDescent="0.3">
      <c r="B5678" s="25" t="s">
        <v>2694</v>
      </c>
      <c r="C5678" s="80" t="str">
        <f>VLOOKUP($J5677,ASBVs!$A$2:$H$1041,8,FALSE)</f>
        <v>218844</v>
      </c>
      <c r="D5678" s="80"/>
      <c r="E5678" s="81"/>
      <c r="F5678" s="26" t="s">
        <v>2639</v>
      </c>
      <c r="G5678" s="82">
        <f>VLOOKUP($J5677,ASBVs!$A$2:$I$1041,9,FALSE)</f>
        <v>44729</v>
      </c>
      <c r="H5678" s="83"/>
      <c r="I5678" s="83"/>
      <c r="J5678" s="84"/>
    </row>
    <row r="5679" spans="2:10" ht="12.6" customHeight="1" x14ac:dyDescent="0.3">
      <c r="B5679" s="27" t="s">
        <v>0</v>
      </c>
      <c r="C5679" s="28" t="s">
        <v>1</v>
      </c>
      <c r="D5679" s="28" t="s">
        <v>2</v>
      </c>
      <c r="E5679" s="28" t="s">
        <v>3</v>
      </c>
      <c r="F5679" s="27" t="s">
        <v>4</v>
      </c>
      <c r="G5679" s="28" t="s">
        <v>1093</v>
      </c>
      <c r="H5679" s="28" t="s">
        <v>1092</v>
      </c>
      <c r="I5679" s="28" t="s">
        <v>5</v>
      </c>
      <c r="J5679" s="28" t="s">
        <v>2652</v>
      </c>
    </row>
    <row r="5680" spans="2:10" ht="12.6" customHeight="1" x14ac:dyDescent="0.3">
      <c r="B5680" s="29">
        <f>VLOOKUP($J5677,ASBVs!$A$2:$AP$1041,11,FALSE)</f>
        <v>0.41</v>
      </c>
      <c r="C5680" s="29">
        <f>VLOOKUP($J5677,ASBVs!$A$2:$AP$1041,13,FALSE)</f>
        <v>6.59</v>
      </c>
      <c r="D5680" s="29">
        <f>VLOOKUP($J5677,ASBVs!$A$2:$AP$1041,15,FALSE)</f>
        <v>8.3800000000000008</v>
      </c>
      <c r="E5680" s="29">
        <f>VLOOKUP($J5677,ASBVs!$A$2:$AP$1041,17,FALSE)</f>
        <v>0.13</v>
      </c>
      <c r="F5680" s="29">
        <f>VLOOKUP($J5677,ASBVs!$A$2:$AP$1041,19,FALSE)</f>
        <v>2.1</v>
      </c>
      <c r="G5680" s="39">
        <f>VLOOKUP($J5677,ASBVs!$A$2:$AP$1041,41,FALSE)</f>
        <v>0.46</v>
      </c>
      <c r="H5680" s="39">
        <f>VLOOKUP($J5677,ASBVs!$A$2:$AP$1041,39,FALSE)</f>
        <v>0.27</v>
      </c>
      <c r="I5680" s="29">
        <f>VLOOKUP($J5677,ASBVs!$A$2:$AP$1041,21,FALSE)</f>
        <v>0.35</v>
      </c>
      <c r="J5680" s="39">
        <f>VLOOKUP($J5677,ASBVs!$A$2:$AP$1041,31,FALSE)</f>
        <v>0.3</v>
      </c>
    </row>
    <row r="5681" spans="2:10" ht="12.6" customHeight="1" x14ac:dyDescent="0.3">
      <c r="B5681" s="29">
        <f>VLOOKUP($J5677,ASBVs!$A$2:$AP$1041,12,FALSE)</f>
        <v>64</v>
      </c>
      <c r="C5681" s="29">
        <f>VLOOKUP($J5677,ASBVs!$A$2:$AP$1041,14,FALSE)</f>
        <v>69</v>
      </c>
      <c r="D5681" s="29">
        <f>VLOOKUP($J5677,ASBVs!$A$2:$AP$1041,16,FALSE)</f>
        <v>55</v>
      </c>
      <c r="E5681" s="29">
        <f>VLOOKUP($J5677,ASBVs!$A$2:$AP$1041,18,FALSE)</f>
        <v>63</v>
      </c>
      <c r="F5681" s="29">
        <f>VLOOKUP($J5677,ASBVs!$A$2:$AP$1041,20,FALSE)</f>
        <v>64</v>
      </c>
      <c r="G5681" s="29">
        <f>VLOOKUP($J5677,ASBVs!$A$2:$AP$1041,42,FALSE)</f>
        <v>50</v>
      </c>
      <c r="H5681" s="29">
        <f>VLOOKUP($J5677,ASBVs!$A$2:$AP$1041,40,FALSE)</f>
        <v>43</v>
      </c>
      <c r="I5681" s="29">
        <f>VLOOKUP($J5677,ASBVs!$A$2:$AP$1041,22,FALSE)</f>
        <v>50</v>
      </c>
      <c r="J5681" s="29">
        <f>VLOOKUP($J5677,ASBVs!$A$2:$AP$1041,32,FALSE)</f>
        <v>48</v>
      </c>
    </row>
    <row r="5682" spans="2:10" ht="12.6" customHeight="1" x14ac:dyDescent="0.3">
      <c r="B5682" s="31" t="s">
        <v>1089</v>
      </c>
      <c r="C5682" s="27" t="s">
        <v>1090</v>
      </c>
      <c r="D5682" s="27" t="s">
        <v>1091</v>
      </c>
      <c r="E5682" s="27" t="s">
        <v>8</v>
      </c>
      <c r="F5682" s="27" t="s">
        <v>6</v>
      </c>
      <c r="G5682" s="27" t="s">
        <v>7</v>
      </c>
      <c r="H5682" s="27" t="s">
        <v>2638</v>
      </c>
      <c r="I5682" s="85" t="s">
        <v>2700</v>
      </c>
      <c r="J5682" s="86"/>
    </row>
    <row r="5683" spans="2:10" ht="12.6" customHeight="1" x14ac:dyDescent="0.3">
      <c r="B5683" s="30">
        <f>VLOOKUP($J5677,ASBVs!$A$2:$AP$1041,33,FALSE)</f>
        <v>0.05</v>
      </c>
      <c r="C5683" s="30">
        <f>VLOOKUP($J5677,ASBVs!$A$2:$AP$1041,35,FALSE)</f>
        <v>0.27</v>
      </c>
      <c r="D5683" s="30">
        <f>VLOOKUP($J5677,ASBVs!$A$2:$AP$1041,37,FALSE)</f>
        <v>1E-3</v>
      </c>
      <c r="E5683" s="32">
        <f>VLOOKUP($J5677,ASBVs!$A$2:$AP$1041,29,FALSE)</f>
        <v>4.3099999999999996</v>
      </c>
      <c r="F5683" s="32">
        <f>VLOOKUP($J5677,ASBVs!$A$2:$AP$1041,23,FALSE)</f>
        <v>-0.33</v>
      </c>
      <c r="G5683" s="32">
        <f>VLOOKUP($J5677,ASBVs!$A$2:$AP$1041,25,FALSE)</f>
        <v>2.9</v>
      </c>
      <c r="H5683" s="32">
        <f>VLOOKUP($J5677,ASBVs!$A$2:$AP$1041,27,FALSE)</f>
        <v>1.87</v>
      </c>
      <c r="I5683" s="86"/>
      <c r="J5683" s="86"/>
    </row>
    <row r="5684" spans="2:10" ht="12.6" customHeight="1" x14ac:dyDescent="0.3">
      <c r="B5684" s="33">
        <f>VLOOKUP($J5677,ASBVs!$A$2:$AP$1041,34,FALSE)</f>
        <v>38</v>
      </c>
      <c r="C5684" s="33">
        <f>VLOOKUP($J5677,ASBVs!$A$2:$AP$1041,36,FALSE)</f>
        <v>46</v>
      </c>
      <c r="D5684" s="33">
        <f>VLOOKUP($J5677,ASBVs!$A$2:$AP$1041,38,FALSE)</f>
        <v>33</v>
      </c>
      <c r="E5684" s="33">
        <f>VLOOKUP($J5677,ASBVs!$A$2:$AP$1041,30,FALSE)</f>
        <v>58</v>
      </c>
      <c r="F5684" s="33">
        <f>VLOOKUP($J5677,ASBVs!$A$2:$AP$1041,24,FALSE)</f>
        <v>45</v>
      </c>
      <c r="G5684" s="33">
        <f>VLOOKUP($J5677,ASBVs!$A$2:$AP$1041,26,FALSE)</f>
        <v>44</v>
      </c>
      <c r="H5684" s="33">
        <f>VLOOKUP($J5677,ASBVs!$A$2:$AP$1041,28,FALSE)</f>
        <v>48</v>
      </c>
      <c r="I5684" s="99">
        <f>VLOOKUP($J5677,ASBVs!$A$2:$AQ$1041,43,FALSE)</f>
        <v>6.9399999999999995</v>
      </c>
      <c r="J5684" s="79"/>
    </row>
    <row r="5685" spans="2:10" ht="12.6" customHeight="1" x14ac:dyDescent="0.3">
      <c r="B5685" s="87" t="s">
        <v>2695</v>
      </c>
      <c r="C5685" s="88"/>
      <c r="D5685" s="89" t="s">
        <v>2699</v>
      </c>
      <c r="E5685" s="90"/>
      <c r="F5685" s="91" t="str">
        <f>VLOOKUP($J5677,ASBVs!$A$2:$F$1041,6,FALSE)</f>
        <v xml:space="preserve">Young Gun </v>
      </c>
      <c r="G5685" s="34" t="s">
        <v>2669</v>
      </c>
      <c r="H5685" s="35" t="str">
        <f>VLOOKUP($J5677,ASBVs!$A$2:$AU$1041,46,FALSE)</f>
        <v>2</v>
      </c>
      <c r="I5685" s="34" t="s">
        <v>2670</v>
      </c>
      <c r="J5685" s="35" t="str">
        <f>VLOOKUP($J5677,ASBVs!$A$2:$AU$1041,47,FALSE)</f>
        <v>2</v>
      </c>
    </row>
    <row r="5686" spans="2:10" ht="12.6" customHeight="1" x14ac:dyDescent="0.3">
      <c r="B5686" s="93">
        <f>VLOOKUP($J5677,ASBVs!$A$2:$AS$1041,45,FALSE)</f>
        <v>125.26</v>
      </c>
      <c r="C5686" s="94"/>
      <c r="D5686" s="93">
        <f>VLOOKUP($J5677,ASBVs!$A$2:$AS$1041,44,FALSE)</f>
        <v>165.72</v>
      </c>
      <c r="E5686" s="94"/>
      <c r="F5686" s="92"/>
      <c r="G5686" s="34" t="s">
        <v>2671</v>
      </c>
      <c r="H5686" s="35" t="str">
        <f>VLOOKUP($J5677,ASBVs!$A$2:$AW$1041,48,FALSE)</f>
        <v>3</v>
      </c>
      <c r="I5686" s="34" t="s">
        <v>2672</v>
      </c>
      <c r="J5686" s="35">
        <f>VLOOKUP($J5677,ASBVs!$A$2:$AW$1041,49,FALSE)</f>
        <v>3</v>
      </c>
    </row>
    <row r="5687" spans="2:10" ht="12.6" customHeight="1" x14ac:dyDescent="0.3">
      <c r="B5687" s="36" t="s">
        <v>2696</v>
      </c>
      <c r="C5687" s="95" t="str">
        <f>VLOOKUP($J5677,ASBVs!$A$2:$E$1041,5,FALSE)</f>
        <v xml:space="preserve">Individual </v>
      </c>
      <c r="D5687" s="96"/>
      <c r="E5687" s="97" t="s">
        <v>2697</v>
      </c>
      <c r="F5687" s="98"/>
      <c r="G5687" s="74"/>
      <c r="H5687" s="75"/>
      <c r="I5687" s="37" t="s">
        <v>2698</v>
      </c>
      <c r="J5687" s="38"/>
    </row>
    <row r="5689" spans="2:10" ht="12.6" customHeight="1" x14ac:dyDescent="0.3">
      <c r="B5689" s="76" t="s">
        <v>2692</v>
      </c>
      <c r="C5689" s="77"/>
      <c r="D5689" s="20" t="str">
        <f>VLOOKUP($J5689,ASBVs!$A$2:$B$1041,2,FALSE)</f>
        <v>225564</v>
      </c>
      <c r="E5689" s="21"/>
      <c r="F5689" s="22" t="str">
        <f>VLOOKUP($J5689,ASBVs!$A$2:$J$1041,10,FALSE)</f>
        <v>Twin</v>
      </c>
      <c r="G5689" s="78" t="str">
        <f>VLOOKUP($J5689,ASBVs!$A$2:$AX$1041,50,FALSE)</f>
        <v>«««««</v>
      </c>
      <c r="H5689" s="79"/>
      <c r="I5689" s="23" t="s">
        <v>2693</v>
      </c>
      <c r="J5689" s="24">
        <v>465</v>
      </c>
    </row>
    <row r="5690" spans="2:10" ht="12.6" customHeight="1" x14ac:dyDescent="0.3">
      <c r="B5690" s="25" t="s">
        <v>2694</v>
      </c>
      <c r="C5690" s="80" t="str">
        <f>VLOOKUP($J5689,ASBVs!$A$2:$H$1041,8,FALSE)</f>
        <v>217906</v>
      </c>
      <c r="D5690" s="80"/>
      <c r="E5690" s="81"/>
      <c r="F5690" s="26" t="s">
        <v>2639</v>
      </c>
      <c r="G5690" s="82">
        <f>VLOOKUP($J5689,ASBVs!$A$2:$I$1041,9,FALSE)</f>
        <v>44727</v>
      </c>
      <c r="H5690" s="83"/>
      <c r="I5690" s="83"/>
      <c r="J5690" s="84"/>
    </row>
    <row r="5691" spans="2:10" ht="12.6" customHeight="1" x14ac:dyDescent="0.3">
      <c r="B5691" s="27" t="s">
        <v>0</v>
      </c>
      <c r="C5691" s="28" t="s">
        <v>1</v>
      </c>
      <c r="D5691" s="28" t="s">
        <v>2</v>
      </c>
      <c r="E5691" s="28" t="s">
        <v>3</v>
      </c>
      <c r="F5691" s="27" t="s">
        <v>4</v>
      </c>
      <c r="G5691" s="28" t="s">
        <v>1093</v>
      </c>
      <c r="H5691" s="28" t="s">
        <v>1092</v>
      </c>
      <c r="I5691" s="28" t="s">
        <v>5</v>
      </c>
      <c r="J5691" s="28" t="s">
        <v>2652</v>
      </c>
    </row>
    <row r="5692" spans="2:10" ht="12.6" customHeight="1" x14ac:dyDescent="0.3">
      <c r="B5692" s="29">
        <f>VLOOKUP($J5689,ASBVs!$A$2:$AP$1041,11,FALSE)</f>
        <v>0.38</v>
      </c>
      <c r="C5692" s="29">
        <f>VLOOKUP($J5689,ASBVs!$A$2:$AP$1041,13,FALSE)</f>
        <v>7.22</v>
      </c>
      <c r="D5692" s="29">
        <f>VLOOKUP($J5689,ASBVs!$A$2:$AP$1041,15,FALSE)</f>
        <v>15.12</v>
      </c>
      <c r="E5692" s="29">
        <f>VLOOKUP($J5689,ASBVs!$A$2:$AP$1041,17,FALSE)</f>
        <v>0.83</v>
      </c>
      <c r="F5692" s="29">
        <f>VLOOKUP($J5689,ASBVs!$A$2:$AP$1041,19,FALSE)</f>
        <v>1.84</v>
      </c>
      <c r="G5692" s="39">
        <f>VLOOKUP($J5689,ASBVs!$A$2:$AP$1041,41,FALSE)</f>
        <v>0.56000000000000005</v>
      </c>
      <c r="H5692" s="39">
        <f>VLOOKUP($J5689,ASBVs!$A$2:$AP$1041,39,FALSE)</f>
        <v>0.32</v>
      </c>
      <c r="I5692" s="29">
        <f>VLOOKUP($J5689,ASBVs!$A$2:$AP$1041,21,FALSE)</f>
        <v>-0.26</v>
      </c>
      <c r="J5692" s="39">
        <f>VLOOKUP($J5689,ASBVs!$A$2:$AP$1041,31,FALSE)</f>
        <v>0.38</v>
      </c>
    </row>
    <row r="5693" spans="2:10" ht="12.6" customHeight="1" x14ac:dyDescent="0.3">
      <c r="B5693" s="29">
        <f>VLOOKUP($J5689,ASBVs!$A$2:$AP$1041,12,FALSE)</f>
        <v>63</v>
      </c>
      <c r="C5693" s="29">
        <f>VLOOKUP($J5689,ASBVs!$A$2:$AP$1041,14,FALSE)</f>
        <v>67</v>
      </c>
      <c r="D5693" s="29">
        <f>VLOOKUP($J5689,ASBVs!$A$2:$AP$1041,16,FALSE)</f>
        <v>60</v>
      </c>
      <c r="E5693" s="29">
        <f>VLOOKUP($J5689,ASBVs!$A$2:$AP$1041,18,FALSE)</f>
        <v>61</v>
      </c>
      <c r="F5693" s="29">
        <f>VLOOKUP($J5689,ASBVs!$A$2:$AP$1041,20,FALSE)</f>
        <v>62</v>
      </c>
      <c r="G5693" s="29">
        <f>VLOOKUP($J5689,ASBVs!$A$2:$AP$1041,42,FALSE)</f>
        <v>51</v>
      </c>
      <c r="H5693" s="29">
        <f>VLOOKUP($J5689,ASBVs!$A$2:$AP$1041,40,FALSE)</f>
        <v>44</v>
      </c>
      <c r="I5693" s="29">
        <f>VLOOKUP($J5689,ASBVs!$A$2:$AP$1041,22,FALSE)</f>
        <v>55</v>
      </c>
      <c r="J5693" s="29">
        <f>VLOOKUP($J5689,ASBVs!$A$2:$AP$1041,32,FALSE)</f>
        <v>49</v>
      </c>
    </row>
    <row r="5694" spans="2:10" ht="12.6" customHeight="1" x14ac:dyDescent="0.3">
      <c r="B5694" s="31" t="s">
        <v>1089</v>
      </c>
      <c r="C5694" s="27" t="s">
        <v>1090</v>
      </c>
      <c r="D5694" s="27" t="s">
        <v>1091</v>
      </c>
      <c r="E5694" s="27" t="s">
        <v>8</v>
      </c>
      <c r="F5694" s="27" t="s">
        <v>6</v>
      </c>
      <c r="G5694" s="27" t="s">
        <v>7</v>
      </c>
      <c r="H5694" s="27" t="s">
        <v>2638</v>
      </c>
      <c r="I5694" s="85" t="s">
        <v>2700</v>
      </c>
      <c r="J5694" s="86"/>
    </row>
    <row r="5695" spans="2:10" ht="12.6" customHeight="1" x14ac:dyDescent="0.3">
      <c r="B5695" s="30">
        <f>VLOOKUP($J5689,ASBVs!$A$2:$AP$1041,33,FALSE)</f>
        <v>0.06</v>
      </c>
      <c r="C5695" s="30">
        <f>VLOOKUP($J5689,ASBVs!$A$2:$AP$1041,35,FALSE)</f>
        <v>0.26</v>
      </c>
      <c r="D5695" s="30">
        <f>VLOOKUP($J5689,ASBVs!$A$2:$AP$1041,37,FALSE)</f>
        <v>0.02</v>
      </c>
      <c r="E5695" s="32">
        <f>VLOOKUP($J5689,ASBVs!$A$2:$AP$1041,29,FALSE)</f>
        <v>2.85</v>
      </c>
      <c r="F5695" s="32">
        <f>VLOOKUP($J5689,ASBVs!$A$2:$AP$1041,23,FALSE)</f>
        <v>-0.12</v>
      </c>
      <c r="G5695" s="32">
        <f>VLOOKUP($J5689,ASBVs!$A$2:$AP$1041,25,FALSE)</f>
        <v>2.5099999999999998</v>
      </c>
      <c r="H5695" s="32">
        <f>VLOOKUP($J5689,ASBVs!$A$2:$AP$1041,27,FALSE)</f>
        <v>1.75</v>
      </c>
      <c r="I5695" s="86"/>
      <c r="J5695" s="86"/>
    </row>
    <row r="5696" spans="2:10" ht="12.6" customHeight="1" x14ac:dyDescent="0.3">
      <c r="B5696" s="33">
        <f>VLOOKUP($J5689,ASBVs!$A$2:$AP$1041,34,FALSE)</f>
        <v>38</v>
      </c>
      <c r="C5696" s="33">
        <f>VLOOKUP($J5689,ASBVs!$A$2:$AP$1041,36,FALSE)</f>
        <v>47</v>
      </c>
      <c r="D5696" s="33">
        <f>VLOOKUP($J5689,ASBVs!$A$2:$AP$1041,38,FALSE)</f>
        <v>32</v>
      </c>
      <c r="E5696" s="33">
        <f>VLOOKUP($J5689,ASBVs!$A$2:$AP$1041,30,FALSE)</f>
        <v>57</v>
      </c>
      <c r="F5696" s="33">
        <f>VLOOKUP($J5689,ASBVs!$A$2:$AP$1041,24,FALSE)</f>
        <v>44</v>
      </c>
      <c r="G5696" s="33">
        <f>VLOOKUP($J5689,ASBVs!$A$2:$AP$1041,26,FALSE)</f>
        <v>44</v>
      </c>
      <c r="H5696" s="33">
        <f>VLOOKUP($J5689,ASBVs!$A$2:$AP$1041,28,FALSE)</f>
        <v>48</v>
      </c>
      <c r="I5696" s="99">
        <f>VLOOKUP($J5689,ASBVs!$A$2:$AQ$1041,43,FALSE)</f>
        <v>6.96</v>
      </c>
      <c r="J5696" s="79"/>
    </row>
    <row r="5697" spans="2:10" ht="12.6" customHeight="1" x14ac:dyDescent="0.3">
      <c r="B5697" s="87" t="s">
        <v>2695</v>
      </c>
      <c r="C5697" s="88"/>
      <c r="D5697" s="89" t="s">
        <v>2699</v>
      </c>
      <c r="E5697" s="90"/>
      <c r="F5697" s="91" t="str">
        <f>VLOOKUP($J5689,ASBVs!$A$2:$F$1041,6,FALSE)</f>
        <v xml:space="preserve">Young Gun </v>
      </c>
      <c r="G5697" s="34" t="s">
        <v>2669</v>
      </c>
      <c r="H5697" s="35" t="str">
        <f>VLOOKUP($J5689,ASBVs!$A$2:$AU$1041,46,FALSE)</f>
        <v>2</v>
      </c>
      <c r="I5697" s="34" t="s">
        <v>2670</v>
      </c>
      <c r="J5697" s="35" t="str">
        <f>VLOOKUP($J5689,ASBVs!$A$2:$AU$1041,47,FALSE)</f>
        <v>2</v>
      </c>
    </row>
    <row r="5698" spans="2:10" ht="12.6" customHeight="1" x14ac:dyDescent="0.3">
      <c r="B5698" s="93">
        <f>VLOOKUP($J5689,ASBVs!$A$2:$AS$1041,45,FALSE)</f>
        <v>123.25</v>
      </c>
      <c r="C5698" s="94"/>
      <c r="D5698" s="93">
        <f>VLOOKUP($J5689,ASBVs!$A$2:$AS$1041,44,FALSE)</f>
        <v>159.18</v>
      </c>
      <c r="E5698" s="94"/>
      <c r="F5698" s="92"/>
      <c r="G5698" s="34" t="s">
        <v>2671</v>
      </c>
      <c r="H5698" s="35" t="str">
        <f>VLOOKUP($J5689,ASBVs!$A$2:$AW$1041,48,FALSE)</f>
        <v>2</v>
      </c>
      <c r="I5698" s="34" t="s">
        <v>2672</v>
      </c>
      <c r="J5698" s="35">
        <f>VLOOKUP($J5689,ASBVs!$A$2:$AW$1041,49,FALSE)</f>
        <v>3</v>
      </c>
    </row>
    <row r="5699" spans="2:10" ht="12.6" customHeight="1" x14ac:dyDescent="0.3">
      <c r="B5699" s="36" t="s">
        <v>2696</v>
      </c>
      <c r="C5699" s="95" t="str">
        <f>VLOOKUP($J5689,ASBVs!$A$2:$E$1041,5,FALSE)</f>
        <v xml:space="preserve">Individual </v>
      </c>
      <c r="D5699" s="96"/>
      <c r="E5699" s="97" t="s">
        <v>2697</v>
      </c>
      <c r="F5699" s="98"/>
      <c r="G5699" s="74"/>
      <c r="H5699" s="75"/>
      <c r="I5699" s="37" t="s">
        <v>2698</v>
      </c>
      <c r="J5699" s="38"/>
    </row>
    <row r="5701" spans="2:10" ht="12.6" customHeight="1" x14ac:dyDescent="0.3">
      <c r="B5701" s="76" t="s">
        <v>2692</v>
      </c>
      <c r="C5701" s="77"/>
      <c r="D5701" s="20" t="str">
        <f>VLOOKUP($J5701,ASBVs!$A$2:$B$1041,2,FALSE)</f>
        <v>225929</v>
      </c>
      <c r="E5701" s="21"/>
      <c r="F5701" s="22" t="str">
        <f>VLOOKUP($J5701,ASBVs!$A$2:$J$1041,10,FALSE)</f>
        <v>Twin</v>
      </c>
      <c r="G5701" s="78" t="str">
        <f>VLOOKUP($J5701,ASBVs!$A$2:$AX$1041,50,FALSE)</f>
        <v xml:space="preserve"> </v>
      </c>
      <c r="H5701" s="79"/>
      <c r="I5701" s="23" t="s">
        <v>2693</v>
      </c>
      <c r="J5701" s="24">
        <v>466</v>
      </c>
    </row>
    <row r="5702" spans="2:10" ht="12.6" customHeight="1" x14ac:dyDescent="0.3">
      <c r="B5702" s="25" t="s">
        <v>2694</v>
      </c>
      <c r="C5702" s="80" t="str">
        <f>VLOOKUP($J5701,ASBVs!$A$2:$H$1041,8,FALSE)</f>
        <v>215404</v>
      </c>
      <c r="D5702" s="80"/>
      <c r="E5702" s="81"/>
      <c r="F5702" s="26" t="s">
        <v>2639</v>
      </c>
      <c r="G5702" s="82">
        <f>VLOOKUP($J5701,ASBVs!$A$2:$I$1041,9,FALSE)</f>
        <v>44732</v>
      </c>
      <c r="H5702" s="83"/>
      <c r="I5702" s="83"/>
      <c r="J5702" s="84"/>
    </row>
    <row r="5703" spans="2:10" ht="12.6" customHeight="1" x14ac:dyDescent="0.3">
      <c r="B5703" s="27" t="s">
        <v>0</v>
      </c>
      <c r="C5703" s="28" t="s">
        <v>1</v>
      </c>
      <c r="D5703" s="28" t="s">
        <v>2</v>
      </c>
      <c r="E5703" s="28" t="s">
        <v>3</v>
      </c>
      <c r="F5703" s="27" t="s">
        <v>4</v>
      </c>
      <c r="G5703" s="28" t="s">
        <v>1093</v>
      </c>
      <c r="H5703" s="28" t="s">
        <v>1092</v>
      </c>
      <c r="I5703" s="28" t="s">
        <v>5</v>
      </c>
      <c r="J5703" s="28" t="s">
        <v>2652</v>
      </c>
    </row>
    <row r="5704" spans="2:10" ht="12.6" customHeight="1" x14ac:dyDescent="0.3">
      <c r="B5704" s="29">
        <f>VLOOKUP($J5701,ASBVs!$A$2:$AP$1041,11,FALSE)</f>
        <v>0.54</v>
      </c>
      <c r="C5704" s="29">
        <f>VLOOKUP($J5701,ASBVs!$A$2:$AP$1041,13,FALSE)</f>
        <v>9.5299999999999994</v>
      </c>
      <c r="D5704" s="29">
        <f>VLOOKUP($J5701,ASBVs!$A$2:$AP$1041,15,FALSE)</f>
        <v>13.96</v>
      </c>
      <c r="E5704" s="29">
        <f>VLOOKUP($J5701,ASBVs!$A$2:$AP$1041,17,FALSE)</f>
        <v>-0.1</v>
      </c>
      <c r="F5704" s="29">
        <f>VLOOKUP($J5701,ASBVs!$A$2:$AP$1041,19,FALSE)</f>
        <v>1.78</v>
      </c>
      <c r="G5704" s="39">
        <f>VLOOKUP($J5701,ASBVs!$A$2:$AP$1041,41,FALSE)</f>
        <v>0.37</v>
      </c>
      <c r="H5704" s="39">
        <f>VLOOKUP($J5701,ASBVs!$A$2:$AP$1041,39,FALSE)</f>
        <v>0.18</v>
      </c>
      <c r="I5704" s="29">
        <f>VLOOKUP($J5701,ASBVs!$A$2:$AP$1041,21,FALSE)</f>
        <v>0.06</v>
      </c>
      <c r="J5704" s="39">
        <f>VLOOKUP($J5701,ASBVs!$A$2:$AP$1041,31,FALSE)</f>
        <v>0.26</v>
      </c>
    </row>
    <row r="5705" spans="2:10" ht="12.6" customHeight="1" x14ac:dyDescent="0.3">
      <c r="B5705" s="29">
        <f>VLOOKUP($J5701,ASBVs!$A$2:$AP$1041,12,FALSE)</f>
        <v>63</v>
      </c>
      <c r="C5705" s="29">
        <f>VLOOKUP($J5701,ASBVs!$A$2:$AP$1041,14,FALSE)</f>
        <v>69</v>
      </c>
      <c r="D5705" s="29">
        <f>VLOOKUP($J5701,ASBVs!$A$2:$AP$1041,16,FALSE)</f>
        <v>55</v>
      </c>
      <c r="E5705" s="29">
        <f>VLOOKUP($J5701,ASBVs!$A$2:$AP$1041,18,FALSE)</f>
        <v>62</v>
      </c>
      <c r="F5705" s="29">
        <f>VLOOKUP($J5701,ASBVs!$A$2:$AP$1041,20,FALSE)</f>
        <v>63</v>
      </c>
      <c r="G5705" s="29">
        <f>VLOOKUP($J5701,ASBVs!$A$2:$AP$1041,42,FALSE)</f>
        <v>46</v>
      </c>
      <c r="H5705" s="29">
        <f>VLOOKUP($J5701,ASBVs!$A$2:$AP$1041,40,FALSE)</f>
        <v>39</v>
      </c>
      <c r="I5705" s="29">
        <f>VLOOKUP($J5701,ASBVs!$A$2:$AP$1041,22,FALSE)</f>
        <v>48</v>
      </c>
      <c r="J5705" s="29">
        <f>VLOOKUP($J5701,ASBVs!$A$2:$AP$1041,32,FALSE)</f>
        <v>45</v>
      </c>
    </row>
    <row r="5706" spans="2:10" ht="12.6" customHeight="1" x14ac:dyDescent="0.3">
      <c r="B5706" s="31" t="s">
        <v>1089</v>
      </c>
      <c r="C5706" s="27" t="s">
        <v>1090</v>
      </c>
      <c r="D5706" s="27" t="s">
        <v>1091</v>
      </c>
      <c r="E5706" s="27" t="s">
        <v>8</v>
      </c>
      <c r="F5706" s="27" t="s">
        <v>6</v>
      </c>
      <c r="G5706" s="27" t="s">
        <v>7</v>
      </c>
      <c r="H5706" s="27" t="s">
        <v>2638</v>
      </c>
      <c r="I5706" s="85" t="s">
        <v>2700</v>
      </c>
      <c r="J5706" s="86"/>
    </row>
    <row r="5707" spans="2:10" ht="12.6" customHeight="1" x14ac:dyDescent="0.3">
      <c r="B5707" s="30">
        <f>VLOOKUP($J5701,ASBVs!$A$2:$AP$1041,33,FALSE)</f>
        <v>0.03</v>
      </c>
      <c r="C5707" s="30">
        <f>VLOOKUP($J5701,ASBVs!$A$2:$AP$1041,35,FALSE)</f>
        <v>0.19</v>
      </c>
      <c r="D5707" s="30">
        <f>VLOOKUP($J5701,ASBVs!$A$2:$AP$1041,37,FALSE)</f>
        <v>1E-3</v>
      </c>
      <c r="E5707" s="32">
        <f>VLOOKUP($J5701,ASBVs!$A$2:$AP$1041,29,FALSE)</f>
        <v>5.23</v>
      </c>
      <c r="F5707" s="32">
        <f>VLOOKUP($J5701,ASBVs!$A$2:$AP$1041,23,FALSE)</f>
        <v>-0.55000000000000004</v>
      </c>
      <c r="G5707" s="32">
        <f>VLOOKUP($J5701,ASBVs!$A$2:$AP$1041,25,FALSE)</f>
        <v>6.74</v>
      </c>
      <c r="H5707" s="32">
        <f>VLOOKUP($J5701,ASBVs!$A$2:$AP$1041,27,FALSE)</f>
        <v>1.92</v>
      </c>
      <c r="I5707" s="86"/>
      <c r="J5707" s="86"/>
    </row>
    <row r="5708" spans="2:10" ht="12.6" customHeight="1" x14ac:dyDescent="0.3">
      <c r="B5708" s="33">
        <f>VLOOKUP($J5701,ASBVs!$A$2:$AP$1041,34,FALSE)</f>
        <v>35</v>
      </c>
      <c r="C5708" s="33">
        <f>VLOOKUP($J5701,ASBVs!$A$2:$AP$1041,36,FALSE)</f>
        <v>42</v>
      </c>
      <c r="D5708" s="33">
        <f>VLOOKUP($J5701,ASBVs!$A$2:$AP$1041,38,FALSE)</f>
        <v>29</v>
      </c>
      <c r="E5708" s="33">
        <f>VLOOKUP($J5701,ASBVs!$A$2:$AP$1041,30,FALSE)</f>
        <v>57</v>
      </c>
      <c r="F5708" s="33">
        <f>VLOOKUP($J5701,ASBVs!$A$2:$AP$1041,24,FALSE)</f>
        <v>41</v>
      </c>
      <c r="G5708" s="33">
        <f>VLOOKUP($J5701,ASBVs!$A$2:$AP$1041,26,FALSE)</f>
        <v>41</v>
      </c>
      <c r="H5708" s="33">
        <f>VLOOKUP($J5701,ASBVs!$A$2:$AP$1041,28,FALSE)</f>
        <v>46</v>
      </c>
      <c r="I5708" s="99">
        <f>VLOOKUP($J5701,ASBVs!$A$2:$AQ$1041,43,FALSE)</f>
        <v>9.59</v>
      </c>
      <c r="J5708" s="79"/>
    </row>
    <row r="5709" spans="2:10" ht="12.6" customHeight="1" x14ac:dyDescent="0.3">
      <c r="B5709" s="87" t="s">
        <v>2695</v>
      </c>
      <c r="C5709" s="88"/>
      <c r="D5709" s="89" t="s">
        <v>2699</v>
      </c>
      <c r="E5709" s="90"/>
      <c r="F5709" s="91" t="str">
        <f>VLOOKUP($J5701,ASBVs!$A$2:$F$1041,6,FALSE)</f>
        <v xml:space="preserve">Young Gun </v>
      </c>
      <c r="G5709" s="34" t="s">
        <v>2669</v>
      </c>
      <c r="H5709" s="35" t="str">
        <f>VLOOKUP($J5701,ASBVs!$A$2:$AU$1041,46,FALSE)</f>
        <v>2</v>
      </c>
      <c r="I5709" s="34" t="s">
        <v>2670</v>
      </c>
      <c r="J5709" s="35" t="str">
        <f>VLOOKUP($J5701,ASBVs!$A$2:$AU$1041,47,FALSE)</f>
        <v>2</v>
      </c>
    </row>
    <row r="5710" spans="2:10" ht="12.6" customHeight="1" x14ac:dyDescent="0.3">
      <c r="B5710" s="93">
        <f>VLOOKUP($J5701,ASBVs!$A$2:$AS$1041,45,FALSE)</f>
        <v>120.82</v>
      </c>
      <c r="C5710" s="94"/>
      <c r="D5710" s="93">
        <f>VLOOKUP($J5701,ASBVs!$A$2:$AS$1041,44,FALSE)</f>
        <v>160.12</v>
      </c>
      <c r="E5710" s="94"/>
      <c r="F5710" s="92"/>
      <c r="G5710" s="34" t="s">
        <v>2671</v>
      </c>
      <c r="H5710" s="35" t="str">
        <f>VLOOKUP($J5701,ASBVs!$A$2:$AW$1041,48,FALSE)</f>
        <v>2</v>
      </c>
      <c r="I5710" s="34" t="s">
        <v>2672</v>
      </c>
      <c r="J5710" s="35">
        <f>VLOOKUP($J5701,ASBVs!$A$2:$AW$1041,49,FALSE)</f>
        <v>2</v>
      </c>
    </row>
    <row r="5711" spans="2:10" ht="12.6" customHeight="1" x14ac:dyDescent="0.3">
      <c r="B5711" s="36" t="s">
        <v>2696</v>
      </c>
      <c r="C5711" s="95" t="str">
        <f>VLOOKUP($J5701,ASBVs!$A$2:$E$1041,5,FALSE)</f>
        <v xml:space="preserve">Individual </v>
      </c>
      <c r="D5711" s="96"/>
      <c r="E5711" s="97" t="s">
        <v>2697</v>
      </c>
      <c r="F5711" s="98"/>
      <c r="G5711" s="74"/>
      <c r="H5711" s="75"/>
      <c r="I5711" s="37" t="s">
        <v>2698</v>
      </c>
      <c r="J5711" s="38"/>
    </row>
    <row r="5713" spans="2:10" ht="12.6" customHeight="1" x14ac:dyDescent="0.3">
      <c r="B5713" s="76" t="s">
        <v>2692</v>
      </c>
      <c r="C5713" s="77"/>
      <c r="D5713" s="20" t="str">
        <f>VLOOKUP($J5713,ASBVs!$A$2:$B$1041,2,FALSE)</f>
        <v>225554</v>
      </c>
      <c r="E5713" s="21"/>
      <c r="F5713" s="22" t="str">
        <f>VLOOKUP($J5713,ASBVs!$A$2:$J$1041,10,FALSE)</f>
        <v>Twin</v>
      </c>
      <c r="G5713" s="78" t="str">
        <f>VLOOKUP($J5713,ASBVs!$A$2:$AX$1041,50,FALSE)</f>
        <v>«««««</v>
      </c>
      <c r="H5713" s="79"/>
      <c r="I5713" s="23" t="s">
        <v>2693</v>
      </c>
      <c r="J5713" s="24">
        <v>467</v>
      </c>
    </row>
    <row r="5714" spans="2:10" ht="12.6" customHeight="1" x14ac:dyDescent="0.3">
      <c r="B5714" s="25" t="s">
        <v>2694</v>
      </c>
      <c r="C5714" s="80" t="str">
        <f>VLOOKUP($J5713,ASBVs!$A$2:$H$1041,8,FALSE)</f>
        <v>218812</v>
      </c>
      <c r="D5714" s="80"/>
      <c r="E5714" s="81"/>
      <c r="F5714" s="26" t="s">
        <v>2639</v>
      </c>
      <c r="G5714" s="82">
        <f>VLOOKUP($J5713,ASBVs!$A$2:$I$1041,9,FALSE)</f>
        <v>44727</v>
      </c>
      <c r="H5714" s="83"/>
      <c r="I5714" s="83"/>
      <c r="J5714" s="84"/>
    </row>
    <row r="5715" spans="2:10" ht="12.6" customHeight="1" x14ac:dyDescent="0.3">
      <c r="B5715" s="27" t="s">
        <v>0</v>
      </c>
      <c r="C5715" s="28" t="s">
        <v>1</v>
      </c>
      <c r="D5715" s="28" t="s">
        <v>2</v>
      </c>
      <c r="E5715" s="28" t="s">
        <v>3</v>
      </c>
      <c r="F5715" s="27" t="s">
        <v>4</v>
      </c>
      <c r="G5715" s="28" t="s">
        <v>1093</v>
      </c>
      <c r="H5715" s="28" t="s">
        <v>1092</v>
      </c>
      <c r="I5715" s="28" t="s">
        <v>5</v>
      </c>
      <c r="J5715" s="28" t="s">
        <v>2652</v>
      </c>
    </row>
    <row r="5716" spans="2:10" ht="12.6" customHeight="1" x14ac:dyDescent="0.3">
      <c r="B5716" s="29">
        <f>VLOOKUP($J5713,ASBVs!$A$2:$AP$1041,11,FALSE)</f>
        <v>0.46</v>
      </c>
      <c r="C5716" s="29">
        <f>VLOOKUP($J5713,ASBVs!$A$2:$AP$1041,13,FALSE)</f>
        <v>8.02</v>
      </c>
      <c r="D5716" s="29">
        <f>VLOOKUP($J5713,ASBVs!$A$2:$AP$1041,15,FALSE)</f>
        <v>11.98</v>
      </c>
      <c r="E5716" s="29">
        <f>VLOOKUP($J5713,ASBVs!$A$2:$AP$1041,17,FALSE)</f>
        <v>0.64</v>
      </c>
      <c r="F5716" s="29">
        <f>VLOOKUP($J5713,ASBVs!$A$2:$AP$1041,19,FALSE)</f>
        <v>1.96</v>
      </c>
      <c r="G5716" s="39">
        <f>VLOOKUP($J5713,ASBVs!$A$2:$AP$1041,41,FALSE)</f>
        <v>0.6</v>
      </c>
      <c r="H5716" s="39">
        <f>VLOOKUP($J5713,ASBVs!$A$2:$AP$1041,39,FALSE)</f>
        <v>0.4</v>
      </c>
      <c r="I5716" s="29">
        <f>VLOOKUP($J5713,ASBVs!$A$2:$AP$1041,21,FALSE)</f>
        <v>-0.47</v>
      </c>
      <c r="J5716" s="39">
        <f>VLOOKUP($J5713,ASBVs!$A$2:$AP$1041,31,FALSE)</f>
        <v>0.37</v>
      </c>
    </row>
    <row r="5717" spans="2:10" ht="12.6" customHeight="1" x14ac:dyDescent="0.3">
      <c r="B5717" s="29">
        <f>VLOOKUP($J5713,ASBVs!$A$2:$AP$1041,12,FALSE)</f>
        <v>66</v>
      </c>
      <c r="C5717" s="29">
        <f>VLOOKUP($J5713,ASBVs!$A$2:$AP$1041,14,FALSE)</f>
        <v>70</v>
      </c>
      <c r="D5717" s="29">
        <f>VLOOKUP($J5713,ASBVs!$A$2:$AP$1041,16,FALSE)</f>
        <v>62</v>
      </c>
      <c r="E5717" s="29">
        <f>VLOOKUP($J5713,ASBVs!$A$2:$AP$1041,18,FALSE)</f>
        <v>63</v>
      </c>
      <c r="F5717" s="29">
        <f>VLOOKUP($J5713,ASBVs!$A$2:$AP$1041,20,FALSE)</f>
        <v>64</v>
      </c>
      <c r="G5717" s="29">
        <f>VLOOKUP($J5713,ASBVs!$A$2:$AP$1041,42,FALSE)</f>
        <v>53</v>
      </c>
      <c r="H5717" s="29">
        <f>VLOOKUP($J5713,ASBVs!$A$2:$AP$1041,40,FALSE)</f>
        <v>46</v>
      </c>
      <c r="I5717" s="29">
        <f>VLOOKUP($J5713,ASBVs!$A$2:$AP$1041,22,FALSE)</f>
        <v>57</v>
      </c>
      <c r="J5717" s="29">
        <f>VLOOKUP($J5713,ASBVs!$A$2:$AP$1041,32,FALSE)</f>
        <v>51</v>
      </c>
    </row>
    <row r="5718" spans="2:10" ht="12.6" customHeight="1" x14ac:dyDescent="0.3">
      <c r="B5718" s="31" t="s">
        <v>1089</v>
      </c>
      <c r="C5718" s="27" t="s">
        <v>1090</v>
      </c>
      <c r="D5718" s="27" t="s">
        <v>1091</v>
      </c>
      <c r="E5718" s="27" t="s">
        <v>8</v>
      </c>
      <c r="F5718" s="27" t="s">
        <v>6</v>
      </c>
      <c r="G5718" s="27" t="s">
        <v>7</v>
      </c>
      <c r="H5718" s="27" t="s">
        <v>2638</v>
      </c>
      <c r="I5718" s="85" t="s">
        <v>2700</v>
      </c>
      <c r="J5718" s="86"/>
    </row>
    <row r="5719" spans="2:10" ht="12.6" customHeight="1" x14ac:dyDescent="0.3">
      <c r="B5719" s="30">
        <f>VLOOKUP($J5713,ASBVs!$A$2:$AP$1041,33,FALSE)</f>
        <v>7.0000000000000007E-2</v>
      </c>
      <c r="C5719" s="30">
        <f>VLOOKUP($J5713,ASBVs!$A$2:$AP$1041,35,FALSE)</f>
        <v>0.38</v>
      </c>
      <c r="D5719" s="30">
        <f>VLOOKUP($J5713,ASBVs!$A$2:$AP$1041,37,FALSE)</f>
        <v>0.01</v>
      </c>
      <c r="E5719" s="32">
        <f>VLOOKUP($J5713,ASBVs!$A$2:$AP$1041,29,FALSE)</f>
        <v>4.08</v>
      </c>
      <c r="F5719" s="32">
        <f>VLOOKUP($J5713,ASBVs!$A$2:$AP$1041,23,FALSE)</f>
        <v>-0.05</v>
      </c>
      <c r="G5719" s="32">
        <f>VLOOKUP($J5713,ASBVs!$A$2:$AP$1041,25,FALSE)</f>
        <v>1.57</v>
      </c>
      <c r="H5719" s="32">
        <f>VLOOKUP($J5713,ASBVs!$A$2:$AP$1041,27,FALSE)</f>
        <v>2.2200000000000002</v>
      </c>
      <c r="I5719" s="86"/>
      <c r="J5719" s="86"/>
    </row>
    <row r="5720" spans="2:10" ht="12.6" customHeight="1" x14ac:dyDescent="0.3">
      <c r="B5720" s="33">
        <f>VLOOKUP($J5713,ASBVs!$A$2:$AP$1041,34,FALSE)</f>
        <v>40</v>
      </c>
      <c r="C5720" s="33">
        <f>VLOOKUP($J5713,ASBVs!$A$2:$AP$1041,36,FALSE)</f>
        <v>49</v>
      </c>
      <c r="D5720" s="33">
        <f>VLOOKUP($J5713,ASBVs!$A$2:$AP$1041,38,FALSE)</f>
        <v>33</v>
      </c>
      <c r="E5720" s="33">
        <f>VLOOKUP($J5713,ASBVs!$A$2:$AP$1041,30,FALSE)</f>
        <v>59</v>
      </c>
      <c r="F5720" s="33">
        <f>VLOOKUP($J5713,ASBVs!$A$2:$AP$1041,24,FALSE)</f>
        <v>48</v>
      </c>
      <c r="G5720" s="33">
        <f>VLOOKUP($J5713,ASBVs!$A$2:$AP$1041,26,FALSE)</f>
        <v>48</v>
      </c>
      <c r="H5720" s="33">
        <f>VLOOKUP($J5713,ASBVs!$A$2:$AP$1041,28,FALSE)</f>
        <v>50</v>
      </c>
      <c r="I5720" s="99">
        <f>VLOOKUP($J5713,ASBVs!$A$2:$AQ$1041,43,FALSE)</f>
        <v>7.55</v>
      </c>
      <c r="J5720" s="79"/>
    </row>
    <row r="5721" spans="2:10" ht="12.6" customHeight="1" x14ac:dyDescent="0.3">
      <c r="B5721" s="87" t="s">
        <v>2695</v>
      </c>
      <c r="C5721" s="88"/>
      <c r="D5721" s="89" t="s">
        <v>2699</v>
      </c>
      <c r="E5721" s="90"/>
      <c r="F5721" s="91" t="str">
        <f>VLOOKUP($J5713,ASBVs!$A$2:$F$1041,6,FALSE)</f>
        <v xml:space="preserve">Young Gun </v>
      </c>
      <c r="G5721" s="34" t="s">
        <v>2669</v>
      </c>
      <c r="H5721" s="35" t="str">
        <f>VLOOKUP($J5713,ASBVs!$A$2:$AU$1041,46,FALSE)</f>
        <v>2</v>
      </c>
      <c r="I5721" s="34" t="s">
        <v>2670</v>
      </c>
      <c r="J5721" s="35" t="str">
        <f>VLOOKUP($J5713,ASBVs!$A$2:$AU$1041,47,FALSE)</f>
        <v>2</v>
      </c>
    </row>
    <row r="5722" spans="2:10" ht="12.6" customHeight="1" x14ac:dyDescent="0.3">
      <c r="B5722" s="93">
        <f>VLOOKUP($J5713,ASBVs!$A$2:$AS$1041,45,FALSE)</f>
        <v>132.61000000000001</v>
      </c>
      <c r="C5722" s="94"/>
      <c r="D5722" s="93">
        <f>VLOOKUP($J5713,ASBVs!$A$2:$AS$1041,44,FALSE)</f>
        <v>174.91</v>
      </c>
      <c r="E5722" s="94"/>
      <c r="F5722" s="92"/>
      <c r="G5722" s="34" t="s">
        <v>2671</v>
      </c>
      <c r="H5722" s="35" t="str">
        <f>VLOOKUP($J5713,ASBVs!$A$2:$AW$1041,48,FALSE)</f>
        <v>2</v>
      </c>
      <c r="I5722" s="34" t="s">
        <v>2672</v>
      </c>
      <c r="J5722" s="35">
        <f>VLOOKUP($J5713,ASBVs!$A$2:$AW$1041,49,FALSE)</f>
        <v>3</v>
      </c>
    </row>
    <row r="5723" spans="2:10" ht="12.6" customHeight="1" x14ac:dyDescent="0.3">
      <c r="B5723" s="36" t="s">
        <v>2696</v>
      </c>
      <c r="C5723" s="95" t="str">
        <f>VLOOKUP($J5713,ASBVs!$A$2:$E$1041,5,FALSE)</f>
        <v xml:space="preserve">Individual </v>
      </c>
      <c r="D5723" s="96"/>
      <c r="E5723" s="97" t="s">
        <v>2697</v>
      </c>
      <c r="F5723" s="98"/>
      <c r="G5723" s="74"/>
      <c r="H5723" s="75"/>
      <c r="I5723" s="37" t="s">
        <v>2698</v>
      </c>
      <c r="J5723" s="38"/>
    </row>
    <row r="5725" spans="2:10" ht="12.6" customHeight="1" x14ac:dyDescent="0.3">
      <c r="B5725" s="76" t="s">
        <v>2692</v>
      </c>
      <c r="C5725" s="77"/>
      <c r="D5725" s="20" t="str">
        <f>VLOOKUP($J5725,ASBVs!$A$2:$B$1041,2,FALSE)</f>
        <v>226747</v>
      </c>
      <c r="E5725" s="21"/>
      <c r="F5725" s="22" t="str">
        <f>VLOOKUP($J5725,ASBVs!$A$2:$J$1041,10,FALSE)</f>
        <v>Twin</v>
      </c>
      <c r="G5725" s="78" t="str">
        <f>VLOOKUP($J5725,ASBVs!$A$2:$AX$1041,50,FALSE)</f>
        <v xml:space="preserve"> </v>
      </c>
      <c r="H5725" s="79"/>
      <c r="I5725" s="23" t="s">
        <v>2693</v>
      </c>
      <c r="J5725" s="24">
        <v>468</v>
      </c>
    </row>
    <row r="5726" spans="2:10" ht="12.6" customHeight="1" x14ac:dyDescent="0.3">
      <c r="B5726" s="25" t="s">
        <v>2694</v>
      </c>
      <c r="C5726" s="80" t="str">
        <f>VLOOKUP($J5725,ASBVs!$A$2:$H$1041,8,FALSE)</f>
        <v>216630</v>
      </c>
      <c r="D5726" s="80"/>
      <c r="E5726" s="81"/>
      <c r="F5726" s="26" t="s">
        <v>2639</v>
      </c>
      <c r="G5726" s="82">
        <f>VLOOKUP($J5725,ASBVs!$A$2:$I$1041,9,FALSE)</f>
        <v>44739</v>
      </c>
      <c r="H5726" s="83"/>
      <c r="I5726" s="83"/>
      <c r="J5726" s="84"/>
    </row>
    <row r="5727" spans="2:10" ht="12.6" customHeight="1" x14ac:dyDescent="0.3">
      <c r="B5727" s="27" t="s">
        <v>0</v>
      </c>
      <c r="C5727" s="28" t="s">
        <v>1</v>
      </c>
      <c r="D5727" s="28" t="s">
        <v>2</v>
      </c>
      <c r="E5727" s="28" t="s">
        <v>3</v>
      </c>
      <c r="F5727" s="27" t="s">
        <v>4</v>
      </c>
      <c r="G5727" s="28" t="s">
        <v>1093</v>
      </c>
      <c r="H5727" s="28" t="s">
        <v>1092</v>
      </c>
      <c r="I5727" s="28" t="s">
        <v>5</v>
      </c>
      <c r="J5727" s="28" t="s">
        <v>2652</v>
      </c>
    </row>
    <row r="5728" spans="2:10" ht="12.6" customHeight="1" x14ac:dyDescent="0.3">
      <c r="B5728" s="29">
        <f>VLOOKUP($J5725,ASBVs!$A$2:$AP$1041,11,FALSE)</f>
        <v>0.73</v>
      </c>
      <c r="C5728" s="29">
        <f>VLOOKUP($J5725,ASBVs!$A$2:$AP$1041,13,FALSE)</f>
        <v>12.4</v>
      </c>
      <c r="D5728" s="29">
        <f>VLOOKUP($J5725,ASBVs!$A$2:$AP$1041,15,FALSE)</f>
        <v>18.170000000000002</v>
      </c>
      <c r="E5728" s="29">
        <f>VLOOKUP($J5725,ASBVs!$A$2:$AP$1041,17,FALSE)</f>
        <v>-0.28000000000000003</v>
      </c>
      <c r="F5728" s="29">
        <f>VLOOKUP($J5725,ASBVs!$A$2:$AP$1041,19,FALSE)</f>
        <v>1.77</v>
      </c>
      <c r="G5728" s="39">
        <f>VLOOKUP($J5725,ASBVs!$A$2:$AP$1041,41,FALSE)</f>
        <v>0.46</v>
      </c>
      <c r="H5728" s="39">
        <f>VLOOKUP($J5725,ASBVs!$A$2:$AP$1041,39,FALSE)</f>
        <v>0.19</v>
      </c>
      <c r="I5728" s="29">
        <f>VLOOKUP($J5725,ASBVs!$A$2:$AP$1041,21,FALSE)</f>
        <v>1.52</v>
      </c>
      <c r="J5728" s="39">
        <f>VLOOKUP($J5725,ASBVs!$A$2:$AP$1041,31,FALSE)</f>
        <v>0.32</v>
      </c>
    </row>
    <row r="5729" spans="2:10" ht="12.6" customHeight="1" x14ac:dyDescent="0.3">
      <c r="B5729" s="29">
        <f>VLOOKUP($J5725,ASBVs!$A$2:$AP$1041,12,FALSE)</f>
        <v>62</v>
      </c>
      <c r="C5729" s="29">
        <f>VLOOKUP($J5725,ASBVs!$A$2:$AP$1041,14,FALSE)</f>
        <v>67</v>
      </c>
      <c r="D5729" s="29">
        <f>VLOOKUP($J5725,ASBVs!$A$2:$AP$1041,16,FALSE)</f>
        <v>57</v>
      </c>
      <c r="E5729" s="29">
        <f>VLOOKUP($J5725,ASBVs!$A$2:$AP$1041,18,FALSE)</f>
        <v>59</v>
      </c>
      <c r="F5729" s="29">
        <f>VLOOKUP($J5725,ASBVs!$A$2:$AP$1041,20,FALSE)</f>
        <v>59</v>
      </c>
      <c r="G5729" s="29">
        <f>VLOOKUP($J5725,ASBVs!$A$2:$AP$1041,42,FALSE)</f>
        <v>49</v>
      </c>
      <c r="H5729" s="29">
        <f>VLOOKUP($J5725,ASBVs!$A$2:$AP$1041,40,FALSE)</f>
        <v>42</v>
      </c>
      <c r="I5729" s="29">
        <f>VLOOKUP($J5725,ASBVs!$A$2:$AP$1041,22,FALSE)</f>
        <v>52</v>
      </c>
      <c r="J5729" s="29">
        <f>VLOOKUP($J5725,ASBVs!$A$2:$AP$1041,32,FALSE)</f>
        <v>48</v>
      </c>
    </row>
    <row r="5730" spans="2:10" ht="12.6" customHeight="1" x14ac:dyDescent="0.3">
      <c r="B5730" s="31" t="s">
        <v>1089</v>
      </c>
      <c r="C5730" s="27" t="s">
        <v>1090</v>
      </c>
      <c r="D5730" s="27" t="s">
        <v>1091</v>
      </c>
      <c r="E5730" s="27" t="s">
        <v>8</v>
      </c>
      <c r="F5730" s="27" t="s">
        <v>6</v>
      </c>
      <c r="G5730" s="27" t="s">
        <v>7</v>
      </c>
      <c r="H5730" s="27" t="s">
        <v>2638</v>
      </c>
      <c r="I5730" s="85" t="s">
        <v>2700</v>
      </c>
      <c r="J5730" s="86"/>
    </row>
    <row r="5731" spans="2:10" ht="12.6" customHeight="1" x14ac:dyDescent="0.3">
      <c r="B5731" s="30">
        <f>VLOOKUP($J5725,ASBVs!$A$2:$AP$1041,33,FALSE)</f>
        <v>0.03</v>
      </c>
      <c r="C5731" s="30">
        <f>VLOOKUP($J5725,ASBVs!$A$2:$AP$1041,35,FALSE)</f>
        <v>0.15</v>
      </c>
      <c r="D5731" s="30">
        <f>VLOOKUP($J5725,ASBVs!$A$2:$AP$1041,37,FALSE)</f>
        <v>0.03</v>
      </c>
      <c r="E5731" s="32">
        <f>VLOOKUP($J5725,ASBVs!$A$2:$AP$1041,29,FALSE)</f>
        <v>6.5</v>
      </c>
      <c r="F5731" s="32">
        <f>VLOOKUP($J5725,ASBVs!$A$2:$AP$1041,23,FALSE)</f>
        <v>-0.5</v>
      </c>
      <c r="G5731" s="32">
        <f>VLOOKUP($J5725,ASBVs!$A$2:$AP$1041,25,FALSE)</f>
        <v>5.87</v>
      </c>
      <c r="H5731" s="32">
        <f>VLOOKUP($J5725,ASBVs!$A$2:$AP$1041,27,FALSE)</f>
        <v>2.2799999999999998</v>
      </c>
      <c r="I5731" s="86"/>
      <c r="J5731" s="86"/>
    </row>
    <row r="5732" spans="2:10" ht="12.6" customHeight="1" x14ac:dyDescent="0.3">
      <c r="B5732" s="33">
        <f>VLOOKUP($J5725,ASBVs!$A$2:$AP$1041,34,FALSE)</f>
        <v>36</v>
      </c>
      <c r="C5732" s="33">
        <f>VLOOKUP($J5725,ASBVs!$A$2:$AP$1041,36,FALSE)</f>
        <v>45</v>
      </c>
      <c r="D5732" s="33">
        <f>VLOOKUP($J5725,ASBVs!$A$2:$AP$1041,38,FALSE)</f>
        <v>29</v>
      </c>
      <c r="E5732" s="33">
        <f>VLOOKUP($J5725,ASBVs!$A$2:$AP$1041,30,FALSE)</f>
        <v>55</v>
      </c>
      <c r="F5732" s="33">
        <f>VLOOKUP($J5725,ASBVs!$A$2:$AP$1041,24,FALSE)</f>
        <v>43</v>
      </c>
      <c r="G5732" s="33">
        <f>VLOOKUP($J5725,ASBVs!$A$2:$AP$1041,26,FALSE)</f>
        <v>43</v>
      </c>
      <c r="H5732" s="33">
        <f>VLOOKUP($J5725,ASBVs!$A$2:$AP$1041,28,FALSE)</f>
        <v>46</v>
      </c>
      <c r="I5732" s="99">
        <f>VLOOKUP($J5725,ASBVs!$A$2:$AQ$1041,43,FALSE)</f>
        <v>13.92</v>
      </c>
      <c r="J5732" s="79"/>
    </row>
    <row r="5733" spans="2:10" ht="12.6" customHeight="1" x14ac:dyDescent="0.3">
      <c r="B5733" s="87" t="s">
        <v>2695</v>
      </c>
      <c r="C5733" s="88"/>
      <c r="D5733" s="89" t="s">
        <v>2699</v>
      </c>
      <c r="E5733" s="90"/>
      <c r="F5733" s="91" t="str">
        <f>VLOOKUP($J5725,ASBVs!$A$2:$F$1041,6,FALSE)</f>
        <v xml:space="preserve">Young Gun </v>
      </c>
      <c r="G5733" s="34" t="s">
        <v>2669</v>
      </c>
      <c r="H5733" s="35" t="str">
        <f>VLOOKUP($J5725,ASBVs!$A$2:$AU$1041,46,FALSE)</f>
        <v>2</v>
      </c>
      <c r="I5733" s="34" t="s">
        <v>2670</v>
      </c>
      <c r="J5733" s="35" t="str">
        <f>VLOOKUP($J5725,ASBVs!$A$2:$AU$1041,47,FALSE)</f>
        <v>2</v>
      </c>
    </row>
    <row r="5734" spans="2:10" ht="12.6" customHeight="1" x14ac:dyDescent="0.3">
      <c r="B5734" s="93">
        <f>VLOOKUP($J5725,ASBVs!$A$2:$AS$1041,45,FALSE)</f>
        <v>129.88</v>
      </c>
      <c r="C5734" s="94"/>
      <c r="D5734" s="93">
        <f>VLOOKUP($J5725,ASBVs!$A$2:$AS$1041,44,FALSE)</f>
        <v>173.13</v>
      </c>
      <c r="E5734" s="94"/>
      <c r="F5734" s="92"/>
      <c r="G5734" s="34" t="s">
        <v>2671</v>
      </c>
      <c r="H5734" s="35" t="str">
        <f>VLOOKUP($J5725,ASBVs!$A$2:$AW$1041,48,FALSE)</f>
        <v>2</v>
      </c>
      <c r="I5734" s="34" t="s">
        <v>2672</v>
      </c>
      <c r="J5734" s="35">
        <f>VLOOKUP($J5725,ASBVs!$A$2:$AW$1041,49,FALSE)</f>
        <v>3</v>
      </c>
    </row>
    <row r="5735" spans="2:10" ht="12.6" customHeight="1" x14ac:dyDescent="0.3">
      <c r="B5735" s="36" t="s">
        <v>2696</v>
      </c>
      <c r="C5735" s="95" t="str">
        <f>VLOOKUP($J5725,ASBVs!$A$2:$E$1041,5,FALSE)</f>
        <v xml:space="preserve">Individual </v>
      </c>
      <c r="D5735" s="96"/>
      <c r="E5735" s="97" t="s">
        <v>2697</v>
      </c>
      <c r="F5735" s="98"/>
      <c r="G5735" s="74"/>
      <c r="H5735" s="75"/>
      <c r="I5735" s="37" t="s">
        <v>2698</v>
      </c>
      <c r="J5735" s="38"/>
    </row>
    <row r="5737" spans="2:10" ht="12.6" customHeight="1" x14ac:dyDescent="0.3">
      <c r="B5737" s="76" t="s">
        <v>2692</v>
      </c>
      <c r="C5737" s="77"/>
      <c r="D5737" s="20" t="str">
        <f>VLOOKUP($J5737,ASBVs!$A$2:$B$1041,2,FALSE)</f>
        <v>225649</v>
      </c>
      <c r="E5737" s="21"/>
      <c r="F5737" s="22" t="str">
        <f>VLOOKUP($J5737,ASBVs!$A$2:$J$1041,10,FALSE)</f>
        <v>Twin</v>
      </c>
      <c r="G5737" s="78" t="str">
        <f>VLOOKUP($J5737,ASBVs!$A$2:$AX$1041,50,FALSE)</f>
        <v>«««««</v>
      </c>
      <c r="H5737" s="79"/>
      <c r="I5737" s="23" t="s">
        <v>2693</v>
      </c>
      <c r="J5737" s="24">
        <v>469</v>
      </c>
    </row>
    <row r="5738" spans="2:10" ht="12.6" customHeight="1" x14ac:dyDescent="0.3">
      <c r="B5738" s="25" t="s">
        <v>2694</v>
      </c>
      <c r="C5738" s="80" t="str">
        <f>VLOOKUP($J5737,ASBVs!$A$2:$H$1041,8,FALSE)</f>
        <v>218823</v>
      </c>
      <c r="D5738" s="80"/>
      <c r="E5738" s="81"/>
      <c r="F5738" s="26" t="s">
        <v>2639</v>
      </c>
      <c r="G5738" s="82">
        <f>VLOOKUP($J5737,ASBVs!$A$2:$I$1041,9,FALSE)</f>
        <v>44731</v>
      </c>
      <c r="H5738" s="83"/>
      <c r="I5738" s="83"/>
      <c r="J5738" s="84"/>
    </row>
    <row r="5739" spans="2:10" ht="12.6" customHeight="1" x14ac:dyDescent="0.3">
      <c r="B5739" s="27" t="s">
        <v>0</v>
      </c>
      <c r="C5739" s="28" t="s">
        <v>1</v>
      </c>
      <c r="D5739" s="28" t="s">
        <v>2</v>
      </c>
      <c r="E5739" s="28" t="s">
        <v>3</v>
      </c>
      <c r="F5739" s="27" t="s">
        <v>4</v>
      </c>
      <c r="G5739" s="28" t="s">
        <v>1093</v>
      </c>
      <c r="H5739" s="28" t="s">
        <v>1092</v>
      </c>
      <c r="I5739" s="28" t="s">
        <v>5</v>
      </c>
      <c r="J5739" s="28" t="s">
        <v>2652</v>
      </c>
    </row>
    <row r="5740" spans="2:10" ht="12.6" customHeight="1" x14ac:dyDescent="0.3">
      <c r="B5740" s="29">
        <f>VLOOKUP($J5737,ASBVs!$A$2:$AP$1041,11,FALSE)</f>
        <v>0.49</v>
      </c>
      <c r="C5740" s="29">
        <f>VLOOKUP($J5737,ASBVs!$A$2:$AP$1041,13,FALSE)</f>
        <v>9.4700000000000006</v>
      </c>
      <c r="D5740" s="29">
        <f>VLOOKUP($J5737,ASBVs!$A$2:$AP$1041,15,FALSE)</f>
        <v>16.07</v>
      </c>
      <c r="E5740" s="29">
        <f>VLOOKUP($J5737,ASBVs!$A$2:$AP$1041,17,FALSE)</f>
        <v>0.02</v>
      </c>
      <c r="F5740" s="29">
        <f>VLOOKUP($J5737,ASBVs!$A$2:$AP$1041,19,FALSE)</f>
        <v>0.56000000000000005</v>
      </c>
      <c r="G5740" s="39">
        <f>VLOOKUP($J5737,ASBVs!$A$2:$AP$1041,41,FALSE)</f>
        <v>0.49</v>
      </c>
      <c r="H5740" s="39">
        <f>VLOOKUP($J5737,ASBVs!$A$2:$AP$1041,39,FALSE)</f>
        <v>0.27</v>
      </c>
      <c r="I5740" s="29">
        <f>VLOOKUP($J5737,ASBVs!$A$2:$AP$1041,21,FALSE)</f>
        <v>0.34</v>
      </c>
      <c r="J5740" s="39">
        <f>VLOOKUP($J5737,ASBVs!$A$2:$AP$1041,31,FALSE)</f>
        <v>0.31</v>
      </c>
    </row>
    <row r="5741" spans="2:10" ht="12.6" customHeight="1" x14ac:dyDescent="0.3">
      <c r="B5741" s="29">
        <f>VLOOKUP($J5737,ASBVs!$A$2:$AP$1041,12,FALSE)</f>
        <v>64</v>
      </c>
      <c r="C5741" s="29">
        <f>VLOOKUP($J5737,ASBVs!$A$2:$AP$1041,14,FALSE)</f>
        <v>68</v>
      </c>
      <c r="D5741" s="29">
        <f>VLOOKUP($J5737,ASBVs!$A$2:$AP$1041,16,FALSE)</f>
        <v>58</v>
      </c>
      <c r="E5741" s="29">
        <f>VLOOKUP($J5737,ASBVs!$A$2:$AP$1041,18,FALSE)</f>
        <v>61</v>
      </c>
      <c r="F5741" s="29">
        <f>VLOOKUP($J5737,ASBVs!$A$2:$AP$1041,20,FALSE)</f>
        <v>62</v>
      </c>
      <c r="G5741" s="29">
        <f>VLOOKUP($J5737,ASBVs!$A$2:$AP$1041,42,FALSE)</f>
        <v>50</v>
      </c>
      <c r="H5741" s="29">
        <f>VLOOKUP($J5737,ASBVs!$A$2:$AP$1041,40,FALSE)</f>
        <v>43</v>
      </c>
      <c r="I5741" s="29">
        <f>VLOOKUP($J5737,ASBVs!$A$2:$AP$1041,22,FALSE)</f>
        <v>52</v>
      </c>
      <c r="J5741" s="29">
        <f>VLOOKUP($J5737,ASBVs!$A$2:$AP$1041,32,FALSE)</f>
        <v>48</v>
      </c>
    </row>
    <row r="5742" spans="2:10" ht="12.6" customHeight="1" x14ac:dyDescent="0.3">
      <c r="B5742" s="31" t="s">
        <v>1089</v>
      </c>
      <c r="C5742" s="27" t="s">
        <v>1090</v>
      </c>
      <c r="D5742" s="27" t="s">
        <v>1091</v>
      </c>
      <c r="E5742" s="27" t="s">
        <v>8</v>
      </c>
      <c r="F5742" s="27" t="s">
        <v>6</v>
      </c>
      <c r="G5742" s="27" t="s">
        <v>7</v>
      </c>
      <c r="H5742" s="27" t="s">
        <v>2638</v>
      </c>
      <c r="I5742" s="85" t="s">
        <v>2700</v>
      </c>
      <c r="J5742" s="86"/>
    </row>
    <row r="5743" spans="2:10" ht="12.6" customHeight="1" x14ac:dyDescent="0.3">
      <c r="B5743" s="30">
        <f>VLOOKUP($J5737,ASBVs!$A$2:$AP$1041,33,FALSE)</f>
        <v>0.04</v>
      </c>
      <c r="C5743" s="30">
        <f>VLOOKUP($J5737,ASBVs!$A$2:$AP$1041,35,FALSE)</f>
        <v>0.28999999999999998</v>
      </c>
      <c r="D5743" s="30">
        <f>VLOOKUP($J5737,ASBVs!$A$2:$AP$1041,37,FALSE)</f>
        <v>0.01</v>
      </c>
      <c r="E5743" s="32">
        <f>VLOOKUP($J5737,ASBVs!$A$2:$AP$1041,29,FALSE)</f>
        <v>4.3099999999999996</v>
      </c>
      <c r="F5743" s="32">
        <f>VLOOKUP($J5737,ASBVs!$A$2:$AP$1041,23,FALSE)</f>
        <v>-0.05</v>
      </c>
      <c r="G5743" s="32">
        <f>VLOOKUP($J5737,ASBVs!$A$2:$AP$1041,25,FALSE)</f>
        <v>3.89</v>
      </c>
      <c r="H5743" s="32">
        <f>VLOOKUP($J5737,ASBVs!$A$2:$AP$1041,27,FALSE)</f>
        <v>1.56</v>
      </c>
      <c r="I5743" s="86"/>
      <c r="J5743" s="86"/>
    </row>
    <row r="5744" spans="2:10" ht="12.6" customHeight="1" x14ac:dyDescent="0.3">
      <c r="B5744" s="33">
        <f>VLOOKUP($J5737,ASBVs!$A$2:$AP$1041,34,FALSE)</f>
        <v>37</v>
      </c>
      <c r="C5744" s="33">
        <f>VLOOKUP($J5737,ASBVs!$A$2:$AP$1041,36,FALSE)</f>
        <v>46</v>
      </c>
      <c r="D5744" s="33">
        <f>VLOOKUP($J5737,ASBVs!$A$2:$AP$1041,38,FALSE)</f>
        <v>31</v>
      </c>
      <c r="E5744" s="33">
        <f>VLOOKUP($J5737,ASBVs!$A$2:$AP$1041,30,FALSE)</f>
        <v>57</v>
      </c>
      <c r="F5744" s="33">
        <f>VLOOKUP($J5737,ASBVs!$A$2:$AP$1041,24,FALSE)</f>
        <v>44</v>
      </c>
      <c r="G5744" s="33">
        <f>VLOOKUP($J5737,ASBVs!$A$2:$AP$1041,26,FALSE)</f>
        <v>44</v>
      </c>
      <c r="H5744" s="33">
        <f>VLOOKUP($J5737,ASBVs!$A$2:$AP$1041,28,FALSE)</f>
        <v>47</v>
      </c>
      <c r="I5744" s="99">
        <f>VLOOKUP($J5737,ASBVs!$A$2:$AQ$1041,43,FALSE)</f>
        <v>9.81</v>
      </c>
      <c r="J5744" s="79"/>
    </row>
    <row r="5745" spans="2:10" ht="12.6" customHeight="1" x14ac:dyDescent="0.3">
      <c r="B5745" s="87" t="s">
        <v>2695</v>
      </c>
      <c r="C5745" s="88"/>
      <c r="D5745" s="89" t="s">
        <v>2699</v>
      </c>
      <c r="E5745" s="90"/>
      <c r="F5745" s="91" t="str">
        <f>VLOOKUP($J5737,ASBVs!$A$2:$F$1041,6,FALSE)</f>
        <v xml:space="preserve">Young Gun </v>
      </c>
      <c r="G5745" s="34" t="s">
        <v>2669</v>
      </c>
      <c r="H5745" s="35" t="str">
        <f>VLOOKUP($J5737,ASBVs!$A$2:$AU$1041,46,FALSE)</f>
        <v>2</v>
      </c>
      <c r="I5745" s="34" t="s">
        <v>2670</v>
      </c>
      <c r="J5745" s="35" t="str">
        <f>VLOOKUP($J5737,ASBVs!$A$2:$AU$1041,47,FALSE)</f>
        <v>2</v>
      </c>
    </row>
    <row r="5746" spans="2:10" ht="12.6" customHeight="1" x14ac:dyDescent="0.3">
      <c r="B5746" s="93">
        <f>VLOOKUP($J5737,ASBVs!$A$2:$AS$1041,45,FALSE)</f>
        <v>127.69</v>
      </c>
      <c r="C5746" s="94"/>
      <c r="D5746" s="93">
        <f>VLOOKUP($J5737,ASBVs!$A$2:$AS$1041,44,FALSE)</f>
        <v>160</v>
      </c>
      <c r="E5746" s="94"/>
      <c r="F5746" s="92"/>
      <c r="G5746" s="34" t="s">
        <v>2671</v>
      </c>
      <c r="H5746" s="35" t="str">
        <f>VLOOKUP($J5737,ASBVs!$A$2:$AW$1041,48,FALSE)</f>
        <v>3</v>
      </c>
      <c r="I5746" s="34" t="s">
        <v>2672</v>
      </c>
      <c r="J5746" s="35">
        <f>VLOOKUP($J5737,ASBVs!$A$2:$AW$1041,49,FALSE)</f>
        <v>3</v>
      </c>
    </row>
    <row r="5747" spans="2:10" ht="12.6" customHeight="1" x14ac:dyDescent="0.3">
      <c r="B5747" s="36" t="s">
        <v>2696</v>
      </c>
      <c r="C5747" s="95" t="str">
        <f>VLOOKUP($J5737,ASBVs!$A$2:$E$1041,5,FALSE)</f>
        <v xml:space="preserve">Individual </v>
      </c>
      <c r="D5747" s="96"/>
      <c r="E5747" s="97" t="s">
        <v>2697</v>
      </c>
      <c r="F5747" s="98"/>
      <c r="G5747" s="74"/>
      <c r="H5747" s="75"/>
      <c r="I5747" s="37" t="s">
        <v>2698</v>
      </c>
      <c r="J5747" s="38"/>
    </row>
    <row r="5749" spans="2:10" ht="12.6" customHeight="1" x14ac:dyDescent="0.3">
      <c r="B5749" s="76" t="s">
        <v>2692</v>
      </c>
      <c r="C5749" s="77"/>
      <c r="D5749" s="20" t="str">
        <f>VLOOKUP($J5749,ASBVs!$A$2:$B$1041,2,FALSE)</f>
        <v>225442</v>
      </c>
      <c r="E5749" s="21"/>
      <c r="F5749" s="22" t="str">
        <f>VLOOKUP($J5749,ASBVs!$A$2:$J$1041,10,FALSE)</f>
        <v>Twin</v>
      </c>
      <c r="G5749" s="78" t="str">
        <f>VLOOKUP($J5749,ASBVs!$A$2:$AX$1041,50,FALSE)</f>
        <v xml:space="preserve"> </v>
      </c>
      <c r="H5749" s="79"/>
      <c r="I5749" s="23" t="s">
        <v>2693</v>
      </c>
      <c r="J5749" s="24">
        <v>470</v>
      </c>
    </row>
    <row r="5750" spans="2:10" ht="12.6" customHeight="1" x14ac:dyDescent="0.3">
      <c r="B5750" s="25" t="s">
        <v>2694</v>
      </c>
      <c r="C5750" s="80" t="str">
        <f>VLOOKUP($J5749,ASBVs!$A$2:$H$1041,8,FALSE)</f>
        <v>217906</v>
      </c>
      <c r="D5750" s="80"/>
      <c r="E5750" s="81"/>
      <c r="F5750" s="26" t="s">
        <v>2639</v>
      </c>
      <c r="G5750" s="82">
        <f>VLOOKUP($J5749,ASBVs!$A$2:$I$1041,9,FALSE)</f>
        <v>44725</v>
      </c>
      <c r="H5750" s="83"/>
      <c r="I5750" s="83"/>
      <c r="J5750" s="84"/>
    </row>
    <row r="5751" spans="2:10" ht="12.6" customHeight="1" x14ac:dyDescent="0.3">
      <c r="B5751" s="27" t="s">
        <v>0</v>
      </c>
      <c r="C5751" s="28" t="s">
        <v>1</v>
      </c>
      <c r="D5751" s="28" t="s">
        <v>2</v>
      </c>
      <c r="E5751" s="28" t="s">
        <v>3</v>
      </c>
      <c r="F5751" s="27" t="s">
        <v>4</v>
      </c>
      <c r="G5751" s="28" t="s">
        <v>1093</v>
      </c>
      <c r="H5751" s="28" t="s">
        <v>1092</v>
      </c>
      <c r="I5751" s="28" t="s">
        <v>5</v>
      </c>
      <c r="J5751" s="28" t="s">
        <v>2652</v>
      </c>
    </row>
    <row r="5752" spans="2:10" ht="12.6" customHeight="1" x14ac:dyDescent="0.3">
      <c r="B5752" s="29">
        <f>VLOOKUP($J5749,ASBVs!$A$2:$AP$1041,11,FALSE)</f>
        <v>0.62</v>
      </c>
      <c r="C5752" s="29">
        <f>VLOOKUP($J5749,ASBVs!$A$2:$AP$1041,13,FALSE)</f>
        <v>8.25</v>
      </c>
      <c r="D5752" s="29">
        <f>VLOOKUP($J5749,ASBVs!$A$2:$AP$1041,15,FALSE)</f>
        <v>14.88</v>
      </c>
      <c r="E5752" s="29">
        <f>VLOOKUP($J5749,ASBVs!$A$2:$AP$1041,17,FALSE)</f>
        <v>-0.22</v>
      </c>
      <c r="F5752" s="29">
        <f>VLOOKUP($J5749,ASBVs!$A$2:$AP$1041,19,FALSE)</f>
        <v>1.3</v>
      </c>
      <c r="G5752" s="39">
        <f>VLOOKUP($J5749,ASBVs!$A$2:$AP$1041,41,FALSE)</f>
        <v>0.41</v>
      </c>
      <c r="H5752" s="39">
        <f>VLOOKUP($J5749,ASBVs!$A$2:$AP$1041,39,FALSE)</f>
        <v>0.33</v>
      </c>
      <c r="I5752" s="29">
        <f>VLOOKUP($J5749,ASBVs!$A$2:$AP$1041,21,FALSE)</f>
        <v>0.57999999999999996</v>
      </c>
      <c r="J5752" s="39">
        <f>VLOOKUP($J5749,ASBVs!$A$2:$AP$1041,31,FALSE)</f>
        <v>0.28999999999999998</v>
      </c>
    </row>
    <row r="5753" spans="2:10" ht="12.6" customHeight="1" x14ac:dyDescent="0.3">
      <c r="B5753" s="29">
        <f>VLOOKUP($J5749,ASBVs!$A$2:$AP$1041,12,FALSE)</f>
        <v>62</v>
      </c>
      <c r="C5753" s="29">
        <f>VLOOKUP($J5749,ASBVs!$A$2:$AP$1041,14,FALSE)</f>
        <v>67</v>
      </c>
      <c r="D5753" s="29">
        <f>VLOOKUP($J5749,ASBVs!$A$2:$AP$1041,16,FALSE)</f>
        <v>59</v>
      </c>
      <c r="E5753" s="29">
        <f>VLOOKUP($J5749,ASBVs!$A$2:$AP$1041,18,FALSE)</f>
        <v>62</v>
      </c>
      <c r="F5753" s="29">
        <f>VLOOKUP($J5749,ASBVs!$A$2:$AP$1041,20,FALSE)</f>
        <v>62</v>
      </c>
      <c r="G5753" s="29">
        <f>VLOOKUP($J5749,ASBVs!$A$2:$AP$1041,42,FALSE)</f>
        <v>52</v>
      </c>
      <c r="H5753" s="29">
        <f>VLOOKUP($J5749,ASBVs!$A$2:$AP$1041,40,FALSE)</f>
        <v>45</v>
      </c>
      <c r="I5753" s="29">
        <f>VLOOKUP($J5749,ASBVs!$A$2:$AP$1041,22,FALSE)</f>
        <v>54</v>
      </c>
      <c r="J5753" s="29">
        <f>VLOOKUP($J5749,ASBVs!$A$2:$AP$1041,32,FALSE)</f>
        <v>50</v>
      </c>
    </row>
    <row r="5754" spans="2:10" ht="12.6" customHeight="1" x14ac:dyDescent="0.3">
      <c r="B5754" s="31" t="s">
        <v>1089</v>
      </c>
      <c r="C5754" s="27" t="s">
        <v>1090</v>
      </c>
      <c r="D5754" s="27" t="s">
        <v>1091</v>
      </c>
      <c r="E5754" s="27" t="s">
        <v>8</v>
      </c>
      <c r="F5754" s="27" t="s">
        <v>6</v>
      </c>
      <c r="G5754" s="27" t="s">
        <v>7</v>
      </c>
      <c r="H5754" s="27" t="s">
        <v>2638</v>
      </c>
      <c r="I5754" s="85" t="s">
        <v>2700</v>
      </c>
      <c r="J5754" s="86"/>
    </row>
    <row r="5755" spans="2:10" ht="12.6" customHeight="1" x14ac:dyDescent="0.3">
      <c r="B5755" s="30">
        <f>VLOOKUP($J5749,ASBVs!$A$2:$AP$1041,33,FALSE)</f>
        <v>7.0000000000000007E-2</v>
      </c>
      <c r="C5755" s="30">
        <f>VLOOKUP($J5749,ASBVs!$A$2:$AP$1041,35,FALSE)</f>
        <v>0.24</v>
      </c>
      <c r="D5755" s="30">
        <f>VLOOKUP($J5749,ASBVs!$A$2:$AP$1041,37,FALSE)</f>
        <v>0.02</v>
      </c>
      <c r="E5755" s="32">
        <f>VLOOKUP($J5749,ASBVs!$A$2:$AP$1041,29,FALSE)</f>
        <v>4.41</v>
      </c>
      <c r="F5755" s="32">
        <f>VLOOKUP($J5749,ASBVs!$A$2:$AP$1041,23,FALSE)</f>
        <v>-0.4</v>
      </c>
      <c r="G5755" s="32">
        <f>VLOOKUP($J5749,ASBVs!$A$2:$AP$1041,25,FALSE)</f>
        <v>2.84</v>
      </c>
      <c r="H5755" s="32">
        <f>VLOOKUP($J5749,ASBVs!$A$2:$AP$1041,27,FALSE)</f>
        <v>1.59</v>
      </c>
      <c r="I5755" s="86"/>
      <c r="J5755" s="86"/>
    </row>
    <row r="5756" spans="2:10" ht="12.6" customHeight="1" x14ac:dyDescent="0.3">
      <c r="B5756" s="33">
        <f>VLOOKUP($J5749,ASBVs!$A$2:$AP$1041,34,FALSE)</f>
        <v>39</v>
      </c>
      <c r="C5756" s="33">
        <f>VLOOKUP($J5749,ASBVs!$A$2:$AP$1041,36,FALSE)</f>
        <v>48</v>
      </c>
      <c r="D5756" s="33">
        <f>VLOOKUP($J5749,ASBVs!$A$2:$AP$1041,38,FALSE)</f>
        <v>32</v>
      </c>
      <c r="E5756" s="33">
        <f>VLOOKUP($J5749,ASBVs!$A$2:$AP$1041,30,FALSE)</f>
        <v>57</v>
      </c>
      <c r="F5756" s="33">
        <f>VLOOKUP($J5749,ASBVs!$A$2:$AP$1041,24,FALSE)</f>
        <v>46</v>
      </c>
      <c r="G5756" s="33">
        <f>VLOOKUP($J5749,ASBVs!$A$2:$AP$1041,26,FALSE)</f>
        <v>45</v>
      </c>
      <c r="H5756" s="33">
        <f>VLOOKUP($J5749,ASBVs!$A$2:$AP$1041,28,FALSE)</f>
        <v>49</v>
      </c>
      <c r="I5756" s="99">
        <f>VLOOKUP($J5749,ASBVs!$A$2:$AQ$1041,43,FALSE)</f>
        <v>8.83</v>
      </c>
      <c r="J5756" s="79"/>
    </row>
    <row r="5757" spans="2:10" ht="12.6" customHeight="1" x14ac:dyDescent="0.3">
      <c r="B5757" s="87" t="s">
        <v>2695</v>
      </c>
      <c r="C5757" s="88"/>
      <c r="D5757" s="89" t="s">
        <v>2699</v>
      </c>
      <c r="E5757" s="90"/>
      <c r="F5757" s="91" t="str">
        <f>VLOOKUP($J5749,ASBVs!$A$2:$F$1041,6,FALSE)</f>
        <v xml:space="preserve">Young Gun </v>
      </c>
      <c r="G5757" s="34" t="s">
        <v>2669</v>
      </c>
      <c r="H5757" s="35" t="str">
        <f>VLOOKUP($J5749,ASBVs!$A$2:$AU$1041,46,FALSE)</f>
        <v>2</v>
      </c>
      <c r="I5757" s="34" t="s">
        <v>2670</v>
      </c>
      <c r="J5757" s="35" t="str">
        <f>VLOOKUP($J5749,ASBVs!$A$2:$AU$1041,47,FALSE)</f>
        <v>3</v>
      </c>
    </row>
    <row r="5758" spans="2:10" ht="12.6" customHeight="1" x14ac:dyDescent="0.3">
      <c r="B5758" s="93">
        <f>VLOOKUP($J5749,ASBVs!$A$2:$AS$1041,45,FALSE)</f>
        <v>125.24</v>
      </c>
      <c r="C5758" s="94"/>
      <c r="D5758" s="93">
        <f>VLOOKUP($J5749,ASBVs!$A$2:$AS$1041,44,FALSE)</f>
        <v>159.41</v>
      </c>
      <c r="E5758" s="94"/>
      <c r="F5758" s="92"/>
      <c r="G5758" s="34" t="s">
        <v>2671</v>
      </c>
      <c r="H5758" s="35" t="str">
        <f>VLOOKUP($J5749,ASBVs!$A$2:$AW$1041,48,FALSE)</f>
        <v>2</v>
      </c>
      <c r="I5758" s="34" t="s">
        <v>2672</v>
      </c>
      <c r="J5758" s="35">
        <f>VLOOKUP($J5749,ASBVs!$A$2:$AW$1041,49,FALSE)</f>
        <v>3</v>
      </c>
    </row>
    <row r="5759" spans="2:10" ht="12.6" customHeight="1" x14ac:dyDescent="0.3">
      <c r="B5759" s="36" t="s">
        <v>2696</v>
      </c>
      <c r="C5759" s="95" t="str">
        <f>VLOOKUP($J5749,ASBVs!$A$2:$E$1041,5,FALSE)</f>
        <v xml:space="preserve">Individual </v>
      </c>
      <c r="D5759" s="96"/>
      <c r="E5759" s="97" t="s">
        <v>2697</v>
      </c>
      <c r="F5759" s="98"/>
      <c r="G5759" s="74"/>
      <c r="H5759" s="75"/>
      <c r="I5759" s="37" t="s">
        <v>2698</v>
      </c>
      <c r="J5759" s="38"/>
    </row>
    <row r="5761" spans="2:10" ht="12.6" customHeight="1" x14ac:dyDescent="0.3">
      <c r="B5761" s="76" t="s">
        <v>2692</v>
      </c>
      <c r="C5761" s="77"/>
      <c r="D5761" s="20" t="str">
        <f>VLOOKUP($J5761,ASBVs!$A$2:$B$1041,2,FALSE)</f>
        <v>224571</v>
      </c>
      <c r="E5761" s="21"/>
      <c r="F5761" s="22" t="str">
        <f>VLOOKUP($J5761,ASBVs!$A$2:$J$1041,10,FALSE)</f>
        <v>Twin</v>
      </c>
      <c r="G5761" s="78" t="str">
        <f>VLOOKUP($J5761,ASBVs!$A$2:$AX$1041,50,FALSE)</f>
        <v xml:space="preserve"> </v>
      </c>
      <c r="H5761" s="79"/>
      <c r="I5761" s="23" t="s">
        <v>2693</v>
      </c>
      <c r="J5761" s="24">
        <v>471</v>
      </c>
    </row>
    <row r="5762" spans="2:10" ht="12.6" customHeight="1" x14ac:dyDescent="0.3">
      <c r="B5762" s="25" t="s">
        <v>2694</v>
      </c>
      <c r="C5762" s="80" t="str">
        <f>VLOOKUP($J5761,ASBVs!$A$2:$H$1041,8,FALSE)</f>
        <v>213926</v>
      </c>
      <c r="D5762" s="80"/>
      <c r="E5762" s="81"/>
      <c r="F5762" s="26" t="s">
        <v>2639</v>
      </c>
      <c r="G5762" s="82">
        <f>VLOOKUP($J5761,ASBVs!$A$2:$I$1041,9,FALSE)</f>
        <v>44710</v>
      </c>
      <c r="H5762" s="83"/>
      <c r="I5762" s="83"/>
      <c r="J5762" s="84"/>
    </row>
    <row r="5763" spans="2:10" ht="12.6" customHeight="1" x14ac:dyDescent="0.3">
      <c r="B5763" s="27" t="s">
        <v>0</v>
      </c>
      <c r="C5763" s="28" t="s">
        <v>1</v>
      </c>
      <c r="D5763" s="28" t="s">
        <v>2</v>
      </c>
      <c r="E5763" s="28" t="s">
        <v>3</v>
      </c>
      <c r="F5763" s="27" t="s">
        <v>4</v>
      </c>
      <c r="G5763" s="28" t="s">
        <v>1093</v>
      </c>
      <c r="H5763" s="28" t="s">
        <v>1092</v>
      </c>
      <c r="I5763" s="28" t="s">
        <v>5</v>
      </c>
      <c r="J5763" s="28" t="s">
        <v>2652</v>
      </c>
    </row>
    <row r="5764" spans="2:10" ht="12.6" customHeight="1" x14ac:dyDescent="0.3">
      <c r="B5764" s="29">
        <f>VLOOKUP($J5761,ASBVs!$A$2:$AP$1041,11,FALSE)</f>
        <v>0.37</v>
      </c>
      <c r="C5764" s="29">
        <f>VLOOKUP($J5761,ASBVs!$A$2:$AP$1041,13,FALSE)</f>
        <v>8.3800000000000008</v>
      </c>
      <c r="D5764" s="29">
        <f>VLOOKUP($J5761,ASBVs!$A$2:$AP$1041,15,FALSE)</f>
        <v>13.8</v>
      </c>
      <c r="E5764" s="29">
        <f>VLOOKUP($J5761,ASBVs!$A$2:$AP$1041,17,FALSE)</f>
        <v>-0.49</v>
      </c>
      <c r="F5764" s="29">
        <f>VLOOKUP($J5761,ASBVs!$A$2:$AP$1041,19,FALSE)</f>
        <v>1.33</v>
      </c>
      <c r="G5764" s="39">
        <f>VLOOKUP($J5761,ASBVs!$A$2:$AP$1041,41,FALSE)</f>
        <v>0.37</v>
      </c>
      <c r="H5764" s="39">
        <f>VLOOKUP($J5761,ASBVs!$A$2:$AP$1041,39,FALSE)</f>
        <v>0.26</v>
      </c>
      <c r="I5764" s="29">
        <f>VLOOKUP($J5761,ASBVs!$A$2:$AP$1041,21,FALSE)</f>
        <v>0.78</v>
      </c>
      <c r="J5764" s="39">
        <f>VLOOKUP($J5761,ASBVs!$A$2:$AP$1041,31,FALSE)</f>
        <v>0.26</v>
      </c>
    </row>
    <row r="5765" spans="2:10" ht="12.6" customHeight="1" x14ac:dyDescent="0.3">
      <c r="B5765" s="29">
        <f>VLOOKUP($J5761,ASBVs!$A$2:$AP$1041,12,FALSE)</f>
        <v>64</v>
      </c>
      <c r="C5765" s="29">
        <f>VLOOKUP($J5761,ASBVs!$A$2:$AP$1041,14,FALSE)</f>
        <v>69</v>
      </c>
      <c r="D5765" s="29">
        <f>VLOOKUP($J5761,ASBVs!$A$2:$AP$1041,16,FALSE)</f>
        <v>56</v>
      </c>
      <c r="E5765" s="29">
        <f>VLOOKUP($J5761,ASBVs!$A$2:$AP$1041,18,FALSE)</f>
        <v>62</v>
      </c>
      <c r="F5765" s="29">
        <f>VLOOKUP($J5761,ASBVs!$A$2:$AP$1041,20,FALSE)</f>
        <v>64</v>
      </c>
      <c r="G5765" s="29">
        <f>VLOOKUP($J5761,ASBVs!$A$2:$AP$1041,42,FALSE)</f>
        <v>46</v>
      </c>
      <c r="H5765" s="29">
        <f>VLOOKUP($J5761,ASBVs!$A$2:$AP$1041,40,FALSE)</f>
        <v>41</v>
      </c>
      <c r="I5765" s="29">
        <f>VLOOKUP($J5761,ASBVs!$A$2:$AP$1041,22,FALSE)</f>
        <v>52</v>
      </c>
      <c r="J5765" s="29">
        <f>VLOOKUP($J5761,ASBVs!$A$2:$AP$1041,32,FALSE)</f>
        <v>44</v>
      </c>
    </row>
    <row r="5766" spans="2:10" ht="12.6" customHeight="1" x14ac:dyDescent="0.3">
      <c r="B5766" s="31" t="s">
        <v>1089</v>
      </c>
      <c r="C5766" s="27" t="s">
        <v>1090</v>
      </c>
      <c r="D5766" s="27" t="s">
        <v>1091</v>
      </c>
      <c r="E5766" s="27" t="s">
        <v>8</v>
      </c>
      <c r="F5766" s="27" t="s">
        <v>6</v>
      </c>
      <c r="G5766" s="27" t="s">
        <v>7</v>
      </c>
      <c r="H5766" s="27" t="s">
        <v>2638</v>
      </c>
      <c r="I5766" s="85" t="s">
        <v>2700</v>
      </c>
      <c r="J5766" s="86"/>
    </row>
    <row r="5767" spans="2:10" ht="12.6" customHeight="1" x14ac:dyDescent="0.3">
      <c r="B5767" s="30">
        <f>VLOOKUP($J5761,ASBVs!$A$2:$AP$1041,33,FALSE)</f>
        <v>0.05</v>
      </c>
      <c r="C5767" s="30">
        <f>VLOOKUP($J5761,ASBVs!$A$2:$AP$1041,35,FALSE)</f>
        <v>0.21</v>
      </c>
      <c r="D5767" s="30">
        <f>VLOOKUP($J5761,ASBVs!$A$2:$AP$1041,37,FALSE)</f>
        <v>0.02</v>
      </c>
      <c r="E5767" s="32">
        <f>VLOOKUP($J5761,ASBVs!$A$2:$AP$1041,29,FALSE)</f>
        <v>4.6399999999999997</v>
      </c>
      <c r="F5767" s="32">
        <f>VLOOKUP($J5761,ASBVs!$A$2:$AP$1041,23,FALSE)</f>
        <v>-0.19</v>
      </c>
      <c r="G5767" s="32">
        <f>VLOOKUP($J5761,ASBVs!$A$2:$AP$1041,25,FALSE)</f>
        <v>4.34</v>
      </c>
      <c r="H5767" s="32">
        <f>VLOOKUP($J5761,ASBVs!$A$2:$AP$1041,27,FALSE)</f>
        <v>1.37</v>
      </c>
      <c r="I5767" s="86"/>
      <c r="J5767" s="86"/>
    </row>
    <row r="5768" spans="2:10" ht="12.6" customHeight="1" x14ac:dyDescent="0.3">
      <c r="B5768" s="33">
        <f>VLOOKUP($J5761,ASBVs!$A$2:$AP$1041,34,FALSE)</f>
        <v>35</v>
      </c>
      <c r="C5768" s="33">
        <f>VLOOKUP($J5761,ASBVs!$A$2:$AP$1041,36,FALSE)</f>
        <v>44</v>
      </c>
      <c r="D5768" s="33">
        <f>VLOOKUP($J5761,ASBVs!$A$2:$AP$1041,38,FALSE)</f>
        <v>29</v>
      </c>
      <c r="E5768" s="33">
        <f>VLOOKUP($J5761,ASBVs!$A$2:$AP$1041,30,FALSE)</f>
        <v>58</v>
      </c>
      <c r="F5768" s="33">
        <f>VLOOKUP($J5761,ASBVs!$A$2:$AP$1041,24,FALSE)</f>
        <v>42</v>
      </c>
      <c r="G5768" s="33">
        <f>VLOOKUP($J5761,ASBVs!$A$2:$AP$1041,26,FALSE)</f>
        <v>42</v>
      </c>
      <c r="H5768" s="33">
        <f>VLOOKUP($J5761,ASBVs!$A$2:$AP$1041,28,FALSE)</f>
        <v>46</v>
      </c>
      <c r="I5768" s="99">
        <f>VLOOKUP($J5761,ASBVs!$A$2:$AQ$1041,43,FALSE)</f>
        <v>9.16</v>
      </c>
      <c r="J5768" s="79"/>
    </row>
    <row r="5769" spans="2:10" ht="12.6" customHeight="1" x14ac:dyDescent="0.3">
      <c r="B5769" s="87" t="s">
        <v>2695</v>
      </c>
      <c r="C5769" s="88"/>
      <c r="D5769" s="89" t="s">
        <v>2699</v>
      </c>
      <c r="E5769" s="90"/>
      <c r="F5769" s="91" t="str">
        <f>VLOOKUP($J5761,ASBVs!$A$2:$F$1041,6,FALSE)</f>
        <v xml:space="preserve"> </v>
      </c>
      <c r="G5769" s="34" t="s">
        <v>2669</v>
      </c>
      <c r="H5769" s="35" t="str">
        <f>VLOOKUP($J5761,ASBVs!$A$2:$AU$1041,46,FALSE)</f>
        <v>3</v>
      </c>
      <c r="I5769" s="34" t="s">
        <v>2670</v>
      </c>
      <c r="J5769" s="35" t="str">
        <f>VLOOKUP($J5761,ASBVs!$A$2:$AU$1041,47,FALSE)</f>
        <v>2</v>
      </c>
    </row>
    <row r="5770" spans="2:10" ht="12.6" customHeight="1" x14ac:dyDescent="0.3">
      <c r="B5770" s="93">
        <f>VLOOKUP($J5761,ASBVs!$A$2:$AS$1041,45,FALSE)</f>
        <v>126.02</v>
      </c>
      <c r="C5770" s="94"/>
      <c r="D5770" s="93">
        <f>VLOOKUP($J5761,ASBVs!$A$2:$AS$1041,44,FALSE)</f>
        <v>153.5</v>
      </c>
      <c r="E5770" s="94"/>
      <c r="F5770" s="92"/>
      <c r="G5770" s="34" t="s">
        <v>2671</v>
      </c>
      <c r="H5770" s="35" t="str">
        <f>VLOOKUP($J5761,ASBVs!$A$2:$AW$1041,48,FALSE)</f>
        <v>2</v>
      </c>
      <c r="I5770" s="34" t="s">
        <v>2672</v>
      </c>
      <c r="J5770" s="35">
        <f>VLOOKUP($J5761,ASBVs!$A$2:$AW$1041,49,FALSE)</f>
        <v>3</v>
      </c>
    </row>
    <row r="5771" spans="2:10" ht="12.6" customHeight="1" x14ac:dyDescent="0.3">
      <c r="B5771" s="36" t="s">
        <v>2696</v>
      </c>
      <c r="C5771" s="95" t="str">
        <f>VLOOKUP($J5761,ASBVs!$A$2:$E$1041,5,FALSE)</f>
        <v xml:space="preserve">Individual </v>
      </c>
      <c r="D5771" s="96"/>
      <c r="E5771" s="97" t="s">
        <v>2697</v>
      </c>
      <c r="F5771" s="98"/>
      <c r="G5771" s="74"/>
      <c r="H5771" s="75"/>
      <c r="I5771" s="37" t="s">
        <v>2698</v>
      </c>
      <c r="J5771" s="38"/>
    </row>
    <row r="5773" spans="2:10" ht="12.6" customHeight="1" x14ac:dyDescent="0.3">
      <c r="B5773" s="76" t="s">
        <v>2692</v>
      </c>
      <c r="C5773" s="77"/>
      <c r="D5773" s="20" t="str">
        <f>VLOOKUP($J5773,ASBVs!$A$2:$B$1041,2,FALSE)</f>
        <v>225867</v>
      </c>
      <c r="E5773" s="21"/>
      <c r="F5773" s="22" t="str">
        <f>VLOOKUP($J5773,ASBVs!$A$2:$J$1041,10,FALSE)</f>
        <v>Single</v>
      </c>
      <c r="G5773" s="78" t="str">
        <f>VLOOKUP($J5773,ASBVs!$A$2:$AX$1041,50,FALSE)</f>
        <v xml:space="preserve"> </v>
      </c>
      <c r="H5773" s="79"/>
      <c r="I5773" s="23" t="s">
        <v>2693</v>
      </c>
      <c r="J5773" s="24">
        <v>472</v>
      </c>
    </row>
    <row r="5774" spans="2:10" ht="12.6" customHeight="1" x14ac:dyDescent="0.3">
      <c r="B5774" s="25" t="s">
        <v>2694</v>
      </c>
      <c r="C5774" s="80" t="str">
        <f>VLOOKUP($J5773,ASBVs!$A$2:$H$1041,8,FALSE)</f>
        <v>214627</v>
      </c>
      <c r="D5774" s="80"/>
      <c r="E5774" s="81"/>
      <c r="F5774" s="26" t="s">
        <v>2639</v>
      </c>
      <c r="G5774" s="82">
        <f>VLOOKUP($J5773,ASBVs!$A$2:$I$1041,9,FALSE)</f>
        <v>44732</v>
      </c>
      <c r="H5774" s="83"/>
      <c r="I5774" s="83"/>
      <c r="J5774" s="84"/>
    </row>
    <row r="5775" spans="2:10" ht="12.6" customHeight="1" x14ac:dyDescent="0.3">
      <c r="B5775" s="27" t="s">
        <v>0</v>
      </c>
      <c r="C5775" s="28" t="s">
        <v>1</v>
      </c>
      <c r="D5775" s="28" t="s">
        <v>2</v>
      </c>
      <c r="E5775" s="28" t="s">
        <v>3</v>
      </c>
      <c r="F5775" s="27" t="s">
        <v>4</v>
      </c>
      <c r="G5775" s="28" t="s">
        <v>1093</v>
      </c>
      <c r="H5775" s="28" t="s">
        <v>1092</v>
      </c>
      <c r="I5775" s="28" t="s">
        <v>5</v>
      </c>
      <c r="J5775" s="28" t="s">
        <v>2652</v>
      </c>
    </row>
    <row r="5776" spans="2:10" ht="12.6" customHeight="1" x14ac:dyDescent="0.3">
      <c r="B5776" s="29">
        <f>VLOOKUP($J5773,ASBVs!$A$2:$AP$1041,11,FALSE)</f>
        <v>0.37</v>
      </c>
      <c r="C5776" s="29">
        <f>VLOOKUP($J5773,ASBVs!$A$2:$AP$1041,13,FALSE)</f>
        <v>10.18</v>
      </c>
      <c r="D5776" s="29">
        <f>VLOOKUP($J5773,ASBVs!$A$2:$AP$1041,15,FALSE)</f>
        <v>18.239999999999998</v>
      </c>
      <c r="E5776" s="29">
        <f>VLOOKUP($J5773,ASBVs!$A$2:$AP$1041,17,FALSE)</f>
        <v>0.82</v>
      </c>
      <c r="F5776" s="29">
        <f>VLOOKUP($J5773,ASBVs!$A$2:$AP$1041,19,FALSE)</f>
        <v>2.37</v>
      </c>
      <c r="G5776" s="39">
        <f>VLOOKUP($J5773,ASBVs!$A$2:$AP$1041,41,FALSE)</f>
        <v>0.45</v>
      </c>
      <c r="H5776" s="39">
        <f>VLOOKUP($J5773,ASBVs!$A$2:$AP$1041,39,FALSE)</f>
        <v>0.28999999999999998</v>
      </c>
      <c r="I5776" s="29">
        <f>VLOOKUP($J5773,ASBVs!$A$2:$AP$1041,21,FALSE)</f>
        <v>0.24</v>
      </c>
      <c r="J5776" s="39">
        <f>VLOOKUP($J5773,ASBVs!$A$2:$AP$1041,31,FALSE)</f>
        <v>0.31</v>
      </c>
    </row>
    <row r="5777" spans="2:10" ht="12.6" customHeight="1" x14ac:dyDescent="0.3">
      <c r="B5777" s="29">
        <f>VLOOKUP($J5773,ASBVs!$A$2:$AP$1041,12,FALSE)</f>
        <v>64</v>
      </c>
      <c r="C5777" s="29">
        <f>VLOOKUP($J5773,ASBVs!$A$2:$AP$1041,14,FALSE)</f>
        <v>69</v>
      </c>
      <c r="D5777" s="29">
        <f>VLOOKUP($J5773,ASBVs!$A$2:$AP$1041,16,FALSE)</f>
        <v>55</v>
      </c>
      <c r="E5777" s="29">
        <f>VLOOKUP($J5773,ASBVs!$A$2:$AP$1041,18,FALSE)</f>
        <v>62</v>
      </c>
      <c r="F5777" s="29">
        <f>VLOOKUP($J5773,ASBVs!$A$2:$AP$1041,20,FALSE)</f>
        <v>64</v>
      </c>
      <c r="G5777" s="29">
        <f>VLOOKUP($J5773,ASBVs!$A$2:$AP$1041,42,FALSE)</f>
        <v>47</v>
      </c>
      <c r="H5777" s="29">
        <f>VLOOKUP($J5773,ASBVs!$A$2:$AP$1041,40,FALSE)</f>
        <v>40</v>
      </c>
      <c r="I5777" s="29">
        <f>VLOOKUP($J5773,ASBVs!$A$2:$AP$1041,22,FALSE)</f>
        <v>47</v>
      </c>
      <c r="J5777" s="29">
        <f>VLOOKUP($J5773,ASBVs!$A$2:$AP$1041,32,FALSE)</f>
        <v>45</v>
      </c>
    </row>
    <row r="5778" spans="2:10" ht="12.6" customHeight="1" x14ac:dyDescent="0.3">
      <c r="B5778" s="31" t="s">
        <v>1089</v>
      </c>
      <c r="C5778" s="27" t="s">
        <v>1090</v>
      </c>
      <c r="D5778" s="27" t="s">
        <v>1091</v>
      </c>
      <c r="E5778" s="27" t="s">
        <v>8</v>
      </c>
      <c r="F5778" s="27" t="s">
        <v>6</v>
      </c>
      <c r="G5778" s="27" t="s">
        <v>7</v>
      </c>
      <c r="H5778" s="27" t="s">
        <v>2638</v>
      </c>
      <c r="I5778" s="85" t="s">
        <v>2700</v>
      </c>
      <c r="J5778" s="86"/>
    </row>
    <row r="5779" spans="2:10" ht="12.6" customHeight="1" x14ac:dyDescent="0.3">
      <c r="B5779" s="30">
        <f>VLOOKUP($J5773,ASBVs!$A$2:$AP$1041,33,FALSE)</f>
        <v>7.0000000000000007E-2</v>
      </c>
      <c r="C5779" s="30">
        <f>VLOOKUP($J5773,ASBVs!$A$2:$AP$1041,35,FALSE)</f>
        <v>0.26</v>
      </c>
      <c r="D5779" s="30">
        <f>VLOOKUP($J5773,ASBVs!$A$2:$AP$1041,37,FALSE)</f>
        <v>1E-3</v>
      </c>
      <c r="E5779" s="32">
        <f>VLOOKUP($J5773,ASBVs!$A$2:$AP$1041,29,FALSE)</f>
        <v>3.98</v>
      </c>
      <c r="F5779" s="32">
        <f>VLOOKUP($J5773,ASBVs!$A$2:$AP$1041,23,FALSE)</f>
        <v>-0.3</v>
      </c>
      <c r="G5779" s="32">
        <f>VLOOKUP($J5773,ASBVs!$A$2:$AP$1041,25,FALSE)</f>
        <v>4.18</v>
      </c>
      <c r="H5779" s="32">
        <f>VLOOKUP($J5773,ASBVs!$A$2:$AP$1041,27,FALSE)</f>
        <v>2.59</v>
      </c>
      <c r="I5779" s="86"/>
      <c r="J5779" s="86"/>
    </row>
    <row r="5780" spans="2:10" ht="12.6" customHeight="1" x14ac:dyDescent="0.3">
      <c r="B5780" s="33">
        <f>VLOOKUP($J5773,ASBVs!$A$2:$AP$1041,34,FALSE)</f>
        <v>36</v>
      </c>
      <c r="C5780" s="33">
        <f>VLOOKUP($J5773,ASBVs!$A$2:$AP$1041,36,FALSE)</f>
        <v>43</v>
      </c>
      <c r="D5780" s="33">
        <f>VLOOKUP($J5773,ASBVs!$A$2:$AP$1041,38,FALSE)</f>
        <v>31</v>
      </c>
      <c r="E5780" s="33">
        <f>VLOOKUP($J5773,ASBVs!$A$2:$AP$1041,30,FALSE)</f>
        <v>58</v>
      </c>
      <c r="F5780" s="33">
        <f>VLOOKUP($J5773,ASBVs!$A$2:$AP$1041,24,FALSE)</f>
        <v>42</v>
      </c>
      <c r="G5780" s="33">
        <f>VLOOKUP($J5773,ASBVs!$A$2:$AP$1041,26,FALSE)</f>
        <v>42</v>
      </c>
      <c r="H5780" s="33">
        <f>VLOOKUP($J5773,ASBVs!$A$2:$AP$1041,28,FALSE)</f>
        <v>46</v>
      </c>
      <c r="I5780" s="99">
        <f>VLOOKUP($J5773,ASBVs!$A$2:$AQ$1041,43,FALSE)</f>
        <v>10.42</v>
      </c>
      <c r="J5780" s="79"/>
    </row>
    <row r="5781" spans="2:10" ht="12.6" customHeight="1" x14ac:dyDescent="0.3">
      <c r="B5781" s="87" t="s">
        <v>2695</v>
      </c>
      <c r="C5781" s="88"/>
      <c r="D5781" s="89" t="s">
        <v>2699</v>
      </c>
      <c r="E5781" s="90"/>
      <c r="F5781" s="91" t="str">
        <f>VLOOKUP($J5773,ASBVs!$A$2:$F$1041,6,FALSE)</f>
        <v xml:space="preserve"> </v>
      </c>
      <c r="G5781" s="34" t="s">
        <v>2669</v>
      </c>
      <c r="H5781" s="35" t="str">
        <f>VLOOKUP($J5773,ASBVs!$A$2:$AU$1041,46,FALSE)</f>
        <v>2</v>
      </c>
      <c r="I5781" s="34" t="s">
        <v>2670</v>
      </c>
      <c r="J5781" s="35" t="str">
        <f>VLOOKUP($J5773,ASBVs!$A$2:$AU$1041,47,FALSE)</f>
        <v>2</v>
      </c>
    </row>
    <row r="5782" spans="2:10" ht="12.6" customHeight="1" x14ac:dyDescent="0.3">
      <c r="B5782" s="93">
        <f>VLOOKUP($J5773,ASBVs!$A$2:$AS$1041,45,FALSE)</f>
        <v>125.86</v>
      </c>
      <c r="C5782" s="94"/>
      <c r="D5782" s="93">
        <f>VLOOKUP($J5773,ASBVs!$A$2:$AS$1041,44,FALSE)</f>
        <v>169.02</v>
      </c>
      <c r="E5782" s="94"/>
      <c r="F5782" s="92"/>
      <c r="G5782" s="34" t="s">
        <v>2671</v>
      </c>
      <c r="H5782" s="35" t="str">
        <f>VLOOKUP($J5773,ASBVs!$A$2:$AW$1041,48,FALSE)</f>
        <v>2</v>
      </c>
      <c r="I5782" s="34" t="s">
        <v>2672</v>
      </c>
      <c r="J5782" s="35">
        <f>VLOOKUP($J5773,ASBVs!$A$2:$AW$1041,49,FALSE)</f>
        <v>3</v>
      </c>
    </row>
    <row r="5783" spans="2:10" ht="12.6" customHeight="1" x14ac:dyDescent="0.3">
      <c r="B5783" s="36" t="s">
        <v>2696</v>
      </c>
      <c r="C5783" s="95" t="str">
        <f>VLOOKUP($J5773,ASBVs!$A$2:$E$1041,5,FALSE)</f>
        <v xml:space="preserve">Individual </v>
      </c>
      <c r="D5783" s="96"/>
      <c r="E5783" s="97" t="s">
        <v>2697</v>
      </c>
      <c r="F5783" s="98"/>
      <c r="G5783" s="74"/>
      <c r="H5783" s="75"/>
      <c r="I5783" s="37" t="s">
        <v>2698</v>
      </c>
      <c r="J5783" s="38"/>
    </row>
    <row r="5785" spans="2:10" ht="12.6" customHeight="1" x14ac:dyDescent="0.3">
      <c r="B5785" s="76" t="s">
        <v>2692</v>
      </c>
      <c r="C5785" s="77"/>
      <c r="D5785" s="20" t="str">
        <f>VLOOKUP($J5785,ASBVs!$A$2:$B$1041,2,FALSE)</f>
        <v>223046</v>
      </c>
      <c r="E5785" s="21"/>
      <c r="F5785" s="22" t="str">
        <f>VLOOKUP($J5785,ASBVs!$A$2:$J$1041,10,FALSE)</f>
        <v>Twin</v>
      </c>
      <c r="G5785" s="78" t="str">
        <f>VLOOKUP($J5785,ASBVs!$A$2:$AX$1041,50,FALSE)</f>
        <v>«««««</v>
      </c>
      <c r="H5785" s="79"/>
      <c r="I5785" s="23" t="s">
        <v>2693</v>
      </c>
      <c r="J5785" s="24">
        <v>473</v>
      </c>
    </row>
    <row r="5786" spans="2:10" ht="12.6" customHeight="1" x14ac:dyDescent="0.3">
      <c r="B5786" s="25" t="s">
        <v>2694</v>
      </c>
      <c r="C5786" s="80" t="str">
        <f>VLOOKUP($J5785,ASBVs!$A$2:$H$1041,8,FALSE)</f>
        <v>193431</v>
      </c>
      <c r="D5786" s="80"/>
      <c r="E5786" s="81"/>
      <c r="F5786" s="26" t="s">
        <v>2639</v>
      </c>
      <c r="G5786" s="82">
        <f>VLOOKUP($J5785,ASBVs!$A$2:$I$1041,9,FALSE)</f>
        <v>44682</v>
      </c>
      <c r="H5786" s="83"/>
      <c r="I5786" s="83"/>
      <c r="J5786" s="84"/>
    </row>
    <row r="5787" spans="2:10" ht="12.6" customHeight="1" x14ac:dyDescent="0.3">
      <c r="B5787" s="27" t="s">
        <v>0</v>
      </c>
      <c r="C5787" s="28" t="s">
        <v>1</v>
      </c>
      <c r="D5787" s="28" t="s">
        <v>2</v>
      </c>
      <c r="E5787" s="28" t="s">
        <v>3</v>
      </c>
      <c r="F5787" s="27" t="s">
        <v>4</v>
      </c>
      <c r="G5787" s="28" t="s">
        <v>1093</v>
      </c>
      <c r="H5787" s="28" t="s">
        <v>1092</v>
      </c>
      <c r="I5787" s="28" t="s">
        <v>5</v>
      </c>
      <c r="J5787" s="28" t="s">
        <v>2652</v>
      </c>
    </row>
    <row r="5788" spans="2:10" ht="12.6" customHeight="1" x14ac:dyDescent="0.3">
      <c r="B5788" s="29">
        <f>VLOOKUP($J5785,ASBVs!$A$2:$AP$1041,11,FALSE)</f>
        <v>0.46</v>
      </c>
      <c r="C5788" s="29">
        <f>VLOOKUP($J5785,ASBVs!$A$2:$AP$1041,13,FALSE)</f>
        <v>8.44</v>
      </c>
      <c r="D5788" s="29">
        <f>VLOOKUP($J5785,ASBVs!$A$2:$AP$1041,15,FALSE)</f>
        <v>11.9</v>
      </c>
      <c r="E5788" s="29">
        <f>VLOOKUP($J5785,ASBVs!$A$2:$AP$1041,17,FALSE)</f>
        <v>-0.31</v>
      </c>
      <c r="F5788" s="29">
        <f>VLOOKUP($J5785,ASBVs!$A$2:$AP$1041,19,FALSE)</f>
        <v>1.49</v>
      </c>
      <c r="G5788" s="39">
        <f>VLOOKUP($J5785,ASBVs!$A$2:$AP$1041,41,FALSE)</f>
        <v>0.34</v>
      </c>
      <c r="H5788" s="39">
        <f>VLOOKUP($J5785,ASBVs!$A$2:$AP$1041,39,FALSE)</f>
        <v>0.19</v>
      </c>
      <c r="I5788" s="29">
        <f>VLOOKUP($J5785,ASBVs!$A$2:$AP$1041,21,FALSE)</f>
        <v>0.89</v>
      </c>
      <c r="J5788" s="39">
        <f>VLOOKUP($J5785,ASBVs!$A$2:$AP$1041,31,FALSE)</f>
        <v>0.23</v>
      </c>
    </row>
    <row r="5789" spans="2:10" ht="12.6" customHeight="1" x14ac:dyDescent="0.3">
      <c r="B5789" s="29">
        <f>VLOOKUP($J5785,ASBVs!$A$2:$AP$1041,12,FALSE)</f>
        <v>65</v>
      </c>
      <c r="C5789" s="29">
        <f>VLOOKUP($J5785,ASBVs!$A$2:$AP$1041,14,FALSE)</f>
        <v>71</v>
      </c>
      <c r="D5789" s="29">
        <f>VLOOKUP($J5785,ASBVs!$A$2:$AP$1041,16,FALSE)</f>
        <v>62</v>
      </c>
      <c r="E5789" s="29">
        <f>VLOOKUP($J5785,ASBVs!$A$2:$AP$1041,18,FALSE)</f>
        <v>70</v>
      </c>
      <c r="F5789" s="29">
        <f>VLOOKUP($J5785,ASBVs!$A$2:$AP$1041,20,FALSE)</f>
        <v>68</v>
      </c>
      <c r="G5789" s="29">
        <f>VLOOKUP($J5785,ASBVs!$A$2:$AP$1041,42,FALSE)</f>
        <v>55</v>
      </c>
      <c r="H5789" s="29">
        <f>VLOOKUP($J5785,ASBVs!$A$2:$AP$1041,40,FALSE)</f>
        <v>47</v>
      </c>
      <c r="I5789" s="29">
        <f>VLOOKUP($J5785,ASBVs!$A$2:$AP$1041,22,FALSE)</f>
        <v>60</v>
      </c>
      <c r="J5789" s="29">
        <f>VLOOKUP($J5785,ASBVs!$A$2:$AP$1041,32,FALSE)</f>
        <v>53</v>
      </c>
    </row>
    <row r="5790" spans="2:10" ht="12.6" customHeight="1" x14ac:dyDescent="0.3">
      <c r="B5790" s="31" t="s">
        <v>1089</v>
      </c>
      <c r="C5790" s="27" t="s">
        <v>1090</v>
      </c>
      <c r="D5790" s="27" t="s">
        <v>1091</v>
      </c>
      <c r="E5790" s="27" t="s">
        <v>8</v>
      </c>
      <c r="F5790" s="27" t="s">
        <v>6</v>
      </c>
      <c r="G5790" s="27" t="s">
        <v>7</v>
      </c>
      <c r="H5790" s="27" t="s">
        <v>2638</v>
      </c>
      <c r="I5790" s="85" t="s">
        <v>2700</v>
      </c>
      <c r="J5790" s="86"/>
    </row>
    <row r="5791" spans="2:10" ht="12.6" customHeight="1" x14ac:dyDescent="0.3">
      <c r="B5791" s="30">
        <f>VLOOKUP($J5785,ASBVs!$A$2:$AP$1041,33,FALSE)</f>
        <v>0.04</v>
      </c>
      <c r="C5791" s="30">
        <f>VLOOKUP($J5785,ASBVs!$A$2:$AP$1041,35,FALSE)</f>
        <v>0.15</v>
      </c>
      <c r="D5791" s="30">
        <f>VLOOKUP($J5785,ASBVs!$A$2:$AP$1041,37,FALSE)</f>
        <v>0.02</v>
      </c>
      <c r="E5791" s="32">
        <f>VLOOKUP($J5785,ASBVs!$A$2:$AP$1041,29,FALSE)</f>
        <v>4.6900000000000004</v>
      </c>
      <c r="F5791" s="32">
        <f>VLOOKUP($J5785,ASBVs!$A$2:$AP$1041,23,FALSE)</f>
        <v>-0.12</v>
      </c>
      <c r="G5791" s="32">
        <f>VLOOKUP($J5785,ASBVs!$A$2:$AP$1041,25,FALSE)</f>
        <v>4.34</v>
      </c>
      <c r="H5791" s="32">
        <f>VLOOKUP($J5785,ASBVs!$A$2:$AP$1041,27,FALSE)</f>
        <v>1.64</v>
      </c>
      <c r="I5791" s="86"/>
      <c r="J5791" s="86"/>
    </row>
    <row r="5792" spans="2:10" ht="12.6" customHeight="1" x14ac:dyDescent="0.3">
      <c r="B5792" s="33">
        <f>VLOOKUP($J5785,ASBVs!$A$2:$AP$1041,34,FALSE)</f>
        <v>42</v>
      </c>
      <c r="C5792" s="33">
        <f>VLOOKUP($J5785,ASBVs!$A$2:$AP$1041,36,FALSE)</f>
        <v>50</v>
      </c>
      <c r="D5792" s="33">
        <f>VLOOKUP($J5785,ASBVs!$A$2:$AP$1041,38,FALSE)</f>
        <v>35</v>
      </c>
      <c r="E5792" s="33">
        <f>VLOOKUP($J5785,ASBVs!$A$2:$AP$1041,30,FALSE)</f>
        <v>61</v>
      </c>
      <c r="F5792" s="33">
        <f>VLOOKUP($J5785,ASBVs!$A$2:$AP$1041,24,FALSE)</f>
        <v>47</v>
      </c>
      <c r="G5792" s="33">
        <f>VLOOKUP($J5785,ASBVs!$A$2:$AP$1041,26,FALSE)</f>
        <v>47</v>
      </c>
      <c r="H5792" s="33">
        <f>VLOOKUP($J5785,ASBVs!$A$2:$AP$1041,28,FALSE)</f>
        <v>54</v>
      </c>
      <c r="I5792" s="99">
        <f>VLOOKUP($J5785,ASBVs!$A$2:$AQ$1041,43,FALSE)</f>
        <v>9.33</v>
      </c>
      <c r="J5792" s="79"/>
    </row>
    <row r="5793" spans="2:10" ht="12.6" customHeight="1" x14ac:dyDescent="0.3">
      <c r="B5793" s="87" t="s">
        <v>2695</v>
      </c>
      <c r="C5793" s="88"/>
      <c r="D5793" s="89" t="s">
        <v>2699</v>
      </c>
      <c r="E5793" s="90"/>
      <c r="F5793" s="91" t="str">
        <f>VLOOKUP($J5785,ASBVs!$A$2:$F$1041,6,FALSE)</f>
        <v xml:space="preserve"> </v>
      </c>
      <c r="G5793" s="34" t="s">
        <v>2669</v>
      </c>
      <c r="H5793" s="35" t="str">
        <f>VLOOKUP($J5785,ASBVs!$A$2:$AU$1041,46,FALSE)</f>
        <v>2</v>
      </c>
      <c r="I5793" s="34" t="s">
        <v>2670</v>
      </c>
      <c r="J5793" s="35" t="str">
        <f>VLOOKUP($J5785,ASBVs!$A$2:$AU$1041,47,FALSE)</f>
        <v>3</v>
      </c>
    </row>
    <row r="5794" spans="2:10" ht="12.6" customHeight="1" x14ac:dyDescent="0.3">
      <c r="B5794" s="93">
        <f>VLOOKUP($J5785,ASBVs!$A$2:$AS$1041,45,FALSE)</f>
        <v>125.67</v>
      </c>
      <c r="C5794" s="94"/>
      <c r="D5794" s="93">
        <f>VLOOKUP($J5785,ASBVs!$A$2:$AS$1041,44,FALSE)</f>
        <v>156.76</v>
      </c>
      <c r="E5794" s="94"/>
      <c r="F5794" s="92"/>
      <c r="G5794" s="34" t="s">
        <v>2671</v>
      </c>
      <c r="H5794" s="35" t="str">
        <f>VLOOKUP($J5785,ASBVs!$A$2:$AW$1041,48,FALSE)</f>
        <v>2</v>
      </c>
      <c r="I5794" s="34" t="s">
        <v>2672</v>
      </c>
      <c r="J5794" s="35">
        <f>VLOOKUP($J5785,ASBVs!$A$2:$AW$1041,49,FALSE)</f>
        <v>2</v>
      </c>
    </row>
    <row r="5795" spans="2:10" ht="12.6" customHeight="1" x14ac:dyDescent="0.3">
      <c r="B5795" s="36" t="s">
        <v>2696</v>
      </c>
      <c r="C5795" s="95" t="str">
        <f>VLOOKUP($J5785,ASBVs!$A$2:$E$1041,5,FALSE)</f>
        <v xml:space="preserve">Individual </v>
      </c>
      <c r="D5795" s="96"/>
      <c r="E5795" s="97" t="s">
        <v>2697</v>
      </c>
      <c r="F5795" s="98"/>
      <c r="G5795" s="74"/>
      <c r="H5795" s="75"/>
      <c r="I5795" s="37" t="s">
        <v>2698</v>
      </c>
      <c r="J5795" s="38"/>
    </row>
    <row r="5797" spans="2:10" ht="12.6" customHeight="1" x14ac:dyDescent="0.3">
      <c r="B5797" s="76" t="s">
        <v>2692</v>
      </c>
      <c r="C5797" s="77"/>
      <c r="D5797" s="20" t="str">
        <f>VLOOKUP($J5797,ASBVs!$A$2:$B$1041,2,FALSE)</f>
        <v>226596</v>
      </c>
      <c r="E5797" s="21"/>
      <c r="F5797" s="22" t="str">
        <f>VLOOKUP($J5797,ASBVs!$A$2:$J$1041,10,FALSE)</f>
        <v>Twin</v>
      </c>
      <c r="G5797" s="78" t="str">
        <f>VLOOKUP($J5797,ASBVs!$A$2:$AX$1041,50,FALSE)</f>
        <v xml:space="preserve"> </v>
      </c>
      <c r="H5797" s="79"/>
      <c r="I5797" s="23" t="s">
        <v>2693</v>
      </c>
      <c r="J5797" s="24">
        <v>474</v>
      </c>
    </row>
    <row r="5798" spans="2:10" ht="12.6" customHeight="1" x14ac:dyDescent="0.3">
      <c r="B5798" s="25" t="s">
        <v>2694</v>
      </c>
      <c r="C5798" s="80" t="str">
        <f>VLOOKUP($J5797,ASBVs!$A$2:$H$1041,8,FALSE)</f>
        <v>215404</v>
      </c>
      <c r="D5798" s="80"/>
      <c r="E5798" s="81"/>
      <c r="F5798" s="26" t="s">
        <v>2639</v>
      </c>
      <c r="G5798" s="82">
        <f>VLOOKUP($J5797,ASBVs!$A$2:$I$1041,9,FALSE)</f>
        <v>44735</v>
      </c>
      <c r="H5798" s="83"/>
      <c r="I5798" s="83"/>
      <c r="J5798" s="84"/>
    </row>
    <row r="5799" spans="2:10" ht="12.6" customHeight="1" x14ac:dyDescent="0.3">
      <c r="B5799" s="27" t="s">
        <v>0</v>
      </c>
      <c r="C5799" s="28" t="s">
        <v>1</v>
      </c>
      <c r="D5799" s="28" t="s">
        <v>2</v>
      </c>
      <c r="E5799" s="28" t="s">
        <v>3</v>
      </c>
      <c r="F5799" s="27" t="s">
        <v>4</v>
      </c>
      <c r="G5799" s="28" t="s">
        <v>1093</v>
      </c>
      <c r="H5799" s="28" t="s">
        <v>1092</v>
      </c>
      <c r="I5799" s="28" t="s">
        <v>5</v>
      </c>
      <c r="J5799" s="28" t="s">
        <v>2652</v>
      </c>
    </row>
    <row r="5800" spans="2:10" ht="12.6" customHeight="1" x14ac:dyDescent="0.3">
      <c r="B5800" s="29">
        <f>VLOOKUP($J5797,ASBVs!$A$2:$AP$1041,11,FALSE)</f>
        <v>0.62</v>
      </c>
      <c r="C5800" s="29">
        <f>VLOOKUP($J5797,ASBVs!$A$2:$AP$1041,13,FALSE)</f>
        <v>9.68</v>
      </c>
      <c r="D5800" s="29">
        <f>VLOOKUP($J5797,ASBVs!$A$2:$AP$1041,15,FALSE)</f>
        <v>12.27</v>
      </c>
      <c r="E5800" s="29">
        <f>VLOOKUP($J5797,ASBVs!$A$2:$AP$1041,17,FALSE)</f>
        <v>-0.36</v>
      </c>
      <c r="F5800" s="29">
        <f>VLOOKUP($J5797,ASBVs!$A$2:$AP$1041,19,FALSE)</f>
        <v>1.7</v>
      </c>
      <c r="G5800" s="39">
        <f>VLOOKUP($J5797,ASBVs!$A$2:$AP$1041,41,FALSE)</f>
        <v>0.41</v>
      </c>
      <c r="H5800" s="39">
        <f>VLOOKUP($J5797,ASBVs!$A$2:$AP$1041,39,FALSE)</f>
        <v>0.27</v>
      </c>
      <c r="I5800" s="29">
        <f>VLOOKUP($J5797,ASBVs!$A$2:$AP$1041,21,FALSE)</f>
        <v>0.66</v>
      </c>
      <c r="J5800" s="39">
        <f>VLOOKUP($J5797,ASBVs!$A$2:$AP$1041,31,FALSE)</f>
        <v>0.3</v>
      </c>
    </row>
    <row r="5801" spans="2:10" ht="12.6" customHeight="1" x14ac:dyDescent="0.3">
      <c r="B5801" s="29">
        <f>VLOOKUP($J5797,ASBVs!$A$2:$AP$1041,12,FALSE)</f>
        <v>62</v>
      </c>
      <c r="C5801" s="29">
        <f>VLOOKUP($J5797,ASBVs!$A$2:$AP$1041,14,FALSE)</f>
        <v>68</v>
      </c>
      <c r="D5801" s="29">
        <f>VLOOKUP($J5797,ASBVs!$A$2:$AP$1041,16,FALSE)</f>
        <v>55</v>
      </c>
      <c r="E5801" s="29">
        <f>VLOOKUP($J5797,ASBVs!$A$2:$AP$1041,18,FALSE)</f>
        <v>61</v>
      </c>
      <c r="F5801" s="29">
        <f>VLOOKUP($J5797,ASBVs!$A$2:$AP$1041,20,FALSE)</f>
        <v>62</v>
      </c>
      <c r="G5801" s="29">
        <f>VLOOKUP($J5797,ASBVs!$A$2:$AP$1041,42,FALSE)</f>
        <v>45</v>
      </c>
      <c r="H5801" s="29">
        <f>VLOOKUP($J5797,ASBVs!$A$2:$AP$1041,40,FALSE)</f>
        <v>38</v>
      </c>
      <c r="I5801" s="29">
        <f>VLOOKUP($J5797,ASBVs!$A$2:$AP$1041,22,FALSE)</f>
        <v>48</v>
      </c>
      <c r="J5801" s="29">
        <f>VLOOKUP($J5797,ASBVs!$A$2:$AP$1041,32,FALSE)</f>
        <v>43</v>
      </c>
    </row>
    <row r="5802" spans="2:10" ht="12.6" customHeight="1" x14ac:dyDescent="0.3">
      <c r="B5802" s="31" t="s">
        <v>1089</v>
      </c>
      <c r="C5802" s="27" t="s">
        <v>1090</v>
      </c>
      <c r="D5802" s="27" t="s">
        <v>1091</v>
      </c>
      <c r="E5802" s="27" t="s">
        <v>8</v>
      </c>
      <c r="F5802" s="27" t="s">
        <v>6</v>
      </c>
      <c r="G5802" s="27" t="s">
        <v>7</v>
      </c>
      <c r="H5802" s="27" t="s">
        <v>2638</v>
      </c>
      <c r="I5802" s="85" t="s">
        <v>2700</v>
      </c>
      <c r="J5802" s="86"/>
    </row>
    <row r="5803" spans="2:10" ht="12.6" customHeight="1" x14ac:dyDescent="0.3">
      <c r="B5803" s="30">
        <f>VLOOKUP($J5797,ASBVs!$A$2:$AP$1041,33,FALSE)</f>
        <v>7.0000000000000007E-2</v>
      </c>
      <c r="C5803" s="30">
        <f>VLOOKUP($J5797,ASBVs!$A$2:$AP$1041,35,FALSE)</f>
        <v>0.21</v>
      </c>
      <c r="D5803" s="30">
        <f>VLOOKUP($J5797,ASBVs!$A$2:$AP$1041,37,FALSE)</f>
        <v>0.01</v>
      </c>
      <c r="E5803" s="32">
        <f>VLOOKUP($J5797,ASBVs!$A$2:$AP$1041,29,FALSE)</f>
        <v>5.62</v>
      </c>
      <c r="F5803" s="32">
        <f>VLOOKUP($J5797,ASBVs!$A$2:$AP$1041,23,FALSE)</f>
        <v>-0.63</v>
      </c>
      <c r="G5803" s="32">
        <f>VLOOKUP($J5797,ASBVs!$A$2:$AP$1041,25,FALSE)</f>
        <v>5.66</v>
      </c>
      <c r="H5803" s="32">
        <f>VLOOKUP($J5797,ASBVs!$A$2:$AP$1041,27,FALSE)</f>
        <v>1.92</v>
      </c>
      <c r="I5803" s="86"/>
      <c r="J5803" s="86"/>
    </row>
    <row r="5804" spans="2:10" ht="12.6" customHeight="1" x14ac:dyDescent="0.3">
      <c r="B5804" s="33">
        <f>VLOOKUP($J5797,ASBVs!$A$2:$AP$1041,34,FALSE)</f>
        <v>34</v>
      </c>
      <c r="C5804" s="33">
        <f>VLOOKUP($J5797,ASBVs!$A$2:$AP$1041,36,FALSE)</f>
        <v>41</v>
      </c>
      <c r="D5804" s="33">
        <f>VLOOKUP($J5797,ASBVs!$A$2:$AP$1041,38,FALSE)</f>
        <v>29</v>
      </c>
      <c r="E5804" s="33">
        <f>VLOOKUP($J5797,ASBVs!$A$2:$AP$1041,30,FALSE)</f>
        <v>57</v>
      </c>
      <c r="F5804" s="33">
        <f>VLOOKUP($J5797,ASBVs!$A$2:$AP$1041,24,FALSE)</f>
        <v>41</v>
      </c>
      <c r="G5804" s="33">
        <f>VLOOKUP($J5797,ASBVs!$A$2:$AP$1041,26,FALSE)</f>
        <v>41</v>
      </c>
      <c r="H5804" s="33">
        <f>VLOOKUP($J5797,ASBVs!$A$2:$AP$1041,28,FALSE)</f>
        <v>46</v>
      </c>
      <c r="I5804" s="99">
        <f>VLOOKUP($J5797,ASBVs!$A$2:$AQ$1041,43,FALSE)</f>
        <v>10.34</v>
      </c>
      <c r="J5804" s="79"/>
    </row>
    <row r="5805" spans="2:10" ht="12.6" customHeight="1" x14ac:dyDescent="0.3">
      <c r="B5805" s="87" t="s">
        <v>2695</v>
      </c>
      <c r="C5805" s="88"/>
      <c r="D5805" s="89" t="s">
        <v>2699</v>
      </c>
      <c r="E5805" s="90"/>
      <c r="F5805" s="91" t="str">
        <f>VLOOKUP($J5797,ASBVs!$A$2:$F$1041,6,FALSE)</f>
        <v xml:space="preserve"> </v>
      </c>
      <c r="G5805" s="34" t="s">
        <v>2669</v>
      </c>
      <c r="H5805" s="35" t="str">
        <f>VLOOKUP($J5797,ASBVs!$A$2:$AU$1041,46,FALSE)</f>
        <v>3</v>
      </c>
      <c r="I5805" s="34" t="s">
        <v>2670</v>
      </c>
      <c r="J5805" s="35" t="str">
        <f>VLOOKUP($J5797,ASBVs!$A$2:$AU$1041,47,FALSE)</f>
        <v>2</v>
      </c>
    </row>
    <row r="5806" spans="2:10" ht="12.6" customHeight="1" x14ac:dyDescent="0.3">
      <c r="B5806" s="93">
        <f>VLOOKUP($J5797,ASBVs!$A$2:$AS$1041,45,FALSE)</f>
        <v>127.33</v>
      </c>
      <c r="C5806" s="94"/>
      <c r="D5806" s="93">
        <f>VLOOKUP($J5797,ASBVs!$A$2:$AS$1041,44,FALSE)</f>
        <v>171.18</v>
      </c>
      <c r="E5806" s="94"/>
      <c r="F5806" s="92"/>
      <c r="G5806" s="34" t="s">
        <v>2671</v>
      </c>
      <c r="H5806" s="35" t="str">
        <f>VLOOKUP($J5797,ASBVs!$A$2:$AW$1041,48,FALSE)</f>
        <v>2</v>
      </c>
      <c r="I5806" s="34" t="s">
        <v>2672</v>
      </c>
      <c r="J5806" s="35">
        <f>VLOOKUP($J5797,ASBVs!$A$2:$AW$1041,49,FALSE)</f>
        <v>4</v>
      </c>
    </row>
    <row r="5807" spans="2:10" ht="12.6" customHeight="1" x14ac:dyDescent="0.3">
      <c r="B5807" s="36" t="s">
        <v>2696</v>
      </c>
      <c r="C5807" s="95" t="str">
        <f>VLOOKUP($J5797,ASBVs!$A$2:$E$1041,5,FALSE)</f>
        <v xml:space="preserve">Individual </v>
      </c>
      <c r="D5807" s="96"/>
      <c r="E5807" s="97" t="s">
        <v>2697</v>
      </c>
      <c r="F5807" s="98"/>
      <c r="G5807" s="74"/>
      <c r="H5807" s="75"/>
      <c r="I5807" s="37" t="s">
        <v>2698</v>
      </c>
      <c r="J5807" s="38"/>
    </row>
    <row r="5809" spans="2:10" ht="12.6" customHeight="1" x14ac:dyDescent="0.3">
      <c r="B5809" s="76" t="s">
        <v>2692</v>
      </c>
      <c r="C5809" s="77"/>
      <c r="D5809" s="20" t="str">
        <f>VLOOKUP($J5809,ASBVs!$A$2:$B$1041,2,FALSE)</f>
        <v>225357</v>
      </c>
      <c r="E5809" s="21"/>
      <c r="F5809" s="22" t="str">
        <f>VLOOKUP($J5809,ASBVs!$A$2:$J$1041,10,FALSE)</f>
        <v>Single</v>
      </c>
      <c r="G5809" s="78" t="str">
        <f>VLOOKUP($J5809,ASBVs!$A$2:$AX$1041,50,FALSE)</f>
        <v>«««««</v>
      </c>
      <c r="H5809" s="79"/>
      <c r="I5809" s="23" t="s">
        <v>2693</v>
      </c>
      <c r="J5809" s="24">
        <v>475</v>
      </c>
    </row>
    <row r="5810" spans="2:10" ht="12.6" customHeight="1" x14ac:dyDescent="0.3">
      <c r="B5810" s="25" t="s">
        <v>2694</v>
      </c>
      <c r="C5810" s="80" t="str">
        <f>VLOOKUP($J5809,ASBVs!$A$2:$H$1041,8,FALSE)</f>
        <v>214627</v>
      </c>
      <c r="D5810" s="80"/>
      <c r="E5810" s="81"/>
      <c r="F5810" s="26" t="s">
        <v>2639</v>
      </c>
      <c r="G5810" s="82">
        <f>VLOOKUP($J5809,ASBVs!$A$2:$I$1041,9,FALSE)</f>
        <v>44723</v>
      </c>
      <c r="H5810" s="83"/>
      <c r="I5810" s="83"/>
      <c r="J5810" s="84"/>
    </row>
    <row r="5811" spans="2:10" ht="12.6" customHeight="1" x14ac:dyDescent="0.3">
      <c r="B5811" s="27" t="s">
        <v>0</v>
      </c>
      <c r="C5811" s="28" t="s">
        <v>1</v>
      </c>
      <c r="D5811" s="28" t="s">
        <v>2</v>
      </c>
      <c r="E5811" s="28" t="s">
        <v>3</v>
      </c>
      <c r="F5811" s="27" t="s">
        <v>4</v>
      </c>
      <c r="G5811" s="28" t="s">
        <v>1093</v>
      </c>
      <c r="H5811" s="28" t="s">
        <v>1092</v>
      </c>
      <c r="I5811" s="28" t="s">
        <v>5</v>
      </c>
      <c r="J5811" s="28" t="s">
        <v>2652</v>
      </c>
    </row>
    <row r="5812" spans="2:10" ht="12.6" customHeight="1" x14ac:dyDescent="0.3">
      <c r="B5812" s="29">
        <f>VLOOKUP($J5809,ASBVs!$A$2:$AP$1041,11,FALSE)</f>
        <v>0.1</v>
      </c>
      <c r="C5812" s="29">
        <f>VLOOKUP($J5809,ASBVs!$A$2:$AP$1041,13,FALSE)</f>
        <v>8.41</v>
      </c>
      <c r="D5812" s="29">
        <f>VLOOKUP($J5809,ASBVs!$A$2:$AP$1041,15,FALSE)</f>
        <v>12.59</v>
      </c>
      <c r="E5812" s="29">
        <f>VLOOKUP($J5809,ASBVs!$A$2:$AP$1041,17,FALSE)</f>
        <v>0.98</v>
      </c>
      <c r="F5812" s="29">
        <f>VLOOKUP($J5809,ASBVs!$A$2:$AP$1041,19,FALSE)</f>
        <v>2.27</v>
      </c>
      <c r="G5812" s="39">
        <f>VLOOKUP($J5809,ASBVs!$A$2:$AP$1041,41,FALSE)</f>
        <v>0.5</v>
      </c>
      <c r="H5812" s="39">
        <f>VLOOKUP($J5809,ASBVs!$A$2:$AP$1041,39,FALSE)</f>
        <v>0.28999999999999998</v>
      </c>
      <c r="I5812" s="29">
        <f>VLOOKUP($J5809,ASBVs!$A$2:$AP$1041,21,FALSE)</f>
        <v>-0.55000000000000004</v>
      </c>
      <c r="J5812" s="39">
        <f>VLOOKUP($J5809,ASBVs!$A$2:$AP$1041,31,FALSE)</f>
        <v>0.33</v>
      </c>
    </row>
    <row r="5813" spans="2:10" ht="12.6" customHeight="1" x14ac:dyDescent="0.3">
      <c r="B5813" s="29">
        <f>VLOOKUP($J5809,ASBVs!$A$2:$AP$1041,12,FALSE)</f>
        <v>64</v>
      </c>
      <c r="C5813" s="29">
        <f>VLOOKUP($J5809,ASBVs!$A$2:$AP$1041,14,FALSE)</f>
        <v>69</v>
      </c>
      <c r="D5813" s="29">
        <f>VLOOKUP($J5809,ASBVs!$A$2:$AP$1041,16,FALSE)</f>
        <v>55</v>
      </c>
      <c r="E5813" s="29">
        <f>VLOOKUP($J5809,ASBVs!$A$2:$AP$1041,18,FALSE)</f>
        <v>63</v>
      </c>
      <c r="F5813" s="29">
        <f>VLOOKUP($J5809,ASBVs!$A$2:$AP$1041,20,FALSE)</f>
        <v>64</v>
      </c>
      <c r="G5813" s="29">
        <f>VLOOKUP($J5809,ASBVs!$A$2:$AP$1041,42,FALSE)</f>
        <v>46</v>
      </c>
      <c r="H5813" s="29">
        <f>VLOOKUP($J5809,ASBVs!$A$2:$AP$1041,40,FALSE)</f>
        <v>39</v>
      </c>
      <c r="I5813" s="29">
        <f>VLOOKUP($J5809,ASBVs!$A$2:$AP$1041,22,FALSE)</f>
        <v>49</v>
      </c>
      <c r="J5813" s="29">
        <f>VLOOKUP($J5809,ASBVs!$A$2:$AP$1041,32,FALSE)</f>
        <v>45</v>
      </c>
    </row>
    <row r="5814" spans="2:10" ht="12.6" customHeight="1" x14ac:dyDescent="0.3">
      <c r="B5814" s="31" t="s">
        <v>1089</v>
      </c>
      <c r="C5814" s="27" t="s">
        <v>1090</v>
      </c>
      <c r="D5814" s="27" t="s">
        <v>1091</v>
      </c>
      <c r="E5814" s="27" t="s">
        <v>8</v>
      </c>
      <c r="F5814" s="27" t="s">
        <v>6</v>
      </c>
      <c r="G5814" s="27" t="s">
        <v>7</v>
      </c>
      <c r="H5814" s="27" t="s">
        <v>2638</v>
      </c>
      <c r="I5814" s="85" t="s">
        <v>2700</v>
      </c>
      <c r="J5814" s="86"/>
    </row>
    <row r="5815" spans="2:10" ht="12.6" customHeight="1" x14ac:dyDescent="0.3">
      <c r="B5815" s="30">
        <f>VLOOKUP($J5809,ASBVs!$A$2:$AP$1041,33,FALSE)</f>
        <v>7.0000000000000007E-2</v>
      </c>
      <c r="C5815" s="30">
        <f>VLOOKUP($J5809,ASBVs!$A$2:$AP$1041,35,FALSE)</f>
        <v>0.22</v>
      </c>
      <c r="D5815" s="30">
        <f>VLOOKUP($J5809,ASBVs!$A$2:$AP$1041,37,FALSE)</f>
        <v>0.01</v>
      </c>
      <c r="E5815" s="32">
        <f>VLOOKUP($J5809,ASBVs!$A$2:$AP$1041,29,FALSE)</f>
        <v>3.41</v>
      </c>
      <c r="F5815" s="32">
        <f>VLOOKUP($J5809,ASBVs!$A$2:$AP$1041,23,FALSE)</f>
        <v>-0.04</v>
      </c>
      <c r="G5815" s="32">
        <f>VLOOKUP($J5809,ASBVs!$A$2:$AP$1041,25,FALSE)</f>
        <v>3.5</v>
      </c>
      <c r="H5815" s="32">
        <f>VLOOKUP($J5809,ASBVs!$A$2:$AP$1041,27,FALSE)</f>
        <v>2.42</v>
      </c>
      <c r="I5815" s="86"/>
      <c r="J5815" s="86"/>
    </row>
    <row r="5816" spans="2:10" ht="12.6" customHeight="1" x14ac:dyDescent="0.3">
      <c r="B5816" s="33">
        <f>VLOOKUP($J5809,ASBVs!$A$2:$AP$1041,34,FALSE)</f>
        <v>34</v>
      </c>
      <c r="C5816" s="33">
        <f>VLOOKUP($J5809,ASBVs!$A$2:$AP$1041,36,FALSE)</f>
        <v>42</v>
      </c>
      <c r="D5816" s="33">
        <f>VLOOKUP($J5809,ASBVs!$A$2:$AP$1041,38,FALSE)</f>
        <v>29</v>
      </c>
      <c r="E5816" s="33">
        <f>VLOOKUP($J5809,ASBVs!$A$2:$AP$1041,30,FALSE)</f>
        <v>58</v>
      </c>
      <c r="F5816" s="33">
        <f>VLOOKUP($J5809,ASBVs!$A$2:$AP$1041,24,FALSE)</f>
        <v>41</v>
      </c>
      <c r="G5816" s="33">
        <f>VLOOKUP($J5809,ASBVs!$A$2:$AP$1041,26,FALSE)</f>
        <v>41</v>
      </c>
      <c r="H5816" s="33">
        <f>VLOOKUP($J5809,ASBVs!$A$2:$AP$1041,28,FALSE)</f>
        <v>47</v>
      </c>
      <c r="I5816" s="99">
        <f>VLOOKUP($J5809,ASBVs!$A$2:$AQ$1041,43,FALSE)</f>
        <v>7.86</v>
      </c>
      <c r="J5816" s="79"/>
    </row>
    <row r="5817" spans="2:10" ht="12.6" customHeight="1" x14ac:dyDescent="0.3">
      <c r="B5817" s="87" t="s">
        <v>2695</v>
      </c>
      <c r="C5817" s="88"/>
      <c r="D5817" s="89" t="s">
        <v>2699</v>
      </c>
      <c r="E5817" s="90"/>
      <c r="F5817" s="91" t="str">
        <f>VLOOKUP($J5809,ASBVs!$A$2:$F$1041,6,FALSE)</f>
        <v xml:space="preserve"> </v>
      </c>
      <c r="G5817" s="34" t="s">
        <v>2669</v>
      </c>
      <c r="H5817" s="35" t="str">
        <f>VLOOKUP($J5809,ASBVs!$A$2:$AU$1041,46,FALSE)</f>
        <v>1</v>
      </c>
      <c r="I5817" s="34" t="s">
        <v>2670</v>
      </c>
      <c r="J5817" s="35" t="str">
        <f>VLOOKUP($J5809,ASBVs!$A$2:$AU$1041,47,FALSE)</f>
        <v>2</v>
      </c>
    </row>
    <row r="5818" spans="2:10" ht="12.6" customHeight="1" x14ac:dyDescent="0.3">
      <c r="B5818" s="93">
        <f>VLOOKUP($J5809,ASBVs!$A$2:$AS$1041,45,FALSE)</f>
        <v>127.13</v>
      </c>
      <c r="C5818" s="94"/>
      <c r="D5818" s="93">
        <f>VLOOKUP($J5809,ASBVs!$A$2:$AS$1041,44,FALSE)</f>
        <v>168.04</v>
      </c>
      <c r="E5818" s="94"/>
      <c r="F5818" s="92"/>
      <c r="G5818" s="34" t="s">
        <v>2671</v>
      </c>
      <c r="H5818" s="35" t="str">
        <f>VLOOKUP($J5809,ASBVs!$A$2:$AW$1041,48,FALSE)</f>
        <v>2</v>
      </c>
      <c r="I5818" s="34" t="s">
        <v>2672</v>
      </c>
      <c r="J5818" s="35">
        <f>VLOOKUP($J5809,ASBVs!$A$2:$AW$1041,49,FALSE)</f>
        <v>3</v>
      </c>
    </row>
    <row r="5819" spans="2:10" ht="12.6" customHeight="1" x14ac:dyDescent="0.3">
      <c r="B5819" s="36" t="s">
        <v>2696</v>
      </c>
      <c r="C5819" s="95" t="str">
        <f>VLOOKUP($J5809,ASBVs!$A$2:$E$1041,5,FALSE)</f>
        <v xml:space="preserve">Individual </v>
      </c>
      <c r="D5819" s="96"/>
      <c r="E5819" s="97" t="s">
        <v>2697</v>
      </c>
      <c r="F5819" s="98"/>
      <c r="G5819" s="74"/>
      <c r="H5819" s="75"/>
      <c r="I5819" s="37" t="s">
        <v>2698</v>
      </c>
      <c r="J5819" s="38"/>
    </row>
    <row r="5821" spans="2:10" ht="12.6" customHeight="1" x14ac:dyDescent="0.3">
      <c r="B5821" s="76" t="s">
        <v>2692</v>
      </c>
      <c r="C5821" s="77"/>
      <c r="D5821" s="20" t="str">
        <f>VLOOKUP($J5821,ASBVs!$A$2:$B$1041,2,FALSE)</f>
        <v>226351</v>
      </c>
      <c r="E5821" s="21"/>
      <c r="F5821" s="22" t="str">
        <f>VLOOKUP($J5821,ASBVs!$A$2:$J$1041,10,FALSE)</f>
        <v>Single</v>
      </c>
      <c r="G5821" s="78" t="str">
        <f>VLOOKUP($J5821,ASBVs!$A$2:$AX$1041,50,FALSE)</f>
        <v xml:space="preserve"> </v>
      </c>
      <c r="H5821" s="79"/>
      <c r="I5821" s="23" t="s">
        <v>2693</v>
      </c>
      <c r="J5821" s="24">
        <v>476</v>
      </c>
    </row>
    <row r="5822" spans="2:10" ht="12.6" customHeight="1" x14ac:dyDescent="0.3">
      <c r="B5822" s="25" t="s">
        <v>2694</v>
      </c>
      <c r="C5822" s="80" t="str">
        <f>VLOOKUP($J5821,ASBVs!$A$2:$H$1041,8,FALSE)</f>
        <v>213926</v>
      </c>
      <c r="D5822" s="80"/>
      <c r="E5822" s="81"/>
      <c r="F5822" s="26" t="s">
        <v>2639</v>
      </c>
      <c r="G5822" s="82">
        <f>VLOOKUP($J5821,ASBVs!$A$2:$I$1041,9,FALSE)</f>
        <v>44735</v>
      </c>
      <c r="H5822" s="83"/>
      <c r="I5822" s="83"/>
      <c r="J5822" s="84"/>
    </row>
    <row r="5823" spans="2:10" ht="12.6" customHeight="1" x14ac:dyDescent="0.3">
      <c r="B5823" s="27" t="s">
        <v>0</v>
      </c>
      <c r="C5823" s="28" t="s">
        <v>1</v>
      </c>
      <c r="D5823" s="28" t="s">
        <v>2</v>
      </c>
      <c r="E5823" s="28" t="s">
        <v>3</v>
      </c>
      <c r="F5823" s="27" t="s">
        <v>4</v>
      </c>
      <c r="G5823" s="28" t="s">
        <v>1093</v>
      </c>
      <c r="H5823" s="28" t="s">
        <v>1092</v>
      </c>
      <c r="I5823" s="28" t="s">
        <v>5</v>
      </c>
      <c r="J5823" s="28" t="s">
        <v>2652</v>
      </c>
    </row>
    <row r="5824" spans="2:10" ht="12.6" customHeight="1" x14ac:dyDescent="0.3">
      <c r="B5824" s="29">
        <f>VLOOKUP($J5821,ASBVs!$A$2:$AP$1041,11,FALSE)</f>
        <v>0.12</v>
      </c>
      <c r="C5824" s="29">
        <f>VLOOKUP($J5821,ASBVs!$A$2:$AP$1041,13,FALSE)</f>
        <v>7.28</v>
      </c>
      <c r="D5824" s="29">
        <f>VLOOKUP($J5821,ASBVs!$A$2:$AP$1041,15,FALSE)</f>
        <v>11.35</v>
      </c>
      <c r="E5824" s="29">
        <f>VLOOKUP($J5821,ASBVs!$A$2:$AP$1041,17,FALSE)</f>
        <v>-0.14000000000000001</v>
      </c>
      <c r="F5824" s="29">
        <f>VLOOKUP($J5821,ASBVs!$A$2:$AP$1041,19,FALSE)</f>
        <v>1.86</v>
      </c>
      <c r="G5824" s="39">
        <f>VLOOKUP($J5821,ASBVs!$A$2:$AP$1041,41,FALSE)</f>
        <v>0.35</v>
      </c>
      <c r="H5824" s="39">
        <f>VLOOKUP($J5821,ASBVs!$A$2:$AP$1041,39,FALSE)</f>
        <v>0.27</v>
      </c>
      <c r="I5824" s="29">
        <f>VLOOKUP($J5821,ASBVs!$A$2:$AP$1041,21,FALSE)</f>
        <v>0.94</v>
      </c>
      <c r="J5824" s="39">
        <f>VLOOKUP($J5821,ASBVs!$A$2:$AP$1041,31,FALSE)</f>
        <v>0.24</v>
      </c>
    </row>
    <row r="5825" spans="2:10" ht="12.6" customHeight="1" x14ac:dyDescent="0.3">
      <c r="B5825" s="29">
        <f>VLOOKUP($J5821,ASBVs!$A$2:$AP$1041,12,FALSE)</f>
        <v>61</v>
      </c>
      <c r="C5825" s="29">
        <f>VLOOKUP($J5821,ASBVs!$A$2:$AP$1041,14,FALSE)</f>
        <v>64</v>
      </c>
      <c r="D5825" s="29">
        <f>VLOOKUP($J5821,ASBVs!$A$2:$AP$1041,16,FALSE)</f>
        <v>51</v>
      </c>
      <c r="E5825" s="29">
        <f>VLOOKUP($J5821,ASBVs!$A$2:$AP$1041,18,FALSE)</f>
        <v>55</v>
      </c>
      <c r="F5825" s="29">
        <f>VLOOKUP($J5821,ASBVs!$A$2:$AP$1041,20,FALSE)</f>
        <v>57</v>
      </c>
      <c r="G5825" s="29">
        <f>VLOOKUP($J5821,ASBVs!$A$2:$AP$1041,42,FALSE)</f>
        <v>42</v>
      </c>
      <c r="H5825" s="29">
        <f>VLOOKUP($J5821,ASBVs!$A$2:$AP$1041,40,FALSE)</f>
        <v>37</v>
      </c>
      <c r="I5825" s="29">
        <f>VLOOKUP($J5821,ASBVs!$A$2:$AP$1041,22,FALSE)</f>
        <v>47</v>
      </c>
      <c r="J5825" s="29">
        <f>VLOOKUP($J5821,ASBVs!$A$2:$AP$1041,32,FALSE)</f>
        <v>41</v>
      </c>
    </row>
    <row r="5826" spans="2:10" ht="12.6" customHeight="1" x14ac:dyDescent="0.3">
      <c r="B5826" s="31" t="s">
        <v>1089</v>
      </c>
      <c r="C5826" s="27" t="s">
        <v>1090</v>
      </c>
      <c r="D5826" s="27" t="s">
        <v>1091</v>
      </c>
      <c r="E5826" s="27" t="s">
        <v>8</v>
      </c>
      <c r="F5826" s="27" t="s">
        <v>6</v>
      </c>
      <c r="G5826" s="27" t="s">
        <v>7</v>
      </c>
      <c r="H5826" s="27" t="s">
        <v>2638</v>
      </c>
      <c r="I5826" s="85" t="s">
        <v>2700</v>
      </c>
      <c r="J5826" s="86"/>
    </row>
    <row r="5827" spans="2:10" ht="12.6" customHeight="1" x14ac:dyDescent="0.3">
      <c r="B5827" s="30">
        <f>VLOOKUP($J5821,ASBVs!$A$2:$AP$1041,33,FALSE)</f>
        <v>0.06</v>
      </c>
      <c r="C5827" s="30">
        <f>VLOOKUP($J5821,ASBVs!$A$2:$AP$1041,35,FALSE)</f>
        <v>0.17</v>
      </c>
      <c r="D5827" s="30">
        <f>VLOOKUP($J5821,ASBVs!$A$2:$AP$1041,37,FALSE)</f>
        <v>0.03</v>
      </c>
      <c r="E5827" s="32">
        <f>VLOOKUP($J5821,ASBVs!$A$2:$AP$1041,29,FALSE)</f>
        <v>4.46</v>
      </c>
      <c r="F5827" s="32">
        <f>VLOOKUP($J5821,ASBVs!$A$2:$AP$1041,23,FALSE)</f>
        <v>-0.15</v>
      </c>
      <c r="G5827" s="32">
        <f>VLOOKUP($J5821,ASBVs!$A$2:$AP$1041,25,FALSE)</f>
        <v>2.6</v>
      </c>
      <c r="H5827" s="32">
        <f>VLOOKUP($J5821,ASBVs!$A$2:$AP$1041,27,FALSE)</f>
        <v>2.2200000000000002</v>
      </c>
      <c r="I5827" s="86"/>
      <c r="J5827" s="86"/>
    </row>
    <row r="5828" spans="2:10" ht="12.6" customHeight="1" x14ac:dyDescent="0.3">
      <c r="B5828" s="33">
        <f>VLOOKUP($J5821,ASBVs!$A$2:$AP$1041,34,FALSE)</f>
        <v>32</v>
      </c>
      <c r="C5828" s="33">
        <f>VLOOKUP($J5821,ASBVs!$A$2:$AP$1041,36,FALSE)</f>
        <v>40</v>
      </c>
      <c r="D5828" s="33">
        <f>VLOOKUP($J5821,ASBVs!$A$2:$AP$1041,38,FALSE)</f>
        <v>26</v>
      </c>
      <c r="E5828" s="33">
        <f>VLOOKUP($J5821,ASBVs!$A$2:$AP$1041,30,FALSE)</f>
        <v>51</v>
      </c>
      <c r="F5828" s="33">
        <f>VLOOKUP($J5821,ASBVs!$A$2:$AP$1041,24,FALSE)</f>
        <v>39</v>
      </c>
      <c r="G5828" s="33">
        <f>VLOOKUP($J5821,ASBVs!$A$2:$AP$1041,26,FALSE)</f>
        <v>38</v>
      </c>
      <c r="H5828" s="33">
        <f>VLOOKUP($J5821,ASBVs!$A$2:$AP$1041,28,FALSE)</f>
        <v>42</v>
      </c>
      <c r="I5828" s="99">
        <f>VLOOKUP($J5821,ASBVs!$A$2:$AQ$1041,43,FALSE)</f>
        <v>8.2200000000000006</v>
      </c>
      <c r="J5828" s="79"/>
    </row>
    <row r="5829" spans="2:10" ht="12.6" customHeight="1" x14ac:dyDescent="0.3">
      <c r="B5829" s="87" t="s">
        <v>2695</v>
      </c>
      <c r="C5829" s="88"/>
      <c r="D5829" s="89" t="s">
        <v>2699</v>
      </c>
      <c r="E5829" s="90"/>
      <c r="F5829" s="91" t="str">
        <f>VLOOKUP($J5821,ASBVs!$A$2:$F$1041,6,FALSE)</f>
        <v xml:space="preserve"> </v>
      </c>
      <c r="G5829" s="34" t="s">
        <v>2669</v>
      </c>
      <c r="H5829" s="35" t="str">
        <f>VLOOKUP($J5821,ASBVs!$A$2:$AU$1041,46,FALSE)</f>
        <v>2</v>
      </c>
      <c r="I5829" s="34" t="s">
        <v>2670</v>
      </c>
      <c r="J5829" s="35" t="str">
        <f>VLOOKUP($J5821,ASBVs!$A$2:$AU$1041,47,FALSE)</f>
        <v>1</v>
      </c>
    </row>
    <row r="5830" spans="2:10" ht="12.6" customHeight="1" x14ac:dyDescent="0.3">
      <c r="B5830" s="93">
        <f>VLOOKUP($J5821,ASBVs!$A$2:$AS$1041,45,FALSE)</f>
        <v>126.64</v>
      </c>
      <c r="C5830" s="94"/>
      <c r="D5830" s="93">
        <f>VLOOKUP($J5821,ASBVs!$A$2:$AS$1041,44,FALSE)</f>
        <v>158.66</v>
      </c>
      <c r="E5830" s="94"/>
      <c r="F5830" s="92"/>
      <c r="G5830" s="34" t="s">
        <v>2671</v>
      </c>
      <c r="H5830" s="35" t="str">
        <f>VLOOKUP($J5821,ASBVs!$A$2:$AW$1041,48,FALSE)</f>
        <v>2</v>
      </c>
      <c r="I5830" s="34" t="s">
        <v>2672</v>
      </c>
      <c r="J5830" s="35">
        <f>VLOOKUP($J5821,ASBVs!$A$2:$AW$1041,49,FALSE)</f>
        <v>4</v>
      </c>
    </row>
    <row r="5831" spans="2:10" ht="12.6" customHeight="1" x14ac:dyDescent="0.3">
      <c r="B5831" s="36" t="s">
        <v>2696</v>
      </c>
      <c r="C5831" s="95" t="str">
        <f>VLOOKUP($J5821,ASBVs!$A$2:$E$1041,5,FALSE)</f>
        <v xml:space="preserve">Individual </v>
      </c>
      <c r="D5831" s="96"/>
      <c r="E5831" s="97" t="s">
        <v>2697</v>
      </c>
      <c r="F5831" s="98"/>
      <c r="G5831" s="74"/>
      <c r="H5831" s="75"/>
      <c r="I5831" s="37" t="s">
        <v>2698</v>
      </c>
      <c r="J5831" s="38"/>
    </row>
    <row r="5833" spans="2:10" ht="12.6" customHeight="1" x14ac:dyDescent="0.3">
      <c r="B5833" s="76" t="s">
        <v>2692</v>
      </c>
      <c r="C5833" s="77"/>
      <c r="D5833" s="20" t="str">
        <f>VLOOKUP($J5833,ASBVs!$A$2:$B$1041,2,FALSE)</f>
        <v>225997</v>
      </c>
      <c r="E5833" s="21"/>
      <c r="F5833" s="22" t="str">
        <f>VLOOKUP($J5833,ASBVs!$A$2:$J$1041,10,FALSE)</f>
        <v>Twin</v>
      </c>
      <c r="G5833" s="78" t="str">
        <f>VLOOKUP($J5833,ASBVs!$A$2:$AX$1041,50,FALSE)</f>
        <v xml:space="preserve"> </v>
      </c>
      <c r="H5833" s="79"/>
      <c r="I5833" s="23" t="s">
        <v>2693</v>
      </c>
      <c r="J5833" s="24">
        <v>477</v>
      </c>
    </row>
    <row r="5834" spans="2:10" ht="12.6" customHeight="1" x14ac:dyDescent="0.3">
      <c r="B5834" s="25" t="s">
        <v>2694</v>
      </c>
      <c r="C5834" s="80" t="str">
        <f>VLOOKUP($J5833,ASBVs!$A$2:$H$1041,8,FALSE)</f>
        <v>206625</v>
      </c>
      <c r="D5834" s="80"/>
      <c r="E5834" s="81"/>
      <c r="F5834" s="26" t="s">
        <v>2639</v>
      </c>
      <c r="G5834" s="82">
        <f>VLOOKUP($J5833,ASBVs!$A$2:$I$1041,9,FALSE)</f>
        <v>44733</v>
      </c>
      <c r="H5834" s="83"/>
      <c r="I5834" s="83"/>
      <c r="J5834" s="84"/>
    </row>
    <row r="5835" spans="2:10" ht="12.6" customHeight="1" x14ac:dyDescent="0.3">
      <c r="B5835" s="27" t="s">
        <v>0</v>
      </c>
      <c r="C5835" s="28" t="s">
        <v>1</v>
      </c>
      <c r="D5835" s="28" t="s">
        <v>2</v>
      </c>
      <c r="E5835" s="28" t="s">
        <v>3</v>
      </c>
      <c r="F5835" s="27" t="s">
        <v>4</v>
      </c>
      <c r="G5835" s="28" t="s">
        <v>1093</v>
      </c>
      <c r="H5835" s="28" t="s">
        <v>1092</v>
      </c>
      <c r="I5835" s="28" t="s">
        <v>5</v>
      </c>
      <c r="J5835" s="28" t="s">
        <v>2652</v>
      </c>
    </row>
    <row r="5836" spans="2:10" ht="12.6" customHeight="1" x14ac:dyDescent="0.3">
      <c r="B5836" s="29">
        <f>VLOOKUP($J5833,ASBVs!$A$2:$AP$1041,11,FALSE)</f>
        <v>0.53</v>
      </c>
      <c r="C5836" s="29">
        <f>VLOOKUP($J5833,ASBVs!$A$2:$AP$1041,13,FALSE)</f>
        <v>11.35</v>
      </c>
      <c r="D5836" s="29">
        <f>VLOOKUP($J5833,ASBVs!$A$2:$AP$1041,15,FALSE)</f>
        <v>16.89</v>
      </c>
      <c r="E5836" s="29">
        <f>VLOOKUP($J5833,ASBVs!$A$2:$AP$1041,17,FALSE)</f>
        <v>-0.1</v>
      </c>
      <c r="F5836" s="29">
        <f>VLOOKUP($J5833,ASBVs!$A$2:$AP$1041,19,FALSE)</f>
        <v>1.75</v>
      </c>
      <c r="G5836" s="39">
        <f>VLOOKUP($J5833,ASBVs!$A$2:$AP$1041,41,FALSE)</f>
        <v>0.38</v>
      </c>
      <c r="H5836" s="39">
        <f>VLOOKUP($J5833,ASBVs!$A$2:$AP$1041,39,FALSE)</f>
        <v>0.16</v>
      </c>
      <c r="I5836" s="29">
        <f>VLOOKUP($J5833,ASBVs!$A$2:$AP$1041,21,FALSE)</f>
        <v>0.39</v>
      </c>
      <c r="J5836" s="39">
        <f>VLOOKUP($J5833,ASBVs!$A$2:$AP$1041,31,FALSE)</f>
        <v>0.24</v>
      </c>
    </row>
    <row r="5837" spans="2:10" ht="12.6" customHeight="1" x14ac:dyDescent="0.3">
      <c r="B5837" s="29">
        <f>VLOOKUP($J5833,ASBVs!$A$2:$AP$1041,12,FALSE)</f>
        <v>65</v>
      </c>
      <c r="C5837" s="29">
        <f>VLOOKUP($J5833,ASBVs!$A$2:$AP$1041,14,FALSE)</f>
        <v>69</v>
      </c>
      <c r="D5837" s="29">
        <f>VLOOKUP($J5833,ASBVs!$A$2:$AP$1041,16,FALSE)</f>
        <v>58</v>
      </c>
      <c r="E5837" s="29">
        <f>VLOOKUP($J5833,ASBVs!$A$2:$AP$1041,18,FALSE)</f>
        <v>66</v>
      </c>
      <c r="F5837" s="29">
        <f>VLOOKUP($J5833,ASBVs!$A$2:$AP$1041,20,FALSE)</f>
        <v>66</v>
      </c>
      <c r="G5837" s="29">
        <f>VLOOKUP($J5833,ASBVs!$A$2:$AP$1041,42,FALSE)</f>
        <v>56</v>
      </c>
      <c r="H5837" s="29">
        <f>VLOOKUP($J5833,ASBVs!$A$2:$AP$1041,40,FALSE)</f>
        <v>47</v>
      </c>
      <c r="I5837" s="29">
        <f>VLOOKUP($J5833,ASBVs!$A$2:$AP$1041,22,FALSE)</f>
        <v>55</v>
      </c>
      <c r="J5837" s="29">
        <f>VLOOKUP($J5833,ASBVs!$A$2:$AP$1041,32,FALSE)</f>
        <v>54</v>
      </c>
    </row>
    <row r="5838" spans="2:10" ht="12.6" customHeight="1" x14ac:dyDescent="0.3">
      <c r="B5838" s="31" t="s">
        <v>1089</v>
      </c>
      <c r="C5838" s="27" t="s">
        <v>1090</v>
      </c>
      <c r="D5838" s="27" t="s">
        <v>1091</v>
      </c>
      <c r="E5838" s="27" t="s">
        <v>8</v>
      </c>
      <c r="F5838" s="27" t="s">
        <v>6</v>
      </c>
      <c r="G5838" s="27" t="s">
        <v>7</v>
      </c>
      <c r="H5838" s="27" t="s">
        <v>2638</v>
      </c>
      <c r="I5838" s="85" t="s">
        <v>2700</v>
      </c>
      <c r="J5838" s="86"/>
    </row>
    <row r="5839" spans="2:10" ht="12.6" customHeight="1" x14ac:dyDescent="0.3">
      <c r="B5839" s="30">
        <f>VLOOKUP($J5833,ASBVs!$A$2:$AP$1041,33,FALSE)</f>
        <v>0.01</v>
      </c>
      <c r="C5839" s="30">
        <f>VLOOKUP($J5833,ASBVs!$A$2:$AP$1041,35,FALSE)</f>
        <v>0.17</v>
      </c>
      <c r="D5839" s="30">
        <f>VLOOKUP($J5833,ASBVs!$A$2:$AP$1041,37,FALSE)</f>
        <v>0.02</v>
      </c>
      <c r="E5839" s="32">
        <f>VLOOKUP($J5833,ASBVs!$A$2:$AP$1041,29,FALSE)</f>
        <v>5.63</v>
      </c>
      <c r="F5839" s="32">
        <f>VLOOKUP($J5833,ASBVs!$A$2:$AP$1041,23,FALSE)</f>
        <v>-0.18</v>
      </c>
      <c r="G5839" s="32">
        <f>VLOOKUP($J5833,ASBVs!$A$2:$AP$1041,25,FALSE)</f>
        <v>6.14</v>
      </c>
      <c r="H5839" s="32">
        <f>VLOOKUP($J5833,ASBVs!$A$2:$AP$1041,27,FALSE)</f>
        <v>2.23</v>
      </c>
      <c r="I5839" s="86"/>
      <c r="J5839" s="86"/>
    </row>
    <row r="5840" spans="2:10" ht="12.6" customHeight="1" x14ac:dyDescent="0.3">
      <c r="B5840" s="33">
        <f>VLOOKUP($J5833,ASBVs!$A$2:$AP$1041,34,FALSE)</f>
        <v>42</v>
      </c>
      <c r="C5840" s="33">
        <f>VLOOKUP($J5833,ASBVs!$A$2:$AP$1041,36,FALSE)</f>
        <v>50</v>
      </c>
      <c r="D5840" s="33">
        <f>VLOOKUP($J5833,ASBVs!$A$2:$AP$1041,38,FALSE)</f>
        <v>36</v>
      </c>
      <c r="E5840" s="33">
        <f>VLOOKUP($J5833,ASBVs!$A$2:$AP$1041,30,FALSE)</f>
        <v>60</v>
      </c>
      <c r="F5840" s="33">
        <f>VLOOKUP($J5833,ASBVs!$A$2:$AP$1041,24,FALSE)</f>
        <v>49</v>
      </c>
      <c r="G5840" s="33">
        <f>VLOOKUP($J5833,ASBVs!$A$2:$AP$1041,26,FALSE)</f>
        <v>48</v>
      </c>
      <c r="H5840" s="33">
        <f>VLOOKUP($J5833,ASBVs!$A$2:$AP$1041,28,FALSE)</f>
        <v>52</v>
      </c>
      <c r="I5840" s="99">
        <f>VLOOKUP($J5833,ASBVs!$A$2:$AQ$1041,43,FALSE)</f>
        <v>11.74</v>
      </c>
      <c r="J5840" s="79"/>
    </row>
    <row r="5841" spans="2:10" ht="12.6" customHeight="1" x14ac:dyDescent="0.3">
      <c r="B5841" s="87" t="s">
        <v>2695</v>
      </c>
      <c r="C5841" s="88"/>
      <c r="D5841" s="89" t="s">
        <v>2699</v>
      </c>
      <c r="E5841" s="90"/>
      <c r="F5841" s="91" t="str">
        <f>VLOOKUP($J5833,ASBVs!$A$2:$F$1041,6,FALSE)</f>
        <v xml:space="preserve"> </v>
      </c>
      <c r="G5841" s="34" t="s">
        <v>2669</v>
      </c>
      <c r="H5841" s="35" t="str">
        <f>VLOOKUP($J5833,ASBVs!$A$2:$AU$1041,46,FALSE)</f>
        <v>3</v>
      </c>
      <c r="I5841" s="34" t="s">
        <v>2670</v>
      </c>
      <c r="J5841" s="35" t="str">
        <f>VLOOKUP($J5833,ASBVs!$A$2:$AU$1041,47,FALSE)</f>
        <v>2</v>
      </c>
    </row>
    <row r="5842" spans="2:10" ht="12.6" customHeight="1" x14ac:dyDescent="0.3">
      <c r="B5842" s="93">
        <f>VLOOKUP($J5833,ASBVs!$A$2:$AS$1041,45,FALSE)</f>
        <v>126.56</v>
      </c>
      <c r="C5842" s="94"/>
      <c r="D5842" s="93">
        <f>VLOOKUP($J5833,ASBVs!$A$2:$AS$1041,44,FALSE)</f>
        <v>161.84</v>
      </c>
      <c r="E5842" s="94"/>
      <c r="F5842" s="92"/>
      <c r="G5842" s="34" t="s">
        <v>2671</v>
      </c>
      <c r="H5842" s="35" t="str">
        <f>VLOOKUP($J5833,ASBVs!$A$2:$AW$1041,48,FALSE)</f>
        <v>2</v>
      </c>
      <c r="I5842" s="34" t="s">
        <v>2672</v>
      </c>
      <c r="J5842" s="35">
        <f>VLOOKUP($J5833,ASBVs!$A$2:$AW$1041,49,FALSE)</f>
        <v>3</v>
      </c>
    </row>
    <row r="5843" spans="2:10" ht="12.6" customHeight="1" x14ac:dyDescent="0.3">
      <c r="B5843" s="36" t="s">
        <v>2696</v>
      </c>
      <c r="C5843" s="95" t="str">
        <f>VLOOKUP($J5833,ASBVs!$A$2:$E$1041,5,FALSE)</f>
        <v xml:space="preserve">Individual </v>
      </c>
      <c r="D5843" s="96"/>
      <c r="E5843" s="97" t="s">
        <v>2697</v>
      </c>
      <c r="F5843" s="98"/>
      <c r="G5843" s="74"/>
      <c r="H5843" s="75"/>
      <c r="I5843" s="37" t="s">
        <v>2698</v>
      </c>
      <c r="J5843" s="38"/>
    </row>
    <row r="5845" spans="2:10" ht="12.6" customHeight="1" x14ac:dyDescent="0.3">
      <c r="B5845" s="76" t="s">
        <v>2692</v>
      </c>
      <c r="C5845" s="77"/>
      <c r="D5845" s="20" t="str">
        <f>VLOOKUP($J5845,ASBVs!$A$2:$B$1041,2,FALSE)</f>
        <v>224175</v>
      </c>
      <c r="E5845" s="21"/>
      <c r="F5845" s="22" t="str">
        <f>VLOOKUP($J5845,ASBVs!$A$2:$J$1041,10,FALSE)</f>
        <v>Triplet</v>
      </c>
      <c r="G5845" s="78" t="str">
        <f>VLOOKUP($J5845,ASBVs!$A$2:$AX$1041,50,FALSE)</f>
        <v>«««««</v>
      </c>
      <c r="H5845" s="79"/>
      <c r="I5845" s="23" t="s">
        <v>2693</v>
      </c>
      <c r="J5845" s="24">
        <v>478</v>
      </c>
    </row>
    <row r="5846" spans="2:10" ht="12.6" customHeight="1" x14ac:dyDescent="0.3">
      <c r="B5846" s="25" t="s">
        <v>2694</v>
      </c>
      <c r="C5846" s="80" t="str">
        <f>VLOOKUP($J5845,ASBVs!$A$2:$H$1041,8,FALSE)</f>
        <v>193431</v>
      </c>
      <c r="D5846" s="80"/>
      <c r="E5846" s="81"/>
      <c r="F5846" s="26" t="s">
        <v>2639</v>
      </c>
      <c r="G5846" s="82">
        <f>VLOOKUP($J5845,ASBVs!$A$2:$I$1041,9,FALSE)</f>
        <v>44708</v>
      </c>
      <c r="H5846" s="83"/>
      <c r="I5846" s="83"/>
      <c r="J5846" s="84"/>
    </row>
    <row r="5847" spans="2:10" ht="12.6" customHeight="1" x14ac:dyDescent="0.3">
      <c r="B5847" s="27" t="s">
        <v>0</v>
      </c>
      <c r="C5847" s="28" t="s">
        <v>1</v>
      </c>
      <c r="D5847" s="28" t="s">
        <v>2</v>
      </c>
      <c r="E5847" s="28" t="s">
        <v>3</v>
      </c>
      <c r="F5847" s="27" t="s">
        <v>4</v>
      </c>
      <c r="G5847" s="28" t="s">
        <v>1093</v>
      </c>
      <c r="H5847" s="28" t="s">
        <v>1092</v>
      </c>
      <c r="I5847" s="28" t="s">
        <v>5</v>
      </c>
      <c r="J5847" s="28" t="s">
        <v>2652</v>
      </c>
    </row>
    <row r="5848" spans="2:10" ht="12.6" customHeight="1" x14ac:dyDescent="0.3">
      <c r="B5848" s="29">
        <f>VLOOKUP($J5845,ASBVs!$A$2:$AP$1041,11,FALSE)</f>
        <v>0.5</v>
      </c>
      <c r="C5848" s="29">
        <f>VLOOKUP($J5845,ASBVs!$A$2:$AP$1041,13,FALSE)</f>
        <v>8.85</v>
      </c>
      <c r="D5848" s="29">
        <f>VLOOKUP($J5845,ASBVs!$A$2:$AP$1041,15,FALSE)</f>
        <v>10.59</v>
      </c>
      <c r="E5848" s="29">
        <f>VLOOKUP($J5845,ASBVs!$A$2:$AP$1041,17,FALSE)</f>
        <v>1.1499999999999999</v>
      </c>
      <c r="F5848" s="29">
        <f>VLOOKUP($J5845,ASBVs!$A$2:$AP$1041,19,FALSE)</f>
        <v>2.5499999999999998</v>
      </c>
      <c r="G5848" s="39">
        <f>VLOOKUP($J5845,ASBVs!$A$2:$AP$1041,41,FALSE)</f>
        <v>0.52</v>
      </c>
      <c r="H5848" s="39">
        <f>VLOOKUP($J5845,ASBVs!$A$2:$AP$1041,39,FALSE)</f>
        <v>0.33</v>
      </c>
      <c r="I5848" s="29">
        <f>VLOOKUP($J5845,ASBVs!$A$2:$AP$1041,21,FALSE)</f>
        <v>-0.23</v>
      </c>
      <c r="J5848" s="39">
        <f>VLOOKUP($J5845,ASBVs!$A$2:$AP$1041,31,FALSE)</f>
        <v>0.32</v>
      </c>
    </row>
    <row r="5849" spans="2:10" ht="12.6" customHeight="1" x14ac:dyDescent="0.3">
      <c r="B5849" s="29">
        <f>VLOOKUP($J5845,ASBVs!$A$2:$AP$1041,12,FALSE)</f>
        <v>67</v>
      </c>
      <c r="C5849" s="29">
        <f>VLOOKUP($J5845,ASBVs!$A$2:$AP$1041,14,FALSE)</f>
        <v>71</v>
      </c>
      <c r="D5849" s="29">
        <f>VLOOKUP($J5845,ASBVs!$A$2:$AP$1041,16,FALSE)</f>
        <v>63</v>
      </c>
      <c r="E5849" s="29">
        <f>VLOOKUP($J5845,ASBVs!$A$2:$AP$1041,18,FALSE)</f>
        <v>67</v>
      </c>
      <c r="F5849" s="29">
        <f>VLOOKUP($J5845,ASBVs!$A$2:$AP$1041,20,FALSE)</f>
        <v>67</v>
      </c>
      <c r="G5849" s="29">
        <f>VLOOKUP($J5845,ASBVs!$A$2:$AP$1041,42,FALSE)</f>
        <v>59</v>
      </c>
      <c r="H5849" s="29">
        <f>VLOOKUP($J5845,ASBVs!$A$2:$AP$1041,40,FALSE)</f>
        <v>51</v>
      </c>
      <c r="I5849" s="29">
        <f>VLOOKUP($J5845,ASBVs!$A$2:$AP$1041,22,FALSE)</f>
        <v>62</v>
      </c>
      <c r="J5849" s="29">
        <f>VLOOKUP($J5845,ASBVs!$A$2:$AP$1041,32,FALSE)</f>
        <v>57</v>
      </c>
    </row>
    <row r="5850" spans="2:10" ht="12.6" customHeight="1" x14ac:dyDescent="0.3">
      <c r="B5850" s="31" t="s">
        <v>1089</v>
      </c>
      <c r="C5850" s="27" t="s">
        <v>1090</v>
      </c>
      <c r="D5850" s="27" t="s">
        <v>1091</v>
      </c>
      <c r="E5850" s="27" t="s">
        <v>8</v>
      </c>
      <c r="F5850" s="27" t="s">
        <v>6</v>
      </c>
      <c r="G5850" s="27" t="s">
        <v>7</v>
      </c>
      <c r="H5850" s="27" t="s">
        <v>2638</v>
      </c>
      <c r="I5850" s="85" t="s">
        <v>2700</v>
      </c>
      <c r="J5850" s="86"/>
    </row>
    <row r="5851" spans="2:10" ht="12.6" customHeight="1" x14ac:dyDescent="0.3">
      <c r="B5851" s="30">
        <f>VLOOKUP($J5845,ASBVs!$A$2:$AP$1041,33,FALSE)</f>
        <v>0.06</v>
      </c>
      <c r="C5851" s="30">
        <f>VLOOKUP($J5845,ASBVs!$A$2:$AP$1041,35,FALSE)</f>
        <v>0.34</v>
      </c>
      <c r="D5851" s="30">
        <f>VLOOKUP($J5845,ASBVs!$A$2:$AP$1041,37,FALSE)</f>
        <v>1E-3</v>
      </c>
      <c r="E5851" s="32">
        <f>VLOOKUP($J5845,ASBVs!$A$2:$AP$1041,29,FALSE)</f>
        <v>3.61</v>
      </c>
      <c r="F5851" s="32">
        <f>VLOOKUP($J5845,ASBVs!$A$2:$AP$1041,23,FALSE)</f>
        <v>0.04</v>
      </c>
      <c r="G5851" s="32">
        <f>VLOOKUP($J5845,ASBVs!$A$2:$AP$1041,25,FALSE)</f>
        <v>2.14</v>
      </c>
      <c r="H5851" s="32">
        <f>VLOOKUP($J5845,ASBVs!$A$2:$AP$1041,27,FALSE)</f>
        <v>2.34</v>
      </c>
      <c r="I5851" s="86"/>
      <c r="J5851" s="86"/>
    </row>
    <row r="5852" spans="2:10" ht="12.6" customHeight="1" x14ac:dyDescent="0.3">
      <c r="B5852" s="33">
        <f>VLOOKUP($J5845,ASBVs!$A$2:$AP$1041,34,FALSE)</f>
        <v>46</v>
      </c>
      <c r="C5852" s="33">
        <f>VLOOKUP($J5845,ASBVs!$A$2:$AP$1041,36,FALSE)</f>
        <v>54</v>
      </c>
      <c r="D5852" s="33">
        <f>VLOOKUP($J5845,ASBVs!$A$2:$AP$1041,38,FALSE)</f>
        <v>40</v>
      </c>
      <c r="E5852" s="33">
        <f>VLOOKUP($J5845,ASBVs!$A$2:$AP$1041,30,FALSE)</f>
        <v>62</v>
      </c>
      <c r="F5852" s="33">
        <f>VLOOKUP($J5845,ASBVs!$A$2:$AP$1041,24,FALSE)</f>
        <v>53</v>
      </c>
      <c r="G5852" s="33">
        <f>VLOOKUP($J5845,ASBVs!$A$2:$AP$1041,26,FALSE)</f>
        <v>52</v>
      </c>
      <c r="H5852" s="33">
        <f>VLOOKUP($J5845,ASBVs!$A$2:$AP$1041,28,FALSE)</f>
        <v>55</v>
      </c>
      <c r="I5852" s="99">
        <f>VLOOKUP($J5845,ASBVs!$A$2:$AQ$1041,43,FALSE)</f>
        <v>8.6199999999999992</v>
      </c>
      <c r="J5852" s="79"/>
    </row>
    <row r="5853" spans="2:10" ht="12.6" customHeight="1" x14ac:dyDescent="0.3">
      <c r="B5853" s="87" t="s">
        <v>2695</v>
      </c>
      <c r="C5853" s="88"/>
      <c r="D5853" s="89" t="s">
        <v>2699</v>
      </c>
      <c r="E5853" s="90"/>
      <c r="F5853" s="91" t="str">
        <f>VLOOKUP($J5845,ASBVs!$A$2:$F$1041,6,FALSE)</f>
        <v xml:space="preserve"> </v>
      </c>
      <c r="G5853" s="34" t="s">
        <v>2669</v>
      </c>
      <c r="H5853" s="35" t="str">
        <f>VLOOKUP($J5845,ASBVs!$A$2:$AU$1041,46,FALSE)</f>
        <v>1</v>
      </c>
      <c r="I5853" s="34" t="s">
        <v>2670</v>
      </c>
      <c r="J5853" s="35" t="str">
        <f>VLOOKUP($J5845,ASBVs!$A$2:$AU$1041,47,FALSE)</f>
        <v>2</v>
      </c>
    </row>
    <row r="5854" spans="2:10" ht="12.6" customHeight="1" x14ac:dyDescent="0.3">
      <c r="B5854" s="93">
        <f>VLOOKUP($J5845,ASBVs!$A$2:$AS$1041,45,FALSE)</f>
        <v>133.32</v>
      </c>
      <c r="C5854" s="94"/>
      <c r="D5854" s="93">
        <f>VLOOKUP($J5845,ASBVs!$A$2:$AS$1041,44,FALSE)</f>
        <v>179.57</v>
      </c>
      <c r="E5854" s="94"/>
      <c r="F5854" s="92"/>
      <c r="G5854" s="34" t="s">
        <v>2671</v>
      </c>
      <c r="H5854" s="35" t="str">
        <f>VLOOKUP($J5845,ASBVs!$A$2:$AW$1041,48,FALSE)</f>
        <v>2</v>
      </c>
      <c r="I5854" s="34" t="s">
        <v>2672</v>
      </c>
      <c r="J5854" s="35">
        <f>VLOOKUP($J5845,ASBVs!$A$2:$AW$1041,49,FALSE)</f>
        <v>3</v>
      </c>
    </row>
    <row r="5855" spans="2:10" ht="12.6" customHeight="1" x14ac:dyDescent="0.3">
      <c r="B5855" s="36" t="s">
        <v>2696</v>
      </c>
      <c r="C5855" s="95" t="str">
        <f>VLOOKUP($J5845,ASBVs!$A$2:$E$1041,5,FALSE)</f>
        <v xml:space="preserve">Individual </v>
      </c>
      <c r="D5855" s="96"/>
      <c r="E5855" s="97" t="s">
        <v>2697</v>
      </c>
      <c r="F5855" s="98"/>
      <c r="G5855" s="74"/>
      <c r="H5855" s="75"/>
      <c r="I5855" s="37" t="s">
        <v>2698</v>
      </c>
      <c r="J5855" s="38"/>
    </row>
    <row r="5857" spans="2:10" ht="12.6" customHeight="1" x14ac:dyDescent="0.3">
      <c r="B5857" s="76" t="s">
        <v>2692</v>
      </c>
      <c r="C5857" s="77"/>
      <c r="D5857" s="20" t="str">
        <f>VLOOKUP($J5857,ASBVs!$A$2:$B$1041,2,FALSE)</f>
        <v>225909</v>
      </c>
      <c r="E5857" s="21"/>
      <c r="F5857" s="22" t="str">
        <f>VLOOKUP($J5857,ASBVs!$A$2:$J$1041,10,FALSE)</f>
        <v>Twin</v>
      </c>
      <c r="G5857" s="78" t="str">
        <f>VLOOKUP($J5857,ASBVs!$A$2:$AX$1041,50,FALSE)</f>
        <v xml:space="preserve"> </v>
      </c>
      <c r="H5857" s="79"/>
      <c r="I5857" s="23" t="s">
        <v>2693</v>
      </c>
      <c r="J5857" s="24">
        <v>479</v>
      </c>
    </row>
    <row r="5858" spans="2:10" ht="12.6" customHeight="1" x14ac:dyDescent="0.3">
      <c r="B5858" s="25" t="s">
        <v>2694</v>
      </c>
      <c r="C5858" s="80" t="str">
        <f>VLOOKUP($J5857,ASBVs!$A$2:$H$1041,8,FALSE)</f>
        <v>205435</v>
      </c>
      <c r="D5858" s="80"/>
      <c r="E5858" s="81"/>
      <c r="F5858" s="26" t="s">
        <v>2639</v>
      </c>
      <c r="G5858" s="82">
        <f>VLOOKUP($J5857,ASBVs!$A$2:$I$1041,9,FALSE)</f>
        <v>44732</v>
      </c>
      <c r="H5858" s="83"/>
      <c r="I5858" s="83"/>
      <c r="J5858" s="84"/>
    </row>
    <row r="5859" spans="2:10" ht="12.6" customHeight="1" x14ac:dyDescent="0.3">
      <c r="B5859" s="27" t="s">
        <v>0</v>
      </c>
      <c r="C5859" s="28" t="s">
        <v>1</v>
      </c>
      <c r="D5859" s="28" t="s">
        <v>2</v>
      </c>
      <c r="E5859" s="28" t="s">
        <v>3</v>
      </c>
      <c r="F5859" s="27" t="s">
        <v>4</v>
      </c>
      <c r="G5859" s="28" t="s">
        <v>1093</v>
      </c>
      <c r="H5859" s="28" t="s">
        <v>1092</v>
      </c>
      <c r="I5859" s="28" t="s">
        <v>5</v>
      </c>
      <c r="J5859" s="28" t="s">
        <v>2652</v>
      </c>
    </row>
    <row r="5860" spans="2:10" ht="12.6" customHeight="1" x14ac:dyDescent="0.3">
      <c r="B5860" s="29">
        <f>VLOOKUP($J5857,ASBVs!$A$2:$AP$1041,11,FALSE)</f>
        <v>0.28999999999999998</v>
      </c>
      <c r="C5860" s="29">
        <f>VLOOKUP($J5857,ASBVs!$A$2:$AP$1041,13,FALSE)</f>
        <v>8.35</v>
      </c>
      <c r="D5860" s="29">
        <f>VLOOKUP($J5857,ASBVs!$A$2:$AP$1041,15,FALSE)</f>
        <v>10.07</v>
      </c>
      <c r="E5860" s="29">
        <f>VLOOKUP($J5857,ASBVs!$A$2:$AP$1041,17,FALSE)</f>
        <v>0.61</v>
      </c>
      <c r="F5860" s="29">
        <f>VLOOKUP($J5857,ASBVs!$A$2:$AP$1041,19,FALSE)</f>
        <v>2.62</v>
      </c>
      <c r="G5860" s="39">
        <f>VLOOKUP($J5857,ASBVs!$A$2:$AP$1041,41,FALSE)</f>
        <v>0.48</v>
      </c>
      <c r="H5860" s="39">
        <f>VLOOKUP($J5857,ASBVs!$A$2:$AP$1041,39,FALSE)</f>
        <v>0.28000000000000003</v>
      </c>
      <c r="I5860" s="29">
        <f>VLOOKUP($J5857,ASBVs!$A$2:$AP$1041,21,FALSE)</f>
        <v>0.46</v>
      </c>
      <c r="J5860" s="39">
        <f>VLOOKUP($J5857,ASBVs!$A$2:$AP$1041,31,FALSE)</f>
        <v>0.28999999999999998</v>
      </c>
    </row>
    <row r="5861" spans="2:10" ht="12.6" customHeight="1" x14ac:dyDescent="0.3">
      <c r="B5861" s="29">
        <f>VLOOKUP($J5857,ASBVs!$A$2:$AP$1041,12,FALSE)</f>
        <v>68</v>
      </c>
      <c r="C5861" s="29">
        <f>VLOOKUP($J5857,ASBVs!$A$2:$AP$1041,14,FALSE)</f>
        <v>71</v>
      </c>
      <c r="D5861" s="29">
        <f>VLOOKUP($J5857,ASBVs!$A$2:$AP$1041,16,FALSE)</f>
        <v>62</v>
      </c>
      <c r="E5861" s="29">
        <f>VLOOKUP($J5857,ASBVs!$A$2:$AP$1041,18,FALSE)</f>
        <v>67</v>
      </c>
      <c r="F5861" s="29">
        <f>VLOOKUP($J5857,ASBVs!$A$2:$AP$1041,20,FALSE)</f>
        <v>67</v>
      </c>
      <c r="G5861" s="29">
        <f>VLOOKUP($J5857,ASBVs!$A$2:$AP$1041,42,FALSE)</f>
        <v>61</v>
      </c>
      <c r="H5861" s="29">
        <f>VLOOKUP($J5857,ASBVs!$A$2:$AP$1041,40,FALSE)</f>
        <v>50</v>
      </c>
      <c r="I5861" s="29">
        <f>VLOOKUP($J5857,ASBVs!$A$2:$AP$1041,22,FALSE)</f>
        <v>61</v>
      </c>
      <c r="J5861" s="29">
        <f>VLOOKUP($J5857,ASBVs!$A$2:$AP$1041,32,FALSE)</f>
        <v>60</v>
      </c>
    </row>
    <row r="5862" spans="2:10" ht="12.6" customHeight="1" x14ac:dyDescent="0.3">
      <c r="B5862" s="31" t="s">
        <v>1089</v>
      </c>
      <c r="C5862" s="27" t="s">
        <v>1090</v>
      </c>
      <c r="D5862" s="27" t="s">
        <v>1091</v>
      </c>
      <c r="E5862" s="27" t="s">
        <v>8</v>
      </c>
      <c r="F5862" s="27" t="s">
        <v>6</v>
      </c>
      <c r="G5862" s="27" t="s">
        <v>7</v>
      </c>
      <c r="H5862" s="27" t="s">
        <v>2638</v>
      </c>
      <c r="I5862" s="85" t="s">
        <v>2700</v>
      </c>
      <c r="J5862" s="86"/>
    </row>
    <row r="5863" spans="2:10" ht="12.6" customHeight="1" x14ac:dyDescent="0.3">
      <c r="B5863" s="30">
        <f>VLOOKUP($J5857,ASBVs!$A$2:$AP$1041,33,FALSE)</f>
        <v>0.04</v>
      </c>
      <c r="C5863" s="30">
        <f>VLOOKUP($J5857,ASBVs!$A$2:$AP$1041,35,FALSE)</f>
        <v>0.3</v>
      </c>
      <c r="D5863" s="30">
        <f>VLOOKUP($J5857,ASBVs!$A$2:$AP$1041,37,FALSE)</f>
        <v>1E-3</v>
      </c>
      <c r="E5863" s="32">
        <f>VLOOKUP($J5857,ASBVs!$A$2:$AP$1041,29,FALSE)</f>
        <v>4.79</v>
      </c>
      <c r="F5863" s="32">
        <f>VLOOKUP($J5857,ASBVs!$A$2:$AP$1041,23,FALSE)</f>
        <v>-0.31</v>
      </c>
      <c r="G5863" s="32">
        <f>VLOOKUP($J5857,ASBVs!$A$2:$AP$1041,25,FALSE)</f>
        <v>4.22</v>
      </c>
      <c r="H5863" s="32">
        <f>VLOOKUP($J5857,ASBVs!$A$2:$AP$1041,27,FALSE)</f>
        <v>2.16</v>
      </c>
      <c r="I5863" s="86"/>
      <c r="J5863" s="86"/>
    </row>
    <row r="5864" spans="2:10" ht="12.6" customHeight="1" x14ac:dyDescent="0.3">
      <c r="B5864" s="33">
        <f>VLOOKUP($J5857,ASBVs!$A$2:$AP$1041,34,FALSE)</f>
        <v>43</v>
      </c>
      <c r="C5864" s="33">
        <f>VLOOKUP($J5857,ASBVs!$A$2:$AP$1041,36,FALSE)</f>
        <v>54</v>
      </c>
      <c r="D5864" s="33">
        <f>VLOOKUP($J5857,ASBVs!$A$2:$AP$1041,38,FALSE)</f>
        <v>35</v>
      </c>
      <c r="E5864" s="33">
        <f>VLOOKUP($J5857,ASBVs!$A$2:$AP$1041,30,FALSE)</f>
        <v>61</v>
      </c>
      <c r="F5864" s="33">
        <f>VLOOKUP($J5857,ASBVs!$A$2:$AP$1041,24,FALSE)</f>
        <v>52</v>
      </c>
      <c r="G5864" s="33">
        <f>VLOOKUP($J5857,ASBVs!$A$2:$AP$1041,26,FALSE)</f>
        <v>51</v>
      </c>
      <c r="H5864" s="33">
        <f>VLOOKUP($J5857,ASBVs!$A$2:$AP$1041,28,FALSE)</f>
        <v>54</v>
      </c>
      <c r="I5864" s="99">
        <f>VLOOKUP($J5857,ASBVs!$A$2:$AQ$1041,43,FALSE)</f>
        <v>8.81</v>
      </c>
      <c r="J5864" s="79"/>
    </row>
    <row r="5865" spans="2:10" ht="12.6" customHeight="1" x14ac:dyDescent="0.3">
      <c r="B5865" s="87" t="s">
        <v>2695</v>
      </c>
      <c r="C5865" s="88"/>
      <c r="D5865" s="89" t="s">
        <v>2699</v>
      </c>
      <c r="E5865" s="90"/>
      <c r="F5865" s="91" t="str">
        <f>VLOOKUP($J5857,ASBVs!$A$2:$F$1041,6,FALSE)</f>
        <v xml:space="preserve"> </v>
      </c>
      <c r="G5865" s="34" t="s">
        <v>2669</v>
      </c>
      <c r="H5865" s="35" t="str">
        <f>VLOOKUP($J5857,ASBVs!$A$2:$AU$1041,46,FALSE)</f>
        <v>2</v>
      </c>
      <c r="I5865" s="34" t="s">
        <v>2670</v>
      </c>
      <c r="J5865" s="35" t="str">
        <f>VLOOKUP($J5857,ASBVs!$A$2:$AU$1041,47,FALSE)</f>
        <v>2</v>
      </c>
    </row>
    <row r="5866" spans="2:10" ht="12.6" customHeight="1" x14ac:dyDescent="0.3">
      <c r="B5866" s="93">
        <f>VLOOKUP($J5857,ASBVs!$A$2:$AS$1041,45,FALSE)</f>
        <v>129.53</v>
      </c>
      <c r="C5866" s="94"/>
      <c r="D5866" s="93">
        <f>VLOOKUP($J5857,ASBVs!$A$2:$AS$1041,44,FALSE)</f>
        <v>173.83</v>
      </c>
      <c r="E5866" s="94"/>
      <c r="F5866" s="92"/>
      <c r="G5866" s="34" t="s">
        <v>2671</v>
      </c>
      <c r="H5866" s="35" t="str">
        <f>VLOOKUP($J5857,ASBVs!$A$2:$AW$1041,48,FALSE)</f>
        <v>1</v>
      </c>
      <c r="I5866" s="34" t="s">
        <v>2672</v>
      </c>
      <c r="J5866" s="35">
        <f>VLOOKUP($J5857,ASBVs!$A$2:$AW$1041,49,FALSE)</f>
        <v>3</v>
      </c>
    </row>
    <row r="5867" spans="2:10" ht="12.6" customHeight="1" x14ac:dyDescent="0.3">
      <c r="B5867" s="36" t="s">
        <v>2696</v>
      </c>
      <c r="C5867" s="95" t="str">
        <f>VLOOKUP($J5857,ASBVs!$A$2:$E$1041,5,FALSE)</f>
        <v xml:space="preserve">Individual </v>
      </c>
      <c r="D5867" s="96"/>
      <c r="E5867" s="97" t="s">
        <v>2697</v>
      </c>
      <c r="F5867" s="98"/>
      <c r="G5867" s="74"/>
      <c r="H5867" s="75"/>
      <c r="I5867" s="37" t="s">
        <v>2698</v>
      </c>
      <c r="J5867" s="38"/>
    </row>
    <row r="5869" spans="2:10" ht="12.6" customHeight="1" x14ac:dyDescent="0.3">
      <c r="B5869" s="76" t="s">
        <v>2692</v>
      </c>
      <c r="C5869" s="77"/>
      <c r="D5869" s="20" t="str">
        <f>VLOOKUP($J5869,ASBVs!$A$2:$B$1041,2,FALSE)</f>
        <v>226857</v>
      </c>
      <c r="E5869" s="21"/>
      <c r="F5869" s="22" t="str">
        <f>VLOOKUP($J5869,ASBVs!$A$2:$J$1041,10,FALSE)</f>
        <v>Single</v>
      </c>
      <c r="G5869" s="78" t="str">
        <f>VLOOKUP($J5869,ASBVs!$A$2:$AX$1041,50,FALSE)</f>
        <v xml:space="preserve"> </v>
      </c>
      <c r="H5869" s="79"/>
      <c r="I5869" s="23" t="s">
        <v>2693</v>
      </c>
      <c r="J5869" s="24">
        <v>480</v>
      </c>
    </row>
    <row r="5870" spans="2:10" ht="12.6" customHeight="1" x14ac:dyDescent="0.3">
      <c r="B5870" s="25" t="s">
        <v>2694</v>
      </c>
      <c r="C5870" s="80" t="str">
        <f>VLOOKUP($J5869,ASBVs!$A$2:$H$1041,8,FALSE)</f>
        <v>218959</v>
      </c>
      <c r="D5870" s="80"/>
      <c r="E5870" s="81"/>
      <c r="F5870" s="26" t="s">
        <v>2639</v>
      </c>
      <c r="G5870" s="82">
        <f>VLOOKUP($J5869,ASBVs!$A$2:$I$1041,9,FALSE)</f>
        <v>44745</v>
      </c>
      <c r="H5870" s="83"/>
      <c r="I5870" s="83"/>
      <c r="J5870" s="84"/>
    </row>
    <row r="5871" spans="2:10" ht="12.6" customHeight="1" x14ac:dyDescent="0.3">
      <c r="B5871" s="27" t="s">
        <v>0</v>
      </c>
      <c r="C5871" s="28" t="s">
        <v>1</v>
      </c>
      <c r="D5871" s="28" t="s">
        <v>2</v>
      </c>
      <c r="E5871" s="28" t="s">
        <v>3</v>
      </c>
      <c r="F5871" s="27" t="s">
        <v>4</v>
      </c>
      <c r="G5871" s="28" t="s">
        <v>1093</v>
      </c>
      <c r="H5871" s="28" t="s">
        <v>1092</v>
      </c>
      <c r="I5871" s="28" t="s">
        <v>5</v>
      </c>
      <c r="J5871" s="28" t="s">
        <v>2652</v>
      </c>
    </row>
    <row r="5872" spans="2:10" ht="12.6" customHeight="1" x14ac:dyDescent="0.3">
      <c r="B5872" s="29">
        <f>VLOOKUP($J5869,ASBVs!$A$2:$AP$1041,11,FALSE)</f>
        <v>0.6</v>
      </c>
      <c r="C5872" s="29">
        <f>VLOOKUP($J5869,ASBVs!$A$2:$AP$1041,13,FALSE)</f>
        <v>9.56</v>
      </c>
      <c r="D5872" s="29">
        <f>VLOOKUP($J5869,ASBVs!$A$2:$AP$1041,15,FALSE)</f>
        <v>16.28</v>
      </c>
      <c r="E5872" s="29">
        <f>VLOOKUP($J5869,ASBVs!$A$2:$AP$1041,17,FALSE)</f>
        <v>-0.11</v>
      </c>
      <c r="F5872" s="29">
        <f>VLOOKUP($J5869,ASBVs!$A$2:$AP$1041,19,FALSE)</f>
        <v>2.0099999999999998</v>
      </c>
      <c r="G5872" s="39">
        <f>VLOOKUP($J5869,ASBVs!$A$2:$AP$1041,41,FALSE)</f>
        <v>0.44</v>
      </c>
      <c r="H5872" s="39">
        <f>VLOOKUP($J5869,ASBVs!$A$2:$AP$1041,39,FALSE)</f>
        <v>0.25</v>
      </c>
      <c r="I5872" s="29">
        <f>VLOOKUP($J5869,ASBVs!$A$2:$AP$1041,21,FALSE)</f>
        <v>-0.1</v>
      </c>
      <c r="J5872" s="39">
        <f>VLOOKUP($J5869,ASBVs!$A$2:$AP$1041,31,FALSE)</f>
        <v>0.28999999999999998</v>
      </c>
    </row>
    <row r="5873" spans="2:10" ht="12.6" customHeight="1" x14ac:dyDescent="0.3">
      <c r="B5873" s="29">
        <f>VLOOKUP($J5869,ASBVs!$A$2:$AP$1041,12,FALSE)</f>
        <v>64</v>
      </c>
      <c r="C5873" s="29">
        <f>VLOOKUP($J5869,ASBVs!$A$2:$AP$1041,14,FALSE)</f>
        <v>69</v>
      </c>
      <c r="D5873" s="29">
        <f>VLOOKUP($J5869,ASBVs!$A$2:$AP$1041,16,FALSE)</f>
        <v>56</v>
      </c>
      <c r="E5873" s="29">
        <f>VLOOKUP($J5869,ASBVs!$A$2:$AP$1041,18,FALSE)</f>
        <v>62</v>
      </c>
      <c r="F5873" s="29">
        <f>VLOOKUP($J5869,ASBVs!$A$2:$AP$1041,20,FALSE)</f>
        <v>64</v>
      </c>
      <c r="G5873" s="29">
        <f>VLOOKUP($J5869,ASBVs!$A$2:$AP$1041,42,FALSE)</f>
        <v>52</v>
      </c>
      <c r="H5873" s="29">
        <f>VLOOKUP($J5869,ASBVs!$A$2:$AP$1041,40,FALSE)</f>
        <v>46</v>
      </c>
      <c r="I5873" s="29">
        <f>VLOOKUP($J5869,ASBVs!$A$2:$AP$1041,22,FALSE)</f>
        <v>52</v>
      </c>
      <c r="J5873" s="29">
        <f>VLOOKUP($J5869,ASBVs!$A$2:$AP$1041,32,FALSE)</f>
        <v>50</v>
      </c>
    </row>
    <row r="5874" spans="2:10" ht="12.6" customHeight="1" x14ac:dyDescent="0.3">
      <c r="B5874" s="31" t="s">
        <v>1089</v>
      </c>
      <c r="C5874" s="27" t="s">
        <v>1090</v>
      </c>
      <c r="D5874" s="27" t="s">
        <v>1091</v>
      </c>
      <c r="E5874" s="27" t="s">
        <v>8</v>
      </c>
      <c r="F5874" s="27" t="s">
        <v>6</v>
      </c>
      <c r="G5874" s="27" t="s">
        <v>7</v>
      </c>
      <c r="H5874" s="27" t="s">
        <v>2638</v>
      </c>
      <c r="I5874" s="85" t="s">
        <v>2700</v>
      </c>
      <c r="J5874" s="86"/>
    </row>
    <row r="5875" spans="2:10" ht="12.6" customHeight="1" x14ac:dyDescent="0.3">
      <c r="B5875" s="30">
        <f>VLOOKUP($J5869,ASBVs!$A$2:$AP$1041,33,FALSE)</f>
        <v>0.03</v>
      </c>
      <c r="C5875" s="30">
        <f>VLOOKUP($J5869,ASBVs!$A$2:$AP$1041,35,FALSE)</f>
        <v>0.2</v>
      </c>
      <c r="D5875" s="30">
        <f>VLOOKUP($J5869,ASBVs!$A$2:$AP$1041,37,FALSE)</f>
        <v>0.03</v>
      </c>
      <c r="E5875" s="32">
        <f>VLOOKUP($J5869,ASBVs!$A$2:$AP$1041,29,FALSE)</f>
        <v>4.96</v>
      </c>
      <c r="F5875" s="32">
        <f>VLOOKUP($J5869,ASBVs!$A$2:$AP$1041,23,FALSE)</f>
        <v>-0.19</v>
      </c>
      <c r="G5875" s="32">
        <f>VLOOKUP($J5869,ASBVs!$A$2:$AP$1041,25,FALSE)</f>
        <v>3.41</v>
      </c>
      <c r="H5875" s="32">
        <f>VLOOKUP($J5869,ASBVs!$A$2:$AP$1041,27,FALSE)</f>
        <v>2.67</v>
      </c>
      <c r="I5875" s="86"/>
      <c r="J5875" s="86"/>
    </row>
    <row r="5876" spans="2:10" ht="12.6" customHeight="1" x14ac:dyDescent="0.3">
      <c r="B5876" s="33">
        <f>VLOOKUP($J5869,ASBVs!$A$2:$AP$1041,34,FALSE)</f>
        <v>41</v>
      </c>
      <c r="C5876" s="33">
        <f>VLOOKUP($J5869,ASBVs!$A$2:$AP$1041,36,FALSE)</f>
        <v>49</v>
      </c>
      <c r="D5876" s="33">
        <f>VLOOKUP($J5869,ASBVs!$A$2:$AP$1041,38,FALSE)</f>
        <v>36</v>
      </c>
      <c r="E5876" s="33">
        <f>VLOOKUP($J5869,ASBVs!$A$2:$AP$1041,30,FALSE)</f>
        <v>58</v>
      </c>
      <c r="F5876" s="33">
        <f>VLOOKUP($J5869,ASBVs!$A$2:$AP$1041,24,FALSE)</f>
        <v>46</v>
      </c>
      <c r="G5876" s="33">
        <f>VLOOKUP($J5869,ASBVs!$A$2:$AP$1041,26,FALSE)</f>
        <v>46</v>
      </c>
      <c r="H5876" s="33">
        <f>VLOOKUP($J5869,ASBVs!$A$2:$AP$1041,28,FALSE)</f>
        <v>49</v>
      </c>
      <c r="I5876" s="99">
        <f>VLOOKUP($J5869,ASBVs!$A$2:$AQ$1041,43,FALSE)</f>
        <v>9.4600000000000009</v>
      </c>
      <c r="J5876" s="79"/>
    </row>
    <row r="5877" spans="2:10" ht="12.6" customHeight="1" x14ac:dyDescent="0.3">
      <c r="B5877" s="87" t="s">
        <v>2695</v>
      </c>
      <c r="C5877" s="88"/>
      <c r="D5877" s="89" t="s">
        <v>2699</v>
      </c>
      <c r="E5877" s="90"/>
      <c r="F5877" s="91" t="str">
        <f>VLOOKUP($J5869,ASBVs!$A$2:$F$1041,6,FALSE)</f>
        <v xml:space="preserve"> </v>
      </c>
      <c r="G5877" s="34" t="s">
        <v>2669</v>
      </c>
      <c r="H5877" s="35" t="str">
        <f>VLOOKUP($J5869,ASBVs!$A$2:$AU$1041,46,FALSE)</f>
        <v>2</v>
      </c>
      <c r="I5877" s="34" t="s">
        <v>2670</v>
      </c>
      <c r="J5877" s="35" t="str">
        <f>VLOOKUP($J5869,ASBVs!$A$2:$AU$1041,47,FALSE)</f>
        <v>2</v>
      </c>
    </row>
    <row r="5878" spans="2:10" ht="12.6" customHeight="1" x14ac:dyDescent="0.3">
      <c r="B5878" s="93">
        <f>VLOOKUP($J5869,ASBVs!$A$2:$AS$1041,45,FALSE)</f>
        <v>125.52</v>
      </c>
      <c r="C5878" s="94"/>
      <c r="D5878" s="93">
        <f>VLOOKUP($J5869,ASBVs!$A$2:$AS$1041,44,FALSE)</f>
        <v>164.83</v>
      </c>
      <c r="E5878" s="94"/>
      <c r="F5878" s="92"/>
      <c r="G5878" s="34" t="s">
        <v>2671</v>
      </c>
      <c r="H5878" s="35" t="str">
        <f>VLOOKUP($J5869,ASBVs!$A$2:$AW$1041,48,FALSE)</f>
        <v>3</v>
      </c>
      <c r="I5878" s="34" t="s">
        <v>2672</v>
      </c>
      <c r="J5878" s="35">
        <f>VLOOKUP($J5869,ASBVs!$A$2:$AW$1041,49,FALSE)</f>
        <v>2</v>
      </c>
    </row>
    <row r="5879" spans="2:10" ht="12.6" customHeight="1" x14ac:dyDescent="0.3">
      <c r="B5879" s="36" t="s">
        <v>2696</v>
      </c>
      <c r="C5879" s="95" t="str">
        <f>VLOOKUP($J5869,ASBVs!$A$2:$E$1041,5,FALSE)</f>
        <v xml:space="preserve">Individual </v>
      </c>
      <c r="D5879" s="96"/>
      <c r="E5879" s="97" t="s">
        <v>2697</v>
      </c>
      <c r="F5879" s="98"/>
      <c r="G5879" s="74"/>
      <c r="H5879" s="75"/>
      <c r="I5879" s="37" t="s">
        <v>2698</v>
      </c>
      <c r="J5879" s="38"/>
    </row>
    <row r="5881" spans="2:10" ht="12.6" customHeight="1" x14ac:dyDescent="0.3">
      <c r="B5881" s="76" t="s">
        <v>2692</v>
      </c>
      <c r="C5881" s="77"/>
      <c r="D5881" s="20" t="str">
        <f>VLOOKUP($J5881,ASBVs!$A$2:$B$1041,2,FALSE)</f>
        <v>225024</v>
      </c>
      <c r="E5881" s="21"/>
      <c r="F5881" s="22" t="str">
        <f>VLOOKUP($J5881,ASBVs!$A$2:$J$1041,10,FALSE)</f>
        <v>Twin</v>
      </c>
      <c r="G5881" s="78" t="str">
        <f>VLOOKUP($J5881,ASBVs!$A$2:$AX$1041,50,FALSE)</f>
        <v>«««««</v>
      </c>
      <c r="H5881" s="79"/>
      <c r="I5881" s="23" t="s">
        <v>2693</v>
      </c>
      <c r="J5881" s="24">
        <v>481</v>
      </c>
    </row>
    <row r="5882" spans="2:10" ht="12.6" customHeight="1" x14ac:dyDescent="0.3">
      <c r="B5882" s="25" t="s">
        <v>2694</v>
      </c>
      <c r="C5882" s="80" t="str">
        <f>VLOOKUP($J5881,ASBVs!$A$2:$H$1041,8,FALSE)</f>
        <v>193431</v>
      </c>
      <c r="D5882" s="80"/>
      <c r="E5882" s="81"/>
      <c r="F5882" s="26" t="s">
        <v>2639</v>
      </c>
      <c r="G5882" s="82">
        <f>VLOOKUP($J5881,ASBVs!$A$2:$I$1041,9,FALSE)</f>
        <v>44714</v>
      </c>
      <c r="H5882" s="83"/>
      <c r="I5882" s="83"/>
      <c r="J5882" s="84"/>
    </row>
    <row r="5883" spans="2:10" ht="12.6" customHeight="1" x14ac:dyDescent="0.3">
      <c r="B5883" s="27" t="s">
        <v>0</v>
      </c>
      <c r="C5883" s="28" t="s">
        <v>1</v>
      </c>
      <c r="D5883" s="28" t="s">
        <v>2</v>
      </c>
      <c r="E5883" s="28" t="s">
        <v>3</v>
      </c>
      <c r="F5883" s="27" t="s">
        <v>4</v>
      </c>
      <c r="G5883" s="28" t="s">
        <v>1093</v>
      </c>
      <c r="H5883" s="28" t="s">
        <v>1092</v>
      </c>
      <c r="I5883" s="28" t="s">
        <v>5</v>
      </c>
      <c r="J5883" s="28" t="s">
        <v>2652</v>
      </c>
    </row>
    <row r="5884" spans="2:10" ht="12.6" customHeight="1" x14ac:dyDescent="0.3">
      <c r="B5884" s="29">
        <f>VLOOKUP($J5881,ASBVs!$A$2:$AP$1041,11,FALSE)</f>
        <v>0.42</v>
      </c>
      <c r="C5884" s="29">
        <f>VLOOKUP($J5881,ASBVs!$A$2:$AP$1041,13,FALSE)</f>
        <v>8.39</v>
      </c>
      <c r="D5884" s="29">
        <f>VLOOKUP($J5881,ASBVs!$A$2:$AP$1041,15,FALSE)</f>
        <v>13.7</v>
      </c>
      <c r="E5884" s="29">
        <f>VLOOKUP($J5881,ASBVs!$A$2:$AP$1041,17,FALSE)</f>
        <v>0.56000000000000005</v>
      </c>
      <c r="F5884" s="29">
        <f>VLOOKUP($J5881,ASBVs!$A$2:$AP$1041,19,FALSE)</f>
        <v>1.91</v>
      </c>
      <c r="G5884" s="39">
        <f>VLOOKUP($J5881,ASBVs!$A$2:$AP$1041,41,FALSE)</f>
        <v>0.39</v>
      </c>
      <c r="H5884" s="39">
        <f>VLOOKUP($J5881,ASBVs!$A$2:$AP$1041,39,FALSE)</f>
        <v>0.23</v>
      </c>
      <c r="I5884" s="29">
        <f>VLOOKUP($J5881,ASBVs!$A$2:$AP$1041,21,FALSE)</f>
        <v>0.18</v>
      </c>
      <c r="J5884" s="39">
        <f>VLOOKUP($J5881,ASBVs!$A$2:$AP$1041,31,FALSE)</f>
        <v>0.3</v>
      </c>
    </row>
    <row r="5885" spans="2:10" ht="12.6" customHeight="1" x14ac:dyDescent="0.3">
      <c r="B5885" s="29">
        <f>VLOOKUP($J5881,ASBVs!$A$2:$AP$1041,12,FALSE)</f>
        <v>68</v>
      </c>
      <c r="C5885" s="29">
        <f>VLOOKUP($J5881,ASBVs!$A$2:$AP$1041,14,FALSE)</f>
        <v>71</v>
      </c>
      <c r="D5885" s="29">
        <f>VLOOKUP($J5881,ASBVs!$A$2:$AP$1041,16,FALSE)</f>
        <v>63</v>
      </c>
      <c r="E5885" s="29">
        <f>VLOOKUP($J5881,ASBVs!$A$2:$AP$1041,18,FALSE)</f>
        <v>67</v>
      </c>
      <c r="F5885" s="29">
        <f>VLOOKUP($J5881,ASBVs!$A$2:$AP$1041,20,FALSE)</f>
        <v>67</v>
      </c>
      <c r="G5885" s="29">
        <f>VLOOKUP($J5881,ASBVs!$A$2:$AP$1041,42,FALSE)</f>
        <v>59</v>
      </c>
      <c r="H5885" s="29">
        <f>VLOOKUP($J5881,ASBVs!$A$2:$AP$1041,40,FALSE)</f>
        <v>51</v>
      </c>
      <c r="I5885" s="29">
        <f>VLOOKUP($J5881,ASBVs!$A$2:$AP$1041,22,FALSE)</f>
        <v>63</v>
      </c>
      <c r="J5885" s="29">
        <f>VLOOKUP($J5881,ASBVs!$A$2:$AP$1041,32,FALSE)</f>
        <v>57</v>
      </c>
    </row>
    <row r="5886" spans="2:10" ht="12.6" customHeight="1" x14ac:dyDescent="0.3">
      <c r="B5886" s="31" t="s">
        <v>1089</v>
      </c>
      <c r="C5886" s="27" t="s">
        <v>1090</v>
      </c>
      <c r="D5886" s="27" t="s">
        <v>1091</v>
      </c>
      <c r="E5886" s="27" t="s">
        <v>8</v>
      </c>
      <c r="F5886" s="27" t="s">
        <v>6</v>
      </c>
      <c r="G5886" s="27" t="s">
        <v>7</v>
      </c>
      <c r="H5886" s="27" t="s">
        <v>2638</v>
      </c>
      <c r="I5886" s="85" t="s">
        <v>2700</v>
      </c>
      <c r="J5886" s="86"/>
    </row>
    <row r="5887" spans="2:10" ht="12.6" customHeight="1" x14ac:dyDescent="0.3">
      <c r="B5887" s="30">
        <f>VLOOKUP($J5881,ASBVs!$A$2:$AP$1041,33,FALSE)</f>
        <v>0.05</v>
      </c>
      <c r="C5887" s="30">
        <f>VLOOKUP($J5881,ASBVs!$A$2:$AP$1041,35,FALSE)</f>
        <v>0.17</v>
      </c>
      <c r="D5887" s="30">
        <f>VLOOKUP($J5881,ASBVs!$A$2:$AP$1041,37,FALSE)</f>
        <v>0.03</v>
      </c>
      <c r="E5887" s="32">
        <f>VLOOKUP($J5881,ASBVs!$A$2:$AP$1041,29,FALSE)</f>
        <v>4.18</v>
      </c>
      <c r="F5887" s="32">
        <f>VLOOKUP($J5881,ASBVs!$A$2:$AP$1041,23,FALSE)</f>
        <v>-0.02</v>
      </c>
      <c r="G5887" s="32">
        <f>VLOOKUP($J5881,ASBVs!$A$2:$AP$1041,25,FALSE)</f>
        <v>3.16</v>
      </c>
      <c r="H5887" s="32">
        <f>VLOOKUP($J5881,ASBVs!$A$2:$AP$1041,27,FALSE)</f>
        <v>2.0499999999999998</v>
      </c>
      <c r="I5887" s="86"/>
      <c r="J5887" s="86"/>
    </row>
    <row r="5888" spans="2:10" ht="12.6" customHeight="1" x14ac:dyDescent="0.3">
      <c r="B5888" s="33">
        <f>VLOOKUP($J5881,ASBVs!$A$2:$AP$1041,34,FALSE)</f>
        <v>45</v>
      </c>
      <c r="C5888" s="33">
        <f>VLOOKUP($J5881,ASBVs!$A$2:$AP$1041,36,FALSE)</f>
        <v>54</v>
      </c>
      <c r="D5888" s="33">
        <f>VLOOKUP($J5881,ASBVs!$A$2:$AP$1041,38,FALSE)</f>
        <v>37</v>
      </c>
      <c r="E5888" s="33">
        <f>VLOOKUP($J5881,ASBVs!$A$2:$AP$1041,30,FALSE)</f>
        <v>61</v>
      </c>
      <c r="F5888" s="33">
        <f>VLOOKUP($J5881,ASBVs!$A$2:$AP$1041,24,FALSE)</f>
        <v>53</v>
      </c>
      <c r="G5888" s="33">
        <f>VLOOKUP($J5881,ASBVs!$A$2:$AP$1041,26,FALSE)</f>
        <v>52</v>
      </c>
      <c r="H5888" s="33">
        <f>VLOOKUP($J5881,ASBVs!$A$2:$AP$1041,28,FALSE)</f>
        <v>55</v>
      </c>
      <c r="I5888" s="99">
        <f>VLOOKUP($J5881,ASBVs!$A$2:$AQ$1041,43,FALSE)</f>
        <v>8.57</v>
      </c>
      <c r="J5888" s="79"/>
    </row>
    <row r="5889" spans="2:10" ht="12.6" customHeight="1" x14ac:dyDescent="0.3">
      <c r="B5889" s="87" t="s">
        <v>2695</v>
      </c>
      <c r="C5889" s="88"/>
      <c r="D5889" s="89" t="s">
        <v>2699</v>
      </c>
      <c r="E5889" s="90"/>
      <c r="F5889" s="91" t="str">
        <f>VLOOKUP($J5881,ASBVs!$A$2:$F$1041,6,FALSE)</f>
        <v xml:space="preserve"> </v>
      </c>
      <c r="G5889" s="34" t="s">
        <v>2669</v>
      </c>
      <c r="H5889" s="35" t="str">
        <f>VLOOKUP($J5881,ASBVs!$A$2:$AU$1041,46,FALSE)</f>
        <v>1</v>
      </c>
      <c r="I5889" s="34" t="s">
        <v>2670</v>
      </c>
      <c r="J5889" s="35" t="str">
        <f>VLOOKUP($J5881,ASBVs!$A$2:$AU$1041,47,FALSE)</f>
        <v>1</v>
      </c>
    </row>
    <row r="5890" spans="2:10" ht="12.6" customHeight="1" x14ac:dyDescent="0.3">
      <c r="B5890" s="93">
        <f>VLOOKUP($J5881,ASBVs!$A$2:$AS$1041,45,FALSE)</f>
        <v>125.28</v>
      </c>
      <c r="C5890" s="94"/>
      <c r="D5890" s="93">
        <f>VLOOKUP($J5881,ASBVs!$A$2:$AS$1041,44,FALSE)</f>
        <v>160.32</v>
      </c>
      <c r="E5890" s="94"/>
      <c r="F5890" s="92"/>
      <c r="G5890" s="34" t="s">
        <v>2671</v>
      </c>
      <c r="H5890" s="35" t="str">
        <f>VLOOKUP($J5881,ASBVs!$A$2:$AW$1041,48,FALSE)</f>
        <v>1</v>
      </c>
      <c r="I5890" s="34" t="s">
        <v>2672</v>
      </c>
      <c r="J5890" s="35">
        <f>VLOOKUP($J5881,ASBVs!$A$2:$AW$1041,49,FALSE)</f>
        <v>3</v>
      </c>
    </row>
    <row r="5891" spans="2:10" ht="12.6" customHeight="1" x14ac:dyDescent="0.3">
      <c r="B5891" s="36" t="s">
        <v>2696</v>
      </c>
      <c r="C5891" s="95" t="str">
        <f>VLOOKUP($J5881,ASBVs!$A$2:$E$1041,5,FALSE)</f>
        <v xml:space="preserve">Individual </v>
      </c>
      <c r="D5891" s="96"/>
      <c r="E5891" s="97" t="s">
        <v>2697</v>
      </c>
      <c r="F5891" s="98"/>
      <c r="G5891" s="74"/>
      <c r="H5891" s="75"/>
      <c r="I5891" s="37" t="s">
        <v>2698</v>
      </c>
      <c r="J5891" s="38"/>
    </row>
    <row r="5893" spans="2:10" ht="12.6" customHeight="1" x14ac:dyDescent="0.3">
      <c r="B5893" s="76" t="s">
        <v>2692</v>
      </c>
      <c r="C5893" s="77"/>
      <c r="D5893" s="20" t="str">
        <f>VLOOKUP($J5893,ASBVs!$A$2:$B$1041,2,FALSE)</f>
        <v>226682</v>
      </c>
      <c r="E5893" s="21"/>
      <c r="F5893" s="22" t="str">
        <f>VLOOKUP($J5893,ASBVs!$A$2:$J$1041,10,FALSE)</f>
        <v>Twin</v>
      </c>
      <c r="G5893" s="78" t="str">
        <f>VLOOKUP($J5893,ASBVs!$A$2:$AX$1041,50,FALSE)</f>
        <v>«««««</v>
      </c>
      <c r="H5893" s="79"/>
      <c r="I5893" s="23" t="s">
        <v>2693</v>
      </c>
      <c r="J5893" s="24">
        <v>482</v>
      </c>
    </row>
    <row r="5894" spans="2:10" ht="12.6" customHeight="1" x14ac:dyDescent="0.3">
      <c r="B5894" s="25" t="s">
        <v>2694</v>
      </c>
      <c r="C5894" s="80" t="str">
        <f>VLOOKUP($J5893,ASBVs!$A$2:$H$1041,8,FALSE)</f>
        <v>196104</v>
      </c>
      <c r="D5894" s="80"/>
      <c r="E5894" s="81"/>
      <c r="F5894" s="26" t="s">
        <v>2639</v>
      </c>
      <c r="G5894" s="82">
        <f>VLOOKUP($J5893,ASBVs!$A$2:$I$1041,9,FALSE)</f>
        <v>44736</v>
      </c>
      <c r="H5894" s="83"/>
      <c r="I5894" s="83"/>
      <c r="J5894" s="84"/>
    </row>
    <row r="5895" spans="2:10" ht="12.6" customHeight="1" x14ac:dyDescent="0.3">
      <c r="B5895" s="27" t="s">
        <v>0</v>
      </c>
      <c r="C5895" s="28" t="s">
        <v>1</v>
      </c>
      <c r="D5895" s="28" t="s">
        <v>2</v>
      </c>
      <c r="E5895" s="28" t="s">
        <v>3</v>
      </c>
      <c r="F5895" s="27" t="s">
        <v>4</v>
      </c>
      <c r="G5895" s="28" t="s">
        <v>1093</v>
      </c>
      <c r="H5895" s="28" t="s">
        <v>1092</v>
      </c>
      <c r="I5895" s="28" t="s">
        <v>5</v>
      </c>
      <c r="J5895" s="28" t="s">
        <v>2652</v>
      </c>
    </row>
    <row r="5896" spans="2:10" ht="12.6" customHeight="1" x14ac:dyDescent="0.3">
      <c r="B5896" s="29">
        <f>VLOOKUP($J5893,ASBVs!$A$2:$AP$1041,11,FALSE)</f>
        <v>0.72</v>
      </c>
      <c r="C5896" s="29">
        <f>VLOOKUP($J5893,ASBVs!$A$2:$AP$1041,13,FALSE)</f>
        <v>12.49</v>
      </c>
      <c r="D5896" s="29">
        <f>VLOOKUP($J5893,ASBVs!$A$2:$AP$1041,15,FALSE)</f>
        <v>19.95</v>
      </c>
      <c r="E5896" s="29">
        <f>VLOOKUP($J5893,ASBVs!$A$2:$AP$1041,17,FALSE)</f>
        <v>0.28000000000000003</v>
      </c>
      <c r="F5896" s="29">
        <f>VLOOKUP($J5893,ASBVs!$A$2:$AP$1041,19,FALSE)</f>
        <v>1.88</v>
      </c>
      <c r="G5896" s="39">
        <f>VLOOKUP($J5893,ASBVs!$A$2:$AP$1041,41,FALSE)</f>
        <v>0.39</v>
      </c>
      <c r="H5896" s="39">
        <f>VLOOKUP($J5893,ASBVs!$A$2:$AP$1041,39,FALSE)</f>
        <v>0.19</v>
      </c>
      <c r="I5896" s="29">
        <f>VLOOKUP($J5893,ASBVs!$A$2:$AP$1041,21,FALSE)</f>
        <v>-0.14000000000000001</v>
      </c>
      <c r="J5896" s="39">
        <f>VLOOKUP($J5893,ASBVs!$A$2:$AP$1041,31,FALSE)</f>
        <v>0.26</v>
      </c>
    </row>
    <row r="5897" spans="2:10" ht="12.6" customHeight="1" x14ac:dyDescent="0.3">
      <c r="B5897" s="29">
        <f>VLOOKUP($J5893,ASBVs!$A$2:$AP$1041,12,FALSE)</f>
        <v>68</v>
      </c>
      <c r="C5897" s="29">
        <f>VLOOKUP($J5893,ASBVs!$A$2:$AP$1041,14,FALSE)</f>
        <v>70</v>
      </c>
      <c r="D5897" s="29">
        <f>VLOOKUP($J5893,ASBVs!$A$2:$AP$1041,16,FALSE)</f>
        <v>64</v>
      </c>
      <c r="E5897" s="29">
        <f>VLOOKUP($J5893,ASBVs!$A$2:$AP$1041,18,FALSE)</f>
        <v>66</v>
      </c>
      <c r="F5897" s="29">
        <f>VLOOKUP($J5893,ASBVs!$A$2:$AP$1041,20,FALSE)</f>
        <v>66</v>
      </c>
      <c r="G5897" s="29">
        <f>VLOOKUP($J5893,ASBVs!$A$2:$AP$1041,42,FALSE)</f>
        <v>63</v>
      </c>
      <c r="H5897" s="29">
        <f>VLOOKUP($J5893,ASBVs!$A$2:$AP$1041,40,FALSE)</f>
        <v>52</v>
      </c>
      <c r="I5897" s="29">
        <f>VLOOKUP($J5893,ASBVs!$A$2:$AP$1041,22,FALSE)</f>
        <v>62</v>
      </c>
      <c r="J5897" s="29">
        <f>VLOOKUP($J5893,ASBVs!$A$2:$AP$1041,32,FALSE)</f>
        <v>61</v>
      </c>
    </row>
    <row r="5898" spans="2:10" ht="12.6" customHeight="1" x14ac:dyDescent="0.3">
      <c r="B5898" s="31" t="s">
        <v>1089</v>
      </c>
      <c r="C5898" s="27" t="s">
        <v>1090</v>
      </c>
      <c r="D5898" s="27" t="s">
        <v>1091</v>
      </c>
      <c r="E5898" s="27" t="s">
        <v>8</v>
      </c>
      <c r="F5898" s="27" t="s">
        <v>6</v>
      </c>
      <c r="G5898" s="27" t="s">
        <v>7</v>
      </c>
      <c r="H5898" s="27" t="s">
        <v>2638</v>
      </c>
      <c r="I5898" s="85" t="s">
        <v>2700</v>
      </c>
      <c r="J5898" s="86"/>
    </row>
    <row r="5899" spans="2:10" ht="12.6" customHeight="1" x14ac:dyDescent="0.3">
      <c r="B5899" s="30">
        <f>VLOOKUP($J5893,ASBVs!$A$2:$AP$1041,33,FALSE)</f>
        <v>1E-3</v>
      </c>
      <c r="C5899" s="30">
        <f>VLOOKUP($J5893,ASBVs!$A$2:$AP$1041,35,FALSE)</f>
        <v>0.22</v>
      </c>
      <c r="D5899" s="30">
        <f>VLOOKUP($J5893,ASBVs!$A$2:$AP$1041,37,FALSE)</f>
        <v>0.02</v>
      </c>
      <c r="E5899" s="32">
        <f>VLOOKUP($J5893,ASBVs!$A$2:$AP$1041,29,FALSE)</f>
        <v>5.04</v>
      </c>
      <c r="F5899" s="32">
        <f>VLOOKUP($J5893,ASBVs!$A$2:$AP$1041,23,FALSE)</f>
        <v>0.22</v>
      </c>
      <c r="G5899" s="32">
        <f>VLOOKUP($J5893,ASBVs!$A$2:$AP$1041,25,FALSE)</f>
        <v>3.64</v>
      </c>
      <c r="H5899" s="32">
        <f>VLOOKUP($J5893,ASBVs!$A$2:$AP$1041,27,FALSE)</f>
        <v>2.35</v>
      </c>
      <c r="I5899" s="86"/>
      <c r="J5899" s="86"/>
    </row>
    <row r="5900" spans="2:10" ht="12.6" customHeight="1" x14ac:dyDescent="0.3">
      <c r="B5900" s="33">
        <f>VLOOKUP($J5893,ASBVs!$A$2:$AP$1041,34,FALSE)</f>
        <v>46</v>
      </c>
      <c r="C5900" s="33">
        <f>VLOOKUP($J5893,ASBVs!$A$2:$AP$1041,36,FALSE)</f>
        <v>56</v>
      </c>
      <c r="D5900" s="33">
        <f>VLOOKUP($J5893,ASBVs!$A$2:$AP$1041,38,FALSE)</f>
        <v>39</v>
      </c>
      <c r="E5900" s="33">
        <f>VLOOKUP($J5893,ASBVs!$A$2:$AP$1041,30,FALSE)</f>
        <v>61</v>
      </c>
      <c r="F5900" s="33">
        <f>VLOOKUP($J5893,ASBVs!$A$2:$AP$1041,24,FALSE)</f>
        <v>54</v>
      </c>
      <c r="G5900" s="33">
        <f>VLOOKUP($J5893,ASBVs!$A$2:$AP$1041,26,FALSE)</f>
        <v>53</v>
      </c>
      <c r="H5900" s="33">
        <f>VLOOKUP($J5893,ASBVs!$A$2:$AP$1041,28,FALSE)</f>
        <v>56</v>
      </c>
      <c r="I5900" s="99">
        <f>VLOOKUP($J5893,ASBVs!$A$2:$AQ$1041,43,FALSE)</f>
        <v>12.35</v>
      </c>
      <c r="J5900" s="79"/>
    </row>
    <row r="5901" spans="2:10" ht="12.6" customHeight="1" x14ac:dyDescent="0.3">
      <c r="B5901" s="87" t="s">
        <v>2695</v>
      </c>
      <c r="C5901" s="88"/>
      <c r="D5901" s="89" t="s">
        <v>2699</v>
      </c>
      <c r="E5901" s="90"/>
      <c r="F5901" s="91" t="str">
        <f>VLOOKUP($J5893,ASBVs!$A$2:$F$1041,6,FALSE)</f>
        <v xml:space="preserve"> </v>
      </c>
      <c r="G5901" s="34" t="s">
        <v>2669</v>
      </c>
      <c r="H5901" s="35" t="str">
        <f>VLOOKUP($J5893,ASBVs!$A$2:$AU$1041,46,FALSE)</f>
        <v>2</v>
      </c>
      <c r="I5901" s="34" t="s">
        <v>2670</v>
      </c>
      <c r="J5901" s="35" t="str">
        <f>VLOOKUP($J5893,ASBVs!$A$2:$AU$1041,47,FALSE)</f>
        <v>2</v>
      </c>
    </row>
    <row r="5902" spans="2:10" ht="12.6" customHeight="1" x14ac:dyDescent="0.3">
      <c r="B5902" s="93">
        <f>VLOOKUP($J5893,ASBVs!$A$2:$AS$1041,45,FALSE)</f>
        <v>130.22999999999999</v>
      </c>
      <c r="C5902" s="94"/>
      <c r="D5902" s="93">
        <f>VLOOKUP($J5893,ASBVs!$A$2:$AS$1041,44,FALSE)</f>
        <v>166.85</v>
      </c>
      <c r="E5902" s="94"/>
      <c r="F5902" s="92"/>
      <c r="G5902" s="34" t="s">
        <v>2671</v>
      </c>
      <c r="H5902" s="35" t="str">
        <f>VLOOKUP($J5893,ASBVs!$A$2:$AW$1041,48,FALSE)</f>
        <v>2</v>
      </c>
      <c r="I5902" s="34" t="s">
        <v>2672</v>
      </c>
      <c r="J5902" s="35">
        <f>VLOOKUP($J5893,ASBVs!$A$2:$AW$1041,49,FALSE)</f>
        <v>3</v>
      </c>
    </row>
    <row r="5903" spans="2:10" ht="12.6" customHeight="1" x14ac:dyDescent="0.3">
      <c r="B5903" s="36" t="s">
        <v>2696</v>
      </c>
      <c r="C5903" s="95" t="str">
        <f>VLOOKUP($J5893,ASBVs!$A$2:$E$1041,5,FALSE)</f>
        <v xml:space="preserve">Individual </v>
      </c>
      <c r="D5903" s="96"/>
      <c r="E5903" s="97" t="s">
        <v>2697</v>
      </c>
      <c r="F5903" s="98"/>
      <c r="G5903" s="74"/>
      <c r="H5903" s="75"/>
      <c r="I5903" s="37" t="s">
        <v>2698</v>
      </c>
      <c r="J5903" s="38"/>
    </row>
    <row r="5905" spans="2:10" ht="12.6" customHeight="1" x14ac:dyDescent="0.3">
      <c r="B5905" s="76" t="s">
        <v>2692</v>
      </c>
      <c r="C5905" s="77"/>
      <c r="D5905" s="20" t="str">
        <f>VLOOKUP($J5905,ASBVs!$A$2:$B$1041,2,FALSE)</f>
        <v>225095</v>
      </c>
      <c r="E5905" s="21"/>
      <c r="F5905" s="22" t="str">
        <f>VLOOKUP($J5905,ASBVs!$A$2:$J$1041,10,FALSE)</f>
        <v>Twin</v>
      </c>
      <c r="G5905" s="78" t="str">
        <f>VLOOKUP($J5905,ASBVs!$A$2:$AX$1041,50,FALSE)</f>
        <v xml:space="preserve"> </v>
      </c>
      <c r="H5905" s="79"/>
      <c r="I5905" s="23" t="s">
        <v>2693</v>
      </c>
      <c r="J5905" s="24">
        <v>483</v>
      </c>
    </row>
    <row r="5906" spans="2:10" ht="12.6" customHeight="1" x14ac:dyDescent="0.3">
      <c r="B5906" s="25" t="s">
        <v>2694</v>
      </c>
      <c r="C5906" s="80" t="str">
        <f>VLOOKUP($J5905,ASBVs!$A$2:$H$1041,8,FALSE)</f>
        <v>217469</v>
      </c>
      <c r="D5906" s="80"/>
      <c r="E5906" s="81"/>
      <c r="F5906" s="26" t="s">
        <v>2639</v>
      </c>
      <c r="G5906" s="82">
        <f>VLOOKUP($J5905,ASBVs!$A$2:$I$1041,9,FALSE)</f>
        <v>44727</v>
      </c>
      <c r="H5906" s="83"/>
      <c r="I5906" s="83"/>
      <c r="J5906" s="84"/>
    </row>
    <row r="5907" spans="2:10" ht="12.6" customHeight="1" x14ac:dyDescent="0.3">
      <c r="B5907" s="27" t="s">
        <v>0</v>
      </c>
      <c r="C5907" s="28" t="s">
        <v>1</v>
      </c>
      <c r="D5907" s="28" t="s">
        <v>2</v>
      </c>
      <c r="E5907" s="28" t="s">
        <v>3</v>
      </c>
      <c r="F5907" s="27" t="s">
        <v>4</v>
      </c>
      <c r="G5907" s="28" t="s">
        <v>1093</v>
      </c>
      <c r="H5907" s="28" t="s">
        <v>1092</v>
      </c>
      <c r="I5907" s="28" t="s">
        <v>5</v>
      </c>
      <c r="J5907" s="28" t="s">
        <v>2652</v>
      </c>
    </row>
    <row r="5908" spans="2:10" ht="12.6" customHeight="1" x14ac:dyDescent="0.3">
      <c r="B5908" s="29">
        <f>VLOOKUP($J5905,ASBVs!$A$2:$AP$1041,11,FALSE)</f>
        <v>0.56999999999999995</v>
      </c>
      <c r="C5908" s="29">
        <f>VLOOKUP($J5905,ASBVs!$A$2:$AP$1041,13,FALSE)</f>
        <v>10.65</v>
      </c>
      <c r="D5908" s="29">
        <f>VLOOKUP($J5905,ASBVs!$A$2:$AP$1041,15,FALSE)</f>
        <v>14.33</v>
      </c>
      <c r="E5908" s="29">
        <f>VLOOKUP($J5905,ASBVs!$A$2:$AP$1041,17,FALSE)</f>
        <v>-0.31</v>
      </c>
      <c r="F5908" s="29">
        <f>VLOOKUP($J5905,ASBVs!$A$2:$AP$1041,19,FALSE)</f>
        <v>2.0699999999999998</v>
      </c>
      <c r="G5908" s="39">
        <f>VLOOKUP($J5905,ASBVs!$A$2:$AP$1041,41,FALSE)</f>
        <v>0.49</v>
      </c>
      <c r="H5908" s="39">
        <f>VLOOKUP($J5905,ASBVs!$A$2:$AP$1041,39,FALSE)</f>
        <v>0.24</v>
      </c>
      <c r="I5908" s="29">
        <f>VLOOKUP($J5905,ASBVs!$A$2:$AP$1041,21,FALSE)</f>
        <v>0.55000000000000004</v>
      </c>
      <c r="J5908" s="39">
        <f>VLOOKUP($J5905,ASBVs!$A$2:$AP$1041,31,FALSE)</f>
        <v>0.31</v>
      </c>
    </row>
    <row r="5909" spans="2:10" ht="12.6" customHeight="1" x14ac:dyDescent="0.3">
      <c r="B5909" s="29">
        <f>VLOOKUP($J5905,ASBVs!$A$2:$AP$1041,12,FALSE)</f>
        <v>63</v>
      </c>
      <c r="C5909" s="29">
        <f>VLOOKUP($J5905,ASBVs!$A$2:$AP$1041,14,FALSE)</f>
        <v>67</v>
      </c>
      <c r="D5909" s="29">
        <f>VLOOKUP($J5905,ASBVs!$A$2:$AP$1041,16,FALSE)</f>
        <v>54</v>
      </c>
      <c r="E5909" s="29">
        <f>VLOOKUP($J5905,ASBVs!$A$2:$AP$1041,18,FALSE)</f>
        <v>61</v>
      </c>
      <c r="F5909" s="29">
        <f>VLOOKUP($J5905,ASBVs!$A$2:$AP$1041,20,FALSE)</f>
        <v>61</v>
      </c>
      <c r="G5909" s="29">
        <f>VLOOKUP($J5905,ASBVs!$A$2:$AP$1041,42,FALSE)</f>
        <v>46</v>
      </c>
      <c r="H5909" s="29">
        <f>VLOOKUP($J5905,ASBVs!$A$2:$AP$1041,40,FALSE)</f>
        <v>39</v>
      </c>
      <c r="I5909" s="29">
        <f>VLOOKUP($J5905,ASBVs!$A$2:$AP$1041,22,FALSE)</f>
        <v>48</v>
      </c>
      <c r="J5909" s="29">
        <f>VLOOKUP($J5905,ASBVs!$A$2:$AP$1041,32,FALSE)</f>
        <v>45</v>
      </c>
    </row>
    <row r="5910" spans="2:10" ht="12.6" customHeight="1" x14ac:dyDescent="0.3">
      <c r="B5910" s="31" t="s">
        <v>1089</v>
      </c>
      <c r="C5910" s="27" t="s">
        <v>1090</v>
      </c>
      <c r="D5910" s="27" t="s">
        <v>1091</v>
      </c>
      <c r="E5910" s="27" t="s">
        <v>8</v>
      </c>
      <c r="F5910" s="27" t="s">
        <v>6</v>
      </c>
      <c r="G5910" s="27" t="s">
        <v>7</v>
      </c>
      <c r="H5910" s="27" t="s">
        <v>2638</v>
      </c>
      <c r="I5910" s="85" t="s">
        <v>2700</v>
      </c>
      <c r="J5910" s="86"/>
    </row>
    <row r="5911" spans="2:10" ht="12.6" customHeight="1" x14ac:dyDescent="0.3">
      <c r="B5911" s="30">
        <f>VLOOKUP($J5905,ASBVs!$A$2:$AP$1041,33,FALSE)</f>
        <v>0.02</v>
      </c>
      <c r="C5911" s="30">
        <f>VLOOKUP($J5905,ASBVs!$A$2:$AP$1041,35,FALSE)</f>
        <v>0.24</v>
      </c>
      <c r="D5911" s="30">
        <f>VLOOKUP($J5905,ASBVs!$A$2:$AP$1041,37,FALSE)</f>
        <v>0.02</v>
      </c>
      <c r="E5911" s="32">
        <f>VLOOKUP($J5905,ASBVs!$A$2:$AP$1041,29,FALSE)</f>
        <v>6.01</v>
      </c>
      <c r="F5911" s="32">
        <f>VLOOKUP($J5905,ASBVs!$A$2:$AP$1041,23,FALSE)</f>
        <v>-0.45</v>
      </c>
      <c r="G5911" s="32">
        <f>VLOOKUP($J5905,ASBVs!$A$2:$AP$1041,25,FALSE)</f>
        <v>4.5</v>
      </c>
      <c r="H5911" s="32">
        <f>VLOOKUP($J5905,ASBVs!$A$2:$AP$1041,27,FALSE)</f>
        <v>2.21</v>
      </c>
      <c r="I5911" s="86"/>
      <c r="J5911" s="86"/>
    </row>
    <row r="5912" spans="2:10" ht="12.6" customHeight="1" x14ac:dyDescent="0.3">
      <c r="B5912" s="33">
        <f>VLOOKUP($J5905,ASBVs!$A$2:$AP$1041,34,FALSE)</f>
        <v>33</v>
      </c>
      <c r="C5912" s="33">
        <f>VLOOKUP($J5905,ASBVs!$A$2:$AP$1041,36,FALSE)</f>
        <v>42</v>
      </c>
      <c r="D5912" s="33">
        <f>VLOOKUP($J5905,ASBVs!$A$2:$AP$1041,38,FALSE)</f>
        <v>27</v>
      </c>
      <c r="E5912" s="33">
        <f>VLOOKUP($J5905,ASBVs!$A$2:$AP$1041,30,FALSE)</f>
        <v>56</v>
      </c>
      <c r="F5912" s="33">
        <f>VLOOKUP($J5905,ASBVs!$A$2:$AP$1041,24,FALSE)</f>
        <v>39</v>
      </c>
      <c r="G5912" s="33">
        <f>VLOOKUP($J5905,ASBVs!$A$2:$AP$1041,26,FALSE)</f>
        <v>39</v>
      </c>
      <c r="H5912" s="33">
        <f>VLOOKUP($J5905,ASBVs!$A$2:$AP$1041,28,FALSE)</f>
        <v>45</v>
      </c>
      <c r="I5912" s="99">
        <f>VLOOKUP($J5905,ASBVs!$A$2:$AQ$1041,43,FALSE)</f>
        <v>11.200000000000001</v>
      </c>
      <c r="J5912" s="79"/>
    </row>
    <row r="5913" spans="2:10" ht="12.6" customHeight="1" x14ac:dyDescent="0.3">
      <c r="B5913" s="87" t="s">
        <v>2695</v>
      </c>
      <c r="C5913" s="88"/>
      <c r="D5913" s="89" t="s">
        <v>2699</v>
      </c>
      <c r="E5913" s="90"/>
      <c r="F5913" s="91" t="str">
        <f>VLOOKUP($J5905,ASBVs!$A$2:$F$1041,6,FALSE)</f>
        <v xml:space="preserve"> </v>
      </c>
      <c r="G5913" s="34" t="s">
        <v>2669</v>
      </c>
      <c r="H5913" s="35" t="str">
        <f>VLOOKUP($J5905,ASBVs!$A$2:$AU$1041,46,FALSE)</f>
        <v>3</v>
      </c>
      <c r="I5913" s="34" t="s">
        <v>2670</v>
      </c>
      <c r="J5913" s="35" t="str">
        <f>VLOOKUP($J5905,ASBVs!$A$2:$AU$1041,47,FALSE)</f>
        <v>2</v>
      </c>
    </row>
    <row r="5914" spans="2:10" ht="12.6" customHeight="1" x14ac:dyDescent="0.3">
      <c r="B5914" s="93">
        <f>VLOOKUP($J5905,ASBVs!$A$2:$AS$1041,45,FALSE)</f>
        <v>129.38999999999999</v>
      </c>
      <c r="C5914" s="94"/>
      <c r="D5914" s="93">
        <f>VLOOKUP($J5905,ASBVs!$A$2:$AS$1041,44,FALSE)</f>
        <v>175.29</v>
      </c>
      <c r="E5914" s="94"/>
      <c r="F5914" s="92"/>
      <c r="G5914" s="34" t="s">
        <v>2671</v>
      </c>
      <c r="H5914" s="35" t="str">
        <f>VLOOKUP($J5905,ASBVs!$A$2:$AW$1041,48,FALSE)</f>
        <v>2</v>
      </c>
      <c r="I5914" s="34" t="s">
        <v>2672</v>
      </c>
      <c r="J5914" s="35">
        <f>VLOOKUP($J5905,ASBVs!$A$2:$AW$1041,49,FALSE)</f>
        <v>3</v>
      </c>
    </row>
    <row r="5915" spans="2:10" ht="12.6" customHeight="1" x14ac:dyDescent="0.3">
      <c r="B5915" s="36" t="s">
        <v>2696</v>
      </c>
      <c r="C5915" s="95" t="str">
        <f>VLOOKUP($J5905,ASBVs!$A$2:$E$1041,5,FALSE)</f>
        <v xml:space="preserve">Individual </v>
      </c>
      <c r="D5915" s="96"/>
      <c r="E5915" s="97" t="s">
        <v>2697</v>
      </c>
      <c r="F5915" s="98"/>
      <c r="G5915" s="74"/>
      <c r="H5915" s="75"/>
      <c r="I5915" s="37" t="s">
        <v>2698</v>
      </c>
      <c r="J5915" s="38"/>
    </row>
    <row r="5917" spans="2:10" ht="12.6" customHeight="1" x14ac:dyDescent="0.3">
      <c r="B5917" s="76" t="s">
        <v>2692</v>
      </c>
      <c r="C5917" s="77"/>
      <c r="D5917" s="20" t="str">
        <f>VLOOKUP($J5917,ASBVs!$A$2:$B$1041,2,FALSE)</f>
        <v>225324</v>
      </c>
      <c r="E5917" s="21"/>
      <c r="F5917" s="22" t="str">
        <f>VLOOKUP($J5917,ASBVs!$A$2:$J$1041,10,FALSE)</f>
        <v>Triplet</v>
      </c>
      <c r="G5917" s="78" t="str">
        <f>VLOOKUP($J5917,ASBVs!$A$2:$AX$1041,50,FALSE)</f>
        <v xml:space="preserve"> </v>
      </c>
      <c r="H5917" s="79"/>
      <c r="I5917" s="23" t="s">
        <v>2693</v>
      </c>
      <c r="J5917" s="24">
        <v>484</v>
      </c>
    </row>
    <row r="5918" spans="2:10" ht="12.6" customHeight="1" x14ac:dyDescent="0.3">
      <c r="B5918" s="25" t="s">
        <v>2694</v>
      </c>
      <c r="C5918" s="80" t="str">
        <f>VLOOKUP($J5917,ASBVs!$A$2:$H$1041,8,FALSE)</f>
        <v>218919</v>
      </c>
      <c r="D5918" s="80"/>
      <c r="E5918" s="81"/>
      <c r="F5918" s="26" t="s">
        <v>2639</v>
      </c>
      <c r="G5918" s="82">
        <f>VLOOKUP($J5917,ASBVs!$A$2:$I$1041,9,FALSE)</f>
        <v>44722</v>
      </c>
      <c r="H5918" s="83"/>
      <c r="I5918" s="83"/>
      <c r="J5918" s="84"/>
    </row>
    <row r="5919" spans="2:10" ht="12.6" customHeight="1" x14ac:dyDescent="0.3">
      <c r="B5919" s="27" t="s">
        <v>0</v>
      </c>
      <c r="C5919" s="28" t="s">
        <v>1</v>
      </c>
      <c r="D5919" s="28" t="s">
        <v>2</v>
      </c>
      <c r="E5919" s="28" t="s">
        <v>3</v>
      </c>
      <c r="F5919" s="27" t="s">
        <v>4</v>
      </c>
      <c r="G5919" s="28" t="s">
        <v>1093</v>
      </c>
      <c r="H5919" s="28" t="s">
        <v>1092</v>
      </c>
      <c r="I5919" s="28" t="s">
        <v>5</v>
      </c>
      <c r="J5919" s="28" t="s">
        <v>2652</v>
      </c>
    </row>
    <row r="5920" spans="2:10" ht="12.6" customHeight="1" x14ac:dyDescent="0.3">
      <c r="B5920" s="29">
        <f>VLOOKUP($J5917,ASBVs!$A$2:$AP$1041,11,FALSE)</f>
        <v>0.48</v>
      </c>
      <c r="C5920" s="29">
        <f>VLOOKUP($J5917,ASBVs!$A$2:$AP$1041,13,FALSE)</f>
        <v>10.69</v>
      </c>
      <c r="D5920" s="29">
        <f>VLOOKUP($J5917,ASBVs!$A$2:$AP$1041,15,FALSE)</f>
        <v>14.51</v>
      </c>
      <c r="E5920" s="29">
        <f>VLOOKUP($J5917,ASBVs!$A$2:$AP$1041,17,FALSE)</f>
        <v>-0.08</v>
      </c>
      <c r="F5920" s="29">
        <f>VLOOKUP($J5917,ASBVs!$A$2:$AP$1041,19,FALSE)</f>
        <v>1.55</v>
      </c>
      <c r="G5920" s="39">
        <f>VLOOKUP($J5917,ASBVs!$A$2:$AP$1041,41,FALSE)</f>
        <v>0.52</v>
      </c>
      <c r="H5920" s="39">
        <f>VLOOKUP($J5917,ASBVs!$A$2:$AP$1041,39,FALSE)</f>
        <v>0.25</v>
      </c>
      <c r="I5920" s="29">
        <f>VLOOKUP($J5917,ASBVs!$A$2:$AP$1041,21,FALSE)</f>
        <v>0.27</v>
      </c>
      <c r="J5920" s="39">
        <f>VLOOKUP($J5917,ASBVs!$A$2:$AP$1041,31,FALSE)</f>
        <v>0.31</v>
      </c>
    </row>
    <row r="5921" spans="2:10" ht="12.6" customHeight="1" x14ac:dyDescent="0.3">
      <c r="B5921" s="29">
        <f>VLOOKUP($J5917,ASBVs!$A$2:$AP$1041,12,FALSE)</f>
        <v>64</v>
      </c>
      <c r="C5921" s="29">
        <f>VLOOKUP($J5917,ASBVs!$A$2:$AP$1041,14,FALSE)</f>
        <v>68</v>
      </c>
      <c r="D5921" s="29">
        <f>VLOOKUP($J5917,ASBVs!$A$2:$AP$1041,16,FALSE)</f>
        <v>62</v>
      </c>
      <c r="E5921" s="29">
        <f>VLOOKUP($J5917,ASBVs!$A$2:$AP$1041,18,FALSE)</f>
        <v>63</v>
      </c>
      <c r="F5921" s="29">
        <f>VLOOKUP($J5917,ASBVs!$A$2:$AP$1041,20,FALSE)</f>
        <v>62</v>
      </c>
      <c r="G5921" s="29">
        <f>VLOOKUP($J5917,ASBVs!$A$2:$AP$1041,42,FALSE)</f>
        <v>57</v>
      </c>
      <c r="H5921" s="29">
        <f>VLOOKUP($J5917,ASBVs!$A$2:$AP$1041,40,FALSE)</f>
        <v>50</v>
      </c>
      <c r="I5921" s="29">
        <f>VLOOKUP($J5917,ASBVs!$A$2:$AP$1041,22,FALSE)</f>
        <v>58</v>
      </c>
      <c r="J5921" s="29">
        <f>VLOOKUP($J5917,ASBVs!$A$2:$AP$1041,32,FALSE)</f>
        <v>55</v>
      </c>
    </row>
    <row r="5922" spans="2:10" ht="12.6" customHeight="1" x14ac:dyDescent="0.3">
      <c r="B5922" s="31" t="s">
        <v>1089</v>
      </c>
      <c r="C5922" s="27" t="s">
        <v>1090</v>
      </c>
      <c r="D5922" s="27" t="s">
        <v>1091</v>
      </c>
      <c r="E5922" s="27" t="s">
        <v>8</v>
      </c>
      <c r="F5922" s="27" t="s">
        <v>6</v>
      </c>
      <c r="G5922" s="27" t="s">
        <v>7</v>
      </c>
      <c r="H5922" s="27" t="s">
        <v>2638</v>
      </c>
      <c r="I5922" s="85" t="s">
        <v>2700</v>
      </c>
      <c r="J5922" s="86"/>
    </row>
    <row r="5923" spans="2:10" ht="12.6" customHeight="1" x14ac:dyDescent="0.3">
      <c r="B5923" s="30">
        <f>VLOOKUP($J5917,ASBVs!$A$2:$AP$1041,33,FALSE)</f>
        <v>0.04</v>
      </c>
      <c r="C5923" s="30">
        <f>VLOOKUP($J5917,ASBVs!$A$2:$AP$1041,35,FALSE)</f>
        <v>0.31</v>
      </c>
      <c r="D5923" s="30">
        <f>VLOOKUP($J5917,ASBVs!$A$2:$AP$1041,37,FALSE)</f>
        <v>-0.01</v>
      </c>
      <c r="E5923" s="32">
        <f>VLOOKUP($J5917,ASBVs!$A$2:$AP$1041,29,FALSE)</f>
        <v>5.05</v>
      </c>
      <c r="F5923" s="32">
        <f>VLOOKUP($J5917,ASBVs!$A$2:$AP$1041,23,FALSE)</f>
        <v>-0.38</v>
      </c>
      <c r="G5923" s="32">
        <f>VLOOKUP($J5917,ASBVs!$A$2:$AP$1041,25,FALSE)</f>
        <v>6.11</v>
      </c>
      <c r="H5923" s="32">
        <f>VLOOKUP($J5917,ASBVs!$A$2:$AP$1041,27,FALSE)</f>
        <v>1.95</v>
      </c>
      <c r="I5923" s="86"/>
      <c r="J5923" s="86"/>
    </row>
    <row r="5924" spans="2:10" ht="12.6" customHeight="1" x14ac:dyDescent="0.3">
      <c r="B5924" s="33">
        <f>VLOOKUP($J5917,ASBVs!$A$2:$AP$1041,34,FALSE)</f>
        <v>45</v>
      </c>
      <c r="C5924" s="33">
        <f>VLOOKUP($J5917,ASBVs!$A$2:$AP$1041,36,FALSE)</f>
        <v>53</v>
      </c>
      <c r="D5924" s="33">
        <f>VLOOKUP($J5917,ASBVs!$A$2:$AP$1041,38,FALSE)</f>
        <v>40</v>
      </c>
      <c r="E5924" s="33">
        <f>VLOOKUP($J5917,ASBVs!$A$2:$AP$1041,30,FALSE)</f>
        <v>58</v>
      </c>
      <c r="F5924" s="33">
        <f>VLOOKUP($J5917,ASBVs!$A$2:$AP$1041,24,FALSE)</f>
        <v>50</v>
      </c>
      <c r="G5924" s="33">
        <f>VLOOKUP($J5917,ASBVs!$A$2:$AP$1041,26,FALSE)</f>
        <v>50</v>
      </c>
      <c r="H5924" s="33">
        <f>VLOOKUP($J5917,ASBVs!$A$2:$AP$1041,28,FALSE)</f>
        <v>52</v>
      </c>
      <c r="I5924" s="99">
        <f>VLOOKUP($J5917,ASBVs!$A$2:$AQ$1041,43,FALSE)</f>
        <v>10.959999999999999</v>
      </c>
      <c r="J5924" s="79"/>
    </row>
    <row r="5925" spans="2:10" ht="12.6" customHeight="1" x14ac:dyDescent="0.3">
      <c r="B5925" s="87" t="s">
        <v>2695</v>
      </c>
      <c r="C5925" s="88"/>
      <c r="D5925" s="89" t="s">
        <v>2699</v>
      </c>
      <c r="E5925" s="90"/>
      <c r="F5925" s="91" t="str">
        <f>VLOOKUP($J5917,ASBVs!$A$2:$F$1041,6,FALSE)</f>
        <v xml:space="preserve"> </v>
      </c>
      <c r="G5925" s="34" t="s">
        <v>2669</v>
      </c>
      <c r="H5925" s="35" t="str">
        <f>VLOOKUP($J5917,ASBVs!$A$2:$AU$1041,46,FALSE)</f>
        <v>2</v>
      </c>
      <c r="I5925" s="34" t="s">
        <v>2670</v>
      </c>
      <c r="J5925" s="35" t="str">
        <f>VLOOKUP($J5917,ASBVs!$A$2:$AU$1041,47,FALSE)</f>
        <v>3</v>
      </c>
    </row>
    <row r="5926" spans="2:10" ht="12.6" customHeight="1" x14ac:dyDescent="0.3">
      <c r="B5926" s="93">
        <f>VLOOKUP($J5917,ASBVs!$A$2:$AS$1041,45,FALSE)</f>
        <v>128.84</v>
      </c>
      <c r="C5926" s="94"/>
      <c r="D5926" s="93">
        <f>VLOOKUP($J5917,ASBVs!$A$2:$AS$1041,44,FALSE)</f>
        <v>172.13</v>
      </c>
      <c r="E5926" s="94"/>
      <c r="F5926" s="92"/>
      <c r="G5926" s="34" t="s">
        <v>2671</v>
      </c>
      <c r="H5926" s="35" t="str">
        <f>VLOOKUP($J5917,ASBVs!$A$2:$AW$1041,48,FALSE)</f>
        <v>2</v>
      </c>
      <c r="I5926" s="34" t="s">
        <v>2672</v>
      </c>
      <c r="J5926" s="35">
        <f>VLOOKUP($J5917,ASBVs!$A$2:$AW$1041,49,FALSE)</f>
        <v>2</v>
      </c>
    </row>
    <row r="5927" spans="2:10" ht="12.6" customHeight="1" x14ac:dyDescent="0.3">
      <c r="B5927" s="36" t="s">
        <v>2696</v>
      </c>
      <c r="C5927" s="95" t="str">
        <f>VLOOKUP($J5917,ASBVs!$A$2:$E$1041,5,FALSE)</f>
        <v xml:space="preserve">Individual </v>
      </c>
      <c r="D5927" s="96"/>
      <c r="E5927" s="97" t="s">
        <v>2697</v>
      </c>
      <c r="F5927" s="98"/>
      <c r="G5927" s="74"/>
      <c r="H5927" s="75"/>
      <c r="I5927" s="37" t="s">
        <v>2698</v>
      </c>
      <c r="J5927" s="38"/>
    </row>
    <row r="5929" spans="2:10" ht="12.6" customHeight="1" x14ac:dyDescent="0.3">
      <c r="B5929" s="76" t="s">
        <v>2692</v>
      </c>
      <c r="C5929" s="77"/>
      <c r="D5929" s="20" t="str">
        <f>VLOOKUP($J5929,ASBVs!$A$2:$B$1041,2,FALSE)</f>
        <v>226266</v>
      </c>
      <c r="E5929" s="21"/>
      <c r="F5929" s="22" t="str">
        <f>VLOOKUP($J5929,ASBVs!$A$2:$J$1041,10,FALSE)</f>
        <v>Single</v>
      </c>
      <c r="G5929" s="78" t="str">
        <f>VLOOKUP($J5929,ASBVs!$A$2:$AX$1041,50,FALSE)</f>
        <v xml:space="preserve"> </v>
      </c>
      <c r="H5929" s="79"/>
      <c r="I5929" s="23" t="s">
        <v>2693</v>
      </c>
      <c r="J5929" s="24">
        <v>485</v>
      </c>
    </row>
    <row r="5930" spans="2:10" ht="12.6" customHeight="1" x14ac:dyDescent="0.3">
      <c r="B5930" s="25" t="s">
        <v>2694</v>
      </c>
      <c r="C5930" s="80" t="str">
        <f>VLOOKUP($J5929,ASBVs!$A$2:$H$1041,8,FALSE)</f>
        <v>190709</v>
      </c>
      <c r="D5930" s="80"/>
      <c r="E5930" s="81"/>
      <c r="F5930" s="26" t="s">
        <v>2639</v>
      </c>
      <c r="G5930" s="82">
        <f>VLOOKUP($J5929,ASBVs!$A$2:$I$1041,9,FALSE)</f>
        <v>44734</v>
      </c>
      <c r="H5930" s="83"/>
      <c r="I5930" s="83"/>
      <c r="J5930" s="84"/>
    </row>
    <row r="5931" spans="2:10" ht="12.6" customHeight="1" x14ac:dyDescent="0.3">
      <c r="B5931" s="27" t="s">
        <v>0</v>
      </c>
      <c r="C5931" s="28" t="s">
        <v>1</v>
      </c>
      <c r="D5931" s="28" t="s">
        <v>2</v>
      </c>
      <c r="E5931" s="28" t="s">
        <v>3</v>
      </c>
      <c r="F5931" s="27" t="s">
        <v>4</v>
      </c>
      <c r="G5931" s="28" t="s">
        <v>1093</v>
      </c>
      <c r="H5931" s="28" t="s">
        <v>1092</v>
      </c>
      <c r="I5931" s="28" t="s">
        <v>5</v>
      </c>
      <c r="J5931" s="28" t="s">
        <v>2652</v>
      </c>
    </row>
    <row r="5932" spans="2:10" ht="12.6" customHeight="1" x14ac:dyDescent="0.3">
      <c r="B5932" s="29">
        <f>VLOOKUP($J5929,ASBVs!$A$2:$AP$1041,11,FALSE)</f>
        <v>0.57999999999999996</v>
      </c>
      <c r="C5932" s="29">
        <f>VLOOKUP($J5929,ASBVs!$A$2:$AP$1041,13,FALSE)</f>
        <v>11.88</v>
      </c>
      <c r="D5932" s="29">
        <f>VLOOKUP($J5929,ASBVs!$A$2:$AP$1041,15,FALSE)</f>
        <v>17.77</v>
      </c>
      <c r="E5932" s="29">
        <f>VLOOKUP($J5929,ASBVs!$A$2:$AP$1041,17,FALSE)</f>
        <v>0.28000000000000003</v>
      </c>
      <c r="F5932" s="29">
        <f>VLOOKUP($J5929,ASBVs!$A$2:$AP$1041,19,FALSE)</f>
        <v>2.1</v>
      </c>
      <c r="G5932" s="39">
        <f>VLOOKUP($J5929,ASBVs!$A$2:$AP$1041,41,FALSE)</f>
        <v>0.52</v>
      </c>
      <c r="H5932" s="39">
        <f>VLOOKUP($J5929,ASBVs!$A$2:$AP$1041,39,FALSE)</f>
        <v>0.33</v>
      </c>
      <c r="I5932" s="29">
        <f>VLOOKUP($J5929,ASBVs!$A$2:$AP$1041,21,FALSE)</f>
        <v>-0.68</v>
      </c>
      <c r="J5932" s="39">
        <f>VLOOKUP($J5929,ASBVs!$A$2:$AP$1041,31,FALSE)</f>
        <v>0.28999999999999998</v>
      </c>
    </row>
    <row r="5933" spans="2:10" ht="12.6" customHeight="1" x14ac:dyDescent="0.3">
      <c r="B5933" s="29">
        <f>VLOOKUP($J5929,ASBVs!$A$2:$AP$1041,12,FALSE)</f>
        <v>69</v>
      </c>
      <c r="C5933" s="29">
        <f>VLOOKUP($J5929,ASBVs!$A$2:$AP$1041,14,FALSE)</f>
        <v>71</v>
      </c>
      <c r="D5933" s="29">
        <f>VLOOKUP($J5929,ASBVs!$A$2:$AP$1041,16,FALSE)</f>
        <v>65</v>
      </c>
      <c r="E5933" s="29">
        <f>VLOOKUP($J5929,ASBVs!$A$2:$AP$1041,18,FALSE)</f>
        <v>67</v>
      </c>
      <c r="F5933" s="29">
        <f>VLOOKUP($J5929,ASBVs!$A$2:$AP$1041,20,FALSE)</f>
        <v>66</v>
      </c>
      <c r="G5933" s="29">
        <f>VLOOKUP($J5929,ASBVs!$A$2:$AP$1041,42,FALSE)</f>
        <v>62</v>
      </c>
      <c r="H5933" s="29">
        <f>VLOOKUP($J5929,ASBVs!$A$2:$AP$1041,40,FALSE)</f>
        <v>53</v>
      </c>
      <c r="I5933" s="29">
        <f>VLOOKUP($J5929,ASBVs!$A$2:$AP$1041,22,FALSE)</f>
        <v>64</v>
      </c>
      <c r="J5933" s="29">
        <f>VLOOKUP($J5929,ASBVs!$A$2:$AP$1041,32,FALSE)</f>
        <v>60</v>
      </c>
    </row>
    <row r="5934" spans="2:10" ht="12.6" customHeight="1" x14ac:dyDescent="0.3">
      <c r="B5934" s="31" t="s">
        <v>1089</v>
      </c>
      <c r="C5934" s="27" t="s">
        <v>1090</v>
      </c>
      <c r="D5934" s="27" t="s">
        <v>1091</v>
      </c>
      <c r="E5934" s="27" t="s">
        <v>8</v>
      </c>
      <c r="F5934" s="27" t="s">
        <v>6</v>
      </c>
      <c r="G5934" s="27" t="s">
        <v>7</v>
      </c>
      <c r="H5934" s="27" t="s">
        <v>2638</v>
      </c>
      <c r="I5934" s="85" t="s">
        <v>2700</v>
      </c>
      <c r="J5934" s="86"/>
    </row>
    <row r="5935" spans="2:10" ht="12.6" customHeight="1" x14ac:dyDescent="0.3">
      <c r="B5935" s="30">
        <f>VLOOKUP($J5929,ASBVs!$A$2:$AP$1041,33,FALSE)</f>
        <v>0.03</v>
      </c>
      <c r="C5935" s="30">
        <f>VLOOKUP($J5929,ASBVs!$A$2:$AP$1041,35,FALSE)</f>
        <v>0.37</v>
      </c>
      <c r="D5935" s="30">
        <f>VLOOKUP($J5929,ASBVs!$A$2:$AP$1041,37,FALSE)</f>
        <v>0.01</v>
      </c>
      <c r="E5935" s="32">
        <f>VLOOKUP($J5929,ASBVs!$A$2:$AP$1041,29,FALSE)</f>
        <v>5.79</v>
      </c>
      <c r="F5935" s="32">
        <f>VLOOKUP($J5929,ASBVs!$A$2:$AP$1041,23,FALSE)</f>
        <v>-0.72</v>
      </c>
      <c r="G5935" s="32">
        <f>VLOOKUP($J5929,ASBVs!$A$2:$AP$1041,25,FALSE)</f>
        <v>4.7</v>
      </c>
      <c r="H5935" s="32">
        <f>VLOOKUP($J5929,ASBVs!$A$2:$AP$1041,27,FALSE)</f>
        <v>2.86</v>
      </c>
      <c r="I5935" s="86"/>
      <c r="J5935" s="86"/>
    </row>
    <row r="5936" spans="2:10" ht="12.6" customHeight="1" x14ac:dyDescent="0.3">
      <c r="B5936" s="33">
        <f>VLOOKUP($J5929,ASBVs!$A$2:$AP$1041,34,FALSE)</f>
        <v>46</v>
      </c>
      <c r="C5936" s="33">
        <f>VLOOKUP($J5929,ASBVs!$A$2:$AP$1041,36,FALSE)</f>
        <v>57</v>
      </c>
      <c r="D5936" s="33">
        <f>VLOOKUP($J5929,ASBVs!$A$2:$AP$1041,38,FALSE)</f>
        <v>40</v>
      </c>
      <c r="E5936" s="33">
        <f>VLOOKUP($J5929,ASBVs!$A$2:$AP$1041,30,FALSE)</f>
        <v>62</v>
      </c>
      <c r="F5936" s="33">
        <f>VLOOKUP($J5929,ASBVs!$A$2:$AP$1041,24,FALSE)</f>
        <v>52</v>
      </c>
      <c r="G5936" s="33">
        <f>VLOOKUP($J5929,ASBVs!$A$2:$AP$1041,26,FALSE)</f>
        <v>53</v>
      </c>
      <c r="H5936" s="33">
        <f>VLOOKUP($J5929,ASBVs!$A$2:$AP$1041,28,FALSE)</f>
        <v>57</v>
      </c>
      <c r="I5936" s="99">
        <f>VLOOKUP($J5929,ASBVs!$A$2:$AQ$1041,43,FALSE)</f>
        <v>11.200000000000001</v>
      </c>
      <c r="J5936" s="79"/>
    </row>
    <row r="5937" spans="2:10" ht="12.6" customHeight="1" x14ac:dyDescent="0.3">
      <c r="B5937" s="87" t="s">
        <v>2695</v>
      </c>
      <c r="C5937" s="88"/>
      <c r="D5937" s="89" t="s">
        <v>2699</v>
      </c>
      <c r="E5937" s="90"/>
      <c r="F5937" s="91" t="str">
        <f>VLOOKUP($J5929,ASBVs!$A$2:$F$1041,6,FALSE)</f>
        <v xml:space="preserve"> </v>
      </c>
      <c r="G5937" s="34" t="s">
        <v>2669</v>
      </c>
      <c r="H5937" s="35" t="str">
        <f>VLOOKUP($J5929,ASBVs!$A$2:$AU$1041,46,FALSE)</f>
        <v>2</v>
      </c>
      <c r="I5937" s="34" t="s">
        <v>2670</v>
      </c>
      <c r="J5937" s="35" t="str">
        <f>VLOOKUP($J5929,ASBVs!$A$2:$AU$1041,47,FALSE)</f>
        <v>3</v>
      </c>
    </row>
    <row r="5938" spans="2:10" ht="12.6" customHeight="1" x14ac:dyDescent="0.3">
      <c r="B5938" s="93">
        <f>VLOOKUP($J5929,ASBVs!$A$2:$AS$1041,45,FALSE)</f>
        <v>127.61</v>
      </c>
      <c r="C5938" s="94"/>
      <c r="D5938" s="93">
        <f>VLOOKUP($J5929,ASBVs!$A$2:$AS$1041,44,FALSE)</f>
        <v>180.35</v>
      </c>
      <c r="E5938" s="94"/>
      <c r="F5938" s="92"/>
      <c r="G5938" s="34" t="s">
        <v>2671</v>
      </c>
      <c r="H5938" s="35" t="str">
        <f>VLOOKUP($J5929,ASBVs!$A$2:$AW$1041,48,FALSE)</f>
        <v>2</v>
      </c>
      <c r="I5938" s="34" t="s">
        <v>2672</v>
      </c>
      <c r="J5938" s="35">
        <f>VLOOKUP($J5929,ASBVs!$A$2:$AW$1041,49,FALSE)</f>
        <v>3</v>
      </c>
    </row>
    <row r="5939" spans="2:10" ht="12.6" customHeight="1" x14ac:dyDescent="0.3">
      <c r="B5939" s="36" t="s">
        <v>2696</v>
      </c>
      <c r="C5939" s="95" t="str">
        <f>VLOOKUP($J5929,ASBVs!$A$2:$E$1041,5,FALSE)</f>
        <v xml:space="preserve">Individual </v>
      </c>
      <c r="D5939" s="96"/>
      <c r="E5939" s="97" t="s">
        <v>2697</v>
      </c>
      <c r="F5939" s="98"/>
      <c r="G5939" s="74"/>
      <c r="H5939" s="75"/>
      <c r="I5939" s="37" t="s">
        <v>2698</v>
      </c>
      <c r="J5939" s="38"/>
    </row>
    <row r="5941" spans="2:10" ht="12.6" customHeight="1" x14ac:dyDescent="0.3">
      <c r="B5941" s="76" t="s">
        <v>2692</v>
      </c>
      <c r="C5941" s="77"/>
      <c r="D5941" s="20" t="str">
        <f>VLOOKUP($J5941,ASBVs!$A$2:$B$1041,2,FALSE)</f>
        <v>226590</v>
      </c>
      <c r="E5941" s="21"/>
      <c r="F5941" s="22" t="str">
        <f>VLOOKUP($J5941,ASBVs!$A$2:$J$1041,10,FALSE)</f>
        <v>Twin</v>
      </c>
      <c r="G5941" s="78" t="str">
        <f>VLOOKUP($J5941,ASBVs!$A$2:$AX$1041,50,FALSE)</f>
        <v xml:space="preserve"> </v>
      </c>
      <c r="H5941" s="79"/>
      <c r="I5941" s="23" t="s">
        <v>2693</v>
      </c>
      <c r="J5941" s="24">
        <v>486</v>
      </c>
    </row>
    <row r="5942" spans="2:10" ht="12.6" customHeight="1" x14ac:dyDescent="0.3">
      <c r="B5942" s="25" t="s">
        <v>2694</v>
      </c>
      <c r="C5942" s="80" t="str">
        <f>VLOOKUP($J5941,ASBVs!$A$2:$H$1041,8,FALSE)</f>
        <v>216110</v>
      </c>
      <c r="D5942" s="80"/>
      <c r="E5942" s="81"/>
      <c r="F5942" s="26" t="s">
        <v>2639</v>
      </c>
      <c r="G5942" s="82">
        <f>VLOOKUP($J5941,ASBVs!$A$2:$I$1041,9,FALSE)</f>
        <v>44735</v>
      </c>
      <c r="H5942" s="83"/>
      <c r="I5942" s="83"/>
      <c r="J5942" s="84"/>
    </row>
    <row r="5943" spans="2:10" ht="12.6" customHeight="1" x14ac:dyDescent="0.3">
      <c r="B5943" s="27" t="s">
        <v>0</v>
      </c>
      <c r="C5943" s="28" t="s">
        <v>1</v>
      </c>
      <c r="D5943" s="28" t="s">
        <v>2</v>
      </c>
      <c r="E5943" s="28" t="s">
        <v>3</v>
      </c>
      <c r="F5943" s="27" t="s">
        <v>4</v>
      </c>
      <c r="G5943" s="28" t="s">
        <v>1093</v>
      </c>
      <c r="H5943" s="28" t="s">
        <v>1092</v>
      </c>
      <c r="I5943" s="28" t="s">
        <v>5</v>
      </c>
      <c r="J5943" s="28" t="s">
        <v>2652</v>
      </c>
    </row>
    <row r="5944" spans="2:10" ht="12.6" customHeight="1" x14ac:dyDescent="0.3">
      <c r="B5944" s="29">
        <f>VLOOKUP($J5941,ASBVs!$A$2:$AP$1041,11,FALSE)</f>
        <v>0.47</v>
      </c>
      <c r="C5944" s="29">
        <f>VLOOKUP($J5941,ASBVs!$A$2:$AP$1041,13,FALSE)</f>
        <v>10.16</v>
      </c>
      <c r="D5944" s="29">
        <f>VLOOKUP($J5941,ASBVs!$A$2:$AP$1041,15,FALSE)</f>
        <v>16.07</v>
      </c>
      <c r="E5944" s="29">
        <f>VLOOKUP($J5941,ASBVs!$A$2:$AP$1041,17,FALSE)</f>
        <v>0.12</v>
      </c>
      <c r="F5944" s="29">
        <f>VLOOKUP($J5941,ASBVs!$A$2:$AP$1041,19,FALSE)</f>
        <v>1.92</v>
      </c>
      <c r="G5944" s="39">
        <f>VLOOKUP($J5941,ASBVs!$A$2:$AP$1041,41,FALSE)</f>
        <v>0.42</v>
      </c>
      <c r="H5944" s="39">
        <f>VLOOKUP($J5941,ASBVs!$A$2:$AP$1041,39,FALSE)</f>
        <v>0.23</v>
      </c>
      <c r="I5944" s="29">
        <f>VLOOKUP($J5941,ASBVs!$A$2:$AP$1041,21,FALSE)</f>
        <v>0.47</v>
      </c>
      <c r="J5944" s="39">
        <f>VLOOKUP($J5941,ASBVs!$A$2:$AP$1041,31,FALSE)</f>
        <v>0.28000000000000003</v>
      </c>
    </row>
    <row r="5945" spans="2:10" ht="12.6" customHeight="1" x14ac:dyDescent="0.3">
      <c r="B5945" s="29">
        <f>VLOOKUP($J5941,ASBVs!$A$2:$AP$1041,12,FALSE)</f>
        <v>64</v>
      </c>
      <c r="C5945" s="29">
        <f>VLOOKUP($J5941,ASBVs!$A$2:$AP$1041,14,FALSE)</f>
        <v>68</v>
      </c>
      <c r="D5945" s="29">
        <f>VLOOKUP($J5941,ASBVs!$A$2:$AP$1041,16,FALSE)</f>
        <v>54</v>
      </c>
      <c r="E5945" s="29">
        <f>VLOOKUP($J5941,ASBVs!$A$2:$AP$1041,18,FALSE)</f>
        <v>61</v>
      </c>
      <c r="F5945" s="29">
        <f>VLOOKUP($J5941,ASBVs!$A$2:$AP$1041,20,FALSE)</f>
        <v>62</v>
      </c>
      <c r="G5945" s="29">
        <f>VLOOKUP($J5941,ASBVs!$A$2:$AP$1041,42,FALSE)</f>
        <v>46</v>
      </c>
      <c r="H5945" s="29">
        <f>VLOOKUP($J5941,ASBVs!$A$2:$AP$1041,40,FALSE)</f>
        <v>39</v>
      </c>
      <c r="I5945" s="29">
        <f>VLOOKUP($J5941,ASBVs!$A$2:$AP$1041,22,FALSE)</f>
        <v>47</v>
      </c>
      <c r="J5945" s="29">
        <f>VLOOKUP($J5941,ASBVs!$A$2:$AP$1041,32,FALSE)</f>
        <v>44</v>
      </c>
    </row>
    <row r="5946" spans="2:10" ht="12.6" customHeight="1" x14ac:dyDescent="0.3">
      <c r="B5946" s="31" t="s">
        <v>1089</v>
      </c>
      <c r="C5946" s="27" t="s">
        <v>1090</v>
      </c>
      <c r="D5946" s="27" t="s">
        <v>1091</v>
      </c>
      <c r="E5946" s="27" t="s">
        <v>8</v>
      </c>
      <c r="F5946" s="27" t="s">
        <v>6</v>
      </c>
      <c r="G5946" s="27" t="s">
        <v>7</v>
      </c>
      <c r="H5946" s="27" t="s">
        <v>2638</v>
      </c>
      <c r="I5946" s="85" t="s">
        <v>2700</v>
      </c>
      <c r="J5946" s="86"/>
    </row>
    <row r="5947" spans="2:10" ht="12.6" customHeight="1" x14ac:dyDescent="0.3">
      <c r="B5947" s="30">
        <f>VLOOKUP($J5941,ASBVs!$A$2:$AP$1041,33,FALSE)</f>
        <v>0.04</v>
      </c>
      <c r="C5947" s="30">
        <f>VLOOKUP($J5941,ASBVs!$A$2:$AP$1041,35,FALSE)</f>
        <v>0.19</v>
      </c>
      <c r="D5947" s="30">
        <f>VLOOKUP($J5941,ASBVs!$A$2:$AP$1041,37,FALSE)</f>
        <v>0.02</v>
      </c>
      <c r="E5947" s="32">
        <f>VLOOKUP($J5941,ASBVs!$A$2:$AP$1041,29,FALSE)</f>
        <v>4.5999999999999996</v>
      </c>
      <c r="F5947" s="32">
        <f>VLOOKUP($J5941,ASBVs!$A$2:$AP$1041,23,FALSE)</f>
        <v>-0.19</v>
      </c>
      <c r="G5947" s="32">
        <f>VLOOKUP($J5941,ASBVs!$A$2:$AP$1041,25,FALSE)</f>
        <v>2.96</v>
      </c>
      <c r="H5947" s="32">
        <f>VLOOKUP($J5941,ASBVs!$A$2:$AP$1041,27,FALSE)</f>
        <v>2.4300000000000002</v>
      </c>
      <c r="I5947" s="86"/>
      <c r="J5947" s="86"/>
    </row>
    <row r="5948" spans="2:10" ht="12.6" customHeight="1" x14ac:dyDescent="0.3">
      <c r="B5948" s="33">
        <f>VLOOKUP($J5941,ASBVs!$A$2:$AP$1041,34,FALSE)</f>
        <v>34</v>
      </c>
      <c r="C5948" s="33">
        <f>VLOOKUP($J5941,ASBVs!$A$2:$AP$1041,36,FALSE)</f>
        <v>42</v>
      </c>
      <c r="D5948" s="33">
        <f>VLOOKUP($J5941,ASBVs!$A$2:$AP$1041,38,FALSE)</f>
        <v>28</v>
      </c>
      <c r="E5948" s="33">
        <f>VLOOKUP($J5941,ASBVs!$A$2:$AP$1041,30,FALSE)</f>
        <v>56</v>
      </c>
      <c r="F5948" s="33">
        <f>VLOOKUP($J5941,ASBVs!$A$2:$AP$1041,24,FALSE)</f>
        <v>42</v>
      </c>
      <c r="G5948" s="33">
        <f>VLOOKUP($J5941,ASBVs!$A$2:$AP$1041,26,FALSE)</f>
        <v>41</v>
      </c>
      <c r="H5948" s="33">
        <f>VLOOKUP($J5941,ASBVs!$A$2:$AP$1041,28,FALSE)</f>
        <v>45</v>
      </c>
      <c r="I5948" s="99">
        <f>VLOOKUP($J5941,ASBVs!$A$2:$AQ$1041,43,FALSE)</f>
        <v>10.63</v>
      </c>
      <c r="J5948" s="79"/>
    </row>
    <row r="5949" spans="2:10" ht="12.6" customHeight="1" x14ac:dyDescent="0.3">
      <c r="B5949" s="87" t="s">
        <v>2695</v>
      </c>
      <c r="C5949" s="88"/>
      <c r="D5949" s="89" t="s">
        <v>2699</v>
      </c>
      <c r="E5949" s="90"/>
      <c r="F5949" s="91" t="str">
        <f>VLOOKUP($J5941,ASBVs!$A$2:$F$1041,6,FALSE)</f>
        <v xml:space="preserve"> </v>
      </c>
      <c r="G5949" s="34" t="s">
        <v>2669</v>
      </c>
      <c r="H5949" s="35" t="str">
        <f>VLOOKUP($J5941,ASBVs!$A$2:$AU$1041,46,FALSE)</f>
        <v>2</v>
      </c>
      <c r="I5949" s="34" t="s">
        <v>2670</v>
      </c>
      <c r="J5949" s="35" t="str">
        <f>VLOOKUP($J5941,ASBVs!$A$2:$AU$1041,47,FALSE)</f>
        <v>1</v>
      </c>
    </row>
    <row r="5950" spans="2:10" ht="12.6" customHeight="1" x14ac:dyDescent="0.3">
      <c r="B5950" s="93">
        <f>VLOOKUP($J5941,ASBVs!$A$2:$AS$1041,45,FALSE)</f>
        <v>126.88</v>
      </c>
      <c r="C5950" s="94"/>
      <c r="D5950" s="93">
        <f>VLOOKUP($J5941,ASBVs!$A$2:$AS$1041,44,FALSE)</f>
        <v>165.71</v>
      </c>
      <c r="E5950" s="94"/>
      <c r="F5950" s="92"/>
      <c r="G5950" s="34" t="s">
        <v>2671</v>
      </c>
      <c r="H5950" s="35" t="str">
        <f>VLOOKUP($J5941,ASBVs!$A$2:$AW$1041,48,FALSE)</f>
        <v>3</v>
      </c>
      <c r="I5950" s="34" t="s">
        <v>2672</v>
      </c>
      <c r="J5950" s="35">
        <f>VLOOKUP($J5941,ASBVs!$A$2:$AW$1041,49,FALSE)</f>
        <v>3</v>
      </c>
    </row>
    <row r="5951" spans="2:10" ht="12.6" customHeight="1" x14ac:dyDescent="0.3">
      <c r="B5951" s="36" t="s">
        <v>2696</v>
      </c>
      <c r="C5951" s="95" t="str">
        <f>VLOOKUP($J5941,ASBVs!$A$2:$E$1041,5,FALSE)</f>
        <v xml:space="preserve">Individual </v>
      </c>
      <c r="D5951" s="96"/>
      <c r="E5951" s="97" t="s">
        <v>2697</v>
      </c>
      <c r="F5951" s="98"/>
      <c r="G5951" s="74"/>
      <c r="H5951" s="75"/>
      <c r="I5951" s="37" t="s">
        <v>2698</v>
      </c>
      <c r="J5951" s="38"/>
    </row>
    <row r="5953" spans="2:10" ht="12.6" customHeight="1" x14ac:dyDescent="0.3">
      <c r="B5953" s="76" t="s">
        <v>2692</v>
      </c>
      <c r="C5953" s="77"/>
      <c r="D5953" s="20" t="str">
        <f>VLOOKUP($J5953,ASBVs!$A$2:$B$1041,2,FALSE)</f>
        <v>226212</v>
      </c>
      <c r="E5953" s="21"/>
      <c r="F5953" s="22" t="str">
        <f>VLOOKUP($J5953,ASBVs!$A$2:$J$1041,10,FALSE)</f>
        <v>Twin</v>
      </c>
      <c r="G5953" s="78" t="str">
        <f>VLOOKUP($J5953,ASBVs!$A$2:$AX$1041,50,FALSE)</f>
        <v xml:space="preserve"> </v>
      </c>
      <c r="H5953" s="79"/>
      <c r="I5953" s="23" t="s">
        <v>2693</v>
      </c>
      <c r="J5953" s="24">
        <v>487</v>
      </c>
    </row>
    <row r="5954" spans="2:10" ht="12.6" customHeight="1" x14ac:dyDescent="0.3">
      <c r="B5954" s="25" t="s">
        <v>2694</v>
      </c>
      <c r="C5954" s="80" t="str">
        <f>VLOOKUP($J5953,ASBVs!$A$2:$H$1041,8,FALSE)</f>
        <v>213926</v>
      </c>
      <c r="D5954" s="80"/>
      <c r="E5954" s="81"/>
      <c r="F5954" s="26" t="s">
        <v>2639</v>
      </c>
      <c r="G5954" s="82">
        <f>VLOOKUP($J5953,ASBVs!$A$2:$I$1041,9,FALSE)</f>
        <v>44732</v>
      </c>
      <c r="H5954" s="83"/>
      <c r="I5954" s="83"/>
      <c r="J5954" s="84"/>
    </row>
    <row r="5955" spans="2:10" ht="12.6" customHeight="1" x14ac:dyDescent="0.3">
      <c r="B5955" s="27" t="s">
        <v>0</v>
      </c>
      <c r="C5955" s="28" t="s">
        <v>1</v>
      </c>
      <c r="D5955" s="28" t="s">
        <v>2</v>
      </c>
      <c r="E5955" s="28" t="s">
        <v>3</v>
      </c>
      <c r="F5955" s="27" t="s">
        <v>4</v>
      </c>
      <c r="G5955" s="28" t="s">
        <v>1093</v>
      </c>
      <c r="H5955" s="28" t="s">
        <v>1092</v>
      </c>
      <c r="I5955" s="28" t="s">
        <v>5</v>
      </c>
      <c r="J5955" s="28" t="s">
        <v>2652</v>
      </c>
    </row>
    <row r="5956" spans="2:10" ht="12.6" customHeight="1" x14ac:dyDescent="0.3">
      <c r="B5956" s="29">
        <f>VLOOKUP($J5953,ASBVs!$A$2:$AP$1041,11,FALSE)</f>
        <v>0.54</v>
      </c>
      <c r="C5956" s="29">
        <f>VLOOKUP($J5953,ASBVs!$A$2:$AP$1041,13,FALSE)</f>
        <v>8.67</v>
      </c>
      <c r="D5956" s="29">
        <f>VLOOKUP($J5953,ASBVs!$A$2:$AP$1041,15,FALSE)</f>
        <v>13.23</v>
      </c>
      <c r="E5956" s="29">
        <f>VLOOKUP($J5953,ASBVs!$A$2:$AP$1041,17,FALSE)</f>
        <v>0.05</v>
      </c>
      <c r="F5956" s="29">
        <f>VLOOKUP($J5953,ASBVs!$A$2:$AP$1041,19,FALSE)</f>
        <v>2.11</v>
      </c>
      <c r="G5956" s="39">
        <f>VLOOKUP($J5953,ASBVs!$A$2:$AP$1041,41,FALSE)</f>
        <v>0.46</v>
      </c>
      <c r="H5956" s="39">
        <f>VLOOKUP($J5953,ASBVs!$A$2:$AP$1041,39,FALSE)</f>
        <v>0.34</v>
      </c>
      <c r="I5956" s="29">
        <f>VLOOKUP($J5953,ASBVs!$A$2:$AP$1041,21,FALSE)</f>
        <v>0.86</v>
      </c>
      <c r="J5956" s="39">
        <f>VLOOKUP($J5953,ASBVs!$A$2:$AP$1041,31,FALSE)</f>
        <v>0.3</v>
      </c>
    </row>
    <row r="5957" spans="2:10" ht="12.6" customHeight="1" x14ac:dyDescent="0.3">
      <c r="B5957" s="29">
        <f>VLOOKUP($J5953,ASBVs!$A$2:$AP$1041,12,FALSE)</f>
        <v>67</v>
      </c>
      <c r="C5957" s="29">
        <f>VLOOKUP($J5953,ASBVs!$A$2:$AP$1041,14,FALSE)</f>
        <v>69</v>
      </c>
      <c r="D5957" s="29">
        <f>VLOOKUP($J5953,ASBVs!$A$2:$AP$1041,16,FALSE)</f>
        <v>59</v>
      </c>
      <c r="E5957" s="29">
        <f>VLOOKUP($J5953,ASBVs!$A$2:$AP$1041,18,FALSE)</f>
        <v>62</v>
      </c>
      <c r="F5957" s="29">
        <f>VLOOKUP($J5953,ASBVs!$A$2:$AP$1041,20,FALSE)</f>
        <v>64</v>
      </c>
      <c r="G5957" s="29">
        <f>VLOOKUP($J5953,ASBVs!$A$2:$AP$1041,42,FALSE)</f>
        <v>51</v>
      </c>
      <c r="H5957" s="29">
        <f>VLOOKUP($J5953,ASBVs!$A$2:$AP$1041,40,FALSE)</f>
        <v>45</v>
      </c>
      <c r="I5957" s="29">
        <f>VLOOKUP($J5953,ASBVs!$A$2:$AP$1041,22,FALSE)</f>
        <v>54</v>
      </c>
      <c r="J5957" s="29">
        <f>VLOOKUP($J5953,ASBVs!$A$2:$AP$1041,32,FALSE)</f>
        <v>49</v>
      </c>
    </row>
    <row r="5958" spans="2:10" ht="12.6" customHeight="1" x14ac:dyDescent="0.3">
      <c r="B5958" s="31" t="s">
        <v>1089</v>
      </c>
      <c r="C5958" s="27" t="s">
        <v>1090</v>
      </c>
      <c r="D5958" s="27" t="s">
        <v>1091</v>
      </c>
      <c r="E5958" s="27" t="s">
        <v>8</v>
      </c>
      <c r="F5958" s="27" t="s">
        <v>6</v>
      </c>
      <c r="G5958" s="27" t="s">
        <v>7</v>
      </c>
      <c r="H5958" s="27" t="s">
        <v>2638</v>
      </c>
      <c r="I5958" s="85" t="s">
        <v>2700</v>
      </c>
      <c r="J5958" s="86"/>
    </row>
    <row r="5959" spans="2:10" ht="12.6" customHeight="1" x14ac:dyDescent="0.3">
      <c r="B5959" s="30">
        <f>VLOOKUP($J5953,ASBVs!$A$2:$AP$1041,33,FALSE)</f>
        <v>7.0000000000000007E-2</v>
      </c>
      <c r="C5959" s="30">
        <f>VLOOKUP($J5953,ASBVs!$A$2:$AP$1041,35,FALSE)</f>
        <v>0.27</v>
      </c>
      <c r="D5959" s="30">
        <f>VLOOKUP($J5953,ASBVs!$A$2:$AP$1041,37,FALSE)</f>
        <v>0.03</v>
      </c>
      <c r="E5959" s="32">
        <f>VLOOKUP($J5953,ASBVs!$A$2:$AP$1041,29,FALSE)</f>
        <v>4.6100000000000003</v>
      </c>
      <c r="F5959" s="32">
        <f>VLOOKUP($J5953,ASBVs!$A$2:$AP$1041,23,FALSE)</f>
        <v>-0.37</v>
      </c>
      <c r="G5959" s="32">
        <f>VLOOKUP($J5953,ASBVs!$A$2:$AP$1041,25,FALSE)</f>
        <v>3.96</v>
      </c>
      <c r="H5959" s="32">
        <f>VLOOKUP($J5953,ASBVs!$A$2:$AP$1041,27,FALSE)</f>
        <v>2.04</v>
      </c>
      <c r="I5959" s="86"/>
      <c r="J5959" s="86"/>
    </row>
    <row r="5960" spans="2:10" ht="12.6" customHeight="1" x14ac:dyDescent="0.3">
      <c r="B5960" s="33">
        <f>VLOOKUP($J5953,ASBVs!$A$2:$AP$1041,34,FALSE)</f>
        <v>39</v>
      </c>
      <c r="C5960" s="33">
        <f>VLOOKUP($J5953,ASBVs!$A$2:$AP$1041,36,FALSE)</f>
        <v>48</v>
      </c>
      <c r="D5960" s="33">
        <f>VLOOKUP($J5953,ASBVs!$A$2:$AP$1041,38,FALSE)</f>
        <v>34</v>
      </c>
      <c r="E5960" s="33">
        <f>VLOOKUP($J5953,ASBVs!$A$2:$AP$1041,30,FALSE)</f>
        <v>58</v>
      </c>
      <c r="F5960" s="33">
        <f>VLOOKUP($J5953,ASBVs!$A$2:$AP$1041,24,FALSE)</f>
        <v>46</v>
      </c>
      <c r="G5960" s="33">
        <f>VLOOKUP($J5953,ASBVs!$A$2:$AP$1041,26,FALSE)</f>
        <v>46</v>
      </c>
      <c r="H5960" s="33">
        <f>VLOOKUP($J5953,ASBVs!$A$2:$AP$1041,28,FALSE)</f>
        <v>49</v>
      </c>
      <c r="I5960" s="99">
        <f>VLOOKUP($J5953,ASBVs!$A$2:$AQ$1041,43,FALSE)</f>
        <v>9.5299999999999994</v>
      </c>
      <c r="J5960" s="79"/>
    </row>
    <row r="5961" spans="2:10" ht="12.6" customHeight="1" x14ac:dyDescent="0.3">
      <c r="B5961" s="87" t="s">
        <v>2695</v>
      </c>
      <c r="C5961" s="88"/>
      <c r="D5961" s="89" t="s">
        <v>2699</v>
      </c>
      <c r="E5961" s="90"/>
      <c r="F5961" s="91" t="str">
        <f>VLOOKUP($J5953,ASBVs!$A$2:$F$1041,6,FALSE)</f>
        <v xml:space="preserve"> </v>
      </c>
      <c r="G5961" s="34" t="s">
        <v>2669</v>
      </c>
      <c r="H5961" s="35" t="str">
        <f>VLOOKUP($J5953,ASBVs!$A$2:$AU$1041,46,FALSE)</f>
        <v>2</v>
      </c>
      <c r="I5961" s="34" t="s">
        <v>2670</v>
      </c>
      <c r="J5961" s="35" t="str">
        <f>VLOOKUP($J5953,ASBVs!$A$2:$AU$1041,47,FALSE)</f>
        <v>2</v>
      </c>
    </row>
    <row r="5962" spans="2:10" ht="12.6" customHeight="1" x14ac:dyDescent="0.3">
      <c r="B5962" s="93">
        <f>VLOOKUP($J5953,ASBVs!$A$2:$AS$1041,45,FALSE)</f>
        <v>129.81</v>
      </c>
      <c r="C5962" s="94"/>
      <c r="D5962" s="93">
        <f>VLOOKUP($J5953,ASBVs!$A$2:$AS$1041,44,FALSE)</f>
        <v>168.87</v>
      </c>
      <c r="E5962" s="94"/>
      <c r="F5962" s="92"/>
      <c r="G5962" s="34" t="s">
        <v>2671</v>
      </c>
      <c r="H5962" s="35" t="str">
        <f>VLOOKUP($J5953,ASBVs!$A$2:$AW$1041,48,FALSE)</f>
        <v>2</v>
      </c>
      <c r="I5962" s="34" t="s">
        <v>2672</v>
      </c>
      <c r="J5962" s="35">
        <f>VLOOKUP($J5953,ASBVs!$A$2:$AW$1041,49,FALSE)</f>
        <v>3</v>
      </c>
    </row>
    <row r="5963" spans="2:10" ht="12.6" customHeight="1" x14ac:dyDescent="0.3">
      <c r="B5963" s="36" t="s">
        <v>2696</v>
      </c>
      <c r="C5963" s="95" t="str">
        <f>VLOOKUP($J5953,ASBVs!$A$2:$E$1041,5,FALSE)</f>
        <v xml:space="preserve">Individual </v>
      </c>
      <c r="D5963" s="96"/>
      <c r="E5963" s="97" t="s">
        <v>2697</v>
      </c>
      <c r="F5963" s="98"/>
      <c r="G5963" s="74"/>
      <c r="H5963" s="75"/>
      <c r="I5963" s="37" t="s">
        <v>2698</v>
      </c>
      <c r="J5963" s="38"/>
    </row>
    <row r="5965" spans="2:10" ht="12.6" customHeight="1" x14ac:dyDescent="0.3">
      <c r="B5965" s="76" t="s">
        <v>2692</v>
      </c>
      <c r="C5965" s="77"/>
      <c r="D5965" s="20" t="str">
        <f>VLOOKUP($J5965,ASBVs!$A$2:$B$1041,2,FALSE)</f>
        <v>225184</v>
      </c>
      <c r="E5965" s="21"/>
      <c r="F5965" s="22" t="str">
        <f>VLOOKUP($J5965,ASBVs!$A$2:$J$1041,10,FALSE)</f>
        <v>Twin</v>
      </c>
      <c r="G5965" s="78" t="str">
        <f>VLOOKUP($J5965,ASBVs!$A$2:$AX$1041,50,FALSE)</f>
        <v xml:space="preserve"> </v>
      </c>
      <c r="H5965" s="79"/>
      <c r="I5965" s="23" t="s">
        <v>2693</v>
      </c>
      <c r="J5965" s="24">
        <v>488</v>
      </c>
    </row>
    <row r="5966" spans="2:10" ht="12.6" customHeight="1" x14ac:dyDescent="0.3">
      <c r="B5966" s="25" t="s">
        <v>2694</v>
      </c>
      <c r="C5966" s="80" t="str">
        <f>VLOOKUP($J5965,ASBVs!$A$2:$H$1041,8,FALSE)</f>
        <v>218909</v>
      </c>
      <c r="D5966" s="80"/>
      <c r="E5966" s="81"/>
      <c r="F5966" s="26" t="s">
        <v>2639</v>
      </c>
      <c r="G5966" s="82">
        <f>VLOOKUP($J5965,ASBVs!$A$2:$I$1041,9,FALSE)</f>
        <v>44734</v>
      </c>
      <c r="H5966" s="83"/>
      <c r="I5966" s="83"/>
      <c r="J5966" s="84"/>
    </row>
    <row r="5967" spans="2:10" ht="12.6" customHeight="1" x14ac:dyDescent="0.3">
      <c r="B5967" s="27" t="s">
        <v>0</v>
      </c>
      <c r="C5967" s="28" t="s">
        <v>1</v>
      </c>
      <c r="D5967" s="28" t="s">
        <v>2</v>
      </c>
      <c r="E5967" s="28" t="s">
        <v>3</v>
      </c>
      <c r="F5967" s="27" t="s">
        <v>4</v>
      </c>
      <c r="G5967" s="28" t="s">
        <v>1093</v>
      </c>
      <c r="H5967" s="28" t="s">
        <v>1092</v>
      </c>
      <c r="I5967" s="28" t="s">
        <v>5</v>
      </c>
      <c r="J5967" s="28" t="s">
        <v>2652</v>
      </c>
    </row>
    <row r="5968" spans="2:10" ht="12.6" customHeight="1" x14ac:dyDescent="0.3">
      <c r="B5968" s="29">
        <f>VLOOKUP($J5965,ASBVs!$A$2:$AP$1041,11,FALSE)</f>
        <v>0.75</v>
      </c>
      <c r="C5968" s="29">
        <f>VLOOKUP($J5965,ASBVs!$A$2:$AP$1041,13,FALSE)</f>
        <v>9.3699999999999992</v>
      </c>
      <c r="D5968" s="29">
        <f>VLOOKUP($J5965,ASBVs!$A$2:$AP$1041,15,FALSE)</f>
        <v>11.03</v>
      </c>
      <c r="E5968" s="29">
        <f>VLOOKUP($J5965,ASBVs!$A$2:$AP$1041,17,FALSE)</f>
        <v>0.27</v>
      </c>
      <c r="F5968" s="29">
        <f>VLOOKUP($J5965,ASBVs!$A$2:$AP$1041,19,FALSE)</f>
        <v>2.1</v>
      </c>
      <c r="G5968" s="39">
        <f>VLOOKUP($J5965,ASBVs!$A$2:$AP$1041,41,FALSE)</f>
        <v>0.48</v>
      </c>
      <c r="H5968" s="39">
        <f>VLOOKUP($J5965,ASBVs!$A$2:$AP$1041,39,FALSE)</f>
        <v>0.21</v>
      </c>
      <c r="I5968" s="29">
        <f>VLOOKUP($J5965,ASBVs!$A$2:$AP$1041,21,FALSE)</f>
        <v>1.17</v>
      </c>
      <c r="J5968" s="39">
        <f>VLOOKUP($J5965,ASBVs!$A$2:$AP$1041,31,FALSE)</f>
        <v>0.31</v>
      </c>
    </row>
    <row r="5969" spans="2:10" ht="12.6" customHeight="1" x14ac:dyDescent="0.3">
      <c r="B5969" s="29">
        <f>VLOOKUP($J5965,ASBVs!$A$2:$AP$1041,12,FALSE)</f>
        <v>67</v>
      </c>
      <c r="C5969" s="29">
        <f>VLOOKUP($J5965,ASBVs!$A$2:$AP$1041,14,FALSE)</f>
        <v>70</v>
      </c>
      <c r="D5969" s="29">
        <f>VLOOKUP($J5965,ASBVs!$A$2:$AP$1041,16,FALSE)</f>
        <v>61</v>
      </c>
      <c r="E5969" s="29">
        <f>VLOOKUP($J5965,ASBVs!$A$2:$AP$1041,18,FALSE)</f>
        <v>63</v>
      </c>
      <c r="F5969" s="29">
        <f>VLOOKUP($J5965,ASBVs!$A$2:$AP$1041,20,FALSE)</f>
        <v>64</v>
      </c>
      <c r="G5969" s="29">
        <f>VLOOKUP($J5965,ASBVs!$A$2:$AP$1041,42,FALSE)</f>
        <v>53</v>
      </c>
      <c r="H5969" s="29">
        <f>VLOOKUP($J5965,ASBVs!$A$2:$AP$1041,40,FALSE)</f>
        <v>48</v>
      </c>
      <c r="I5969" s="29">
        <f>VLOOKUP($J5965,ASBVs!$A$2:$AP$1041,22,FALSE)</f>
        <v>58</v>
      </c>
      <c r="J5969" s="29">
        <f>VLOOKUP($J5965,ASBVs!$A$2:$AP$1041,32,FALSE)</f>
        <v>51</v>
      </c>
    </row>
    <row r="5970" spans="2:10" ht="12.6" customHeight="1" x14ac:dyDescent="0.3">
      <c r="B5970" s="31" t="s">
        <v>1089</v>
      </c>
      <c r="C5970" s="27" t="s">
        <v>1090</v>
      </c>
      <c r="D5970" s="27" t="s">
        <v>1091</v>
      </c>
      <c r="E5970" s="27" t="s">
        <v>8</v>
      </c>
      <c r="F5970" s="27" t="s">
        <v>6</v>
      </c>
      <c r="G5970" s="27" t="s">
        <v>7</v>
      </c>
      <c r="H5970" s="27" t="s">
        <v>2638</v>
      </c>
      <c r="I5970" s="85" t="s">
        <v>2700</v>
      </c>
      <c r="J5970" s="86"/>
    </row>
    <row r="5971" spans="2:10" ht="12.6" customHeight="1" x14ac:dyDescent="0.3">
      <c r="B5971" s="30">
        <f>VLOOKUP($J5965,ASBVs!$A$2:$AP$1041,33,FALSE)</f>
        <v>0.04</v>
      </c>
      <c r="C5971" s="30">
        <f>VLOOKUP($J5965,ASBVs!$A$2:$AP$1041,35,FALSE)</f>
        <v>0.22</v>
      </c>
      <c r="D5971" s="30">
        <f>VLOOKUP($J5965,ASBVs!$A$2:$AP$1041,37,FALSE)</f>
        <v>-0.01</v>
      </c>
      <c r="E5971" s="32">
        <f>VLOOKUP($J5965,ASBVs!$A$2:$AP$1041,29,FALSE)</f>
        <v>5.12</v>
      </c>
      <c r="F5971" s="32">
        <f>VLOOKUP($J5965,ASBVs!$A$2:$AP$1041,23,FALSE)</f>
        <v>-0.66</v>
      </c>
      <c r="G5971" s="32">
        <f>VLOOKUP($J5965,ASBVs!$A$2:$AP$1041,25,FALSE)</f>
        <v>5.07</v>
      </c>
      <c r="H5971" s="32">
        <f>VLOOKUP($J5965,ASBVs!$A$2:$AP$1041,27,FALSE)</f>
        <v>1.64</v>
      </c>
      <c r="I5971" s="86"/>
      <c r="J5971" s="86"/>
    </row>
    <row r="5972" spans="2:10" ht="12.6" customHeight="1" x14ac:dyDescent="0.3">
      <c r="B5972" s="33">
        <f>VLOOKUP($J5965,ASBVs!$A$2:$AP$1041,34,FALSE)</f>
        <v>42</v>
      </c>
      <c r="C5972" s="33">
        <f>VLOOKUP($J5965,ASBVs!$A$2:$AP$1041,36,FALSE)</f>
        <v>51</v>
      </c>
      <c r="D5972" s="33">
        <f>VLOOKUP($J5965,ASBVs!$A$2:$AP$1041,38,FALSE)</f>
        <v>37</v>
      </c>
      <c r="E5972" s="33">
        <f>VLOOKUP($J5965,ASBVs!$A$2:$AP$1041,30,FALSE)</f>
        <v>59</v>
      </c>
      <c r="F5972" s="33">
        <f>VLOOKUP($J5965,ASBVs!$A$2:$AP$1041,24,FALSE)</f>
        <v>48</v>
      </c>
      <c r="G5972" s="33">
        <f>VLOOKUP($J5965,ASBVs!$A$2:$AP$1041,26,FALSE)</f>
        <v>48</v>
      </c>
      <c r="H5972" s="33">
        <f>VLOOKUP($J5965,ASBVs!$A$2:$AP$1041,28,FALSE)</f>
        <v>51</v>
      </c>
      <c r="I5972" s="99">
        <f>VLOOKUP($J5965,ASBVs!$A$2:$AQ$1041,43,FALSE)</f>
        <v>10.54</v>
      </c>
      <c r="J5972" s="79"/>
    </row>
    <row r="5973" spans="2:10" ht="12.6" customHeight="1" x14ac:dyDescent="0.3">
      <c r="B5973" s="87" t="s">
        <v>2695</v>
      </c>
      <c r="C5973" s="88"/>
      <c r="D5973" s="89" t="s">
        <v>2699</v>
      </c>
      <c r="E5973" s="90"/>
      <c r="F5973" s="91" t="str">
        <f>VLOOKUP($J5965,ASBVs!$A$2:$F$1041,6,FALSE)</f>
        <v xml:space="preserve"> </v>
      </c>
      <c r="G5973" s="34" t="s">
        <v>2669</v>
      </c>
      <c r="H5973" s="35" t="str">
        <f>VLOOKUP($J5965,ASBVs!$A$2:$AU$1041,46,FALSE)</f>
        <v>1</v>
      </c>
      <c r="I5973" s="34" t="s">
        <v>2670</v>
      </c>
      <c r="J5973" s="35" t="str">
        <f>VLOOKUP($J5965,ASBVs!$A$2:$AU$1041,47,FALSE)</f>
        <v>1</v>
      </c>
    </row>
    <row r="5974" spans="2:10" ht="12.6" customHeight="1" x14ac:dyDescent="0.3">
      <c r="B5974" s="93">
        <f>VLOOKUP($J5965,ASBVs!$A$2:$AS$1041,45,FALSE)</f>
        <v>126.31</v>
      </c>
      <c r="C5974" s="94"/>
      <c r="D5974" s="93">
        <f>VLOOKUP($J5965,ASBVs!$A$2:$AS$1041,44,FALSE)</f>
        <v>169.02</v>
      </c>
      <c r="E5974" s="94"/>
      <c r="F5974" s="92"/>
      <c r="G5974" s="34" t="s">
        <v>2671</v>
      </c>
      <c r="H5974" s="35" t="str">
        <f>VLOOKUP($J5965,ASBVs!$A$2:$AW$1041,48,FALSE)</f>
        <v>2</v>
      </c>
      <c r="I5974" s="34" t="s">
        <v>2672</v>
      </c>
      <c r="J5974" s="35">
        <f>VLOOKUP($J5965,ASBVs!$A$2:$AW$1041,49,FALSE)</f>
        <v>2</v>
      </c>
    </row>
    <row r="5975" spans="2:10" ht="12.6" customHeight="1" x14ac:dyDescent="0.3">
      <c r="B5975" s="36" t="s">
        <v>2696</v>
      </c>
      <c r="C5975" s="95" t="str">
        <f>VLOOKUP($J5965,ASBVs!$A$2:$E$1041,5,FALSE)</f>
        <v xml:space="preserve">Individual </v>
      </c>
      <c r="D5975" s="96"/>
      <c r="E5975" s="97" t="s">
        <v>2697</v>
      </c>
      <c r="F5975" s="98"/>
      <c r="G5975" s="74"/>
      <c r="H5975" s="75"/>
      <c r="I5975" s="37" t="s">
        <v>2698</v>
      </c>
      <c r="J5975" s="38"/>
    </row>
    <row r="5977" spans="2:10" ht="12.6" customHeight="1" x14ac:dyDescent="0.3">
      <c r="B5977" s="76" t="s">
        <v>2692</v>
      </c>
      <c r="C5977" s="77"/>
      <c r="D5977" s="20" t="str">
        <f>VLOOKUP($J5977,ASBVs!$A$2:$B$1041,2,FALSE)</f>
        <v>224675</v>
      </c>
      <c r="E5977" s="21"/>
      <c r="F5977" s="22" t="str">
        <f>VLOOKUP($J5977,ASBVs!$A$2:$J$1041,10,FALSE)</f>
        <v>Twin</v>
      </c>
      <c r="G5977" s="78" t="str">
        <f>VLOOKUP($J5977,ASBVs!$A$2:$AX$1041,50,FALSE)</f>
        <v>«««««</v>
      </c>
      <c r="H5977" s="79"/>
      <c r="I5977" s="23" t="s">
        <v>2693</v>
      </c>
      <c r="J5977" s="24">
        <v>489</v>
      </c>
    </row>
    <row r="5978" spans="2:10" ht="12.6" customHeight="1" x14ac:dyDescent="0.3">
      <c r="B5978" s="25" t="s">
        <v>2694</v>
      </c>
      <c r="C5978" s="80" t="str">
        <f>VLOOKUP($J5977,ASBVs!$A$2:$H$1041,8,FALSE)</f>
        <v>193431</v>
      </c>
      <c r="D5978" s="80"/>
      <c r="E5978" s="81"/>
      <c r="F5978" s="26" t="s">
        <v>2639</v>
      </c>
      <c r="G5978" s="82">
        <f>VLOOKUP($J5977,ASBVs!$A$2:$I$1041,9,FALSE)</f>
        <v>44709</v>
      </c>
      <c r="H5978" s="83"/>
      <c r="I5978" s="83"/>
      <c r="J5978" s="84"/>
    </row>
    <row r="5979" spans="2:10" ht="12.6" customHeight="1" x14ac:dyDescent="0.3">
      <c r="B5979" s="27" t="s">
        <v>0</v>
      </c>
      <c r="C5979" s="28" t="s">
        <v>1</v>
      </c>
      <c r="D5979" s="28" t="s">
        <v>2</v>
      </c>
      <c r="E5979" s="28" t="s">
        <v>3</v>
      </c>
      <c r="F5979" s="27" t="s">
        <v>4</v>
      </c>
      <c r="G5979" s="28" t="s">
        <v>1093</v>
      </c>
      <c r="H5979" s="28" t="s">
        <v>1092</v>
      </c>
      <c r="I5979" s="28" t="s">
        <v>5</v>
      </c>
      <c r="J5979" s="28" t="s">
        <v>2652</v>
      </c>
    </row>
    <row r="5980" spans="2:10" ht="12.6" customHeight="1" x14ac:dyDescent="0.3">
      <c r="B5980" s="29">
        <f>VLOOKUP($J5977,ASBVs!$A$2:$AP$1041,11,FALSE)</f>
        <v>0.5</v>
      </c>
      <c r="C5980" s="29">
        <f>VLOOKUP($J5977,ASBVs!$A$2:$AP$1041,13,FALSE)</f>
        <v>8.2100000000000009</v>
      </c>
      <c r="D5980" s="29">
        <f>VLOOKUP($J5977,ASBVs!$A$2:$AP$1041,15,FALSE)</f>
        <v>12.44</v>
      </c>
      <c r="E5980" s="29">
        <f>VLOOKUP($J5977,ASBVs!$A$2:$AP$1041,17,FALSE)</f>
        <v>0.28000000000000003</v>
      </c>
      <c r="F5980" s="29">
        <f>VLOOKUP($J5977,ASBVs!$A$2:$AP$1041,19,FALSE)</f>
        <v>1.6</v>
      </c>
      <c r="G5980" s="39">
        <f>VLOOKUP($J5977,ASBVs!$A$2:$AP$1041,41,FALSE)</f>
        <v>0.47</v>
      </c>
      <c r="H5980" s="39">
        <f>VLOOKUP($J5977,ASBVs!$A$2:$AP$1041,39,FALSE)</f>
        <v>0.28999999999999998</v>
      </c>
      <c r="I5980" s="29">
        <f>VLOOKUP($J5977,ASBVs!$A$2:$AP$1041,21,FALSE)</f>
        <v>-0.82</v>
      </c>
      <c r="J5980" s="39">
        <f>VLOOKUP($J5977,ASBVs!$A$2:$AP$1041,31,FALSE)</f>
        <v>0.32</v>
      </c>
    </row>
    <row r="5981" spans="2:10" ht="12.6" customHeight="1" x14ac:dyDescent="0.3">
      <c r="B5981" s="29">
        <f>VLOOKUP($J5977,ASBVs!$A$2:$AP$1041,12,FALSE)</f>
        <v>67</v>
      </c>
      <c r="C5981" s="29">
        <f>VLOOKUP($J5977,ASBVs!$A$2:$AP$1041,14,FALSE)</f>
        <v>71</v>
      </c>
      <c r="D5981" s="29">
        <f>VLOOKUP($J5977,ASBVs!$A$2:$AP$1041,16,FALSE)</f>
        <v>61</v>
      </c>
      <c r="E5981" s="29">
        <f>VLOOKUP($J5977,ASBVs!$A$2:$AP$1041,18,FALSE)</f>
        <v>65</v>
      </c>
      <c r="F5981" s="29">
        <f>VLOOKUP($J5977,ASBVs!$A$2:$AP$1041,20,FALSE)</f>
        <v>64</v>
      </c>
      <c r="G5981" s="29">
        <f>VLOOKUP($J5977,ASBVs!$A$2:$AP$1041,42,FALSE)</f>
        <v>56</v>
      </c>
      <c r="H5981" s="29">
        <f>VLOOKUP($J5977,ASBVs!$A$2:$AP$1041,40,FALSE)</f>
        <v>49</v>
      </c>
      <c r="I5981" s="29">
        <f>VLOOKUP($J5977,ASBVs!$A$2:$AP$1041,22,FALSE)</f>
        <v>62</v>
      </c>
      <c r="J5981" s="29">
        <f>VLOOKUP($J5977,ASBVs!$A$2:$AP$1041,32,FALSE)</f>
        <v>54</v>
      </c>
    </row>
    <row r="5982" spans="2:10" ht="12.6" customHeight="1" x14ac:dyDescent="0.3">
      <c r="B5982" s="31" t="s">
        <v>1089</v>
      </c>
      <c r="C5982" s="27" t="s">
        <v>1090</v>
      </c>
      <c r="D5982" s="27" t="s">
        <v>1091</v>
      </c>
      <c r="E5982" s="27" t="s">
        <v>8</v>
      </c>
      <c r="F5982" s="27" t="s">
        <v>6</v>
      </c>
      <c r="G5982" s="27" t="s">
        <v>7</v>
      </c>
      <c r="H5982" s="27" t="s">
        <v>2638</v>
      </c>
      <c r="I5982" s="85" t="s">
        <v>2700</v>
      </c>
      <c r="J5982" s="86"/>
    </row>
    <row r="5983" spans="2:10" ht="12.6" customHeight="1" x14ac:dyDescent="0.3">
      <c r="B5983" s="30">
        <f>VLOOKUP($J5977,ASBVs!$A$2:$AP$1041,33,FALSE)</f>
        <v>0.05</v>
      </c>
      <c r="C5983" s="30">
        <f>VLOOKUP($J5977,ASBVs!$A$2:$AP$1041,35,FALSE)</f>
        <v>0.2</v>
      </c>
      <c r="D5983" s="30">
        <f>VLOOKUP($J5977,ASBVs!$A$2:$AP$1041,37,FALSE)</f>
        <v>0.04</v>
      </c>
      <c r="E5983" s="32">
        <f>VLOOKUP($J5977,ASBVs!$A$2:$AP$1041,29,FALSE)</f>
        <v>4.03</v>
      </c>
      <c r="F5983" s="32">
        <f>VLOOKUP($J5977,ASBVs!$A$2:$AP$1041,23,FALSE)</f>
        <v>-0.06</v>
      </c>
      <c r="G5983" s="32">
        <f>VLOOKUP($J5977,ASBVs!$A$2:$AP$1041,25,FALSE)</f>
        <v>1.88</v>
      </c>
      <c r="H5983" s="32">
        <f>VLOOKUP($J5977,ASBVs!$A$2:$AP$1041,27,FALSE)</f>
        <v>1.85</v>
      </c>
      <c r="I5983" s="86"/>
      <c r="J5983" s="86"/>
    </row>
    <row r="5984" spans="2:10" ht="12.6" customHeight="1" x14ac:dyDescent="0.3">
      <c r="B5984" s="33">
        <f>VLOOKUP($J5977,ASBVs!$A$2:$AP$1041,34,FALSE)</f>
        <v>44</v>
      </c>
      <c r="C5984" s="33">
        <f>VLOOKUP($J5977,ASBVs!$A$2:$AP$1041,36,FALSE)</f>
        <v>52</v>
      </c>
      <c r="D5984" s="33">
        <f>VLOOKUP($J5977,ASBVs!$A$2:$AP$1041,38,FALSE)</f>
        <v>37</v>
      </c>
      <c r="E5984" s="33">
        <f>VLOOKUP($J5977,ASBVs!$A$2:$AP$1041,30,FALSE)</f>
        <v>59</v>
      </c>
      <c r="F5984" s="33">
        <f>VLOOKUP($J5977,ASBVs!$A$2:$AP$1041,24,FALSE)</f>
        <v>51</v>
      </c>
      <c r="G5984" s="33">
        <f>VLOOKUP($J5977,ASBVs!$A$2:$AP$1041,26,FALSE)</f>
        <v>50</v>
      </c>
      <c r="H5984" s="33">
        <f>VLOOKUP($J5977,ASBVs!$A$2:$AP$1041,28,FALSE)</f>
        <v>54</v>
      </c>
      <c r="I5984" s="99">
        <f>VLOOKUP($J5977,ASBVs!$A$2:$AQ$1041,43,FALSE)</f>
        <v>7.3900000000000006</v>
      </c>
      <c r="J5984" s="79"/>
    </row>
    <row r="5985" spans="2:10" ht="12.6" customHeight="1" x14ac:dyDescent="0.3">
      <c r="B5985" s="87" t="s">
        <v>2695</v>
      </c>
      <c r="C5985" s="88"/>
      <c r="D5985" s="89" t="s">
        <v>2699</v>
      </c>
      <c r="E5985" s="90"/>
      <c r="F5985" s="91" t="str">
        <f>VLOOKUP($J5977,ASBVs!$A$2:$F$1041,6,FALSE)</f>
        <v xml:space="preserve"> </v>
      </c>
      <c r="G5985" s="34" t="s">
        <v>2669</v>
      </c>
      <c r="H5985" s="35" t="str">
        <f>VLOOKUP($J5977,ASBVs!$A$2:$AU$1041,46,FALSE)</f>
        <v>2</v>
      </c>
      <c r="I5985" s="34" t="s">
        <v>2670</v>
      </c>
      <c r="J5985" s="35" t="str">
        <f>VLOOKUP($J5977,ASBVs!$A$2:$AU$1041,47,FALSE)</f>
        <v>1</v>
      </c>
    </row>
    <row r="5986" spans="2:10" ht="12.6" customHeight="1" x14ac:dyDescent="0.3">
      <c r="B5986" s="93">
        <f>VLOOKUP($J5977,ASBVs!$A$2:$AS$1041,45,FALSE)</f>
        <v>126.06</v>
      </c>
      <c r="C5986" s="94"/>
      <c r="D5986" s="93">
        <f>VLOOKUP($J5977,ASBVs!$A$2:$AS$1041,44,FALSE)</f>
        <v>162.31</v>
      </c>
      <c r="E5986" s="94"/>
      <c r="F5986" s="92"/>
      <c r="G5986" s="34" t="s">
        <v>2671</v>
      </c>
      <c r="H5986" s="35" t="str">
        <f>VLOOKUP($J5977,ASBVs!$A$2:$AW$1041,48,FALSE)</f>
        <v>1</v>
      </c>
      <c r="I5986" s="34" t="s">
        <v>2672</v>
      </c>
      <c r="J5986" s="35">
        <f>VLOOKUP($J5977,ASBVs!$A$2:$AW$1041,49,FALSE)</f>
        <v>4</v>
      </c>
    </row>
    <row r="5987" spans="2:10" ht="12.6" customHeight="1" x14ac:dyDescent="0.3">
      <c r="B5987" s="36" t="s">
        <v>2696</v>
      </c>
      <c r="C5987" s="95" t="str">
        <f>VLOOKUP($J5977,ASBVs!$A$2:$E$1041,5,FALSE)</f>
        <v xml:space="preserve">Individual </v>
      </c>
      <c r="D5987" s="96"/>
      <c r="E5987" s="97" t="s">
        <v>2697</v>
      </c>
      <c r="F5987" s="98"/>
      <c r="G5987" s="74"/>
      <c r="H5987" s="75"/>
      <c r="I5987" s="37" t="s">
        <v>2698</v>
      </c>
      <c r="J5987" s="38"/>
    </row>
    <row r="5989" spans="2:10" ht="12.6" customHeight="1" x14ac:dyDescent="0.3">
      <c r="B5989" s="76" t="s">
        <v>2692</v>
      </c>
      <c r="C5989" s="77"/>
      <c r="D5989" s="20" t="str">
        <f>VLOOKUP($J5989,ASBVs!$A$2:$B$1041,2,FALSE)</f>
        <v>226969</v>
      </c>
      <c r="E5989" s="21"/>
      <c r="F5989" s="22" t="str">
        <f>VLOOKUP($J5989,ASBVs!$A$2:$J$1041,10,FALSE)</f>
        <v>Twin</v>
      </c>
      <c r="G5989" s="78" t="str">
        <f>VLOOKUP($J5989,ASBVs!$A$2:$AX$1041,50,FALSE)</f>
        <v>«««««</v>
      </c>
      <c r="H5989" s="79"/>
      <c r="I5989" s="23" t="s">
        <v>2693</v>
      </c>
      <c r="J5989" s="24">
        <v>490</v>
      </c>
    </row>
    <row r="5990" spans="2:10" ht="12.6" customHeight="1" x14ac:dyDescent="0.3">
      <c r="B5990" s="25" t="s">
        <v>2694</v>
      </c>
      <c r="C5990" s="80" t="str">
        <f>VLOOKUP($J5989,ASBVs!$A$2:$H$1041,8,FALSE)</f>
        <v>216117</v>
      </c>
      <c r="D5990" s="80"/>
      <c r="E5990" s="81"/>
      <c r="F5990" s="26" t="s">
        <v>2639</v>
      </c>
      <c r="G5990" s="82">
        <f>VLOOKUP($J5989,ASBVs!$A$2:$I$1041,9,FALSE)</f>
        <v>44748</v>
      </c>
      <c r="H5990" s="83"/>
      <c r="I5990" s="83"/>
      <c r="J5990" s="84"/>
    </row>
    <row r="5991" spans="2:10" ht="12.6" customHeight="1" x14ac:dyDescent="0.3">
      <c r="B5991" s="27" t="s">
        <v>0</v>
      </c>
      <c r="C5991" s="28" t="s">
        <v>1</v>
      </c>
      <c r="D5991" s="28" t="s">
        <v>2</v>
      </c>
      <c r="E5991" s="28" t="s">
        <v>3</v>
      </c>
      <c r="F5991" s="27" t="s">
        <v>4</v>
      </c>
      <c r="G5991" s="28" t="s">
        <v>1093</v>
      </c>
      <c r="H5991" s="28" t="s">
        <v>1092</v>
      </c>
      <c r="I5991" s="28" t="s">
        <v>5</v>
      </c>
      <c r="J5991" s="28" t="s">
        <v>2652</v>
      </c>
    </row>
    <row r="5992" spans="2:10" ht="12.6" customHeight="1" x14ac:dyDescent="0.3">
      <c r="B5992" s="29">
        <f>VLOOKUP($J5989,ASBVs!$A$2:$AP$1041,11,FALSE)</f>
        <v>0.5</v>
      </c>
      <c r="C5992" s="29">
        <f>VLOOKUP($J5989,ASBVs!$A$2:$AP$1041,13,FALSE)</f>
        <v>10.39</v>
      </c>
      <c r="D5992" s="29">
        <f>VLOOKUP($J5989,ASBVs!$A$2:$AP$1041,15,FALSE)</f>
        <v>15.97</v>
      </c>
      <c r="E5992" s="29">
        <f>VLOOKUP($J5989,ASBVs!$A$2:$AP$1041,17,FALSE)</f>
        <v>0.57999999999999996</v>
      </c>
      <c r="F5992" s="29">
        <f>VLOOKUP($J5989,ASBVs!$A$2:$AP$1041,19,FALSE)</f>
        <v>1.95</v>
      </c>
      <c r="G5992" s="39">
        <f>VLOOKUP($J5989,ASBVs!$A$2:$AP$1041,41,FALSE)</f>
        <v>0.42</v>
      </c>
      <c r="H5992" s="39">
        <f>VLOOKUP($J5989,ASBVs!$A$2:$AP$1041,39,FALSE)</f>
        <v>0.23</v>
      </c>
      <c r="I5992" s="29">
        <f>VLOOKUP($J5989,ASBVs!$A$2:$AP$1041,21,FALSE)</f>
        <v>0.42</v>
      </c>
      <c r="J5992" s="39">
        <f>VLOOKUP($J5989,ASBVs!$A$2:$AP$1041,31,FALSE)</f>
        <v>0.3</v>
      </c>
    </row>
    <row r="5993" spans="2:10" ht="12.6" customHeight="1" x14ac:dyDescent="0.3">
      <c r="B5993" s="29">
        <f>VLOOKUP($J5989,ASBVs!$A$2:$AP$1041,12,FALSE)</f>
        <v>61</v>
      </c>
      <c r="C5993" s="29">
        <f>VLOOKUP($J5989,ASBVs!$A$2:$AP$1041,14,FALSE)</f>
        <v>65</v>
      </c>
      <c r="D5993" s="29">
        <f>VLOOKUP($J5989,ASBVs!$A$2:$AP$1041,16,FALSE)</f>
        <v>57</v>
      </c>
      <c r="E5993" s="29">
        <f>VLOOKUP($J5989,ASBVs!$A$2:$AP$1041,18,FALSE)</f>
        <v>59</v>
      </c>
      <c r="F5993" s="29">
        <f>VLOOKUP($J5989,ASBVs!$A$2:$AP$1041,20,FALSE)</f>
        <v>60</v>
      </c>
      <c r="G5993" s="29">
        <f>VLOOKUP($J5989,ASBVs!$A$2:$AP$1041,42,FALSE)</f>
        <v>51</v>
      </c>
      <c r="H5993" s="29">
        <f>VLOOKUP($J5989,ASBVs!$A$2:$AP$1041,40,FALSE)</f>
        <v>44</v>
      </c>
      <c r="I5993" s="29">
        <f>VLOOKUP($J5989,ASBVs!$A$2:$AP$1041,22,FALSE)</f>
        <v>53</v>
      </c>
      <c r="J5993" s="29">
        <f>VLOOKUP($J5989,ASBVs!$A$2:$AP$1041,32,FALSE)</f>
        <v>49</v>
      </c>
    </row>
    <row r="5994" spans="2:10" ht="12.6" customHeight="1" x14ac:dyDescent="0.3">
      <c r="B5994" s="31" t="s">
        <v>1089</v>
      </c>
      <c r="C5994" s="27" t="s">
        <v>1090</v>
      </c>
      <c r="D5994" s="27" t="s">
        <v>1091</v>
      </c>
      <c r="E5994" s="27" t="s">
        <v>8</v>
      </c>
      <c r="F5994" s="27" t="s">
        <v>6</v>
      </c>
      <c r="G5994" s="27" t="s">
        <v>7</v>
      </c>
      <c r="H5994" s="27" t="s">
        <v>2638</v>
      </c>
      <c r="I5994" s="85" t="s">
        <v>2700</v>
      </c>
      <c r="J5994" s="86"/>
    </row>
    <row r="5995" spans="2:10" ht="12.6" customHeight="1" x14ac:dyDescent="0.3">
      <c r="B5995" s="30">
        <f>VLOOKUP($J5989,ASBVs!$A$2:$AP$1041,33,FALSE)</f>
        <v>0.05</v>
      </c>
      <c r="C5995" s="30">
        <f>VLOOKUP($J5989,ASBVs!$A$2:$AP$1041,35,FALSE)</f>
        <v>0.19</v>
      </c>
      <c r="D5995" s="30">
        <f>VLOOKUP($J5989,ASBVs!$A$2:$AP$1041,37,FALSE)</f>
        <v>0.01</v>
      </c>
      <c r="E5995" s="32">
        <f>VLOOKUP($J5989,ASBVs!$A$2:$AP$1041,29,FALSE)</f>
        <v>4.3499999999999996</v>
      </c>
      <c r="F5995" s="32">
        <f>VLOOKUP($J5989,ASBVs!$A$2:$AP$1041,23,FALSE)</f>
        <v>0.04</v>
      </c>
      <c r="G5995" s="32">
        <f>VLOOKUP($J5989,ASBVs!$A$2:$AP$1041,25,FALSE)</f>
        <v>3.96</v>
      </c>
      <c r="H5995" s="32">
        <f>VLOOKUP($J5989,ASBVs!$A$2:$AP$1041,27,FALSE)</f>
        <v>2.25</v>
      </c>
      <c r="I5995" s="86"/>
      <c r="J5995" s="86"/>
    </row>
    <row r="5996" spans="2:10" ht="12.6" customHeight="1" x14ac:dyDescent="0.3">
      <c r="B5996" s="33">
        <f>VLOOKUP($J5989,ASBVs!$A$2:$AP$1041,34,FALSE)</f>
        <v>38</v>
      </c>
      <c r="C5996" s="33">
        <f>VLOOKUP($J5989,ASBVs!$A$2:$AP$1041,36,FALSE)</f>
        <v>47</v>
      </c>
      <c r="D5996" s="33">
        <f>VLOOKUP($J5989,ASBVs!$A$2:$AP$1041,38,FALSE)</f>
        <v>31</v>
      </c>
      <c r="E5996" s="33">
        <f>VLOOKUP($J5989,ASBVs!$A$2:$AP$1041,30,FALSE)</f>
        <v>55</v>
      </c>
      <c r="F5996" s="33">
        <f>VLOOKUP($J5989,ASBVs!$A$2:$AP$1041,24,FALSE)</f>
        <v>44</v>
      </c>
      <c r="G5996" s="33">
        <f>VLOOKUP($J5989,ASBVs!$A$2:$AP$1041,26,FALSE)</f>
        <v>44</v>
      </c>
      <c r="H5996" s="33">
        <f>VLOOKUP($J5989,ASBVs!$A$2:$AP$1041,28,FALSE)</f>
        <v>47</v>
      </c>
      <c r="I5996" s="99">
        <f>VLOOKUP($J5989,ASBVs!$A$2:$AQ$1041,43,FALSE)</f>
        <v>10.81</v>
      </c>
      <c r="J5996" s="79"/>
    </row>
    <row r="5997" spans="2:10" ht="12.6" customHeight="1" x14ac:dyDescent="0.3">
      <c r="B5997" s="87" t="s">
        <v>2695</v>
      </c>
      <c r="C5997" s="88"/>
      <c r="D5997" s="89" t="s">
        <v>2699</v>
      </c>
      <c r="E5997" s="90"/>
      <c r="F5997" s="91" t="str">
        <f>VLOOKUP($J5989,ASBVs!$A$2:$F$1041,6,FALSE)</f>
        <v xml:space="preserve"> </v>
      </c>
      <c r="G5997" s="34" t="s">
        <v>2669</v>
      </c>
      <c r="H5997" s="35" t="str">
        <f>VLOOKUP($J5989,ASBVs!$A$2:$AU$1041,46,FALSE)</f>
        <v>2</v>
      </c>
      <c r="I5997" s="34" t="s">
        <v>2670</v>
      </c>
      <c r="J5997" s="35" t="str">
        <f>VLOOKUP($J5989,ASBVs!$A$2:$AU$1041,47,FALSE)</f>
        <v>2</v>
      </c>
    </row>
    <row r="5998" spans="2:10" ht="12.6" customHeight="1" x14ac:dyDescent="0.3">
      <c r="B5998" s="93">
        <f>VLOOKUP($J5989,ASBVs!$A$2:$AS$1041,45,FALSE)</f>
        <v>129.43</v>
      </c>
      <c r="C5998" s="94"/>
      <c r="D5998" s="93">
        <f>VLOOKUP($J5989,ASBVs!$A$2:$AS$1041,44,FALSE)</f>
        <v>168.73</v>
      </c>
      <c r="E5998" s="94"/>
      <c r="F5998" s="92"/>
      <c r="G5998" s="34" t="s">
        <v>2671</v>
      </c>
      <c r="H5998" s="35" t="str">
        <f>VLOOKUP($J5989,ASBVs!$A$2:$AW$1041,48,FALSE)</f>
        <v>2</v>
      </c>
      <c r="I5998" s="34" t="s">
        <v>2672</v>
      </c>
      <c r="J5998" s="35">
        <f>VLOOKUP($J5989,ASBVs!$A$2:$AW$1041,49,FALSE)</f>
        <v>3</v>
      </c>
    </row>
    <row r="5999" spans="2:10" ht="12.6" customHeight="1" x14ac:dyDescent="0.3">
      <c r="B5999" s="36" t="s">
        <v>2696</v>
      </c>
      <c r="C5999" s="95" t="str">
        <f>VLOOKUP($J5989,ASBVs!$A$2:$E$1041,5,FALSE)</f>
        <v xml:space="preserve">Individual </v>
      </c>
      <c r="D5999" s="96"/>
      <c r="E5999" s="97" t="s">
        <v>2697</v>
      </c>
      <c r="F5999" s="98"/>
      <c r="G5999" s="74"/>
      <c r="H5999" s="75"/>
      <c r="I5999" s="37" t="s">
        <v>2698</v>
      </c>
      <c r="J5999" s="38"/>
    </row>
    <row r="6001" spans="2:10" ht="12.6" customHeight="1" x14ac:dyDescent="0.3">
      <c r="B6001" s="76" t="s">
        <v>2692</v>
      </c>
      <c r="C6001" s="77"/>
      <c r="D6001" s="20" t="str">
        <f>VLOOKUP($J6001,ASBVs!$A$2:$B$1041,2,FALSE)</f>
        <v>224776</v>
      </c>
      <c r="E6001" s="21"/>
      <c r="F6001" s="22" t="str">
        <f>VLOOKUP($J6001,ASBVs!$A$2:$J$1041,10,FALSE)</f>
        <v>Twin</v>
      </c>
      <c r="G6001" s="78" t="str">
        <f>VLOOKUP($J6001,ASBVs!$A$2:$AX$1041,50,FALSE)</f>
        <v>«««««</v>
      </c>
      <c r="H6001" s="79"/>
      <c r="I6001" s="23" t="s">
        <v>2693</v>
      </c>
      <c r="J6001" s="24">
        <v>491</v>
      </c>
    </row>
    <row r="6002" spans="2:10" ht="12.6" customHeight="1" x14ac:dyDescent="0.3">
      <c r="B6002" s="25" t="s">
        <v>2694</v>
      </c>
      <c r="C6002" s="80" t="str">
        <f>VLOOKUP($J6001,ASBVs!$A$2:$H$1041,8,FALSE)</f>
        <v>218946</v>
      </c>
      <c r="D6002" s="80"/>
      <c r="E6002" s="81"/>
      <c r="F6002" s="26" t="s">
        <v>2639</v>
      </c>
      <c r="G6002" s="82">
        <f>VLOOKUP($J6001,ASBVs!$A$2:$I$1041,9,FALSE)</f>
        <v>44711</v>
      </c>
      <c r="H6002" s="83"/>
      <c r="I6002" s="83"/>
      <c r="J6002" s="84"/>
    </row>
    <row r="6003" spans="2:10" ht="12.6" customHeight="1" x14ac:dyDescent="0.3">
      <c r="B6003" s="27" t="s">
        <v>0</v>
      </c>
      <c r="C6003" s="28" t="s">
        <v>1</v>
      </c>
      <c r="D6003" s="28" t="s">
        <v>2</v>
      </c>
      <c r="E6003" s="28" t="s">
        <v>3</v>
      </c>
      <c r="F6003" s="27" t="s">
        <v>4</v>
      </c>
      <c r="G6003" s="28" t="s">
        <v>1093</v>
      </c>
      <c r="H6003" s="28" t="s">
        <v>1092</v>
      </c>
      <c r="I6003" s="28" t="s">
        <v>5</v>
      </c>
      <c r="J6003" s="28" t="s">
        <v>2652</v>
      </c>
    </row>
    <row r="6004" spans="2:10" ht="12.6" customHeight="1" x14ac:dyDescent="0.3">
      <c r="B6004" s="29">
        <f>VLOOKUP($J6001,ASBVs!$A$2:$AP$1041,11,FALSE)</f>
        <v>0.49</v>
      </c>
      <c r="C6004" s="29">
        <f>VLOOKUP($J6001,ASBVs!$A$2:$AP$1041,13,FALSE)</f>
        <v>7.84</v>
      </c>
      <c r="D6004" s="29">
        <f>VLOOKUP($J6001,ASBVs!$A$2:$AP$1041,15,FALSE)</f>
        <v>13.52</v>
      </c>
      <c r="E6004" s="29">
        <f>VLOOKUP($J6001,ASBVs!$A$2:$AP$1041,17,FALSE)</f>
        <v>0.17</v>
      </c>
      <c r="F6004" s="29">
        <f>VLOOKUP($J6001,ASBVs!$A$2:$AP$1041,19,FALSE)</f>
        <v>2.2400000000000002</v>
      </c>
      <c r="G6004" s="39">
        <f>VLOOKUP($J6001,ASBVs!$A$2:$AP$1041,41,FALSE)</f>
        <v>0.4</v>
      </c>
      <c r="H6004" s="39">
        <f>VLOOKUP($J6001,ASBVs!$A$2:$AP$1041,39,FALSE)</f>
        <v>0.24</v>
      </c>
      <c r="I6004" s="29">
        <f>VLOOKUP($J6001,ASBVs!$A$2:$AP$1041,21,FALSE)</f>
        <v>0.47</v>
      </c>
      <c r="J6004" s="39">
        <f>VLOOKUP($J6001,ASBVs!$A$2:$AP$1041,31,FALSE)</f>
        <v>0.27</v>
      </c>
    </row>
    <row r="6005" spans="2:10" ht="12.6" customHeight="1" x14ac:dyDescent="0.3">
      <c r="B6005" s="29">
        <f>VLOOKUP($J6001,ASBVs!$A$2:$AP$1041,12,FALSE)</f>
        <v>66</v>
      </c>
      <c r="C6005" s="29">
        <f>VLOOKUP($J6001,ASBVs!$A$2:$AP$1041,14,FALSE)</f>
        <v>70</v>
      </c>
      <c r="D6005" s="29">
        <f>VLOOKUP($J6001,ASBVs!$A$2:$AP$1041,16,FALSE)</f>
        <v>62</v>
      </c>
      <c r="E6005" s="29">
        <f>VLOOKUP($J6001,ASBVs!$A$2:$AP$1041,18,FALSE)</f>
        <v>64</v>
      </c>
      <c r="F6005" s="29">
        <f>VLOOKUP($J6001,ASBVs!$A$2:$AP$1041,20,FALSE)</f>
        <v>64</v>
      </c>
      <c r="G6005" s="29">
        <f>VLOOKUP($J6001,ASBVs!$A$2:$AP$1041,42,FALSE)</f>
        <v>54</v>
      </c>
      <c r="H6005" s="29">
        <f>VLOOKUP($J6001,ASBVs!$A$2:$AP$1041,40,FALSE)</f>
        <v>48</v>
      </c>
      <c r="I6005" s="29">
        <f>VLOOKUP($J6001,ASBVs!$A$2:$AP$1041,22,FALSE)</f>
        <v>58</v>
      </c>
      <c r="J6005" s="29">
        <f>VLOOKUP($J6001,ASBVs!$A$2:$AP$1041,32,FALSE)</f>
        <v>52</v>
      </c>
    </row>
    <row r="6006" spans="2:10" ht="12.6" customHeight="1" x14ac:dyDescent="0.3">
      <c r="B6006" s="31" t="s">
        <v>1089</v>
      </c>
      <c r="C6006" s="27" t="s">
        <v>1090</v>
      </c>
      <c r="D6006" s="27" t="s">
        <v>1091</v>
      </c>
      <c r="E6006" s="27" t="s">
        <v>8</v>
      </c>
      <c r="F6006" s="27" t="s">
        <v>6</v>
      </c>
      <c r="G6006" s="27" t="s">
        <v>7</v>
      </c>
      <c r="H6006" s="27" t="s">
        <v>2638</v>
      </c>
      <c r="I6006" s="85" t="s">
        <v>2700</v>
      </c>
      <c r="J6006" s="86"/>
    </row>
    <row r="6007" spans="2:10" ht="12.6" customHeight="1" x14ac:dyDescent="0.3">
      <c r="B6007" s="30">
        <f>VLOOKUP($J6001,ASBVs!$A$2:$AP$1041,33,FALSE)</f>
        <v>0.03</v>
      </c>
      <c r="C6007" s="30">
        <f>VLOOKUP($J6001,ASBVs!$A$2:$AP$1041,35,FALSE)</f>
        <v>0.21</v>
      </c>
      <c r="D6007" s="30">
        <f>VLOOKUP($J6001,ASBVs!$A$2:$AP$1041,37,FALSE)</f>
        <v>0.02</v>
      </c>
      <c r="E6007" s="32">
        <f>VLOOKUP($J6001,ASBVs!$A$2:$AP$1041,29,FALSE)</f>
        <v>4.4800000000000004</v>
      </c>
      <c r="F6007" s="32">
        <f>VLOOKUP($J6001,ASBVs!$A$2:$AP$1041,23,FALSE)</f>
        <v>0.25</v>
      </c>
      <c r="G6007" s="32">
        <f>VLOOKUP($J6001,ASBVs!$A$2:$AP$1041,25,FALSE)</f>
        <v>1.36</v>
      </c>
      <c r="H6007" s="32">
        <f>VLOOKUP($J6001,ASBVs!$A$2:$AP$1041,27,FALSE)</f>
        <v>2.12</v>
      </c>
      <c r="I6007" s="86"/>
      <c r="J6007" s="86"/>
    </row>
    <row r="6008" spans="2:10" ht="12.6" customHeight="1" x14ac:dyDescent="0.3">
      <c r="B6008" s="33">
        <f>VLOOKUP($J6001,ASBVs!$A$2:$AP$1041,34,FALSE)</f>
        <v>43</v>
      </c>
      <c r="C6008" s="33">
        <f>VLOOKUP($J6001,ASBVs!$A$2:$AP$1041,36,FALSE)</f>
        <v>51</v>
      </c>
      <c r="D6008" s="33">
        <f>VLOOKUP($J6001,ASBVs!$A$2:$AP$1041,38,FALSE)</f>
        <v>36</v>
      </c>
      <c r="E6008" s="33">
        <f>VLOOKUP($J6001,ASBVs!$A$2:$AP$1041,30,FALSE)</f>
        <v>59</v>
      </c>
      <c r="F6008" s="33">
        <f>VLOOKUP($J6001,ASBVs!$A$2:$AP$1041,24,FALSE)</f>
        <v>49</v>
      </c>
      <c r="G6008" s="33">
        <f>VLOOKUP($J6001,ASBVs!$A$2:$AP$1041,26,FALSE)</f>
        <v>49</v>
      </c>
      <c r="H6008" s="33">
        <f>VLOOKUP($J6001,ASBVs!$A$2:$AP$1041,28,FALSE)</f>
        <v>52</v>
      </c>
      <c r="I6008" s="99">
        <f>VLOOKUP($J6001,ASBVs!$A$2:$AQ$1041,43,FALSE)</f>
        <v>8.31</v>
      </c>
      <c r="J6008" s="79"/>
    </row>
    <row r="6009" spans="2:10" ht="12.6" customHeight="1" x14ac:dyDescent="0.3">
      <c r="B6009" s="87" t="s">
        <v>2695</v>
      </c>
      <c r="C6009" s="88"/>
      <c r="D6009" s="89" t="s">
        <v>2699</v>
      </c>
      <c r="E6009" s="90"/>
      <c r="F6009" s="91" t="str">
        <f>VLOOKUP($J6001,ASBVs!$A$2:$F$1041,6,FALSE)</f>
        <v xml:space="preserve"> </v>
      </c>
      <c r="G6009" s="34" t="s">
        <v>2669</v>
      </c>
      <c r="H6009" s="35" t="str">
        <f>VLOOKUP($J6001,ASBVs!$A$2:$AU$1041,46,FALSE)</f>
        <v>2</v>
      </c>
      <c r="I6009" s="34" t="s">
        <v>2670</v>
      </c>
      <c r="J6009" s="35" t="str">
        <f>VLOOKUP($J6001,ASBVs!$A$2:$AU$1041,47,FALSE)</f>
        <v>2</v>
      </c>
    </row>
    <row r="6010" spans="2:10" ht="12.6" customHeight="1" x14ac:dyDescent="0.3">
      <c r="B6010" s="93">
        <f>VLOOKUP($J6001,ASBVs!$A$2:$AS$1041,45,FALSE)</f>
        <v>128.5</v>
      </c>
      <c r="C6010" s="94"/>
      <c r="D6010" s="93">
        <f>VLOOKUP($J6001,ASBVs!$A$2:$AS$1041,44,FALSE)</f>
        <v>160.44</v>
      </c>
      <c r="E6010" s="94"/>
      <c r="F6010" s="92"/>
      <c r="G6010" s="34" t="s">
        <v>2671</v>
      </c>
      <c r="H6010" s="35" t="str">
        <f>VLOOKUP($J6001,ASBVs!$A$2:$AW$1041,48,FALSE)</f>
        <v>1</v>
      </c>
      <c r="I6010" s="34" t="s">
        <v>2672</v>
      </c>
      <c r="J6010" s="35">
        <f>VLOOKUP($J6001,ASBVs!$A$2:$AW$1041,49,FALSE)</f>
        <v>2</v>
      </c>
    </row>
    <row r="6011" spans="2:10" ht="12.6" customHeight="1" x14ac:dyDescent="0.3">
      <c r="B6011" s="36" t="s">
        <v>2696</v>
      </c>
      <c r="C6011" s="95" t="str">
        <f>VLOOKUP($J6001,ASBVs!$A$2:$E$1041,5,FALSE)</f>
        <v xml:space="preserve">Individual </v>
      </c>
      <c r="D6011" s="96"/>
      <c r="E6011" s="97" t="s">
        <v>2697</v>
      </c>
      <c r="F6011" s="98"/>
      <c r="G6011" s="74"/>
      <c r="H6011" s="75"/>
      <c r="I6011" s="37" t="s">
        <v>2698</v>
      </c>
      <c r="J6011" s="38"/>
    </row>
    <row r="6013" spans="2:10" ht="12.6" customHeight="1" x14ac:dyDescent="0.3">
      <c r="B6013" s="76" t="s">
        <v>2692</v>
      </c>
      <c r="C6013" s="77"/>
      <c r="D6013" s="20" t="str">
        <f>VLOOKUP($J6013,ASBVs!$A$2:$B$1041,2,FALSE)</f>
        <v>226074</v>
      </c>
      <c r="E6013" s="21"/>
      <c r="F6013" s="22" t="str">
        <f>VLOOKUP($J6013,ASBVs!$A$2:$J$1041,10,FALSE)</f>
        <v>Twin</v>
      </c>
      <c r="G6013" s="78" t="str">
        <f>VLOOKUP($J6013,ASBVs!$A$2:$AX$1041,50,FALSE)</f>
        <v xml:space="preserve"> </v>
      </c>
      <c r="H6013" s="79"/>
      <c r="I6013" s="23" t="s">
        <v>2693</v>
      </c>
      <c r="J6013" s="24">
        <v>492</v>
      </c>
    </row>
    <row r="6014" spans="2:10" ht="12.6" customHeight="1" x14ac:dyDescent="0.3">
      <c r="B6014" s="25" t="s">
        <v>2694</v>
      </c>
      <c r="C6014" s="80" t="str">
        <f>VLOOKUP($J6013,ASBVs!$A$2:$H$1041,8,FALSE)</f>
        <v>205728</v>
      </c>
      <c r="D6014" s="80"/>
      <c r="E6014" s="81"/>
      <c r="F6014" s="26" t="s">
        <v>2639</v>
      </c>
      <c r="G6014" s="82">
        <f>VLOOKUP($J6013,ASBVs!$A$2:$I$1041,9,FALSE)</f>
        <v>44748</v>
      </c>
      <c r="H6014" s="83"/>
      <c r="I6014" s="83"/>
      <c r="J6014" s="84"/>
    </row>
    <row r="6015" spans="2:10" ht="12.6" customHeight="1" x14ac:dyDescent="0.3">
      <c r="B6015" s="27" t="s">
        <v>0</v>
      </c>
      <c r="C6015" s="28" t="s">
        <v>1</v>
      </c>
      <c r="D6015" s="28" t="s">
        <v>2</v>
      </c>
      <c r="E6015" s="28" t="s">
        <v>3</v>
      </c>
      <c r="F6015" s="27" t="s">
        <v>4</v>
      </c>
      <c r="G6015" s="28" t="s">
        <v>1093</v>
      </c>
      <c r="H6015" s="28" t="s">
        <v>1092</v>
      </c>
      <c r="I6015" s="28" t="s">
        <v>5</v>
      </c>
      <c r="J6015" s="28" t="s">
        <v>2652</v>
      </c>
    </row>
    <row r="6016" spans="2:10" ht="12.6" customHeight="1" x14ac:dyDescent="0.3">
      <c r="B6016" s="29">
        <f>VLOOKUP($J6013,ASBVs!$A$2:$AP$1041,11,FALSE)</f>
        <v>0.46</v>
      </c>
      <c r="C6016" s="29">
        <f>VLOOKUP($J6013,ASBVs!$A$2:$AP$1041,13,FALSE)</f>
        <v>8.8699999999999992</v>
      </c>
      <c r="D6016" s="29">
        <f>VLOOKUP($J6013,ASBVs!$A$2:$AP$1041,15,FALSE)</f>
        <v>15.24</v>
      </c>
      <c r="E6016" s="29">
        <f>VLOOKUP($J6013,ASBVs!$A$2:$AP$1041,17,FALSE)</f>
        <v>0.78</v>
      </c>
      <c r="F6016" s="29">
        <f>VLOOKUP($J6013,ASBVs!$A$2:$AP$1041,19,FALSE)</f>
        <v>2.4</v>
      </c>
      <c r="G6016" s="39">
        <f>VLOOKUP($J6013,ASBVs!$A$2:$AP$1041,41,FALSE)</f>
        <v>0.56999999999999995</v>
      </c>
      <c r="H6016" s="39">
        <f>VLOOKUP($J6013,ASBVs!$A$2:$AP$1041,39,FALSE)</f>
        <v>0.32</v>
      </c>
      <c r="I6016" s="29">
        <f>VLOOKUP($J6013,ASBVs!$A$2:$AP$1041,21,FALSE)</f>
        <v>0.3</v>
      </c>
      <c r="J6016" s="39">
        <f>VLOOKUP($J6013,ASBVs!$A$2:$AP$1041,31,FALSE)</f>
        <v>0.33</v>
      </c>
    </row>
    <row r="6017" spans="2:10" ht="12.6" customHeight="1" x14ac:dyDescent="0.3">
      <c r="B6017" s="29">
        <f>VLOOKUP($J6013,ASBVs!$A$2:$AP$1041,12,FALSE)</f>
        <v>65</v>
      </c>
      <c r="C6017" s="29">
        <f>VLOOKUP($J6013,ASBVs!$A$2:$AP$1041,14,FALSE)</f>
        <v>69</v>
      </c>
      <c r="D6017" s="29">
        <f>VLOOKUP($J6013,ASBVs!$A$2:$AP$1041,16,FALSE)</f>
        <v>55</v>
      </c>
      <c r="E6017" s="29">
        <f>VLOOKUP($J6013,ASBVs!$A$2:$AP$1041,18,FALSE)</f>
        <v>64</v>
      </c>
      <c r="F6017" s="29">
        <f>VLOOKUP($J6013,ASBVs!$A$2:$AP$1041,20,FALSE)</f>
        <v>64</v>
      </c>
      <c r="G6017" s="29">
        <f>VLOOKUP($J6013,ASBVs!$A$2:$AP$1041,42,FALSE)</f>
        <v>51</v>
      </c>
      <c r="H6017" s="29">
        <f>VLOOKUP($J6013,ASBVs!$A$2:$AP$1041,40,FALSE)</f>
        <v>43</v>
      </c>
      <c r="I6017" s="29">
        <f>VLOOKUP($J6013,ASBVs!$A$2:$AP$1041,22,FALSE)</f>
        <v>51</v>
      </c>
      <c r="J6017" s="29">
        <f>VLOOKUP($J6013,ASBVs!$A$2:$AP$1041,32,FALSE)</f>
        <v>49</v>
      </c>
    </row>
    <row r="6018" spans="2:10" ht="12.6" customHeight="1" x14ac:dyDescent="0.3">
      <c r="B6018" s="31" t="s">
        <v>1089</v>
      </c>
      <c r="C6018" s="27" t="s">
        <v>1090</v>
      </c>
      <c r="D6018" s="27" t="s">
        <v>1091</v>
      </c>
      <c r="E6018" s="27" t="s">
        <v>8</v>
      </c>
      <c r="F6018" s="27" t="s">
        <v>6</v>
      </c>
      <c r="G6018" s="27" t="s">
        <v>7</v>
      </c>
      <c r="H6018" s="27" t="s">
        <v>2638</v>
      </c>
      <c r="I6018" s="85" t="s">
        <v>2700</v>
      </c>
      <c r="J6018" s="86"/>
    </row>
    <row r="6019" spans="2:10" ht="12.6" customHeight="1" x14ac:dyDescent="0.3">
      <c r="B6019" s="30">
        <f>VLOOKUP($J6013,ASBVs!$A$2:$AP$1041,33,FALSE)</f>
        <v>0.05</v>
      </c>
      <c r="C6019" s="30">
        <f>VLOOKUP($J6013,ASBVs!$A$2:$AP$1041,35,FALSE)</f>
        <v>0.36</v>
      </c>
      <c r="D6019" s="30">
        <f>VLOOKUP($J6013,ASBVs!$A$2:$AP$1041,37,FALSE)</f>
        <v>-0.01</v>
      </c>
      <c r="E6019" s="32">
        <f>VLOOKUP($J6013,ASBVs!$A$2:$AP$1041,29,FALSE)</f>
        <v>4.0599999999999996</v>
      </c>
      <c r="F6019" s="32">
        <f>VLOOKUP($J6013,ASBVs!$A$2:$AP$1041,23,FALSE)</f>
        <v>-0.44</v>
      </c>
      <c r="G6019" s="32">
        <f>VLOOKUP($J6013,ASBVs!$A$2:$AP$1041,25,FALSE)</f>
        <v>3.01</v>
      </c>
      <c r="H6019" s="32">
        <f>VLOOKUP($J6013,ASBVs!$A$2:$AP$1041,27,FALSE)</f>
        <v>2.42</v>
      </c>
      <c r="I6019" s="86"/>
      <c r="J6019" s="86"/>
    </row>
    <row r="6020" spans="2:10" ht="12.6" customHeight="1" x14ac:dyDescent="0.3">
      <c r="B6020" s="33">
        <f>VLOOKUP($J6013,ASBVs!$A$2:$AP$1041,34,FALSE)</f>
        <v>38</v>
      </c>
      <c r="C6020" s="33">
        <f>VLOOKUP($J6013,ASBVs!$A$2:$AP$1041,36,FALSE)</f>
        <v>46</v>
      </c>
      <c r="D6020" s="33">
        <f>VLOOKUP($J6013,ASBVs!$A$2:$AP$1041,38,FALSE)</f>
        <v>32</v>
      </c>
      <c r="E6020" s="33">
        <f>VLOOKUP($J6013,ASBVs!$A$2:$AP$1041,30,FALSE)</f>
        <v>58</v>
      </c>
      <c r="F6020" s="33">
        <f>VLOOKUP($J6013,ASBVs!$A$2:$AP$1041,24,FALSE)</f>
        <v>44</v>
      </c>
      <c r="G6020" s="33">
        <f>VLOOKUP($J6013,ASBVs!$A$2:$AP$1041,26,FALSE)</f>
        <v>44</v>
      </c>
      <c r="H6020" s="33">
        <f>VLOOKUP($J6013,ASBVs!$A$2:$AP$1041,28,FALSE)</f>
        <v>49</v>
      </c>
      <c r="I6020" s="99">
        <f>VLOOKUP($J6013,ASBVs!$A$2:$AQ$1041,43,FALSE)</f>
        <v>9.17</v>
      </c>
      <c r="J6020" s="79"/>
    </row>
    <row r="6021" spans="2:10" ht="12.6" customHeight="1" x14ac:dyDescent="0.3">
      <c r="B6021" s="87" t="s">
        <v>2695</v>
      </c>
      <c r="C6021" s="88"/>
      <c r="D6021" s="89" t="s">
        <v>2699</v>
      </c>
      <c r="E6021" s="90"/>
      <c r="F6021" s="91" t="str">
        <f>VLOOKUP($J6013,ASBVs!$A$2:$F$1041,6,FALSE)</f>
        <v xml:space="preserve"> </v>
      </c>
      <c r="G6021" s="34" t="s">
        <v>2669</v>
      </c>
      <c r="H6021" s="35" t="str">
        <f>VLOOKUP($J6013,ASBVs!$A$2:$AU$1041,46,FALSE)</f>
        <v>2</v>
      </c>
      <c r="I6021" s="34" t="s">
        <v>2670</v>
      </c>
      <c r="J6021" s="35" t="str">
        <f>VLOOKUP($J6013,ASBVs!$A$2:$AU$1041,47,FALSE)</f>
        <v>3</v>
      </c>
    </row>
    <row r="6022" spans="2:10" ht="12.6" customHeight="1" x14ac:dyDescent="0.3">
      <c r="B6022" s="93">
        <f>VLOOKUP($J6013,ASBVs!$A$2:$AS$1041,45,FALSE)</f>
        <v>126.39</v>
      </c>
      <c r="C6022" s="94"/>
      <c r="D6022" s="93">
        <f>VLOOKUP($J6013,ASBVs!$A$2:$AS$1041,44,FALSE)</f>
        <v>176.51</v>
      </c>
      <c r="E6022" s="94"/>
      <c r="F6022" s="92"/>
      <c r="G6022" s="34" t="s">
        <v>2671</v>
      </c>
      <c r="H6022" s="35" t="str">
        <f>VLOOKUP($J6013,ASBVs!$A$2:$AW$1041,48,FALSE)</f>
        <v>2</v>
      </c>
      <c r="I6022" s="34" t="s">
        <v>2672</v>
      </c>
      <c r="J6022" s="35">
        <f>VLOOKUP($J6013,ASBVs!$A$2:$AW$1041,49,FALSE)</f>
        <v>2</v>
      </c>
    </row>
    <row r="6023" spans="2:10" ht="12.6" customHeight="1" x14ac:dyDescent="0.3">
      <c r="B6023" s="36" t="s">
        <v>2696</v>
      </c>
      <c r="C6023" s="95" t="str">
        <f>VLOOKUP($J6013,ASBVs!$A$2:$E$1041,5,FALSE)</f>
        <v xml:space="preserve">Individual </v>
      </c>
      <c r="D6023" s="96"/>
      <c r="E6023" s="97" t="s">
        <v>2697</v>
      </c>
      <c r="F6023" s="98"/>
      <c r="G6023" s="74"/>
      <c r="H6023" s="75"/>
      <c r="I6023" s="37" t="s">
        <v>2698</v>
      </c>
      <c r="J6023" s="38"/>
    </row>
    <row r="6025" spans="2:10" ht="12.6" customHeight="1" x14ac:dyDescent="0.3">
      <c r="B6025" s="76" t="s">
        <v>2692</v>
      </c>
      <c r="C6025" s="77"/>
      <c r="D6025" s="20" t="str">
        <f>VLOOKUP($J6025,ASBVs!$A$2:$B$1041,2,FALSE)</f>
        <v>224166</v>
      </c>
      <c r="E6025" s="21"/>
      <c r="F6025" s="22" t="str">
        <f>VLOOKUP($J6025,ASBVs!$A$2:$J$1041,10,FALSE)</f>
        <v>Twin</v>
      </c>
      <c r="G6025" s="78" t="str">
        <f>VLOOKUP($J6025,ASBVs!$A$2:$AX$1041,50,FALSE)</f>
        <v xml:space="preserve"> </v>
      </c>
      <c r="H6025" s="79"/>
      <c r="I6025" s="23" t="s">
        <v>2693</v>
      </c>
      <c r="J6025" s="24">
        <v>493</v>
      </c>
    </row>
    <row r="6026" spans="2:10" ht="12.6" customHeight="1" x14ac:dyDescent="0.3">
      <c r="B6026" s="25" t="s">
        <v>2694</v>
      </c>
      <c r="C6026" s="80" t="str">
        <f>VLOOKUP($J6025,ASBVs!$A$2:$H$1041,8,FALSE)</f>
        <v>214627</v>
      </c>
      <c r="D6026" s="80"/>
      <c r="E6026" s="81"/>
      <c r="F6026" s="26" t="s">
        <v>2639</v>
      </c>
      <c r="G6026" s="82">
        <f>VLOOKUP($J6025,ASBVs!$A$2:$I$1041,9,FALSE)</f>
        <v>44708</v>
      </c>
      <c r="H6026" s="83"/>
      <c r="I6026" s="83"/>
      <c r="J6026" s="84"/>
    </row>
    <row r="6027" spans="2:10" ht="12.6" customHeight="1" x14ac:dyDescent="0.3">
      <c r="B6027" s="27" t="s">
        <v>0</v>
      </c>
      <c r="C6027" s="28" t="s">
        <v>1</v>
      </c>
      <c r="D6027" s="28" t="s">
        <v>2</v>
      </c>
      <c r="E6027" s="28" t="s">
        <v>3</v>
      </c>
      <c r="F6027" s="27" t="s">
        <v>4</v>
      </c>
      <c r="G6027" s="28" t="s">
        <v>1093</v>
      </c>
      <c r="H6027" s="28" t="s">
        <v>1092</v>
      </c>
      <c r="I6027" s="28" t="s">
        <v>5</v>
      </c>
      <c r="J6027" s="28" t="s">
        <v>2652</v>
      </c>
    </row>
    <row r="6028" spans="2:10" ht="12.6" customHeight="1" x14ac:dyDescent="0.3">
      <c r="B6028" s="29">
        <f>VLOOKUP($J6025,ASBVs!$A$2:$AP$1041,11,FALSE)</f>
        <v>0.3</v>
      </c>
      <c r="C6028" s="29">
        <f>VLOOKUP($J6025,ASBVs!$A$2:$AP$1041,13,FALSE)</f>
        <v>8.0299999999999994</v>
      </c>
      <c r="D6028" s="29">
        <f>VLOOKUP($J6025,ASBVs!$A$2:$AP$1041,15,FALSE)</f>
        <v>11.28</v>
      </c>
      <c r="E6028" s="29">
        <f>VLOOKUP($J6025,ASBVs!$A$2:$AP$1041,17,FALSE)</f>
        <v>-0.06</v>
      </c>
      <c r="F6028" s="29">
        <f>VLOOKUP($J6025,ASBVs!$A$2:$AP$1041,19,FALSE)</f>
        <v>1.79</v>
      </c>
      <c r="G6028" s="39">
        <f>VLOOKUP($J6025,ASBVs!$A$2:$AP$1041,41,FALSE)</f>
        <v>0.41</v>
      </c>
      <c r="H6028" s="39">
        <f>VLOOKUP($J6025,ASBVs!$A$2:$AP$1041,39,FALSE)</f>
        <v>0.25</v>
      </c>
      <c r="I6028" s="29">
        <f>VLOOKUP($J6025,ASBVs!$A$2:$AP$1041,21,FALSE)</f>
        <v>-0.03</v>
      </c>
      <c r="J6028" s="39">
        <f>VLOOKUP($J6025,ASBVs!$A$2:$AP$1041,31,FALSE)</f>
        <v>0.27</v>
      </c>
    </row>
    <row r="6029" spans="2:10" ht="12.6" customHeight="1" x14ac:dyDescent="0.3">
      <c r="B6029" s="29">
        <f>VLOOKUP($J6025,ASBVs!$A$2:$AP$1041,12,FALSE)</f>
        <v>65</v>
      </c>
      <c r="C6029" s="29">
        <f>VLOOKUP($J6025,ASBVs!$A$2:$AP$1041,14,FALSE)</f>
        <v>70</v>
      </c>
      <c r="D6029" s="29">
        <f>VLOOKUP($J6025,ASBVs!$A$2:$AP$1041,16,FALSE)</f>
        <v>56</v>
      </c>
      <c r="E6029" s="29">
        <f>VLOOKUP($J6025,ASBVs!$A$2:$AP$1041,18,FALSE)</f>
        <v>63</v>
      </c>
      <c r="F6029" s="29">
        <f>VLOOKUP($J6025,ASBVs!$A$2:$AP$1041,20,FALSE)</f>
        <v>65</v>
      </c>
      <c r="G6029" s="29">
        <f>VLOOKUP($J6025,ASBVs!$A$2:$AP$1041,42,FALSE)</f>
        <v>49</v>
      </c>
      <c r="H6029" s="29">
        <f>VLOOKUP($J6025,ASBVs!$A$2:$AP$1041,40,FALSE)</f>
        <v>44</v>
      </c>
      <c r="I6029" s="29">
        <f>VLOOKUP($J6025,ASBVs!$A$2:$AP$1041,22,FALSE)</f>
        <v>52</v>
      </c>
      <c r="J6029" s="29">
        <f>VLOOKUP($J6025,ASBVs!$A$2:$AP$1041,32,FALSE)</f>
        <v>47</v>
      </c>
    </row>
    <row r="6030" spans="2:10" ht="12.6" customHeight="1" x14ac:dyDescent="0.3">
      <c r="B6030" s="31" t="s">
        <v>1089</v>
      </c>
      <c r="C6030" s="27" t="s">
        <v>1090</v>
      </c>
      <c r="D6030" s="27" t="s">
        <v>1091</v>
      </c>
      <c r="E6030" s="27" t="s">
        <v>8</v>
      </c>
      <c r="F6030" s="27" t="s">
        <v>6</v>
      </c>
      <c r="G6030" s="27" t="s">
        <v>7</v>
      </c>
      <c r="H6030" s="27" t="s">
        <v>2638</v>
      </c>
      <c r="I6030" s="85" t="s">
        <v>2700</v>
      </c>
      <c r="J6030" s="86"/>
    </row>
    <row r="6031" spans="2:10" ht="12.6" customHeight="1" x14ac:dyDescent="0.3">
      <c r="B6031" s="30">
        <f>VLOOKUP($J6025,ASBVs!$A$2:$AP$1041,33,FALSE)</f>
        <v>0.05</v>
      </c>
      <c r="C6031" s="30">
        <f>VLOOKUP($J6025,ASBVs!$A$2:$AP$1041,35,FALSE)</f>
        <v>0.22</v>
      </c>
      <c r="D6031" s="30">
        <f>VLOOKUP($J6025,ASBVs!$A$2:$AP$1041,37,FALSE)</f>
        <v>0.01</v>
      </c>
      <c r="E6031" s="32">
        <f>VLOOKUP($J6025,ASBVs!$A$2:$AP$1041,29,FALSE)</f>
        <v>4.47</v>
      </c>
      <c r="F6031" s="32">
        <f>VLOOKUP($J6025,ASBVs!$A$2:$AP$1041,23,FALSE)</f>
        <v>-0.19</v>
      </c>
      <c r="G6031" s="32">
        <f>VLOOKUP($J6025,ASBVs!$A$2:$AP$1041,25,FALSE)</f>
        <v>4.6500000000000004</v>
      </c>
      <c r="H6031" s="32">
        <f>VLOOKUP($J6025,ASBVs!$A$2:$AP$1041,27,FALSE)</f>
        <v>2.09</v>
      </c>
      <c r="I6031" s="86"/>
      <c r="J6031" s="86"/>
    </row>
    <row r="6032" spans="2:10" ht="12.6" customHeight="1" x14ac:dyDescent="0.3">
      <c r="B6032" s="33">
        <f>VLOOKUP($J6025,ASBVs!$A$2:$AP$1041,34,FALSE)</f>
        <v>39</v>
      </c>
      <c r="C6032" s="33">
        <f>VLOOKUP($J6025,ASBVs!$A$2:$AP$1041,36,FALSE)</f>
        <v>47</v>
      </c>
      <c r="D6032" s="33">
        <f>VLOOKUP($J6025,ASBVs!$A$2:$AP$1041,38,FALSE)</f>
        <v>33</v>
      </c>
      <c r="E6032" s="33">
        <f>VLOOKUP($J6025,ASBVs!$A$2:$AP$1041,30,FALSE)</f>
        <v>59</v>
      </c>
      <c r="F6032" s="33">
        <f>VLOOKUP($J6025,ASBVs!$A$2:$AP$1041,24,FALSE)</f>
        <v>46</v>
      </c>
      <c r="G6032" s="33">
        <f>VLOOKUP($J6025,ASBVs!$A$2:$AP$1041,26,FALSE)</f>
        <v>45</v>
      </c>
      <c r="H6032" s="33">
        <f>VLOOKUP($J6025,ASBVs!$A$2:$AP$1041,28,FALSE)</f>
        <v>48</v>
      </c>
      <c r="I6032" s="99">
        <f>VLOOKUP($J6025,ASBVs!$A$2:$AQ$1041,43,FALSE)</f>
        <v>7.9999999999999991</v>
      </c>
      <c r="J6032" s="79"/>
    </row>
    <row r="6033" spans="2:10" ht="12.6" customHeight="1" x14ac:dyDescent="0.3">
      <c r="B6033" s="87" t="s">
        <v>2695</v>
      </c>
      <c r="C6033" s="88"/>
      <c r="D6033" s="89" t="s">
        <v>2699</v>
      </c>
      <c r="E6033" s="90"/>
      <c r="F6033" s="91" t="str">
        <f>VLOOKUP($J6025,ASBVs!$A$2:$F$1041,6,FALSE)</f>
        <v xml:space="preserve"> </v>
      </c>
      <c r="G6033" s="34" t="s">
        <v>2669</v>
      </c>
      <c r="H6033" s="35" t="str">
        <f>VLOOKUP($J6025,ASBVs!$A$2:$AU$1041,46,FALSE)</f>
        <v>2</v>
      </c>
      <c r="I6033" s="34" t="s">
        <v>2670</v>
      </c>
      <c r="J6033" s="35" t="str">
        <f>VLOOKUP($J6025,ASBVs!$A$2:$AU$1041,47,FALSE)</f>
        <v>1</v>
      </c>
    </row>
    <row r="6034" spans="2:10" ht="12.6" customHeight="1" x14ac:dyDescent="0.3">
      <c r="B6034" s="93">
        <f>VLOOKUP($J6025,ASBVs!$A$2:$AS$1041,45,FALSE)</f>
        <v>125.46</v>
      </c>
      <c r="C6034" s="94"/>
      <c r="D6034" s="93">
        <f>VLOOKUP($J6025,ASBVs!$A$2:$AS$1041,44,FALSE)</f>
        <v>162.94</v>
      </c>
      <c r="E6034" s="94"/>
      <c r="F6034" s="92"/>
      <c r="G6034" s="34" t="s">
        <v>2671</v>
      </c>
      <c r="H6034" s="35" t="str">
        <f>VLOOKUP($J6025,ASBVs!$A$2:$AW$1041,48,FALSE)</f>
        <v>1</v>
      </c>
      <c r="I6034" s="34" t="s">
        <v>2672</v>
      </c>
      <c r="J6034" s="35">
        <f>VLOOKUP($J6025,ASBVs!$A$2:$AW$1041,49,FALSE)</f>
        <v>3</v>
      </c>
    </row>
    <row r="6035" spans="2:10" ht="12.6" customHeight="1" x14ac:dyDescent="0.3">
      <c r="B6035" s="36" t="s">
        <v>2696</v>
      </c>
      <c r="C6035" s="95" t="str">
        <f>VLOOKUP($J6025,ASBVs!$A$2:$E$1041,5,FALSE)</f>
        <v xml:space="preserve">Individual </v>
      </c>
      <c r="D6035" s="96"/>
      <c r="E6035" s="97" t="s">
        <v>2697</v>
      </c>
      <c r="F6035" s="98"/>
      <c r="G6035" s="74"/>
      <c r="H6035" s="75"/>
      <c r="I6035" s="37" t="s">
        <v>2698</v>
      </c>
      <c r="J6035" s="38"/>
    </row>
    <row r="6037" spans="2:10" ht="12.6" customHeight="1" x14ac:dyDescent="0.3">
      <c r="B6037" s="76" t="s">
        <v>2692</v>
      </c>
      <c r="C6037" s="77"/>
      <c r="D6037" s="20" t="str">
        <f>VLOOKUP($J6037,ASBVs!$A$2:$B$1041,2,FALSE)</f>
        <v>225713</v>
      </c>
      <c r="E6037" s="21"/>
      <c r="F6037" s="22" t="str">
        <f>VLOOKUP($J6037,ASBVs!$A$2:$J$1041,10,FALSE)</f>
        <v>Twin</v>
      </c>
      <c r="G6037" s="78" t="str">
        <f>VLOOKUP($J6037,ASBVs!$A$2:$AX$1041,50,FALSE)</f>
        <v>«««««</v>
      </c>
      <c r="H6037" s="79"/>
      <c r="I6037" s="23" t="s">
        <v>2693</v>
      </c>
      <c r="J6037" s="24">
        <v>494</v>
      </c>
    </row>
    <row r="6038" spans="2:10" ht="12.6" customHeight="1" x14ac:dyDescent="0.3">
      <c r="B6038" s="25" t="s">
        <v>2694</v>
      </c>
      <c r="C6038" s="80" t="str">
        <f>VLOOKUP($J6037,ASBVs!$A$2:$H$1041,8,FALSE)</f>
        <v>205435</v>
      </c>
      <c r="D6038" s="80"/>
      <c r="E6038" s="81"/>
      <c r="F6038" s="26" t="s">
        <v>2639</v>
      </c>
      <c r="G6038" s="82">
        <f>VLOOKUP($J6037,ASBVs!$A$2:$I$1041,9,FALSE)</f>
        <v>44728</v>
      </c>
      <c r="H6038" s="83"/>
      <c r="I6038" s="83"/>
      <c r="J6038" s="84"/>
    </row>
    <row r="6039" spans="2:10" ht="12.6" customHeight="1" x14ac:dyDescent="0.3">
      <c r="B6039" s="27" t="s">
        <v>0</v>
      </c>
      <c r="C6039" s="28" t="s">
        <v>1</v>
      </c>
      <c r="D6039" s="28" t="s">
        <v>2</v>
      </c>
      <c r="E6039" s="28" t="s">
        <v>3</v>
      </c>
      <c r="F6039" s="27" t="s">
        <v>4</v>
      </c>
      <c r="G6039" s="28" t="s">
        <v>1093</v>
      </c>
      <c r="H6039" s="28" t="s">
        <v>1092</v>
      </c>
      <c r="I6039" s="28" t="s">
        <v>5</v>
      </c>
      <c r="J6039" s="28" t="s">
        <v>2652</v>
      </c>
    </row>
    <row r="6040" spans="2:10" ht="12.6" customHeight="1" x14ac:dyDescent="0.3">
      <c r="B6040" s="29">
        <f>VLOOKUP($J6037,ASBVs!$A$2:$AP$1041,11,FALSE)</f>
        <v>0.14000000000000001</v>
      </c>
      <c r="C6040" s="29">
        <f>VLOOKUP($J6037,ASBVs!$A$2:$AP$1041,13,FALSE)</f>
        <v>7.37</v>
      </c>
      <c r="D6040" s="29">
        <f>VLOOKUP($J6037,ASBVs!$A$2:$AP$1041,15,FALSE)</f>
        <v>10.34</v>
      </c>
      <c r="E6040" s="29">
        <f>VLOOKUP($J6037,ASBVs!$A$2:$AP$1041,17,FALSE)</f>
        <v>1.26</v>
      </c>
      <c r="F6040" s="29">
        <f>VLOOKUP($J6037,ASBVs!$A$2:$AP$1041,19,FALSE)</f>
        <v>2.35</v>
      </c>
      <c r="G6040" s="39">
        <f>VLOOKUP($J6037,ASBVs!$A$2:$AP$1041,41,FALSE)</f>
        <v>0.49</v>
      </c>
      <c r="H6040" s="39">
        <f>VLOOKUP($J6037,ASBVs!$A$2:$AP$1041,39,FALSE)</f>
        <v>0.38</v>
      </c>
      <c r="I6040" s="29">
        <f>VLOOKUP($J6037,ASBVs!$A$2:$AP$1041,21,FALSE)</f>
        <v>0.24</v>
      </c>
      <c r="J6040" s="39">
        <f>VLOOKUP($J6037,ASBVs!$A$2:$AP$1041,31,FALSE)</f>
        <v>0.31</v>
      </c>
    </row>
    <row r="6041" spans="2:10" ht="12.6" customHeight="1" x14ac:dyDescent="0.3">
      <c r="B6041" s="29">
        <f>VLOOKUP($J6037,ASBVs!$A$2:$AP$1041,12,FALSE)</f>
        <v>69</v>
      </c>
      <c r="C6041" s="29">
        <f>VLOOKUP($J6037,ASBVs!$A$2:$AP$1041,14,FALSE)</f>
        <v>71</v>
      </c>
      <c r="D6041" s="29">
        <f>VLOOKUP($J6037,ASBVs!$A$2:$AP$1041,16,FALSE)</f>
        <v>62</v>
      </c>
      <c r="E6041" s="29">
        <f>VLOOKUP($J6037,ASBVs!$A$2:$AP$1041,18,FALSE)</f>
        <v>67</v>
      </c>
      <c r="F6041" s="29">
        <f>VLOOKUP($J6037,ASBVs!$A$2:$AP$1041,20,FALSE)</f>
        <v>67</v>
      </c>
      <c r="G6041" s="29">
        <f>VLOOKUP($J6037,ASBVs!$A$2:$AP$1041,42,FALSE)</f>
        <v>62</v>
      </c>
      <c r="H6041" s="29">
        <f>VLOOKUP($J6037,ASBVs!$A$2:$AP$1041,40,FALSE)</f>
        <v>53</v>
      </c>
      <c r="I6041" s="29">
        <f>VLOOKUP($J6037,ASBVs!$A$2:$AP$1041,22,FALSE)</f>
        <v>61</v>
      </c>
      <c r="J6041" s="29">
        <f>VLOOKUP($J6037,ASBVs!$A$2:$AP$1041,32,FALSE)</f>
        <v>60</v>
      </c>
    </row>
    <row r="6042" spans="2:10" ht="12.6" customHeight="1" x14ac:dyDescent="0.3">
      <c r="B6042" s="31" t="s">
        <v>1089</v>
      </c>
      <c r="C6042" s="27" t="s">
        <v>1090</v>
      </c>
      <c r="D6042" s="27" t="s">
        <v>1091</v>
      </c>
      <c r="E6042" s="27" t="s">
        <v>8</v>
      </c>
      <c r="F6042" s="27" t="s">
        <v>6</v>
      </c>
      <c r="G6042" s="27" t="s">
        <v>7</v>
      </c>
      <c r="H6042" s="27" t="s">
        <v>2638</v>
      </c>
      <c r="I6042" s="85" t="s">
        <v>2700</v>
      </c>
      <c r="J6042" s="86"/>
    </row>
    <row r="6043" spans="2:10" ht="12.6" customHeight="1" x14ac:dyDescent="0.3">
      <c r="B6043" s="30">
        <f>VLOOKUP($J6037,ASBVs!$A$2:$AP$1041,33,FALSE)</f>
        <v>0.08</v>
      </c>
      <c r="C6043" s="30">
        <f>VLOOKUP($J6037,ASBVs!$A$2:$AP$1041,35,FALSE)</f>
        <v>0.36</v>
      </c>
      <c r="D6043" s="30">
        <f>VLOOKUP($J6037,ASBVs!$A$2:$AP$1041,37,FALSE)</f>
        <v>1E-3</v>
      </c>
      <c r="E6043" s="32">
        <f>VLOOKUP($J6037,ASBVs!$A$2:$AP$1041,29,FALSE)</f>
        <v>3.37</v>
      </c>
      <c r="F6043" s="32">
        <f>VLOOKUP($J6037,ASBVs!$A$2:$AP$1041,23,FALSE)</f>
        <v>-0.05</v>
      </c>
      <c r="G6043" s="32">
        <f>VLOOKUP($J6037,ASBVs!$A$2:$AP$1041,25,FALSE)</f>
        <v>1.71</v>
      </c>
      <c r="H6043" s="32">
        <f>VLOOKUP($J6037,ASBVs!$A$2:$AP$1041,27,FALSE)</f>
        <v>2.14</v>
      </c>
      <c r="I6043" s="86"/>
      <c r="J6043" s="86"/>
    </row>
    <row r="6044" spans="2:10" ht="12.6" customHeight="1" x14ac:dyDescent="0.3">
      <c r="B6044" s="33">
        <f>VLOOKUP($J6037,ASBVs!$A$2:$AP$1041,34,FALSE)</f>
        <v>47</v>
      </c>
      <c r="C6044" s="33">
        <f>VLOOKUP($J6037,ASBVs!$A$2:$AP$1041,36,FALSE)</f>
        <v>56</v>
      </c>
      <c r="D6044" s="33">
        <f>VLOOKUP($J6037,ASBVs!$A$2:$AP$1041,38,FALSE)</f>
        <v>40</v>
      </c>
      <c r="E6044" s="33">
        <f>VLOOKUP($J6037,ASBVs!$A$2:$AP$1041,30,FALSE)</f>
        <v>61</v>
      </c>
      <c r="F6044" s="33">
        <f>VLOOKUP($J6037,ASBVs!$A$2:$AP$1041,24,FALSE)</f>
        <v>54</v>
      </c>
      <c r="G6044" s="33">
        <f>VLOOKUP($J6037,ASBVs!$A$2:$AP$1041,26,FALSE)</f>
        <v>53</v>
      </c>
      <c r="H6044" s="33">
        <f>VLOOKUP($J6037,ASBVs!$A$2:$AP$1041,28,FALSE)</f>
        <v>55</v>
      </c>
      <c r="I6044" s="99">
        <f>VLOOKUP($J6037,ASBVs!$A$2:$AQ$1041,43,FALSE)</f>
        <v>7.61</v>
      </c>
      <c r="J6044" s="79"/>
    </row>
    <row r="6045" spans="2:10" ht="12.6" customHeight="1" x14ac:dyDescent="0.3">
      <c r="B6045" s="87" t="s">
        <v>2695</v>
      </c>
      <c r="C6045" s="88"/>
      <c r="D6045" s="89" t="s">
        <v>2699</v>
      </c>
      <c r="E6045" s="90"/>
      <c r="F6045" s="91" t="str">
        <f>VLOOKUP($J6037,ASBVs!$A$2:$F$1041,6,FALSE)</f>
        <v xml:space="preserve">Young Gun </v>
      </c>
      <c r="G6045" s="34" t="s">
        <v>2669</v>
      </c>
      <c r="H6045" s="35" t="str">
        <f>VLOOKUP($J6037,ASBVs!$A$2:$AU$1041,46,FALSE)</f>
        <v>2</v>
      </c>
      <c r="I6045" s="34" t="s">
        <v>2670</v>
      </c>
      <c r="J6045" s="35" t="str">
        <f>VLOOKUP($J6037,ASBVs!$A$2:$AU$1041,47,FALSE)</f>
        <v>2</v>
      </c>
    </row>
    <row r="6046" spans="2:10" ht="12.6" customHeight="1" x14ac:dyDescent="0.3">
      <c r="B6046" s="93">
        <f>VLOOKUP($J6037,ASBVs!$A$2:$AS$1041,45,FALSE)</f>
        <v>131.84</v>
      </c>
      <c r="C6046" s="94"/>
      <c r="D6046" s="93">
        <f>VLOOKUP($J6037,ASBVs!$A$2:$AS$1041,44,FALSE)</f>
        <v>174.03</v>
      </c>
      <c r="E6046" s="94"/>
      <c r="F6046" s="92"/>
      <c r="G6046" s="34" t="s">
        <v>2671</v>
      </c>
      <c r="H6046" s="35" t="str">
        <f>VLOOKUP($J6037,ASBVs!$A$2:$AW$1041,48,FALSE)</f>
        <v>2</v>
      </c>
      <c r="I6046" s="34" t="s">
        <v>2672</v>
      </c>
      <c r="J6046" s="35">
        <f>VLOOKUP($J6037,ASBVs!$A$2:$AW$1041,49,FALSE)</f>
        <v>2</v>
      </c>
    </row>
    <row r="6047" spans="2:10" ht="12.6" customHeight="1" x14ac:dyDescent="0.3">
      <c r="B6047" s="36" t="s">
        <v>2696</v>
      </c>
      <c r="C6047" s="95" t="str">
        <f>VLOOKUP($J6037,ASBVs!$A$2:$E$1041,5,FALSE)</f>
        <v xml:space="preserve">Individual </v>
      </c>
      <c r="D6047" s="96"/>
      <c r="E6047" s="97" t="s">
        <v>2697</v>
      </c>
      <c r="F6047" s="98"/>
      <c r="G6047" s="74"/>
      <c r="H6047" s="75"/>
      <c r="I6047" s="37" t="s">
        <v>2698</v>
      </c>
      <c r="J6047" s="38"/>
    </row>
    <row r="6049" spans="2:10" ht="12.6" customHeight="1" x14ac:dyDescent="0.3">
      <c r="B6049" s="76" t="s">
        <v>2692</v>
      </c>
      <c r="C6049" s="77"/>
      <c r="D6049" s="20" t="str">
        <f>VLOOKUP($J6049,ASBVs!$A$2:$B$1041,2,FALSE)</f>
        <v>226459</v>
      </c>
      <c r="E6049" s="21"/>
      <c r="F6049" s="22" t="str">
        <f>VLOOKUP($J6049,ASBVs!$A$2:$J$1041,10,FALSE)</f>
        <v>Twin</v>
      </c>
      <c r="G6049" s="78" t="str">
        <f>VLOOKUP($J6049,ASBVs!$A$2:$AX$1041,50,FALSE)</f>
        <v xml:space="preserve"> </v>
      </c>
      <c r="H6049" s="79"/>
      <c r="I6049" s="23" t="s">
        <v>2693</v>
      </c>
      <c r="J6049" s="24">
        <v>495</v>
      </c>
    </row>
    <row r="6050" spans="2:10" ht="12.6" customHeight="1" x14ac:dyDescent="0.3">
      <c r="B6050" s="25" t="s">
        <v>2694</v>
      </c>
      <c r="C6050" s="80" t="str">
        <f>VLOOKUP($J6049,ASBVs!$A$2:$H$1041,8,FALSE)</f>
        <v>207279</v>
      </c>
      <c r="D6050" s="80"/>
      <c r="E6050" s="81"/>
      <c r="F6050" s="26" t="s">
        <v>2639</v>
      </c>
      <c r="G6050" s="82">
        <f>VLOOKUP($J6049,ASBVs!$A$2:$I$1041,9,FALSE)</f>
        <v>44733</v>
      </c>
      <c r="H6050" s="83"/>
      <c r="I6050" s="83"/>
      <c r="J6050" s="84"/>
    </row>
    <row r="6051" spans="2:10" ht="12.6" customHeight="1" x14ac:dyDescent="0.3">
      <c r="B6051" s="27" t="s">
        <v>0</v>
      </c>
      <c r="C6051" s="28" t="s">
        <v>1</v>
      </c>
      <c r="D6051" s="28" t="s">
        <v>2</v>
      </c>
      <c r="E6051" s="28" t="s">
        <v>3</v>
      </c>
      <c r="F6051" s="27" t="s">
        <v>4</v>
      </c>
      <c r="G6051" s="28" t="s">
        <v>1093</v>
      </c>
      <c r="H6051" s="28" t="s">
        <v>1092</v>
      </c>
      <c r="I6051" s="28" t="s">
        <v>5</v>
      </c>
      <c r="J6051" s="28" t="s">
        <v>2652</v>
      </c>
    </row>
    <row r="6052" spans="2:10" ht="12.6" customHeight="1" x14ac:dyDescent="0.3">
      <c r="B6052" s="29">
        <f>VLOOKUP($J6049,ASBVs!$A$2:$AP$1041,11,FALSE)</f>
        <v>0.73</v>
      </c>
      <c r="C6052" s="29">
        <f>VLOOKUP($J6049,ASBVs!$A$2:$AP$1041,13,FALSE)</f>
        <v>9.89</v>
      </c>
      <c r="D6052" s="29">
        <f>VLOOKUP($J6049,ASBVs!$A$2:$AP$1041,15,FALSE)</f>
        <v>12.29</v>
      </c>
      <c r="E6052" s="29">
        <f>VLOOKUP($J6049,ASBVs!$A$2:$AP$1041,17,FALSE)</f>
        <v>0.23</v>
      </c>
      <c r="F6052" s="29">
        <f>VLOOKUP($J6049,ASBVs!$A$2:$AP$1041,19,FALSE)</f>
        <v>2.2599999999999998</v>
      </c>
      <c r="G6052" s="39">
        <f>VLOOKUP($J6049,ASBVs!$A$2:$AP$1041,41,FALSE)</f>
        <v>0.57999999999999996</v>
      </c>
      <c r="H6052" s="39">
        <f>VLOOKUP($J6049,ASBVs!$A$2:$AP$1041,39,FALSE)</f>
        <v>0.33</v>
      </c>
      <c r="I6052" s="29">
        <f>VLOOKUP($J6049,ASBVs!$A$2:$AP$1041,21,FALSE)</f>
        <v>0.48</v>
      </c>
      <c r="J6052" s="39">
        <f>VLOOKUP($J6049,ASBVs!$A$2:$AP$1041,31,FALSE)</f>
        <v>0.35</v>
      </c>
    </row>
    <row r="6053" spans="2:10" ht="12.6" customHeight="1" x14ac:dyDescent="0.3">
      <c r="B6053" s="29">
        <f>VLOOKUP($J6049,ASBVs!$A$2:$AP$1041,12,FALSE)</f>
        <v>69</v>
      </c>
      <c r="C6053" s="29">
        <f>VLOOKUP($J6049,ASBVs!$A$2:$AP$1041,14,FALSE)</f>
        <v>72</v>
      </c>
      <c r="D6053" s="29">
        <f>VLOOKUP($J6049,ASBVs!$A$2:$AP$1041,16,FALSE)</f>
        <v>64</v>
      </c>
      <c r="E6053" s="29">
        <f>VLOOKUP($J6049,ASBVs!$A$2:$AP$1041,18,FALSE)</f>
        <v>68</v>
      </c>
      <c r="F6053" s="29">
        <f>VLOOKUP($J6049,ASBVs!$A$2:$AP$1041,20,FALSE)</f>
        <v>67</v>
      </c>
      <c r="G6053" s="29">
        <f>VLOOKUP($J6049,ASBVs!$A$2:$AP$1041,42,FALSE)</f>
        <v>60</v>
      </c>
      <c r="H6053" s="29">
        <f>VLOOKUP($J6049,ASBVs!$A$2:$AP$1041,40,FALSE)</f>
        <v>51</v>
      </c>
      <c r="I6053" s="29">
        <f>VLOOKUP($J6049,ASBVs!$A$2:$AP$1041,22,FALSE)</f>
        <v>61</v>
      </c>
      <c r="J6053" s="29">
        <f>VLOOKUP($J6049,ASBVs!$A$2:$AP$1041,32,FALSE)</f>
        <v>58</v>
      </c>
    </row>
    <row r="6054" spans="2:10" ht="12.6" customHeight="1" x14ac:dyDescent="0.3">
      <c r="B6054" s="31" t="s">
        <v>1089</v>
      </c>
      <c r="C6054" s="27" t="s">
        <v>1090</v>
      </c>
      <c r="D6054" s="27" t="s">
        <v>1091</v>
      </c>
      <c r="E6054" s="27" t="s">
        <v>8</v>
      </c>
      <c r="F6054" s="27" t="s">
        <v>6</v>
      </c>
      <c r="G6054" s="27" t="s">
        <v>7</v>
      </c>
      <c r="H6054" s="27" t="s">
        <v>2638</v>
      </c>
      <c r="I6054" s="85" t="s">
        <v>2700</v>
      </c>
      <c r="J6054" s="86"/>
    </row>
    <row r="6055" spans="2:10" ht="12.6" customHeight="1" x14ac:dyDescent="0.3">
      <c r="B6055" s="30">
        <f>VLOOKUP($J6049,ASBVs!$A$2:$AP$1041,33,FALSE)</f>
        <v>0.05</v>
      </c>
      <c r="C6055" s="30">
        <f>VLOOKUP($J6049,ASBVs!$A$2:$AP$1041,35,FALSE)</f>
        <v>0.31</v>
      </c>
      <c r="D6055" s="30">
        <f>VLOOKUP($J6049,ASBVs!$A$2:$AP$1041,37,FALSE)</f>
        <v>0.02</v>
      </c>
      <c r="E6055" s="32">
        <f>VLOOKUP($J6049,ASBVs!$A$2:$AP$1041,29,FALSE)</f>
        <v>5.51</v>
      </c>
      <c r="F6055" s="32">
        <f>VLOOKUP($J6049,ASBVs!$A$2:$AP$1041,23,FALSE)</f>
        <v>-0.73</v>
      </c>
      <c r="G6055" s="32">
        <f>VLOOKUP($J6049,ASBVs!$A$2:$AP$1041,25,FALSE)</f>
        <v>5.57</v>
      </c>
      <c r="H6055" s="32">
        <f>VLOOKUP($J6049,ASBVs!$A$2:$AP$1041,27,FALSE)</f>
        <v>1.98</v>
      </c>
      <c r="I6055" s="86"/>
      <c r="J6055" s="86"/>
    </row>
    <row r="6056" spans="2:10" ht="12.6" customHeight="1" x14ac:dyDescent="0.3">
      <c r="B6056" s="33">
        <f>VLOOKUP($J6049,ASBVs!$A$2:$AP$1041,34,FALSE)</f>
        <v>45</v>
      </c>
      <c r="C6056" s="33">
        <f>VLOOKUP($J6049,ASBVs!$A$2:$AP$1041,36,FALSE)</f>
        <v>54</v>
      </c>
      <c r="D6056" s="33">
        <f>VLOOKUP($J6049,ASBVs!$A$2:$AP$1041,38,FALSE)</f>
        <v>39</v>
      </c>
      <c r="E6056" s="33">
        <f>VLOOKUP($J6049,ASBVs!$A$2:$AP$1041,30,FALSE)</f>
        <v>62</v>
      </c>
      <c r="F6056" s="33">
        <f>VLOOKUP($J6049,ASBVs!$A$2:$AP$1041,24,FALSE)</f>
        <v>51</v>
      </c>
      <c r="G6056" s="33">
        <f>VLOOKUP($J6049,ASBVs!$A$2:$AP$1041,26,FALSE)</f>
        <v>51</v>
      </c>
      <c r="H6056" s="33">
        <f>VLOOKUP($J6049,ASBVs!$A$2:$AP$1041,28,FALSE)</f>
        <v>55</v>
      </c>
      <c r="I6056" s="99">
        <f>VLOOKUP($J6049,ASBVs!$A$2:$AQ$1041,43,FALSE)</f>
        <v>10.370000000000001</v>
      </c>
      <c r="J6056" s="79"/>
    </row>
    <row r="6057" spans="2:10" ht="12.6" customHeight="1" x14ac:dyDescent="0.3">
      <c r="B6057" s="87" t="s">
        <v>2695</v>
      </c>
      <c r="C6057" s="88"/>
      <c r="D6057" s="89" t="s">
        <v>2699</v>
      </c>
      <c r="E6057" s="90"/>
      <c r="F6057" s="91" t="str">
        <f>VLOOKUP($J6049,ASBVs!$A$2:$F$1041,6,FALSE)</f>
        <v xml:space="preserve">Young Gun </v>
      </c>
      <c r="G6057" s="34" t="s">
        <v>2669</v>
      </c>
      <c r="H6057" s="35" t="str">
        <f>VLOOKUP($J6049,ASBVs!$A$2:$AU$1041,46,FALSE)</f>
        <v>2</v>
      </c>
      <c r="I6057" s="34" t="s">
        <v>2670</v>
      </c>
      <c r="J6057" s="35" t="str">
        <f>VLOOKUP($J6049,ASBVs!$A$2:$AU$1041,47,FALSE)</f>
        <v>1</v>
      </c>
    </row>
    <row r="6058" spans="2:10" ht="12.6" customHeight="1" x14ac:dyDescent="0.3">
      <c r="B6058" s="93">
        <f>VLOOKUP($J6049,ASBVs!$A$2:$AS$1041,45,FALSE)</f>
        <v>130.35</v>
      </c>
      <c r="C6058" s="94"/>
      <c r="D6058" s="93">
        <f>VLOOKUP($J6049,ASBVs!$A$2:$AS$1041,44,FALSE)</f>
        <v>183.33</v>
      </c>
      <c r="E6058" s="94"/>
      <c r="F6058" s="92"/>
      <c r="G6058" s="34" t="s">
        <v>2671</v>
      </c>
      <c r="H6058" s="35" t="str">
        <f>VLOOKUP($J6049,ASBVs!$A$2:$AW$1041,48,FALSE)</f>
        <v>1</v>
      </c>
      <c r="I6058" s="34" t="s">
        <v>2672</v>
      </c>
      <c r="J6058" s="35">
        <f>VLOOKUP($J6049,ASBVs!$A$2:$AW$1041,49,FALSE)</f>
        <v>3</v>
      </c>
    </row>
    <row r="6059" spans="2:10" ht="12.6" customHeight="1" x14ac:dyDescent="0.3">
      <c r="B6059" s="36" t="s">
        <v>2696</v>
      </c>
      <c r="C6059" s="95" t="str">
        <f>VLOOKUP($J6049,ASBVs!$A$2:$E$1041,5,FALSE)</f>
        <v xml:space="preserve">Individual </v>
      </c>
      <c r="D6059" s="96"/>
      <c r="E6059" s="97" t="s">
        <v>2697</v>
      </c>
      <c r="F6059" s="98"/>
      <c r="G6059" s="74"/>
      <c r="H6059" s="75"/>
      <c r="I6059" s="37" t="s">
        <v>2698</v>
      </c>
      <c r="J6059" s="38"/>
    </row>
    <row r="6061" spans="2:10" ht="12.6" customHeight="1" x14ac:dyDescent="0.3">
      <c r="B6061" s="76" t="s">
        <v>2692</v>
      </c>
      <c r="C6061" s="77"/>
      <c r="D6061" s="20" t="str">
        <f>VLOOKUP($J6061,ASBVs!$A$2:$B$1041,2,FALSE)</f>
        <v>225743</v>
      </c>
      <c r="E6061" s="21"/>
      <c r="F6061" s="22" t="str">
        <f>VLOOKUP($J6061,ASBVs!$A$2:$J$1041,10,FALSE)</f>
        <v>Twin</v>
      </c>
      <c r="G6061" s="78" t="str">
        <f>VLOOKUP($J6061,ASBVs!$A$2:$AX$1041,50,FALSE)</f>
        <v xml:space="preserve"> </v>
      </c>
      <c r="H6061" s="79"/>
      <c r="I6061" s="23" t="s">
        <v>2693</v>
      </c>
      <c r="J6061" s="24">
        <v>496</v>
      </c>
    </row>
    <row r="6062" spans="2:10" ht="12.6" customHeight="1" x14ac:dyDescent="0.3">
      <c r="B6062" s="25" t="s">
        <v>2694</v>
      </c>
      <c r="C6062" s="80" t="str">
        <f>VLOOKUP($J6061,ASBVs!$A$2:$H$1041,8,FALSE)</f>
        <v>216110</v>
      </c>
      <c r="D6062" s="80"/>
      <c r="E6062" s="81"/>
      <c r="F6062" s="26" t="s">
        <v>2639</v>
      </c>
      <c r="G6062" s="82">
        <f>VLOOKUP($J6061,ASBVs!$A$2:$I$1041,9,FALSE)</f>
        <v>44729</v>
      </c>
      <c r="H6062" s="83"/>
      <c r="I6062" s="83"/>
      <c r="J6062" s="84"/>
    </row>
    <row r="6063" spans="2:10" ht="12.6" customHeight="1" x14ac:dyDescent="0.3">
      <c r="B6063" s="27" t="s">
        <v>0</v>
      </c>
      <c r="C6063" s="28" t="s">
        <v>1</v>
      </c>
      <c r="D6063" s="28" t="s">
        <v>2</v>
      </c>
      <c r="E6063" s="28" t="s">
        <v>3</v>
      </c>
      <c r="F6063" s="27" t="s">
        <v>4</v>
      </c>
      <c r="G6063" s="28" t="s">
        <v>1093</v>
      </c>
      <c r="H6063" s="28" t="s">
        <v>1092</v>
      </c>
      <c r="I6063" s="28" t="s">
        <v>5</v>
      </c>
      <c r="J6063" s="28" t="s">
        <v>2652</v>
      </c>
    </row>
    <row r="6064" spans="2:10" ht="12.6" customHeight="1" x14ac:dyDescent="0.3">
      <c r="B6064" s="29">
        <f>VLOOKUP($J6061,ASBVs!$A$2:$AP$1041,11,FALSE)</f>
        <v>0.35</v>
      </c>
      <c r="C6064" s="29">
        <f>VLOOKUP($J6061,ASBVs!$A$2:$AP$1041,13,FALSE)</f>
        <v>9.2100000000000009</v>
      </c>
      <c r="D6064" s="29">
        <f>VLOOKUP($J6061,ASBVs!$A$2:$AP$1041,15,FALSE)</f>
        <v>14.14</v>
      </c>
      <c r="E6064" s="29">
        <f>VLOOKUP($J6061,ASBVs!$A$2:$AP$1041,17,FALSE)</f>
        <v>-0.17</v>
      </c>
      <c r="F6064" s="29">
        <f>VLOOKUP($J6061,ASBVs!$A$2:$AP$1041,19,FALSE)</f>
        <v>2.2200000000000002</v>
      </c>
      <c r="G6064" s="39">
        <f>VLOOKUP($J6061,ASBVs!$A$2:$AP$1041,41,FALSE)</f>
        <v>0.34</v>
      </c>
      <c r="H6064" s="39">
        <f>VLOOKUP($J6061,ASBVs!$A$2:$AP$1041,39,FALSE)</f>
        <v>0.23</v>
      </c>
      <c r="I6064" s="29">
        <f>VLOOKUP($J6061,ASBVs!$A$2:$AP$1041,21,FALSE)</f>
        <v>1</v>
      </c>
      <c r="J6064" s="39">
        <f>VLOOKUP($J6061,ASBVs!$A$2:$AP$1041,31,FALSE)</f>
        <v>0.19</v>
      </c>
    </row>
    <row r="6065" spans="2:10" ht="12.6" customHeight="1" x14ac:dyDescent="0.3">
      <c r="B6065" s="29">
        <f>VLOOKUP($J6061,ASBVs!$A$2:$AP$1041,12,FALSE)</f>
        <v>65</v>
      </c>
      <c r="C6065" s="29">
        <f>VLOOKUP($J6061,ASBVs!$A$2:$AP$1041,14,FALSE)</f>
        <v>69</v>
      </c>
      <c r="D6065" s="29">
        <f>VLOOKUP($J6061,ASBVs!$A$2:$AP$1041,16,FALSE)</f>
        <v>55</v>
      </c>
      <c r="E6065" s="29">
        <f>VLOOKUP($J6061,ASBVs!$A$2:$AP$1041,18,FALSE)</f>
        <v>62</v>
      </c>
      <c r="F6065" s="29">
        <f>VLOOKUP($J6061,ASBVs!$A$2:$AP$1041,20,FALSE)</f>
        <v>63</v>
      </c>
      <c r="G6065" s="29">
        <f>VLOOKUP($J6061,ASBVs!$A$2:$AP$1041,42,FALSE)</f>
        <v>47</v>
      </c>
      <c r="H6065" s="29">
        <f>VLOOKUP($J6061,ASBVs!$A$2:$AP$1041,40,FALSE)</f>
        <v>40</v>
      </c>
      <c r="I6065" s="29">
        <f>VLOOKUP($J6061,ASBVs!$A$2:$AP$1041,22,FALSE)</f>
        <v>49</v>
      </c>
      <c r="J6065" s="29">
        <f>VLOOKUP($J6061,ASBVs!$A$2:$AP$1041,32,FALSE)</f>
        <v>46</v>
      </c>
    </row>
    <row r="6066" spans="2:10" ht="12.6" customHeight="1" x14ac:dyDescent="0.3">
      <c r="B6066" s="31" t="s">
        <v>1089</v>
      </c>
      <c r="C6066" s="27" t="s">
        <v>1090</v>
      </c>
      <c r="D6066" s="27" t="s">
        <v>1091</v>
      </c>
      <c r="E6066" s="27" t="s">
        <v>8</v>
      </c>
      <c r="F6066" s="27" t="s">
        <v>6</v>
      </c>
      <c r="G6066" s="27" t="s">
        <v>7</v>
      </c>
      <c r="H6066" s="27" t="s">
        <v>2638</v>
      </c>
      <c r="I6066" s="85" t="s">
        <v>2700</v>
      </c>
      <c r="J6066" s="86"/>
    </row>
    <row r="6067" spans="2:10" ht="12.6" customHeight="1" x14ac:dyDescent="0.3">
      <c r="B6067" s="30">
        <f>VLOOKUP($J6061,ASBVs!$A$2:$AP$1041,33,FALSE)</f>
        <v>0.02</v>
      </c>
      <c r="C6067" s="30">
        <f>VLOOKUP($J6061,ASBVs!$A$2:$AP$1041,35,FALSE)</f>
        <v>0.24</v>
      </c>
      <c r="D6067" s="30">
        <f>VLOOKUP($J6061,ASBVs!$A$2:$AP$1041,37,FALSE)</f>
        <v>0.02</v>
      </c>
      <c r="E6067" s="32">
        <f>VLOOKUP($J6061,ASBVs!$A$2:$AP$1041,29,FALSE)</f>
        <v>5.3</v>
      </c>
      <c r="F6067" s="32">
        <f>VLOOKUP($J6061,ASBVs!$A$2:$AP$1041,23,FALSE)</f>
        <v>-0.13</v>
      </c>
      <c r="G6067" s="32">
        <f>VLOOKUP($J6061,ASBVs!$A$2:$AP$1041,25,FALSE)</f>
        <v>3.38</v>
      </c>
      <c r="H6067" s="32">
        <f>VLOOKUP($J6061,ASBVs!$A$2:$AP$1041,27,FALSE)</f>
        <v>2.6</v>
      </c>
      <c r="I6067" s="86"/>
      <c r="J6067" s="86"/>
    </row>
    <row r="6068" spans="2:10" ht="12.6" customHeight="1" x14ac:dyDescent="0.3">
      <c r="B6068" s="33">
        <f>VLOOKUP($J6061,ASBVs!$A$2:$AP$1041,34,FALSE)</f>
        <v>35</v>
      </c>
      <c r="C6068" s="33">
        <f>VLOOKUP($J6061,ASBVs!$A$2:$AP$1041,36,FALSE)</f>
        <v>43</v>
      </c>
      <c r="D6068" s="33">
        <f>VLOOKUP($J6061,ASBVs!$A$2:$AP$1041,38,FALSE)</f>
        <v>29</v>
      </c>
      <c r="E6068" s="33">
        <f>VLOOKUP($J6061,ASBVs!$A$2:$AP$1041,30,FALSE)</f>
        <v>58</v>
      </c>
      <c r="F6068" s="33">
        <f>VLOOKUP($J6061,ASBVs!$A$2:$AP$1041,24,FALSE)</f>
        <v>43</v>
      </c>
      <c r="G6068" s="33">
        <f>VLOOKUP($J6061,ASBVs!$A$2:$AP$1041,26,FALSE)</f>
        <v>43</v>
      </c>
      <c r="H6068" s="33">
        <f>VLOOKUP($J6061,ASBVs!$A$2:$AP$1041,28,FALSE)</f>
        <v>47</v>
      </c>
      <c r="I6068" s="99">
        <f>VLOOKUP($J6061,ASBVs!$A$2:$AQ$1041,43,FALSE)</f>
        <v>10.210000000000001</v>
      </c>
      <c r="J6068" s="79"/>
    </row>
    <row r="6069" spans="2:10" ht="12.6" customHeight="1" x14ac:dyDescent="0.3">
      <c r="B6069" s="87" t="s">
        <v>2695</v>
      </c>
      <c r="C6069" s="88"/>
      <c r="D6069" s="89" t="s">
        <v>2699</v>
      </c>
      <c r="E6069" s="90"/>
      <c r="F6069" s="91" t="str">
        <f>VLOOKUP($J6061,ASBVs!$A$2:$F$1041,6,FALSE)</f>
        <v xml:space="preserve">Young Gun </v>
      </c>
      <c r="G6069" s="34" t="s">
        <v>2669</v>
      </c>
      <c r="H6069" s="35" t="str">
        <f>VLOOKUP($J6061,ASBVs!$A$2:$AU$1041,46,FALSE)</f>
        <v>2</v>
      </c>
      <c r="I6069" s="34" t="s">
        <v>2670</v>
      </c>
      <c r="J6069" s="35" t="str">
        <f>VLOOKUP($J6061,ASBVs!$A$2:$AU$1041,47,FALSE)</f>
        <v>1</v>
      </c>
    </row>
    <row r="6070" spans="2:10" ht="12.6" customHeight="1" x14ac:dyDescent="0.3">
      <c r="B6070" s="93">
        <f>VLOOKUP($J6061,ASBVs!$A$2:$AS$1041,45,FALSE)</f>
        <v>128.31</v>
      </c>
      <c r="C6070" s="94"/>
      <c r="D6070" s="93">
        <f>VLOOKUP($J6061,ASBVs!$A$2:$AS$1041,44,FALSE)</f>
        <v>168.43</v>
      </c>
      <c r="E6070" s="94"/>
      <c r="F6070" s="92"/>
      <c r="G6070" s="34" t="s">
        <v>2671</v>
      </c>
      <c r="H6070" s="35" t="str">
        <f>VLOOKUP($J6061,ASBVs!$A$2:$AW$1041,48,FALSE)</f>
        <v>3</v>
      </c>
      <c r="I6070" s="34" t="s">
        <v>2672</v>
      </c>
      <c r="J6070" s="35">
        <f>VLOOKUP($J6061,ASBVs!$A$2:$AW$1041,49,FALSE)</f>
        <v>4</v>
      </c>
    </row>
    <row r="6071" spans="2:10" ht="12.6" customHeight="1" x14ac:dyDescent="0.3">
      <c r="B6071" s="36" t="s">
        <v>2696</v>
      </c>
      <c r="C6071" s="95" t="str">
        <f>VLOOKUP($J6061,ASBVs!$A$2:$E$1041,5,FALSE)</f>
        <v xml:space="preserve">Individual </v>
      </c>
      <c r="D6071" s="96"/>
      <c r="E6071" s="97" t="s">
        <v>2697</v>
      </c>
      <c r="F6071" s="98"/>
      <c r="G6071" s="74"/>
      <c r="H6071" s="75"/>
      <c r="I6071" s="37" t="s">
        <v>2698</v>
      </c>
      <c r="J6071" s="38"/>
    </row>
    <row r="6073" spans="2:10" ht="12.6" customHeight="1" x14ac:dyDescent="0.3">
      <c r="B6073" s="76" t="s">
        <v>2692</v>
      </c>
      <c r="C6073" s="77"/>
      <c r="D6073" s="20" t="str">
        <f>VLOOKUP($J6073,ASBVs!$A$2:$B$1041,2,FALSE)</f>
        <v>225847</v>
      </c>
      <c r="E6073" s="21"/>
      <c r="F6073" s="22" t="str">
        <f>VLOOKUP($J6073,ASBVs!$A$2:$J$1041,10,FALSE)</f>
        <v>Single</v>
      </c>
      <c r="G6073" s="78" t="str">
        <f>VLOOKUP($J6073,ASBVs!$A$2:$AX$1041,50,FALSE)</f>
        <v xml:space="preserve"> </v>
      </c>
      <c r="H6073" s="79"/>
      <c r="I6073" s="23" t="s">
        <v>2693</v>
      </c>
      <c r="J6073" s="24">
        <v>497</v>
      </c>
    </row>
    <row r="6074" spans="2:10" ht="12.6" customHeight="1" x14ac:dyDescent="0.3">
      <c r="B6074" s="25" t="s">
        <v>2694</v>
      </c>
      <c r="C6074" s="80" t="str">
        <f>VLOOKUP($J6073,ASBVs!$A$2:$H$1041,8,FALSE)</f>
        <v>218844</v>
      </c>
      <c r="D6074" s="80"/>
      <c r="E6074" s="81"/>
      <c r="F6074" s="26" t="s">
        <v>2639</v>
      </c>
      <c r="G6074" s="82">
        <f>VLOOKUP($J6073,ASBVs!$A$2:$I$1041,9,FALSE)</f>
        <v>44732</v>
      </c>
      <c r="H6074" s="83"/>
      <c r="I6074" s="83"/>
      <c r="J6074" s="84"/>
    </row>
    <row r="6075" spans="2:10" ht="12.6" customHeight="1" x14ac:dyDescent="0.3">
      <c r="B6075" s="27" t="s">
        <v>0</v>
      </c>
      <c r="C6075" s="28" t="s">
        <v>1</v>
      </c>
      <c r="D6075" s="28" t="s">
        <v>2</v>
      </c>
      <c r="E6075" s="28" t="s">
        <v>3</v>
      </c>
      <c r="F6075" s="27" t="s">
        <v>4</v>
      </c>
      <c r="G6075" s="28" t="s">
        <v>1093</v>
      </c>
      <c r="H6075" s="28" t="s">
        <v>1092</v>
      </c>
      <c r="I6075" s="28" t="s">
        <v>5</v>
      </c>
      <c r="J6075" s="28" t="s">
        <v>2652</v>
      </c>
    </row>
    <row r="6076" spans="2:10" ht="12.6" customHeight="1" x14ac:dyDescent="0.3">
      <c r="B6076" s="29">
        <f>VLOOKUP($J6073,ASBVs!$A$2:$AP$1041,11,FALSE)</f>
        <v>0.3</v>
      </c>
      <c r="C6076" s="29">
        <f>VLOOKUP($J6073,ASBVs!$A$2:$AP$1041,13,FALSE)</f>
        <v>8.3000000000000007</v>
      </c>
      <c r="D6076" s="29">
        <f>VLOOKUP($J6073,ASBVs!$A$2:$AP$1041,15,FALSE)</f>
        <v>11.02</v>
      </c>
      <c r="E6076" s="29">
        <f>VLOOKUP($J6073,ASBVs!$A$2:$AP$1041,17,FALSE)</f>
        <v>-0.13</v>
      </c>
      <c r="F6076" s="29">
        <f>VLOOKUP($J6073,ASBVs!$A$2:$AP$1041,19,FALSE)</f>
        <v>1.35</v>
      </c>
      <c r="G6076" s="39">
        <f>VLOOKUP($J6073,ASBVs!$A$2:$AP$1041,41,FALSE)</f>
        <v>0.47</v>
      </c>
      <c r="H6076" s="39">
        <f>VLOOKUP($J6073,ASBVs!$A$2:$AP$1041,39,FALSE)</f>
        <v>0.34</v>
      </c>
      <c r="I6076" s="29">
        <f>VLOOKUP($J6073,ASBVs!$A$2:$AP$1041,21,FALSE)</f>
        <v>0.13</v>
      </c>
      <c r="J6076" s="39">
        <f>VLOOKUP($J6073,ASBVs!$A$2:$AP$1041,31,FALSE)</f>
        <v>0.3</v>
      </c>
    </row>
    <row r="6077" spans="2:10" ht="12.6" customHeight="1" x14ac:dyDescent="0.3">
      <c r="B6077" s="29">
        <f>VLOOKUP($J6073,ASBVs!$A$2:$AP$1041,12,FALSE)</f>
        <v>64</v>
      </c>
      <c r="C6077" s="29">
        <f>VLOOKUP($J6073,ASBVs!$A$2:$AP$1041,14,FALSE)</f>
        <v>69</v>
      </c>
      <c r="D6077" s="29">
        <f>VLOOKUP($J6073,ASBVs!$A$2:$AP$1041,16,FALSE)</f>
        <v>56</v>
      </c>
      <c r="E6077" s="29">
        <f>VLOOKUP($J6073,ASBVs!$A$2:$AP$1041,18,FALSE)</f>
        <v>62</v>
      </c>
      <c r="F6077" s="29">
        <f>VLOOKUP($J6073,ASBVs!$A$2:$AP$1041,20,FALSE)</f>
        <v>64</v>
      </c>
      <c r="G6077" s="29">
        <f>VLOOKUP($J6073,ASBVs!$A$2:$AP$1041,42,FALSE)</f>
        <v>49</v>
      </c>
      <c r="H6077" s="29">
        <f>VLOOKUP($J6073,ASBVs!$A$2:$AP$1041,40,FALSE)</f>
        <v>43</v>
      </c>
      <c r="I6077" s="29">
        <f>VLOOKUP($J6073,ASBVs!$A$2:$AP$1041,22,FALSE)</f>
        <v>50</v>
      </c>
      <c r="J6077" s="29">
        <f>VLOOKUP($J6073,ASBVs!$A$2:$AP$1041,32,FALSE)</f>
        <v>47</v>
      </c>
    </row>
    <row r="6078" spans="2:10" ht="12.6" customHeight="1" x14ac:dyDescent="0.3">
      <c r="B6078" s="31" t="s">
        <v>1089</v>
      </c>
      <c r="C6078" s="27" t="s">
        <v>1090</v>
      </c>
      <c r="D6078" s="27" t="s">
        <v>1091</v>
      </c>
      <c r="E6078" s="27" t="s">
        <v>8</v>
      </c>
      <c r="F6078" s="27" t="s">
        <v>6</v>
      </c>
      <c r="G6078" s="27" t="s">
        <v>7</v>
      </c>
      <c r="H6078" s="27" t="s">
        <v>2638</v>
      </c>
      <c r="I6078" s="85" t="s">
        <v>2700</v>
      </c>
      <c r="J6078" s="86"/>
    </row>
    <row r="6079" spans="2:10" ht="12.6" customHeight="1" x14ac:dyDescent="0.3">
      <c r="B6079" s="30">
        <f>VLOOKUP($J6073,ASBVs!$A$2:$AP$1041,33,FALSE)</f>
        <v>0.08</v>
      </c>
      <c r="C6079" s="30">
        <f>VLOOKUP($J6073,ASBVs!$A$2:$AP$1041,35,FALSE)</f>
        <v>0.31</v>
      </c>
      <c r="D6079" s="30">
        <f>VLOOKUP($J6073,ASBVs!$A$2:$AP$1041,37,FALSE)</f>
        <v>1E-3</v>
      </c>
      <c r="E6079" s="32">
        <f>VLOOKUP($J6073,ASBVs!$A$2:$AP$1041,29,FALSE)</f>
        <v>4.34</v>
      </c>
      <c r="F6079" s="32">
        <f>VLOOKUP($J6073,ASBVs!$A$2:$AP$1041,23,FALSE)</f>
        <v>-0.52</v>
      </c>
      <c r="G6079" s="32">
        <f>VLOOKUP($J6073,ASBVs!$A$2:$AP$1041,25,FALSE)</f>
        <v>3.52</v>
      </c>
      <c r="H6079" s="32">
        <f>VLOOKUP($J6073,ASBVs!$A$2:$AP$1041,27,FALSE)</f>
        <v>1.5</v>
      </c>
      <c r="I6079" s="86"/>
      <c r="J6079" s="86"/>
    </row>
    <row r="6080" spans="2:10" ht="12.6" customHeight="1" x14ac:dyDescent="0.3">
      <c r="B6080" s="33">
        <f>VLOOKUP($J6073,ASBVs!$A$2:$AP$1041,34,FALSE)</f>
        <v>38</v>
      </c>
      <c r="C6080" s="33">
        <f>VLOOKUP($J6073,ASBVs!$A$2:$AP$1041,36,FALSE)</f>
        <v>46</v>
      </c>
      <c r="D6080" s="33">
        <f>VLOOKUP($J6073,ASBVs!$A$2:$AP$1041,38,FALSE)</f>
        <v>34</v>
      </c>
      <c r="E6080" s="33">
        <f>VLOOKUP($J6073,ASBVs!$A$2:$AP$1041,30,FALSE)</f>
        <v>58</v>
      </c>
      <c r="F6080" s="33">
        <f>VLOOKUP($J6073,ASBVs!$A$2:$AP$1041,24,FALSE)</f>
        <v>45</v>
      </c>
      <c r="G6080" s="33">
        <f>VLOOKUP($J6073,ASBVs!$A$2:$AP$1041,26,FALSE)</f>
        <v>45</v>
      </c>
      <c r="H6080" s="33">
        <f>VLOOKUP($J6073,ASBVs!$A$2:$AP$1041,28,FALSE)</f>
        <v>48</v>
      </c>
      <c r="I6080" s="99">
        <f>VLOOKUP($J6073,ASBVs!$A$2:$AQ$1041,43,FALSE)</f>
        <v>8.4300000000000015</v>
      </c>
      <c r="J6080" s="79"/>
    </row>
    <row r="6081" spans="2:10" ht="12.6" customHeight="1" x14ac:dyDescent="0.3">
      <c r="B6081" s="87" t="s">
        <v>2695</v>
      </c>
      <c r="C6081" s="88"/>
      <c r="D6081" s="89" t="s">
        <v>2699</v>
      </c>
      <c r="E6081" s="90"/>
      <c r="F6081" s="91" t="str">
        <f>VLOOKUP($J6073,ASBVs!$A$2:$F$1041,6,FALSE)</f>
        <v xml:space="preserve">Young Gun </v>
      </c>
      <c r="G6081" s="34" t="s">
        <v>2669</v>
      </c>
      <c r="H6081" s="35" t="str">
        <f>VLOOKUP($J6073,ASBVs!$A$2:$AU$1041,46,FALSE)</f>
        <v>2</v>
      </c>
      <c r="I6081" s="34" t="s">
        <v>2670</v>
      </c>
      <c r="J6081" s="35" t="str">
        <f>VLOOKUP($J6073,ASBVs!$A$2:$AU$1041,47,FALSE)</f>
        <v>3</v>
      </c>
    </row>
    <row r="6082" spans="2:10" ht="12.6" customHeight="1" x14ac:dyDescent="0.3">
      <c r="B6082" s="93">
        <f>VLOOKUP($J6073,ASBVs!$A$2:$AS$1041,45,FALSE)</f>
        <v>127.09</v>
      </c>
      <c r="C6082" s="94"/>
      <c r="D6082" s="93">
        <f>VLOOKUP($J6073,ASBVs!$A$2:$AS$1041,44,FALSE)</f>
        <v>167.96</v>
      </c>
      <c r="E6082" s="94"/>
      <c r="F6082" s="92"/>
      <c r="G6082" s="34" t="s">
        <v>2671</v>
      </c>
      <c r="H6082" s="35" t="str">
        <f>VLOOKUP($J6073,ASBVs!$A$2:$AW$1041,48,FALSE)</f>
        <v>2</v>
      </c>
      <c r="I6082" s="34" t="s">
        <v>2672</v>
      </c>
      <c r="J6082" s="35">
        <f>VLOOKUP($J6073,ASBVs!$A$2:$AW$1041,49,FALSE)</f>
        <v>4</v>
      </c>
    </row>
    <row r="6083" spans="2:10" ht="12.6" customHeight="1" x14ac:dyDescent="0.3">
      <c r="B6083" s="36" t="s">
        <v>2696</v>
      </c>
      <c r="C6083" s="95" t="str">
        <f>VLOOKUP($J6073,ASBVs!$A$2:$E$1041,5,FALSE)</f>
        <v xml:space="preserve">Individual </v>
      </c>
      <c r="D6083" s="96"/>
      <c r="E6083" s="97" t="s">
        <v>2697</v>
      </c>
      <c r="F6083" s="98"/>
      <c r="G6083" s="74"/>
      <c r="H6083" s="75"/>
      <c r="I6083" s="37" t="s">
        <v>2698</v>
      </c>
      <c r="J6083" s="38"/>
    </row>
    <row r="6085" spans="2:10" ht="12.6" customHeight="1" x14ac:dyDescent="0.3">
      <c r="B6085" s="76" t="s">
        <v>2692</v>
      </c>
      <c r="C6085" s="77"/>
      <c r="D6085" s="20" t="str">
        <f>VLOOKUP($J6085,ASBVs!$A$2:$B$1041,2,FALSE)</f>
        <v>223292</v>
      </c>
      <c r="E6085" s="21"/>
      <c r="F6085" s="22" t="str">
        <f>VLOOKUP($J6085,ASBVs!$A$2:$J$1041,10,FALSE)</f>
        <v>Twin</v>
      </c>
      <c r="G6085" s="78" t="str">
        <f>VLOOKUP($J6085,ASBVs!$A$2:$AX$1041,50,FALSE)</f>
        <v xml:space="preserve"> </v>
      </c>
      <c r="H6085" s="79"/>
      <c r="I6085" s="23" t="s">
        <v>2693</v>
      </c>
      <c r="J6085" s="24">
        <v>498</v>
      </c>
    </row>
    <row r="6086" spans="2:10" ht="12.6" customHeight="1" x14ac:dyDescent="0.3">
      <c r="B6086" s="25" t="s">
        <v>2694</v>
      </c>
      <c r="C6086" s="80" t="str">
        <f>VLOOKUP($J6085,ASBVs!$A$2:$H$1041,8,FALSE)</f>
        <v>193431</v>
      </c>
      <c r="D6086" s="80"/>
      <c r="E6086" s="81"/>
      <c r="F6086" s="26" t="s">
        <v>2639</v>
      </c>
      <c r="G6086" s="82">
        <f>VLOOKUP($J6085,ASBVs!$A$2:$I$1041,9,FALSE)</f>
        <v>44689</v>
      </c>
      <c r="H6086" s="83"/>
      <c r="I6086" s="83"/>
      <c r="J6086" s="84"/>
    </row>
    <row r="6087" spans="2:10" ht="12.6" customHeight="1" x14ac:dyDescent="0.3">
      <c r="B6087" s="27" t="s">
        <v>0</v>
      </c>
      <c r="C6087" s="28" t="s">
        <v>1</v>
      </c>
      <c r="D6087" s="28" t="s">
        <v>2</v>
      </c>
      <c r="E6087" s="28" t="s">
        <v>3</v>
      </c>
      <c r="F6087" s="27" t="s">
        <v>4</v>
      </c>
      <c r="G6087" s="28" t="s">
        <v>1093</v>
      </c>
      <c r="H6087" s="28" t="s">
        <v>1092</v>
      </c>
      <c r="I6087" s="28" t="s">
        <v>5</v>
      </c>
      <c r="J6087" s="28" t="s">
        <v>2652</v>
      </c>
    </row>
    <row r="6088" spans="2:10" ht="12.6" customHeight="1" x14ac:dyDescent="0.3">
      <c r="B6088" s="29">
        <f>VLOOKUP($J6085,ASBVs!$A$2:$AP$1041,11,FALSE)</f>
        <v>0.56999999999999995</v>
      </c>
      <c r="C6088" s="29">
        <f>VLOOKUP($J6085,ASBVs!$A$2:$AP$1041,13,FALSE)</f>
        <v>9.18</v>
      </c>
      <c r="D6088" s="29">
        <f>VLOOKUP($J6085,ASBVs!$A$2:$AP$1041,15,FALSE)</f>
        <v>14.72</v>
      </c>
      <c r="E6088" s="29">
        <f>VLOOKUP($J6085,ASBVs!$A$2:$AP$1041,17,FALSE)</f>
        <v>-7.0000000000000007E-2</v>
      </c>
      <c r="F6088" s="29">
        <f>VLOOKUP($J6085,ASBVs!$A$2:$AP$1041,19,FALSE)</f>
        <v>1.78</v>
      </c>
      <c r="G6088" s="39">
        <f>VLOOKUP($J6085,ASBVs!$A$2:$AP$1041,41,FALSE)</f>
        <v>0.47</v>
      </c>
      <c r="H6088" s="39">
        <f>VLOOKUP($J6085,ASBVs!$A$2:$AP$1041,39,FALSE)</f>
        <v>0.28999999999999998</v>
      </c>
      <c r="I6088" s="29">
        <f>VLOOKUP($J6085,ASBVs!$A$2:$AP$1041,21,FALSE)</f>
        <v>-0.62</v>
      </c>
      <c r="J6088" s="39">
        <f>VLOOKUP($J6085,ASBVs!$A$2:$AP$1041,31,FALSE)</f>
        <v>0.31</v>
      </c>
    </row>
    <row r="6089" spans="2:10" ht="12.6" customHeight="1" x14ac:dyDescent="0.3">
      <c r="B6089" s="29">
        <f>VLOOKUP($J6085,ASBVs!$A$2:$AP$1041,12,FALSE)</f>
        <v>67</v>
      </c>
      <c r="C6089" s="29">
        <f>VLOOKUP($J6085,ASBVs!$A$2:$AP$1041,14,FALSE)</f>
        <v>72</v>
      </c>
      <c r="D6089" s="29">
        <f>VLOOKUP($J6085,ASBVs!$A$2:$AP$1041,16,FALSE)</f>
        <v>64</v>
      </c>
      <c r="E6089" s="29">
        <f>VLOOKUP($J6085,ASBVs!$A$2:$AP$1041,18,FALSE)</f>
        <v>71</v>
      </c>
      <c r="F6089" s="29">
        <f>VLOOKUP($J6085,ASBVs!$A$2:$AP$1041,20,FALSE)</f>
        <v>69</v>
      </c>
      <c r="G6089" s="29">
        <f>VLOOKUP($J6085,ASBVs!$A$2:$AP$1041,42,FALSE)</f>
        <v>58</v>
      </c>
      <c r="H6089" s="29">
        <f>VLOOKUP($J6085,ASBVs!$A$2:$AP$1041,40,FALSE)</f>
        <v>50</v>
      </c>
      <c r="I6089" s="29">
        <f>VLOOKUP($J6085,ASBVs!$A$2:$AP$1041,22,FALSE)</f>
        <v>63</v>
      </c>
      <c r="J6089" s="29">
        <f>VLOOKUP($J6085,ASBVs!$A$2:$AP$1041,32,FALSE)</f>
        <v>56</v>
      </c>
    </row>
    <row r="6090" spans="2:10" ht="12.6" customHeight="1" x14ac:dyDescent="0.3">
      <c r="B6090" s="31" t="s">
        <v>1089</v>
      </c>
      <c r="C6090" s="27" t="s">
        <v>1090</v>
      </c>
      <c r="D6090" s="27" t="s">
        <v>1091</v>
      </c>
      <c r="E6090" s="27" t="s">
        <v>8</v>
      </c>
      <c r="F6090" s="27" t="s">
        <v>6</v>
      </c>
      <c r="G6090" s="27" t="s">
        <v>7</v>
      </c>
      <c r="H6090" s="27" t="s">
        <v>2638</v>
      </c>
      <c r="I6090" s="85" t="s">
        <v>2700</v>
      </c>
      <c r="J6090" s="86"/>
    </row>
    <row r="6091" spans="2:10" ht="12.6" customHeight="1" x14ac:dyDescent="0.3">
      <c r="B6091" s="30">
        <f>VLOOKUP($J6085,ASBVs!$A$2:$AP$1041,33,FALSE)</f>
        <v>0.05</v>
      </c>
      <c r="C6091" s="30">
        <f>VLOOKUP($J6085,ASBVs!$A$2:$AP$1041,35,FALSE)</f>
        <v>0.24</v>
      </c>
      <c r="D6091" s="30">
        <f>VLOOKUP($J6085,ASBVs!$A$2:$AP$1041,37,FALSE)</f>
        <v>0.02</v>
      </c>
      <c r="E6091" s="32">
        <f>VLOOKUP($J6085,ASBVs!$A$2:$AP$1041,29,FALSE)</f>
        <v>4.66</v>
      </c>
      <c r="F6091" s="32">
        <f>VLOOKUP($J6085,ASBVs!$A$2:$AP$1041,23,FALSE)</f>
        <v>-0.13</v>
      </c>
      <c r="G6091" s="32">
        <f>VLOOKUP($J6085,ASBVs!$A$2:$AP$1041,25,FALSE)</f>
        <v>4.28</v>
      </c>
      <c r="H6091" s="32">
        <f>VLOOKUP($J6085,ASBVs!$A$2:$AP$1041,27,FALSE)</f>
        <v>1.78</v>
      </c>
      <c r="I6091" s="86"/>
      <c r="J6091" s="86"/>
    </row>
    <row r="6092" spans="2:10" ht="12.6" customHeight="1" x14ac:dyDescent="0.3">
      <c r="B6092" s="33">
        <f>VLOOKUP($J6085,ASBVs!$A$2:$AP$1041,34,FALSE)</f>
        <v>44</v>
      </c>
      <c r="C6092" s="33">
        <f>VLOOKUP($J6085,ASBVs!$A$2:$AP$1041,36,FALSE)</f>
        <v>53</v>
      </c>
      <c r="D6092" s="33">
        <f>VLOOKUP($J6085,ASBVs!$A$2:$AP$1041,38,FALSE)</f>
        <v>38</v>
      </c>
      <c r="E6092" s="33">
        <f>VLOOKUP($J6085,ASBVs!$A$2:$AP$1041,30,FALSE)</f>
        <v>62</v>
      </c>
      <c r="F6092" s="33">
        <f>VLOOKUP($J6085,ASBVs!$A$2:$AP$1041,24,FALSE)</f>
        <v>52</v>
      </c>
      <c r="G6092" s="33">
        <f>VLOOKUP($J6085,ASBVs!$A$2:$AP$1041,26,FALSE)</f>
        <v>51</v>
      </c>
      <c r="H6092" s="33">
        <f>VLOOKUP($J6085,ASBVs!$A$2:$AP$1041,28,FALSE)</f>
        <v>55</v>
      </c>
      <c r="I6092" s="99">
        <f>VLOOKUP($J6085,ASBVs!$A$2:$AQ$1041,43,FALSE)</f>
        <v>8.56</v>
      </c>
      <c r="J6092" s="79"/>
    </row>
    <row r="6093" spans="2:10" ht="12.6" customHeight="1" x14ac:dyDescent="0.3">
      <c r="B6093" s="87" t="s">
        <v>2695</v>
      </c>
      <c r="C6093" s="88"/>
      <c r="D6093" s="89" t="s">
        <v>2699</v>
      </c>
      <c r="E6093" s="90"/>
      <c r="F6093" s="91" t="str">
        <f>VLOOKUP($J6085,ASBVs!$A$2:$F$1041,6,FALSE)</f>
        <v xml:space="preserve">Young Gun </v>
      </c>
      <c r="G6093" s="34" t="s">
        <v>2669</v>
      </c>
      <c r="H6093" s="35" t="str">
        <f>VLOOKUP($J6085,ASBVs!$A$2:$AU$1041,46,FALSE)</f>
        <v>2</v>
      </c>
      <c r="I6093" s="34" t="s">
        <v>2670</v>
      </c>
      <c r="J6093" s="35" t="str">
        <f>VLOOKUP($J6085,ASBVs!$A$2:$AU$1041,47,FALSE)</f>
        <v>2</v>
      </c>
    </row>
    <row r="6094" spans="2:10" ht="12.6" customHeight="1" x14ac:dyDescent="0.3">
      <c r="B6094" s="93">
        <f>VLOOKUP($J6085,ASBVs!$A$2:$AS$1041,45,FALSE)</f>
        <v>126.83</v>
      </c>
      <c r="C6094" s="94"/>
      <c r="D6094" s="93">
        <f>VLOOKUP($J6085,ASBVs!$A$2:$AS$1041,44,FALSE)</f>
        <v>164.06</v>
      </c>
      <c r="E6094" s="94"/>
      <c r="F6094" s="92"/>
      <c r="G6094" s="34" t="s">
        <v>2671</v>
      </c>
      <c r="H6094" s="35" t="str">
        <f>VLOOKUP($J6085,ASBVs!$A$2:$AW$1041,48,FALSE)</f>
        <v>1</v>
      </c>
      <c r="I6094" s="34" t="s">
        <v>2672</v>
      </c>
      <c r="J6094" s="35">
        <f>VLOOKUP($J6085,ASBVs!$A$2:$AW$1041,49,FALSE)</f>
        <v>4</v>
      </c>
    </row>
    <row r="6095" spans="2:10" ht="12.6" customHeight="1" x14ac:dyDescent="0.3">
      <c r="B6095" s="36" t="s">
        <v>2696</v>
      </c>
      <c r="C6095" s="95" t="str">
        <f>VLOOKUP($J6085,ASBVs!$A$2:$E$1041,5,FALSE)</f>
        <v xml:space="preserve">Individual </v>
      </c>
      <c r="D6095" s="96"/>
      <c r="E6095" s="97" t="s">
        <v>2697</v>
      </c>
      <c r="F6095" s="98"/>
      <c r="G6095" s="74"/>
      <c r="H6095" s="75"/>
      <c r="I6095" s="37" t="s">
        <v>2698</v>
      </c>
      <c r="J6095" s="38"/>
    </row>
    <row r="6097" spans="2:10" ht="12.6" customHeight="1" x14ac:dyDescent="0.3">
      <c r="B6097" s="76" t="s">
        <v>2692</v>
      </c>
      <c r="C6097" s="77"/>
      <c r="D6097" s="20" t="str">
        <f>VLOOKUP($J6097,ASBVs!$A$2:$B$1041,2,FALSE)</f>
        <v>225197</v>
      </c>
      <c r="E6097" s="21"/>
      <c r="F6097" s="22" t="str">
        <f>VLOOKUP($J6097,ASBVs!$A$2:$J$1041,10,FALSE)</f>
        <v>Single</v>
      </c>
      <c r="G6097" s="78" t="str">
        <f>VLOOKUP($J6097,ASBVs!$A$2:$AX$1041,50,FALSE)</f>
        <v xml:space="preserve"> </v>
      </c>
      <c r="H6097" s="79"/>
      <c r="I6097" s="23" t="s">
        <v>2693</v>
      </c>
      <c r="J6097" s="24">
        <v>499</v>
      </c>
    </row>
    <row r="6098" spans="2:10" ht="12.6" customHeight="1" x14ac:dyDescent="0.3">
      <c r="B6098" s="25" t="s">
        <v>2694</v>
      </c>
      <c r="C6098" s="80" t="str">
        <f>VLOOKUP($J6097,ASBVs!$A$2:$H$1041,8,FALSE)</f>
        <v>206570</v>
      </c>
      <c r="D6098" s="80"/>
      <c r="E6098" s="81"/>
      <c r="F6098" s="26" t="s">
        <v>2639</v>
      </c>
      <c r="G6098" s="82">
        <f>VLOOKUP($J6097,ASBVs!$A$2:$I$1041,9,FALSE)</f>
        <v>44735</v>
      </c>
      <c r="H6098" s="83"/>
      <c r="I6098" s="83"/>
      <c r="J6098" s="84"/>
    </row>
    <row r="6099" spans="2:10" ht="12.6" customHeight="1" x14ac:dyDescent="0.3">
      <c r="B6099" s="27" t="s">
        <v>0</v>
      </c>
      <c r="C6099" s="28" t="s">
        <v>1</v>
      </c>
      <c r="D6099" s="28" t="s">
        <v>2</v>
      </c>
      <c r="E6099" s="28" t="s">
        <v>3</v>
      </c>
      <c r="F6099" s="27" t="s">
        <v>4</v>
      </c>
      <c r="G6099" s="28" t="s">
        <v>1093</v>
      </c>
      <c r="H6099" s="28" t="s">
        <v>1092</v>
      </c>
      <c r="I6099" s="28" t="s">
        <v>5</v>
      </c>
      <c r="J6099" s="28" t="s">
        <v>2652</v>
      </c>
    </row>
    <row r="6100" spans="2:10" ht="12.6" customHeight="1" x14ac:dyDescent="0.3">
      <c r="B6100" s="29">
        <f>VLOOKUP($J6097,ASBVs!$A$2:$AP$1041,11,FALSE)</f>
        <v>0.25</v>
      </c>
      <c r="C6100" s="29">
        <f>VLOOKUP($J6097,ASBVs!$A$2:$AP$1041,13,FALSE)</f>
        <v>7.67</v>
      </c>
      <c r="D6100" s="29">
        <f>VLOOKUP($J6097,ASBVs!$A$2:$AP$1041,15,FALSE)</f>
        <v>9.85</v>
      </c>
      <c r="E6100" s="29">
        <f>VLOOKUP($J6097,ASBVs!$A$2:$AP$1041,17,FALSE)</f>
        <v>-0.1</v>
      </c>
      <c r="F6100" s="29">
        <f>VLOOKUP($J6097,ASBVs!$A$2:$AP$1041,19,FALSE)</f>
        <v>1.87</v>
      </c>
      <c r="G6100" s="39">
        <f>VLOOKUP($J6097,ASBVs!$A$2:$AP$1041,41,FALSE)</f>
        <v>0.38</v>
      </c>
      <c r="H6100" s="39">
        <f>VLOOKUP($J6097,ASBVs!$A$2:$AP$1041,39,FALSE)</f>
        <v>0.21</v>
      </c>
      <c r="I6100" s="29">
        <f>VLOOKUP($J6097,ASBVs!$A$2:$AP$1041,21,FALSE)</f>
        <v>1.33</v>
      </c>
      <c r="J6100" s="39">
        <f>VLOOKUP($J6097,ASBVs!$A$2:$AP$1041,31,FALSE)</f>
        <v>0.28000000000000003</v>
      </c>
    </row>
    <row r="6101" spans="2:10" ht="12.6" customHeight="1" x14ac:dyDescent="0.3">
      <c r="B6101" s="29">
        <f>VLOOKUP($J6097,ASBVs!$A$2:$AP$1041,12,FALSE)</f>
        <v>67</v>
      </c>
      <c r="C6101" s="29">
        <f>VLOOKUP($J6097,ASBVs!$A$2:$AP$1041,14,FALSE)</f>
        <v>70</v>
      </c>
      <c r="D6101" s="29">
        <f>VLOOKUP($J6097,ASBVs!$A$2:$AP$1041,16,FALSE)</f>
        <v>61</v>
      </c>
      <c r="E6101" s="29">
        <f>VLOOKUP($J6097,ASBVs!$A$2:$AP$1041,18,FALSE)</f>
        <v>66</v>
      </c>
      <c r="F6101" s="29">
        <f>VLOOKUP($J6097,ASBVs!$A$2:$AP$1041,20,FALSE)</f>
        <v>66</v>
      </c>
      <c r="G6101" s="29">
        <f>VLOOKUP($J6097,ASBVs!$A$2:$AP$1041,42,FALSE)</f>
        <v>58</v>
      </c>
      <c r="H6101" s="29">
        <f>VLOOKUP($J6097,ASBVs!$A$2:$AP$1041,40,FALSE)</f>
        <v>47</v>
      </c>
      <c r="I6101" s="29">
        <f>VLOOKUP($J6097,ASBVs!$A$2:$AP$1041,22,FALSE)</f>
        <v>59</v>
      </c>
      <c r="J6101" s="29">
        <f>VLOOKUP($J6097,ASBVs!$A$2:$AP$1041,32,FALSE)</f>
        <v>56</v>
      </c>
    </row>
    <row r="6102" spans="2:10" ht="12.6" customHeight="1" x14ac:dyDescent="0.3">
      <c r="B6102" s="31" t="s">
        <v>1089</v>
      </c>
      <c r="C6102" s="27" t="s">
        <v>1090</v>
      </c>
      <c r="D6102" s="27" t="s">
        <v>1091</v>
      </c>
      <c r="E6102" s="27" t="s">
        <v>8</v>
      </c>
      <c r="F6102" s="27" t="s">
        <v>6</v>
      </c>
      <c r="G6102" s="27" t="s">
        <v>7</v>
      </c>
      <c r="H6102" s="27" t="s">
        <v>2638</v>
      </c>
      <c r="I6102" s="85" t="s">
        <v>2700</v>
      </c>
      <c r="J6102" s="86"/>
    </row>
    <row r="6103" spans="2:10" ht="12.6" customHeight="1" x14ac:dyDescent="0.3">
      <c r="B6103" s="30">
        <f>VLOOKUP($J6097,ASBVs!$A$2:$AP$1041,33,FALSE)</f>
        <v>0.05</v>
      </c>
      <c r="C6103" s="30">
        <f>VLOOKUP($J6097,ASBVs!$A$2:$AP$1041,35,FALSE)</f>
        <v>0.13</v>
      </c>
      <c r="D6103" s="30">
        <f>VLOOKUP($J6097,ASBVs!$A$2:$AP$1041,37,FALSE)</f>
        <v>0.02</v>
      </c>
      <c r="E6103" s="32">
        <f>VLOOKUP($J6097,ASBVs!$A$2:$AP$1041,29,FALSE)</f>
        <v>5.1100000000000003</v>
      </c>
      <c r="F6103" s="32">
        <f>VLOOKUP($J6097,ASBVs!$A$2:$AP$1041,23,FALSE)</f>
        <v>-0.45</v>
      </c>
      <c r="G6103" s="32">
        <f>VLOOKUP($J6097,ASBVs!$A$2:$AP$1041,25,FALSE)</f>
        <v>3.83</v>
      </c>
      <c r="H6103" s="32">
        <f>VLOOKUP($J6097,ASBVs!$A$2:$AP$1041,27,FALSE)</f>
        <v>1.91</v>
      </c>
      <c r="I6103" s="86"/>
      <c r="J6103" s="86"/>
    </row>
    <row r="6104" spans="2:10" ht="12.6" customHeight="1" x14ac:dyDescent="0.3">
      <c r="B6104" s="33">
        <f>VLOOKUP($J6097,ASBVs!$A$2:$AP$1041,34,FALSE)</f>
        <v>41</v>
      </c>
      <c r="C6104" s="33">
        <f>VLOOKUP($J6097,ASBVs!$A$2:$AP$1041,36,FALSE)</f>
        <v>51</v>
      </c>
      <c r="D6104" s="33">
        <f>VLOOKUP($J6097,ASBVs!$A$2:$AP$1041,38,FALSE)</f>
        <v>34</v>
      </c>
      <c r="E6104" s="33">
        <f>VLOOKUP($J6097,ASBVs!$A$2:$AP$1041,30,FALSE)</f>
        <v>59</v>
      </c>
      <c r="F6104" s="33">
        <f>VLOOKUP($J6097,ASBVs!$A$2:$AP$1041,24,FALSE)</f>
        <v>49</v>
      </c>
      <c r="G6104" s="33">
        <f>VLOOKUP($J6097,ASBVs!$A$2:$AP$1041,26,FALSE)</f>
        <v>48</v>
      </c>
      <c r="H6104" s="33">
        <f>VLOOKUP($J6097,ASBVs!$A$2:$AP$1041,28,FALSE)</f>
        <v>52</v>
      </c>
      <c r="I6104" s="99">
        <f>VLOOKUP($J6097,ASBVs!$A$2:$AQ$1041,43,FALSE)</f>
        <v>9</v>
      </c>
      <c r="J6104" s="79"/>
    </row>
    <row r="6105" spans="2:10" ht="12.6" customHeight="1" x14ac:dyDescent="0.3">
      <c r="B6105" s="87" t="s">
        <v>2695</v>
      </c>
      <c r="C6105" s="88"/>
      <c r="D6105" s="89" t="s">
        <v>2699</v>
      </c>
      <c r="E6105" s="90"/>
      <c r="F6105" s="91" t="str">
        <f>VLOOKUP($J6097,ASBVs!$A$2:$F$1041,6,FALSE)</f>
        <v xml:space="preserve">Young Gun </v>
      </c>
      <c r="G6105" s="34" t="s">
        <v>2669</v>
      </c>
      <c r="H6105" s="35" t="str">
        <f>VLOOKUP($J6097,ASBVs!$A$2:$AU$1041,46,FALSE)</f>
        <v>2</v>
      </c>
      <c r="I6105" s="34" t="s">
        <v>2670</v>
      </c>
      <c r="J6105" s="35" t="str">
        <f>VLOOKUP($J6097,ASBVs!$A$2:$AU$1041,47,FALSE)</f>
        <v>1</v>
      </c>
    </row>
    <row r="6106" spans="2:10" ht="12.6" customHeight="1" x14ac:dyDescent="0.3">
      <c r="B6106" s="93">
        <f>VLOOKUP($J6097,ASBVs!$A$2:$AS$1041,45,FALSE)</f>
        <v>125.03</v>
      </c>
      <c r="C6106" s="94"/>
      <c r="D6106" s="93">
        <f>VLOOKUP($J6097,ASBVs!$A$2:$AS$1041,44,FALSE)</f>
        <v>163.11000000000001</v>
      </c>
      <c r="E6106" s="94"/>
      <c r="F6106" s="92"/>
      <c r="G6106" s="34" t="s">
        <v>2671</v>
      </c>
      <c r="H6106" s="35" t="str">
        <f>VLOOKUP($J6097,ASBVs!$A$2:$AW$1041,48,FALSE)</f>
        <v>1</v>
      </c>
      <c r="I6106" s="34" t="s">
        <v>2672</v>
      </c>
      <c r="J6106" s="35">
        <f>VLOOKUP($J6097,ASBVs!$A$2:$AW$1041,49,FALSE)</f>
        <v>3</v>
      </c>
    </row>
    <row r="6107" spans="2:10" ht="12.6" customHeight="1" x14ac:dyDescent="0.3">
      <c r="B6107" s="36" t="s">
        <v>2696</v>
      </c>
      <c r="C6107" s="95" t="str">
        <f>VLOOKUP($J6097,ASBVs!$A$2:$E$1041,5,FALSE)</f>
        <v xml:space="preserve">Individual </v>
      </c>
      <c r="D6107" s="96"/>
      <c r="E6107" s="97" t="s">
        <v>2697</v>
      </c>
      <c r="F6107" s="98"/>
      <c r="G6107" s="74"/>
      <c r="H6107" s="75"/>
      <c r="I6107" s="37" t="s">
        <v>2698</v>
      </c>
      <c r="J6107" s="38"/>
    </row>
    <row r="6109" spans="2:10" ht="12.6" customHeight="1" x14ac:dyDescent="0.3">
      <c r="B6109" s="76" t="s">
        <v>2692</v>
      </c>
      <c r="C6109" s="77"/>
      <c r="D6109" s="20" t="str">
        <f>VLOOKUP($J6109,ASBVs!$A$2:$B$1041,2,FALSE)</f>
        <v>226587</v>
      </c>
      <c r="E6109" s="21"/>
      <c r="F6109" s="22" t="str">
        <f>VLOOKUP($J6109,ASBVs!$A$2:$J$1041,10,FALSE)</f>
        <v>Twin</v>
      </c>
      <c r="G6109" s="78" t="str">
        <f>VLOOKUP($J6109,ASBVs!$A$2:$AX$1041,50,FALSE)</f>
        <v xml:space="preserve"> </v>
      </c>
      <c r="H6109" s="79"/>
      <c r="I6109" s="23" t="s">
        <v>2693</v>
      </c>
      <c r="J6109" s="24">
        <v>500</v>
      </c>
    </row>
    <row r="6110" spans="2:10" ht="12.6" customHeight="1" x14ac:dyDescent="0.3">
      <c r="B6110" s="25" t="s">
        <v>2694</v>
      </c>
      <c r="C6110" s="80" t="str">
        <f>VLOOKUP($J6109,ASBVs!$A$2:$H$1041,8,FALSE)</f>
        <v>218823</v>
      </c>
      <c r="D6110" s="80"/>
      <c r="E6110" s="81"/>
      <c r="F6110" s="26" t="s">
        <v>2639</v>
      </c>
      <c r="G6110" s="82">
        <f>VLOOKUP($J6109,ASBVs!$A$2:$I$1041,9,FALSE)</f>
        <v>44735</v>
      </c>
      <c r="H6110" s="83"/>
      <c r="I6110" s="83"/>
      <c r="J6110" s="84"/>
    </row>
    <row r="6111" spans="2:10" ht="12.6" customHeight="1" x14ac:dyDescent="0.3">
      <c r="B6111" s="27" t="s">
        <v>0</v>
      </c>
      <c r="C6111" s="28" t="s">
        <v>1</v>
      </c>
      <c r="D6111" s="28" t="s">
        <v>2</v>
      </c>
      <c r="E6111" s="28" t="s">
        <v>3</v>
      </c>
      <c r="F6111" s="27" t="s">
        <v>4</v>
      </c>
      <c r="G6111" s="28" t="s">
        <v>1093</v>
      </c>
      <c r="H6111" s="28" t="s">
        <v>1092</v>
      </c>
      <c r="I6111" s="28" t="s">
        <v>5</v>
      </c>
      <c r="J6111" s="28" t="s">
        <v>2652</v>
      </c>
    </row>
    <row r="6112" spans="2:10" ht="12.6" customHeight="1" x14ac:dyDescent="0.3">
      <c r="B6112" s="29">
        <f>VLOOKUP($J6109,ASBVs!$A$2:$AP$1041,11,FALSE)</f>
        <v>0.5</v>
      </c>
      <c r="C6112" s="29">
        <f>VLOOKUP($J6109,ASBVs!$A$2:$AP$1041,13,FALSE)</f>
        <v>9.59</v>
      </c>
      <c r="D6112" s="29">
        <f>VLOOKUP($J6109,ASBVs!$A$2:$AP$1041,15,FALSE)</f>
        <v>14.15</v>
      </c>
      <c r="E6112" s="29">
        <f>VLOOKUP($J6109,ASBVs!$A$2:$AP$1041,17,FALSE)</f>
        <v>-0.33</v>
      </c>
      <c r="F6112" s="29">
        <f>VLOOKUP($J6109,ASBVs!$A$2:$AP$1041,19,FALSE)</f>
        <v>1.33</v>
      </c>
      <c r="G6112" s="39">
        <f>VLOOKUP($J6109,ASBVs!$A$2:$AP$1041,41,FALSE)</f>
        <v>0.35</v>
      </c>
      <c r="H6112" s="39">
        <f>VLOOKUP($J6109,ASBVs!$A$2:$AP$1041,39,FALSE)</f>
        <v>0.23</v>
      </c>
      <c r="I6112" s="29">
        <f>VLOOKUP($J6109,ASBVs!$A$2:$AP$1041,21,FALSE)</f>
        <v>0.34</v>
      </c>
      <c r="J6112" s="39">
        <f>VLOOKUP($J6109,ASBVs!$A$2:$AP$1041,31,FALSE)</f>
        <v>0.25</v>
      </c>
    </row>
    <row r="6113" spans="2:10" ht="12.6" customHeight="1" x14ac:dyDescent="0.3">
      <c r="B6113" s="29">
        <f>VLOOKUP($J6109,ASBVs!$A$2:$AP$1041,12,FALSE)</f>
        <v>63</v>
      </c>
      <c r="C6113" s="29">
        <f>VLOOKUP($J6109,ASBVs!$A$2:$AP$1041,14,FALSE)</f>
        <v>68</v>
      </c>
      <c r="D6113" s="29">
        <f>VLOOKUP($J6109,ASBVs!$A$2:$AP$1041,16,FALSE)</f>
        <v>55</v>
      </c>
      <c r="E6113" s="29">
        <f>VLOOKUP($J6109,ASBVs!$A$2:$AP$1041,18,FALSE)</f>
        <v>61</v>
      </c>
      <c r="F6113" s="29">
        <f>VLOOKUP($J6109,ASBVs!$A$2:$AP$1041,20,FALSE)</f>
        <v>62</v>
      </c>
      <c r="G6113" s="29">
        <f>VLOOKUP($J6109,ASBVs!$A$2:$AP$1041,42,FALSE)</f>
        <v>46</v>
      </c>
      <c r="H6113" s="29">
        <f>VLOOKUP($J6109,ASBVs!$A$2:$AP$1041,40,FALSE)</f>
        <v>40</v>
      </c>
      <c r="I6113" s="29">
        <f>VLOOKUP($J6109,ASBVs!$A$2:$AP$1041,22,FALSE)</f>
        <v>49</v>
      </c>
      <c r="J6113" s="29">
        <f>VLOOKUP($J6109,ASBVs!$A$2:$AP$1041,32,FALSE)</f>
        <v>45</v>
      </c>
    </row>
    <row r="6114" spans="2:10" ht="12.6" customHeight="1" x14ac:dyDescent="0.3">
      <c r="B6114" s="31" t="s">
        <v>1089</v>
      </c>
      <c r="C6114" s="27" t="s">
        <v>1090</v>
      </c>
      <c r="D6114" s="27" t="s">
        <v>1091</v>
      </c>
      <c r="E6114" s="27" t="s">
        <v>8</v>
      </c>
      <c r="F6114" s="27" t="s">
        <v>6</v>
      </c>
      <c r="G6114" s="27" t="s">
        <v>7</v>
      </c>
      <c r="H6114" s="27" t="s">
        <v>2638</v>
      </c>
      <c r="I6114" s="85" t="s">
        <v>2700</v>
      </c>
      <c r="J6114" s="86"/>
    </row>
    <row r="6115" spans="2:10" ht="12.6" customHeight="1" x14ac:dyDescent="0.3">
      <c r="B6115" s="30">
        <f>VLOOKUP($J6109,ASBVs!$A$2:$AP$1041,33,FALSE)</f>
        <v>0.04</v>
      </c>
      <c r="C6115" s="30">
        <f>VLOOKUP($J6109,ASBVs!$A$2:$AP$1041,35,FALSE)</f>
        <v>0.14000000000000001</v>
      </c>
      <c r="D6115" s="30">
        <f>VLOOKUP($J6109,ASBVs!$A$2:$AP$1041,37,FALSE)</f>
        <v>0.03</v>
      </c>
      <c r="E6115" s="32">
        <f>VLOOKUP($J6109,ASBVs!$A$2:$AP$1041,29,FALSE)</f>
        <v>5.28</v>
      </c>
      <c r="F6115" s="32">
        <f>VLOOKUP($J6109,ASBVs!$A$2:$AP$1041,23,FALSE)</f>
        <v>-0.22</v>
      </c>
      <c r="G6115" s="32">
        <f>VLOOKUP($J6109,ASBVs!$A$2:$AP$1041,25,FALSE)</f>
        <v>4</v>
      </c>
      <c r="H6115" s="32">
        <f>VLOOKUP($J6109,ASBVs!$A$2:$AP$1041,27,FALSE)</f>
        <v>1.76</v>
      </c>
      <c r="I6115" s="86"/>
      <c r="J6115" s="86"/>
    </row>
    <row r="6116" spans="2:10" ht="12.6" customHeight="1" x14ac:dyDescent="0.3">
      <c r="B6116" s="33">
        <f>VLOOKUP($J6109,ASBVs!$A$2:$AP$1041,34,FALSE)</f>
        <v>35</v>
      </c>
      <c r="C6116" s="33">
        <f>VLOOKUP($J6109,ASBVs!$A$2:$AP$1041,36,FALSE)</f>
        <v>43</v>
      </c>
      <c r="D6116" s="33">
        <f>VLOOKUP($J6109,ASBVs!$A$2:$AP$1041,38,FALSE)</f>
        <v>29</v>
      </c>
      <c r="E6116" s="33">
        <f>VLOOKUP($J6109,ASBVs!$A$2:$AP$1041,30,FALSE)</f>
        <v>57</v>
      </c>
      <c r="F6116" s="33">
        <f>VLOOKUP($J6109,ASBVs!$A$2:$AP$1041,24,FALSE)</f>
        <v>41</v>
      </c>
      <c r="G6116" s="33">
        <f>VLOOKUP($J6109,ASBVs!$A$2:$AP$1041,26,FALSE)</f>
        <v>41</v>
      </c>
      <c r="H6116" s="33">
        <f>VLOOKUP($J6109,ASBVs!$A$2:$AP$1041,28,FALSE)</f>
        <v>46</v>
      </c>
      <c r="I6116" s="99">
        <f>VLOOKUP($J6109,ASBVs!$A$2:$AQ$1041,43,FALSE)</f>
        <v>9.93</v>
      </c>
      <c r="J6116" s="79"/>
    </row>
    <row r="6117" spans="2:10" ht="12.6" customHeight="1" x14ac:dyDescent="0.3">
      <c r="B6117" s="87" t="s">
        <v>2695</v>
      </c>
      <c r="C6117" s="88"/>
      <c r="D6117" s="89" t="s">
        <v>2699</v>
      </c>
      <c r="E6117" s="90"/>
      <c r="F6117" s="91" t="str">
        <f>VLOOKUP($J6109,ASBVs!$A$2:$F$1041,6,FALSE)</f>
        <v xml:space="preserve">Young Gun </v>
      </c>
      <c r="G6117" s="34" t="s">
        <v>2669</v>
      </c>
      <c r="H6117" s="35" t="str">
        <f>VLOOKUP($J6109,ASBVs!$A$2:$AU$1041,46,FALSE)</f>
        <v>2</v>
      </c>
      <c r="I6117" s="34" t="s">
        <v>2670</v>
      </c>
      <c r="J6117" s="35" t="str">
        <f>VLOOKUP($J6109,ASBVs!$A$2:$AU$1041,47,FALSE)</f>
        <v>2</v>
      </c>
    </row>
    <row r="6118" spans="2:10" ht="12.6" customHeight="1" x14ac:dyDescent="0.3">
      <c r="B6118" s="93">
        <f>VLOOKUP($J6109,ASBVs!$A$2:$AS$1041,45,FALSE)</f>
        <v>126.4</v>
      </c>
      <c r="C6118" s="94"/>
      <c r="D6118" s="93">
        <f>VLOOKUP($J6109,ASBVs!$A$2:$AS$1041,44,FALSE)</f>
        <v>161.74</v>
      </c>
      <c r="E6118" s="94"/>
      <c r="F6118" s="92"/>
      <c r="G6118" s="34" t="s">
        <v>2671</v>
      </c>
      <c r="H6118" s="35" t="str">
        <f>VLOOKUP($J6109,ASBVs!$A$2:$AW$1041,48,FALSE)</f>
        <v>2</v>
      </c>
      <c r="I6118" s="34" t="s">
        <v>2672</v>
      </c>
      <c r="J6118" s="35">
        <f>VLOOKUP($J6109,ASBVs!$A$2:$AW$1041,49,FALSE)</f>
        <v>3</v>
      </c>
    </row>
    <row r="6119" spans="2:10" ht="12.6" customHeight="1" x14ac:dyDescent="0.3">
      <c r="B6119" s="36" t="s">
        <v>2696</v>
      </c>
      <c r="C6119" s="95" t="str">
        <f>VLOOKUP($J6109,ASBVs!$A$2:$E$1041,5,FALSE)</f>
        <v xml:space="preserve">Individual </v>
      </c>
      <c r="D6119" s="96"/>
      <c r="E6119" s="97" t="s">
        <v>2697</v>
      </c>
      <c r="F6119" s="98"/>
      <c r="G6119" s="74"/>
      <c r="H6119" s="75"/>
      <c r="I6119" s="37" t="s">
        <v>2698</v>
      </c>
      <c r="J6119" s="38"/>
    </row>
    <row r="6121" spans="2:10" ht="12.6" customHeight="1" x14ac:dyDescent="0.3">
      <c r="B6121" s="76" t="s">
        <v>2692</v>
      </c>
      <c r="C6121" s="77"/>
      <c r="D6121" s="20" t="str">
        <f>VLOOKUP($J6121,ASBVs!$A$2:$B$1041,2,FALSE)</f>
        <v>223210</v>
      </c>
      <c r="E6121" s="21"/>
      <c r="F6121" s="22" t="str">
        <f>VLOOKUP($J6121,ASBVs!$A$2:$J$1041,10,FALSE)</f>
        <v>Twin</v>
      </c>
      <c r="G6121" s="78" t="str">
        <f>VLOOKUP($J6121,ASBVs!$A$2:$AX$1041,50,FALSE)</f>
        <v>«««««</v>
      </c>
      <c r="H6121" s="79"/>
      <c r="I6121" s="23" t="s">
        <v>2693</v>
      </c>
      <c r="J6121" s="24" t="s">
        <v>2176</v>
      </c>
    </row>
    <row r="6122" spans="2:10" ht="12.6" customHeight="1" x14ac:dyDescent="0.3">
      <c r="B6122" s="25" t="s">
        <v>2694</v>
      </c>
      <c r="C6122" s="80" t="str">
        <f>VLOOKUP($J6121,ASBVs!$A$2:$H$1041,8,FALSE)</f>
        <v>193431</v>
      </c>
      <c r="D6122" s="80"/>
      <c r="E6122" s="81"/>
      <c r="F6122" s="26" t="s">
        <v>2639</v>
      </c>
      <c r="G6122" s="82">
        <f>VLOOKUP($J6121,ASBVs!$A$2:$I$1041,9,FALSE)</f>
        <v>44686</v>
      </c>
      <c r="H6122" s="83"/>
      <c r="I6122" s="83"/>
      <c r="J6122" s="84"/>
    </row>
    <row r="6123" spans="2:10" ht="12.6" customHeight="1" x14ac:dyDescent="0.3">
      <c r="B6123" s="27" t="s">
        <v>0</v>
      </c>
      <c r="C6123" s="28" t="s">
        <v>1</v>
      </c>
      <c r="D6123" s="28" t="s">
        <v>2</v>
      </c>
      <c r="E6123" s="28" t="s">
        <v>3</v>
      </c>
      <c r="F6123" s="27" t="s">
        <v>4</v>
      </c>
      <c r="G6123" s="28" t="s">
        <v>1093</v>
      </c>
      <c r="H6123" s="28" t="s">
        <v>1092</v>
      </c>
      <c r="I6123" s="28" t="s">
        <v>5</v>
      </c>
      <c r="J6123" s="28" t="s">
        <v>2652</v>
      </c>
    </row>
    <row r="6124" spans="2:10" ht="12.6" customHeight="1" x14ac:dyDescent="0.3">
      <c r="B6124" s="29">
        <f>VLOOKUP($J6121,ASBVs!$A$2:$AP$1041,11,FALSE)</f>
        <v>0.45</v>
      </c>
      <c r="C6124" s="29">
        <f>VLOOKUP($J6121,ASBVs!$A$2:$AP$1041,13,FALSE)</f>
        <v>7.94</v>
      </c>
      <c r="D6124" s="29">
        <f>VLOOKUP($J6121,ASBVs!$A$2:$AP$1041,15,FALSE)</f>
        <v>12.46</v>
      </c>
      <c r="E6124" s="29">
        <f>VLOOKUP($J6121,ASBVs!$A$2:$AP$1041,17,FALSE)</f>
        <v>0.64</v>
      </c>
      <c r="F6124" s="29">
        <f>VLOOKUP($J6121,ASBVs!$A$2:$AP$1041,19,FALSE)</f>
        <v>2.48</v>
      </c>
      <c r="G6124" s="39">
        <f>VLOOKUP($J6121,ASBVs!$A$2:$AP$1041,41,FALSE)</f>
        <v>0.35</v>
      </c>
      <c r="H6124" s="39">
        <f>VLOOKUP($J6121,ASBVs!$A$2:$AP$1041,39,FALSE)</f>
        <v>0.23</v>
      </c>
      <c r="I6124" s="29">
        <f>VLOOKUP($J6121,ASBVs!$A$2:$AP$1041,21,FALSE)</f>
        <v>0.3</v>
      </c>
      <c r="J6124" s="39">
        <f>VLOOKUP($J6121,ASBVs!$A$2:$AP$1041,31,FALSE)</f>
        <v>0.25</v>
      </c>
    </row>
    <row r="6125" spans="2:10" ht="12.6" customHeight="1" x14ac:dyDescent="0.3">
      <c r="B6125" s="29">
        <f>VLOOKUP($J6121,ASBVs!$A$2:$AP$1041,12,FALSE)</f>
        <v>66</v>
      </c>
      <c r="C6125" s="29">
        <f>VLOOKUP($J6121,ASBVs!$A$2:$AP$1041,14,FALSE)</f>
        <v>72</v>
      </c>
      <c r="D6125" s="29">
        <f>VLOOKUP($J6121,ASBVs!$A$2:$AP$1041,16,FALSE)</f>
        <v>63</v>
      </c>
      <c r="E6125" s="29">
        <f>VLOOKUP($J6121,ASBVs!$A$2:$AP$1041,18,FALSE)</f>
        <v>71</v>
      </c>
      <c r="F6125" s="29">
        <f>VLOOKUP($J6121,ASBVs!$A$2:$AP$1041,20,FALSE)</f>
        <v>69</v>
      </c>
      <c r="G6125" s="29">
        <f>VLOOKUP($J6121,ASBVs!$A$2:$AP$1041,42,FALSE)</f>
        <v>55</v>
      </c>
      <c r="H6125" s="29">
        <f>VLOOKUP($J6121,ASBVs!$A$2:$AP$1041,40,FALSE)</f>
        <v>48</v>
      </c>
      <c r="I6125" s="29">
        <f>VLOOKUP($J6121,ASBVs!$A$2:$AP$1041,22,FALSE)</f>
        <v>61</v>
      </c>
      <c r="J6125" s="29">
        <f>VLOOKUP($J6121,ASBVs!$A$2:$AP$1041,32,FALSE)</f>
        <v>53</v>
      </c>
    </row>
    <row r="6126" spans="2:10" ht="12.6" customHeight="1" x14ac:dyDescent="0.3">
      <c r="B6126" s="31" t="s">
        <v>1089</v>
      </c>
      <c r="C6126" s="27" t="s">
        <v>1090</v>
      </c>
      <c r="D6126" s="27" t="s">
        <v>1091</v>
      </c>
      <c r="E6126" s="27" t="s">
        <v>8</v>
      </c>
      <c r="F6126" s="27" t="s">
        <v>6</v>
      </c>
      <c r="G6126" s="27" t="s">
        <v>7</v>
      </c>
      <c r="H6126" s="27" t="s">
        <v>2638</v>
      </c>
      <c r="I6126" s="85" t="s">
        <v>2700</v>
      </c>
      <c r="J6126" s="86"/>
    </row>
    <row r="6127" spans="2:10" ht="12.6" customHeight="1" x14ac:dyDescent="0.3">
      <c r="B6127" s="30">
        <f>VLOOKUP($J6121,ASBVs!$A$2:$AP$1041,33,FALSE)</f>
        <v>0.05</v>
      </c>
      <c r="C6127" s="30">
        <f>VLOOKUP($J6121,ASBVs!$A$2:$AP$1041,35,FALSE)</f>
        <v>0.16</v>
      </c>
      <c r="D6127" s="30">
        <f>VLOOKUP($J6121,ASBVs!$A$2:$AP$1041,37,FALSE)</f>
        <v>0.02</v>
      </c>
      <c r="E6127" s="32">
        <f>VLOOKUP($J6121,ASBVs!$A$2:$AP$1041,29,FALSE)</f>
        <v>4.34</v>
      </c>
      <c r="F6127" s="32">
        <f>VLOOKUP($J6121,ASBVs!$A$2:$AP$1041,23,FALSE)</f>
        <v>-0.11</v>
      </c>
      <c r="G6127" s="32">
        <f>VLOOKUP($J6121,ASBVs!$A$2:$AP$1041,25,FALSE)</f>
        <v>3.48</v>
      </c>
      <c r="H6127" s="32">
        <f>VLOOKUP($J6121,ASBVs!$A$2:$AP$1041,27,FALSE)</f>
        <v>2.33</v>
      </c>
      <c r="I6127" s="86"/>
      <c r="J6127" s="86"/>
    </row>
    <row r="6128" spans="2:10" ht="12.6" customHeight="1" x14ac:dyDescent="0.3">
      <c r="B6128" s="33">
        <f>VLOOKUP($J6121,ASBVs!$A$2:$AP$1041,34,FALSE)</f>
        <v>43</v>
      </c>
      <c r="C6128" s="33">
        <f>VLOOKUP($J6121,ASBVs!$A$2:$AP$1041,36,FALSE)</f>
        <v>51</v>
      </c>
      <c r="D6128" s="33">
        <f>VLOOKUP($J6121,ASBVs!$A$2:$AP$1041,38,FALSE)</f>
        <v>37</v>
      </c>
      <c r="E6128" s="33">
        <f>VLOOKUP($J6121,ASBVs!$A$2:$AP$1041,30,FALSE)</f>
        <v>62</v>
      </c>
      <c r="F6128" s="33">
        <f>VLOOKUP($J6121,ASBVs!$A$2:$AP$1041,24,FALSE)</f>
        <v>48</v>
      </c>
      <c r="G6128" s="33">
        <f>VLOOKUP($J6121,ASBVs!$A$2:$AP$1041,26,FALSE)</f>
        <v>47</v>
      </c>
      <c r="H6128" s="33">
        <f>VLOOKUP($J6121,ASBVs!$A$2:$AP$1041,28,FALSE)</f>
        <v>55</v>
      </c>
      <c r="I6128" s="99">
        <f>VLOOKUP($J6121,ASBVs!$A$2:$AQ$1041,43,FALSE)</f>
        <v>8.24</v>
      </c>
      <c r="J6128" s="79"/>
    </row>
    <row r="6129" spans="2:10" ht="12.6" customHeight="1" x14ac:dyDescent="0.3">
      <c r="B6129" s="87" t="s">
        <v>2695</v>
      </c>
      <c r="C6129" s="88"/>
      <c r="D6129" s="89" t="s">
        <v>2699</v>
      </c>
      <c r="E6129" s="90"/>
      <c r="F6129" s="91" t="str">
        <f>VLOOKUP($J6121,ASBVs!$A$2:$F$1041,6,FALSE)</f>
        <v xml:space="preserve"> </v>
      </c>
      <c r="G6129" s="34" t="s">
        <v>2669</v>
      </c>
      <c r="H6129" s="35" t="str">
        <f>VLOOKUP($J6121,ASBVs!$A$2:$AU$1041,46,FALSE)</f>
        <v>2</v>
      </c>
      <c r="I6129" s="34" t="s">
        <v>2670</v>
      </c>
      <c r="J6129" s="35" t="str">
        <f>VLOOKUP($J6121,ASBVs!$A$2:$AU$1041,47,FALSE)</f>
        <v>1</v>
      </c>
    </row>
    <row r="6130" spans="2:10" ht="12.6" customHeight="1" x14ac:dyDescent="0.3">
      <c r="B6130" s="93">
        <f>VLOOKUP($J6121,ASBVs!$A$2:$AS$1041,45,FALSE)</f>
        <v>124.77</v>
      </c>
      <c r="C6130" s="94"/>
      <c r="D6130" s="93">
        <f>VLOOKUP($J6121,ASBVs!$A$2:$AS$1041,44,FALSE)</f>
        <v>159.62</v>
      </c>
      <c r="E6130" s="94"/>
      <c r="F6130" s="92"/>
      <c r="G6130" s="34" t="s">
        <v>2671</v>
      </c>
      <c r="H6130" s="35" t="str">
        <f>VLOOKUP($J6121,ASBVs!$A$2:$AW$1041,48,FALSE)</f>
        <v>2</v>
      </c>
      <c r="I6130" s="34" t="s">
        <v>2672</v>
      </c>
      <c r="J6130" s="35">
        <f>VLOOKUP($J6121,ASBVs!$A$2:$AW$1041,49,FALSE)</f>
        <v>4</v>
      </c>
    </row>
    <row r="6131" spans="2:10" ht="12.6" customHeight="1" x14ac:dyDescent="0.3">
      <c r="B6131" s="36" t="s">
        <v>2696</v>
      </c>
      <c r="C6131" s="95" t="str">
        <f>VLOOKUP($J6121,ASBVs!$A$2:$E$1041,5,FALSE)</f>
        <v>Pen of 2</v>
      </c>
      <c r="D6131" s="96"/>
      <c r="E6131" s="97" t="s">
        <v>2697</v>
      </c>
      <c r="F6131" s="98"/>
      <c r="G6131" s="74"/>
      <c r="H6131" s="75"/>
      <c r="I6131" s="37" t="s">
        <v>2698</v>
      </c>
      <c r="J6131" s="38"/>
    </row>
    <row r="6133" spans="2:10" ht="12.6" customHeight="1" x14ac:dyDescent="0.3">
      <c r="B6133" s="76" t="s">
        <v>2692</v>
      </c>
      <c r="C6133" s="77"/>
      <c r="D6133" s="20" t="str">
        <f>VLOOKUP($J6133,ASBVs!$A$2:$B$1041,2,FALSE)</f>
        <v>223209</v>
      </c>
      <c r="E6133" s="21"/>
      <c r="F6133" s="22" t="str">
        <f>VLOOKUP($J6133,ASBVs!$A$2:$J$1041,10,FALSE)</f>
        <v>Twin</v>
      </c>
      <c r="G6133" s="78" t="str">
        <f>VLOOKUP($J6133,ASBVs!$A$2:$AX$1041,50,FALSE)</f>
        <v>«««««</v>
      </c>
      <c r="H6133" s="79"/>
      <c r="I6133" s="23" t="s">
        <v>2693</v>
      </c>
      <c r="J6133" s="24" t="s">
        <v>2177</v>
      </c>
    </row>
    <row r="6134" spans="2:10" ht="12.6" customHeight="1" x14ac:dyDescent="0.3">
      <c r="B6134" s="25" t="s">
        <v>2694</v>
      </c>
      <c r="C6134" s="80" t="str">
        <f>VLOOKUP($J6133,ASBVs!$A$2:$H$1041,8,FALSE)</f>
        <v>193431</v>
      </c>
      <c r="D6134" s="80"/>
      <c r="E6134" s="81"/>
      <c r="F6134" s="26" t="s">
        <v>2639</v>
      </c>
      <c r="G6134" s="82">
        <f>VLOOKUP($J6133,ASBVs!$A$2:$I$1041,9,FALSE)</f>
        <v>44686</v>
      </c>
      <c r="H6134" s="83"/>
      <c r="I6134" s="83"/>
      <c r="J6134" s="84"/>
    </row>
    <row r="6135" spans="2:10" ht="12.6" customHeight="1" x14ac:dyDescent="0.3">
      <c r="B6135" s="27" t="s">
        <v>0</v>
      </c>
      <c r="C6135" s="28" t="s">
        <v>1</v>
      </c>
      <c r="D6135" s="28" t="s">
        <v>2</v>
      </c>
      <c r="E6135" s="28" t="s">
        <v>3</v>
      </c>
      <c r="F6135" s="27" t="s">
        <v>4</v>
      </c>
      <c r="G6135" s="28" t="s">
        <v>1093</v>
      </c>
      <c r="H6135" s="28" t="s">
        <v>1092</v>
      </c>
      <c r="I6135" s="28" t="s">
        <v>5</v>
      </c>
      <c r="J6135" s="28" t="s">
        <v>2652</v>
      </c>
    </row>
    <row r="6136" spans="2:10" ht="12.6" customHeight="1" x14ac:dyDescent="0.3">
      <c r="B6136" s="29">
        <f>VLOOKUP($J6133,ASBVs!$A$2:$AP$1041,11,FALSE)</f>
        <v>0.44</v>
      </c>
      <c r="C6136" s="29">
        <f>VLOOKUP($J6133,ASBVs!$A$2:$AP$1041,13,FALSE)</f>
        <v>8.17</v>
      </c>
      <c r="D6136" s="29">
        <f>VLOOKUP($J6133,ASBVs!$A$2:$AP$1041,15,FALSE)</f>
        <v>13.16</v>
      </c>
      <c r="E6136" s="29">
        <f>VLOOKUP($J6133,ASBVs!$A$2:$AP$1041,17,FALSE)</f>
        <v>0.74</v>
      </c>
      <c r="F6136" s="29">
        <f>VLOOKUP($J6133,ASBVs!$A$2:$AP$1041,19,FALSE)</f>
        <v>2.29</v>
      </c>
      <c r="G6136" s="39">
        <f>VLOOKUP($J6133,ASBVs!$A$2:$AP$1041,41,FALSE)</f>
        <v>0.37</v>
      </c>
      <c r="H6136" s="39">
        <f>VLOOKUP($J6133,ASBVs!$A$2:$AP$1041,39,FALSE)</f>
        <v>0.23</v>
      </c>
      <c r="I6136" s="29">
        <f>VLOOKUP($J6133,ASBVs!$A$2:$AP$1041,21,FALSE)</f>
        <v>0.31</v>
      </c>
      <c r="J6136" s="39">
        <f>VLOOKUP($J6133,ASBVs!$A$2:$AP$1041,31,FALSE)</f>
        <v>0.25</v>
      </c>
    </row>
    <row r="6137" spans="2:10" ht="12.6" customHeight="1" x14ac:dyDescent="0.3">
      <c r="B6137" s="29">
        <f>VLOOKUP($J6133,ASBVs!$A$2:$AP$1041,12,FALSE)</f>
        <v>66</v>
      </c>
      <c r="C6137" s="29">
        <f>VLOOKUP($J6133,ASBVs!$A$2:$AP$1041,14,FALSE)</f>
        <v>72</v>
      </c>
      <c r="D6137" s="29">
        <f>VLOOKUP($J6133,ASBVs!$A$2:$AP$1041,16,FALSE)</f>
        <v>63</v>
      </c>
      <c r="E6137" s="29">
        <f>VLOOKUP($J6133,ASBVs!$A$2:$AP$1041,18,FALSE)</f>
        <v>71</v>
      </c>
      <c r="F6137" s="29">
        <f>VLOOKUP($J6133,ASBVs!$A$2:$AP$1041,20,FALSE)</f>
        <v>69</v>
      </c>
      <c r="G6137" s="29">
        <f>VLOOKUP($J6133,ASBVs!$A$2:$AP$1041,42,FALSE)</f>
        <v>55</v>
      </c>
      <c r="H6137" s="29">
        <f>VLOOKUP($J6133,ASBVs!$A$2:$AP$1041,40,FALSE)</f>
        <v>48</v>
      </c>
      <c r="I6137" s="29">
        <f>VLOOKUP($J6133,ASBVs!$A$2:$AP$1041,22,FALSE)</f>
        <v>61</v>
      </c>
      <c r="J6137" s="29">
        <f>VLOOKUP($J6133,ASBVs!$A$2:$AP$1041,32,FALSE)</f>
        <v>53</v>
      </c>
    </row>
    <row r="6138" spans="2:10" ht="12.6" customHeight="1" x14ac:dyDescent="0.3">
      <c r="B6138" s="31" t="s">
        <v>1089</v>
      </c>
      <c r="C6138" s="27" t="s">
        <v>1090</v>
      </c>
      <c r="D6138" s="27" t="s">
        <v>1091</v>
      </c>
      <c r="E6138" s="27" t="s">
        <v>8</v>
      </c>
      <c r="F6138" s="27" t="s">
        <v>6</v>
      </c>
      <c r="G6138" s="27" t="s">
        <v>7</v>
      </c>
      <c r="H6138" s="27" t="s">
        <v>2638</v>
      </c>
      <c r="I6138" s="85" t="s">
        <v>2700</v>
      </c>
      <c r="J6138" s="86"/>
    </row>
    <row r="6139" spans="2:10" ht="12.6" customHeight="1" x14ac:dyDescent="0.3">
      <c r="B6139" s="30">
        <f>VLOOKUP($J6133,ASBVs!$A$2:$AP$1041,33,FALSE)</f>
        <v>0.05</v>
      </c>
      <c r="C6139" s="30">
        <f>VLOOKUP($J6133,ASBVs!$A$2:$AP$1041,35,FALSE)</f>
        <v>0.16</v>
      </c>
      <c r="D6139" s="30">
        <f>VLOOKUP($J6133,ASBVs!$A$2:$AP$1041,37,FALSE)</f>
        <v>0.02</v>
      </c>
      <c r="E6139" s="32">
        <f>VLOOKUP($J6133,ASBVs!$A$2:$AP$1041,29,FALSE)</f>
        <v>4.2</v>
      </c>
      <c r="F6139" s="32">
        <f>VLOOKUP($J6133,ASBVs!$A$2:$AP$1041,23,FALSE)</f>
        <v>-0.08</v>
      </c>
      <c r="G6139" s="32">
        <f>VLOOKUP($J6133,ASBVs!$A$2:$AP$1041,25,FALSE)</f>
        <v>3.57</v>
      </c>
      <c r="H6139" s="32">
        <f>VLOOKUP($J6133,ASBVs!$A$2:$AP$1041,27,FALSE)</f>
        <v>2.3199999999999998</v>
      </c>
      <c r="I6139" s="86"/>
      <c r="J6139" s="86"/>
    </row>
    <row r="6140" spans="2:10" ht="12.6" customHeight="1" x14ac:dyDescent="0.3">
      <c r="B6140" s="33">
        <f>VLOOKUP($J6133,ASBVs!$A$2:$AP$1041,34,FALSE)</f>
        <v>43</v>
      </c>
      <c r="C6140" s="33">
        <f>VLOOKUP($J6133,ASBVs!$A$2:$AP$1041,36,FALSE)</f>
        <v>51</v>
      </c>
      <c r="D6140" s="33">
        <f>VLOOKUP($J6133,ASBVs!$A$2:$AP$1041,38,FALSE)</f>
        <v>37</v>
      </c>
      <c r="E6140" s="33">
        <f>VLOOKUP($J6133,ASBVs!$A$2:$AP$1041,30,FALSE)</f>
        <v>62</v>
      </c>
      <c r="F6140" s="33">
        <f>VLOOKUP($J6133,ASBVs!$A$2:$AP$1041,24,FALSE)</f>
        <v>48</v>
      </c>
      <c r="G6140" s="33">
        <f>VLOOKUP($J6133,ASBVs!$A$2:$AP$1041,26,FALSE)</f>
        <v>47</v>
      </c>
      <c r="H6140" s="33">
        <f>VLOOKUP($J6133,ASBVs!$A$2:$AP$1041,28,FALSE)</f>
        <v>55</v>
      </c>
      <c r="I6140" s="99">
        <f>VLOOKUP($J6133,ASBVs!$A$2:$AQ$1041,43,FALSE)</f>
        <v>8.48</v>
      </c>
      <c r="J6140" s="79"/>
    </row>
    <row r="6141" spans="2:10" ht="12.6" customHeight="1" x14ac:dyDescent="0.3">
      <c r="B6141" s="87" t="s">
        <v>2695</v>
      </c>
      <c r="C6141" s="88"/>
      <c r="D6141" s="89" t="s">
        <v>2699</v>
      </c>
      <c r="E6141" s="90"/>
      <c r="F6141" s="91" t="str">
        <f>VLOOKUP($J6133,ASBVs!$A$2:$F$1041,6,FALSE)</f>
        <v xml:space="preserve"> </v>
      </c>
      <c r="G6141" s="34" t="s">
        <v>2669</v>
      </c>
      <c r="H6141" s="35" t="str">
        <f>VLOOKUP($J6133,ASBVs!$A$2:$AU$1041,46,FALSE)</f>
        <v>2</v>
      </c>
      <c r="I6141" s="34" t="s">
        <v>2670</v>
      </c>
      <c r="J6141" s="35" t="str">
        <f>VLOOKUP($J6133,ASBVs!$A$2:$AU$1041,47,FALSE)</f>
        <v>2</v>
      </c>
    </row>
    <row r="6142" spans="2:10" ht="12.6" customHeight="1" x14ac:dyDescent="0.3">
      <c r="B6142" s="93">
        <f>VLOOKUP($J6133,ASBVs!$A$2:$AS$1041,45,FALSE)</f>
        <v>124.96</v>
      </c>
      <c r="C6142" s="94"/>
      <c r="D6142" s="93">
        <f>VLOOKUP($J6133,ASBVs!$A$2:$AS$1041,44,FALSE)</f>
        <v>159.5</v>
      </c>
      <c r="E6142" s="94"/>
      <c r="F6142" s="92"/>
      <c r="G6142" s="34" t="s">
        <v>2671</v>
      </c>
      <c r="H6142" s="35" t="str">
        <f>VLOOKUP($J6133,ASBVs!$A$2:$AW$1041,48,FALSE)</f>
        <v>2</v>
      </c>
      <c r="I6142" s="34" t="s">
        <v>2672</v>
      </c>
      <c r="J6142" s="35">
        <f>VLOOKUP($J6133,ASBVs!$A$2:$AW$1041,49,FALSE)</f>
        <v>4</v>
      </c>
    </row>
    <row r="6143" spans="2:10" ht="12.6" customHeight="1" x14ac:dyDescent="0.3">
      <c r="B6143" s="36" t="s">
        <v>2696</v>
      </c>
      <c r="C6143" s="95" t="str">
        <f>VLOOKUP($J6133,ASBVs!$A$2:$E$1041,5,FALSE)</f>
        <v>Pen of 2</v>
      </c>
      <c r="D6143" s="96"/>
      <c r="E6143" s="97" t="s">
        <v>2697</v>
      </c>
      <c r="F6143" s="98"/>
      <c r="G6143" s="74"/>
      <c r="H6143" s="75"/>
      <c r="I6143" s="37" t="s">
        <v>2698</v>
      </c>
      <c r="J6143" s="38"/>
    </row>
    <row r="6145" spans="2:10" ht="12.6" customHeight="1" x14ac:dyDescent="0.3">
      <c r="B6145" s="76" t="s">
        <v>2692</v>
      </c>
      <c r="C6145" s="77"/>
      <c r="D6145" s="20" t="str">
        <f>VLOOKUP($J6145,ASBVs!$A$2:$B$1041,2,FALSE)</f>
        <v>223176</v>
      </c>
      <c r="E6145" s="21"/>
      <c r="F6145" s="22" t="str">
        <f>VLOOKUP($J6145,ASBVs!$A$2:$J$1041,10,FALSE)</f>
        <v>Triplet</v>
      </c>
      <c r="G6145" s="78" t="str">
        <f>VLOOKUP($J6145,ASBVs!$A$2:$AX$1041,50,FALSE)</f>
        <v xml:space="preserve"> </v>
      </c>
      <c r="H6145" s="79"/>
      <c r="I6145" s="23" t="s">
        <v>2693</v>
      </c>
      <c r="J6145" s="24" t="s">
        <v>2178</v>
      </c>
    </row>
    <row r="6146" spans="2:10" ht="12.6" customHeight="1" x14ac:dyDescent="0.3">
      <c r="B6146" s="25" t="s">
        <v>2694</v>
      </c>
      <c r="C6146" s="80" t="str">
        <f>VLOOKUP($J6145,ASBVs!$A$2:$H$1041,8,FALSE)</f>
        <v>205728</v>
      </c>
      <c r="D6146" s="80"/>
      <c r="E6146" s="81"/>
      <c r="F6146" s="26" t="s">
        <v>2639</v>
      </c>
      <c r="G6146" s="82">
        <f>VLOOKUP($J6145,ASBVs!$A$2:$I$1041,9,FALSE)</f>
        <v>44685</v>
      </c>
      <c r="H6146" s="83"/>
      <c r="I6146" s="83"/>
      <c r="J6146" s="84"/>
    </row>
    <row r="6147" spans="2:10" ht="12.6" customHeight="1" x14ac:dyDescent="0.3">
      <c r="B6147" s="27" t="s">
        <v>0</v>
      </c>
      <c r="C6147" s="28" t="s">
        <v>1</v>
      </c>
      <c r="D6147" s="28" t="s">
        <v>2</v>
      </c>
      <c r="E6147" s="28" t="s">
        <v>3</v>
      </c>
      <c r="F6147" s="27" t="s">
        <v>4</v>
      </c>
      <c r="G6147" s="28" t="s">
        <v>1093</v>
      </c>
      <c r="H6147" s="28" t="s">
        <v>1092</v>
      </c>
      <c r="I6147" s="28" t="s">
        <v>5</v>
      </c>
      <c r="J6147" s="28" t="s">
        <v>2652</v>
      </c>
    </row>
    <row r="6148" spans="2:10" ht="12.6" customHeight="1" x14ac:dyDescent="0.3">
      <c r="B6148" s="29">
        <f>VLOOKUP($J6145,ASBVs!$A$2:$AP$1041,11,FALSE)</f>
        <v>0.42</v>
      </c>
      <c r="C6148" s="29">
        <f>VLOOKUP($J6145,ASBVs!$A$2:$AP$1041,13,FALSE)</f>
        <v>8.24</v>
      </c>
      <c r="D6148" s="29">
        <f>VLOOKUP($J6145,ASBVs!$A$2:$AP$1041,15,FALSE)</f>
        <v>16.79</v>
      </c>
      <c r="E6148" s="29">
        <f>VLOOKUP($J6145,ASBVs!$A$2:$AP$1041,17,FALSE)</f>
        <v>-0.02</v>
      </c>
      <c r="F6148" s="29">
        <f>VLOOKUP($J6145,ASBVs!$A$2:$AP$1041,19,FALSE)</f>
        <v>2.12</v>
      </c>
      <c r="G6148" s="39">
        <f>VLOOKUP($J6145,ASBVs!$A$2:$AP$1041,41,FALSE)</f>
        <v>0.47</v>
      </c>
      <c r="H6148" s="39">
        <f>VLOOKUP($J6145,ASBVs!$A$2:$AP$1041,39,FALSE)</f>
        <v>0.28000000000000003</v>
      </c>
      <c r="I6148" s="29">
        <f>VLOOKUP($J6145,ASBVs!$A$2:$AP$1041,21,FALSE)</f>
        <v>0.83</v>
      </c>
      <c r="J6148" s="39">
        <f>VLOOKUP($J6145,ASBVs!$A$2:$AP$1041,31,FALSE)</f>
        <v>0.3</v>
      </c>
    </row>
    <row r="6149" spans="2:10" ht="12.6" customHeight="1" x14ac:dyDescent="0.3">
      <c r="B6149" s="29">
        <f>VLOOKUP($J6145,ASBVs!$A$2:$AP$1041,12,FALSE)</f>
        <v>66</v>
      </c>
      <c r="C6149" s="29">
        <f>VLOOKUP($J6145,ASBVs!$A$2:$AP$1041,14,FALSE)</f>
        <v>72</v>
      </c>
      <c r="D6149" s="29">
        <f>VLOOKUP($J6145,ASBVs!$A$2:$AP$1041,16,FALSE)</f>
        <v>60</v>
      </c>
      <c r="E6149" s="29">
        <f>VLOOKUP($J6145,ASBVs!$A$2:$AP$1041,18,FALSE)</f>
        <v>70</v>
      </c>
      <c r="F6149" s="29">
        <f>VLOOKUP($J6145,ASBVs!$A$2:$AP$1041,20,FALSE)</f>
        <v>68</v>
      </c>
      <c r="G6149" s="29">
        <f>VLOOKUP($J6145,ASBVs!$A$2:$AP$1041,42,FALSE)</f>
        <v>50</v>
      </c>
      <c r="H6149" s="29">
        <f>VLOOKUP($J6145,ASBVs!$A$2:$AP$1041,40,FALSE)</f>
        <v>44</v>
      </c>
      <c r="I6149" s="29">
        <f>VLOOKUP($J6145,ASBVs!$A$2:$AP$1041,22,FALSE)</f>
        <v>54</v>
      </c>
      <c r="J6149" s="29">
        <f>VLOOKUP($J6145,ASBVs!$A$2:$AP$1041,32,FALSE)</f>
        <v>48</v>
      </c>
    </row>
    <row r="6150" spans="2:10" ht="12.6" customHeight="1" x14ac:dyDescent="0.3">
      <c r="B6150" s="31" t="s">
        <v>1089</v>
      </c>
      <c r="C6150" s="27" t="s">
        <v>1090</v>
      </c>
      <c r="D6150" s="27" t="s">
        <v>1091</v>
      </c>
      <c r="E6150" s="27" t="s">
        <v>8</v>
      </c>
      <c r="F6150" s="27" t="s">
        <v>6</v>
      </c>
      <c r="G6150" s="27" t="s">
        <v>7</v>
      </c>
      <c r="H6150" s="27" t="s">
        <v>2638</v>
      </c>
      <c r="I6150" s="85" t="s">
        <v>2700</v>
      </c>
      <c r="J6150" s="86"/>
    </row>
    <row r="6151" spans="2:10" ht="12.6" customHeight="1" x14ac:dyDescent="0.3">
      <c r="B6151" s="30">
        <f>VLOOKUP($J6145,ASBVs!$A$2:$AP$1041,33,FALSE)</f>
        <v>0.05</v>
      </c>
      <c r="C6151" s="30">
        <f>VLOOKUP($J6145,ASBVs!$A$2:$AP$1041,35,FALSE)</f>
        <v>0.3</v>
      </c>
      <c r="D6151" s="30">
        <f>VLOOKUP($J6145,ASBVs!$A$2:$AP$1041,37,FALSE)</f>
        <v>-0.01</v>
      </c>
      <c r="E6151" s="32">
        <f>VLOOKUP($J6145,ASBVs!$A$2:$AP$1041,29,FALSE)</f>
        <v>4.26</v>
      </c>
      <c r="F6151" s="32">
        <f>VLOOKUP($J6145,ASBVs!$A$2:$AP$1041,23,FALSE)</f>
        <v>-0.32</v>
      </c>
      <c r="G6151" s="32">
        <f>VLOOKUP($J6145,ASBVs!$A$2:$AP$1041,25,FALSE)</f>
        <v>2.4500000000000002</v>
      </c>
      <c r="H6151" s="32">
        <f>VLOOKUP($J6145,ASBVs!$A$2:$AP$1041,27,FALSE)</f>
        <v>2.2599999999999998</v>
      </c>
      <c r="I6151" s="86"/>
      <c r="J6151" s="86"/>
    </row>
    <row r="6152" spans="2:10" ht="12.6" customHeight="1" x14ac:dyDescent="0.3">
      <c r="B6152" s="33">
        <f>VLOOKUP($J6145,ASBVs!$A$2:$AP$1041,34,FALSE)</f>
        <v>39</v>
      </c>
      <c r="C6152" s="33">
        <f>VLOOKUP($J6145,ASBVs!$A$2:$AP$1041,36,FALSE)</f>
        <v>47</v>
      </c>
      <c r="D6152" s="33">
        <f>VLOOKUP($J6145,ASBVs!$A$2:$AP$1041,38,FALSE)</f>
        <v>33</v>
      </c>
      <c r="E6152" s="33">
        <f>VLOOKUP($J6145,ASBVs!$A$2:$AP$1041,30,FALSE)</f>
        <v>61</v>
      </c>
      <c r="F6152" s="33">
        <f>VLOOKUP($J6145,ASBVs!$A$2:$AP$1041,24,FALSE)</f>
        <v>43</v>
      </c>
      <c r="G6152" s="33">
        <f>VLOOKUP($J6145,ASBVs!$A$2:$AP$1041,26,FALSE)</f>
        <v>43</v>
      </c>
      <c r="H6152" s="33">
        <f>VLOOKUP($J6145,ASBVs!$A$2:$AP$1041,28,FALSE)</f>
        <v>53</v>
      </c>
      <c r="I6152" s="99">
        <f>VLOOKUP($J6145,ASBVs!$A$2:$AQ$1041,43,FALSE)</f>
        <v>9.07</v>
      </c>
      <c r="J6152" s="79"/>
    </row>
    <row r="6153" spans="2:10" ht="12.6" customHeight="1" x14ac:dyDescent="0.3">
      <c r="B6153" s="87" t="s">
        <v>2695</v>
      </c>
      <c r="C6153" s="88"/>
      <c r="D6153" s="89" t="s">
        <v>2699</v>
      </c>
      <c r="E6153" s="90"/>
      <c r="F6153" s="91" t="str">
        <f>VLOOKUP($J6145,ASBVs!$A$2:$F$1041,6,FALSE)</f>
        <v xml:space="preserve"> </v>
      </c>
      <c r="G6153" s="34" t="s">
        <v>2669</v>
      </c>
      <c r="H6153" s="35" t="str">
        <f>VLOOKUP($J6145,ASBVs!$A$2:$AU$1041,46,FALSE)</f>
        <v>1</v>
      </c>
      <c r="I6153" s="34" t="s">
        <v>2670</v>
      </c>
      <c r="J6153" s="35" t="str">
        <f>VLOOKUP($J6145,ASBVs!$A$2:$AU$1041,47,FALSE)</f>
        <v>1</v>
      </c>
    </row>
    <row r="6154" spans="2:10" ht="12.6" customHeight="1" x14ac:dyDescent="0.3">
      <c r="B6154" s="93">
        <f>VLOOKUP($J6145,ASBVs!$A$2:$AS$1041,45,FALSE)</f>
        <v>123.76</v>
      </c>
      <c r="C6154" s="94"/>
      <c r="D6154" s="93">
        <f>VLOOKUP($J6145,ASBVs!$A$2:$AS$1041,44,FALSE)</f>
        <v>164.41</v>
      </c>
      <c r="E6154" s="94"/>
      <c r="F6154" s="92"/>
      <c r="G6154" s="34" t="s">
        <v>2671</v>
      </c>
      <c r="H6154" s="35" t="str">
        <f>VLOOKUP($J6145,ASBVs!$A$2:$AW$1041,48,FALSE)</f>
        <v>1</v>
      </c>
      <c r="I6154" s="34" t="s">
        <v>2672</v>
      </c>
      <c r="J6154" s="35">
        <f>VLOOKUP($J6145,ASBVs!$A$2:$AW$1041,49,FALSE)</f>
        <v>3</v>
      </c>
    </row>
    <row r="6155" spans="2:10" ht="12.6" customHeight="1" x14ac:dyDescent="0.3">
      <c r="B6155" s="36" t="s">
        <v>2696</v>
      </c>
      <c r="C6155" s="95" t="str">
        <f>VLOOKUP($J6145,ASBVs!$A$2:$E$1041,5,FALSE)</f>
        <v>Pen of 2</v>
      </c>
      <c r="D6155" s="96"/>
      <c r="E6155" s="97" t="s">
        <v>2697</v>
      </c>
      <c r="F6155" s="98"/>
      <c r="G6155" s="74"/>
      <c r="H6155" s="75"/>
      <c r="I6155" s="37" t="s">
        <v>2698</v>
      </c>
      <c r="J6155" s="38"/>
    </row>
    <row r="6157" spans="2:10" ht="12.6" customHeight="1" x14ac:dyDescent="0.3">
      <c r="B6157" s="76" t="s">
        <v>2692</v>
      </c>
      <c r="C6157" s="77"/>
      <c r="D6157" s="20" t="str">
        <f>VLOOKUP($J6157,ASBVs!$A$2:$B$1041,2,FALSE)</f>
        <v>223175</v>
      </c>
      <c r="E6157" s="21"/>
      <c r="F6157" s="22" t="str">
        <f>VLOOKUP($J6157,ASBVs!$A$2:$J$1041,10,FALSE)</f>
        <v>Triplet</v>
      </c>
      <c r="G6157" s="78" t="str">
        <f>VLOOKUP($J6157,ASBVs!$A$2:$AX$1041,50,FALSE)</f>
        <v xml:space="preserve"> </v>
      </c>
      <c r="H6157" s="79"/>
      <c r="I6157" s="23" t="s">
        <v>2693</v>
      </c>
      <c r="J6157" s="24" t="s">
        <v>2179</v>
      </c>
    </row>
    <row r="6158" spans="2:10" ht="12.6" customHeight="1" x14ac:dyDescent="0.3">
      <c r="B6158" s="25" t="s">
        <v>2694</v>
      </c>
      <c r="C6158" s="80" t="str">
        <f>VLOOKUP($J6157,ASBVs!$A$2:$H$1041,8,FALSE)</f>
        <v>205728</v>
      </c>
      <c r="D6158" s="80"/>
      <c r="E6158" s="81"/>
      <c r="F6158" s="26" t="s">
        <v>2639</v>
      </c>
      <c r="G6158" s="82">
        <f>VLOOKUP($J6157,ASBVs!$A$2:$I$1041,9,FALSE)</f>
        <v>44685</v>
      </c>
      <c r="H6158" s="83"/>
      <c r="I6158" s="83"/>
      <c r="J6158" s="84"/>
    </row>
    <row r="6159" spans="2:10" ht="12.6" customHeight="1" x14ac:dyDescent="0.3">
      <c r="B6159" s="27" t="s">
        <v>0</v>
      </c>
      <c r="C6159" s="28" t="s">
        <v>1</v>
      </c>
      <c r="D6159" s="28" t="s">
        <v>2</v>
      </c>
      <c r="E6159" s="28" t="s">
        <v>3</v>
      </c>
      <c r="F6159" s="27" t="s">
        <v>4</v>
      </c>
      <c r="G6159" s="28" t="s">
        <v>1093</v>
      </c>
      <c r="H6159" s="28" t="s">
        <v>1092</v>
      </c>
      <c r="I6159" s="28" t="s">
        <v>5</v>
      </c>
      <c r="J6159" s="28" t="s">
        <v>2652</v>
      </c>
    </row>
    <row r="6160" spans="2:10" ht="12.6" customHeight="1" x14ac:dyDescent="0.3">
      <c r="B6160" s="29">
        <f>VLOOKUP($J6157,ASBVs!$A$2:$AP$1041,11,FALSE)</f>
        <v>0.4</v>
      </c>
      <c r="C6160" s="29">
        <f>VLOOKUP($J6157,ASBVs!$A$2:$AP$1041,13,FALSE)</f>
        <v>8.17</v>
      </c>
      <c r="D6160" s="29">
        <f>VLOOKUP($J6157,ASBVs!$A$2:$AP$1041,15,FALSE)</f>
        <v>16.87</v>
      </c>
      <c r="E6160" s="29">
        <f>VLOOKUP($J6157,ASBVs!$A$2:$AP$1041,17,FALSE)</f>
        <v>0.23</v>
      </c>
      <c r="F6160" s="29">
        <f>VLOOKUP($J6157,ASBVs!$A$2:$AP$1041,19,FALSE)</f>
        <v>2.36</v>
      </c>
      <c r="G6160" s="39">
        <f>VLOOKUP($J6157,ASBVs!$A$2:$AP$1041,41,FALSE)</f>
        <v>0.48</v>
      </c>
      <c r="H6160" s="39">
        <f>VLOOKUP($J6157,ASBVs!$A$2:$AP$1041,39,FALSE)</f>
        <v>0.26</v>
      </c>
      <c r="I6160" s="29">
        <f>VLOOKUP($J6157,ASBVs!$A$2:$AP$1041,21,FALSE)</f>
        <v>0.83</v>
      </c>
      <c r="J6160" s="39">
        <f>VLOOKUP($J6157,ASBVs!$A$2:$AP$1041,31,FALSE)</f>
        <v>0.31</v>
      </c>
    </row>
    <row r="6161" spans="2:10" ht="12.6" customHeight="1" x14ac:dyDescent="0.3">
      <c r="B6161" s="29">
        <f>VLOOKUP($J6157,ASBVs!$A$2:$AP$1041,12,FALSE)</f>
        <v>66</v>
      </c>
      <c r="C6161" s="29">
        <f>VLOOKUP($J6157,ASBVs!$A$2:$AP$1041,14,FALSE)</f>
        <v>72</v>
      </c>
      <c r="D6161" s="29">
        <f>VLOOKUP($J6157,ASBVs!$A$2:$AP$1041,16,FALSE)</f>
        <v>60</v>
      </c>
      <c r="E6161" s="29">
        <f>VLOOKUP($J6157,ASBVs!$A$2:$AP$1041,18,FALSE)</f>
        <v>70</v>
      </c>
      <c r="F6161" s="29">
        <f>VLOOKUP($J6157,ASBVs!$A$2:$AP$1041,20,FALSE)</f>
        <v>68</v>
      </c>
      <c r="G6161" s="29">
        <f>VLOOKUP($J6157,ASBVs!$A$2:$AP$1041,42,FALSE)</f>
        <v>50</v>
      </c>
      <c r="H6161" s="29">
        <f>VLOOKUP($J6157,ASBVs!$A$2:$AP$1041,40,FALSE)</f>
        <v>44</v>
      </c>
      <c r="I6161" s="29">
        <f>VLOOKUP($J6157,ASBVs!$A$2:$AP$1041,22,FALSE)</f>
        <v>54</v>
      </c>
      <c r="J6161" s="29">
        <f>VLOOKUP($J6157,ASBVs!$A$2:$AP$1041,32,FALSE)</f>
        <v>48</v>
      </c>
    </row>
    <row r="6162" spans="2:10" ht="12.6" customHeight="1" x14ac:dyDescent="0.3">
      <c r="B6162" s="31" t="s">
        <v>1089</v>
      </c>
      <c r="C6162" s="27" t="s">
        <v>1090</v>
      </c>
      <c r="D6162" s="27" t="s">
        <v>1091</v>
      </c>
      <c r="E6162" s="27" t="s">
        <v>8</v>
      </c>
      <c r="F6162" s="27" t="s">
        <v>6</v>
      </c>
      <c r="G6162" s="27" t="s">
        <v>7</v>
      </c>
      <c r="H6162" s="27" t="s">
        <v>2638</v>
      </c>
      <c r="I6162" s="85" t="s">
        <v>2700</v>
      </c>
      <c r="J6162" s="86"/>
    </row>
    <row r="6163" spans="2:10" ht="12.6" customHeight="1" x14ac:dyDescent="0.3">
      <c r="B6163" s="30">
        <f>VLOOKUP($J6157,ASBVs!$A$2:$AP$1041,33,FALSE)</f>
        <v>0.05</v>
      </c>
      <c r="C6163" s="30">
        <f>VLOOKUP($J6157,ASBVs!$A$2:$AP$1041,35,FALSE)</f>
        <v>0.28999999999999998</v>
      </c>
      <c r="D6163" s="30">
        <f>VLOOKUP($J6157,ASBVs!$A$2:$AP$1041,37,FALSE)</f>
        <v>-0.01</v>
      </c>
      <c r="E6163" s="32">
        <f>VLOOKUP($J6157,ASBVs!$A$2:$AP$1041,29,FALSE)</f>
        <v>4.16</v>
      </c>
      <c r="F6163" s="32">
        <f>VLOOKUP($J6157,ASBVs!$A$2:$AP$1041,23,FALSE)</f>
        <v>-0.28999999999999998</v>
      </c>
      <c r="G6163" s="32">
        <f>VLOOKUP($J6157,ASBVs!$A$2:$AP$1041,25,FALSE)</f>
        <v>2.13</v>
      </c>
      <c r="H6163" s="32">
        <f>VLOOKUP($J6157,ASBVs!$A$2:$AP$1041,27,FALSE)</f>
        <v>2.46</v>
      </c>
      <c r="I6163" s="86"/>
      <c r="J6163" s="86"/>
    </row>
    <row r="6164" spans="2:10" ht="12.6" customHeight="1" x14ac:dyDescent="0.3">
      <c r="B6164" s="33">
        <f>VLOOKUP($J6157,ASBVs!$A$2:$AP$1041,34,FALSE)</f>
        <v>39</v>
      </c>
      <c r="C6164" s="33">
        <f>VLOOKUP($J6157,ASBVs!$A$2:$AP$1041,36,FALSE)</f>
        <v>47</v>
      </c>
      <c r="D6164" s="33">
        <f>VLOOKUP($J6157,ASBVs!$A$2:$AP$1041,38,FALSE)</f>
        <v>33</v>
      </c>
      <c r="E6164" s="33">
        <f>VLOOKUP($J6157,ASBVs!$A$2:$AP$1041,30,FALSE)</f>
        <v>61</v>
      </c>
      <c r="F6164" s="33">
        <f>VLOOKUP($J6157,ASBVs!$A$2:$AP$1041,24,FALSE)</f>
        <v>43</v>
      </c>
      <c r="G6164" s="33">
        <f>VLOOKUP($J6157,ASBVs!$A$2:$AP$1041,26,FALSE)</f>
        <v>43</v>
      </c>
      <c r="H6164" s="33">
        <f>VLOOKUP($J6157,ASBVs!$A$2:$AP$1041,28,FALSE)</f>
        <v>53</v>
      </c>
      <c r="I6164" s="99">
        <f>VLOOKUP($J6157,ASBVs!$A$2:$AQ$1041,43,FALSE)</f>
        <v>9</v>
      </c>
      <c r="J6164" s="79"/>
    </row>
    <row r="6165" spans="2:10" ht="12.6" customHeight="1" x14ac:dyDescent="0.3">
      <c r="B6165" s="87" t="s">
        <v>2695</v>
      </c>
      <c r="C6165" s="88"/>
      <c r="D6165" s="89" t="s">
        <v>2699</v>
      </c>
      <c r="E6165" s="90"/>
      <c r="F6165" s="91" t="str">
        <f>VLOOKUP($J6157,ASBVs!$A$2:$F$1041,6,FALSE)</f>
        <v xml:space="preserve"> </v>
      </c>
      <c r="G6165" s="34" t="s">
        <v>2669</v>
      </c>
      <c r="H6165" s="35" t="str">
        <f>VLOOKUP($J6157,ASBVs!$A$2:$AU$1041,46,FALSE)</f>
        <v>1</v>
      </c>
      <c r="I6165" s="34" t="s">
        <v>2670</v>
      </c>
      <c r="J6165" s="35" t="str">
        <f>VLOOKUP($J6157,ASBVs!$A$2:$AU$1041,47,FALSE)</f>
        <v>1</v>
      </c>
    </row>
    <row r="6166" spans="2:10" ht="12.6" customHeight="1" x14ac:dyDescent="0.3">
      <c r="B6166" s="93">
        <f>VLOOKUP($J6157,ASBVs!$A$2:$AS$1041,45,FALSE)</f>
        <v>123.14</v>
      </c>
      <c r="C6166" s="94"/>
      <c r="D6166" s="93">
        <f>VLOOKUP($J6157,ASBVs!$A$2:$AS$1041,44,FALSE)</f>
        <v>164.96</v>
      </c>
      <c r="E6166" s="94"/>
      <c r="F6166" s="92"/>
      <c r="G6166" s="34" t="s">
        <v>2671</v>
      </c>
      <c r="H6166" s="35" t="str">
        <f>VLOOKUP($J6157,ASBVs!$A$2:$AW$1041,48,FALSE)</f>
        <v>3</v>
      </c>
      <c r="I6166" s="34" t="s">
        <v>2672</v>
      </c>
      <c r="J6166" s="35">
        <f>VLOOKUP($J6157,ASBVs!$A$2:$AW$1041,49,FALSE)</f>
        <v>2</v>
      </c>
    </row>
    <row r="6167" spans="2:10" ht="12.6" customHeight="1" x14ac:dyDescent="0.3">
      <c r="B6167" s="36" t="s">
        <v>2696</v>
      </c>
      <c r="C6167" s="95" t="str">
        <f>VLOOKUP($J6157,ASBVs!$A$2:$E$1041,5,FALSE)</f>
        <v>Pen of 2</v>
      </c>
      <c r="D6167" s="96"/>
      <c r="E6167" s="97" t="s">
        <v>2697</v>
      </c>
      <c r="F6167" s="98"/>
      <c r="G6167" s="74"/>
      <c r="H6167" s="75"/>
      <c r="I6167" s="37" t="s">
        <v>2698</v>
      </c>
      <c r="J6167" s="38"/>
    </row>
    <row r="6169" spans="2:10" ht="12.6" customHeight="1" x14ac:dyDescent="0.3">
      <c r="B6169" s="76" t="s">
        <v>2692</v>
      </c>
      <c r="C6169" s="77"/>
      <c r="D6169" s="20" t="str">
        <f>VLOOKUP($J6169,ASBVs!$A$2:$B$1041,2,FALSE)</f>
        <v>223364</v>
      </c>
      <c r="E6169" s="21"/>
      <c r="F6169" s="22" t="str">
        <f>VLOOKUP($J6169,ASBVs!$A$2:$J$1041,10,FALSE)</f>
        <v>Twin</v>
      </c>
      <c r="G6169" s="78" t="str">
        <f>VLOOKUP($J6169,ASBVs!$A$2:$AX$1041,50,FALSE)</f>
        <v xml:space="preserve"> </v>
      </c>
      <c r="H6169" s="79"/>
      <c r="I6169" s="23" t="s">
        <v>2693</v>
      </c>
      <c r="J6169" s="24" t="s">
        <v>2180</v>
      </c>
    </row>
    <row r="6170" spans="2:10" ht="12.6" customHeight="1" x14ac:dyDescent="0.3">
      <c r="B6170" s="25" t="s">
        <v>2694</v>
      </c>
      <c r="C6170" s="80" t="str">
        <f>VLOOKUP($J6169,ASBVs!$A$2:$H$1041,8,FALSE)</f>
        <v>205728</v>
      </c>
      <c r="D6170" s="80"/>
      <c r="E6170" s="81"/>
      <c r="F6170" s="26" t="s">
        <v>2639</v>
      </c>
      <c r="G6170" s="82">
        <f>VLOOKUP($J6169,ASBVs!$A$2:$I$1041,9,FALSE)</f>
        <v>44693</v>
      </c>
      <c r="H6170" s="83"/>
      <c r="I6170" s="83"/>
      <c r="J6170" s="84"/>
    </row>
    <row r="6171" spans="2:10" ht="12.6" customHeight="1" x14ac:dyDescent="0.3">
      <c r="B6171" s="27" t="s">
        <v>0</v>
      </c>
      <c r="C6171" s="28" t="s">
        <v>1</v>
      </c>
      <c r="D6171" s="28" t="s">
        <v>2</v>
      </c>
      <c r="E6171" s="28" t="s">
        <v>3</v>
      </c>
      <c r="F6171" s="27" t="s">
        <v>4</v>
      </c>
      <c r="G6171" s="28" t="s">
        <v>1093</v>
      </c>
      <c r="H6171" s="28" t="s">
        <v>1092</v>
      </c>
      <c r="I6171" s="28" t="s">
        <v>5</v>
      </c>
      <c r="J6171" s="28" t="s">
        <v>2652</v>
      </c>
    </row>
    <row r="6172" spans="2:10" ht="12.6" customHeight="1" x14ac:dyDescent="0.3">
      <c r="B6172" s="29">
        <f>VLOOKUP($J6169,ASBVs!$A$2:$AP$1041,11,FALSE)</f>
        <v>0.4</v>
      </c>
      <c r="C6172" s="29">
        <f>VLOOKUP($J6169,ASBVs!$A$2:$AP$1041,13,FALSE)</f>
        <v>8.51</v>
      </c>
      <c r="D6172" s="29">
        <f>VLOOKUP($J6169,ASBVs!$A$2:$AP$1041,15,FALSE)</f>
        <v>15.93</v>
      </c>
      <c r="E6172" s="29">
        <f>VLOOKUP($J6169,ASBVs!$A$2:$AP$1041,17,FALSE)</f>
        <v>0.22</v>
      </c>
      <c r="F6172" s="29">
        <f>VLOOKUP($J6169,ASBVs!$A$2:$AP$1041,19,FALSE)</f>
        <v>2.38</v>
      </c>
      <c r="G6172" s="39">
        <f>VLOOKUP($J6169,ASBVs!$A$2:$AP$1041,41,FALSE)</f>
        <v>0.44</v>
      </c>
      <c r="H6172" s="39">
        <f>VLOOKUP($J6169,ASBVs!$A$2:$AP$1041,39,FALSE)</f>
        <v>0.26</v>
      </c>
      <c r="I6172" s="29">
        <f>VLOOKUP($J6169,ASBVs!$A$2:$AP$1041,21,FALSE)</f>
        <v>0.25</v>
      </c>
      <c r="J6172" s="39">
        <f>VLOOKUP($J6169,ASBVs!$A$2:$AP$1041,31,FALSE)</f>
        <v>0.26</v>
      </c>
    </row>
    <row r="6173" spans="2:10" ht="12.6" customHeight="1" x14ac:dyDescent="0.3">
      <c r="B6173" s="29">
        <f>VLOOKUP($J6169,ASBVs!$A$2:$AP$1041,12,FALSE)</f>
        <v>66</v>
      </c>
      <c r="C6173" s="29">
        <f>VLOOKUP($J6169,ASBVs!$A$2:$AP$1041,14,FALSE)</f>
        <v>71</v>
      </c>
      <c r="D6173" s="29">
        <f>VLOOKUP($J6169,ASBVs!$A$2:$AP$1041,16,FALSE)</f>
        <v>59</v>
      </c>
      <c r="E6173" s="29">
        <f>VLOOKUP($J6169,ASBVs!$A$2:$AP$1041,18,FALSE)</f>
        <v>70</v>
      </c>
      <c r="F6173" s="29">
        <f>VLOOKUP($J6169,ASBVs!$A$2:$AP$1041,20,FALSE)</f>
        <v>68</v>
      </c>
      <c r="G6173" s="29">
        <f>VLOOKUP($J6169,ASBVs!$A$2:$AP$1041,42,FALSE)</f>
        <v>47</v>
      </c>
      <c r="H6173" s="29">
        <f>VLOOKUP($J6169,ASBVs!$A$2:$AP$1041,40,FALSE)</f>
        <v>42</v>
      </c>
      <c r="I6173" s="29">
        <f>VLOOKUP($J6169,ASBVs!$A$2:$AP$1041,22,FALSE)</f>
        <v>51</v>
      </c>
      <c r="J6173" s="29">
        <f>VLOOKUP($J6169,ASBVs!$A$2:$AP$1041,32,FALSE)</f>
        <v>46</v>
      </c>
    </row>
    <row r="6174" spans="2:10" ht="12.6" customHeight="1" x14ac:dyDescent="0.3">
      <c r="B6174" s="31" t="s">
        <v>1089</v>
      </c>
      <c r="C6174" s="27" t="s">
        <v>1090</v>
      </c>
      <c r="D6174" s="27" t="s">
        <v>1091</v>
      </c>
      <c r="E6174" s="27" t="s">
        <v>8</v>
      </c>
      <c r="F6174" s="27" t="s">
        <v>6</v>
      </c>
      <c r="G6174" s="27" t="s">
        <v>7</v>
      </c>
      <c r="H6174" s="27" t="s">
        <v>2638</v>
      </c>
      <c r="I6174" s="85" t="s">
        <v>2700</v>
      </c>
      <c r="J6174" s="86"/>
    </row>
    <row r="6175" spans="2:10" ht="12.6" customHeight="1" x14ac:dyDescent="0.3">
      <c r="B6175" s="30">
        <f>VLOOKUP($J6169,ASBVs!$A$2:$AP$1041,33,FALSE)</f>
        <v>0.05</v>
      </c>
      <c r="C6175" s="30">
        <f>VLOOKUP($J6169,ASBVs!$A$2:$AP$1041,35,FALSE)</f>
        <v>0.31</v>
      </c>
      <c r="D6175" s="30">
        <f>VLOOKUP($J6169,ASBVs!$A$2:$AP$1041,37,FALSE)</f>
        <v>-0.02</v>
      </c>
      <c r="E6175" s="32">
        <f>VLOOKUP($J6169,ASBVs!$A$2:$AP$1041,29,FALSE)</f>
        <v>4.6500000000000004</v>
      </c>
      <c r="F6175" s="32">
        <f>VLOOKUP($J6169,ASBVs!$A$2:$AP$1041,23,FALSE)</f>
        <v>-0.41</v>
      </c>
      <c r="G6175" s="32">
        <f>VLOOKUP($J6169,ASBVs!$A$2:$AP$1041,25,FALSE)</f>
        <v>2.86</v>
      </c>
      <c r="H6175" s="32">
        <f>VLOOKUP($J6169,ASBVs!$A$2:$AP$1041,27,FALSE)</f>
        <v>2.4300000000000002</v>
      </c>
      <c r="I6175" s="86"/>
      <c r="J6175" s="86"/>
    </row>
    <row r="6176" spans="2:10" ht="12.6" customHeight="1" x14ac:dyDescent="0.3">
      <c r="B6176" s="33">
        <f>VLOOKUP($J6169,ASBVs!$A$2:$AP$1041,34,FALSE)</f>
        <v>38</v>
      </c>
      <c r="C6176" s="33">
        <f>VLOOKUP($J6169,ASBVs!$A$2:$AP$1041,36,FALSE)</f>
        <v>45</v>
      </c>
      <c r="D6176" s="33">
        <f>VLOOKUP($J6169,ASBVs!$A$2:$AP$1041,38,FALSE)</f>
        <v>32</v>
      </c>
      <c r="E6176" s="33">
        <f>VLOOKUP($J6169,ASBVs!$A$2:$AP$1041,30,FALSE)</f>
        <v>61</v>
      </c>
      <c r="F6176" s="33">
        <f>VLOOKUP($J6169,ASBVs!$A$2:$AP$1041,24,FALSE)</f>
        <v>43</v>
      </c>
      <c r="G6176" s="33">
        <f>VLOOKUP($J6169,ASBVs!$A$2:$AP$1041,26,FALSE)</f>
        <v>43</v>
      </c>
      <c r="H6176" s="33">
        <f>VLOOKUP($J6169,ASBVs!$A$2:$AP$1041,28,FALSE)</f>
        <v>52</v>
      </c>
      <c r="I6176" s="99">
        <f>VLOOKUP($J6169,ASBVs!$A$2:$AQ$1041,43,FALSE)</f>
        <v>8.76</v>
      </c>
      <c r="J6176" s="79"/>
    </row>
    <row r="6177" spans="2:10" ht="12.6" customHeight="1" x14ac:dyDescent="0.3">
      <c r="B6177" s="87" t="s">
        <v>2695</v>
      </c>
      <c r="C6177" s="88"/>
      <c r="D6177" s="89" t="s">
        <v>2699</v>
      </c>
      <c r="E6177" s="90"/>
      <c r="F6177" s="91" t="str">
        <f>VLOOKUP($J6169,ASBVs!$A$2:$F$1041,6,FALSE)</f>
        <v xml:space="preserve"> </v>
      </c>
      <c r="G6177" s="34" t="s">
        <v>2669</v>
      </c>
      <c r="H6177" s="35" t="str">
        <f>VLOOKUP($J6169,ASBVs!$A$2:$AU$1041,46,FALSE)</f>
        <v>2</v>
      </c>
      <c r="I6177" s="34" t="s">
        <v>2670</v>
      </c>
      <c r="J6177" s="35" t="str">
        <f>VLOOKUP($J6169,ASBVs!$A$2:$AU$1041,47,FALSE)</f>
        <v>2</v>
      </c>
    </row>
    <row r="6178" spans="2:10" ht="12.6" customHeight="1" x14ac:dyDescent="0.3">
      <c r="B6178" s="93">
        <f>VLOOKUP($J6169,ASBVs!$A$2:$AS$1041,45,FALSE)</f>
        <v>122.34</v>
      </c>
      <c r="C6178" s="94"/>
      <c r="D6178" s="93">
        <f>VLOOKUP($J6169,ASBVs!$A$2:$AS$1041,44,FALSE)</f>
        <v>167.03</v>
      </c>
      <c r="E6178" s="94"/>
      <c r="F6178" s="92"/>
      <c r="G6178" s="34" t="s">
        <v>2671</v>
      </c>
      <c r="H6178" s="35" t="str">
        <f>VLOOKUP($J6169,ASBVs!$A$2:$AW$1041,48,FALSE)</f>
        <v>2</v>
      </c>
      <c r="I6178" s="34" t="s">
        <v>2672</v>
      </c>
      <c r="J6178" s="35">
        <f>VLOOKUP($J6169,ASBVs!$A$2:$AW$1041,49,FALSE)</f>
        <v>3</v>
      </c>
    </row>
    <row r="6179" spans="2:10" ht="12.6" customHeight="1" x14ac:dyDescent="0.3">
      <c r="B6179" s="36" t="s">
        <v>2696</v>
      </c>
      <c r="C6179" s="95" t="str">
        <f>VLOOKUP($J6169,ASBVs!$A$2:$E$1041,5,FALSE)</f>
        <v>Pen of 2</v>
      </c>
      <c r="D6179" s="96"/>
      <c r="E6179" s="97" t="s">
        <v>2697</v>
      </c>
      <c r="F6179" s="98"/>
      <c r="G6179" s="74"/>
      <c r="H6179" s="75"/>
      <c r="I6179" s="37" t="s">
        <v>2698</v>
      </c>
      <c r="J6179" s="38"/>
    </row>
    <row r="6181" spans="2:10" ht="12.6" customHeight="1" x14ac:dyDescent="0.3">
      <c r="B6181" s="76" t="s">
        <v>2692</v>
      </c>
      <c r="C6181" s="77"/>
      <c r="D6181" s="20" t="str">
        <f>VLOOKUP($J6181,ASBVs!$A$2:$B$1041,2,FALSE)</f>
        <v>223365</v>
      </c>
      <c r="E6181" s="21"/>
      <c r="F6181" s="22" t="str">
        <f>VLOOKUP($J6181,ASBVs!$A$2:$J$1041,10,FALSE)</f>
        <v>Twin</v>
      </c>
      <c r="G6181" s="78" t="str">
        <f>VLOOKUP($J6181,ASBVs!$A$2:$AX$1041,50,FALSE)</f>
        <v xml:space="preserve"> </v>
      </c>
      <c r="H6181" s="79"/>
      <c r="I6181" s="23" t="s">
        <v>2693</v>
      </c>
      <c r="J6181" s="24" t="s">
        <v>2181</v>
      </c>
    </row>
    <row r="6182" spans="2:10" ht="12.6" customHeight="1" x14ac:dyDescent="0.3">
      <c r="B6182" s="25" t="s">
        <v>2694</v>
      </c>
      <c r="C6182" s="80" t="str">
        <f>VLOOKUP($J6181,ASBVs!$A$2:$H$1041,8,FALSE)</f>
        <v>205728</v>
      </c>
      <c r="D6182" s="80"/>
      <c r="E6182" s="81"/>
      <c r="F6182" s="26" t="s">
        <v>2639</v>
      </c>
      <c r="G6182" s="82">
        <f>VLOOKUP($J6181,ASBVs!$A$2:$I$1041,9,FALSE)</f>
        <v>44693</v>
      </c>
      <c r="H6182" s="83"/>
      <c r="I6182" s="83"/>
      <c r="J6182" s="84"/>
    </row>
    <row r="6183" spans="2:10" ht="12.6" customHeight="1" x14ac:dyDescent="0.3">
      <c r="B6183" s="27" t="s">
        <v>0</v>
      </c>
      <c r="C6183" s="28" t="s">
        <v>1</v>
      </c>
      <c r="D6183" s="28" t="s">
        <v>2</v>
      </c>
      <c r="E6183" s="28" t="s">
        <v>3</v>
      </c>
      <c r="F6183" s="27" t="s">
        <v>4</v>
      </c>
      <c r="G6183" s="28" t="s">
        <v>1093</v>
      </c>
      <c r="H6183" s="28" t="s">
        <v>1092</v>
      </c>
      <c r="I6183" s="28" t="s">
        <v>5</v>
      </c>
      <c r="J6183" s="28" t="s">
        <v>2652</v>
      </c>
    </row>
    <row r="6184" spans="2:10" ht="12.6" customHeight="1" x14ac:dyDescent="0.3">
      <c r="B6184" s="29">
        <f>VLOOKUP($J6181,ASBVs!$A$2:$AP$1041,11,FALSE)</f>
        <v>0.42</v>
      </c>
      <c r="C6184" s="29">
        <f>VLOOKUP($J6181,ASBVs!$A$2:$AP$1041,13,FALSE)</f>
        <v>8.6</v>
      </c>
      <c r="D6184" s="29">
        <f>VLOOKUP($J6181,ASBVs!$A$2:$AP$1041,15,FALSE)</f>
        <v>15.74</v>
      </c>
      <c r="E6184" s="29">
        <f>VLOOKUP($J6181,ASBVs!$A$2:$AP$1041,17,FALSE)</f>
        <v>7.0000000000000007E-2</v>
      </c>
      <c r="F6184" s="29">
        <f>VLOOKUP($J6181,ASBVs!$A$2:$AP$1041,19,FALSE)</f>
        <v>2.4300000000000002</v>
      </c>
      <c r="G6184" s="39">
        <f>VLOOKUP($J6181,ASBVs!$A$2:$AP$1041,41,FALSE)</f>
        <v>0.43</v>
      </c>
      <c r="H6184" s="39">
        <f>VLOOKUP($J6181,ASBVs!$A$2:$AP$1041,39,FALSE)</f>
        <v>0.26</v>
      </c>
      <c r="I6184" s="29">
        <f>VLOOKUP($J6181,ASBVs!$A$2:$AP$1041,21,FALSE)</f>
        <v>0.25</v>
      </c>
      <c r="J6184" s="39">
        <f>VLOOKUP($J6181,ASBVs!$A$2:$AP$1041,31,FALSE)</f>
        <v>0.26</v>
      </c>
    </row>
    <row r="6185" spans="2:10" ht="12.6" customHeight="1" x14ac:dyDescent="0.3">
      <c r="B6185" s="29">
        <f>VLOOKUP($J6181,ASBVs!$A$2:$AP$1041,12,FALSE)</f>
        <v>66</v>
      </c>
      <c r="C6185" s="29">
        <f>VLOOKUP($J6181,ASBVs!$A$2:$AP$1041,14,FALSE)</f>
        <v>71</v>
      </c>
      <c r="D6185" s="29">
        <f>VLOOKUP($J6181,ASBVs!$A$2:$AP$1041,16,FALSE)</f>
        <v>59</v>
      </c>
      <c r="E6185" s="29">
        <f>VLOOKUP($J6181,ASBVs!$A$2:$AP$1041,18,FALSE)</f>
        <v>70</v>
      </c>
      <c r="F6185" s="29">
        <f>VLOOKUP($J6181,ASBVs!$A$2:$AP$1041,20,FALSE)</f>
        <v>68</v>
      </c>
      <c r="G6185" s="29">
        <f>VLOOKUP($J6181,ASBVs!$A$2:$AP$1041,42,FALSE)</f>
        <v>47</v>
      </c>
      <c r="H6185" s="29">
        <f>VLOOKUP($J6181,ASBVs!$A$2:$AP$1041,40,FALSE)</f>
        <v>42</v>
      </c>
      <c r="I6185" s="29">
        <f>VLOOKUP($J6181,ASBVs!$A$2:$AP$1041,22,FALSE)</f>
        <v>51</v>
      </c>
      <c r="J6185" s="29">
        <f>VLOOKUP($J6181,ASBVs!$A$2:$AP$1041,32,FALSE)</f>
        <v>46</v>
      </c>
    </row>
    <row r="6186" spans="2:10" ht="12.6" customHeight="1" x14ac:dyDescent="0.3">
      <c r="B6186" s="31" t="s">
        <v>1089</v>
      </c>
      <c r="C6186" s="27" t="s">
        <v>1090</v>
      </c>
      <c r="D6186" s="27" t="s">
        <v>1091</v>
      </c>
      <c r="E6186" s="27" t="s">
        <v>8</v>
      </c>
      <c r="F6186" s="27" t="s">
        <v>6</v>
      </c>
      <c r="G6186" s="27" t="s">
        <v>7</v>
      </c>
      <c r="H6186" s="27" t="s">
        <v>2638</v>
      </c>
      <c r="I6186" s="85" t="s">
        <v>2700</v>
      </c>
      <c r="J6186" s="86"/>
    </row>
    <row r="6187" spans="2:10" ht="12.6" customHeight="1" x14ac:dyDescent="0.3">
      <c r="B6187" s="30">
        <f>VLOOKUP($J6181,ASBVs!$A$2:$AP$1041,33,FALSE)</f>
        <v>0.05</v>
      </c>
      <c r="C6187" s="30">
        <f>VLOOKUP($J6181,ASBVs!$A$2:$AP$1041,35,FALSE)</f>
        <v>0.31</v>
      </c>
      <c r="D6187" s="30">
        <f>VLOOKUP($J6181,ASBVs!$A$2:$AP$1041,37,FALSE)</f>
        <v>-0.02</v>
      </c>
      <c r="E6187" s="32">
        <f>VLOOKUP($J6181,ASBVs!$A$2:$AP$1041,29,FALSE)</f>
        <v>4.83</v>
      </c>
      <c r="F6187" s="32">
        <f>VLOOKUP($J6181,ASBVs!$A$2:$AP$1041,23,FALSE)</f>
        <v>-0.44</v>
      </c>
      <c r="G6187" s="32">
        <f>VLOOKUP($J6181,ASBVs!$A$2:$AP$1041,25,FALSE)</f>
        <v>3.07</v>
      </c>
      <c r="H6187" s="32">
        <f>VLOOKUP($J6181,ASBVs!$A$2:$AP$1041,27,FALSE)</f>
        <v>2.38</v>
      </c>
      <c r="I6187" s="86"/>
      <c r="J6187" s="86"/>
    </row>
    <row r="6188" spans="2:10" ht="12.6" customHeight="1" x14ac:dyDescent="0.3">
      <c r="B6188" s="33">
        <f>VLOOKUP($J6181,ASBVs!$A$2:$AP$1041,34,FALSE)</f>
        <v>38</v>
      </c>
      <c r="C6188" s="33">
        <f>VLOOKUP($J6181,ASBVs!$A$2:$AP$1041,36,FALSE)</f>
        <v>45</v>
      </c>
      <c r="D6188" s="33">
        <f>VLOOKUP($J6181,ASBVs!$A$2:$AP$1041,38,FALSE)</f>
        <v>32</v>
      </c>
      <c r="E6188" s="33">
        <f>VLOOKUP($J6181,ASBVs!$A$2:$AP$1041,30,FALSE)</f>
        <v>61</v>
      </c>
      <c r="F6188" s="33">
        <f>VLOOKUP($J6181,ASBVs!$A$2:$AP$1041,24,FALSE)</f>
        <v>43</v>
      </c>
      <c r="G6188" s="33">
        <f>VLOOKUP($J6181,ASBVs!$A$2:$AP$1041,26,FALSE)</f>
        <v>43</v>
      </c>
      <c r="H6188" s="33">
        <f>VLOOKUP($J6181,ASBVs!$A$2:$AP$1041,28,FALSE)</f>
        <v>52</v>
      </c>
      <c r="I6188" s="99">
        <f>VLOOKUP($J6181,ASBVs!$A$2:$AQ$1041,43,FALSE)</f>
        <v>8.85</v>
      </c>
      <c r="J6188" s="79"/>
    </row>
    <row r="6189" spans="2:10" ht="12.6" customHeight="1" x14ac:dyDescent="0.3">
      <c r="B6189" s="87" t="s">
        <v>2695</v>
      </c>
      <c r="C6189" s="88"/>
      <c r="D6189" s="89" t="s">
        <v>2699</v>
      </c>
      <c r="E6189" s="90"/>
      <c r="F6189" s="91" t="str">
        <f>VLOOKUP($J6181,ASBVs!$A$2:$F$1041,6,FALSE)</f>
        <v xml:space="preserve"> </v>
      </c>
      <c r="G6189" s="34" t="s">
        <v>2669</v>
      </c>
      <c r="H6189" s="35" t="str">
        <f>VLOOKUP($J6181,ASBVs!$A$2:$AU$1041,46,FALSE)</f>
        <v>2</v>
      </c>
      <c r="I6189" s="34" t="s">
        <v>2670</v>
      </c>
      <c r="J6189" s="35" t="str">
        <f>VLOOKUP($J6181,ASBVs!$A$2:$AU$1041,47,FALSE)</f>
        <v>2</v>
      </c>
    </row>
    <row r="6190" spans="2:10" ht="12.6" customHeight="1" x14ac:dyDescent="0.3">
      <c r="B6190" s="93">
        <f>VLOOKUP($J6181,ASBVs!$A$2:$AS$1041,45,FALSE)</f>
        <v>122.51</v>
      </c>
      <c r="C6190" s="94"/>
      <c r="D6190" s="93">
        <f>VLOOKUP($J6181,ASBVs!$A$2:$AS$1041,44,FALSE)</f>
        <v>167.05</v>
      </c>
      <c r="E6190" s="94"/>
      <c r="F6190" s="92"/>
      <c r="G6190" s="34" t="s">
        <v>2671</v>
      </c>
      <c r="H6190" s="35" t="str">
        <f>VLOOKUP($J6181,ASBVs!$A$2:$AW$1041,48,FALSE)</f>
        <v>3</v>
      </c>
      <c r="I6190" s="34" t="s">
        <v>2672</v>
      </c>
      <c r="J6190" s="35">
        <f>VLOOKUP($J6181,ASBVs!$A$2:$AW$1041,49,FALSE)</f>
        <v>3</v>
      </c>
    </row>
    <row r="6191" spans="2:10" ht="12.6" customHeight="1" x14ac:dyDescent="0.3">
      <c r="B6191" s="36" t="s">
        <v>2696</v>
      </c>
      <c r="C6191" s="95" t="str">
        <f>VLOOKUP($J6181,ASBVs!$A$2:$E$1041,5,FALSE)</f>
        <v>Pen of 2</v>
      </c>
      <c r="D6191" s="96"/>
      <c r="E6191" s="97" t="s">
        <v>2697</v>
      </c>
      <c r="F6191" s="98"/>
      <c r="G6191" s="74"/>
      <c r="H6191" s="75"/>
      <c r="I6191" s="37" t="s">
        <v>2698</v>
      </c>
      <c r="J6191" s="38"/>
    </row>
    <row r="6193" spans="2:10" ht="12.6" customHeight="1" x14ac:dyDescent="0.3">
      <c r="B6193" s="76" t="s">
        <v>2692</v>
      </c>
      <c r="C6193" s="77"/>
      <c r="D6193" s="20" t="str">
        <f>VLOOKUP($J6193,ASBVs!$A$2:$B$1041,2,FALSE)</f>
        <v>223316</v>
      </c>
      <c r="E6193" s="21"/>
      <c r="F6193" s="22" t="str">
        <f>VLOOKUP($J6193,ASBVs!$A$2:$J$1041,10,FALSE)</f>
        <v>Twin</v>
      </c>
      <c r="G6193" s="78" t="str">
        <f>VLOOKUP($J6193,ASBVs!$A$2:$AX$1041,50,FALSE)</f>
        <v xml:space="preserve"> </v>
      </c>
      <c r="H6193" s="79"/>
      <c r="I6193" s="23" t="s">
        <v>2693</v>
      </c>
      <c r="J6193" s="24" t="s">
        <v>2182</v>
      </c>
    </row>
    <row r="6194" spans="2:10" ht="12.6" customHeight="1" x14ac:dyDescent="0.3">
      <c r="B6194" s="25" t="s">
        <v>2694</v>
      </c>
      <c r="C6194" s="80" t="str">
        <f>VLOOKUP($J6193,ASBVs!$A$2:$H$1041,8,FALSE)</f>
        <v>206625</v>
      </c>
      <c r="D6194" s="80"/>
      <c r="E6194" s="81"/>
      <c r="F6194" s="26" t="s">
        <v>2639</v>
      </c>
      <c r="G6194" s="82">
        <f>VLOOKUP($J6193,ASBVs!$A$2:$I$1041,9,FALSE)</f>
        <v>44690</v>
      </c>
      <c r="H6194" s="83"/>
      <c r="I6194" s="83"/>
      <c r="J6194" s="84"/>
    </row>
    <row r="6195" spans="2:10" ht="12.6" customHeight="1" x14ac:dyDescent="0.3">
      <c r="B6195" s="27" t="s">
        <v>0</v>
      </c>
      <c r="C6195" s="28" t="s">
        <v>1</v>
      </c>
      <c r="D6195" s="28" t="s">
        <v>2</v>
      </c>
      <c r="E6195" s="28" t="s">
        <v>3</v>
      </c>
      <c r="F6195" s="27" t="s">
        <v>4</v>
      </c>
      <c r="G6195" s="28" t="s">
        <v>1093</v>
      </c>
      <c r="H6195" s="28" t="s">
        <v>1092</v>
      </c>
      <c r="I6195" s="28" t="s">
        <v>5</v>
      </c>
      <c r="J6195" s="28" t="s">
        <v>2652</v>
      </c>
    </row>
    <row r="6196" spans="2:10" ht="12.6" customHeight="1" x14ac:dyDescent="0.3">
      <c r="B6196" s="29">
        <f>VLOOKUP($J6193,ASBVs!$A$2:$AP$1041,11,FALSE)</f>
        <v>0.51</v>
      </c>
      <c r="C6196" s="29">
        <f>VLOOKUP($J6193,ASBVs!$A$2:$AP$1041,13,FALSE)</f>
        <v>8.9499999999999993</v>
      </c>
      <c r="D6196" s="29">
        <f>VLOOKUP($J6193,ASBVs!$A$2:$AP$1041,15,FALSE)</f>
        <v>14.06</v>
      </c>
      <c r="E6196" s="29">
        <f>VLOOKUP($J6193,ASBVs!$A$2:$AP$1041,17,FALSE)</f>
        <v>0.28000000000000003</v>
      </c>
      <c r="F6196" s="29">
        <f>VLOOKUP($J6193,ASBVs!$A$2:$AP$1041,19,FALSE)</f>
        <v>1.53</v>
      </c>
      <c r="G6196" s="39">
        <f>VLOOKUP($J6193,ASBVs!$A$2:$AP$1041,41,FALSE)</f>
        <v>0.3</v>
      </c>
      <c r="H6196" s="39">
        <f>VLOOKUP($J6193,ASBVs!$A$2:$AP$1041,39,FALSE)</f>
        <v>0.19</v>
      </c>
      <c r="I6196" s="29">
        <f>VLOOKUP($J6193,ASBVs!$A$2:$AP$1041,21,FALSE)</f>
        <v>0.57999999999999996</v>
      </c>
      <c r="J6196" s="39">
        <f>VLOOKUP($J6193,ASBVs!$A$2:$AP$1041,31,FALSE)</f>
        <v>0.21</v>
      </c>
    </row>
    <row r="6197" spans="2:10" ht="12.6" customHeight="1" x14ac:dyDescent="0.3">
      <c r="B6197" s="29">
        <f>VLOOKUP($J6193,ASBVs!$A$2:$AP$1041,12,FALSE)</f>
        <v>67</v>
      </c>
      <c r="C6197" s="29">
        <f>VLOOKUP($J6193,ASBVs!$A$2:$AP$1041,14,FALSE)</f>
        <v>72</v>
      </c>
      <c r="D6197" s="29">
        <f>VLOOKUP($J6193,ASBVs!$A$2:$AP$1041,16,FALSE)</f>
        <v>61</v>
      </c>
      <c r="E6197" s="29">
        <f>VLOOKUP($J6193,ASBVs!$A$2:$AP$1041,18,FALSE)</f>
        <v>71</v>
      </c>
      <c r="F6197" s="29">
        <f>VLOOKUP($J6193,ASBVs!$A$2:$AP$1041,20,FALSE)</f>
        <v>69</v>
      </c>
      <c r="G6197" s="29">
        <f>VLOOKUP($J6193,ASBVs!$A$2:$AP$1041,42,FALSE)</f>
        <v>55</v>
      </c>
      <c r="H6197" s="29">
        <f>VLOOKUP($J6193,ASBVs!$A$2:$AP$1041,40,FALSE)</f>
        <v>48</v>
      </c>
      <c r="I6197" s="29">
        <f>VLOOKUP($J6193,ASBVs!$A$2:$AP$1041,22,FALSE)</f>
        <v>58</v>
      </c>
      <c r="J6197" s="29">
        <f>VLOOKUP($J6193,ASBVs!$A$2:$AP$1041,32,FALSE)</f>
        <v>54</v>
      </c>
    </row>
    <row r="6198" spans="2:10" ht="12.6" customHeight="1" x14ac:dyDescent="0.3">
      <c r="B6198" s="31" t="s">
        <v>1089</v>
      </c>
      <c r="C6198" s="27" t="s">
        <v>1090</v>
      </c>
      <c r="D6198" s="27" t="s">
        <v>1091</v>
      </c>
      <c r="E6198" s="27" t="s">
        <v>8</v>
      </c>
      <c r="F6198" s="27" t="s">
        <v>6</v>
      </c>
      <c r="G6198" s="27" t="s">
        <v>7</v>
      </c>
      <c r="H6198" s="27" t="s">
        <v>2638</v>
      </c>
      <c r="I6198" s="85" t="s">
        <v>2700</v>
      </c>
      <c r="J6198" s="86"/>
    </row>
    <row r="6199" spans="2:10" ht="12.6" customHeight="1" x14ac:dyDescent="0.3">
      <c r="B6199" s="30">
        <f>VLOOKUP($J6193,ASBVs!$A$2:$AP$1041,33,FALSE)</f>
        <v>0.03</v>
      </c>
      <c r="C6199" s="30">
        <f>VLOOKUP($J6193,ASBVs!$A$2:$AP$1041,35,FALSE)</f>
        <v>0.16</v>
      </c>
      <c r="D6199" s="30">
        <f>VLOOKUP($J6193,ASBVs!$A$2:$AP$1041,37,FALSE)</f>
        <v>0.01</v>
      </c>
      <c r="E6199" s="32">
        <f>VLOOKUP($J6193,ASBVs!$A$2:$AP$1041,29,FALSE)</f>
        <v>4.63</v>
      </c>
      <c r="F6199" s="32">
        <f>VLOOKUP($J6193,ASBVs!$A$2:$AP$1041,23,FALSE)</f>
        <v>-0.33</v>
      </c>
      <c r="G6199" s="32">
        <f>VLOOKUP($J6193,ASBVs!$A$2:$AP$1041,25,FALSE)</f>
        <v>4.9800000000000004</v>
      </c>
      <c r="H6199" s="32">
        <f>VLOOKUP($J6193,ASBVs!$A$2:$AP$1041,27,FALSE)</f>
        <v>1.6</v>
      </c>
      <c r="I6199" s="86"/>
      <c r="J6199" s="86"/>
    </row>
    <row r="6200" spans="2:10" ht="12.6" customHeight="1" x14ac:dyDescent="0.3">
      <c r="B6200" s="33">
        <f>VLOOKUP($J6193,ASBVs!$A$2:$AP$1041,34,FALSE)</f>
        <v>44</v>
      </c>
      <c r="C6200" s="33">
        <f>VLOOKUP($J6193,ASBVs!$A$2:$AP$1041,36,FALSE)</f>
        <v>51</v>
      </c>
      <c r="D6200" s="33">
        <f>VLOOKUP($J6193,ASBVs!$A$2:$AP$1041,38,FALSE)</f>
        <v>38</v>
      </c>
      <c r="E6200" s="33">
        <f>VLOOKUP($J6193,ASBVs!$A$2:$AP$1041,30,FALSE)</f>
        <v>62</v>
      </c>
      <c r="F6200" s="33">
        <f>VLOOKUP($J6193,ASBVs!$A$2:$AP$1041,24,FALSE)</f>
        <v>48</v>
      </c>
      <c r="G6200" s="33">
        <f>VLOOKUP($J6193,ASBVs!$A$2:$AP$1041,26,FALSE)</f>
        <v>48</v>
      </c>
      <c r="H6200" s="33">
        <f>VLOOKUP($J6193,ASBVs!$A$2:$AP$1041,28,FALSE)</f>
        <v>55</v>
      </c>
      <c r="I6200" s="99">
        <f>VLOOKUP($J6193,ASBVs!$A$2:$AQ$1041,43,FALSE)</f>
        <v>9.5299999999999994</v>
      </c>
      <c r="J6200" s="79"/>
    </row>
    <row r="6201" spans="2:10" ht="12.6" customHeight="1" x14ac:dyDescent="0.3">
      <c r="B6201" s="87" t="s">
        <v>2695</v>
      </c>
      <c r="C6201" s="88"/>
      <c r="D6201" s="89" t="s">
        <v>2699</v>
      </c>
      <c r="E6201" s="90"/>
      <c r="F6201" s="91" t="str">
        <f>VLOOKUP($J6193,ASBVs!$A$2:$F$1041,6,FALSE)</f>
        <v xml:space="preserve"> </v>
      </c>
      <c r="G6201" s="34" t="s">
        <v>2669</v>
      </c>
      <c r="H6201" s="35" t="str">
        <f>VLOOKUP($J6193,ASBVs!$A$2:$AU$1041,46,FALSE)</f>
        <v>1</v>
      </c>
      <c r="I6201" s="34" t="s">
        <v>2670</v>
      </c>
      <c r="J6201" s="35" t="str">
        <f>VLOOKUP($J6193,ASBVs!$A$2:$AU$1041,47,FALSE)</f>
        <v>2</v>
      </c>
    </row>
    <row r="6202" spans="2:10" ht="12.6" customHeight="1" x14ac:dyDescent="0.3">
      <c r="B6202" s="93">
        <f>VLOOKUP($J6193,ASBVs!$A$2:$AS$1041,45,FALSE)</f>
        <v>121.92</v>
      </c>
      <c r="C6202" s="94"/>
      <c r="D6202" s="93">
        <f>VLOOKUP($J6193,ASBVs!$A$2:$AS$1041,44,FALSE)</f>
        <v>155.62</v>
      </c>
      <c r="E6202" s="94"/>
      <c r="F6202" s="92"/>
      <c r="G6202" s="34" t="s">
        <v>2671</v>
      </c>
      <c r="H6202" s="35" t="str">
        <f>VLOOKUP($J6193,ASBVs!$A$2:$AW$1041,48,FALSE)</f>
        <v>3</v>
      </c>
      <c r="I6202" s="34" t="s">
        <v>2672</v>
      </c>
      <c r="J6202" s="35">
        <f>VLOOKUP($J6193,ASBVs!$A$2:$AW$1041,49,FALSE)</f>
        <v>4</v>
      </c>
    </row>
    <row r="6203" spans="2:10" ht="12.6" customHeight="1" x14ac:dyDescent="0.3">
      <c r="B6203" s="36" t="s">
        <v>2696</v>
      </c>
      <c r="C6203" s="95" t="str">
        <f>VLOOKUP($J6193,ASBVs!$A$2:$E$1041,5,FALSE)</f>
        <v>Pen of 2</v>
      </c>
      <c r="D6203" s="96"/>
      <c r="E6203" s="97" t="s">
        <v>2697</v>
      </c>
      <c r="F6203" s="98"/>
      <c r="G6203" s="74"/>
      <c r="H6203" s="75"/>
      <c r="I6203" s="37" t="s">
        <v>2698</v>
      </c>
      <c r="J6203" s="38"/>
    </row>
    <row r="6205" spans="2:10" ht="12.6" customHeight="1" x14ac:dyDescent="0.3">
      <c r="B6205" s="76" t="s">
        <v>2692</v>
      </c>
      <c r="C6205" s="77"/>
      <c r="D6205" s="20" t="str">
        <f>VLOOKUP($J6205,ASBVs!$A$2:$B$1041,2,FALSE)</f>
        <v>223315</v>
      </c>
      <c r="E6205" s="21"/>
      <c r="F6205" s="22" t="str">
        <f>VLOOKUP($J6205,ASBVs!$A$2:$J$1041,10,FALSE)</f>
        <v>Twin</v>
      </c>
      <c r="G6205" s="78" t="str">
        <f>VLOOKUP($J6205,ASBVs!$A$2:$AX$1041,50,FALSE)</f>
        <v xml:space="preserve"> </v>
      </c>
      <c r="H6205" s="79"/>
      <c r="I6205" s="23" t="s">
        <v>2693</v>
      </c>
      <c r="J6205" s="24" t="s">
        <v>2183</v>
      </c>
    </row>
    <row r="6206" spans="2:10" ht="12.6" customHeight="1" x14ac:dyDescent="0.3">
      <c r="B6206" s="25" t="s">
        <v>2694</v>
      </c>
      <c r="C6206" s="80" t="str">
        <f>VLOOKUP($J6205,ASBVs!$A$2:$H$1041,8,FALSE)</f>
        <v>206625</v>
      </c>
      <c r="D6206" s="80"/>
      <c r="E6206" s="81"/>
      <c r="F6206" s="26" t="s">
        <v>2639</v>
      </c>
      <c r="G6206" s="82">
        <f>VLOOKUP($J6205,ASBVs!$A$2:$I$1041,9,FALSE)</f>
        <v>44690</v>
      </c>
      <c r="H6206" s="83"/>
      <c r="I6206" s="83"/>
      <c r="J6206" s="84"/>
    </row>
    <row r="6207" spans="2:10" ht="12.6" customHeight="1" x14ac:dyDescent="0.3">
      <c r="B6207" s="27" t="s">
        <v>0</v>
      </c>
      <c r="C6207" s="28" t="s">
        <v>1</v>
      </c>
      <c r="D6207" s="28" t="s">
        <v>2</v>
      </c>
      <c r="E6207" s="28" t="s">
        <v>3</v>
      </c>
      <c r="F6207" s="27" t="s">
        <v>4</v>
      </c>
      <c r="G6207" s="28" t="s">
        <v>1093</v>
      </c>
      <c r="H6207" s="28" t="s">
        <v>1092</v>
      </c>
      <c r="I6207" s="28" t="s">
        <v>5</v>
      </c>
      <c r="J6207" s="28" t="s">
        <v>2652</v>
      </c>
    </row>
    <row r="6208" spans="2:10" ht="12.6" customHeight="1" x14ac:dyDescent="0.3">
      <c r="B6208" s="29">
        <f>VLOOKUP($J6205,ASBVs!$A$2:$AP$1041,11,FALSE)</f>
        <v>0.56000000000000005</v>
      </c>
      <c r="C6208" s="29">
        <f>VLOOKUP($J6205,ASBVs!$A$2:$AP$1041,13,FALSE)</f>
        <v>9.01</v>
      </c>
      <c r="D6208" s="29">
        <f>VLOOKUP($J6205,ASBVs!$A$2:$AP$1041,15,FALSE)</f>
        <v>13.89</v>
      </c>
      <c r="E6208" s="29">
        <f>VLOOKUP($J6205,ASBVs!$A$2:$AP$1041,17,FALSE)</f>
        <v>0.09</v>
      </c>
      <c r="F6208" s="29">
        <f>VLOOKUP($J6205,ASBVs!$A$2:$AP$1041,19,FALSE)</f>
        <v>1.47</v>
      </c>
      <c r="G6208" s="39">
        <f>VLOOKUP($J6205,ASBVs!$A$2:$AP$1041,41,FALSE)</f>
        <v>0.3</v>
      </c>
      <c r="H6208" s="39">
        <f>VLOOKUP($J6205,ASBVs!$A$2:$AP$1041,39,FALSE)</f>
        <v>0.19</v>
      </c>
      <c r="I6208" s="29">
        <f>VLOOKUP($J6205,ASBVs!$A$2:$AP$1041,21,FALSE)</f>
        <v>0.56999999999999995</v>
      </c>
      <c r="J6208" s="39">
        <f>VLOOKUP($J6205,ASBVs!$A$2:$AP$1041,31,FALSE)</f>
        <v>0.21</v>
      </c>
    </row>
    <row r="6209" spans="2:10" ht="12.6" customHeight="1" x14ac:dyDescent="0.3">
      <c r="B6209" s="29">
        <f>VLOOKUP($J6205,ASBVs!$A$2:$AP$1041,12,FALSE)</f>
        <v>67</v>
      </c>
      <c r="C6209" s="29">
        <f>VLOOKUP($J6205,ASBVs!$A$2:$AP$1041,14,FALSE)</f>
        <v>72</v>
      </c>
      <c r="D6209" s="29">
        <f>VLOOKUP($J6205,ASBVs!$A$2:$AP$1041,16,FALSE)</f>
        <v>61</v>
      </c>
      <c r="E6209" s="29">
        <f>VLOOKUP($J6205,ASBVs!$A$2:$AP$1041,18,FALSE)</f>
        <v>71</v>
      </c>
      <c r="F6209" s="29">
        <f>VLOOKUP($J6205,ASBVs!$A$2:$AP$1041,20,FALSE)</f>
        <v>69</v>
      </c>
      <c r="G6209" s="29">
        <f>VLOOKUP($J6205,ASBVs!$A$2:$AP$1041,42,FALSE)</f>
        <v>55</v>
      </c>
      <c r="H6209" s="29">
        <f>VLOOKUP($J6205,ASBVs!$A$2:$AP$1041,40,FALSE)</f>
        <v>48</v>
      </c>
      <c r="I6209" s="29">
        <f>VLOOKUP($J6205,ASBVs!$A$2:$AP$1041,22,FALSE)</f>
        <v>58</v>
      </c>
      <c r="J6209" s="29">
        <f>VLOOKUP($J6205,ASBVs!$A$2:$AP$1041,32,FALSE)</f>
        <v>54</v>
      </c>
    </row>
    <row r="6210" spans="2:10" ht="12.6" customHeight="1" x14ac:dyDescent="0.3">
      <c r="B6210" s="31" t="s">
        <v>1089</v>
      </c>
      <c r="C6210" s="27" t="s">
        <v>1090</v>
      </c>
      <c r="D6210" s="27" t="s">
        <v>1091</v>
      </c>
      <c r="E6210" s="27" t="s">
        <v>8</v>
      </c>
      <c r="F6210" s="27" t="s">
        <v>6</v>
      </c>
      <c r="G6210" s="27" t="s">
        <v>7</v>
      </c>
      <c r="H6210" s="27" t="s">
        <v>2638</v>
      </c>
      <c r="I6210" s="85" t="s">
        <v>2700</v>
      </c>
      <c r="J6210" s="86"/>
    </row>
    <row r="6211" spans="2:10" ht="12.6" customHeight="1" x14ac:dyDescent="0.3">
      <c r="B6211" s="30">
        <f>VLOOKUP($J6205,ASBVs!$A$2:$AP$1041,33,FALSE)</f>
        <v>0.03</v>
      </c>
      <c r="C6211" s="30">
        <f>VLOOKUP($J6205,ASBVs!$A$2:$AP$1041,35,FALSE)</f>
        <v>0.16</v>
      </c>
      <c r="D6211" s="30">
        <f>VLOOKUP($J6205,ASBVs!$A$2:$AP$1041,37,FALSE)</f>
        <v>0.01</v>
      </c>
      <c r="E6211" s="32">
        <f>VLOOKUP($J6205,ASBVs!$A$2:$AP$1041,29,FALSE)</f>
        <v>4.79</v>
      </c>
      <c r="F6211" s="32">
        <f>VLOOKUP($J6205,ASBVs!$A$2:$AP$1041,23,FALSE)</f>
        <v>-0.36</v>
      </c>
      <c r="G6211" s="32">
        <f>VLOOKUP($J6205,ASBVs!$A$2:$AP$1041,25,FALSE)</f>
        <v>5.12</v>
      </c>
      <c r="H6211" s="32">
        <f>VLOOKUP($J6205,ASBVs!$A$2:$AP$1041,27,FALSE)</f>
        <v>1.5</v>
      </c>
      <c r="I6211" s="86"/>
      <c r="J6211" s="86"/>
    </row>
    <row r="6212" spans="2:10" ht="12.6" customHeight="1" x14ac:dyDescent="0.3">
      <c r="B6212" s="33">
        <f>VLOOKUP($J6205,ASBVs!$A$2:$AP$1041,34,FALSE)</f>
        <v>44</v>
      </c>
      <c r="C6212" s="33">
        <f>VLOOKUP($J6205,ASBVs!$A$2:$AP$1041,36,FALSE)</f>
        <v>51</v>
      </c>
      <c r="D6212" s="33">
        <f>VLOOKUP($J6205,ASBVs!$A$2:$AP$1041,38,FALSE)</f>
        <v>38</v>
      </c>
      <c r="E6212" s="33">
        <f>VLOOKUP($J6205,ASBVs!$A$2:$AP$1041,30,FALSE)</f>
        <v>62</v>
      </c>
      <c r="F6212" s="33">
        <f>VLOOKUP($J6205,ASBVs!$A$2:$AP$1041,24,FALSE)</f>
        <v>48</v>
      </c>
      <c r="G6212" s="33">
        <f>VLOOKUP($J6205,ASBVs!$A$2:$AP$1041,26,FALSE)</f>
        <v>48</v>
      </c>
      <c r="H6212" s="33">
        <f>VLOOKUP($J6205,ASBVs!$A$2:$AP$1041,28,FALSE)</f>
        <v>55</v>
      </c>
      <c r="I6212" s="99">
        <f>VLOOKUP($J6205,ASBVs!$A$2:$AQ$1041,43,FALSE)</f>
        <v>9.58</v>
      </c>
      <c r="J6212" s="79"/>
    </row>
    <row r="6213" spans="2:10" ht="12.6" customHeight="1" x14ac:dyDescent="0.3">
      <c r="B6213" s="87" t="s">
        <v>2695</v>
      </c>
      <c r="C6213" s="88"/>
      <c r="D6213" s="89" t="s">
        <v>2699</v>
      </c>
      <c r="E6213" s="90"/>
      <c r="F6213" s="91" t="str">
        <f>VLOOKUP($J6205,ASBVs!$A$2:$F$1041,6,FALSE)</f>
        <v xml:space="preserve"> </v>
      </c>
      <c r="G6213" s="34" t="s">
        <v>2669</v>
      </c>
      <c r="H6213" s="35" t="str">
        <f>VLOOKUP($J6205,ASBVs!$A$2:$AU$1041,46,FALSE)</f>
        <v>2</v>
      </c>
      <c r="I6213" s="34" t="s">
        <v>2670</v>
      </c>
      <c r="J6213" s="35" t="str">
        <f>VLOOKUP($J6205,ASBVs!$A$2:$AU$1041,47,FALSE)</f>
        <v>2</v>
      </c>
    </row>
    <row r="6214" spans="2:10" ht="12.6" customHeight="1" x14ac:dyDescent="0.3">
      <c r="B6214" s="93">
        <f>VLOOKUP($J6205,ASBVs!$A$2:$AS$1041,45,FALSE)</f>
        <v>122</v>
      </c>
      <c r="C6214" s="94"/>
      <c r="D6214" s="93">
        <f>VLOOKUP($J6205,ASBVs!$A$2:$AS$1041,44,FALSE)</f>
        <v>155.05000000000001</v>
      </c>
      <c r="E6214" s="94"/>
      <c r="F6214" s="92"/>
      <c r="G6214" s="34" t="s">
        <v>2671</v>
      </c>
      <c r="H6214" s="35" t="str">
        <f>VLOOKUP($J6205,ASBVs!$A$2:$AW$1041,48,FALSE)</f>
        <v>2</v>
      </c>
      <c r="I6214" s="34" t="s">
        <v>2672</v>
      </c>
      <c r="J6214" s="35">
        <f>VLOOKUP($J6205,ASBVs!$A$2:$AW$1041,49,FALSE)</f>
        <v>3</v>
      </c>
    </row>
    <row r="6215" spans="2:10" ht="12.6" customHeight="1" x14ac:dyDescent="0.3">
      <c r="B6215" s="36" t="s">
        <v>2696</v>
      </c>
      <c r="C6215" s="95" t="str">
        <f>VLOOKUP($J6205,ASBVs!$A$2:$E$1041,5,FALSE)</f>
        <v>Pen of 2</v>
      </c>
      <c r="D6215" s="96"/>
      <c r="E6215" s="97" t="s">
        <v>2697</v>
      </c>
      <c r="F6215" s="98"/>
      <c r="G6215" s="74"/>
      <c r="H6215" s="75"/>
      <c r="I6215" s="37" t="s">
        <v>2698</v>
      </c>
      <c r="J6215" s="38"/>
    </row>
    <row r="6217" spans="2:10" ht="12.6" customHeight="1" x14ac:dyDescent="0.3">
      <c r="B6217" s="76" t="s">
        <v>2692</v>
      </c>
      <c r="C6217" s="77"/>
      <c r="D6217" s="20" t="str">
        <f>VLOOKUP($J6217,ASBVs!$A$2:$B$1041,2,FALSE)</f>
        <v>223338</v>
      </c>
      <c r="E6217" s="21"/>
      <c r="F6217" s="22" t="str">
        <f>VLOOKUP($J6217,ASBVs!$A$2:$J$1041,10,FALSE)</f>
        <v>Triplet</v>
      </c>
      <c r="G6217" s="78" t="str">
        <f>VLOOKUP($J6217,ASBVs!$A$2:$AX$1041,50,FALSE)</f>
        <v xml:space="preserve"> </v>
      </c>
      <c r="H6217" s="79"/>
      <c r="I6217" s="23" t="s">
        <v>2693</v>
      </c>
      <c r="J6217" s="24" t="s">
        <v>2184</v>
      </c>
    </row>
    <row r="6218" spans="2:10" ht="12.6" customHeight="1" x14ac:dyDescent="0.3">
      <c r="B6218" s="25" t="s">
        <v>2694</v>
      </c>
      <c r="C6218" s="80" t="str">
        <f>VLOOKUP($J6217,ASBVs!$A$2:$H$1041,8,FALSE)</f>
        <v>206625</v>
      </c>
      <c r="D6218" s="80"/>
      <c r="E6218" s="81"/>
      <c r="F6218" s="26" t="s">
        <v>2639</v>
      </c>
      <c r="G6218" s="82">
        <f>VLOOKUP($J6217,ASBVs!$A$2:$I$1041,9,FALSE)</f>
        <v>44692</v>
      </c>
      <c r="H6218" s="83"/>
      <c r="I6218" s="83"/>
      <c r="J6218" s="84"/>
    </row>
    <row r="6219" spans="2:10" ht="12.6" customHeight="1" x14ac:dyDescent="0.3">
      <c r="B6219" s="27" t="s">
        <v>0</v>
      </c>
      <c r="C6219" s="28" t="s">
        <v>1</v>
      </c>
      <c r="D6219" s="28" t="s">
        <v>2</v>
      </c>
      <c r="E6219" s="28" t="s">
        <v>3</v>
      </c>
      <c r="F6219" s="27" t="s">
        <v>4</v>
      </c>
      <c r="G6219" s="28" t="s">
        <v>1093</v>
      </c>
      <c r="H6219" s="28" t="s">
        <v>1092</v>
      </c>
      <c r="I6219" s="28" t="s">
        <v>5</v>
      </c>
      <c r="J6219" s="28" t="s">
        <v>2652</v>
      </c>
    </row>
    <row r="6220" spans="2:10" ht="12.6" customHeight="1" x14ac:dyDescent="0.3">
      <c r="B6220" s="29">
        <f>VLOOKUP($J6217,ASBVs!$A$2:$AP$1041,11,FALSE)</f>
        <v>0.68</v>
      </c>
      <c r="C6220" s="29">
        <f>VLOOKUP($J6217,ASBVs!$A$2:$AP$1041,13,FALSE)</f>
        <v>11.74</v>
      </c>
      <c r="D6220" s="29">
        <f>VLOOKUP($J6217,ASBVs!$A$2:$AP$1041,15,FALSE)</f>
        <v>18.52</v>
      </c>
      <c r="E6220" s="29">
        <f>VLOOKUP($J6217,ASBVs!$A$2:$AP$1041,17,FALSE)</f>
        <v>-0.45</v>
      </c>
      <c r="F6220" s="29">
        <f>VLOOKUP($J6217,ASBVs!$A$2:$AP$1041,19,FALSE)</f>
        <v>1.82</v>
      </c>
      <c r="G6220" s="39">
        <f>VLOOKUP($J6217,ASBVs!$A$2:$AP$1041,41,FALSE)</f>
        <v>0.32</v>
      </c>
      <c r="H6220" s="39">
        <f>VLOOKUP($J6217,ASBVs!$A$2:$AP$1041,39,FALSE)</f>
        <v>0.15</v>
      </c>
      <c r="I6220" s="29">
        <f>VLOOKUP($J6217,ASBVs!$A$2:$AP$1041,21,FALSE)</f>
        <v>1.55</v>
      </c>
      <c r="J6220" s="39">
        <f>VLOOKUP($J6217,ASBVs!$A$2:$AP$1041,31,FALSE)</f>
        <v>0.23</v>
      </c>
    </row>
    <row r="6221" spans="2:10" ht="12.6" customHeight="1" x14ac:dyDescent="0.3">
      <c r="B6221" s="29">
        <f>VLOOKUP($J6217,ASBVs!$A$2:$AP$1041,12,FALSE)</f>
        <v>66</v>
      </c>
      <c r="C6221" s="29">
        <f>VLOOKUP($J6217,ASBVs!$A$2:$AP$1041,14,FALSE)</f>
        <v>72</v>
      </c>
      <c r="D6221" s="29">
        <f>VLOOKUP($J6217,ASBVs!$A$2:$AP$1041,16,FALSE)</f>
        <v>61</v>
      </c>
      <c r="E6221" s="29">
        <f>VLOOKUP($J6217,ASBVs!$A$2:$AP$1041,18,FALSE)</f>
        <v>71</v>
      </c>
      <c r="F6221" s="29">
        <f>VLOOKUP($J6217,ASBVs!$A$2:$AP$1041,20,FALSE)</f>
        <v>69</v>
      </c>
      <c r="G6221" s="29">
        <f>VLOOKUP($J6217,ASBVs!$A$2:$AP$1041,42,FALSE)</f>
        <v>55</v>
      </c>
      <c r="H6221" s="29">
        <f>VLOOKUP($J6217,ASBVs!$A$2:$AP$1041,40,FALSE)</f>
        <v>47</v>
      </c>
      <c r="I6221" s="29">
        <f>VLOOKUP($J6217,ASBVs!$A$2:$AP$1041,22,FALSE)</f>
        <v>58</v>
      </c>
      <c r="J6221" s="29">
        <f>VLOOKUP($J6217,ASBVs!$A$2:$AP$1041,32,FALSE)</f>
        <v>54</v>
      </c>
    </row>
    <row r="6222" spans="2:10" ht="12.6" customHeight="1" x14ac:dyDescent="0.3">
      <c r="B6222" s="31" t="s">
        <v>1089</v>
      </c>
      <c r="C6222" s="27" t="s">
        <v>1090</v>
      </c>
      <c r="D6222" s="27" t="s">
        <v>1091</v>
      </c>
      <c r="E6222" s="27" t="s">
        <v>8</v>
      </c>
      <c r="F6222" s="27" t="s">
        <v>6</v>
      </c>
      <c r="G6222" s="27" t="s">
        <v>7</v>
      </c>
      <c r="H6222" s="27" t="s">
        <v>2638</v>
      </c>
      <c r="I6222" s="85" t="s">
        <v>2700</v>
      </c>
      <c r="J6222" s="86"/>
    </row>
    <row r="6223" spans="2:10" ht="12.6" customHeight="1" x14ac:dyDescent="0.3">
      <c r="B6223" s="30">
        <f>VLOOKUP($J6217,ASBVs!$A$2:$AP$1041,33,FALSE)</f>
        <v>0.02</v>
      </c>
      <c r="C6223" s="30">
        <f>VLOOKUP($J6217,ASBVs!$A$2:$AP$1041,35,FALSE)</f>
        <v>0.15</v>
      </c>
      <c r="D6223" s="30">
        <f>VLOOKUP($J6217,ASBVs!$A$2:$AP$1041,37,FALSE)</f>
        <v>0.01</v>
      </c>
      <c r="E6223" s="32">
        <f>VLOOKUP($J6217,ASBVs!$A$2:$AP$1041,29,FALSE)</f>
        <v>6.54</v>
      </c>
      <c r="F6223" s="32">
        <f>VLOOKUP($J6217,ASBVs!$A$2:$AP$1041,23,FALSE)</f>
        <v>-0.59</v>
      </c>
      <c r="G6223" s="32">
        <f>VLOOKUP($J6217,ASBVs!$A$2:$AP$1041,25,FALSE)</f>
        <v>7.03</v>
      </c>
      <c r="H6223" s="32">
        <f>VLOOKUP($J6217,ASBVs!$A$2:$AP$1041,27,FALSE)</f>
        <v>2.12</v>
      </c>
      <c r="I6223" s="86"/>
      <c r="J6223" s="86"/>
    </row>
    <row r="6224" spans="2:10" ht="12.6" customHeight="1" x14ac:dyDescent="0.3">
      <c r="B6224" s="33">
        <f>VLOOKUP($J6217,ASBVs!$A$2:$AP$1041,34,FALSE)</f>
        <v>42</v>
      </c>
      <c r="C6224" s="33">
        <f>VLOOKUP($J6217,ASBVs!$A$2:$AP$1041,36,FALSE)</f>
        <v>50</v>
      </c>
      <c r="D6224" s="33">
        <f>VLOOKUP($J6217,ASBVs!$A$2:$AP$1041,38,FALSE)</f>
        <v>35</v>
      </c>
      <c r="E6224" s="33">
        <f>VLOOKUP($J6217,ASBVs!$A$2:$AP$1041,30,FALSE)</f>
        <v>61</v>
      </c>
      <c r="F6224" s="33">
        <f>VLOOKUP($J6217,ASBVs!$A$2:$AP$1041,24,FALSE)</f>
        <v>47</v>
      </c>
      <c r="G6224" s="33">
        <f>VLOOKUP($J6217,ASBVs!$A$2:$AP$1041,26,FALSE)</f>
        <v>47</v>
      </c>
      <c r="H6224" s="33">
        <f>VLOOKUP($J6217,ASBVs!$A$2:$AP$1041,28,FALSE)</f>
        <v>54</v>
      </c>
      <c r="I6224" s="99">
        <f>VLOOKUP($J6217,ASBVs!$A$2:$AQ$1041,43,FALSE)</f>
        <v>13.290000000000001</v>
      </c>
      <c r="J6224" s="79"/>
    </row>
    <row r="6225" spans="2:10" ht="12.6" customHeight="1" x14ac:dyDescent="0.3">
      <c r="B6225" s="87" t="s">
        <v>2695</v>
      </c>
      <c r="C6225" s="88"/>
      <c r="D6225" s="89" t="s">
        <v>2699</v>
      </c>
      <c r="E6225" s="90"/>
      <c r="F6225" s="91" t="str">
        <f>VLOOKUP($J6217,ASBVs!$A$2:$F$1041,6,FALSE)</f>
        <v xml:space="preserve"> </v>
      </c>
      <c r="G6225" s="34" t="s">
        <v>2669</v>
      </c>
      <c r="H6225" s="35" t="str">
        <f>VLOOKUP($J6217,ASBVs!$A$2:$AU$1041,46,FALSE)</f>
        <v>2</v>
      </c>
      <c r="I6225" s="34" t="s">
        <v>2670</v>
      </c>
      <c r="J6225" s="35" t="str">
        <f>VLOOKUP($J6217,ASBVs!$A$2:$AU$1041,47,FALSE)</f>
        <v>2</v>
      </c>
    </row>
    <row r="6226" spans="2:10" ht="12.6" customHeight="1" x14ac:dyDescent="0.3">
      <c r="B6226" s="93">
        <f>VLOOKUP($J6217,ASBVs!$A$2:$AS$1041,45,FALSE)</f>
        <v>124.62</v>
      </c>
      <c r="C6226" s="94"/>
      <c r="D6226" s="93">
        <f>VLOOKUP($J6217,ASBVs!$A$2:$AS$1041,44,FALSE)</f>
        <v>164.38</v>
      </c>
      <c r="E6226" s="94"/>
      <c r="F6226" s="92"/>
      <c r="G6226" s="34" t="s">
        <v>2671</v>
      </c>
      <c r="H6226" s="35" t="str">
        <f>VLOOKUP($J6217,ASBVs!$A$2:$AW$1041,48,FALSE)</f>
        <v>2</v>
      </c>
      <c r="I6226" s="34" t="s">
        <v>2672</v>
      </c>
      <c r="J6226" s="35">
        <f>VLOOKUP($J6217,ASBVs!$A$2:$AW$1041,49,FALSE)</f>
        <v>3</v>
      </c>
    </row>
    <row r="6227" spans="2:10" ht="12.6" customHeight="1" x14ac:dyDescent="0.3">
      <c r="B6227" s="36" t="s">
        <v>2696</v>
      </c>
      <c r="C6227" s="95" t="str">
        <f>VLOOKUP($J6217,ASBVs!$A$2:$E$1041,5,FALSE)</f>
        <v>Pen of 2</v>
      </c>
      <c r="D6227" s="96"/>
      <c r="E6227" s="97" t="s">
        <v>2697</v>
      </c>
      <c r="F6227" s="98"/>
      <c r="G6227" s="74"/>
      <c r="H6227" s="75"/>
      <c r="I6227" s="37" t="s">
        <v>2698</v>
      </c>
      <c r="J6227" s="38"/>
    </row>
    <row r="6229" spans="2:10" ht="12.6" customHeight="1" x14ac:dyDescent="0.3">
      <c r="B6229" s="76" t="s">
        <v>2692</v>
      </c>
      <c r="C6229" s="77"/>
      <c r="D6229" s="20" t="str">
        <f>VLOOKUP($J6229,ASBVs!$A$2:$B$1041,2,FALSE)</f>
        <v>223339</v>
      </c>
      <c r="E6229" s="21"/>
      <c r="F6229" s="22" t="str">
        <f>VLOOKUP($J6229,ASBVs!$A$2:$J$1041,10,FALSE)</f>
        <v>Triplet</v>
      </c>
      <c r="G6229" s="78" t="str">
        <f>VLOOKUP($J6229,ASBVs!$A$2:$AX$1041,50,FALSE)</f>
        <v xml:space="preserve"> </v>
      </c>
      <c r="H6229" s="79"/>
      <c r="I6229" s="23" t="s">
        <v>2693</v>
      </c>
      <c r="J6229" s="24" t="s">
        <v>2185</v>
      </c>
    </row>
    <row r="6230" spans="2:10" ht="12.6" customHeight="1" x14ac:dyDescent="0.3">
      <c r="B6230" s="25" t="s">
        <v>2694</v>
      </c>
      <c r="C6230" s="80" t="str">
        <f>VLOOKUP($J6229,ASBVs!$A$2:$H$1041,8,FALSE)</f>
        <v>206625</v>
      </c>
      <c r="D6230" s="80"/>
      <c r="E6230" s="81"/>
      <c r="F6230" s="26" t="s">
        <v>2639</v>
      </c>
      <c r="G6230" s="82">
        <f>VLOOKUP($J6229,ASBVs!$A$2:$I$1041,9,FALSE)</f>
        <v>44692</v>
      </c>
      <c r="H6230" s="83"/>
      <c r="I6230" s="83"/>
      <c r="J6230" s="84"/>
    </row>
    <row r="6231" spans="2:10" ht="12.6" customHeight="1" x14ac:dyDescent="0.3">
      <c r="B6231" s="27" t="s">
        <v>0</v>
      </c>
      <c r="C6231" s="28" t="s">
        <v>1</v>
      </c>
      <c r="D6231" s="28" t="s">
        <v>2</v>
      </c>
      <c r="E6231" s="28" t="s">
        <v>3</v>
      </c>
      <c r="F6231" s="27" t="s">
        <v>4</v>
      </c>
      <c r="G6231" s="28" t="s">
        <v>1093</v>
      </c>
      <c r="H6231" s="28" t="s">
        <v>1092</v>
      </c>
      <c r="I6231" s="28" t="s">
        <v>5</v>
      </c>
      <c r="J6231" s="28" t="s">
        <v>2652</v>
      </c>
    </row>
    <row r="6232" spans="2:10" ht="12.6" customHeight="1" x14ac:dyDescent="0.3">
      <c r="B6232" s="29">
        <f>VLOOKUP($J6229,ASBVs!$A$2:$AP$1041,11,FALSE)</f>
        <v>0.51</v>
      </c>
      <c r="C6232" s="29">
        <f>VLOOKUP($J6229,ASBVs!$A$2:$AP$1041,13,FALSE)</f>
        <v>9.92</v>
      </c>
      <c r="D6232" s="29">
        <f>VLOOKUP($J6229,ASBVs!$A$2:$AP$1041,15,FALSE)</f>
        <v>16.23</v>
      </c>
      <c r="E6232" s="29">
        <f>VLOOKUP($J6229,ASBVs!$A$2:$AP$1041,17,FALSE)</f>
        <v>-0.08</v>
      </c>
      <c r="F6232" s="29">
        <f>VLOOKUP($J6229,ASBVs!$A$2:$AP$1041,19,FALSE)</f>
        <v>1.68</v>
      </c>
      <c r="G6232" s="39">
        <f>VLOOKUP($J6229,ASBVs!$A$2:$AP$1041,41,FALSE)</f>
        <v>0.32</v>
      </c>
      <c r="H6232" s="39">
        <f>VLOOKUP($J6229,ASBVs!$A$2:$AP$1041,39,FALSE)</f>
        <v>0.16</v>
      </c>
      <c r="I6232" s="29">
        <f>VLOOKUP($J6229,ASBVs!$A$2:$AP$1041,21,FALSE)</f>
        <v>1.56</v>
      </c>
      <c r="J6232" s="39">
        <f>VLOOKUP($J6229,ASBVs!$A$2:$AP$1041,31,FALSE)</f>
        <v>0.23</v>
      </c>
    </row>
    <row r="6233" spans="2:10" ht="12.6" customHeight="1" x14ac:dyDescent="0.3">
      <c r="B6233" s="29">
        <f>VLOOKUP($J6229,ASBVs!$A$2:$AP$1041,12,FALSE)</f>
        <v>66</v>
      </c>
      <c r="C6233" s="29">
        <f>VLOOKUP($J6229,ASBVs!$A$2:$AP$1041,14,FALSE)</f>
        <v>72</v>
      </c>
      <c r="D6233" s="29">
        <f>VLOOKUP($J6229,ASBVs!$A$2:$AP$1041,16,FALSE)</f>
        <v>61</v>
      </c>
      <c r="E6233" s="29">
        <f>VLOOKUP($J6229,ASBVs!$A$2:$AP$1041,18,FALSE)</f>
        <v>71</v>
      </c>
      <c r="F6233" s="29">
        <f>VLOOKUP($J6229,ASBVs!$A$2:$AP$1041,20,FALSE)</f>
        <v>69</v>
      </c>
      <c r="G6233" s="29">
        <f>VLOOKUP($J6229,ASBVs!$A$2:$AP$1041,42,FALSE)</f>
        <v>55</v>
      </c>
      <c r="H6233" s="29">
        <f>VLOOKUP($J6229,ASBVs!$A$2:$AP$1041,40,FALSE)</f>
        <v>47</v>
      </c>
      <c r="I6233" s="29">
        <f>VLOOKUP($J6229,ASBVs!$A$2:$AP$1041,22,FALSE)</f>
        <v>58</v>
      </c>
      <c r="J6233" s="29">
        <f>VLOOKUP($J6229,ASBVs!$A$2:$AP$1041,32,FALSE)</f>
        <v>54</v>
      </c>
    </row>
    <row r="6234" spans="2:10" ht="12.6" customHeight="1" x14ac:dyDescent="0.3">
      <c r="B6234" s="31" t="s">
        <v>1089</v>
      </c>
      <c r="C6234" s="27" t="s">
        <v>1090</v>
      </c>
      <c r="D6234" s="27" t="s">
        <v>1091</v>
      </c>
      <c r="E6234" s="27" t="s">
        <v>8</v>
      </c>
      <c r="F6234" s="27" t="s">
        <v>6</v>
      </c>
      <c r="G6234" s="27" t="s">
        <v>7</v>
      </c>
      <c r="H6234" s="27" t="s">
        <v>2638</v>
      </c>
      <c r="I6234" s="85" t="s">
        <v>2700</v>
      </c>
      <c r="J6234" s="86"/>
    </row>
    <row r="6235" spans="2:10" ht="12.6" customHeight="1" x14ac:dyDescent="0.3">
      <c r="B6235" s="30">
        <f>VLOOKUP($J6229,ASBVs!$A$2:$AP$1041,33,FALSE)</f>
        <v>0.02</v>
      </c>
      <c r="C6235" s="30">
        <f>VLOOKUP($J6229,ASBVs!$A$2:$AP$1041,35,FALSE)</f>
        <v>0.16</v>
      </c>
      <c r="D6235" s="30">
        <f>VLOOKUP($J6229,ASBVs!$A$2:$AP$1041,37,FALSE)</f>
        <v>0.01</v>
      </c>
      <c r="E6235" s="32">
        <f>VLOOKUP($J6229,ASBVs!$A$2:$AP$1041,29,FALSE)</f>
        <v>5.54</v>
      </c>
      <c r="F6235" s="32">
        <f>VLOOKUP($J6229,ASBVs!$A$2:$AP$1041,23,FALSE)</f>
        <v>-0.41</v>
      </c>
      <c r="G6235" s="32">
        <f>VLOOKUP($J6229,ASBVs!$A$2:$AP$1041,25,FALSE)</f>
        <v>5.93</v>
      </c>
      <c r="H6235" s="32">
        <f>VLOOKUP($J6229,ASBVs!$A$2:$AP$1041,27,FALSE)</f>
        <v>1.92</v>
      </c>
      <c r="I6235" s="86"/>
      <c r="J6235" s="86"/>
    </row>
    <row r="6236" spans="2:10" ht="12.6" customHeight="1" x14ac:dyDescent="0.3">
      <c r="B6236" s="33">
        <f>VLOOKUP($J6229,ASBVs!$A$2:$AP$1041,34,FALSE)</f>
        <v>42</v>
      </c>
      <c r="C6236" s="33">
        <f>VLOOKUP($J6229,ASBVs!$A$2:$AP$1041,36,FALSE)</f>
        <v>50</v>
      </c>
      <c r="D6236" s="33">
        <f>VLOOKUP($J6229,ASBVs!$A$2:$AP$1041,38,FALSE)</f>
        <v>35</v>
      </c>
      <c r="E6236" s="33">
        <f>VLOOKUP($J6229,ASBVs!$A$2:$AP$1041,30,FALSE)</f>
        <v>61</v>
      </c>
      <c r="F6236" s="33">
        <f>VLOOKUP($J6229,ASBVs!$A$2:$AP$1041,24,FALSE)</f>
        <v>47</v>
      </c>
      <c r="G6236" s="33">
        <f>VLOOKUP($J6229,ASBVs!$A$2:$AP$1041,26,FALSE)</f>
        <v>47</v>
      </c>
      <c r="H6236" s="33">
        <f>VLOOKUP($J6229,ASBVs!$A$2:$AP$1041,28,FALSE)</f>
        <v>54</v>
      </c>
      <c r="I6236" s="99">
        <f>VLOOKUP($J6229,ASBVs!$A$2:$AQ$1041,43,FALSE)</f>
        <v>11.48</v>
      </c>
      <c r="J6236" s="79"/>
    </row>
    <row r="6237" spans="2:10" ht="12.6" customHeight="1" x14ac:dyDescent="0.3">
      <c r="B6237" s="87" t="s">
        <v>2695</v>
      </c>
      <c r="C6237" s="88"/>
      <c r="D6237" s="89" t="s">
        <v>2699</v>
      </c>
      <c r="E6237" s="90"/>
      <c r="F6237" s="91" t="str">
        <f>VLOOKUP($J6229,ASBVs!$A$2:$F$1041,6,FALSE)</f>
        <v xml:space="preserve"> </v>
      </c>
      <c r="G6237" s="34" t="s">
        <v>2669</v>
      </c>
      <c r="H6237" s="35" t="str">
        <f>VLOOKUP($J6229,ASBVs!$A$2:$AU$1041,46,FALSE)</f>
        <v>2</v>
      </c>
      <c r="I6237" s="34" t="s">
        <v>2670</v>
      </c>
      <c r="J6237" s="35" t="str">
        <f>VLOOKUP($J6229,ASBVs!$A$2:$AU$1041,47,FALSE)</f>
        <v>2</v>
      </c>
    </row>
    <row r="6238" spans="2:10" ht="12.6" customHeight="1" x14ac:dyDescent="0.3">
      <c r="B6238" s="93">
        <f>VLOOKUP($J6229,ASBVs!$A$2:$AS$1041,45,FALSE)</f>
        <v>123.61</v>
      </c>
      <c r="C6238" s="94"/>
      <c r="D6238" s="93">
        <f>VLOOKUP($J6229,ASBVs!$A$2:$AS$1041,44,FALSE)</f>
        <v>159.32</v>
      </c>
      <c r="E6238" s="94"/>
      <c r="F6238" s="92"/>
      <c r="G6238" s="34" t="s">
        <v>2671</v>
      </c>
      <c r="H6238" s="35" t="str">
        <f>VLOOKUP($J6229,ASBVs!$A$2:$AW$1041,48,FALSE)</f>
        <v>2</v>
      </c>
      <c r="I6238" s="34" t="s">
        <v>2672</v>
      </c>
      <c r="J6238" s="35">
        <f>VLOOKUP($J6229,ASBVs!$A$2:$AW$1041,49,FALSE)</f>
        <v>4</v>
      </c>
    </row>
    <row r="6239" spans="2:10" ht="12.6" customHeight="1" x14ac:dyDescent="0.3">
      <c r="B6239" s="36" t="s">
        <v>2696</v>
      </c>
      <c r="C6239" s="95" t="str">
        <f>VLOOKUP($J6229,ASBVs!$A$2:$E$1041,5,FALSE)</f>
        <v>Pen of 2</v>
      </c>
      <c r="D6239" s="96"/>
      <c r="E6239" s="97" t="s">
        <v>2697</v>
      </c>
      <c r="F6239" s="98"/>
      <c r="G6239" s="74"/>
      <c r="H6239" s="75"/>
      <c r="I6239" s="37" t="s">
        <v>2698</v>
      </c>
      <c r="J6239" s="38"/>
    </row>
    <row r="6241" spans="2:10" ht="12.6" customHeight="1" x14ac:dyDescent="0.3">
      <c r="B6241" s="76" t="s">
        <v>2692</v>
      </c>
      <c r="C6241" s="77"/>
      <c r="D6241" s="20" t="str">
        <f>VLOOKUP($J6241,ASBVs!$A$2:$B$1041,2,FALSE)</f>
        <v>223146</v>
      </c>
      <c r="E6241" s="21"/>
      <c r="F6241" s="22" t="str">
        <f>VLOOKUP($J6241,ASBVs!$A$2:$J$1041,10,FALSE)</f>
        <v>Twin</v>
      </c>
      <c r="G6241" s="78" t="str">
        <f>VLOOKUP($J6241,ASBVs!$A$2:$AX$1041,50,FALSE)</f>
        <v xml:space="preserve"> </v>
      </c>
      <c r="H6241" s="79"/>
      <c r="I6241" s="23" t="s">
        <v>2693</v>
      </c>
      <c r="J6241" s="24" t="s">
        <v>2186</v>
      </c>
    </row>
    <row r="6242" spans="2:10" ht="12.6" customHeight="1" x14ac:dyDescent="0.3">
      <c r="B6242" s="25" t="s">
        <v>2694</v>
      </c>
      <c r="C6242" s="80" t="str">
        <f>VLOOKUP($J6241,ASBVs!$A$2:$H$1041,8,FALSE)</f>
        <v>196104</v>
      </c>
      <c r="D6242" s="80"/>
      <c r="E6242" s="81"/>
      <c r="F6242" s="26" t="s">
        <v>2639</v>
      </c>
      <c r="G6242" s="82">
        <f>VLOOKUP($J6241,ASBVs!$A$2:$I$1041,9,FALSE)</f>
        <v>44685</v>
      </c>
      <c r="H6242" s="83"/>
      <c r="I6242" s="83"/>
      <c r="J6242" s="84"/>
    </row>
    <row r="6243" spans="2:10" ht="12.6" customHeight="1" x14ac:dyDescent="0.3">
      <c r="B6243" s="27" t="s">
        <v>0</v>
      </c>
      <c r="C6243" s="28" t="s">
        <v>1</v>
      </c>
      <c r="D6243" s="28" t="s">
        <v>2</v>
      </c>
      <c r="E6243" s="28" t="s">
        <v>3</v>
      </c>
      <c r="F6243" s="27" t="s">
        <v>4</v>
      </c>
      <c r="G6243" s="28" t="s">
        <v>1093</v>
      </c>
      <c r="H6243" s="28" t="s">
        <v>1092</v>
      </c>
      <c r="I6243" s="28" t="s">
        <v>5</v>
      </c>
      <c r="J6243" s="28" t="s">
        <v>2652</v>
      </c>
    </row>
    <row r="6244" spans="2:10" ht="12.6" customHeight="1" x14ac:dyDescent="0.3">
      <c r="B6244" s="29">
        <f>VLOOKUP($J6241,ASBVs!$A$2:$AP$1041,11,FALSE)</f>
        <v>0.49</v>
      </c>
      <c r="C6244" s="29">
        <f>VLOOKUP($J6241,ASBVs!$A$2:$AP$1041,13,FALSE)</f>
        <v>8.77</v>
      </c>
      <c r="D6244" s="29">
        <f>VLOOKUP($J6241,ASBVs!$A$2:$AP$1041,15,FALSE)</f>
        <v>14.02</v>
      </c>
      <c r="E6244" s="29">
        <f>VLOOKUP($J6241,ASBVs!$A$2:$AP$1041,17,FALSE)</f>
        <v>0.17</v>
      </c>
      <c r="F6244" s="29">
        <f>VLOOKUP($J6241,ASBVs!$A$2:$AP$1041,19,FALSE)</f>
        <v>2.08</v>
      </c>
      <c r="G6244" s="39">
        <f>VLOOKUP($J6241,ASBVs!$A$2:$AP$1041,41,FALSE)</f>
        <v>0.47</v>
      </c>
      <c r="H6244" s="39">
        <f>VLOOKUP($J6241,ASBVs!$A$2:$AP$1041,39,FALSE)</f>
        <v>0.21</v>
      </c>
      <c r="I6244" s="29">
        <f>VLOOKUP($J6241,ASBVs!$A$2:$AP$1041,21,FALSE)</f>
        <v>-0.45</v>
      </c>
      <c r="J6244" s="39">
        <f>VLOOKUP($J6241,ASBVs!$A$2:$AP$1041,31,FALSE)</f>
        <v>0.31</v>
      </c>
    </row>
    <row r="6245" spans="2:10" ht="12.6" customHeight="1" x14ac:dyDescent="0.3">
      <c r="B6245" s="29">
        <f>VLOOKUP($J6241,ASBVs!$A$2:$AP$1041,12,FALSE)</f>
        <v>66</v>
      </c>
      <c r="C6245" s="29">
        <f>VLOOKUP($J6241,ASBVs!$A$2:$AP$1041,14,FALSE)</f>
        <v>72</v>
      </c>
      <c r="D6245" s="29">
        <f>VLOOKUP($J6241,ASBVs!$A$2:$AP$1041,16,FALSE)</f>
        <v>63</v>
      </c>
      <c r="E6245" s="29">
        <f>VLOOKUP($J6241,ASBVs!$A$2:$AP$1041,18,FALSE)</f>
        <v>71</v>
      </c>
      <c r="F6245" s="29">
        <f>VLOOKUP($J6241,ASBVs!$A$2:$AP$1041,20,FALSE)</f>
        <v>70</v>
      </c>
      <c r="G6245" s="29">
        <f>VLOOKUP($J6241,ASBVs!$A$2:$AP$1041,42,FALSE)</f>
        <v>59</v>
      </c>
      <c r="H6245" s="29">
        <f>VLOOKUP($J6241,ASBVs!$A$2:$AP$1041,40,FALSE)</f>
        <v>50</v>
      </c>
      <c r="I6245" s="29">
        <f>VLOOKUP($J6241,ASBVs!$A$2:$AP$1041,22,FALSE)</f>
        <v>62</v>
      </c>
      <c r="J6245" s="29">
        <f>VLOOKUP($J6241,ASBVs!$A$2:$AP$1041,32,FALSE)</f>
        <v>57</v>
      </c>
    </row>
    <row r="6246" spans="2:10" ht="12.6" customHeight="1" x14ac:dyDescent="0.3">
      <c r="B6246" s="31" t="s">
        <v>1089</v>
      </c>
      <c r="C6246" s="27" t="s">
        <v>1090</v>
      </c>
      <c r="D6246" s="27" t="s">
        <v>1091</v>
      </c>
      <c r="E6246" s="27" t="s">
        <v>8</v>
      </c>
      <c r="F6246" s="27" t="s">
        <v>6</v>
      </c>
      <c r="G6246" s="27" t="s">
        <v>7</v>
      </c>
      <c r="H6246" s="27" t="s">
        <v>2638</v>
      </c>
      <c r="I6246" s="85" t="s">
        <v>2700</v>
      </c>
      <c r="J6246" s="86"/>
    </row>
    <row r="6247" spans="2:10" ht="12.6" customHeight="1" x14ac:dyDescent="0.3">
      <c r="B6247" s="30">
        <f>VLOOKUP($J6241,ASBVs!$A$2:$AP$1041,33,FALSE)</f>
        <v>0.02</v>
      </c>
      <c r="C6247" s="30">
        <f>VLOOKUP($J6241,ASBVs!$A$2:$AP$1041,35,FALSE)</f>
        <v>0.19</v>
      </c>
      <c r="D6247" s="30">
        <f>VLOOKUP($J6241,ASBVs!$A$2:$AP$1041,37,FALSE)</f>
        <v>0.03</v>
      </c>
      <c r="E6247" s="32">
        <f>VLOOKUP($J6241,ASBVs!$A$2:$AP$1041,29,FALSE)</f>
        <v>4.76</v>
      </c>
      <c r="F6247" s="32">
        <f>VLOOKUP($J6241,ASBVs!$A$2:$AP$1041,23,FALSE)</f>
        <v>-0.13</v>
      </c>
      <c r="G6247" s="32">
        <f>VLOOKUP($J6241,ASBVs!$A$2:$AP$1041,25,FALSE)</f>
        <v>3.12</v>
      </c>
      <c r="H6247" s="32">
        <f>VLOOKUP($J6241,ASBVs!$A$2:$AP$1041,27,FALSE)</f>
        <v>2.1800000000000002</v>
      </c>
      <c r="I6247" s="86"/>
      <c r="J6247" s="86"/>
    </row>
    <row r="6248" spans="2:10" ht="12.6" customHeight="1" x14ac:dyDescent="0.3">
      <c r="B6248" s="33">
        <f>VLOOKUP($J6241,ASBVs!$A$2:$AP$1041,34,FALSE)</f>
        <v>45</v>
      </c>
      <c r="C6248" s="33">
        <f>VLOOKUP($J6241,ASBVs!$A$2:$AP$1041,36,FALSE)</f>
        <v>53</v>
      </c>
      <c r="D6248" s="33">
        <f>VLOOKUP($J6241,ASBVs!$A$2:$AP$1041,38,FALSE)</f>
        <v>38</v>
      </c>
      <c r="E6248" s="33">
        <f>VLOOKUP($J6241,ASBVs!$A$2:$AP$1041,30,FALSE)</f>
        <v>63</v>
      </c>
      <c r="F6248" s="33">
        <f>VLOOKUP($J6241,ASBVs!$A$2:$AP$1041,24,FALSE)</f>
        <v>50</v>
      </c>
      <c r="G6248" s="33">
        <f>VLOOKUP($J6241,ASBVs!$A$2:$AP$1041,26,FALSE)</f>
        <v>50</v>
      </c>
      <c r="H6248" s="33">
        <f>VLOOKUP($J6241,ASBVs!$A$2:$AP$1041,28,FALSE)</f>
        <v>55</v>
      </c>
      <c r="I6248" s="99">
        <f>VLOOKUP($J6241,ASBVs!$A$2:$AQ$1041,43,FALSE)</f>
        <v>8.32</v>
      </c>
      <c r="J6248" s="79"/>
    </row>
    <row r="6249" spans="2:10" ht="12.6" customHeight="1" x14ac:dyDescent="0.3">
      <c r="B6249" s="87" t="s">
        <v>2695</v>
      </c>
      <c r="C6249" s="88"/>
      <c r="D6249" s="89" t="s">
        <v>2699</v>
      </c>
      <c r="E6249" s="90"/>
      <c r="F6249" s="91" t="str">
        <f>VLOOKUP($J6241,ASBVs!$A$2:$F$1041,6,FALSE)</f>
        <v xml:space="preserve"> </v>
      </c>
      <c r="G6249" s="34" t="s">
        <v>2669</v>
      </c>
      <c r="H6249" s="35" t="str">
        <f>VLOOKUP($J6241,ASBVs!$A$2:$AU$1041,46,FALSE)</f>
        <v>1</v>
      </c>
      <c r="I6249" s="34" t="s">
        <v>2670</v>
      </c>
      <c r="J6249" s="35" t="str">
        <f>VLOOKUP($J6241,ASBVs!$A$2:$AU$1041,47,FALSE)</f>
        <v>1</v>
      </c>
    </row>
    <row r="6250" spans="2:10" ht="12.6" customHeight="1" x14ac:dyDescent="0.3">
      <c r="B6250" s="93">
        <f>VLOOKUP($J6241,ASBVs!$A$2:$AS$1041,45,FALSE)</f>
        <v>123.88</v>
      </c>
      <c r="C6250" s="94"/>
      <c r="D6250" s="93">
        <f>VLOOKUP($J6241,ASBVs!$A$2:$AS$1041,44,FALSE)</f>
        <v>163.31</v>
      </c>
      <c r="E6250" s="94"/>
      <c r="F6250" s="92"/>
      <c r="G6250" s="34" t="s">
        <v>2671</v>
      </c>
      <c r="H6250" s="35" t="str">
        <f>VLOOKUP($J6241,ASBVs!$A$2:$AW$1041,48,FALSE)</f>
        <v>1</v>
      </c>
      <c r="I6250" s="34" t="s">
        <v>2672</v>
      </c>
      <c r="J6250" s="35">
        <f>VLOOKUP($J6241,ASBVs!$A$2:$AW$1041,49,FALSE)</f>
        <v>3</v>
      </c>
    </row>
    <row r="6251" spans="2:10" ht="12.6" customHeight="1" x14ac:dyDescent="0.3">
      <c r="B6251" s="36" t="s">
        <v>2696</v>
      </c>
      <c r="C6251" s="95" t="str">
        <f>VLOOKUP($J6241,ASBVs!$A$2:$E$1041,5,FALSE)</f>
        <v>Pen of 2</v>
      </c>
      <c r="D6251" s="96"/>
      <c r="E6251" s="97" t="s">
        <v>2697</v>
      </c>
      <c r="F6251" s="98"/>
      <c r="G6251" s="74"/>
      <c r="H6251" s="75"/>
      <c r="I6251" s="37" t="s">
        <v>2698</v>
      </c>
      <c r="J6251" s="38"/>
    </row>
    <row r="6253" spans="2:10" ht="12.6" customHeight="1" x14ac:dyDescent="0.3">
      <c r="B6253" s="76" t="s">
        <v>2692</v>
      </c>
      <c r="C6253" s="77"/>
      <c r="D6253" s="20" t="str">
        <f>VLOOKUP($J6253,ASBVs!$A$2:$B$1041,2,FALSE)</f>
        <v>223145</v>
      </c>
      <c r="E6253" s="21"/>
      <c r="F6253" s="22" t="str">
        <f>VLOOKUP($J6253,ASBVs!$A$2:$J$1041,10,FALSE)</f>
        <v>Twin</v>
      </c>
      <c r="G6253" s="78" t="str">
        <f>VLOOKUP($J6253,ASBVs!$A$2:$AX$1041,50,FALSE)</f>
        <v xml:space="preserve"> </v>
      </c>
      <c r="H6253" s="79"/>
      <c r="I6253" s="23" t="s">
        <v>2693</v>
      </c>
      <c r="J6253" s="24" t="s">
        <v>2187</v>
      </c>
    </row>
    <row r="6254" spans="2:10" ht="12.6" customHeight="1" x14ac:dyDescent="0.3">
      <c r="B6254" s="25" t="s">
        <v>2694</v>
      </c>
      <c r="C6254" s="80" t="str">
        <f>VLOOKUP($J6253,ASBVs!$A$2:$H$1041,8,FALSE)</f>
        <v>196104</v>
      </c>
      <c r="D6254" s="80"/>
      <c r="E6254" s="81"/>
      <c r="F6254" s="26" t="s">
        <v>2639</v>
      </c>
      <c r="G6254" s="82">
        <f>VLOOKUP($J6253,ASBVs!$A$2:$I$1041,9,FALSE)</f>
        <v>44685</v>
      </c>
      <c r="H6254" s="83"/>
      <c r="I6254" s="83"/>
      <c r="J6254" s="84"/>
    </row>
    <row r="6255" spans="2:10" ht="12.6" customHeight="1" x14ac:dyDescent="0.3">
      <c r="B6255" s="27" t="s">
        <v>0</v>
      </c>
      <c r="C6255" s="28" t="s">
        <v>1</v>
      </c>
      <c r="D6255" s="28" t="s">
        <v>2</v>
      </c>
      <c r="E6255" s="28" t="s">
        <v>3</v>
      </c>
      <c r="F6255" s="27" t="s">
        <v>4</v>
      </c>
      <c r="G6255" s="28" t="s">
        <v>1093</v>
      </c>
      <c r="H6255" s="28" t="s">
        <v>1092</v>
      </c>
      <c r="I6255" s="28" t="s">
        <v>5</v>
      </c>
      <c r="J6255" s="28" t="s">
        <v>2652</v>
      </c>
    </row>
    <row r="6256" spans="2:10" ht="12.6" customHeight="1" x14ac:dyDescent="0.3">
      <c r="B6256" s="29">
        <f>VLOOKUP($J6253,ASBVs!$A$2:$AP$1041,11,FALSE)</f>
        <v>0.52</v>
      </c>
      <c r="C6256" s="29">
        <f>VLOOKUP($J6253,ASBVs!$A$2:$AP$1041,13,FALSE)</f>
        <v>8.99</v>
      </c>
      <c r="D6256" s="29">
        <f>VLOOKUP($J6253,ASBVs!$A$2:$AP$1041,15,FALSE)</f>
        <v>14.06</v>
      </c>
      <c r="E6256" s="29">
        <f>VLOOKUP($J6253,ASBVs!$A$2:$AP$1041,17,FALSE)</f>
        <v>-0.06</v>
      </c>
      <c r="F6256" s="29">
        <f>VLOOKUP($J6253,ASBVs!$A$2:$AP$1041,19,FALSE)</f>
        <v>1.97</v>
      </c>
      <c r="G6256" s="39">
        <f>VLOOKUP($J6253,ASBVs!$A$2:$AP$1041,41,FALSE)</f>
        <v>0.48</v>
      </c>
      <c r="H6256" s="39">
        <f>VLOOKUP($J6253,ASBVs!$A$2:$AP$1041,39,FALSE)</f>
        <v>0.21</v>
      </c>
      <c r="I6256" s="29">
        <f>VLOOKUP($J6253,ASBVs!$A$2:$AP$1041,21,FALSE)</f>
        <v>-0.46</v>
      </c>
      <c r="J6256" s="39">
        <f>VLOOKUP($J6253,ASBVs!$A$2:$AP$1041,31,FALSE)</f>
        <v>0.3</v>
      </c>
    </row>
    <row r="6257" spans="2:10" ht="12.6" customHeight="1" x14ac:dyDescent="0.3">
      <c r="B6257" s="29">
        <f>VLOOKUP($J6253,ASBVs!$A$2:$AP$1041,12,FALSE)</f>
        <v>66</v>
      </c>
      <c r="C6257" s="29">
        <f>VLOOKUP($J6253,ASBVs!$A$2:$AP$1041,14,FALSE)</f>
        <v>72</v>
      </c>
      <c r="D6257" s="29">
        <f>VLOOKUP($J6253,ASBVs!$A$2:$AP$1041,16,FALSE)</f>
        <v>63</v>
      </c>
      <c r="E6257" s="29">
        <f>VLOOKUP($J6253,ASBVs!$A$2:$AP$1041,18,FALSE)</f>
        <v>71</v>
      </c>
      <c r="F6257" s="29">
        <f>VLOOKUP($J6253,ASBVs!$A$2:$AP$1041,20,FALSE)</f>
        <v>70</v>
      </c>
      <c r="G6257" s="29">
        <f>VLOOKUP($J6253,ASBVs!$A$2:$AP$1041,42,FALSE)</f>
        <v>59</v>
      </c>
      <c r="H6257" s="29">
        <f>VLOOKUP($J6253,ASBVs!$A$2:$AP$1041,40,FALSE)</f>
        <v>50</v>
      </c>
      <c r="I6257" s="29">
        <f>VLOOKUP($J6253,ASBVs!$A$2:$AP$1041,22,FALSE)</f>
        <v>62</v>
      </c>
      <c r="J6257" s="29">
        <f>VLOOKUP($J6253,ASBVs!$A$2:$AP$1041,32,FALSE)</f>
        <v>57</v>
      </c>
    </row>
    <row r="6258" spans="2:10" ht="12.6" customHeight="1" x14ac:dyDescent="0.3">
      <c r="B6258" s="31" t="s">
        <v>1089</v>
      </c>
      <c r="C6258" s="27" t="s">
        <v>1090</v>
      </c>
      <c r="D6258" s="27" t="s">
        <v>1091</v>
      </c>
      <c r="E6258" s="27" t="s">
        <v>8</v>
      </c>
      <c r="F6258" s="27" t="s">
        <v>6</v>
      </c>
      <c r="G6258" s="27" t="s">
        <v>7</v>
      </c>
      <c r="H6258" s="27" t="s">
        <v>2638</v>
      </c>
      <c r="I6258" s="85" t="s">
        <v>2700</v>
      </c>
      <c r="J6258" s="86"/>
    </row>
    <row r="6259" spans="2:10" ht="12.6" customHeight="1" x14ac:dyDescent="0.3">
      <c r="B6259" s="30">
        <f>VLOOKUP($J6253,ASBVs!$A$2:$AP$1041,33,FALSE)</f>
        <v>0.01</v>
      </c>
      <c r="C6259" s="30">
        <f>VLOOKUP($J6253,ASBVs!$A$2:$AP$1041,35,FALSE)</f>
        <v>0.19</v>
      </c>
      <c r="D6259" s="30">
        <f>VLOOKUP($J6253,ASBVs!$A$2:$AP$1041,37,FALSE)</f>
        <v>0.03</v>
      </c>
      <c r="E6259" s="32">
        <f>VLOOKUP($J6253,ASBVs!$A$2:$AP$1041,29,FALSE)</f>
        <v>4.95</v>
      </c>
      <c r="F6259" s="32">
        <f>VLOOKUP($J6253,ASBVs!$A$2:$AP$1041,23,FALSE)</f>
        <v>-0.17</v>
      </c>
      <c r="G6259" s="32">
        <f>VLOOKUP($J6253,ASBVs!$A$2:$AP$1041,25,FALSE)</f>
        <v>3.5</v>
      </c>
      <c r="H6259" s="32">
        <f>VLOOKUP($J6253,ASBVs!$A$2:$AP$1041,27,FALSE)</f>
        <v>2.0499999999999998</v>
      </c>
      <c r="I6259" s="86"/>
      <c r="J6259" s="86"/>
    </row>
    <row r="6260" spans="2:10" ht="12.6" customHeight="1" x14ac:dyDescent="0.3">
      <c r="B6260" s="33">
        <f>VLOOKUP($J6253,ASBVs!$A$2:$AP$1041,34,FALSE)</f>
        <v>45</v>
      </c>
      <c r="C6260" s="33">
        <f>VLOOKUP($J6253,ASBVs!$A$2:$AP$1041,36,FALSE)</f>
        <v>53</v>
      </c>
      <c r="D6260" s="33">
        <f>VLOOKUP($J6253,ASBVs!$A$2:$AP$1041,38,FALSE)</f>
        <v>38</v>
      </c>
      <c r="E6260" s="33">
        <f>VLOOKUP($J6253,ASBVs!$A$2:$AP$1041,30,FALSE)</f>
        <v>63</v>
      </c>
      <c r="F6260" s="33">
        <f>VLOOKUP($J6253,ASBVs!$A$2:$AP$1041,24,FALSE)</f>
        <v>50</v>
      </c>
      <c r="G6260" s="33">
        <f>VLOOKUP($J6253,ASBVs!$A$2:$AP$1041,26,FALSE)</f>
        <v>50</v>
      </c>
      <c r="H6260" s="33">
        <f>VLOOKUP($J6253,ASBVs!$A$2:$AP$1041,28,FALSE)</f>
        <v>55</v>
      </c>
      <c r="I6260" s="99">
        <f>VLOOKUP($J6253,ASBVs!$A$2:$AQ$1041,43,FALSE)</f>
        <v>8.5299999999999994</v>
      </c>
      <c r="J6260" s="79"/>
    </row>
    <row r="6261" spans="2:10" ht="12.6" customHeight="1" x14ac:dyDescent="0.3">
      <c r="B6261" s="87" t="s">
        <v>2695</v>
      </c>
      <c r="C6261" s="88"/>
      <c r="D6261" s="89" t="s">
        <v>2699</v>
      </c>
      <c r="E6261" s="90"/>
      <c r="F6261" s="91" t="str">
        <f>VLOOKUP($J6253,ASBVs!$A$2:$F$1041,6,FALSE)</f>
        <v xml:space="preserve"> </v>
      </c>
      <c r="G6261" s="34" t="s">
        <v>2669</v>
      </c>
      <c r="H6261" s="35" t="str">
        <f>VLOOKUP($J6253,ASBVs!$A$2:$AU$1041,46,FALSE)</f>
        <v>3</v>
      </c>
      <c r="I6261" s="34" t="s">
        <v>2670</v>
      </c>
      <c r="J6261" s="35" t="str">
        <f>VLOOKUP($J6253,ASBVs!$A$2:$AU$1041,47,FALSE)</f>
        <v>2</v>
      </c>
    </row>
    <row r="6262" spans="2:10" ht="12.6" customHeight="1" x14ac:dyDescent="0.3">
      <c r="B6262" s="93">
        <f>VLOOKUP($J6253,ASBVs!$A$2:$AS$1041,45,FALSE)</f>
        <v>124.13</v>
      </c>
      <c r="C6262" s="94"/>
      <c r="D6262" s="93">
        <f>VLOOKUP($J6253,ASBVs!$A$2:$AS$1041,44,FALSE)</f>
        <v>162.71</v>
      </c>
      <c r="E6262" s="94"/>
      <c r="F6262" s="92"/>
      <c r="G6262" s="34" t="s">
        <v>2671</v>
      </c>
      <c r="H6262" s="35" t="str">
        <f>VLOOKUP($J6253,ASBVs!$A$2:$AW$1041,48,FALSE)</f>
        <v>3</v>
      </c>
      <c r="I6262" s="34" t="s">
        <v>2672</v>
      </c>
      <c r="J6262" s="35">
        <f>VLOOKUP($J6253,ASBVs!$A$2:$AW$1041,49,FALSE)</f>
        <v>4</v>
      </c>
    </row>
    <row r="6263" spans="2:10" ht="12.6" customHeight="1" x14ac:dyDescent="0.3">
      <c r="B6263" s="36" t="s">
        <v>2696</v>
      </c>
      <c r="C6263" s="95" t="str">
        <f>VLOOKUP($J6253,ASBVs!$A$2:$E$1041,5,FALSE)</f>
        <v>Pen of 2</v>
      </c>
      <c r="D6263" s="96"/>
      <c r="E6263" s="97" t="s">
        <v>2697</v>
      </c>
      <c r="F6263" s="98"/>
      <c r="G6263" s="74"/>
      <c r="H6263" s="75"/>
      <c r="I6263" s="37" t="s">
        <v>2698</v>
      </c>
      <c r="J6263" s="38"/>
    </row>
    <row r="6265" spans="2:10" ht="12.6" customHeight="1" x14ac:dyDescent="0.3">
      <c r="B6265" s="76" t="s">
        <v>2692</v>
      </c>
      <c r="C6265" s="77"/>
      <c r="D6265" s="20" t="str">
        <f>VLOOKUP($J6265,ASBVs!$A$2:$B$1041,2,FALSE)</f>
        <v>224327</v>
      </c>
      <c r="E6265" s="21"/>
      <c r="F6265" s="22" t="str">
        <f>VLOOKUP($J6265,ASBVs!$A$2:$J$1041,10,FALSE)</f>
        <v>Twin</v>
      </c>
      <c r="G6265" s="78" t="str">
        <f>VLOOKUP($J6265,ASBVs!$A$2:$AX$1041,50,FALSE)</f>
        <v xml:space="preserve"> </v>
      </c>
      <c r="H6265" s="79"/>
      <c r="I6265" s="23" t="s">
        <v>2693</v>
      </c>
      <c r="J6265" s="24" t="s">
        <v>2188</v>
      </c>
    </row>
    <row r="6266" spans="2:10" ht="12.6" customHeight="1" x14ac:dyDescent="0.3">
      <c r="B6266" s="25" t="s">
        <v>2694</v>
      </c>
      <c r="C6266" s="80" t="str">
        <f>VLOOKUP($J6265,ASBVs!$A$2:$H$1041,8,FALSE)</f>
        <v>215475</v>
      </c>
      <c r="D6266" s="80"/>
      <c r="E6266" s="81"/>
      <c r="F6266" s="26" t="s">
        <v>2639</v>
      </c>
      <c r="G6266" s="82">
        <f>VLOOKUP($J6265,ASBVs!$A$2:$I$1041,9,FALSE)</f>
        <v>44708</v>
      </c>
      <c r="H6266" s="83"/>
      <c r="I6266" s="83"/>
      <c r="J6266" s="84"/>
    </row>
    <row r="6267" spans="2:10" ht="12.6" customHeight="1" x14ac:dyDescent="0.3">
      <c r="B6267" s="27" t="s">
        <v>0</v>
      </c>
      <c r="C6267" s="28" t="s">
        <v>1</v>
      </c>
      <c r="D6267" s="28" t="s">
        <v>2</v>
      </c>
      <c r="E6267" s="28" t="s">
        <v>3</v>
      </c>
      <c r="F6267" s="27" t="s">
        <v>4</v>
      </c>
      <c r="G6267" s="28" t="s">
        <v>1093</v>
      </c>
      <c r="H6267" s="28" t="s">
        <v>1092</v>
      </c>
      <c r="I6267" s="28" t="s">
        <v>5</v>
      </c>
      <c r="J6267" s="28" t="s">
        <v>2652</v>
      </c>
    </row>
    <row r="6268" spans="2:10" ht="12.6" customHeight="1" x14ac:dyDescent="0.3">
      <c r="B6268" s="29">
        <f>VLOOKUP($J6265,ASBVs!$A$2:$AP$1041,11,FALSE)</f>
        <v>0.61</v>
      </c>
      <c r="C6268" s="29">
        <f>VLOOKUP($J6265,ASBVs!$A$2:$AP$1041,13,FALSE)</f>
        <v>11</v>
      </c>
      <c r="D6268" s="29">
        <f>VLOOKUP($J6265,ASBVs!$A$2:$AP$1041,15,FALSE)</f>
        <v>16.05</v>
      </c>
      <c r="E6268" s="29">
        <f>VLOOKUP($J6265,ASBVs!$A$2:$AP$1041,17,FALSE)</f>
        <v>-0.2</v>
      </c>
      <c r="F6268" s="29">
        <f>VLOOKUP($J6265,ASBVs!$A$2:$AP$1041,19,FALSE)</f>
        <v>1.61</v>
      </c>
      <c r="G6268" s="39">
        <f>VLOOKUP($J6265,ASBVs!$A$2:$AP$1041,41,FALSE)</f>
        <v>0.35</v>
      </c>
      <c r="H6268" s="39">
        <f>VLOOKUP($J6265,ASBVs!$A$2:$AP$1041,39,FALSE)</f>
        <v>0.22</v>
      </c>
      <c r="I6268" s="29">
        <f>VLOOKUP($J6265,ASBVs!$A$2:$AP$1041,21,FALSE)</f>
        <v>0.89</v>
      </c>
      <c r="J6268" s="39">
        <f>VLOOKUP($J6265,ASBVs!$A$2:$AP$1041,31,FALSE)</f>
        <v>0.23</v>
      </c>
    </row>
    <row r="6269" spans="2:10" ht="12.6" customHeight="1" x14ac:dyDescent="0.3">
      <c r="B6269" s="29">
        <f>VLOOKUP($J6265,ASBVs!$A$2:$AP$1041,12,FALSE)</f>
        <v>62</v>
      </c>
      <c r="C6269" s="29">
        <f>VLOOKUP($J6265,ASBVs!$A$2:$AP$1041,14,FALSE)</f>
        <v>69</v>
      </c>
      <c r="D6269" s="29">
        <f>VLOOKUP($J6265,ASBVs!$A$2:$AP$1041,16,FALSE)</f>
        <v>57</v>
      </c>
      <c r="E6269" s="29">
        <f>VLOOKUP($J6265,ASBVs!$A$2:$AP$1041,18,FALSE)</f>
        <v>62</v>
      </c>
      <c r="F6269" s="29">
        <f>VLOOKUP($J6265,ASBVs!$A$2:$AP$1041,20,FALSE)</f>
        <v>63</v>
      </c>
      <c r="G6269" s="29">
        <f>VLOOKUP($J6265,ASBVs!$A$2:$AP$1041,42,FALSE)</f>
        <v>50</v>
      </c>
      <c r="H6269" s="29">
        <f>VLOOKUP($J6265,ASBVs!$A$2:$AP$1041,40,FALSE)</f>
        <v>43</v>
      </c>
      <c r="I6269" s="29">
        <f>VLOOKUP($J6265,ASBVs!$A$2:$AP$1041,22,FALSE)</f>
        <v>53</v>
      </c>
      <c r="J6269" s="29">
        <f>VLOOKUP($J6265,ASBVs!$A$2:$AP$1041,32,FALSE)</f>
        <v>48</v>
      </c>
    </row>
    <row r="6270" spans="2:10" ht="12.6" customHeight="1" x14ac:dyDescent="0.3">
      <c r="B6270" s="31" t="s">
        <v>1089</v>
      </c>
      <c r="C6270" s="27" t="s">
        <v>1090</v>
      </c>
      <c r="D6270" s="27" t="s">
        <v>1091</v>
      </c>
      <c r="E6270" s="27" t="s">
        <v>8</v>
      </c>
      <c r="F6270" s="27" t="s">
        <v>6</v>
      </c>
      <c r="G6270" s="27" t="s">
        <v>7</v>
      </c>
      <c r="H6270" s="27" t="s">
        <v>2638</v>
      </c>
      <c r="I6270" s="85" t="s">
        <v>2700</v>
      </c>
      <c r="J6270" s="86"/>
    </row>
    <row r="6271" spans="2:10" ht="12.6" customHeight="1" x14ac:dyDescent="0.3">
      <c r="B6271" s="30">
        <f>VLOOKUP($J6265,ASBVs!$A$2:$AP$1041,33,FALSE)</f>
        <v>0.03</v>
      </c>
      <c r="C6271" s="30">
        <f>VLOOKUP($J6265,ASBVs!$A$2:$AP$1041,35,FALSE)</f>
        <v>0.2</v>
      </c>
      <c r="D6271" s="30">
        <f>VLOOKUP($J6265,ASBVs!$A$2:$AP$1041,37,FALSE)</f>
        <v>0.01</v>
      </c>
      <c r="E6271" s="32">
        <f>VLOOKUP($J6265,ASBVs!$A$2:$AP$1041,29,FALSE)</f>
        <v>5.65</v>
      </c>
      <c r="F6271" s="32">
        <f>VLOOKUP($J6265,ASBVs!$A$2:$AP$1041,23,FALSE)</f>
        <v>-0.36</v>
      </c>
      <c r="G6271" s="32">
        <f>VLOOKUP($J6265,ASBVs!$A$2:$AP$1041,25,FALSE)</f>
        <v>5.48</v>
      </c>
      <c r="H6271" s="32">
        <f>VLOOKUP($J6265,ASBVs!$A$2:$AP$1041,27,FALSE)</f>
        <v>1.7</v>
      </c>
      <c r="I6271" s="86"/>
      <c r="J6271" s="86"/>
    </row>
    <row r="6272" spans="2:10" ht="12.6" customHeight="1" x14ac:dyDescent="0.3">
      <c r="B6272" s="33">
        <f>VLOOKUP($J6265,ASBVs!$A$2:$AP$1041,34,FALSE)</f>
        <v>38</v>
      </c>
      <c r="C6272" s="33">
        <f>VLOOKUP($J6265,ASBVs!$A$2:$AP$1041,36,FALSE)</f>
        <v>46</v>
      </c>
      <c r="D6272" s="33">
        <f>VLOOKUP($J6265,ASBVs!$A$2:$AP$1041,38,FALSE)</f>
        <v>32</v>
      </c>
      <c r="E6272" s="33">
        <f>VLOOKUP($J6265,ASBVs!$A$2:$AP$1041,30,FALSE)</f>
        <v>58</v>
      </c>
      <c r="F6272" s="33">
        <f>VLOOKUP($J6265,ASBVs!$A$2:$AP$1041,24,FALSE)</f>
        <v>44</v>
      </c>
      <c r="G6272" s="33">
        <f>VLOOKUP($J6265,ASBVs!$A$2:$AP$1041,26,FALSE)</f>
        <v>44</v>
      </c>
      <c r="H6272" s="33">
        <f>VLOOKUP($J6265,ASBVs!$A$2:$AP$1041,28,FALSE)</f>
        <v>48</v>
      </c>
      <c r="I6272" s="99">
        <f>VLOOKUP($J6265,ASBVs!$A$2:$AQ$1041,43,FALSE)</f>
        <v>11.89</v>
      </c>
      <c r="J6272" s="79"/>
    </row>
    <row r="6273" spans="2:10" ht="12.6" customHeight="1" x14ac:dyDescent="0.3">
      <c r="B6273" s="87" t="s">
        <v>2695</v>
      </c>
      <c r="C6273" s="88"/>
      <c r="D6273" s="89" t="s">
        <v>2699</v>
      </c>
      <c r="E6273" s="90"/>
      <c r="F6273" s="91" t="str">
        <f>VLOOKUP($J6265,ASBVs!$A$2:$F$1041,6,FALSE)</f>
        <v xml:space="preserve"> </v>
      </c>
      <c r="G6273" s="34" t="s">
        <v>2669</v>
      </c>
      <c r="H6273" s="35" t="str">
        <f>VLOOKUP($J6265,ASBVs!$A$2:$AU$1041,46,FALSE)</f>
        <v>2</v>
      </c>
      <c r="I6273" s="34" t="s">
        <v>2670</v>
      </c>
      <c r="J6273" s="35" t="str">
        <f>VLOOKUP($J6265,ASBVs!$A$2:$AU$1041,47,FALSE)</f>
        <v>3</v>
      </c>
    </row>
    <row r="6274" spans="2:10" ht="12.6" customHeight="1" x14ac:dyDescent="0.3">
      <c r="B6274" s="93">
        <f>VLOOKUP($J6265,ASBVs!$A$2:$AS$1041,45,FALSE)</f>
        <v>127.9</v>
      </c>
      <c r="C6274" s="94"/>
      <c r="D6274" s="93">
        <f>VLOOKUP($J6265,ASBVs!$A$2:$AS$1041,44,FALSE)</f>
        <v>164.66</v>
      </c>
      <c r="E6274" s="94"/>
      <c r="F6274" s="92"/>
      <c r="G6274" s="34" t="s">
        <v>2671</v>
      </c>
      <c r="H6274" s="35" t="str">
        <f>VLOOKUP($J6265,ASBVs!$A$2:$AW$1041,48,FALSE)</f>
        <v>2</v>
      </c>
      <c r="I6274" s="34" t="s">
        <v>2672</v>
      </c>
      <c r="J6274" s="35">
        <f>VLOOKUP($J6265,ASBVs!$A$2:$AW$1041,49,FALSE)</f>
        <v>3</v>
      </c>
    </row>
    <row r="6275" spans="2:10" ht="12.6" customHeight="1" x14ac:dyDescent="0.3">
      <c r="B6275" s="36" t="s">
        <v>2696</v>
      </c>
      <c r="C6275" s="95" t="str">
        <f>VLOOKUP($J6265,ASBVs!$A$2:$E$1041,5,FALSE)</f>
        <v>Pen of 2</v>
      </c>
      <c r="D6275" s="96"/>
      <c r="E6275" s="97" t="s">
        <v>2697</v>
      </c>
      <c r="F6275" s="98"/>
      <c r="G6275" s="74"/>
      <c r="H6275" s="75"/>
      <c r="I6275" s="37" t="s">
        <v>2698</v>
      </c>
      <c r="J6275" s="38"/>
    </row>
    <row r="6277" spans="2:10" ht="12.6" customHeight="1" x14ac:dyDescent="0.3">
      <c r="B6277" s="76" t="s">
        <v>2692</v>
      </c>
      <c r="C6277" s="77"/>
      <c r="D6277" s="20" t="str">
        <f>VLOOKUP($J6277,ASBVs!$A$2:$B$1041,2,FALSE)</f>
        <v>224328</v>
      </c>
      <c r="E6277" s="21"/>
      <c r="F6277" s="22" t="str">
        <f>VLOOKUP($J6277,ASBVs!$A$2:$J$1041,10,FALSE)</f>
        <v>Twin</v>
      </c>
      <c r="G6277" s="78" t="str">
        <f>VLOOKUP($J6277,ASBVs!$A$2:$AX$1041,50,FALSE)</f>
        <v xml:space="preserve"> </v>
      </c>
      <c r="H6277" s="79"/>
      <c r="I6277" s="23" t="s">
        <v>2693</v>
      </c>
      <c r="J6277" s="24" t="s">
        <v>2189</v>
      </c>
    </row>
    <row r="6278" spans="2:10" ht="12.6" customHeight="1" x14ac:dyDescent="0.3">
      <c r="B6278" s="25" t="s">
        <v>2694</v>
      </c>
      <c r="C6278" s="80" t="str">
        <f>VLOOKUP($J6277,ASBVs!$A$2:$H$1041,8,FALSE)</f>
        <v>215475</v>
      </c>
      <c r="D6278" s="80"/>
      <c r="E6278" s="81"/>
      <c r="F6278" s="26" t="s">
        <v>2639</v>
      </c>
      <c r="G6278" s="82">
        <f>VLOOKUP($J6277,ASBVs!$A$2:$I$1041,9,FALSE)</f>
        <v>44708</v>
      </c>
      <c r="H6278" s="83"/>
      <c r="I6278" s="83"/>
      <c r="J6278" s="84"/>
    </row>
    <row r="6279" spans="2:10" ht="12.6" customHeight="1" x14ac:dyDescent="0.3">
      <c r="B6279" s="27" t="s">
        <v>0</v>
      </c>
      <c r="C6279" s="28" t="s">
        <v>1</v>
      </c>
      <c r="D6279" s="28" t="s">
        <v>2</v>
      </c>
      <c r="E6279" s="28" t="s">
        <v>3</v>
      </c>
      <c r="F6279" s="27" t="s">
        <v>4</v>
      </c>
      <c r="G6279" s="28" t="s">
        <v>1093</v>
      </c>
      <c r="H6279" s="28" t="s">
        <v>1092</v>
      </c>
      <c r="I6279" s="28" t="s">
        <v>5</v>
      </c>
      <c r="J6279" s="28" t="s">
        <v>2652</v>
      </c>
    </row>
    <row r="6280" spans="2:10" ht="12.6" customHeight="1" x14ac:dyDescent="0.3">
      <c r="B6280" s="29">
        <f>VLOOKUP($J6277,ASBVs!$A$2:$AP$1041,11,FALSE)</f>
        <v>0.41</v>
      </c>
      <c r="C6280" s="29">
        <f>VLOOKUP($J6277,ASBVs!$A$2:$AP$1041,13,FALSE)</f>
        <v>10.039999999999999</v>
      </c>
      <c r="D6280" s="29">
        <f>VLOOKUP($J6277,ASBVs!$A$2:$AP$1041,15,FALSE)</f>
        <v>14.67</v>
      </c>
      <c r="E6280" s="29">
        <f>VLOOKUP($J6277,ASBVs!$A$2:$AP$1041,17,FALSE)</f>
        <v>0.06</v>
      </c>
      <c r="F6280" s="29">
        <f>VLOOKUP($J6277,ASBVs!$A$2:$AP$1041,19,FALSE)</f>
        <v>2.06</v>
      </c>
      <c r="G6280" s="39">
        <f>VLOOKUP($J6277,ASBVs!$A$2:$AP$1041,41,FALSE)</f>
        <v>0.35</v>
      </c>
      <c r="H6280" s="39">
        <f>VLOOKUP($J6277,ASBVs!$A$2:$AP$1041,39,FALSE)</f>
        <v>0.22</v>
      </c>
      <c r="I6280" s="29">
        <f>VLOOKUP($J6277,ASBVs!$A$2:$AP$1041,21,FALSE)</f>
        <v>0.9</v>
      </c>
      <c r="J6280" s="39">
        <f>VLOOKUP($J6277,ASBVs!$A$2:$AP$1041,31,FALSE)</f>
        <v>0.23</v>
      </c>
    </row>
    <row r="6281" spans="2:10" ht="12.6" customHeight="1" x14ac:dyDescent="0.3">
      <c r="B6281" s="29">
        <f>VLOOKUP($J6277,ASBVs!$A$2:$AP$1041,12,FALSE)</f>
        <v>62</v>
      </c>
      <c r="C6281" s="29">
        <f>VLOOKUP($J6277,ASBVs!$A$2:$AP$1041,14,FALSE)</f>
        <v>69</v>
      </c>
      <c r="D6281" s="29">
        <f>VLOOKUP($J6277,ASBVs!$A$2:$AP$1041,16,FALSE)</f>
        <v>57</v>
      </c>
      <c r="E6281" s="29">
        <f>VLOOKUP($J6277,ASBVs!$A$2:$AP$1041,18,FALSE)</f>
        <v>62</v>
      </c>
      <c r="F6281" s="29">
        <f>VLOOKUP($J6277,ASBVs!$A$2:$AP$1041,20,FALSE)</f>
        <v>63</v>
      </c>
      <c r="G6281" s="29">
        <f>VLOOKUP($J6277,ASBVs!$A$2:$AP$1041,42,FALSE)</f>
        <v>50</v>
      </c>
      <c r="H6281" s="29">
        <f>VLOOKUP($J6277,ASBVs!$A$2:$AP$1041,40,FALSE)</f>
        <v>43</v>
      </c>
      <c r="I6281" s="29">
        <f>VLOOKUP($J6277,ASBVs!$A$2:$AP$1041,22,FALSE)</f>
        <v>53</v>
      </c>
      <c r="J6281" s="29">
        <f>VLOOKUP($J6277,ASBVs!$A$2:$AP$1041,32,FALSE)</f>
        <v>48</v>
      </c>
    </row>
    <row r="6282" spans="2:10" ht="12.6" customHeight="1" x14ac:dyDescent="0.3">
      <c r="B6282" s="31" t="s">
        <v>1089</v>
      </c>
      <c r="C6282" s="27" t="s">
        <v>1090</v>
      </c>
      <c r="D6282" s="27" t="s">
        <v>1091</v>
      </c>
      <c r="E6282" s="27" t="s">
        <v>8</v>
      </c>
      <c r="F6282" s="27" t="s">
        <v>6</v>
      </c>
      <c r="G6282" s="27" t="s">
        <v>7</v>
      </c>
      <c r="H6282" s="27" t="s">
        <v>2638</v>
      </c>
      <c r="I6282" s="85" t="s">
        <v>2700</v>
      </c>
      <c r="J6282" s="86"/>
    </row>
    <row r="6283" spans="2:10" ht="12.6" customHeight="1" x14ac:dyDescent="0.3">
      <c r="B6283" s="30">
        <f>VLOOKUP($J6277,ASBVs!$A$2:$AP$1041,33,FALSE)</f>
        <v>0.03</v>
      </c>
      <c r="C6283" s="30">
        <f>VLOOKUP($J6277,ASBVs!$A$2:$AP$1041,35,FALSE)</f>
        <v>0.2</v>
      </c>
      <c r="D6283" s="30">
        <f>VLOOKUP($J6277,ASBVs!$A$2:$AP$1041,37,FALSE)</f>
        <v>0.01</v>
      </c>
      <c r="E6283" s="32">
        <f>VLOOKUP($J6277,ASBVs!$A$2:$AP$1041,29,FALSE)</f>
        <v>5.43</v>
      </c>
      <c r="F6283" s="32">
        <f>VLOOKUP($J6277,ASBVs!$A$2:$AP$1041,23,FALSE)</f>
        <v>-0.32</v>
      </c>
      <c r="G6283" s="32">
        <f>VLOOKUP($J6277,ASBVs!$A$2:$AP$1041,25,FALSE)</f>
        <v>4.9800000000000004</v>
      </c>
      <c r="H6283" s="32">
        <f>VLOOKUP($J6277,ASBVs!$A$2:$AP$1041,27,FALSE)</f>
        <v>1.89</v>
      </c>
      <c r="I6283" s="86"/>
      <c r="J6283" s="86"/>
    </row>
    <row r="6284" spans="2:10" ht="12.6" customHeight="1" x14ac:dyDescent="0.3">
      <c r="B6284" s="33">
        <f>VLOOKUP($J6277,ASBVs!$A$2:$AP$1041,34,FALSE)</f>
        <v>38</v>
      </c>
      <c r="C6284" s="33">
        <f>VLOOKUP($J6277,ASBVs!$A$2:$AP$1041,36,FALSE)</f>
        <v>46</v>
      </c>
      <c r="D6284" s="33">
        <f>VLOOKUP($J6277,ASBVs!$A$2:$AP$1041,38,FALSE)</f>
        <v>32</v>
      </c>
      <c r="E6284" s="33">
        <f>VLOOKUP($J6277,ASBVs!$A$2:$AP$1041,30,FALSE)</f>
        <v>58</v>
      </c>
      <c r="F6284" s="33">
        <f>VLOOKUP($J6277,ASBVs!$A$2:$AP$1041,24,FALSE)</f>
        <v>44</v>
      </c>
      <c r="G6284" s="33">
        <f>VLOOKUP($J6277,ASBVs!$A$2:$AP$1041,26,FALSE)</f>
        <v>44</v>
      </c>
      <c r="H6284" s="33">
        <f>VLOOKUP($J6277,ASBVs!$A$2:$AP$1041,28,FALSE)</f>
        <v>48</v>
      </c>
      <c r="I6284" s="99">
        <f>VLOOKUP($J6277,ASBVs!$A$2:$AQ$1041,43,FALSE)</f>
        <v>10.94</v>
      </c>
      <c r="J6284" s="79"/>
    </row>
    <row r="6285" spans="2:10" ht="12.6" customHeight="1" x14ac:dyDescent="0.3">
      <c r="B6285" s="87" t="s">
        <v>2695</v>
      </c>
      <c r="C6285" s="88"/>
      <c r="D6285" s="89" t="s">
        <v>2699</v>
      </c>
      <c r="E6285" s="90"/>
      <c r="F6285" s="91" t="str">
        <f>VLOOKUP($J6277,ASBVs!$A$2:$F$1041,6,FALSE)</f>
        <v xml:space="preserve"> </v>
      </c>
      <c r="G6285" s="34" t="s">
        <v>2669</v>
      </c>
      <c r="H6285" s="35" t="str">
        <f>VLOOKUP($J6277,ASBVs!$A$2:$AU$1041,46,FALSE)</f>
        <v>2</v>
      </c>
      <c r="I6285" s="34" t="s">
        <v>2670</v>
      </c>
      <c r="J6285" s="35" t="str">
        <f>VLOOKUP($J6277,ASBVs!$A$2:$AU$1041,47,FALSE)</f>
        <v>3</v>
      </c>
    </row>
    <row r="6286" spans="2:10" ht="12.6" customHeight="1" x14ac:dyDescent="0.3">
      <c r="B6286" s="93">
        <f>VLOOKUP($J6277,ASBVs!$A$2:$AS$1041,45,FALSE)</f>
        <v>127.32</v>
      </c>
      <c r="C6286" s="94"/>
      <c r="D6286" s="93">
        <f>VLOOKUP($J6277,ASBVs!$A$2:$AS$1041,44,FALSE)</f>
        <v>164.92</v>
      </c>
      <c r="E6286" s="94"/>
      <c r="F6286" s="92"/>
      <c r="G6286" s="34" t="s">
        <v>2671</v>
      </c>
      <c r="H6286" s="35" t="str">
        <f>VLOOKUP($J6277,ASBVs!$A$2:$AW$1041,48,FALSE)</f>
        <v>2</v>
      </c>
      <c r="I6286" s="34" t="s">
        <v>2672</v>
      </c>
      <c r="J6286" s="35">
        <f>VLOOKUP($J6277,ASBVs!$A$2:$AW$1041,49,FALSE)</f>
        <v>3</v>
      </c>
    </row>
    <row r="6287" spans="2:10" ht="12.6" customHeight="1" x14ac:dyDescent="0.3">
      <c r="B6287" s="36" t="s">
        <v>2696</v>
      </c>
      <c r="C6287" s="95" t="str">
        <f>VLOOKUP($J6277,ASBVs!$A$2:$E$1041,5,FALSE)</f>
        <v>Pen of 2</v>
      </c>
      <c r="D6287" s="96"/>
      <c r="E6287" s="97" t="s">
        <v>2697</v>
      </c>
      <c r="F6287" s="98"/>
      <c r="G6287" s="74"/>
      <c r="H6287" s="75"/>
      <c r="I6287" s="37" t="s">
        <v>2698</v>
      </c>
      <c r="J6287" s="38"/>
    </row>
    <row r="6289" spans="2:10" ht="12.6" customHeight="1" x14ac:dyDescent="0.3">
      <c r="B6289" s="76" t="s">
        <v>2692</v>
      </c>
      <c r="C6289" s="77"/>
      <c r="D6289" s="20" t="str">
        <f>VLOOKUP($J6289,ASBVs!$A$2:$B$1041,2,FALSE)</f>
        <v>224996</v>
      </c>
      <c r="E6289" s="21"/>
      <c r="F6289" s="22" t="str">
        <f>VLOOKUP($J6289,ASBVs!$A$2:$J$1041,10,FALSE)</f>
        <v>Twin</v>
      </c>
      <c r="G6289" s="78" t="str">
        <f>VLOOKUP($J6289,ASBVs!$A$2:$AX$1041,50,FALSE)</f>
        <v>«««««</v>
      </c>
      <c r="H6289" s="79"/>
      <c r="I6289" s="23" t="s">
        <v>2693</v>
      </c>
      <c r="J6289" s="24" t="s">
        <v>2190</v>
      </c>
    </row>
    <row r="6290" spans="2:10" ht="12.6" customHeight="1" x14ac:dyDescent="0.3">
      <c r="B6290" s="25" t="s">
        <v>2694</v>
      </c>
      <c r="C6290" s="80" t="str">
        <f>VLOOKUP($J6289,ASBVs!$A$2:$H$1041,8,FALSE)</f>
        <v>214627</v>
      </c>
      <c r="D6290" s="80"/>
      <c r="E6290" s="81"/>
      <c r="F6290" s="26" t="s">
        <v>2639</v>
      </c>
      <c r="G6290" s="82">
        <f>VLOOKUP($J6289,ASBVs!$A$2:$I$1041,9,FALSE)</f>
        <v>44715</v>
      </c>
      <c r="H6290" s="83"/>
      <c r="I6290" s="83"/>
      <c r="J6290" s="84"/>
    </row>
    <row r="6291" spans="2:10" ht="12.6" customHeight="1" x14ac:dyDescent="0.3">
      <c r="B6291" s="27" t="s">
        <v>0</v>
      </c>
      <c r="C6291" s="28" t="s">
        <v>1</v>
      </c>
      <c r="D6291" s="28" t="s">
        <v>2</v>
      </c>
      <c r="E6291" s="28" t="s">
        <v>3</v>
      </c>
      <c r="F6291" s="27" t="s">
        <v>4</v>
      </c>
      <c r="G6291" s="28" t="s">
        <v>1093</v>
      </c>
      <c r="H6291" s="28" t="s">
        <v>1092</v>
      </c>
      <c r="I6291" s="28" t="s">
        <v>5</v>
      </c>
      <c r="J6291" s="28" t="s">
        <v>2652</v>
      </c>
    </row>
    <row r="6292" spans="2:10" ht="12.6" customHeight="1" x14ac:dyDescent="0.3">
      <c r="B6292" s="29">
        <f>VLOOKUP($J6289,ASBVs!$A$2:$AP$1041,11,FALSE)</f>
        <v>0.47</v>
      </c>
      <c r="C6292" s="29">
        <f>VLOOKUP($J6289,ASBVs!$A$2:$AP$1041,13,FALSE)</f>
        <v>10.07</v>
      </c>
      <c r="D6292" s="29">
        <f>VLOOKUP($J6289,ASBVs!$A$2:$AP$1041,15,FALSE)</f>
        <v>12.44</v>
      </c>
      <c r="E6292" s="29">
        <f>VLOOKUP($J6289,ASBVs!$A$2:$AP$1041,17,FALSE)</f>
        <v>1.04</v>
      </c>
      <c r="F6292" s="29">
        <f>VLOOKUP($J6289,ASBVs!$A$2:$AP$1041,19,FALSE)</f>
        <v>1.86</v>
      </c>
      <c r="G6292" s="39">
        <f>VLOOKUP($J6289,ASBVs!$A$2:$AP$1041,41,FALSE)</f>
        <v>0.42</v>
      </c>
      <c r="H6292" s="39">
        <f>VLOOKUP($J6289,ASBVs!$A$2:$AP$1041,39,FALSE)</f>
        <v>0.2</v>
      </c>
      <c r="I6292" s="29">
        <f>VLOOKUP($J6289,ASBVs!$A$2:$AP$1041,21,FALSE)</f>
        <v>1.57</v>
      </c>
      <c r="J6292" s="39">
        <f>VLOOKUP($J6289,ASBVs!$A$2:$AP$1041,31,FALSE)</f>
        <v>0.28000000000000003</v>
      </c>
    </row>
    <row r="6293" spans="2:10" ht="12.6" customHeight="1" x14ac:dyDescent="0.3">
      <c r="B6293" s="29">
        <f>VLOOKUP($J6289,ASBVs!$A$2:$AP$1041,12,FALSE)</f>
        <v>66</v>
      </c>
      <c r="C6293" s="29">
        <f>VLOOKUP($J6289,ASBVs!$A$2:$AP$1041,14,FALSE)</f>
        <v>70</v>
      </c>
      <c r="D6293" s="29">
        <f>VLOOKUP($J6289,ASBVs!$A$2:$AP$1041,16,FALSE)</f>
        <v>61</v>
      </c>
      <c r="E6293" s="29">
        <f>VLOOKUP($J6289,ASBVs!$A$2:$AP$1041,18,FALSE)</f>
        <v>63</v>
      </c>
      <c r="F6293" s="29">
        <f>VLOOKUP($J6289,ASBVs!$A$2:$AP$1041,20,FALSE)</f>
        <v>64</v>
      </c>
      <c r="G6293" s="29">
        <f>VLOOKUP($J6289,ASBVs!$A$2:$AP$1041,42,FALSE)</f>
        <v>53</v>
      </c>
      <c r="H6293" s="29">
        <f>VLOOKUP($J6289,ASBVs!$A$2:$AP$1041,40,FALSE)</f>
        <v>46</v>
      </c>
      <c r="I6293" s="29">
        <f>VLOOKUP($J6289,ASBVs!$A$2:$AP$1041,22,FALSE)</f>
        <v>55</v>
      </c>
      <c r="J6293" s="29">
        <f>VLOOKUP($J6289,ASBVs!$A$2:$AP$1041,32,FALSE)</f>
        <v>51</v>
      </c>
    </row>
    <row r="6294" spans="2:10" ht="12.6" customHeight="1" x14ac:dyDescent="0.3">
      <c r="B6294" s="31" t="s">
        <v>1089</v>
      </c>
      <c r="C6294" s="27" t="s">
        <v>1090</v>
      </c>
      <c r="D6294" s="27" t="s">
        <v>1091</v>
      </c>
      <c r="E6294" s="27" t="s">
        <v>8</v>
      </c>
      <c r="F6294" s="27" t="s">
        <v>6</v>
      </c>
      <c r="G6294" s="27" t="s">
        <v>7</v>
      </c>
      <c r="H6294" s="27" t="s">
        <v>2638</v>
      </c>
      <c r="I6294" s="85" t="s">
        <v>2700</v>
      </c>
      <c r="J6294" s="86"/>
    </row>
    <row r="6295" spans="2:10" ht="12.6" customHeight="1" x14ac:dyDescent="0.3">
      <c r="B6295" s="30">
        <f>VLOOKUP($J6289,ASBVs!$A$2:$AP$1041,33,FALSE)</f>
        <v>0.02</v>
      </c>
      <c r="C6295" s="30">
        <f>VLOOKUP($J6289,ASBVs!$A$2:$AP$1041,35,FALSE)</f>
        <v>0.18</v>
      </c>
      <c r="D6295" s="30">
        <f>VLOOKUP($J6289,ASBVs!$A$2:$AP$1041,37,FALSE)</f>
        <v>0.01</v>
      </c>
      <c r="E6295" s="32">
        <f>VLOOKUP($J6289,ASBVs!$A$2:$AP$1041,29,FALSE)</f>
        <v>3.71</v>
      </c>
      <c r="F6295" s="32">
        <f>VLOOKUP($J6289,ASBVs!$A$2:$AP$1041,23,FALSE)</f>
        <v>-0.01</v>
      </c>
      <c r="G6295" s="32">
        <f>VLOOKUP($J6289,ASBVs!$A$2:$AP$1041,25,FALSE)</f>
        <v>5.38</v>
      </c>
      <c r="H6295" s="32">
        <f>VLOOKUP($J6289,ASBVs!$A$2:$AP$1041,27,FALSE)</f>
        <v>2.0699999999999998</v>
      </c>
      <c r="I6295" s="86"/>
      <c r="J6295" s="86"/>
    </row>
    <row r="6296" spans="2:10" ht="12.6" customHeight="1" x14ac:dyDescent="0.3">
      <c r="B6296" s="33">
        <f>VLOOKUP($J6289,ASBVs!$A$2:$AP$1041,34,FALSE)</f>
        <v>40</v>
      </c>
      <c r="C6296" s="33">
        <f>VLOOKUP($J6289,ASBVs!$A$2:$AP$1041,36,FALSE)</f>
        <v>49</v>
      </c>
      <c r="D6296" s="33">
        <f>VLOOKUP($J6289,ASBVs!$A$2:$AP$1041,38,FALSE)</f>
        <v>34</v>
      </c>
      <c r="E6296" s="33">
        <f>VLOOKUP($J6289,ASBVs!$A$2:$AP$1041,30,FALSE)</f>
        <v>59</v>
      </c>
      <c r="F6296" s="33">
        <f>VLOOKUP($J6289,ASBVs!$A$2:$AP$1041,24,FALSE)</f>
        <v>47</v>
      </c>
      <c r="G6296" s="33">
        <f>VLOOKUP($J6289,ASBVs!$A$2:$AP$1041,26,FALSE)</f>
        <v>47</v>
      </c>
      <c r="H6296" s="33">
        <f>VLOOKUP($J6289,ASBVs!$A$2:$AP$1041,28,FALSE)</f>
        <v>51</v>
      </c>
      <c r="I6296" s="99">
        <f>VLOOKUP($J6289,ASBVs!$A$2:$AQ$1041,43,FALSE)</f>
        <v>11.64</v>
      </c>
      <c r="J6296" s="79"/>
    </row>
    <row r="6297" spans="2:10" ht="12.6" customHeight="1" x14ac:dyDescent="0.3">
      <c r="B6297" s="87" t="s">
        <v>2695</v>
      </c>
      <c r="C6297" s="88"/>
      <c r="D6297" s="89" t="s">
        <v>2699</v>
      </c>
      <c r="E6297" s="90"/>
      <c r="F6297" s="91" t="str">
        <f>VLOOKUP($J6289,ASBVs!$A$2:$F$1041,6,FALSE)</f>
        <v xml:space="preserve"> </v>
      </c>
      <c r="G6297" s="34" t="s">
        <v>2669</v>
      </c>
      <c r="H6297" s="35" t="str">
        <f>VLOOKUP($J6289,ASBVs!$A$2:$AU$1041,46,FALSE)</f>
        <v>1</v>
      </c>
      <c r="I6297" s="34" t="s">
        <v>2670</v>
      </c>
      <c r="J6297" s="35" t="str">
        <f>VLOOKUP($J6289,ASBVs!$A$2:$AU$1041,47,FALSE)</f>
        <v>2</v>
      </c>
    </row>
    <row r="6298" spans="2:10" ht="12.6" customHeight="1" x14ac:dyDescent="0.3">
      <c r="B6298" s="93">
        <f>VLOOKUP($J6289,ASBVs!$A$2:$AS$1041,45,FALSE)</f>
        <v>131.68</v>
      </c>
      <c r="C6298" s="94"/>
      <c r="D6298" s="93">
        <f>VLOOKUP($J6289,ASBVs!$A$2:$AS$1041,44,FALSE)</f>
        <v>170.94</v>
      </c>
      <c r="E6298" s="94"/>
      <c r="F6298" s="92"/>
      <c r="G6298" s="34" t="s">
        <v>2671</v>
      </c>
      <c r="H6298" s="35" t="str">
        <f>VLOOKUP($J6289,ASBVs!$A$2:$AW$1041,48,FALSE)</f>
        <v>2</v>
      </c>
      <c r="I6298" s="34" t="s">
        <v>2672</v>
      </c>
      <c r="J6298" s="35">
        <f>VLOOKUP($J6289,ASBVs!$A$2:$AW$1041,49,FALSE)</f>
        <v>3</v>
      </c>
    </row>
    <row r="6299" spans="2:10" ht="12.6" customHeight="1" x14ac:dyDescent="0.3">
      <c r="B6299" s="36" t="s">
        <v>2696</v>
      </c>
      <c r="C6299" s="95" t="str">
        <f>VLOOKUP($J6289,ASBVs!$A$2:$E$1041,5,FALSE)</f>
        <v>Pen of 2</v>
      </c>
      <c r="D6299" s="96"/>
      <c r="E6299" s="97" t="s">
        <v>2697</v>
      </c>
      <c r="F6299" s="98"/>
      <c r="G6299" s="74"/>
      <c r="H6299" s="75"/>
      <c r="I6299" s="37" t="s">
        <v>2698</v>
      </c>
      <c r="J6299" s="38"/>
    </row>
    <row r="6301" spans="2:10" ht="12.6" customHeight="1" x14ac:dyDescent="0.3">
      <c r="B6301" s="76" t="s">
        <v>2692</v>
      </c>
      <c r="C6301" s="77"/>
      <c r="D6301" s="20" t="str">
        <f>VLOOKUP($J6301,ASBVs!$A$2:$B$1041,2,FALSE)</f>
        <v>224995</v>
      </c>
      <c r="E6301" s="21"/>
      <c r="F6301" s="22" t="str">
        <f>VLOOKUP($J6301,ASBVs!$A$2:$J$1041,10,FALSE)</f>
        <v>Twin</v>
      </c>
      <c r="G6301" s="78" t="str">
        <f>VLOOKUP($J6301,ASBVs!$A$2:$AX$1041,50,FALSE)</f>
        <v>«««««</v>
      </c>
      <c r="H6301" s="79"/>
      <c r="I6301" s="23" t="s">
        <v>2693</v>
      </c>
      <c r="J6301" s="24" t="s">
        <v>2191</v>
      </c>
    </row>
    <row r="6302" spans="2:10" ht="12.6" customHeight="1" x14ac:dyDescent="0.3">
      <c r="B6302" s="25" t="s">
        <v>2694</v>
      </c>
      <c r="C6302" s="80" t="str">
        <f>VLOOKUP($J6301,ASBVs!$A$2:$H$1041,8,FALSE)</f>
        <v>214627</v>
      </c>
      <c r="D6302" s="80"/>
      <c r="E6302" s="81"/>
      <c r="F6302" s="26" t="s">
        <v>2639</v>
      </c>
      <c r="G6302" s="82">
        <f>VLOOKUP($J6301,ASBVs!$A$2:$I$1041,9,FALSE)</f>
        <v>44715</v>
      </c>
      <c r="H6302" s="83"/>
      <c r="I6302" s="83"/>
      <c r="J6302" s="84"/>
    </row>
    <row r="6303" spans="2:10" ht="12.6" customHeight="1" x14ac:dyDescent="0.3">
      <c r="B6303" s="27" t="s">
        <v>0</v>
      </c>
      <c r="C6303" s="28" t="s">
        <v>1</v>
      </c>
      <c r="D6303" s="28" t="s">
        <v>2</v>
      </c>
      <c r="E6303" s="28" t="s">
        <v>3</v>
      </c>
      <c r="F6303" s="27" t="s">
        <v>4</v>
      </c>
      <c r="G6303" s="28" t="s">
        <v>1093</v>
      </c>
      <c r="H6303" s="28" t="s">
        <v>1092</v>
      </c>
      <c r="I6303" s="28" t="s">
        <v>5</v>
      </c>
      <c r="J6303" s="28" t="s">
        <v>2652</v>
      </c>
    </row>
    <row r="6304" spans="2:10" ht="12.6" customHeight="1" x14ac:dyDescent="0.3">
      <c r="B6304" s="29">
        <f>VLOOKUP($J6301,ASBVs!$A$2:$AP$1041,11,FALSE)</f>
        <v>0.23</v>
      </c>
      <c r="C6304" s="29">
        <f>VLOOKUP($J6301,ASBVs!$A$2:$AP$1041,13,FALSE)</f>
        <v>8.42</v>
      </c>
      <c r="D6304" s="29">
        <f>VLOOKUP($J6301,ASBVs!$A$2:$AP$1041,15,FALSE)</f>
        <v>10.4</v>
      </c>
      <c r="E6304" s="29">
        <f>VLOOKUP($J6301,ASBVs!$A$2:$AP$1041,17,FALSE)</f>
        <v>0.8</v>
      </c>
      <c r="F6304" s="29">
        <f>VLOOKUP($J6301,ASBVs!$A$2:$AP$1041,19,FALSE)</f>
        <v>2.1800000000000002</v>
      </c>
      <c r="G6304" s="39">
        <f>VLOOKUP($J6301,ASBVs!$A$2:$AP$1041,41,FALSE)</f>
        <v>0.39</v>
      </c>
      <c r="H6304" s="39">
        <f>VLOOKUP($J6301,ASBVs!$A$2:$AP$1041,39,FALSE)</f>
        <v>0.22</v>
      </c>
      <c r="I6304" s="29">
        <f>VLOOKUP($J6301,ASBVs!$A$2:$AP$1041,21,FALSE)</f>
        <v>1.6</v>
      </c>
      <c r="J6304" s="39">
        <f>VLOOKUP($J6301,ASBVs!$A$2:$AP$1041,31,FALSE)</f>
        <v>0.24</v>
      </c>
    </row>
    <row r="6305" spans="2:10" ht="12.6" customHeight="1" x14ac:dyDescent="0.3">
      <c r="B6305" s="29">
        <f>VLOOKUP($J6301,ASBVs!$A$2:$AP$1041,12,FALSE)</f>
        <v>66</v>
      </c>
      <c r="C6305" s="29">
        <f>VLOOKUP($J6301,ASBVs!$A$2:$AP$1041,14,FALSE)</f>
        <v>70</v>
      </c>
      <c r="D6305" s="29">
        <f>VLOOKUP($J6301,ASBVs!$A$2:$AP$1041,16,FALSE)</f>
        <v>61</v>
      </c>
      <c r="E6305" s="29">
        <f>VLOOKUP($J6301,ASBVs!$A$2:$AP$1041,18,FALSE)</f>
        <v>63</v>
      </c>
      <c r="F6305" s="29">
        <f>VLOOKUP($J6301,ASBVs!$A$2:$AP$1041,20,FALSE)</f>
        <v>64</v>
      </c>
      <c r="G6305" s="29">
        <f>VLOOKUP($J6301,ASBVs!$A$2:$AP$1041,42,FALSE)</f>
        <v>52</v>
      </c>
      <c r="H6305" s="29">
        <f>VLOOKUP($J6301,ASBVs!$A$2:$AP$1041,40,FALSE)</f>
        <v>45</v>
      </c>
      <c r="I6305" s="29">
        <f>VLOOKUP($J6301,ASBVs!$A$2:$AP$1041,22,FALSE)</f>
        <v>55</v>
      </c>
      <c r="J6305" s="29">
        <f>VLOOKUP($J6301,ASBVs!$A$2:$AP$1041,32,FALSE)</f>
        <v>50</v>
      </c>
    </row>
    <row r="6306" spans="2:10" ht="12.6" customHeight="1" x14ac:dyDescent="0.3">
      <c r="B6306" s="31" t="s">
        <v>1089</v>
      </c>
      <c r="C6306" s="27" t="s">
        <v>1090</v>
      </c>
      <c r="D6306" s="27" t="s">
        <v>1091</v>
      </c>
      <c r="E6306" s="27" t="s">
        <v>8</v>
      </c>
      <c r="F6306" s="27" t="s">
        <v>6</v>
      </c>
      <c r="G6306" s="27" t="s">
        <v>7</v>
      </c>
      <c r="H6306" s="27" t="s">
        <v>2638</v>
      </c>
      <c r="I6306" s="85" t="s">
        <v>2700</v>
      </c>
      <c r="J6306" s="86"/>
    </row>
    <row r="6307" spans="2:10" ht="12.6" customHeight="1" x14ac:dyDescent="0.3">
      <c r="B6307" s="30">
        <f>VLOOKUP($J6301,ASBVs!$A$2:$AP$1041,33,FALSE)</f>
        <v>0.02</v>
      </c>
      <c r="C6307" s="30">
        <f>VLOOKUP($J6301,ASBVs!$A$2:$AP$1041,35,FALSE)</f>
        <v>0.22</v>
      </c>
      <c r="D6307" s="30">
        <f>VLOOKUP($J6301,ASBVs!$A$2:$AP$1041,37,FALSE)</f>
        <v>0.02</v>
      </c>
      <c r="E6307" s="32">
        <f>VLOOKUP($J6301,ASBVs!$A$2:$AP$1041,29,FALSE)</f>
        <v>3.84</v>
      </c>
      <c r="F6307" s="32">
        <f>VLOOKUP($J6301,ASBVs!$A$2:$AP$1041,23,FALSE)</f>
        <v>-0.08</v>
      </c>
      <c r="G6307" s="32">
        <f>VLOOKUP($J6301,ASBVs!$A$2:$AP$1041,25,FALSE)</f>
        <v>4.6500000000000004</v>
      </c>
      <c r="H6307" s="32">
        <f>VLOOKUP($J6301,ASBVs!$A$2:$AP$1041,27,FALSE)</f>
        <v>2.36</v>
      </c>
      <c r="I6307" s="86"/>
      <c r="J6307" s="86"/>
    </row>
    <row r="6308" spans="2:10" ht="12.6" customHeight="1" x14ac:dyDescent="0.3">
      <c r="B6308" s="33">
        <f>VLOOKUP($J6301,ASBVs!$A$2:$AP$1041,34,FALSE)</f>
        <v>40</v>
      </c>
      <c r="C6308" s="33">
        <f>VLOOKUP($J6301,ASBVs!$A$2:$AP$1041,36,FALSE)</f>
        <v>48</v>
      </c>
      <c r="D6308" s="33">
        <f>VLOOKUP($J6301,ASBVs!$A$2:$AP$1041,38,FALSE)</f>
        <v>34</v>
      </c>
      <c r="E6308" s="33">
        <f>VLOOKUP($J6301,ASBVs!$A$2:$AP$1041,30,FALSE)</f>
        <v>59</v>
      </c>
      <c r="F6308" s="33">
        <f>VLOOKUP($J6301,ASBVs!$A$2:$AP$1041,24,FALSE)</f>
        <v>47</v>
      </c>
      <c r="G6308" s="33">
        <f>VLOOKUP($J6301,ASBVs!$A$2:$AP$1041,26,FALSE)</f>
        <v>47</v>
      </c>
      <c r="H6308" s="33">
        <f>VLOOKUP($J6301,ASBVs!$A$2:$AP$1041,28,FALSE)</f>
        <v>51</v>
      </c>
      <c r="I6308" s="99">
        <f>VLOOKUP($J6301,ASBVs!$A$2:$AQ$1041,43,FALSE)</f>
        <v>10.02</v>
      </c>
      <c r="J6308" s="79"/>
    </row>
    <row r="6309" spans="2:10" ht="12.6" customHeight="1" x14ac:dyDescent="0.3">
      <c r="B6309" s="87" t="s">
        <v>2695</v>
      </c>
      <c r="C6309" s="88"/>
      <c r="D6309" s="89" t="s">
        <v>2699</v>
      </c>
      <c r="E6309" s="90"/>
      <c r="F6309" s="91" t="str">
        <f>VLOOKUP($J6301,ASBVs!$A$2:$F$1041,6,FALSE)</f>
        <v xml:space="preserve"> </v>
      </c>
      <c r="G6309" s="34" t="s">
        <v>2669</v>
      </c>
      <c r="H6309" s="35" t="str">
        <f>VLOOKUP($J6301,ASBVs!$A$2:$AU$1041,46,FALSE)</f>
        <v>2</v>
      </c>
      <c r="I6309" s="34" t="s">
        <v>2670</v>
      </c>
      <c r="J6309" s="35" t="str">
        <f>VLOOKUP($J6301,ASBVs!$A$2:$AU$1041,47,FALSE)</f>
        <v>3</v>
      </c>
    </row>
    <row r="6310" spans="2:10" ht="12.6" customHeight="1" x14ac:dyDescent="0.3">
      <c r="B6310" s="93">
        <f>VLOOKUP($J6301,ASBVs!$A$2:$AS$1041,45,FALSE)</f>
        <v>129.9</v>
      </c>
      <c r="C6310" s="94"/>
      <c r="D6310" s="93">
        <f>VLOOKUP($J6301,ASBVs!$A$2:$AS$1041,44,FALSE)</f>
        <v>169.84</v>
      </c>
      <c r="E6310" s="94"/>
      <c r="F6310" s="92"/>
      <c r="G6310" s="34" t="s">
        <v>2671</v>
      </c>
      <c r="H6310" s="35" t="str">
        <f>VLOOKUP($J6301,ASBVs!$A$2:$AW$1041,48,FALSE)</f>
        <v>2</v>
      </c>
      <c r="I6310" s="34" t="s">
        <v>2672</v>
      </c>
      <c r="J6310" s="35">
        <f>VLOOKUP($J6301,ASBVs!$A$2:$AW$1041,49,FALSE)</f>
        <v>3</v>
      </c>
    </row>
    <row r="6311" spans="2:10" ht="12.6" customHeight="1" x14ac:dyDescent="0.3">
      <c r="B6311" s="36" t="s">
        <v>2696</v>
      </c>
      <c r="C6311" s="95" t="str">
        <f>VLOOKUP($J6301,ASBVs!$A$2:$E$1041,5,FALSE)</f>
        <v>Pen of 2</v>
      </c>
      <c r="D6311" s="96"/>
      <c r="E6311" s="97" t="s">
        <v>2697</v>
      </c>
      <c r="F6311" s="98"/>
      <c r="G6311" s="74"/>
      <c r="H6311" s="75"/>
      <c r="I6311" s="37" t="s">
        <v>2698</v>
      </c>
      <c r="J6311" s="38"/>
    </row>
    <row r="6313" spans="2:10" ht="12.6" customHeight="1" x14ac:dyDescent="0.3">
      <c r="B6313" s="76" t="s">
        <v>2692</v>
      </c>
      <c r="C6313" s="77"/>
      <c r="D6313" s="20" t="str">
        <f>VLOOKUP($J6313,ASBVs!$A$2:$B$1041,2,FALSE)</f>
        <v>224893</v>
      </c>
      <c r="E6313" s="21"/>
      <c r="F6313" s="22" t="str">
        <f>VLOOKUP($J6313,ASBVs!$A$2:$J$1041,10,FALSE)</f>
        <v>Twin</v>
      </c>
      <c r="G6313" s="78" t="str">
        <f>VLOOKUP($J6313,ASBVs!$A$2:$AX$1041,50,FALSE)</f>
        <v xml:space="preserve"> </v>
      </c>
      <c r="H6313" s="79"/>
      <c r="I6313" s="23" t="s">
        <v>2693</v>
      </c>
      <c r="J6313" s="24" t="s">
        <v>2192</v>
      </c>
    </row>
    <row r="6314" spans="2:10" ht="12.6" customHeight="1" x14ac:dyDescent="0.3">
      <c r="B6314" s="25" t="s">
        <v>2694</v>
      </c>
      <c r="C6314" s="80" t="str">
        <f>VLOOKUP($J6313,ASBVs!$A$2:$H$1041,8,FALSE)</f>
        <v>206691</v>
      </c>
      <c r="D6314" s="80"/>
      <c r="E6314" s="81"/>
      <c r="F6314" s="26" t="s">
        <v>2639</v>
      </c>
      <c r="G6314" s="82">
        <f>VLOOKUP($J6313,ASBVs!$A$2:$I$1041,9,FALSE)</f>
        <v>44712</v>
      </c>
      <c r="H6314" s="83"/>
      <c r="I6314" s="83"/>
      <c r="J6314" s="84"/>
    </row>
    <row r="6315" spans="2:10" ht="12.6" customHeight="1" x14ac:dyDescent="0.3">
      <c r="B6315" s="27" t="s">
        <v>0</v>
      </c>
      <c r="C6315" s="28" t="s">
        <v>1</v>
      </c>
      <c r="D6315" s="28" t="s">
        <v>2</v>
      </c>
      <c r="E6315" s="28" t="s">
        <v>3</v>
      </c>
      <c r="F6315" s="27" t="s">
        <v>4</v>
      </c>
      <c r="G6315" s="28" t="s">
        <v>1093</v>
      </c>
      <c r="H6315" s="28" t="s">
        <v>1092</v>
      </c>
      <c r="I6315" s="28" t="s">
        <v>5</v>
      </c>
      <c r="J6315" s="28" t="s">
        <v>2652</v>
      </c>
    </row>
    <row r="6316" spans="2:10" ht="12.6" customHeight="1" x14ac:dyDescent="0.3">
      <c r="B6316" s="29">
        <f>VLOOKUP($J6313,ASBVs!$A$2:$AP$1041,11,FALSE)</f>
        <v>0.43</v>
      </c>
      <c r="C6316" s="29">
        <f>VLOOKUP($J6313,ASBVs!$A$2:$AP$1041,13,FALSE)</f>
        <v>10.199999999999999</v>
      </c>
      <c r="D6316" s="29">
        <f>VLOOKUP($J6313,ASBVs!$A$2:$AP$1041,15,FALSE)</f>
        <v>16.59</v>
      </c>
      <c r="E6316" s="29">
        <f>VLOOKUP($J6313,ASBVs!$A$2:$AP$1041,17,FALSE)</f>
        <v>0.57999999999999996</v>
      </c>
      <c r="F6316" s="29">
        <f>VLOOKUP($J6313,ASBVs!$A$2:$AP$1041,19,FALSE)</f>
        <v>2.0699999999999998</v>
      </c>
      <c r="G6316" s="39">
        <f>VLOOKUP($J6313,ASBVs!$A$2:$AP$1041,41,FALSE)</f>
        <v>0.36</v>
      </c>
      <c r="H6316" s="39">
        <f>VLOOKUP($J6313,ASBVs!$A$2:$AP$1041,39,FALSE)</f>
        <v>0.22</v>
      </c>
      <c r="I6316" s="29">
        <f>VLOOKUP($J6313,ASBVs!$A$2:$AP$1041,21,FALSE)</f>
        <v>1.22</v>
      </c>
      <c r="J6316" s="39">
        <f>VLOOKUP($J6313,ASBVs!$A$2:$AP$1041,31,FALSE)</f>
        <v>0.28000000000000003</v>
      </c>
    </row>
    <row r="6317" spans="2:10" ht="12.6" customHeight="1" x14ac:dyDescent="0.3">
      <c r="B6317" s="29">
        <f>VLOOKUP($J6313,ASBVs!$A$2:$AP$1041,12,FALSE)</f>
        <v>65</v>
      </c>
      <c r="C6317" s="29">
        <f>VLOOKUP($J6313,ASBVs!$A$2:$AP$1041,14,FALSE)</f>
        <v>69</v>
      </c>
      <c r="D6317" s="29">
        <f>VLOOKUP($J6313,ASBVs!$A$2:$AP$1041,16,FALSE)</f>
        <v>59</v>
      </c>
      <c r="E6317" s="29">
        <f>VLOOKUP($J6313,ASBVs!$A$2:$AP$1041,18,FALSE)</f>
        <v>64</v>
      </c>
      <c r="F6317" s="29">
        <f>VLOOKUP($J6313,ASBVs!$A$2:$AP$1041,20,FALSE)</f>
        <v>65</v>
      </c>
      <c r="G6317" s="29">
        <f>VLOOKUP($J6313,ASBVs!$A$2:$AP$1041,42,FALSE)</f>
        <v>55</v>
      </c>
      <c r="H6317" s="29">
        <f>VLOOKUP($J6313,ASBVs!$A$2:$AP$1041,40,FALSE)</f>
        <v>47</v>
      </c>
      <c r="I6317" s="29">
        <f>VLOOKUP($J6313,ASBVs!$A$2:$AP$1041,22,FALSE)</f>
        <v>56</v>
      </c>
      <c r="J6317" s="29">
        <f>VLOOKUP($J6313,ASBVs!$A$2:$AP$1041,32,FALSE)</f>
        <v>53</v>
      </c>
    </row>
    <row r="6318" spans="2:10" ht="12.6" customHeight="1" x14ac:dyDescent="0.3">
      <c r="B6318" s="31" t="s">
        <v>1089</v>
      </c>
      <c r="C6318" s="27" t="s">
        <v>1090</v>
      </c>
      <c r="D6318" s="27" t="s">
        <v>1091</v>
      </c>
      <c r="E6318" s="27" t="s">
        <v>8</v>
      </c>
      <c r="F6318" s="27" t="s">
        <v>6</v>
      </c>
      <c r="G6318" s="27" t="s">
        <v>7</v>
      </c>
      <c r="H6318" s="27" t="s">
        <v>2638</v>
      </c>
      <c r="I6318" s="85" t="s">
        <v>2700</v>
      </c>
      <c r="J6318" s="86"/>
    </row>
    <row r="6319" spans="2:10" ht="12.6" customHeight="1" x14ac:dyDescent="0.3">
      <c r="B6319" s="30">
        <f>VLOOKUP($J6313,ASBVs!$A$2:$AP$1041,33,FALSE)</f>
        <v>0.05</v>
      </c>
      <c r="C6319" s="30">
        <f>VLOOKUP($J6313,ASBVs!$A$2:$AP$1041,35,FALSE)</f>
        <v>0.15</v>
      </c>
      <c r="D6319" s="30">
        <f>VLOOKUP($J6313,ASBVs!$A$2:$AP$1041,37,FALSE)</f>
        <v>0.02</v>
      </c>
      <c r="E6319" s="32">
        <f>VLOOKUP($J6313,ASBVs!$A$2:$AP$1041,29,FALSE)</f>
        <v>5.15</v>
      </c>
      <c r="F6319" s="32">
        <f>VLOOKUP($J6313,ASBVs!$A$2:$AP$1041,23,FALSE)</f>
        <v>-0.31</v>
      </c>
      <c r="G6319" s="32">
        <f>VLOOKUP($J6313,ASBVs!$A$2:$AP$1041,25,FALSE)</f>
        <v>5.58</v>
      </c>
      <c r="H6319" s="32">
        <f>VLOOKUP($J6313,ASBVs!$A$2:$AP$1041,27,FALSE)</f>
        <v>2.4</v>
      </c>
      <c r="I6319" s="86"/>
      <c r="J6319" s="86"/>
    </row>
    <row r="6320" spans="2:10" ht="12.6" customHeight="1" x14ac:dyDescent="0.3">
      <c r="B6320" s="33">
        <f>VLOOKUP($J6313,ASBVs!$A$2:$AP$1041,34,FALSE)</f>
        <v>41</v>
      </c>
      <c r="C6320" s="33">
        <f>VLOOKUP($J6313,ASBVs!$A$2:$AP$1041,36,FALSE)</f>
        <v>50</v>
      </c>
      <c r="D6320" s="33">
        <f>VLOOKUP($J6313,ASBVs!$A$2:$AP$1041,38,FALSE)</f>
        <v>34</v>
      </c>
      <c r="E6320" s="33">
        <f>VLOOKUP($J6313,ASBVs!$A$2:$AP$1041,30,FALSE)</f>
        <v>59</v>
      </c>
      <c r="F6320" s="33">
        <f>VLOOKUP($J6313,ASBVs!$A$2:$AP$1041,24,FALSE)</f>
        <v>47</v>
      </c>
      <c r="G6320" s="33">
        <f>VLOOKUP($J6313,ASBVs!$A$2:$AP$1041,26,FALSE)</f>
        <v>47</v>
      </c>
      <c r="H6320" s="33">
        <f>VLOOKUP($J6313,ASBVs!$A$2:$AP$1041,28,FALSE)</f>
        <v>50</v>
      </c>
      <c r="I6320" s="99">
        <f>VLOOKUP($J6313,ASBVs!$A$2:$AQ$1041,43,FALSE)</f>
        <v>11.42</v>
      </c>
      <c r="J6320" s="79"/>
    </row>
    <row r="6321" spans="2:10" ht="12.6" customHeight="1" x14ac:dyDescent="0.3">
      <c r="B6321" s="87" t="s">
        <v>2695</v>
      </c>
      <c r="C6321" s="88"/>
      <c r="D6321" s="89" t="s">
        <v>2699</v>
      </c>
      <c r="E6321" s="90"/>
      <c r="F6321" s="91" t="str">
        <f>VLOOKUP($J6313,ASBVs!$A$2:$F$1041,6,FALSE)</f>
        <v xml:space="preserve"> </v>
      </c>
      <c r="G6321" s="34" t="s">
        <v>2669</v>
      </c>
      <c r="H6321" s="35" t="str">
        <f>VLOOKUP($J6313,ASBVs!$A$2:$AU$1041,46,FALSE)</f>
        <v>2</v>
      </c>
      <c r="I6321" s="34" t="s">
        <v>2670</v>
      </c>
      <c r="J6321" s="35" t="str">
        <f>VLOOKUP($J6313,ASBVs!$A$2:$AU$1041,47,FALSE)</f>
        <v>1</v>
      </c>
    </row>
    <row r="6322" spans="2:10" ht="12.6" customHeight="1" x14ac:dyDescent="0.3">
      <c r="B6322" s="93">
        <f>VLOOKUP($J6313,ASBVs!$A$2:$AS$1041,45,FALSE)</f>
        <v>126.74</v>
      </c>
      <c r="C6322" s="94"/>
      <c r="D6322" s="93">
        <f>VLOOKUP($J6313,ASBVs!$A$2:$AS$1041,44,FALSE)</f>
        <v>165.46</v>
      </c>
      <c r="E6322" s="94"/>
      <c r="F6322" s="92"/>
      <c r="G6322" s="34" t="s">
        <v>2671</v>
      </c>
      <c r="H6322" s="35" t="str">
        <f>VLOOKUP($J6313,ASBVs!$A$2:$AW$1041,48,FALSE)</f>
        <v>1</v>
      </c>
      <c r="I6322" s="34" t="s">
        <v>2672</v>
      </c>
      <c r="J6322" s="35">
        <f>VLOOKUP($J6313,ASBVs!$A$2:$AW$1041,49,FALSE)</f>
        <v>3</v>
      </c>
    </row>
    <row r="6323" spans="2:10" ht="12.6" customHeight="1" x14ac:dyDescent="0.3">
      <c r="B6323" s="36" t="s">
        <v>2696</v>
      </c>
      <c r="C6323" s="95" t="str">
        <f>VLOOKUP($J6313,ASBVs!$A$2:$E$1041,5,FALSE)</f>
        <v>Pen of 2</v>
      </c>
      <c r="D6323" s="96"/>
      <c r="E6323" s="97" t="s">
        <v>2697</v>
      </c>
      <c r="F6323" s="98"/>
      <c r="G6323" s="74"/>
      <c r="H6323" s="75"/>
      <c r="I6323" s="37" t="s">
        <v>2698</v>
      </c>
      <c r="J6323" s="38"/>
    </row>
    <row r="6325" spans="2:10" ht="12.6" customHeight="1" x14ac:dyDescent="0.3">
      <c r="B6325" s="76" t="s">
        <v>2692</v>
      </c>
      <c r="C6325" s="77"/>
      <c r="D6325" s="20" t="str">
        <f>VLOOKUP($J6325,ASBVs!$A$2:$B$1041,2,FALSE)</f>
        <v>224894</v>
      </c>
      <c r="E6325" s="21"/>
      <c r="F6325" s="22" t="str">
        <f>VLOOKUP($J6325,ASBVs!$A$2:$J$1041,10,FALSE)</f>
        <v>Twin</v>
      </c>
      <c r="G6325" s="78" t="str">
        <f>VLOOKUP($J6325,ASBVs!$A$2:$AX$1041,50,FALSE)</f>
        <v xml:space="preserve"> </v>
      </c>
      <c r="H6325" s="79"/>
      <c r="I6325" s="23" t="s">
        <v>2693</v>
      </c>
      <c r="J6325" s="24" t="s">
        <v>2193</v>
      </c>
    </row>
    <row r="6326" spans="2:10" ht="12.6" customHeight="1" x14ac:dyDescent="0.3">
      <c r="B6326" s="25" t="s">
        <v>2694</v>
      </c>
      <c r="C6326" s="80" t="str">
        <f>VLOOKUP($J6325,ASBVs!$A$2:$H$1041,8,FALSE)</f>
        <v>206691</v>
      </c>
      <c r="D6326" s="80"/>
      <c r="E6326" s="81"/>
      <c r="F6326" s="26" t="s">
        <v>2639</v>
      </c>
      <c r="G6326" s="82">
        <f>VLOOKUP($J6325,ASBVs!$A$2:$I$1041,9,FALSE)</f>
        <v>44712</v>
      </c>
      <c r="H6326" s="83"/>
      <c r="I6326" s="83"/>
      <c r="J6326" s="84"/>
    </row>
    <row r="6327" spans="2:10" ht="12.6" customHeight="1" x14ac:dyDescent="0.3">
      <c r="B6327" s="27" t="s">
        <v>0</v>
      </c>
      <c r="C6327" s="28" t="s">
        <v>1</v>
      </c>
      <c r="D6327" s="28" t="s">
        <v>2</v>
      </c>
      <c r="E6327" s="28" t="s">
        <v>3</v>
      </c>
      <c r="F6327" s="27" t="s">
        <v>4</v>
      </c>
      <c r="G6327" s="28" t="s">
        <v>1093</v>
      </c>
      <c r="H6327" s="28" t="s">
        <v>1092</v>
      </c>
      <c r="I6327" s="28" t="s">
        <v>5</v>
      </c>
      <c r="J6327" s="28" t="s">
        <v>2652</v>
      </c>
    </row>
    <row r="6328" spans="2:10" ht="12.6" customHeight="1" x14ac:dyDescent="0.3">
      <c r="B6328" s="29">
        <f>VLOOKUP($J6325,ASBVs!$A$2:$AP$1041,11,FALSE)</f>
        <v>0.36</v>
      </c>
      <c r="C6328" s="29">
        <f>VLOOKUP($J6325,ASBVs!$A$2:$AP$1041,13,FALSE)</f>
        <v>9.6</v>
      </c>
      <c r="D6328" s="29">
        <f>VLOOKUP($J6325,ASBVs!$A$2:$AP$1041,15,FALSE)</f>
        <v>15.69</v>
      </c>
      <c r="E6328" s="29">
        <f>VLOOKUP($J6325,ASBVs!$A$2:$AP$1041,17,FALSE)</f>
        <v>0.73</v>
      </c>
      <c r="F6328" s="29">
        <f>VLOOKUP($J6325,ASBVs!$A$2:$AP$1041,19,FALSE)</f>
        <v>2.34</v>
      </c>
      <c r="G6328" s="39">
        <f>VLOOKUP($J6325,ASBVs!$A$2:$AP$1041,41,FALSE)</f>
        <v>0.36</v>
      </c>
      <c r="H6328" s="39">
        <f>VLOOKUP($J6325,ASBVs!$A$2:$AP$1041,39,FALSE)</f>
        <v>0.22</v>
      </c>
      <c r="I6328" s="29">
        <f>VLOOKUP($J6325,ASBVs!$A$2:$AP$1041,21,FALSE)</f>
        <v>1.22</v>
      </c>
      <c r="J6328" s="39">
        <f>VLOOKUP($J6325,ASBVs!$A$2:$AP$1041,31,FALSE)</f>
        <v>0.28000000000000003</v>
      </c>
    </row>
    <row r="6329" spans="2:10" ht="12.6" customHeight="1" x14ac:dyDescent="0.3">
      <c r="B6329" s="29">
        <f>VLOOKUP($J6325,ASBVs!$A$2:$AP$1041,12,FALSE)</f>
        <v>65</v>
      </c>
      <c r="C6329" s="29">
        <f>VLOOKUP($J6325,ASBVs!$A$2:$AP$1041,14,FALSE)</f>
        <v>69</v>
      </c>
      <c r="D6329" s="29">
        <f>VLOOKUP($J6325,ASBVs!$A$2:$AP$1041,16,FALSE)</f>
        <v>59</v>
      </c>
      <c r="E6329" s="29">
        <f>VLOOKUP($J6325,ASBVs!$A$2:$AP$1041,18,FALSE)</f>
        <v>64</v>
      </c>
      <c r="F6329" s="29">
        <f>VLOOKUP($J6325,ASBVs!$A$2:$AP$1041,20,FALSE)</f>
        <v>65</v>
      </c>
      <c r="G6329" s="29">
        <f>VLOOKUP($J6325,ASBVs!$A$2:$AP$1041,42,FALSE)</f>
        <v>55</v>
      </c>
      <c r="H6329" s="29">
        <f>VLOOKUP($J6325,ASBVs!$A$2:$AP$1041,40,FALSE)</f>
        <v>47</v>
      </c>
      <c r="I6329" s="29">
        <f>VLOOKUP($J6325,ASBVs!$A$2:$AP$1041,22,FALSE)</f>
        <v>56</v>
      </c>
      <c r="J6329" s="29">
        <f>VLOOKUP($J6325,ASBVs!$A$2:$AP$1041,32,FALSE)</f>
        <v>53</v>
      </c>
    </row>
    <row r="6330" spans="2:10" ht="12.6" customHeight="1" x14ac:dyDescent="0.3">
      <c r="B6330" s="31" t="s">
        <v>1089</v>
      </c>
      <c r="C6330" s="27" t="s">
        <v>1090</v>
      </c>
      <c r="D6330" s="27" t="s">
        <v>1091</v>
      </c>
      <c r="E6330" s="27" t="s">
        <v>8</v>
      </c>
      <c r="F6330" s="27" t="s">
        <v>6</v>
      </c>
      <c r="G6330" s="27" t="s">
        <v>7</v>
      </c>
      <c r="H6330" s="27" t="s">
        <v>2638</v>
      </c>
      <c r="I6330" s="85" t="s">
        <v>2700</v>
      </c>
      <c r="J6330" s="86"/>
    </row>
    <row r="6331" spans="2:10" ht="12.6" customHeight="1" x14ac:dyDescent="0.3">
      <c r="B6331" s="30">
        <f>VLOOKUP($J6325,ASBVs!$A$2:$AP$1041,33,FALSE)</f>
        <v>0.05</v>
      </c>
      <c r="C6331" s="30">
        <f>VLOOKUP($J6325,ASBVs!$A$2:$AP$1041,35,FALSE)</f>
        <v>0.15</v>
      </c>
      <c r="D6331" s="30">
        <f>VLOOKUP($J6325,ASBVs!$A$2:$AP$1041,37,FALSE)</f>
        <v>0.02</v>
      </c>
      <c r="E6331" s="32">
        <f>VLOOKUP($J6325,ASBVs!$A$2:$AP$1041,29,FALSE)</f>
        <v>5.04</v>
      </c>
      <c r="F6331" s="32">
        <f>VLOOKUP($J6325,ASBVs!$A$2:$AP$1041,23,FALSE)</f>
        <v>-0.28999999999999998</v>
      </c>
      <c r="G6331" s="32">
        <f>VLOOKUP($J6325,ASBVs!$A$2:$AP$1041,25,FALSE)</f>
        <v>5.19</v>
      </c>
      <c r="H6331" s="32">
        <f>VLOOKUP($J6325,ASBVs!$A$2:$AP$1041,27,FALSE)</f>
        <v>2.5099999999999998</v>
      </c>
      <c r="I6331" s="86"/>
      <c r="J6331" s="86"/>
    </row>
    <row r="6332" spans="2:10" ht="12.6" customHeight="1" x14ac:dyDescent="0.3">
      <c r="B6332" s="33">
        <f>VLOOKUP($J6325,ASBVs!$A$2:$AP$1041,34,FALSE)</f>
        <v>41</v>
      </c>
      <c r="C6332" s="33">
        <f>VLOOKUP($J6325,ASBVs!$A$2:$AP$1041,36,FALSE)</f>
        <v>50</v>
      </c>
      <c r="D6332" s="33">
        <f>VLOOKUP($J6325,ASBVs!$A$2:$AP$1041,38,FALSE)</f>
        <v>34</v>
      </c>
      <c r="E6332" s="33">
        <f>VLOOKUP($J6325,ASBVs!$A$2:$AP$1041,30,FALSE)</f>
        <v>59</v>
      </c>
      <c r="F6332" s="33">
        <f>VLOOKUP($J6325,ASBVs!$A$2:$AP$1041,24,FALSE)</f>
        <v>47</v>
      </c>
      <c r="G6332" s="33">
        <f>VLOOKUP($J6325,ASBVs!$A$2:$AP$1041,26,FALSE)</f>
        <v>47</v>
      </c>
      <c r="H6332" s="33">
        <f>VLOOKUP($J6325,ASBVs!$A$2:$AP$1041,28,FALSE)</f>
        <v>50</v>
      </c>
      <c r="I6332" s="99">
        <f>VLOOKUP($J6325,ASBVs!$A$2:$AQ$1041,43,FALSE)</f>
        <v>10.82</v>
      </c>
      <c r="J6332" s="79"/>
    </row>
    <row r="6333" spans="2:10" ht="12.6" customHeight="1" x14ac:dyDescent="0.3">
      <c r="B6333" s="87" t="s">
        <v>2695</v>
      </c>
      <c r="C6333" s="88"/>
      <c r="D6333" s="89" t="s">
        <v>2699</v>
      </c>
      <c r="E6333" s="90"/>
      <c r="F6333" s="91" t="str">
        <f>VLOOKUP($J6325,ASBVs!$A$2:$F$1041,6,FALSE)</f>
        <v xml:space="preserve"> </v>
      </c>
      <c r="G6333" s="34" t="s">
        <v>2669</v>
      </c>
      <c r="H6333" s="35" t="str">
        <f>VLOOKUP($J6325,ASBVs!$A$2:$AU$1041,46,FALSE)</f>
        <v>2</v>
      </c>
      <c r="I6333" s="34" t="s">
        <v>2670</v>
      </c>
      <c r="J6333" s="35" t="str">
        <f>VLOOKUP($J6325,ASBVs!$A$2:$AU$1041,47,FALSE)</f>
        <v>2</v>
      </c>
    </row>
    <row r="6334" spans="2:10" ht="12.6" customHeight="1" x14ac:dyDescent="0.3">
      <c r="B6334" s="93">
        <f>VLOOKUP($J6325,ASBVs!$A$2:$AS$1041,45,FALSE)</f>
        <v>126.37</v>
      </c>
      <c r="C6334" s="94"/>
      <c r="D6334" s="93">
        <f>VLOOKUP($J6325,ASBVs!$A$2:$AS$1041,44,FALSE)</f>
        <v>165.75</v>
      </c>
      <c r="E6334" s="94"/>
      <c r="F6334" s="92"/>
      <c r="G6334" s="34" t="s">
        <v>2671</v>
      </c>
      <c r="H6334" s="35" t="str">
        <f>VLOOKUP($J6325,ASBVs!$A$2:$AW$1041,48,FALSE)</f>
        <v>2</v>
      </c>
      <c r="I6334" s="34" t="s">
        <v>2672</v>
      </c>
      <c r="J6334" s="35">
        <f>VLOOKUP($J6325,ASBVs!$A$2:$AW$1041,49,FALSE)</f>
        <v>3</v>
      </c>
    </row>
    <row r="6335" spans="2:10" ht="12.6" customHeight="1" x14ac:dyDescent="0.3">
      <c r="B6335" s="36" t="s">
        <v>2696</v>
      </c>
      <c r="C6335" s="95" t="str">
        <f>VLOOKUP($J6325,ASBVs!$A$2:$E$1041,5,FALSE)</f>
        <v>Pen of 2</v>
      </c>
      <c r="D6335" s="96"/>
      <c r="E6335" s="97" t="s">
        <v>2697</v>
      </c>
      <c r="F6335" s="98"/>
      <c r="G6335" s="74"/>
      <c r="H6335" s="75"/>
      <c r="I6335" s="37" t="s">
        <v>2698</v>
      </c>
      <c r="J6335" s="38"/>
    </row>
    <row r="6337" spans="2:10" ht="12.6" customHeight="1" x14ac:dyDescent="0.3">
      <c r="B6337" s="76" t="s">
        <v>2692</v>
      </c>
      <c r="C6337" s="77"/>
      <c r="D6337" s="20" t="str">
        <f>VLOOKUP($J6337,ASBVs!$A$2:$B$1041,2,FALSE)</f>
        <v>224855</v>
      </c>
      <c r="E6337" s="21"/>
      <c r="F6337" s="22" t="str">
        <f>VLOOKUP($J6337,ASBVs!$A$2:$J$1041,10,FALSE)</f>
        <v>Twin</v>
      </c>
      <c r="G6337" s="78" t="str">
        <f>VLOOKUP($J6337,ASBVs!$A$2:$AX$1041,50,FALSE)</f>
        <v>«««««</v>
      </c>
      <c r="H6337" s="79"/>
      <c r="I6337" s="23" t="s">
        <v>2693</v>
      </c>
      <c r="J6337" s="24" t="s">
        <v>2194</v>
      </c>
    </row>
    <row r="6338" spans="2:10" ht="12.6" customHeight="1" x14ac:dyDescent="0.3">
      <c r="B6338" s="25" t="s">
        <v>2694</v>
      </c>
      <c r="C6338" s="80" t="str">
        <f>VLOOKUP($J6337,ASBVs!$A$2:$H$1041,8,FALSE)</f>
        <v>193431</v>
      </c>
      <c r="D6338" s="80"/>
      <c r="E6338" s="81"/>
      <c r="F6338" s="26" t="s">
        <v>2639</v>
      </c>
      <c r="G6338" s="82">
        <f>VLOOKUP($J6337,ASBVs!$A$2:$I$1041,9,FALSE)</f>
        <v>44711</v>
      </c>
      <c r="H6338" s="83"/>
      <c r="I6338" s="83"/>
      <c r="J6338" s="84"/>
    </row>
    <row r="6339" spans="2:10" ht="12.6" customHeight="1" x14ac:dyDescent="0.3">
      <c r="B6339" s="27" t="s">
        <v>0</v>
      </c>
      <c r="C6339" s="28" t="s">
        <v>1</v>
      </c>
      <c r="D6339" s="28" t="s">
        <v>2</v>
      </c>
      <c r="E6339" s="28" t="s">
        <v>3</v>
      </c>
      <c r="F6339" s="27" t="s">
        <v>4</v>
      </c>
      <c r="G6339" s="28" t="s">
        <v>1093</v>
      </c>
      <c r="H6339" s="28" t="s">
        <v>1092</v>
      </c>
      <c r="I6339" s="28" t="s">
        <v>5</v>
      </c>
      <c r="J6339" s="28" t="s">
        <v>2652</v>
      </c>
    </row>
    <row r="6340" spans="2:10" ht="12.6" customHeight="1" x14ac:dyDescent="0.3">
      <c r="B6340" s="29">
        <f>VLOOKUP($J6337,ASBVs!$A$2:$AP$1041,11,FALSE)</f>
        <v>0.37</v>
      </c>
      <c r="C6340" s="29">
        <f>VLOOKUP($J6337,ASBVs!$A$2:$AP$1041,13,FALSE)</f>
        <v>8.11</v>
      </c>
      <c r="D6340" s="29">
        <f>VLOOKUP($J6337,ASBVs!$A$2:$AP$1041,15,FALSE)</f>
        <v>13.55</v>
      </c>
      <c r="E6340" s="29">
        <f>VLOOKUP($J6337,ASBVs!$A$2:$AP$1041,17,FALSE)</f>
        <v>0.32</v>
      </c>
      <c r="F6340" s="29">
        <f>VLOOKUP($J6337,ASBVs!$A$2:$AP$1041,19,FALSE)</f>
        <v>1.97</v>
      </c>
      <c r="G6340" s="39">
        <f>VLOOKUP($J6337,ASBVs!$A$2:$AP$1041,41,FALSE)</f>
        <v>0.35</v>
      </c>
      <c r="H6340" s="39">
        <f>VLOOKUP($J6337,ASBVs!$A$2:$AP$1041,39,FALSE)</f>
        <v>0.19</v>
      </c>
      <c r="I6340" s="29">
        <f>VLOOKUP($J6337,ASBVs!$A$2:$AP$1041,21,FALSE)</f>
        <v>0.16</v>
      </c>
      <c r="J6340" s="39">
        <f>VLOOKUP($J6337,ASBVs!$A$2:$AP$1041,31,FALSE)</f>
        <v>0.26</v>
      </c>
    </row>
    <row r="6341" spans="2:10" ht="12.6" customHeight="1" x14ac:dyDescent="0.3">
      <c r="B6341" s="29">
        <f>VLOOKUP($J6337,ASBVs!$A$2:$AP$1041,12,FALSE)</f>
        <v>66</v>
      </c>
      <c r="C6341" s="29">
        <f>VLOOKUP($J6337,ASBVs!$A$2:$AP$1041,14,FALSE)</f>
        <v>70</v>
      </c>
      <c r="D6341" s="29">
        <f>VLOOKUP($J6337,ASBVs!$A$2:$AP$1041,16,FALSE)</f>
        <v>62</v>
      </c>
      <c r="E6341" s="29">
        <f>VLOOKUP($J6337,ASBVs!$A$2:$AP$1041,18,FALSE)</f>
        <v>66</v>
      </c>
      <c r="F6341" s="29">
        <f>VLOOKUP($J6337,ASBVs!$A$2:$AP$1041,20,FALSE)</f>
        <v>66</v>
      </c>
      <c r="G6341" s="29">
        <f>VLOOKUP($J6337,ASBVs!$A$2:$AP$1041,42,FALSE)</f>
        <v>58</v>
      </c>
      <c r="H6341" s="29">
        <f>VLOOKUP($J6337,ASBVs!$A$2:$AP$1041,40,FALSE)</f>
        <v>50</v>
      </c>
      <c r="I6341" s="29">
        <f>VLOOKUP($J6337,ASBVs!$A$2:$AP$1041,22,FALSE)</f>
        <v>61</v>
      </c>
      <c r="J6341" s="29">
        <f>VLOOKUP($J6337,ASBVs!$A$2:$AP$1041,32,FALSE)</f>
        <v>56</v>
      </c>
    </row>
    <row r="6342" spans="2:10" ht="12.6" customHeight="1" x14ac:dyDescent="0.3">
      <c r="B6342" s="31" t="s">
        <v>1089</v>
      </c>
      <c r="C6342" s="27" t="s">
        <v>1090</v>
      </c>
      <c r="D6342" s="27" t="s">
        <v>1091</v>
      </c>
      <c r="E6342" s="27" t="s">
        <v>8</v>
      </c>
      <c r="F6342" s="27" t="s">
        <v>6</v>
      </c>
      <c r="G6342" s="27" t="s">
        <v>7</v>
      </c>
      <c r="H6342" s="27" t="s">
        <v>2638</v>
      </c>
      <c r="I6342" s="85" t="s">
        <v>2700</v>
      </c>
      <c r="J6342" s="86"/>
    </row>
    <row r="6343" spans="2:10" ht="12.6" customHeight="1" x14ac:dyDescent="0.3">
      <c r="B6343" s="30">
        <f>VLOOKUP($J6337,ASBVs!$A$2:$AP$1041,33,FALSE)</f>
        <v>0.04</v>
      </c>
      <c r="C6343" s="30">
        <f>VLOOKUP($J6337,ASBVs!$A$2:$AP$1041,35,FALSE)</f>
        <v>0.13</v>
      </c>
      <c r="D6343" s="30">
        <f>VLOOKUP($J6337,ASBVs!$A$2:$AP$1041,37,FALSE)</f>
        <v>0.02</v>
      </c>
      <c r="E6343" s="32">
        <f>VLOOKUP($J6337,ASBVs!$A$2:$AP$1041,29,FALSE)</f>
        <v>3.94</v>
      </c>
      <c r="F6343" s="32">
        <f>VLOOKUP($J6337,ASBVs!$A$2:$AP$1041,23,FALSE)</f>
        <v>0.34</v>
      </c>
      <c r="G6343" s="32">
        <f>VLOOKUP($J6337,ASBVs!$A$2:$AP$1041,25,FALSE)</f>
        <v>1.73</v>
      </c>
      <c r="H6343" s="32">
        <f>VLOOKUP($J6337,ASBVs!$A$2:$AP$1041,27,FALSE)</f>
        <v>1.75</v>
      </c>
      <c r="I6343" s="86"/>
      <c r="J6343" s="86"/>
    </row>
    <row r="6344" spans="2:10" ht="12.6" customHeight="1" x14ac:dyDescent="0.3">
      <c r="B6344" s="33">
        <f>VLOOKUP($J6337,ASBVs!$A$2:$AP$1041,34,FALSE)</f>
        <v>45</v>
      </c>
      <c r="C6344" s="33">
        <f>VLOOKUP($J6337,ASBVs!$A$2:$AP$1041,36,FALSE)</f>
        <v>53</v>
      </c>
      <c r="D6344" s="33">
        <f>VLOOKUP($J6337,ASBVs!$A$2:$AP$1041,38,FALSE)</f>
        <v>38</v>
      </c>
      <c r="E6344" s="33">
        <f>VLOOKUP($J6337,ASBVs!$A$2:$AP$1041,30,FALSE)</f>
        <v>61</v>
      </c>
      <c r="F6344" s="33">
        <f>VLOOKUP($J6337,ASBVs!$A$2:$AP$1041,24,FALSE)</f>
        <v>51</v>
      </c>
      <c r="G6344" s="33">
        <f>VLOOKUP($J6337,ASBVs!$A$2:$AP$1041,26,FALSE)</f>
        <v>51</v>
      </c>
      <c r="H6344" s="33">
        <f>VLOOKUP($J6337,ASBVs!$A$2:$AP$1041,28,FALSE)</f>
        <v>53</v>
      </c>
      <c r="I6344" s="99">
        <f>VLOOKUP($J6337,ASBVs!$A$2:$AQ$1041,43,FALSE)</f>
        <v>8.27</v>
      </c>
      <c r="J6344" s="79"/>
    </row>
    <row r="6345" spans="2:10" ht="12.6" customHeight="1" x14ac:dyDescent="0.3">
      <c r="B6345" s="87" t="s">
        <v>2695</v>
      </c>
      <c r="C6345" s="88"/>
      <c r="D6345" s="89" t="s">
        <v>2699</v>
      </c>
      <c r="E6345" s="90"/>
      <c r="F6345" s="91" t="str">
        <f>VLOOKUP($J6337,ASBVs!$A$2:$F$1041,6,FALSE)</f>
        <v xml:space="preserve"> </v>
      </c>
      <c r="G6345" s="34" t="s">
        <v>2669</v>
      </c>
      <c r="H6345" s="35" t="str">
        <f>VLOOKUP($J6337,ASBVs!$A$2:$AU$1041,46,FALSE)</f>
        <v>2</v>
      </c>
      <c r="I6345" s="34" t="s">
        <v>2670</v>
      </c>
      <c r="J6345" s="35" t="str">
        <f>VLOOKUP($J6337,ASBVs!$A$2:$AU$1041,47,FALSE)</f>
        <v>2</v>
      </c>
    </row>
    <row r="6346" spans="2:10" ht="12.6" customHeight="1" x14ac:dyDescent="0.3">
      <c r="B6346" s="93">
        <f>VLOOKUP($J6337,ASBVs!$A$2:$AS$1041,45,FALSE)</f>
        <v>126.19</v>
      </c>
      <c r="C6346" s="94"/>
      <c r="D6346" s="93">
        <f>VLOOKUP($J6337,ASBVs!$A$2:$AS$1041,44,FALSE)</f>
        <v>154.44</v>
      </c>
      <c r="E6346" s="94"/>
      <c r="F6346" s="92"/>
      <c r="G6346" s="34" t="s">
        <v>2671</v>
      </c>
      <c r="H6346" s="35" t="str">
        <f>VLOOKUP($J6337,ASBVs!$A$2:$AW$1041,48,FALSE)</f>
        <v>3</v>
      </c>
      <c r="I6346" s="34" t="s">
        <v>2672</v>
      </c>
      <c r="J6346" s="35">
        <f>VLOOKUP($J6337,ASBVs!$A$2:$AW$1041,49,FALSE)</f>
        <v>3</v>
      </c>
    </row>
    <row r="6347" spans="2:10" ht="12.6" customHeight="1" x14ac:dyDescent="0.3">
      <c r="B6347" s="36" t="s">
        <v>2696</v>
      </c>
      <c r="C6347" s="95" t="str">
        <f>VLOOKUP($J6337,ASBVs!$A$2:$E$1041,5,FALSE)</f>
        <v>Pen of 2</v>
      </c>
      <c r="D6347" s="96"/>
      <c r="E6347" s="97" t="s">
        <v>2697</v>
      </c>
      <c r="F6347" s="98"/>
      <c r="G6347" s="74"/>
      <c r="H6347" s="75"/>
      <c r="I6347" s="37" t="s">
        <v>2698</v>
      </c>
      <c r="J6347" s="38"/>
    </row>
    <row r="6349" spans="2:10" ht="12.6" customHeight="1" x14ac:dyDescent="0.3">
      <c r="B6349" s="76" t="s">
        <v>2692</v>
      </c>
      <c r="C6349" s="77"/>
      <c r="D6349" s="20" t="str">
        <f>VLOOKUP($J6349,ASBVs!$A$2:$B$1041,2,FALSE)</f>
        <v>224856</v>
      </c>
      <c r="E6349" s="21"/>
      <c r="F6349" s="22" t="str">
        <f>VLOOKUP($J6349,ASBVs!$A$2:$J$1041,10,FALSE)</f>
        <v>Twin</v>
      </c>
      <c r="G6349" s="78" t="str">
        <f>VLOOKUP($J6349,ASBVs!$A$2:$AX$1041,50,FALSE)</f>
        <v>«««««</v>
      </c>
      <c r="H6349" s="79"/>
      <c r="I6349" s="23" t="s">
        <v>2693</v>
      </c>
      <c r="J6349" s="24" t="s">
        <v>2195</v>
      </c>
    </row>
    <row r="6350" spans="2:10" ht="12.6" customHeight="1" x14ac:dyDescent="0.3">
      <c r="B6350" s="25" t="s">
        <v>2694</v>
      </c>
      <c r="C6350" s="80" t="str">
        <f>VLOOKUP($J6349,ASBVs!$A$2:$H$1041,8,FALSE)</f>
        <v>193431</v>
      </c>
      <c r="D6350" s="80"/>
      <c r="E6350" s="81"/>
      <c r="F6350" s="26" t="s">
        <v>2639</v>
      </c>
      <c r="G6350" s="82">
        <f>VLOOKUP($J6349,ASBVs!$A$2:$I$1041,9,FALSE)</f>
        <v>44711</v>
      </c>
      <c r="H6350" s="83"/>
      <c r="I6350" s="83"/>
      <c r="J6350" s="84"/>
    </row>
    <row r="6351" spans="2:10" ht="12.6" customHeight="1" x14ac:dyDescent="0.3">
      <c r="B6351" s="27" t="s">
        <v>0</v>
      </c>
      <c r="C6351" s="28" t="s">
        <v>1</v>
      </c>
      <c r="D6351" s="28" t="s">
        <v>2</v>
      </c>
      <c r="E6351" s="28" t="s">
        <v>3</v>
      </c>
      <c r="F6351" s="27" t="s">
        <v>4</v>
      </c>
      <c r="G6351" s="28" t="s">
        <v>1093</v>
      </c>
      <c r="H6351" s="28" t="s">
        <v>1092</v>
      </c>
      <c r="I6351" s="28" t="s">
        <v>5</v>
      </c>
      <c r="J6351" s="28" t="s">
        <v>2652</v>
      </c>
    </row>
    <row r="6352" spans="2:10" ht="12.6" customHeight="1" x14ac:dyDescent="0.3">
      <c r="B6352" s="29">
        <f>VLOOKUP($J6349,ASBVs!$A$2:$AP$1041,11,FALSE)</f>
        <v>0.28999999999999998</v>
      </c>
      <c r="C6352" s="29">
        <f>VLOOKUP($J6349,ASBVs!$A$2:$AP$1041,13,FALSE)</f>
        <v>6.72</v>
      </c>
      <c r="D6352" s="29">
        <f>VLOOKUP($J6349,ASBVs!$A$2:$AP$1041,15,FALSE)</f>
        <v>11.57</v>
      </c>
      <c r="E6352" s="29">
        <f>VLOOKUP($J6349,ASBVs!$A$2:$AP$1041,17,FALSE)</f>
        <v>0.48</v>
      </c>
      <c r="F6352" s="29">
        <f>VLOOKUP($J6349,ASBVs!$A$2:$AP$1041,19,FALSE)</f>
        <v>2.19</v>
      </c>
      <c r="G6352" s="39">
        <f>VLOOKUP($J6349,ASBVs!$A$2:$AP$1041,41,FALSE)</f>
        <v>0.35</v>
      </c>
      <c r="H6352" s="39">
        <f>VLOOKUP($J6349,ASBVs!$A$2:$AP$1041,39,FALSE)</f>
        <v>0.19</v>
      </c>
      <c r="I6352" s="29">
        <f>VLOOKUP($J6349,ASBVs!$A$2:$AP$1041,21,FALSE)</f>
        <v>0.16</v>
      </c>
      <c r="J6352" s="39">
        <f>VLOOKUP($J6349,ASBVs!$A$2:$AP$1041,31,FALSE)</f>
        <v>0.26</v>
      </c>
    </row>
    <row r="6353" spans="2:10" ht="12.6" customHeight="1" x14ac:dyDescent="0.3">
      <c r="B6353" s="29">
        <f>VLOOKUP($J6349,ASBVs!$A$2:$AP$1041,12,FALSE)</f>
        <v>66</v>
      </c>
      <c r="C6353" s="29">
        <f>VLOOKUP($J6349,ASBVs!$A$2:$AP$1041,14,FALSE)</f>
        <v>70</v>
      </c>
      <c r="D6353" s="29">
        <f>VLOOKUP($J6349,ASBVs!$A$2:$AP$1041,16,FALSE)</f>
        <v>62</v>
      </c>
      <c r="E6353" s="29">
        <f>VLOOKUP($J6349,ASBVs!$A$2:$AP$1041,18,FALSE)</f>
        <v>66</v>
      </c>
      <c r="F6353" s="29">
        <f>VLOOKUP($J6349,ASBVs!$A$2:$AP$1041,20,FALSE)</f>
        <v>66</v>
      </c>
      <c r="G6353" s="29">
        <f>VLOOKUP($J6349,ASBVs!$A$2:$AP$1041,42,FALSE)</f>
        <v>58</v>
      </c>
      <c r="H6353" s="29">
        <f>VLOOKUP($J6349,ASBVs!$A$2:$AP$1041,40,FALSE)</f>
        <v>50</v>
      </c>
      <c r="I6353" s="29">
        <f>VLOOKUP($J6349,ASBVs!$A$2:$AP$1041,22,FALSE)</f>
        <v>61</v>
      </c>
      <c r="J6353" s="29">
        <f>VLOOKUP($J6349,ASBVs!$A$2:$AP$1041,32,FALSE)</f>
        <v>56</v>
      </c>
    </row>
    <row r="6354" spans="2:10" ht="12.6" customHeight="1" x14ac:dyDescent="0.3">
      <c r="B6354" s="31" t="s">
        <v>1089</v>
      </c>
      <c r="C6354" s="27" t="s">
        <v>1090</v>
      </c>
      <c r="D6354" s="27" t="s">
        <v>1091</v>
      </c>
      <c r="E6354" s="27" t="s">
        <v>8</v>
      </c>
      <c r="F6354" s="27" t="s">
        <v>6</v>
      </c>
      <c r="G6354" s="27" t="s">
        <v>7</v>
      </c>
      <c r="H6354" s="27" t="s">
        <v>2638</v>
      </c>
      <c r="I6354" s="85" t="s">
        <v>2700</v>
      </c>
      <c r="J6354" s="86"/>
    </row>
    <row r="6355" spans="2:10" ht="12.6" customHeight="1" x14ac:dyDescent="0.3">
      <c r="B6355" s="30">
        <f>VLOOKUP($J6349,ASBVs!$A$2:$AP$1041,33,FALSE)</f>
        <v>0.04</v>
      </c>
      <c r="C6355" s="30">
        <f>VLOOKUP($J6349,ASBVs!$A$2:$AP$1041,35,FALSE)</f>
        <v>0.13</v>
      </c>
      <c r="D6355" s="30">
        <f>VLOOKUP($J6349,ASBVs!$A$2:$AP$1041,37,FALSE)</f>
        <v>0.02</v>
      </c>
      <c r="E6355" s="32">
        <f>VLOOKUP($J6349,ASBVs!$A$2:$AP$1041,29,FALSE)</f>
        <v>3.55</v>
      </c>
      <c r="F6355" s="32">
        <f>VLOOKUP($J6349,ASBVs!$A$2:$AP$1041,23,FALSE)</f>
        <v>0.4</v>
      </c>
      <c r="G6355" s="32">
        <f>VLOOKUP($J6349,ASBVs!$A$2:$AP$1041,25,FALSE)</f>
        <v>0.76</v>
      </c>
      <c r="H6355" s="32">
        <f>VLOOKUP($J6349,ASBVs!$A$2:$AP$1041,27,FALSE)</f>
        <v>1.76</v>
      </c>
      <c r="I6355" s="86"/>
      <c r="J6355" s="86"/>
    </row>
    <row r="6356" spans="2:10" ht="12.6" customHeight="1" x14ac:dyDescent="0.3">
      <c r="B6356" s="33">
        <f>VLOOKUP($J6349,ASBVs!$A$2:$AP$1041,34,FALSE)</f>
        <v>45</v>
      </c>
      <c r="C6356" s="33">
        <f>VLOOKUP($J6349,ASBVs!$A$2:$AP$1041,36,FALSE)</f>
        <v>53</v>
      </c>
      <c r="D6356" s="33">
        <f>VLOOKUP($J6349,ASBVs!$A$2:$AP$1041,38,FALSE)</f>
        <v>38</v>
      </c>
      <c r="E6356" s="33">
        <f>VLOOKUP($J6349,ASBVs!$A$2:$AP$1041,30,FALSE)</f>
        <v>61</v>
      </c>
      <c r="F6356" s="33">
        <f>VLOOKUP($J6349,ASBVs!$A$2:$AP$1041,24,FALSE)</f>
        <v>51</v>
      </c>
      <c r="G6356" s="33">
        <f>VLOOKUP($J6349,ASBVs!$A$2:$AP$1041,26,FALSE)</f>
        <v>51</v>
      </c>
      <c r="H6356" s="33">
        <f>VLOOKUP($J6349,ASBVs!$A$2:$AP$1041,28,FALSE)</f>
        <v>53</v>
      </c>
      <c r="I6356" s="99">
        <f>VLOOKUP($J6349,ASBVs!$A$2:$AQ$1041,43,FALSE)</f>
        <v>6.88</v>
      </c>
      <c r="J6356" s="79"/>
    </row>
    <row r="6357" spans="2:10" ht="12.6" customHeight="1" x14ac:dyDescent="0.3">
      <c r="B6357" s="87" t="s">
        <v>2695</v>
      </c>
      <c r="C6357" s="88"/>
      <c r="D6357" s="89" t="s">
        <v>2699</v>
      </c>
      <c r="E6357" s="90"/>
      <c r="F6357" s="91" t="str">
        <f>VLOOKUP($J6349,ASBVs!$A$2:$F$1041,6,FALSE)</f>
        <v xml:space="preserve"> </v>
      </c>
      <c r="G6357" s="34" t="s">
        <v>2669</v>
      </c>
      <c r="H6357" s="35" t="str">
        <f>VLOOKUP($J6349,ASBVs!$A$2:$AU$1041,46,FALSE)</f>
        <v>1</v>
      </c>
      <c r="I6357" s="34" t="s">
        <v>2670</v>
      </c>
      <c r="J6357" s="35" t="str">
        <f>VLOOKUP($J6349,ASBVs!$A$2:$AU$1041,47,FALSE)</f>
        <v>1</v>
      </c>
    </row>
    <row r="6358" spans="2:10" ht="12.6" customHeight="1" x14ac:dyDescent="0.3">
      <c r="B6358" s="93">
        <f>VLOOKUP($J6349,ASBVs!$A$2:$AS$1041,45,FALSE)</f>
        <v>125.04</v>
      </c>
      <c r="C6358" s="94"/>
      <c r="D6358" s="93">
        <f>VLOOKUP($J6349,ASBVs!$A$2:$AS$1041,44,FALSE)</f>
        <v>152.43</v>
      </c>
      <c r="E6358" s="94"/>
      <c r="F6358" s="92"/>
      <c r="G6358" s="34" t="s">
        <v>2671</v>
      </c>
      <c r="H6358" s="35" t="str">
        <f>VLOOKUP($J6349,ASBVs!$A$2:$AW$1041,48,FALSE)</f>
        <v>2</v>
      </c>
      <c r="I6358" s="34" t="s">
        <v>2672</v>
      </c>
      <c r="J6358" s="35">
        <f>VLOOKUP($J6349,ASBVs!$A$2:$AW$1041,49,FALSE)</f>
        <v>2</v>
      </c>
    </row>
    <row r="6359" spans="2:10" ht="12.6" customHeight="1" x14ac:dyDescent="0.3">
      <c r="B6359" s="36" t="s">
        <v>2696</v>
      </c>
      <c r="C6359" s="95" t="str">
        <f>VLOOKUP($J6349,ASBVs!$A$2:$E$1041,5,FALSE)</f>
        <v>Pen of 2</v>
      </c>
      <c r="D6359" s="96"/>
      <c r="E6359" s="97" t="s">
        <v>2697</v>
      </c>
      <c r="F6359" s="98"/>
      <c r="G6359" s="74"/>
      <c r="H6359" s="75"/>
      <c r="I6359" s="37" t="s">
        <v>2698</v>
      </c>
      <c r="J6359" s="38"/>
    </row>
    <row r="6361" spans="2:10" ht="12.6" customHeight="1" x14ac:dyDescent="0.3">
      <c r="B6361" s="76" t="s">
        <v>2692</v>
      </c>
      <c r="C6361" s="77"/>
      <c r="D6361" s="20" t="str">
        <f>VLOOKUP($J6361,ASBVs!$A$2:$B$1041,2,FALSE)</f>
        <v>225617</v>
      </c>
      <c r="E6361" s="21"/>
      <c r="F6361" s="22" t="str">
        <f>VLOOKUP($J6361,ASBVs!$A$2:$J$1041,10,FALSE)</f>
        <v>Twin</v>
      </c>
      <c r="G6361" s="78" t="str">
        <f>VLOOKUP($J6361,ASBVs!$A$2:$AX$1041,50,FALSE)</f>
        <v xml:space="preserve"> </v>
      </c>
      <c r="H6361" s="79"/>
      <c r="I6361" s="23" t="s">
        <v>2693</v>
      </c>
      <c r="J6361" s="24" t="s">
        <v>2196</v>
      </c>
    </row>
    <row r="6362" spans="2:10" ht="12.6" customHeight="1" x14ac:dyDescent="0.3">
      <c r="B6362" s="25" t="s">
        <v>2694</v>
      </c>
      <c r="C6362" s="80" t="str">
        <f>VLOOKUP($J6361,ASBVs!$A$2:$H$1041,8,FALSE)</f>
        <v>216110</v>
      </c>
      <c r="D6362" s="80"/>
      <c r="E6362" s="81"/>
      <c r="F6362" s="26" t="s">
        <v>2639</v>
      </c>
      <c r="G6362" s="82">
        <f>VLOOKUP($J6361,ASBVs!$A$2:$I$1041,9,FALSE)</f>
        <v>44730</v>
      </c>
      <c r="H6362" s="83"/>
      <c r="I6362" s="83"/>
      <c r="J6362" s="84"/>
    </row>
    <row r="6363" spans="2:10" ht="12.6" customHeight="1" x14ac:dyDescent="0.3">
      <c r="B6363" s="27" t="s">
        <v>0</v>
      </c>
      <c r="C6363" s="28" t="s">
        <v>1</v>
      </c>
      <c r="D6363" s="28" t="s">
        <v>2</v>
      </c>
      <c r="E6363" s="28" t="s">
        <v>3</v>
      </c>
      <c r="F6363" s="27" t="s">
        <v>4</v>
      </c>
      <c r="G6363" s="28" t="s">
        <v>1093</v>
      </c>
      <c r="H6363" s="28" t="s">
        <v>1092</v>
      </c>
      <c r="I6363" s="28" t="s">
        <v>5</v>
      </c>
      <c r="J6363" s="28" t="s">
        <v>2652</v>
      </c>
    </row>
    <row r="6364" spans="2:10" ht="12.6" customHeight="1" x14ac:dyDescent="0.3">
      <c r="B6364" s="29">
        <f>VLOOKUP($J6361,ASBVs!$A$2:$AP$1041,11,FALSE)</f>
        <v>0.42</v>
      </c>
      <c r="C6364" s="29">
        <f>VLOOKUP($J6361,ASBVs!$A$2:$AP$1041,13,FALSE)</f>
        <v>8.57</v>
      </c>
      <c r="D6364" s="29">
        <f>VLOOKUP($J6361,ASBVs!$A$2:$AP$1041,15,FALSE)</f>
        <v>11.88</v>
      </c>
      <c r="E6364" s="29">
        <f>VLOOKUP($J6361,ASBVs!$A$2:$AP$1041,17,FALSE)</f>
        <v>0.26</v>
      </c>
      <c r="F6364" s="29">
        <f>VLOOKUP($J6361,ASBVs!$A$2:$AP$1041,19,FALSE)</f>
        <v>2.09</v>
      </c>
      <c r="G6364" s="39">
        <f>VLOOKUP($J6361,ASBVs!$A$2:$AP$1041,41,FALSE)</f>
        <v>0.45</v>
      </c>
      <c r="H6364" s="39">
        <f>VLOOKUP($J6361,ASBVs!$A$2:$AP$1041,39,FALSE)</f>
        <v>0.26</v>
      </c>
      <c r="I6364" s="29">
        <f>VLOOKUP($J6361,ASBVs!$A$2:$AP$1041,21,FALSE)</f>
        <v>0.49</v>
      </c>
      <c r="J6364" s="39">
        <f>VLOOKUP($J6361,ASBVs!$A$2:$AP$1041,31,FALSE)</f>
        <v>0.28000000000000003</v>
      </c>
    </row>
    <row r="6365" spans="2:10" ht="12.6" customHeight="1" x14ac:dyDescent="0.3">
      <c r="B6365" s="29">
        <f>VLOOKUP($J6361,ASBVs!$A$2:$AP$1041,12,FALSE)</f>
        <v>65</v>
      </c>
      <c r="C6365" s="29">
        <f>VLOOKUP($J6361,ASBVs!$A$2:$AP$1041,14,FALSE)</f>
        <v>68</v>
      </c>
      <c r="D6365" s="29">
        <f>VLOOKUP($J6361,ASBVs!$A$2:$AP$1041,16,FALSE)</f>
        <v>57</v>
      </c>
      <c r="E6365" s="29">
        <f>VLOOKUP($J6361,ASBVs!$A$2:$AP$1041,18,FALSE)</f>
        <v>60</v>
      </c>
      <c r="F6365" s="29">
        <f>VLOOKUP($J6361,ASBVs!$A$2:$AP$1041,20,FALSE)</f>
        <v>61</v>
      </c>
      <c r="G6365" s="29">
        <f>VLOOKUP($J6361,ASBVs!$A$2:$AP$1041,42,FALSE)</f>
        <v>48</v>
      </c>
      <c r="H6365" s="29">
        <f>VLOOKUP($J6361,ASBVs!$A$2:$AP$1041,40,FALSE)</f>
        <v>41</v>
      </c>
      <c r="I6365" s="29">
        <f>VLOOKUP($J6361,ASBVs!$A$2:$AP$1041,22,FALSE)</f>
        <v>51</v>
      </c>
      <c r="J6365" s="29">
        <f>VLOOKUP($J6361,ASBVs!$A$2:$AP$1041,32,FALSE)</f>
        <v>47</v>
      </c>
    </row>
    <row r="6366" spans="2:10" ht="12.6" customHeight="1" x14ac:dyDescent="0.3">
      <c r="B6366" s="31" t="s">
        <v>1089</v>
      </c>
      <c r="C6366" s="27" t="s">
        <v>1090</v>
      </c>
      <c r="D6366" s="27" t="s">
        <v>1091</v>
      </c>
      <c r="E6366" s="27" t="s">
        <v>8</v>
      </c>
      <c r="F6366" s="27" t="s">
        <v>6</v>
      </c>
      <c r="G6366" s="27" t="s">
        <v>7</v>
      </c>
      <c r="H6366" s="27" t="s">
        <v>2638</v>
      </c>
      <c r="I6366" s="85" t="s">
        <v>2700</v>
      </c>
      <c r="J6366" s="86"/>
    </row>
    <row r="6367" spans="2:10" ht="12.6" customHeight="1" x14ac:dyDescent="0.3">
      <c r="B6367" s="30">
        <f>VLOOKUP($J6361,ASBVs!$A$2:$AP$1041,33,FALSE)</f>
        <v>0.06</v>
      </c>
      <c r="C6367" s="30">
        <f>VLOOKUP($J6361,ASBVs!$A$2:$AP$1041,35,FALSE)</f>
        <v>0.2</v>
      </c>
      <c r="D6367" s="30">
        <f>VLOOKUP($J6361,ASBVs!$A$2:$AP$1041,37,FALSE)</f>
        <v>0.01</v>
      </c>
      <c r="E6367" s="32">
        <f>VLOOKUP($J6361,ASBVs!$A$2:$AP$1041,29,FALSE)</f>
        <v>4.59</v>
      </c>
      <c r="F6367" s="32">
        <f>VLOOKUP($J6361,ASBVs!$A$2:$AP$1041,23,FALSE)</f>
        <v>-0.33</v>
      </c>
      <c r="G6367" s="32">
        <f>VLOOKUP($J6361,ASBVs!$A$2:$AP$1041,25,FALSE)</f>
        <v>3.11</v>
      </c>
      <c r="H6367" s="32">
        <f>VLOOKUP($J6361,ASBVs!$A$2:$AP$1041,27,FALSE)</f>
        <v>2.37</v>
      </c>
      <c r="I6367" s="86"/>
      <c r="J6367" s="86"/>
    </row>
    <row r="6368" spans="2:10" ht="12.6" customHeight="1" x14ac:dyDescent="0.3">
      <c r="B6368" s="33">
        <f>VLOOKUP($J6361,ASBVs!$A$2:$AP$1041,34,FALSE)</f>
        <v>35</v>
      </c>
      <c r="C6368" s="33">
        <f>VLOOKUP($J6361,ASBVs!$A$2:$AP$1041,36,FALSE)</f>
        <v>44</v>
      </c>
      <c r="D6368" s="33">
        <f>VLOOKUP($J6361,ASBVs!$A$2:$AP$1041,38,FALSE)</f>
        <v>28</v>
      </c>
      <c r="E6368" s="33">
        <f>VLOOKUP($J6361,ASBVs!$A$2:$AP$1041,30,FALSE)</f>
        <v>56</v>
      </c>
      <c r="F6368" s="33">
        <f>VLOOKUP($J6361,ASBVs!$A$2:$AP$1041,24,FALSE)</f>
        <v>42</v>
      </c>
      <c r="G6368" s="33">
        <f>VLOOKUP($J6361,ASBVs!$A$2:$AP$1041,26,FALSE)</f>
        <v>42</v>
      </c>
      <c r="H6368" s="33">
        <f>VLOOKUP($J6361,ASBVs!$A$2:$AP$1041,28,FALSE)</f>
        <v>47</v>
      </c>
      <c r="I6368" s="99">
        <f>VLOOKUP($J6361,ASBVs!$A$2:$AQ$1041,43,FALSE)</f>
        <v>9.06</v>
      </c>
      <c r="J6368" s="79"/>
    </row>
    <row r="6369" spans="2:10" ht="12.6" customHeight="1" x14ac:dyDescent="0.3">
      <c r="B6369" s="87" t="s">
        <v>2695</v>
      </c>
      <c r="C6369" s="88"/>
      <c r="D6369" s="89" t="s">
        <v>2699</v>
      </c>
      <c r="E6369" s="90"/>
      <c r="F6369" s="91" t="str">
        <f>VLOOKUP($J6361,ASBVs!$A$2:$F$1041,6,FALSE)</f>
        <v xml:space="preserve"> </v>
      </c>
      <c r="G6369" s="34" t="s">
        <v>2669</v>
      </c>
      <c r="H6369" s="35" t="str">
        <f>VLOOKUP($J6361,ASBVs!$A$2:$AU$1041,46,FALSE)</f>
        <v>2</v>
      </c>
      <c r="I6369" s="34" t="s">
        <v>2670</v>
      </c>
      <c r="J6369" s="35" t="str">
        <f>VLOOKUP($J6361,ASBVs!$A$2:$AU$1041,47,FALSE)</f>
        <v>1</v>
      </c>
    </row>
    <row r="6370" spans="2:10" ht="12.6" customHeight="1" x14ac:dyDescent="0.3">
      <c r="B6370" s="93">
        <f>VLOOKUP($J6361,ASBVs!$A$2:$AS$1041,45,FALSE)</f>
        <v>126.91</v>
      </c>
      <c r="C6370" s="94"/>
      <c r="D6370" s="93">
        <f>VLOOKUP($J6361,ASBVs!$A$2:$AS$1041,44,FALSE)</f>
        <v>169.56</v>
      </c>
      <c r="E6370" s="94"/>
      <c r="F6370" s="92"/>
      <c r="G6370" s="34" t="s">
        <v>2671</v>
      </c>
      <c r="H6370" s="35" t="str">
        <f>VLOOKUP($J6361,ASBVs!$A$2:$AW$1041,48,FALSE)</f>
        <v>2</v>
      </c>
      <c r="I6370" s="34" t="s">
        <v>2672</v>
      </c>
      <c r="J6370" s="35">
        <f>VLOOKUP($J6361,ASBVs!$A$2:$AW$1041,49,FALSE)</f>
        <v>2</v>
      </c>
    </row>
    <row r="6371" spans="2:10" ht="12.6" customHeight="1" x14ac:dyDescent="0.3">
      <c r="B6371" s="36" t="s">
        <v>2696</v>
      </c>
      <c r="C6371" s="95" t="str">
        <f>VLOOKUP($J6361,ASBVs!$A$2:$E$1041,5,FALSE)</f>
        <v>Pen of 2</v>
      </c>
      <c r="D6371" s="96"/>
      <c r="E6371" s="97" t="s">
        <v>2697</v>
      </c>
      <c r="F6371" s="98"/>
      <c r="G6371" s="74"/>
      <c r="H6371" s="75"/>
      <c r="I6371" s="37" t="s">
        <v>2698</v>
      </c>
      <c r="J6371" s="38"/>
    </row>
    <row r="6373" spans="2:10" ht="12.6" customHeight="1" x14ac:dyDescent="0.3">
      <c r="B6373" s="76" t="s">
        <v>2692</v>
      </c>
      <c r="C6373" s="77"/>
      <c r="D6373" s="20" t="str">
        <f>VLOOKUP($J6373,ASBVs!$A$2:$B$1041,2,FALSE)</f>
        <v>225618</v>
      </c>
      <c r="E6373" s="21"/>
      <c r="F6373" s="22" t="str">
        <f>VLOOKUP($J6373,ASBVs!$A$2:$J$1041,10,FALSE)</f>
        <v>Twin</v>
      </c>
      <c r="G6373" s="78" t="str">
        <f>VLOOKUP($J6373,ASBVs!$A$2:$AX$1041,50,FALSE)</f>
        <v xml:space="preserve"> </v>
      </c>
      <c r="H6373" s="79"/>
      <c r="I6373" s="23" t="s">
        <v>2693</v>
      </c>
      <c r="J6373" s="24" t="s">
        <v>2197</v>
      </c>
    </row>
    <row r="6374" spans="2:10" ht="12.6" customHeight="1" x14ac:dyDescent="0.3">
      <c r="B6374" s="25" t="s">
        <v>2694</v>
      </c>
      <c r="C6374" s="80" t="str">
        <f>VLOOKUP($J6373,ASBVs!$A$2:$H$1041,8,FALSE)</f>
        <v>216110</v>
      </c>
      <c r="D6374" s="80"/>
      <c r="E6374" s="81"/>
      <c r="F6374" s="26" t="s">
        <v>2639</v>
      </c>
      <c r="G6374" s="82">
        <f>VLOOKUP($J6373,ASBVs!$A$2:$I$1041,9,FALSE)</f>
        <v>44730</v>
      </c>
      <c r="H6374" s="83"/>
      <c r="I6374" s="83"/>
      <c r="J6374" s="84"/>
    </row>
    <row r="6375" spans="2:10" ht="12.6" customHeight="1" x14ac:dyDescent="0.3">
      <c r="B6375" s="27" t="s">
        <v>0</v>
      </c>
      <c r="C6375" s="28" t="s">
        <v>1</v>
      </c>
      <c r="D6375" s="28" t="s">
        <v>2</v>
      </c>
      <c r="E6375" s="28" t="s">
        <v>3</v>
      </c>
      <c r="F6375" s="27" t="s">
        <v>4</v>
      </c>
      <c r="G6375" s="28" t="s">
        <v>1093</v>
      </c>
      <c r="H6375" s="28" t="s">
        <v>1092</v>
      </c>
      <c r="I6375" s="28" t="s">
        <v>5</v>
      </c>
      <c r="J6375" s="28" t="s">
        <v>2652</v>
      </c>
    </row>
    <row r="6376" spans="2:10" ht="12.6" customHeight="1" x14ac:dyDescent="0.3">
      <c r="B6376" s="29">
        <f>VLOOKUP($J6373,ASBVs!$A$2:$AP$1041,11,FALSE)</f>
        <v>0.46</v>
      </c>
      <c r="C6376" s="29">
        <f>VLOOKUP($J6373,ASBVs!$A$2:$AP$1041,13,FALSE)</f>
        <v>10.84</v>
      </c>
      <c r="D6376" s="29">
        <f>VLOOKUP($J6373,ASBVs!$A$2:$AP$1041,15,FALSE)</f>
        <v>15.73</v>
      </c>
      <c r="E6376" s="29">
        <f>VLOOKUP($J6373,ASBVs!$A$2:$AP$1041,17,FALSE)</f>
        <v>-0.56000000000000005</v>
      </c>
      <c r="F6376" s="29">
        <f>VLOOKUP($J6373,ASBVs!$A$2:$AP$1041,19,FALSE)</f>
        <v>1.49</v>
      </c>
      <c r="G6376" s="39">
        <f>VLOOKUP($J6373,ASBVs!$A$2:$AP$1041,41,FALSE)</f>
        <v>0.43</v>
      </c>
      <c r="H6376" s="39">
        <f>VLOOKUP($J6373,ASBVs!$A$2:$AP$1041,39,FALSE)</f>
        <v>0.28000000000000003</v>
      </c>
      <c r="I6376" s="29">
        <f>VLOOKUP($J6373,ASBVs!$A$2:$AP$1041,21,FALSE)</f>
        <v>0.01</v>
      </c>
      <c r="J6376" s="39">
        <f>VLOOKUP($J6373,ASBVs!$A$2:$AP$1041,31,FALSE)</f>
        <v>0.27</v>
      </c>
    </row>
    <row r="6377" spans="2:10" ht="12.6" customHeight="1" x14ac:dyDescent="0.3">
      <c r="B6377" s="29">
        <f>VLOOKUP($J6373,ASBVs!$A$2:$AP$1041,12,FALSE)</f>
        <v>65</v>
      </c>
      <c r="C6377" s="29">
        <f>VLOOKUP($J6373,ASBVs!$A$2:$AP$1041,14,FALSE)</f>
        <v>68</v>
      </c>
      <c r="D6377" s="29">
        <f>VLOOKUP($J6373,ASBVs!$A$2:$AP$1041,16,FALSE)</f>
        <v>57</v>
      </c>
      <c r="E6377" s="29">
        <f>VLOOKUP($J6373,ASBVs!$A$2:$AP$1041,18,FALSE)</f>
        <v>60</v>
      </c>
      <c r="F6377" s="29">
        <f>VLOOKUP($J6373,ASBVs!$A$2:$AP$1041,20,FALSE)</f>
        <v>61</v>
      </c>
      <c r="G6377" s="29">
        <f>VLOOKUP($J6373,ASBVs!$A$2:$AP$1041,42,FALSE)</f>
        <v>48</v>
      </c>
      <c r="H6377" s="29">
        <f>VLOOKUP($J6373,ASBVs!$A$2:$AP$1041,40,FALSE)</f>
        <v>41</v>
      </c>
      <c r="I6377" s="29">
        <f>VLOOKUP($J6373,ASBVs!$A$2:$AP$1041,22,FALSE)</f>
        <v>50</v>
      </c>
      <c r="J6377" s="29">
        <f>VLOOKUP($J6373,ASBVs!$A$2:$AP$1041,32,FALSE)</f>
        <v>47</v>
      </c>
    </row>
    <row r="6378" spans="2:10" ht="12.6" customHeight="1" x14ac:dyDescent="0.3">
      <c r="B6378" s="31" t="s">
        <v>1089</v>
      </c>
      <c r="C6378" s="27" t="s">
        <v>1090</v>
      </c>
      <c r="D6378" s="27" t="s">
        <v>1091</v>
      </c>
      <c r="E6378" s="27" t="s">
        <v>8</v>
      </c>
      <c r="F6378" s="27" t="s">
        <v>6</v>
      </c>
      <c r="G6378" s="27" t="s">
        <v>7</v>
      </c>
      <c r="H6378" s="27" t="s">
        <v>2638</v>
      </c>
      <c r="I6378" s="85" t="s">
        <v>2700</v>
      </c>
      <c r="J6378" s="86"/>
    </row>
    <row r="6379" spans="2:10" ht="12.6" customHeight="1" x14ac:dyDescent="0.3">
      <c r="B6379" s="30">
        <f>VLOOKUP($J6373,ASBVs!$A$2:$AP$1041,33,FALSE)</f>
        <v>0.05</v>
      </c>
      <c r="C6379" s="30">
        <f>VLOOKUP($J6373,ASBVs!$A$2:$AP$1041,35,FALSE)</f>
        <v>0.27</v>
      </c>
      <c r="D6379" s="30">
        <f>VLOOKUP($J6373,ASBVs!$A$2:$AP$1041,37,FALSE)</f>
        <v>0.01</v>
      </c>
      <c r="E6379" s="32">
        <f>VLOOKUP($J6373,ASBVs!$A$2:$AP$1041,29,FALSE)</f>
        <v>5.45</v>
      </c>
      <c r="F6379" s="32">
        <f>VLOOKUP($J6373,ASBVs!$A$2:$AP$1041,23,FALSE)</f>
        <v>-0.54</v>
      </c>
      <c r="G6379" s="32">
        <f>VLOOKUP($J6373,ASBVs!$A$2:$AP$1041,25,FALSE)</f>
        <v>5.83</v>
      </c>
      <c r="H6379" s="32">
        <f>VLOOKUP($J6373,ASBVs!$A$2:$AP$1041,27,FALSE)</f>
        <v>2.11</v>
      </c>
      <c r="I6379" s="86"/>
      <c r="J6379" s="86"/>
    </row>
    <row r="6380" spans="2:10" ht="12.6" customHeight="1" x14ac:dyDescent="0.3">
      <c r="B6380" s="33">
        <f>VLOOKUP($J6373,ASBVs!$A$2:$AP$1041,34,FALSE)</f>
        <v>35</v>
      </c>
      <c r="C6380" s="33">
        <f>VLOOKUP($J6373,ASBVs!$A$2:$AP$1041,36,FALSE)</f>
        <v>44</v>
      </c>
      <c r="D6380" s="33">
        <f>VLOOKUP($J6373,ASBVs!$A$2:$AP$1041,38,FALSE)</f>
        <v>28</v>
      </c>
      <c r="E6380" s="33">
        <f>VLOOKUP($J6373,ASBVs!$A$2:$AP$1041,30,FALSE)</f>
        <v>56</v>
      </c>
      <c r="F6380" s="33">
        <f>VLOOKUP($J6373,ASBVs!$A$2:$AP$1041,24,FALSE)</f>
        <v>42</v>
      </c>
      <c r="G6380" s="33">
        <f>VLOOKUP($J6373,ASBVs!$A$2:$AP$1041,26,FALSE)</f>
        <v>42</v>
      </c>
      <c r="H6380" s="33">
        <f>VLOOKUP($J6373,ASBVs!$A$2:$AP$1041,28,FALSE)</f>
        <v>46</v>
      </c>
      <c r="I6380" s="99">
        <f>VLOOKUP($J6373,ASBVs!$A$2:$AQ$1041,43,FALSE)</f>
        <v>10.85</v>
      </c>
      <c r="J6380" s="79"/>
    </row>
    <row r="6381" spans="2:10" ht="12.6" customHeight="1" x14ac:dyDescent="0.3">
      <c r="B6381" s="87" t="s">
        <v>2695</v>
      </c>
      <c r="C6381" s="88"/>
      <c r="D6381" s="89" t="s">
        <v>2699</v>
      </c>
      <c r="E6381" s="90"/>
      <c r="F6381" s="91" t="str">
        <f>VLOOKUP($J6373,ASBVs!$A$2:$F$1041,6,FALSE)</f>
        <v xml:space="preserve"> </v>
      </c>
      <c r="G6381" s="34" t="s">
        <v>2669</v>
      </c>
      <c r="H6381" s="35" t="str">
        <f>VLOOKUP($J6373,ASBVs!$A$2:$AU$1041,46,FALSE)</f>
        <v>2</v>
      </c>
      <c r="I6381" s="34" t="s">
        <v>2670</v>
      </c>
      <c r="J6381" s="35" t="str">
        <f>VLOOKUP($J6373,ASBVs!$A$2:$AU$1041,47,FALSE)</f>
        <v>2</v>
      </c>
    </row>
    <row r="6382" spans="2:10" ht="12.6" customHeight="1" x14ac:dyDescent="0.3">
      <c r="B6382" s="93">
        <f>VLOOKUP($J6373,ASBVs!$A$2:$AS$1041,45,FALSE)</f>
        <v>126.88</v>
      </c>
      <c r="C6382" s="94"/>
      <c r="D6382" s="93">
        <f>VLOOKUP($J6373,ASBVs!$A$2:$AS$1041,44,FALSE)</f>
        <v>170.48</v>
      </c>
      <c r="E6382" s="94"/>
      <c r="F6382" s="92"/>
      <c r="G6382" s="34" t="s">
        <v>2671</v>
      </c>
      <c r="H6382" s="35" t="str">
        <f>VLOOKUP($J6373,ASBVs!$A$2:$AW$1041,48,FALSE)</f>
        <v>2</v>
      </c>
      <c r="I6382" s="34" t="s">
        <v>2672</v>
      </c>
      <c r="J6382" s="35">
        <f>VLOOKUP($J6373,ASBVs!$A$2:$AW$1041,49,FALSE)</f>
        <v>3</v>
      </c>
    </row>
    <row r="6383" spans="2:10" ht="12.6" customHeight="1" x14ac:dyDescent="0.3">
      <c r="B6383" s="36" t="s">
        <v>2696</v>
      </c>
      <c r="C6383" s="95" t="str">
        <f>VLOOKUP($J6373,ASBVs!$A$2:$E$1041,5,FALSE)</f>
        <v>Pen of 2</v>
      </c>
      <c r="D6383" s="96"/>
      <c r="E6383" s="97" t="s">
        <v>2697</v>
      </c>
      <c r="F6383" s="98"/>
      <c r="G6383" s="74"/>
      <c r="H6383" s="75"/>
      <c r="I6383" s="37" t="s">
        <v>2698</v>
      </c>
      <c r="J6383" s="38"/>
    </row>
    <row r="6385" spans="2:10" ht="12.6" customHeight="1" x14ac:dyDescent="0.3">
      <c r="B6385" s="76" t="s">
        <v>2692</v>
      </c>
      <c r="C6385" s="77"/>
      <c r="D6385" s="20" t="str">
        <f>VLOOKUP($J6385,ASBVs!$A$2:$B$1041,2,FALSE)</f>
        <v>225777</v>
      </c>
      <c r="E6385" s="21"/>
      <c r="F6385" s="22" t="str">
        <f>VLOOKUP($J6385,ASBVs!$A$2:$J$1041,10,FALSE)</f>
        <v>Twin</v>
      </c>
      <c r="G6385" s="78" t="str">
        <f>VLOOKUP($J6385,ASBVs!$A$2:$AX$1041,50,FALSE)</f>
        <v xml:space="preserve"> </v>
      </c>
      <c r="H6385" s="79"/>
      <c r="I6385" s="23" t="s">
        <v>2693</v>
      </c>
      <c r="J6385" s="24" t="s">
        <v>2198</v>
      </c>
    </row>
    <row r="6386" spans="2:10" ht="12.6" customHeight="1" x14ac:dyDescent="0.3">
      <c r="B6386" s="25" t="s">
        <v>2694</v>
      </c>
      <c r="C6386" s="80" t="str">
        <f>VLOOKUP($J6385,ASBVs!$A$2:$H$1041,8,FALSE)</f>
        <v>206691</v>
      </c>
      <c r="D6386" s="80"/>
      <c r="E6386" s="81"/>
      <c r="F6386" s="26" t="s">
        <v>2639</v>
      </c>
      <c r="G6386" s="82">
        <f>VLOOKUP($J6385,ASBVs!$A$2:$I$1041,9,FALSE)</f>
        <v>44730</v>
      </c>
      <c r="H6386" s="83"/>
      <c r="I6386" s="83"/>
      <c r="J6386" s="84"/>
    </row>
    <row r="6387" spans="2:10" ht="12.6" customHeight="1" x14ac:dyDescent="0.3">
      <c r="B6387" s="27" t="s">
        <v>0</v>
      </c>
      <c r="C6387" s="28" t="s">
        <v>1</v>
      </c>
      <c r="D6387" s="28" t="s">
        <v>2</v>
      </c>
      <c r="E6387" s="28" t="s">
        <v>3</v>
      </c>
      <c r="F6387" s="27" t="s">
        <v>4</v>
      </c>
      <c r="G6387" s="28" t="s">
        <v>1093</v>
      </c>
      <c r="H6387" s="28" t="s">
        <v>1092</v>
      </c>
      <c r="I6387" s="28" t="s">
        <v>5</v>
      </c>
      <c r="J6387" s="28" t="s">
        <v>2652</v>
      </c>
    </row>
    <row r="6388" spans="2:10" ht="12.6" customHeight="1" x14ac:dyDescent="0.3">
      <c r="B6388" s="29">
        <f>VLOOKUP($J6385,ASBVs!$A$2:$AP$1041,11,FALSE)</f>
        <v>0.63</v>
      </c>
      <c r="C6388" s="29">
        <f>VLOOKUP($J6385,ASBVs!$A$2:$AP$1041,13,FALSE)</f>
        <v>11.63</v>
      </c>
      <c r="D6388" s="29">
        <f>VLOOKUP($J6385,ASBVs!$A$2:$AP$1041,15,FALSE)</f>
        <v>17.95</v>
      </c>
      <c r="E6388" s="29">
        <f>VLOOKUP($J6385,ASBVs!$A$2:$AP$1041,17,FALSE)</f>
        <v>0.17</v>
      </c>
      <c r="F6388" s="29">
        <f>VLOOKUP($J6385,ASBVs!$A$2:$AP$1041,19,FALSE)</f>
        <v>1.97</v>
      </c>
      <c r="G6388" s="39">
        <f>VLOOKUP($J6385,ASBVs!$A$2:$AP$1041,41,FALSE)</f>
        <v>0.45</v>
      </c>
      <c r="H6388" s="39">
        <f>VLOOKUP($J6385,ASBVs!$A$2:$AP$1041,39,FALSE)</f>
        <v>0.28000000000000003</v>
      </c>
      <c r="I6388" s="29">
        <f>VLOOKUP($J6385,ASBVs!$A$2:$AP$1041,21,FALSE)</f>
        <v>1.21</v>
      </c>
      <c r="J6388" s="39">
        <f>VLOOKUP($J6385,ASBVs!$A$2:$AP$1041,31,FALSE)</f>
        <v>0.31</v>
      </c>
    </row>
    <row r="6389" spans="2:10" ht="12.6" customHeight="1" x14ac:dyDescent="0.3">
      <c r="B6389" s="29">
        <f>VLOOKUP($J6385,ASBVs!$A$2:$AP$1041,12,FALSE)</f>
        <v>64</v>
      </c>
      <c r="C6389" s="29">
        <f>VLOOKUP($J6385,ASBVs!$A$2:$AP$1041,14,FALSE)</f>
        <v>69</v>
      </c>
      <c r="D6389" s="29">
        <f>VLOOKUP($J6385,ASBVs!$A$2:$AP$1041,16,FALSE)</f>
        <v>56</v>
      </c>
      <c r="E6389" s="29">
        <f>VLOOKUP($J6385,ASBVs!$A$2:$AP$1041,18,FALSE)</f>
        <v>64</v>
      </c>
      <c r="F6389" s="29">
        <f>VLOOKUP($J6385,ASBVs!$A$2:$AP$1041,20,FALSE)</f>
        <v>64</v>
      </c>
      <c r="G6389" s="29">
        <f>VLOOKUP($J6385,ASBVs!$A$2:$AP$1041,42,FALSE)</f>
        <v>50</v>
      </c>
      <c r="H6389" s="29">
        <f>VLOOKUP($J6385,ASBVs!$A$2:$AP$1041,40,FALSE)</f>
        <v>43</v>
      </c>
      <c r="I6389" s="29">
        <f>VLOOKUP($J6385,ASBVs!$A$2:$AP$1041,22,FALSE)</f>
        <v>53</v>
      </c>
      <c r="J6389" s="29">
        <f>VLOOKUP($J6385,ASBVs!$A$2:$AP$1041,32,FALSE)</f>
        <v>49</v>
      </c>
    </row>
    <row r="6390" spans="2:10" ht="12.6" customHeight="1" x14ac:dyDescent="0.3">
      <c r="B6390" s="31" t="s">
        <v>1089</v>
      </c>
      <c r="C6390" s="27" t="s">
        <v>1090</v>
      </c>
      <c r="D6390" s="27" t="s">
        <v>1091</v>
      </c>
      <c r="E6390" s="27" t="s">
        <v>8</v>
      </c>
      <c r="F6390" s="27" t="s">
        <v>6</v>
      </c>
      <c r="G6390" s="27" t="s">
        <v>7</v>
      </c>
      <c r="H6390" s="27" t="s">
        <v>2638</v>
      </c>
      <c r="I6390" s="85" t="s">
        <v>2700</v>
      </c>
      <c r="J6390" s="86"/>
    </row>
    <row r="6391" spans="2:10" ht="12.6" customHeight="1" x14ac:dyDescent="0.3">
      <c r="B6391" s="30">
        <f>VLOOKUP($J6385,ASBVs!$A$2:$AP$1041,33,FALSE)</f>
        <v>0.06</v>
      </c>
      <c r="C6391" s="30">
        <f>VLOOKUP($J6385,ASBVs!$A$2:$AP$1041,35,FALSE)</f>
        <v>0.22</v>
      </c>
      <c r="D6391" s="30">
        <f>VLOOKUP($J6385,ASBVs!$A$2:$AP$1041,37,FALSE)</f>
        <v>0.02</v>
      </c>
      <c r="E6391" s="32">
        <f>VLOOKUP($J6385,ASBVs!$A$2:$AP$1041,29,FALSE)</f>
        <v>5.74</v>
      </c>
      <c r="F6391" s="32">
        <f>VLOOKUP($J6385,ASBVs!$A$2:$AP$1041,23,FALSE)</f>
        <v>-0.82</v>
      </c>
      <c r="G6391" s="32">
        <f>VLOOKUP($J6385,ASBVs!$A$2:$AP$1041,25,FALSE)</f>
        <v>6.83</v>
      </c>
      <c r="H6391" s="32">
        <f>VLOOKUP($J6385,ASBVs!$A$2:$AP$1041,27,FALSE)</f>
        <v>2.36</v>
      </c>
      <c r="I6391" s="86"/>
      <c r="J6391" s="86"/>
    </row>
    <row r="6392" spans="2:10" ht="12.6" customHeight="1" x14ac:dyDescent="0.3">
      <c r="B6392" s="33">
        <f>VLOOKUP($J6385,ASBVs!$A$2:$AP$1041,34,FALSE)</f>
        <v>38</v>
      </c>
      <c r="C6392" s="33">
        <f>VLOOKUP($J6385,ASBVs!$A$2:$AP$1041,36,FALSE)</f>
        <v>46</v>
      </c>
      <c r="D6392" s="33">
        <f>VLOOKUP($J6385,ASBVs!$A$2:$AP$1041,38,FALSE)</f>
        <v>32</v>
      </c>
      <c r="E6392" s="33">
        <f>VLOOKUP($J6385,ASBVs!$A$2:$AP$1041,30,FALSE)</f>
        <v>59</v>
      </c>
      <c r="F6392" s="33">
        <f>VLOOKUP($J6385,ASBVs!$A$2:$AP$1041,24,FALSE)</f>
        <v>45</v>
      </c>
      <c r="G6392" s="33">
        <f>VLOOKUP($J6385,ASBVs!$A$2:$AP$1041,26,FALSE)</f>
        <v>44</v>
      </c>
      <c r="H6392" s="33">
        <f>VLOOKUP($J6385,ASBVs!$A$2:$AP$1041,28,FALSE)</f>
        <v>49</v>
      </c>
      <c r="I6392" s="99">
        <f>VLOOKUP($J6385,ASBVs!$A$2:$AQ$1041,43,FALSE)</f>
        <v>12.84</v>
      </c>
      <c r="J6392" s="79"/>
    </row>
    <row r="6393" spans="2:10" ht="12.6" customHeight="1" x14ac:dyDescent="0.3">
      <c r="B6393" s="87" t="s">
        <v>2695</v>
      </c>
      <c r="C6393" s="88"/>
      <c r="D6393" s="89" t="s">
        <v>2699</v>
      </c>
      <c r="E6393" s="90"/>
      <c r="F6393" s="91" t="str">
        <f>VLOOKUP($J6385,ASBVs!$A$2:$F$1041,6,FALSE)</f>
        <v xml:space="preserve"> </v>
      </c>
      <c r="G6393" s="34" t="s">
        <v>2669</v>
      </c>
      <c r="H6393" s="35" t="str">
        <f>VLOOKUP($J6385,ASBVs!$A$2:$AU$1041,46,FALSE)</f>
        <v>2</v>
      </c>
      <c r="I6393" s="34" t="s">
        <v>2670</v>
      </c>
      <c r="J6393" s="35" t="str">
        <f>VLOOKUP($J6385,ASBVs!$A$2:$AU$1041,47,FALSE)</f>
        <v>2</v>
      </c>
    </row>
    <row r="6394" spans="2:10" ht="12.6" customHeight="1" x14ac:dyDescent="0.3">
      <c r="B6394" s="93">
        <f>VLOOKUP($J6385,ASBVs!$A$2:$AS$1041,45,FALSE)</f>
        <v>127.37</v>
      </c>
      <c r="C6394" s="94"/>
      <c r="D6394" s="93">
        <f>VLOOKUP($J6385,ASBVs!$A$2:$AS$1041,44,FALSE)</f>
        <v>174.2</v>
      </c>
      <c r="E6394" s="94"/>
      <c r="F6394" s="92"/>
      <c r="G6394" s="34" t="s">
        <v>2671</v>
      </c>
      <c r="H6394" s="35" t="str">
        <f>VLOOKUP($J6385,ASBVs!$A$2:$AW$1041,48,FALSE)</f>
        <v>3</v>
      </c>
      <c r="I6394" s="34" t="s">
        <v>2672</v>
      </c>
      <c r="J6394" s="35">
        <f>VLOOKUP($J6385,ASBVs!$A$2:$AW$1041,49,FALSE)</f>
        <v>3</v>
      </c>
    </row>
    <row r="6395" spans="2:10" ht="12.6" customHeight="1" x14ac:dyDescent="0.3">
      <c r="B6395" s="36" t="s">
        <v>2696</v>
      </c>
      <c r="C6395" s="95" t="str">
        <f>VLOOKUP($J6385,ASBVs!$A$2:$E$1041,5,FALSE)</f>
        <v>Pen of 2</v>
      </c>
      <c r="D6395" s="96"/>
      <c r="E6395" s="97" t="s">
        <v>2697</v>
      </c>
      <c r="F6395" s="98"/>
      <c r="G6395" s="74"/>
      <c r="H6395" s="75"/>
      <c r="I6395" s="37" t="s">
        <v>2698</v>
      </c>
      <c r="J6395" s="38"/>
    </row>
    <row r="6397" spans="2:10" ht="12.6" customHeight="1" x14ac:dyDescent="0.3">
      <c r="B6397" s="76" t="s">
        <v>2692</v>
      </c>
      <c r="C6397" s="77"/>
      <c r="D6397" s="20" t="str">
        <f>VLOOKUP($J6397,ASBVs!$A$2:$B$1041,2,FALSE)</f>
        <v>225776</v>
      </c>
      <c r="E6397" s="21"/>
      <c r="F6397" s="22" t="str">
        <f>VLOOKUP($J6397,ASBVs!$A$2:$J$1041,10,FALSE)</f>
        <v>Twin</v>
      </c>
      <c r="G6397" s="78" t="str">
        <f>VLOOKUP($J6397,ASBVs!$A$2:$AX$1041,50,FALSE)</f>
        <v xml:space="preserve"> </v>
      </c>
      <c r="H6397" s="79"/>
      <c r="I6397" s="23" t="s">
        <v>2693</v>
      </c>
      <c r="J6397" s="24" t="s">
        <v>2199</v>
      </c>
    </row>
    <row r="6398" spans="2:10" ht="12.6" customHeight="1" x14ac:dyDescent="0.3">
      <c r="B6398" s="25" t="s">
        <v>2694</v>
      </c>
      <c r="C6398" s="80" t="str">
        <f>VLOOKUP($J6397,ASBVs!$A$2:$H$1041,8,FALSE)</f>
        <v>206691</v>
      </c>
      <c r="D6398" s="80"/>
      <c r="E6398" s="81"/>
      <c r="F6398" s="26" t="s">
        <v>2639</v>
      </c>
      <c r="G6398" s="82">
        <f>VLOOKUP($J6397,ASBVs!$A$2:$I$1041,9,FALSE)</f>
        <v>44730</v>
      </c>
      <c r="H6398" s="83"/>
      <c r="I6398" s="83"/>
      <c r="J6398" s="84"/>
    </row>
    <row r="6399" spans="2:10" ht="12.6" customHeight="1" x14ac:dyDescent="0.3">
      <c r="B6399" s="27" t="s">
        <v>0</v>
      </c>
      <c r="C6399" s="28" t="s">
        <v>1</v>
      </c>
      <c r="D6399" s="28" t="s">
        <v>2</v>
      </c>
      <c r="E6399" s="28" t="s">
        <v>3</v>
      </c>
      <c r="F6399" s="27" t="s">
        <v>4</v>
      </c>
      <c r="G6399" s="28" t="s">
        <v>1093</v>
      </c>
      <c r="H6399" s="28" t="s">
        <v>1092</v>
      </c>
      <c r="I6399" s="28" t="s">
        <v>5</v>
      </c>
      <c r="J6399" s="28" t="s">
        <v>2652</v>
      </c>
    </row>
    <row r="6400" spans="2:10" ht="12.6" customHeight="1" x14ac:dyDescent="0.3">
      <c r="B6400" s="29">
        <f>VLOOKUP($J6397,ASBVs!$A$2:$AP$1041,11,FALSE)</f>
        <v>0.55000000000000004</v>
      </c>
      <c r="C6400" s="29">
        <f>VLOOKUP($J6397,ASBVs!$A$2:$AP$1041,13,FALSE)</f>
        <v>10.33</v>
      </c>
      <c r="D6400" s="29">
        <f>VLOOKUP($J6397,ASBVs!$A$2:$AP$1041,15,FALSE)</f>
        <v>16.16</v>
      </c>
      <c r="E6400" s="29">
        <f>VLOOKUP($J6397,ASBVs!$A$2:$AP$1041,17,FALSE)</f>
        <v>0.18</v>
      </c>
      <c r="F6400" s="29">
        <f>VLOOKUP($J6397,ASBVs!$A$2:$AP$1041,19,FALSE)</f>
        <v>2.0299999999999998</v>
      </c>
      <c r="G6400" s="39">
        <f>VLOOKUP($J6397,ASBVs!$A$2:$AP$1041,41,FALSE)</f>
        <v>0.45</v>
      </c>
      <c r="H6400" s="39">
        <f>VLOOKUP($J6397,ASBVs!$A$2:$AP$1041,39,FALSE)</f>
        <v>0.28000000000000003</v>
      </c>
      <c r="I6400" s="29">
        <f>VLOOKUP($J6397,ASBVs!$A$2:$AP$1041,21,FALSE)</f>
        <v>1.21</v>
      </c>
      <c r="J6400" s="39">
        <f>VLOOKUP($J6397,ASBVs!$A$2:$AP$1041,31,FALSE)</f>
        <v>0.31</v>
      </c>
    </row>
    <row r="6401" spans="2:10" ht="12.6" customHeight="1" x14ac:dyDescent="0.3">
      <c r="B6401" s="29">
        <f>VLOOKUP($J6397,ASBVs!$A$2:$AP$1041,12,FALSE)</f>
        <v>64</v>
      </c>
      <c r="C6401" s="29">
        <f>VLOOKUP($J6397,ASBVs!$A$2:$AP$1041,14,FALSE)</f>
        <v>69</v>
      </c>
      <c r="D6401" s="29">
        <f>VLOOKUP($J6397,ASBVs!$A$2:$AP$1041,16,FALSE)</f>
        <v>56</v>
      </c>
      <c r="E6401" s="29">
        <f>VLOOKUP($J6397,ASBVs!$A$2:$AP$1041,18,FALSE)</f>
        <v>64</v>
      </c>
      <c r="F6401" s="29">
        <f>VLOOKUP($J6397,ASBVs!$A$2:$AP$1041,20,FALSE)</f>
        <v>64</v>
      </c>
      <c r="G6401" s="29">
        <f>VLOOKUP($J6397,ASBVs!$A$2:$AP$1041,42,FALSE)</f>
        <v>50</v>
      </c>
      <c r="H6401" s="29">
        <f>VLOOKUP($J6397,ASBVs!$A$2:$AP$1041,40,FALSE)</f>
        <v>43</v>
      </c>
      <c r="I6401" s="29">
        <f>VLOOKUP($J6397,ASBVs!$A$2:$AP$1041,22,FALSE)</f>
        <v>53</v>
      </c>
      <c r="J6401" s="29">
        <f>VLOOKUP($J6397,ASBVs!$A$2:$AP$1041,32,FALSE)</f>
        <v>49</v>
      </c>
    </row>
    <row r="6402" spans="2:10" ht="12.6" customHeight="1" x14ac:dyDescent="0.3">
      <c r="B6402" s="31" t="s">
        <v>1089</v>
      </c>
      <c r="C6402" s="27" t="s">
        <v>1090</v>
      </c>
      <c r="D6402" s="27" t="s">
        <v>1091</v>
      </c>
      <c r="E6402" s="27" t="s">
        <v>8</v>
      </c>
      <c r="F6402" s="27" t="s">
        <v>6</v>
      </c>
      <c r="G6402" s="27" t="s">
        <v>7</v>
      </c>
      <c r="H6402" s="27" t="s">
        <v>2638</v>
      </c>
      <c r="I6402" s="85" t="s">
        <v>2700</v>
      </c>
      <c r="J6402" s="86"/>
    </row>
    <row r="6403" spans="2:10" ht="12.6" customHeight="1" x14ac:dyDescent="0.3">
      <c r="B6403" s="30">
        <f>VLOOKUP($J6397,ASBVs!$A$2:$AP$1041,33,FALSE)</f>
        <v>0.06</v>
      </c>
      <c r="C6403" s="30">
        <f>VLOOKUP($J6397,ASBVs!$A$2:$AP$1041,35,FALSE)</f>
        <v>0.22</v>
      </c>
      <c r="D6403" s="30">
        <f>VLOOKUP($J6397,ASBVs!$A$2:$AP$1041,37,FALSE)</f>
        <v>0.02</v>
      </c>
      <c r="E6403" s="32">
        <f>VLOOKUP($J6397,ASBVs!$A$2:$AP$1041,29,FALSE)</f>
        <v>5.44</v>
      </c>
      <c r="F6403" s="32">
        <f>VLOOKUP($J6397,ASBVs!$A$2:$AP$1041,23,FALSE)</f>
        <v>-0.78</v>
      </c>
      <c r="G6403" s="32">
        <f>VLOOKUP($J6397,ASBVs!$A$2:$AP$1041,25,FALSE)</f>
        <v>6.05</v>
      </c>
      <c r="H6403" s="32">
        <f>VLOOKUP($J6397,ASBVs!$A$2:$AP$1041,27,FALSE)</f>
        <v>2.29</v>
      </c>
      <c r="I6403" s="86"/>
      <c r="J6403" s="86"/>
    </row>
    <row r="6404" spans="2:10" ht="12.6" customHeight="1" x14ac:dyDescent="0.3">
      <c r="B6404" s="33">
        <f>VLOOKUP($J6397,ASBVs!$A$2:$AP$1041,34,FALSE)</f>
        <v>38</v>
      </c>
      <c r="C6404" s="33">
        <f>VLOOKUP($J6397,ASBVs!$A$2:$AP$1041,36,FALSE)</f>
        <v>46</v>
      </c>
      <c r="D6404" s="33">
        <f>VLOOKUP($J6397,ASBVs!$A$2:$AP$1041,38,FALSE)</f>
        <v>32</v>
      </c>
      <c r="E6404" s="33">
        <f>VLOOKUP($J6397,ASBVs!$A$2:$AP$1041,30,FALSE)</f>
        <v>59</v>
      </c>
      <c r="F6404" s="33">
        <f>VLOOKUP($J6397,ASBVs!$A$2:$AP$1041,24,FALSE)</f>
        <v>45</v>
      </c>
      <c r="G6404" s="33">
        <f>VLOOKUP($J6397,ASBVs!$A$2:$AP$1041,26,FALSE)</f>
        <v>44</v>
      </c>
      <c r="H6404" s="33">
        <f>VLOOKUP($J6397,ASBVs!$A$2:$AP$1041,28,FALSE)</f>
        <v>49</v>
      </c>
      <c r="I6404" s="99">
        <f>VLOOKUP($J6397,ASBVs!$A$2:$AQ$1041,43,FALSE)</f>
        <v>11.54</v>
      </c>
      <c r="J6404" s="79"/>
    </row>
    <row r="6405" spans="2:10" ht="12.6" customHeight="1" x14ac:dyDescent="0.3">
      <c r="B6405" s="87" t="s">
        <v>2695</v>
      </c>
      <c r="C6405" s="88"/>
      <c r="D6405" s="89" t="s">
        <v>2699</v>
      </c>
      <c r="E6405" s="90"/>
      <c r="F6405" s="91" t="str">
        <f>VLOOKUP($J6397,ASBVs!$A$2:$F$1041,6,FALSE)</f>
        <v xml:space="preserve"> </v>
      </c>
      <c r="G6405" s="34" t="s">
        <v>2669</v>
      </c>
      <c r="H6405" s="35" t="str">
        <f>VLOOKUP($J6397,ASBVs!$A$2:$AU$1041,46,FALSE)</f>
        <v>2</v>
      </c>
      <c r="I6405" s="34" t="s">
        <v>2670</v>
      </c>
      <c r="J6405" s="35" t="str">
        <f>VLOOKUP($J6397,ASBVs!$A$2:$AU$1041,47,FALSE)</f>
        <v>2</v>
      </c>
    </row>
    <row r="6406" spans="2:10" ht="12.6" customHeight="1" x14ac:dyDescent="0.3">
      <c r="B6406" s="93">
        <f>VLOOKUP($J6397,ASBVs!$A$2:$AS$1041,45,FALSE)</f>
        <v>126.07</v>
      </c>
      <c r="C6406" s="94"/>
      <c r="D6406" s="93">
        <f>VLOOKUP($J6397,ASBVs!$A$2:$AS$1041,44,FALSE)</f>
        <v>171.34</v>
      </c>
      <c r="E6406" s="94"/>
      <c r="F6406" s="92"/>
      <c r="G6406" s="34" t="s">
        <v>2671</v>
      </c>
      <c r="H6406" s="35" t="str">
        <f>VLOOKUP($J6397,ASBVs!$A$2:$AW$1041,48,FALSE)</f>
        <v>3</v>
      </c>
      <c r="I6406" s="34" t="s">
        <v>2672</v>
      </c>
      <c r="J6406" s="35">
        <f>VLOOKUP($J6397,ASBVs!$A$2:$AW$1041,49,FALSE)</f>
        <v>3</v>
      </c>
    </row>
    <row r="6407" spans="2:10" ht="12.6" customHeight="1" x14ac:dyDescent="0.3">
      <c r="B6407" s="36" t="s">
        <v>2696</v>
      </c>
      <c r="C6407" s="95" t="str">
        <f>VLOOKUP($J6397,ASBVs!$A$2:$E$1041,5,FALSE)</f>
        <v>Pen of 2</v>
      </c>
      <c r="D6407" s="96"/>
      <c r="E6407" s="97" t="s">
        <v>2697</v>
      </c>
      <c r="F6407" s="98"/>
      <c r="G6407" s="74"/>
      <c r="H6407" s="75"/>
      <c r="I6407" s="37" t="s">
        <v>2698</v>
      </c>
      <c r="J6407" s="38"/>
    </row>
    <row r="6409" spans="2:10" ht="12.6" customHeight="1" x14ac:dyDescent="0.3">
      <c r="B6409" s="76" t="s">
        <v>2692</v>
      </c>
      <c r="C6409" s="77"/>
      <c r="D6409" s="20" t="str">
        <f>VLOOKUP($J6409,ASBVs!$A$2:$B$1041,2,FALSE)</f>
        <v>225130</v>
      </c>
      <c r="E6409" s="21"/>
      <c r="F6409" s="22" t="str">
        <f>VLOOKUP($J6409,ASBVs!$A$2:$J$1041,10,FALSE)</f>
        <v>Twin</v>
      </c>
      <c r="G6409" s="78" t="str">
        <f>VLOOKUP($J6409,ASBVs!$A$2:$AX$1041,50,FALSE)</f>
        <v xml:space="preserve"> </v>
      </c>
      <c r="H6409" s="79"/>
      <c r="I6409" s="23" t="s">
        <v>2693</v>
      </c>
      <c r="J6409" s="24" t="s">
        <v>2200</v>
      </c>
    </row>
    <row r="6410" spans="2:10" ht="12.6" customHeight="1" x14ac:dyDescent="0.3">
      <c r="B6410" s="25" t="s">
        <v>2694</v>
      </c>
      <c r="C6410" s="80" t="str">
        <f>VLOOKUP($J6409,ASBVs!$A$2:$H$1041,8,FALSE)</f>
        <v>206625</v>
      </c>
      <c r="D6410" s="80"/>
      <c r="E6410" s="81"/>
      <c r="F6410" s="26" t="s">
        <v>2639</v>
      </c>
      <c r="G6410" s="82">
        <f>VLOOKUP($J6409,ASBVs!$A$2:$I$1041,9,FALSE)</f>
        <v>44728</v>
      </c>
      <c r="H6410" s="83"/>
      <c r="I6410" s="83"/>
      <c r="J6410" s="84"/>
    </row>
    <row r="6411" spans="2:10" ht="12.6" customHeight="1" x14ac:dyDescent="0.3">
      <c r="B6411" s="27" t="s">
        <v>0</v>
      </c>
      <c r="C6411" s="28" t="s">
        <v>1</v>
      </c>
      <c r="D6411" s="28" t="s">
        <v>2</v>
      </c>
      <c r="E6411" s="28" t="s">
        <v>3</v>
      </c>
      <c r="F6411" s="27" t="s">
        <v>4</v>
      </c>
      <c r="G6411" s="28" t="s">
        <v>1093</v>
      </c>
      <c r="H6411" s="28" t="s">
        <v>1092</v>
      </c>
      <c r="I6411" s="28" t="s">
        <v>5</v>
      </c>
      <c r="J6411" s="28" t="s">
        <v>2652</v>
      </c>
    </row>
    <row r="6412" spans="2:10" ht="12.6" customHeight="1" x14ac:dyDescent="0.3">
      <c r="B6412" s="29">
        <f>VLOOKUP($J6409,ASBVs!$A$2:$AP$1041,11,FALSE)</f>
        <v>0.52</v>
      </c>
      <c r="C6412" s="29">
        <f>VLOOKUP($J6409,ASBVs!$A$2:$AP$1041,13,FALSE)</f>
        <v>10.55</v>
      </c>
      <c r="D6412" s="29">
        <f>VLOOKUP($J6409,ASBVs!$A$2:$AP$1041,15,FALSE)</f>
        <v>17.22</v>
      </c>
      <c r="E6412" s="29">
        <f>VLOOKUP($J6409,ASBVs!$A$2:$AP$1041,17,FALSE)</f>
        <v>0.77</v>
      </c>
      <c r="F6412" s="29">
        <f>VLOOKUP($J6409,ASBVs!$A$2:$AP$1041,19,FALSE)</f>
        <v>2.08</v>
      </c>
      <c r="G6412" s="39">
        <f>VLOOKUP($J6409,ASBVs!$A$2:$AP$1041,41,FALSE)</f>
        <v>0.4</v>
      </c>
      <c r="H6412" s="39">
        <f>VLOOKUP($J6409,ASBVs!$A$2:$AP$1041,39,FALSE)</f>
        <v>0.24</v>
      </c>
      <c r="I6412" s="29">
        <f>VLOOKUP($J6409,ASBVs!$A$2:$AP$1041,21,FALSE)</f>
        <v>0.69</v>
      </c>
      <c r="J6412" s="39">
        <f>VLOOKUP($J6409,ASBVs!$A$2:$AP$1041,31,FALSE)</f>
        <v>0.28000000000000003</v>
      </c>
    </row>
    <row r="6413" spans="2:10" ht="12.6" customHeight="1" x14ac:dyDescent="0.3">
      <c r="B6413" s="29">
        <f>VLOOKUP($J6409,ASBVs!$A$2:$AP$1041,12,FALSE)</f>
        <v>65</v>
      </c>
      <c r="C6413" s="29">
        <f>VLOOKUP($J6409,ASBVs!$A$2:$AP$1041,14,FALSE)</f>
        <v>69</v>
      </c>
      <c r="D6413" s="29">
        <f>VLOOKUP($J6409,ASBVs!$A$2:$AP$1041,16,FALSE)</f>
        <v>57</v>
      </c>
      <c r="E6413" s="29">
        <f>VLOOKUP($J6409,ASBVs!$A$2:$AP$1041,18,FALSE)</f>
        <v>65</v>
      </c>
      <c r="F6413" s="29">
        <f>VLOOKUP($J6409,ASBVs!$A$2:$AP$1041,20,FALSE)</f>
        <v>66</v>
      </c>
      <c r="G6413" s="29">
        <f>VLOOKUP($J6409,ASBVs!$A$2:$AP$1041,42,FALSE)</f>
        <v>54</v>
      </c>
      <c r="H6413" s="29">
        <f>VLOOKUP($J6409,ASBVs!$A$2:$AP$1041,40,FALSE)</f>
        <v>46</v>
      </c>
      <c r="I6413" s="29">
        <f>VLOOKUP($J6409,ASBVs!$A$2:$AP$1041,22,FALSE)</f>
        <v>53</v>
      </c>
      <c r="J6413" s="29">
        <f>VLOOKUP($J6409,ASBVs!$A$2:$AP$1041,32,FALSE)</f>
        <v>53</v>
      </c>
    </row>
    <row r="6414" spans="2:10" ht="12.6" customHeight="1" x14ac:dyDescent="0.3">
      <c r="B6414" s="31" t="s">
        <v>1089</v>
      </c>
      <c r="C6414" s="27" t="s">
        <v>1090</v>
      </c>
      <c r="D6414" s="27" t="s">
        <v>1091</v>
      </c>
      <c r="E6414" s="27" t="s">
        <v>8</v>
      </c>
      <c r="F6414" s="27" t="s">
        <v>6</v>
      </c>
      <c r="G6414" s="27" t="s">
        <v>7</v>
      </c>
      <c r="H6414" s="27" t="s">
        <v>2638</v>
      </c>
      <c r="I6414" s="85" t="s">
        <v>2700</v>
      </c>
      <c r="J6414" s="86"/>
    </row>
    <row r="6415" spans="2:10" ht="12.6" customHeight="1" x14ac:dyDescent="0.3">
      <c r="B6415" s="30">
        <f>VLOOKUP($J6409,ASBVs!$A$2:$AP$1041,33,FALSE)</f>
        <v>0.05</v>
      </c>
      <c r="C6415" s="30">
        <f>VLOOKUP($J6409,ASBVs!$A$2:$AP$1041,35,FALSE)</f>
        <v>0.22</v>
      </c>
      <c r="D6415" s="30">
        <f>VLOOKUP($J6409,ASBVs!$A$2:$AP$1041,37,FALSE)</f>
        <v>0.01</v>
      </c>
      <c r="E6415" s="32">
        <f>VLOOKUP($J6409,ASBVs!$A$2:$AP$1041,29,FALSE)</f>
        <v>4.6100000000000003</v>
      </c>
      <c r="F6415" s="32">
        <f>VLOOKUP($J6409,ASBVs!$A$2:$AP$1041,23,FALSE)</f>
        <v>-0.36</v>
      </c>
      <c r="G6415" s="32">
        <f>VLOOKUP($J6409,ASBVs!$A$2:$AP$1041,25,FALSE)</f>
        <v>5.22</v>
      </c>
      <c r="H6415" s="32">
        <f>VLOOKUP($J6409,ASBVs!$A$2:$AP$1041,27,FALSE)</f>
        <v>2.06</v>
      </c>
      <c r="I6415" s="86"/>
      <c r="J6415" s="86"/>
    </row>
    <row r="6416" spans="2:10" ht="12.6" customHeight="1" x14ac:dyDescent="0.3">
      <c r="B6416" s="33">
        <f>VLOOKUP($J6409,ASBVs!$A$2:$AP$1041,34,FALSE)</f>
        <v>41</v>
      </c>
      <c r="C6416" s="33">
        <f>VLOOKUP($J6409,ASBVs!$A$2:$AP$1041,36,FALSE)</f>
        <v>49</v>
      </c>
      <c r="D6416" s="33">
        <f>VLOOKUP($J6409,ASBVs!$A$2:$AP$1041,38,FALSE)</f>
        <v>34</v>
      </c>
      <c r="E6416" s="33">
        <f>VLOOKUP($J6409,ASBVs!$A$2:$AP$1041,30,FALSE)</f>
        <v>59</v>
      </c>
      <c r="F6416" s="33">
        <f>VLOOKUP($J6409,ASBVs!$A$2:$AP$1041,24,FALSE)</f>
        <v>46</v>
      </c>
      <c r="G6416" s="33">
        <f>VLOOKUP($J6409,ASBVs!$A$2:$AP$1041,26,FALSE)</f>
        <v>46</v>
      </c>
      <c r="H6416" s="33">
        <f>VLOOKUP($J6409,ASBVs!$A$2:$AP$1041,28,FALSE)</f>
        <v>50</v>
      </c>
      <c r="I6416" s="99">
        <f>VLOOKUP($J6409,ASBVs!$A$2:$AQ$1041,43,FALSE)</f>
        <v>11.24</v>
      </c>
      <c r="J6416" s="79"/>
    </row>
    <row r="6417" spans="2:10" ht="12.6" customHeight="1" x14ac:dyDescent="0.3">
      <c r="B6417" s="87" t="s">
        <v>2695</v>
      </c>
      <c r="C6417" s="88"/>
      <c r="D6417" s="89" t="s">
        <v>2699</v>
      </c>
      <c r="E6417" s="90"/>
      <c r="F6417" s="91" t="str">
        <f>VLOOKUP($J6409,ASBVs!$A$2:$F$1041,6,FALSE)</f>
        <v xml:space="preserve"> </v>
      </c>
      <c r="G6417" s="34" t="s">
        <v>2669</v>
      </c>
      <c r="H6417" s="35" t="str">
        <f>VLOOKUP($J6409,ASBVs!$A$2:$AU$1041,46,FALSE)</f>
        <v>2</v>
      </c>
      <c r="I6417" s="34" t="s">
        <v>2670</v>
      </c>
      <c r="J6417" s="35" t="str">
        <f>VLOOKUP($J6409,ASBVs!$A$2:$AU$1041,47,FALSE)</f>
        <v>1</v>
      </c>
    </row>
    <row r="6418" spans="2:10" ht="12.6" customHeight="1" x14ac:dyDescent="0.3">
      <c r="B6418" s="93">
        <f>VLOOKUP($J6409,ASBVs!$A$2:$AS$1041,45,FALSE)</f>
        <v>125.94</v>
      </c>
      <c r="C6418" s="94"/>
      <c r="D6418" s="93">
        <f>VLOOKUP($J6409,ASBVs!$A$2:$AS$1041,44,FALSE)</f>
        <v>165.14</v>
      </c>
      <c r="E6418" s="94"/>
      <c r="F6418" s="92"/>
      <c r="G6418" s="34" t="s">
        <v>2671</v>
      </c>
      <c r="H6418" s="35" t="str">
        <f>VLOOKUP($J6409,ASBVs!$A$2:$AW$1041,48,FALSE)</f>
        <v>1</v>
      </c>
      <c r="I6418" s="34" t="s">
        <v>2672</v>
      </c>
      <c r="J6418" s="35">
        <f>VLOOKUP($J6409,ASBVs!$A$2:$AW$1041,49,FALSE)</f>
        <v>4</v>
      </c>
    </row>
    <row r="6419" spans="2:10" ht="12.6" customHeight="1" x14ac:dyDescent="0.3">
      <c r="B6419" s="36" t="s">
        <v>2696</v>
      </c>
      <c r="C6419" s="95" t="str">
        <f>VLOOKUP($J6409,ASBVs!$A$2:$E$1041,5,FALSE)</f>
        <v>Pen of 2</v>
      </c>
      <c r="D6419" s="96"/>
      <c r="E6419" s="97" t="s">
        <v>2697</v>
      </c>
      <c r="F6419" s="98"/>
      <c r="G6419" s="74"/>
      <c r="H6419" s="75"/>
      <c r="I6419" s="37" t="s">
        <v>2698</v>
      </c>
      <c r="J6419" s="38"/>
    </row>
    <row r="6421" spans="2:10" ht="12.6" customHeight="1" x14ac:dyDescent="0.3">
      <c r="B6421" s="76" t="s">
        <v>2692</v>
      </c>
      <c r="C6421" s="77"/>
      <c r="D6421" s="20" t="str">
        <f>VLOOKUP($J6421,ASBVs!$A$2:$B$1041,2,FALSE)</f>
        <v>225131</v>
      </c>
      <c r="E6421" s="21"/>
      <c r="F6421" s="22" t="str">
        <f>VLOOKUP($J6421,ASBVs!$A$2:$J$1041,10,FALSE)</f>
        <v>Twin</v>
      </c>
      <c r="G6421" s="78" t="str">
        <f>VLOOKUP($J6421,ASBVs!$A$2:$AX$1041,50,FALSE)</f>
        <v xml:space="preserve"> </v>
      </c>
      <c r="H6421" s="79"/>
      <c r="I6421" s="23" t="s">
        <v>2693</v>
      </c>
      <c r="J6421" s="24" t="s">
        <v>2201</v>
      </c>
    </row>
    <row r="6422" spans="2:10" ht="12.6" customHeight="1" x14ac:dyDescent="0.3">
      <c r="B6422" s="25" t="s">
        <v>2694</v>
      </c>
      <c r="C6422" s="80" t="str">
        <f>VLOOKUP($J6421,ASBVs!$A$2:$H$1041,8,FALSE)</f>
        <v>206625</v>
      </c>
      <c r="D6422" s="80"/>
      <c r="E6422" s="81"/>
      <c r="F6422" s="26" t="s">
        <v>2639</v>
      </c>
      <c r="G6422" s="82">
        <f>VLOOKUP($J6421,ASBVs!$A$2:$I$1041,9,FALSE)</f>
        <v>44728</v>
      </c>
      <c r="H6422" s="83"/>
      <c r="I6422" s="83"/>
      <c r="J6422" s="84"/>
    </row>
    <row r="6423" spans="2:10" ht="12.6" customHeight="1" x14ac:dyDescent="0.3">
      <c r="B6423" s="27" t="s">
        <v>0</v>
      </c>
      <c r="C6423" s="28" t="s">
        <v>1</v>
      </c>
      <c r="D6423" s="28" t="s">
        <v>2</v>
      </c>
      <c r="E6423" s="28" t="s">
        <v>3</v>
      </c>
      <c r="F6423" s="27" t="s">
        <v>4</v>
      </c>
      <c r="G6423" s="28" t="s">
        <v>1093</v>
      </c>
      <c r="H6423" s="28" t="s">
        <v>1092</v>
      </c>
      <c r="I6423" s="28" t="s">
        <v>5</v>
      </c>
      <c r="J6423" s="28" t="s">
        <v>2652</v>
      </c>
    </row>
    <row r="6424" spans="2:10" ht="12.6" customHeight="1" x14ac:dyDescent="0.3">
      <c r="B6424" s="29">
        <f>VLOOKUP($J6421,ASBVs!$A$2:$AP$1041,11,FALSE)</f>
        <v>0.5</v>
      </c>
      <c r="C6424" s="29">
        <f>VLOOKUP($J6421,ASBVs!$A$2:$AP$1041,13,FALSE)</f>
        <v>10.45</v>
      </c>
      <c r="D6424" s="29">
        <f>VLOOKUP($J6421,ASBVs!$A$2:$AP$1041,15,FALSE)</f>
        <v>17.170000000000002</v>
      </c>
      <c r="E6424" s="29">
        <f>VLOOKUP($J6421,ASBVs!$A$2:$AP$1041,17,FALSE)</f>
        <v>0.56000000000000005</v>
      </c>
      <c r="F6424" s="29">
        <f>VLOOKUP($J6421,ASBVs!$A$2:$AP$1041,19,FALSE)</f>
        <v>1.87</v>
      </c>
      <c r="G6424" s="39">
        <f>VLOOKUP($J6421,ASBVs!$A$2:$AP$1041,41,FALSE)</f>
        <v>0.4</v>
      </c>
      <c r="H6424" s="39">
        <f>VLOOKUP($J6421,ASBVs!$A$2:$AP$1041,39,FALSE)</f>
        <v>0.24</v>
      </c>
      <c r="I6424" s="29">
        <f>VLOOKUP($J6421,ASBVs!$A$2:$AP$1041,21,FALSE)</f>
        <v>0.69</v>
      </c>
      <c r="J6424" s="39">
        <f>VLOOKUP($J6421,ASBVs!$A$2:$AP$1041,31,FALSE)</f>
        <v>0.28000000000000003</v>
      </c>
    </row>
    <row r="6425" spans="2:10" ht="12.6" customHeight="1" x14ac:dyDescent="0.3">
      <c r="B6425" s="29">
        <f>VLOOKUP($J6421,ASBVs!$A$2:$AP$1041,12,FALSE)</f>
        <v>65</v>
      </c>
      <c r="C6425" s="29">
        <f>VLOOKUP($J6421,ASBVs!$A$2:$AP$1041,14,FALSE)</f>
        <v>69</v>
      </c>
      <c r="D6425" s="29">
        <f>VLOOKUP($J6421,ASBVs!$A$2:$AP$1041,16,FALSE)</f>
        <v>57</v>
      </c>
      <c r="E6425" s="29">
        <f>VLOOKUP($J6421,ASBVs!$A$2:$AP$1041,18,FALSE)</f>
        <v>65</v>
      </c>
      <c r="F6425" s="29">
        <f>VLOOKUP($J6421,ASBVs!$A$2:$AP$1041,20,FALSE)</f>
        <v>66</v>
      </c>
      <c r="G6425" s="29">
        <f>VLOOKUP($J6421,ASBVs!$A$2:$AP$1041,42,FALSE)</f>
        <v>54</v>
      </c>
      <c r="H6425" s="29">
        <f>VLOOKUP($J6421,ASBVs!$A$2:$AP$1041,40,FALSE)</f>
        <v>46</v>
      </c>
      <c r="I6425" s="29">
        <f>VLOOKUP($J6421,ASBVs!$A$2:$AP$1041,22,FALSE)</f>
        <v>53</v>
      </c>
      <c r="J6425" s="29">
        <f>VLOOKUP($J6421,ASBVs!$A$2:$AP$1041,32,FALSE)</f>
        <v>53</v>
      </c>
    </row>
    <row r="6426" spans="2:10" ht="12.6" customHeight="1" x14ac:dyDescent="0.3">
      <c r="B6426" s="31" t="s">
        <v>1089</v>
      </c>
      <c r="C6426" s="27" t="s">
        <v>1090</v>
      </c>
      <c r="D6426" s="27" t="s">
        <v>1091</v>
      </c>
      <c r="E6426" s="27" t="s">
        <v>8</v>
      </c>
      <c r="F6426" s="27" t="s">
        <v>6</v>
      </c>
      <c r="G6426" s="27" t="s">
        <v>7</v>
      </c>
      <c r="H6426" s="27" t="s">
        <v>2638</v>
      </c>
      <c r="I6426" s="85" t="s">
        <v>2700</v>
      </c>
      <c r="J6426" s="86"/>
    </row>
    <row r="6427" spans="2:10" ht="12.6" customHeight="1" x14ac:dyDescent="0.3">
      <c r="B6427" s="30">
        <f>VLOOKUP($J6421,ASBVs!$A$2:$AP$1041,33,FALSE)</f>
        <v>0.05</v>
      </c>
      <c r="C6427" s="30">
        <f>VLOOKUP($J6421,ASBVs!$A$2:$AP$1041,35,FALSE)</f>
        <v>0.22</v>
      </c>
      <c r="D6427" s="30">
        <f>VLOOKUP($J6421,ASBVs!$A$2:$AP$1041,37,FALSE)</f>
        <v>0.01</v>
      </c>
      <c r="E6427" s="32">
        <f>VLOOKUP($J6421,ASBVs!$A$2:$AP$1041,29,FALSE)</f>
        <v>4.6900000000000004</v>
      </c>
      <c r="F6427" s="32">
        <f>VLOOKUP($J6421,ASBVs!$A$2:$AP$1041,23,FALSE)</f>
        <v>-0.37</v>
      </c>
      <c r="G6427" s="32">
        <f>VLOOKUP($J6421,ASBVs!$A$2:$AP$1041,25,FALSE)</f>
        <v>5.37</v>
      </c>
      <c r="H6427" s="32">
        <f>VLOOKUP($J6421,ASBVs!$A$2:$AP$1041,27,FALSE)</f>
        <v>1.92</v>
      </c>
      <c r="I6427" s="86"/>
      <c r="J6427" s="86"/>
    </row>
    <row r="6428" spans="2:10" ht="12.6" customHeight="1" x14ac:dyDescent="0.3">
      <c r="B6428" s="33">
        <f>VLOOKUP($J6421,ASBVs!$A$2:$AP$1041,34,FALSE)</f>
        <v>41</v>
      </c>
      <c r="C6428" s="33">
        <f>VLOOKUP($J6421,ASBVs!$A$2:$AP$1041,36,FALSE)</f>
        <v>49</v>
      </c>
      <c r="D6428" s="33">
        <f>VLOOKUP($J6421,ASBVs!$A$2:$AP$1041,38,FALSE)</f>
        <v>34</v>
      </c>
      <c r="E6428" s="33">
        <f>VLOOKUP($J6421,ASBVs!$A$2:$AP$1041,30,FALSE)</f>
        <v>59</v>
      </c>
      <c r="F6428" s="33">
        <f>VLOOKUP($J6421,ASBVs!$A$2:$AP$1041,24,FALSE)</f>
        <v>46</v>
      </c>
      <c r="G6428" s="33">
        <f>VLOOKUP($J6421,ASBVs!$A$2:$AP$1041,26,FALSE)</f>
        <v>46</v>
      </c>
      <c r="H6428" s="33">
        <f>VLOOKUP($J6421,ASBVs!$A$2:$AP$1041,28,FALSE)</f>
        <v>50</v>
      </c>
      <c r="I6428" s="99">
        <f>VLOOKUP($J6421,ASBVs!$A$2:$AQ$1041,43,FALSE)</f>
        <v>11.139999999999999</v>
      </c>
      <c r="J6428" s="79"/>
    </row>
    <row r="6429" spans="2:10" ht="12.6" customHeight="1" x14ac:dyDescent="0.3">
      <c r="B6429" s="87" t="s">
        <v>2695</v>
      </c>
      <c r="C6429" s="88"/>
      <c r="D6429" s="89" t="s">
        <v>2699</v>
      </c>
      <c r="E6429" s="90"/>
      <c r="F6429" s="91" t="str">
        <f>VLOOKUP($J6421,ASBVs!$A$2:$F$1041,6,FALSE)</f>
        <v xml:space="preserve"> </v>
      </c>
      <c r="G6429" s="34" t="s">
        <v>2669</v>
      </c>
      <c r="H6429" s="35" t="str">
        <f>VLOOKUP($J6421,ASBVs!$A$2:$AU$1041,46,FALSE)</f>
        <v>2</v>
      </c>
      <c r="I6429" s="34" t="s">
        <v>2670</v>
      </c>
      <c r="J6429" s="35" t="str">
        <f>VLOOKUP($J6421,ASBVs!$A$2:$AU$1041,47,FALSE)</f>
        <v>2</v>
      </c>
    </row>
    <row r="6430" spans="2:10" ht="12.6" customHeight="1" x14ac:dyDescent="0.3">
      <c r="B6430" s="93">
        <f>VLOOKUP($J6421,ASBVs!$A$2:$AS$1041,45,FALSE)</f>
        <v>125.63</v>
      </c>
      <c r="C6430" s="94"/>
      <c r="D6430" s="93">
        <f>VLOOKUP($J6421,ASBVs!$A$2:$AS$1041,44,FALSE)</f>
        <v>163.41</v>
      </c>
      <c r="E6430" s="94"/>
      <c r="F6430" s="92"/>
      <c r="G6430" s="34" t="s">
        <v>2671</v>
      </c>
      <c r="H6430" s="35" t="str">
        <f>VLOOKUP($J6421,ASBVs!$A$2:$AW$1041,48,FALSE)</f>
        <v>3</v>
      </c>
      <c r="I6430" s="34" t="s">
        <v>2672</v>
      </c>
      <c r="J6430" s="35">
        <f>VLOOKUP($J6421,ASBVs!$A$2:$AW$1041,49,FALSE)</f>
        <v>4</v>
      </c>
    </row>
    <row r="6431" spans="2:10" ht="12.6" customHeight="1" x14ac:dyDescent="0.3">
      <c r="B6431" s="36" t="s">
        <v>2696</v>
      </c>
      <c r="C6431" s="95" t="str">
        <f>VLOOKUP($J6421,ASBVs!$A$2:$E$1041,5,FALSE)</f>
        <v>Pen of 2</v>
      </c>
      <c r="D6431" s="96"/>
      <c r="E6431" s="97" t="s">
        <v>2697</v>
      </c>
      <c r="F6431" s="98"/>
      <c r="G6431" s="74"/>
      <c r="H6431" s="75"/>
      <c r="I6431" s="37" t="s">
        <v>2698</v>
      </c>
      <c r="J6431" s="38"/>
    </row>
    <row r="6433" spans="2:10" ht="12.6" customHeight="1" x14ac:dyDescent="0.3">
      <c r="B6433" s="76" t="s">
        <v>2692</v>
      </c>
      <c r="C6433" s="77"/>
      <c r="D6433" s="20" t="str">
        <f>VLOOKUP($J6433,ASBVs!$A$2:$B$1041,2,FALSE)</f>
        <v>226657</v>
      </c>
      <c r="E6433" s="21"/>
      <c r="F6433" s="22" t="str">
        <f>VLOOKUP($J6433,ASBVs!$A$2:$J$1041,10,FALSE)</f>
        <v>Twin</v>
      </c>
      <c r="G6433" s="78" t="str">
        <f>VLOOKUP($J6433,ASBVs!$A$2:$AX$1041,50,FALSE)</f>
        <v>«««««</v>
      </c>
      <c r="H6433" s="79"/>
      <c r="I6433" s="23" t="s">
        <v>2693</v>
      </c>
      <c r="J6433" s="24" t="s">
        <v>2202</v>
      </c>
    </row>
    <row r="6434" spans="2:10" ht="12.6" customHeight="1" x14ac:dyDescent="0.3">
      <c r="B6434" s="25" t="s">
        <v>2694</v>
      </c>
      <c r="C6434" s="80" t="str">
        <f>VLOOKUP($J6433,ASBVs!$A$2:$H$1041,8,FALSE)</f>
        <v>218823</v>
      </c>
      <c r="D6434" s="80"/>
      <c r="E6434" s="81"/>
      <c r="F6434" s="26" t="s">
        <v>2639</v>
      </c>
      <c r="G6434" s="82">
        <f>VLOOKUP($J6433,ASBVs!$A$2:$I$1041,9,FALSE)</f>
        <v>44736</v>
      </c>
      <c r="H6434" s="83"/>
      <c r="I6434" s="83"/>
      <c r="J6434" s="84"/>
    </row>
    <row r="6435" spans="2:10" ht="12.6" customHeight="1" x14ac:dyDescent="0.3">
      <c r="B6435" s="27" t="s">
        <v>0</v>
      </c>
      <c r="C6435" s="28" t="s">
        <v>1</v>
      </c>
      <c r="D6435" s="28" t="s">
        <v>2</v>
      </c>
      <c r="E6435" s="28" t="s">
        <v>3</v>
      </c>
      <c r="F6435" s="27" t="s">
        <v>4</v>
      </c>
      <c r="G6435" s="28" t="s">
        <v>1093</v>
      </c>
      <c r="H6435" s="28" t="s">
        <v>1092</v>
      </c>
      <c r="I6435" s="28" t="s">
        <v>5</v>
      </c>
      <c r="J6435" s="28" t="s">
        <v>2652</v>
      </c>
    </row>
    <row r="6436" spans="2:10" ht="12.6" customHeight="1" x14ac:dyDescent="0.3">
      <c r="B6436" s="29">
        <f>VLOOKUP($J6433,ASBVs!$A$2:$AP$1041,11,FALSE)</f>
        <v>0.6</v>
      </c>
      <c r="C6436" s="29">
        <f>VLOOKUP($J6433,ASBVs!$A$2:$AP$1041,13,FALSE)</f>
        <v>11.21</v>
      </c>
      <c r="D6436" s="29">
        <f>VLOOKUP($J6433,ASBVs!$A$2:$AP$1041,15,FALSE)</f>
        <v>18.940000000000001</v>
      </c>
      <c r="E6436" s="29">
        <f>VLOOKUP($J6433,ASBVs!$A$2:$AP$1041,17,FALSE)</f>
        <v>0.15</v>
      </c>
      <c r="F6436" s="29">
        <f>VLOOKUP($J6433,ASBVs!$A$2:$AP$1041,19,FALSE)</f>
        <v>1.51</v>
      </c>
      <c r="G6436" s="39">
        <f>VLOOKUP($J6433,ASBVs!$A$2:$AP$1041,41,FALSE)</f>
        <v>0.35</v>
      </c>
      <c r="H6436" s="39">
        <f>VLOOKUP($J6433,ASBVs!$A$2:$AP$1041,39,FALSE)</f>
        <v>0.18</v>
      </c>
      <c r="I6436" s="29">
        <f>VLOOKUP($J6433,ASBVs!$A$2:$AP$1041,21,FALSE)</f>
        <v>0.93</v>
      </c>
      <c r="J6436" s="39">
        <f>VLOOKUP($J6433,ASBVs!$A$2:$AP$1041,31,FALSE)</f>
        <v>0.22</v>
      </c>
    </row>
    <row r="6437" spans="2:10" ht="12.6" customHeight="1" x14ac:dyDescent="0.3">
      <c r="B6437" s="29">
        <f>VLOOKUP($J6433,ASBVs!$A$2:$AP$1041,12,FALSE)</f>
        <v>65</v>
      </c>
      <c r="C6437" s="29">
        <f>VLOOKUP($J6433,ASBVs!$A$2:$AP$1041,14,FALSE)</f>
        <v>69</v>
      </c>
      <c r="D6437" s="29">
        <f>VLOOKUP($J6433,ASBVs!$A$2:$AP$1041,16,FALSE)</f>
        <v>56</v>
      </c>
      <c r="E6437" s="29">
        <f>VLOOKUP($J6433,ASBVs!$A$2:$AP$1041,18,FALSE)</f>
        <v>63</v>
      </c>
      <c r="F6437" s="29">
        <f>VLOOKUP($J6433,ASBVs!$A$2:$AP$1041,20,FALSE)</f>
        <v>64</v>
      </c>
      <c r="G6437" s="29">
        <f>VLOOKUP($J6433,ASBVs!$A$2:$AP$1041,42,FALSE)</f>
        <v>50</v>
      </c>
      <c r="H6437" s="29">
        <f>VLOOKUP($J6433,ASBVs!$A$2:$AP$1041,40,FALSE)</f>
        <v>43</v>
      </c>
      <c r="I6437" s="29">
        <f>VLOOKUP($J6433,ASBVs!$A$2:$AP$1041,22,FALSE)</f>
        <v>52</v>
      </c>
      <c r="J6437" s="29">
        <f>VLOOKUP($J6433,ASBVs!$A$2:$AP$1041,32,FALSE)</f>
        <v>48</v>
      </c>
    </row>
    <row r="6438" spans="2:10" ht="12.6" customHeight="1" x14ac:dyDescent="0.3">
      <c r="B6438" s="31" t="s">
        <v>1089</v>
      </c>
      <c r="C6438" s="27" t="s">
        <v>1090</v>
      </c>
      <c r="D6438" s="27" t="s">
        <v>1091</v>
      </c>
      <c r="E6438" s="27" t="s">
        <v>8</v>
      </c>
      <c r="F6438" s="27" t="s">
        <v>6</v>
      </c>
      <c r="G6438" s="27" t="s">
        <v>7</v>
      </c>
      <c r="H6438" s="27" t="s">
        <v>2638</v>
      </c>
      <c r="I6438" s="85" t="s">
        <v>2700</v>
      </c>
      <c r="J6438" s="86"/>
    </row>
    <row r="6439" spans="2:10" ht="12.6" customHeight="1" x14ac:dyDescent="0.3">
      <c r="B6439" s="30">
        <f>VLOOKUP($J6433,ASBVs!$A$2:$AP$1041,33,FALSE)</f>
        <v>0.01</v>
      </c>
      <c r="C6439" s="30">
        <f>VLOOKUP($J6433,ASBVs!$A$2:$AP$1041,35,FALSE)</f>
        <v>0.2</v>
      </c>
      <c r="D6439" s="30">
        <f>VLOOKUP($J6433,ASBVs!$A$2:$AP$1041,37,FALSE)</f>
        <v>0.01</v>
      </c>
      <c r="E6439" s="32">
        <f>VLOOKUP($J6433,ASBVs!$A$2:$AP$1041,29,FALSE)</f>
        <v>4.97</v>
      </c>
      <c r="F6439" s="32">
        <f>VLOOKUP($J6433,ASBVs!$A$2:$AP$1041,23,FALSE)</f>
        <v>-0.08</v>
      </c>
      <c r="G6439" s="32">
        <f>VLOOKUP($J6433,ASBVs!$A$2:$AP$1041,25,FALSE)</f>
        <v>5.95</v>
      </c>
      <c r="H6439" s="32">
        <f>VLOOKUP($J6433,ASBVs!$A$2:$AP$1041,27,FALSE)</f>
        <v>2.19</v>
      </c>
      <c r="I6439" s="86"/>
      <c r="J6439" s="86"/>
    </row>
    <row r="6440" spans="2:10" ht="12.6" customHeight="1" x14ac:dyDescent="0.3">
      <c r="B6440" s="33">
        <f>VLOOKUP($J6433,ASBVs!$A$2:$AP$1041,34,FALSE)</f>
        <v>39</v>
      </c>
      <c r="C6440" s="33">
        <f>VLOOKUP($J6433,ASBVs!$A$2:$AP$1041,36,FALSE)</f>
        <v>46</v>
      </c>
      <c r="D6440" s="33">
        <f>VLOOKUP($J6433,ASBVs!$A$2:$AP$1041,38,FALSE)</f>
        <v>34</v>
      </c>
      <c r="E6440" s="33">
        <f>VLOOKUP($J6433,ASBVs!$A$2:$AP$1041,30,FALSE)</f>
        <v>59</v>
      </c>
      <c r="F6440" s="33">
        <f>VLOOKUP($J6433,ASBVs!$A$2:$AP$1041,24,FALSE)</f>
        <v>45</v>
      </c>
      <c r="G6440" s="33">
        <f>VLOOKUP($J6433,ASBVs!$A$2:$AP$1041,26,FALSE)</f>
        <v>45</v>
      </c>
      <c r="H6440" s="33">
        <f>VLOOKUP($J6433,ASBVs!$A$2:$AP$1041,28,FALSE)</f>
        <v>49</v>
      </c>
      <c r="I6440" s="99">
        <f>VLOOKUP($J6433,ASBVs!$A$2:$AQ$1041,43,FALSE)</f>
        <v>12.14</v>
      </c>
      <c r="J6440" s="79"/>
    </row>
    <row r="6441" spans="2:10" ht="12.6" customHeight="1" x14ac:dyDescent="0.3">
      <c r="B6441" s="87" t="s">
        <v>2695</v>
      </c>
      <c r="C6441" s="88"/>
      <c r="D6441" s="89" t="s">
        <v>2699</v>
      </c>
      <c r="E6441" s="90"/>
      <c r="F6441" s="91" t="str">
        <f>VLOOKUP($J6433,ASBVs!$A$2:$F$1041,6,FALSE)</f>
        <v xml:space="preserve"> </v>
      </c>
      <c r="G6441" s="34" t="s">
        <v>2669</v>
      </c>
      <c r="H6441" s="35" t="str">
        <f>VLOOKUP($J6433,ASBVs!$A$2:$AU$1041,46,FALSE)</f>
        <v>3</v>
      </c>
      <c r="I6441" s="34" t="s">
        <v>2670</v>
      </c>
      <c r="J6441" s="35" t="str">
        <f>VLOOKUP($J6433,ASBVs!$A$2:$AU$1041,47,FALSE)</f>
        <v>2</v>
      </c>
    </row>
    <row r="6442" spans="2:10" ht="12.6" customHeight="1" x14ac:dyDescent="0.3">
      <c r="B6442" s="93">
        <f>VLOOKUP($J6433,ASBVs!$A$2:$AS$1041,45,FALSE)</f>
        <v>126.59</v>
      </c>
      <c r="C6442" s="94"/>
      <c r="D6442" s="93">
        <f>VLOOKUP($J6433,ASBVs!$A$2:$AS$1041,44,FALSE)</f>
        <v>161.62</v>
      </c>
      <c r="E6442" s="94"/>
      <c r="F6442" s="92"/>
      <c r="G6442" s="34" t="s">
        <v>2671</v>
      </c>
      <c r="H6442" s="35" t="str">
        <f>VLOOKUP($J6433,ASBVs!$A$2:$AW$1041,48,FALSE)</f>
        <v>3</v>
      </c>
      <c r="I6442" s="34" t="s">
        <v>2672</v>
      </c>
      <c r="J6442" s="35">
        <f>VLOOKUP($J6433,ASBVs!$A$2:$AW$1041,49,FALSE)</f>
        <v>3</v>
      </c>
    </row>
    <row r="6443" spans="2:10" ht="12.6" customHeight="1" x14ac:dyDescent="0.3">
      <c r="B6443" s="36" t="s">
        <v>2696</v>
      </c>
      <c r="C6443" s="95" t="str">
        <f>VLOOKUP($J6433,ASBVs!$A$2:$E$1041,5,FALSE)</f>
        <v>Pen of 2</v>
      </c>
      <c r="D6443" s="96"/>
      <c r="E6443" s="97" t="s">
        <v>2697</v>
      </c>
      <c r="F6443" s="98"/>
      <c r="G6443" s="74"/>
      <c r="H6443" s="75"/>
      <c r="I6443" s="37" t="s">
        <v>2698</v>
      </c>
      <c r="J6443" s="38"/>
    </row>
    <row r="6445" spans="2:10" ht="12.6" customHeight="1" x14ac:dyDescent="0.3">
      <c r="B6445" s="76" t="s">
        <v>2692</v>
      </c>
      <c r="C6445" s="77"/>
      <c r="D6445" s="20" t="str">
        <f>VLOOKUP($J6445,ASBVs!$A$2:$B$1041,2,FALSE)</f>
        <v>226656</v>
      </c>
      <c r="E6445" s="21"/>
      <c r="F6445" s="22" t="str">
        <f>VLOOKUP($J6445,ASBVs!$A$2:$J$1041,10,FALSE)</f>
        <v>Twin</v>
      </c>
      <c r="G6445" s="78" t="str">
        <f>VLOOKUP($J6445,ASBVs!$A$2:$AX$1041,50,FALSE)</f>
        <v>«««««</v>
      </c>
      <c r="H6445" s="79"/>
      <c r="I6445" s="23" t="s">
        <v>2693</v>
      </c>
      <c r="J6445" s="24" t="s">
        <v>2203</v>
      </c>
    </row>
    <row r="6446" spans="2:10" ht="12.6" customHeight="1" x14ac:dyDescent="0.3">
      <c r="B6446" s="25" t="s">
        <v>2694</v>
      </c>
      <c r="C6446" s="80" t="str">
        <f>VLOOKUP($J6445,ASBVs!$A$2:$H$1041,8,FALSE)</f>
        <v>218823</v>
      </c>
      <c r="D6446" s="80"/>
      <c r="E6446" s="81"/>
      <c r="F6446" s="26" t="s">
        <v>2639</v>
      </c>
      <c r="G6446" s="82">
        <f>VLOOKUP($J6445,ASBVs!$A$2:$I$1041,9,FALSE)</f>
        <v>44736</v>
      </c>
      <c r="H6446" s="83"/>
      <c r="I6446" s="83"/>
      <c r="J6446" s="84"/>
    </row>
    <row r="6447" spans="2:10" ht="12.6" customHeight="1" x14ac:dyDescent="0.3">
      <c r="B6447" s="27" t="s">
        <v>0</v>
      </c>
      <c r="C6447" s="28" t="s">
        <v>1</v>
      </c>
      <c r="D6447" s="28" t="s">
        <v>2</v>
      </c>
      <c r="E6447" s="28" t="s">
        <v>3</v>
      </c>
      <c r="F6447" s="27" t="s">
        <v>4</v>
      </c>
      <c r="G6447" s="28" t="s">
        <v>1093</v>
      </c>
      <c r="H6447" s="28" t="s">
        <v>1092</v>
      </c>
      <c r="I6447" s="28" t="s">
        <v>5</v>
      </c>
      <c r="J6447" s="28" t="s">
        <v>2652</v>
      </c>
    </row>
    <row r="6448" spans="2:10" ht="12.6" customHeight="1" x14ac:dyDescent="0.3">
      <c r="B6448" s="29">
        <f>VLOOKUP($J6445,ASBVs!$A$2:$AP$1041,11,FALSE)</f>
        <v>0.63</v>
      </c>
      <c r="C6448" s="29">
        <f>VLOOKUP($J6445,ASBVs!$A$2:$AP$1041,13,FALSE)</f>
        <v>11.02</v>
      </c>
      <c r="D6448" s="29">
        <f>VLOOKUP($J6445,ASBVs!$A$2:$AP$1041,15,FALSE)</f>
        <v>18.649999999999999</v>
      </c>
      <c r="E6448" s="29">
        <f>VLOOKUP($J6445,ASBVs!$A$2:$AP$1041,17,FALSE)</f>
        <v>0.19</v>
      </c>
      <c r="F6448" s="29">
        <f>VLOOKUP($J6445,ASBVs!$A$2:$AP$1041,19,FALSE)</f>
        <v>1.52</v>
      </c>
      <c r="G6448" s="39">
        <f>VLOOKUP($J6445,ASBVs!$A$2:$AP$1041,41,FALSE)</f>
        <v>0.35</v>
      </c>
      <c r="H6448" s="39">
        <f>VLOOKUP($J6445,ASBVs!$A$2:$AP$1041,39,FALSE)</f>
        <v>0.18</v>
      </c>
      <c r="I6448" s="29">
        <f>VLOOKUP($J6445,ASBVs!$A$2:$AP$1041,21,FALSE)</f>
        <v>0.92</v>
      </c>
      <c r="J6448" s="39">
        <f>VLOOKUP($J6445,ASBVs!$A$2:$AP$1041,31,FALSE)</f>
        <v>0.22</v>
      </c>
    </row>
    <row r="6449" spans="2:10" ht="12.6" customHeight="1" x14ac:dyDescent="0.3">
      <c r="B6449" s="29">
        <f>VLOOKUP($J6445,ASBVs!$A$2:$AP$1041,12,FALSE)</f>
        <v>65</v>
      </c>
      <c r="C6449" s="29">
        <f>VLOOKUP($J6445,ASBVs!$A$2:$AP$1041,14,FALSE)</f>
        <v>69</v>
      </c>
      <c r="D6449" s="29">
        <f>VLOOKUP($J6445,ASBVs!$A$2:$AP$1041,16,FALSE)</f>
        <v>56</v>
      </c>
      <c r="E6449" s="29">
        <f>VLOOKUP($J6445,ASBVs!$A$2:$AP$1041,18,FALSE)</f>
        <v>63</v>
      </c>
      <c r="F6449" s="29">
        <f>VLOOKUP($J6445,ASBVs!$A$2:$AP$1041,20,FALSE)</f>
        <v>64</v>
      </c>
      <c r="G6449" s="29">
        <f>VLOOKUP($J6445,ASBVs!$A$2:$AP$1041,42,FALSE)</f>
        <v>50</v>
      </c>
      <c r="H6449" s="29">
        <f>VLOOKUP($J6445,ASBVs!$A$2:$AP$1041,40,FALSE)</f>
        <v>43</v>
      </c>
      <c r="I6449" s="29">
        <f>VLOOKUP($J6445,ASBVs!$A$2:$AP$1041,22,FALSE)</f>
        <v>52</v>
      </c>
      <c r="J6449" s="29">
        <f>VLOOKUP($J6445,ASBVs!$A$2:$AP$1041,32,FALSE)</f>
        <v>48</v>
      </c>
    </row>
    <row r="6450" spans="2:10" ht="12.6" customHeight="1" x14ac:dyDescent="0.3">
      <c r="B6450" s="31" t="s">
        <v>1089</v>
      </c>
      <c r="C6450" s="27" t="s">
        <v>1090</v>
      </c>
      <c r="D6450" s="27" t="s">
        <v>1091</v>
      </c>
      <c r="E6450" s="27" t="s">
        <v>8</v>
      </c>
      <c r="F6450" s="27" t="s">
        <v>6</v>
      </c>
      <c r="G6450" s="27" t="s">
        <v>7</v>
      </c>
      <c r="H6450" s="27" t="s">
        <v>2638</v>
      </c>
      <c r="I6450" s="85" t="s">
        <v>2700</v>
      </c>
      <c r="J6450" s="86"/>
    </row>
    <row r="6451" spans="2:10" ht="12.6" customHeight="1" x14ac:dyDescent="0.3">
      <c r="B6451" s="30">
        <f>VLOOKUP($J6445,ASBVs!$A$2:$AP$1041,33,FALSE)</f>
        <v>0.01</v>
      </c>
      <c r="C6451" s="30">
        <f>VLOOKUP($J6445,ASBVs!$A$2:$AP$1041,35,FALSE)</f>
        <v>0.2</v>
      </c>
      <c r="D6451" s="30">
        <f>VLOOKUP($J6445,ASBVs!$A$2:$AP$1041,37,FALSE)</f>
        <v>0.01</v>
      </c>
      <c r="E6451" s="32">
        <f>VLOOKUP($J6445,ASBVs!$A$2:$AP$1041,29,FALSE)</f>
        <v>4.87</v>
      </c>
      <c r="F6451" s="32">
        <f>VLOOKUP($J6445,ASBVs!$A$2:$AP$1041,23,FALSE)</f>
        <v>-0.06</v>
      </c>
      <c r="G6451" s="32">
        <f>VLOOKUP($J6445,ASBVs!$A$2:$AP$1041,25,FALSE)</f>
        <v>5.71</v>
      </c>
      <c r="H6451" s="32">
        <f>VLOOKUP($J6445,ASBVs!$A$2:$AP$1041,27,FALSE)</f>
        <v>2.19</v>
      </c>
      <c r="I6451" s="86"/>
      <c r="J6451" s="86"/>
    </row>
    <row r="6452" spans="2:10" ht="12.6" customHeight="1" x14ac:dyDescent="0.3">
      <c r="B6452" s="33">
        <f>VLOOKUP($J6445,ASBVs!$A$2:$AP$1041,34,FALSE)</f>
        <v>39</v>
      </c>
      <c r="C6452" s="33">
        <f>VLOOKUP($J6445,ASBVs!$A$2:$AP$1041,36,FALSE)</f>
        <v>46</v>
      </c>
      <c r="D6452" s="33">
        <f>VLOOKUP($J6445,ASBVs!$A$2:$AP$1041,38,FALSE)</f>
        <v>34</v>
      </c>
      <c r="E6452" s="33">
        <f>VLOOKUP($J6445,ASBVs!$A$2:$AP$1041,30,FALSE)</f>
        <v>59</v>
      </c>
      <c r="F6452" s="33">
        <f>VLOOKUP($J6445,ASBVs!$A$2:$AP$1041,24,FALSE)</f>
        <v>45</v>
      </c>
      <c r="G6452" s="33">
        <f>VLOOKUP($J6445,ASBVs!$A$2:$AP$1041,26,FALSE)</f>
        <v>45</v>
      </c>
      <c r="H6452" s="33">
        <f>VLOOKUP($J6445,ASBVs!$A$2:$AP$1041,28,FALSE)</f>
        <v>49</v>
      </c>
      <c r="I6452" s="99">
        <f>VLOOKUP($J6445,ASBVs!$A$2:$AQ$1041,43,FALSE)</f>
        <v>11.94</v>
      </c>
      <c r="J6452" s="79"/>
    </row>
    <row r="6453" spans="2:10" ht="12.6" customHeight="1" x14ac:dyDescent="0.3">
      <c r="B6453" s="87" t="s">
        <v>2695</v>
      </c>
      <c r="C6453" s="88"/>
      <c r="D6453" s="89" t="s">
        <v>2699</v>
      </c>
      <c r="E6453" s="90"/>
      <c r="F6453" s="91" t="str">
        <f>VLOOKUP($J6445,ASBVs!$A$2:$F$1041,6,FALSE)</f>
        <v xml:space="preserve"> </v>
      </c>
      <c r="G6453" s="34" t="s">
        <v>2669</v>
      </c>
      <c r="H6453" s="35" t="str">
        <f>VLOOKUP($J6445,ASBVs!$A$2:$AU$1041,46,FALSE)</f>
        <v>3</v>
      </c>
      <c r="I6453" s="34" t="s">
        <v>2670</v>
      </c>
      <c r="J6453" s="35" t="str">
        <f>VLOOKUP($J6445,ASBVs!$A$2:$AU$1041,47,FALSE)</f>
        <v>2</v>
      </c>
    </row>
    <row r="6454" spans="2:10" ht="12.6" customHeight="1" x14ac:dyDescent="0.3">
      <c r="B6454" s="93">
        <f>VLOOKUP($J6445,ASBVs!$A$2:$AS$1041,45,FALSE)</f>
        <v>126.49</v>
      </c>
      <c r="C6454" s="94"/>
      <c r="D6454" s="93">
        <f>VLOOKUP($J6445,ASBVs!$A$2:$AS$1041,44,FALSE)</f>
        <v>161.33000000000001</v>
      </c>
      <c r="E6454" s="94"/>
      <c r="F6454" s="92"/>
      <c r="G6454" s="34" t="s">
        <v>2671</v>
      </c>
      <c r="H6454" s="35" t="str">
        <f>VLOOKUP($J6445,ASBVs!$A$2:$AW$1041,48,FALSE)</f>
        <v>3</v>
      </c>
      <c r="I6454" s="34" t="s">
        <v>2672</v>
      </c>
      <c r="J6454" s="35">
        <f>VLOOKUP($J6445,ASBVs!$A$2:$AW$1041,49,FALSE)</f>
        <v>3</v>
      </c>
    </row>
    <row r="6455" spans="2:10" ht="12.6" customHeight="1" x14ac:dyDescent="0.3">
      <c r="B6455" s="36" t="s">
        <v>2696</v>
      </c>
      <c r="C6455" s="95" t="str">
        <f>VLOOKUP($J6445,ASBVs!$A$2:$E$1041,5,FALSE)</f>
        <v>Pen of 2</v>
      </c>
      <c r="D6455" s="96"/>
      <c r="E6455" s="97" t="s">
        <v>2697</v>
      </c>
      <c r="F6455" s="98"/>
      <c r="G6455" s="74"/>
      <c r="H6455" s="75"/>
      <c r="I6455" s="37" t="s">
        <v>2698</v>
      </c>
      <c r="J6455" s="38"/>
    </row>
    <row r="6457" spans="2:10" ht="12.6" customHeight="1" x14ac:dyDescent="0.3">
      <c r="B6457" s="76" t="s">
        <v>2692</v>
      </c>
      <c r="C6457" s="77"/>
      <c r="D6457" s="20" t="str">
        <f>VLOOKUP($J6457,ASBVs!$A$2:$B$1041,2,FALSE)</f>
        <v>225670</v>
      </c>
      <c r="E6457" s="21"/>
      <c r="F6457" s="22" t="str">
        <f>VLOOKUP($J6457,ASBVs!$A$2:$J$1041,10,FALSE)</f>
        <v>Twin</v>
      </c>
      <c r="G6457" s="78" t="str">
        <f>VLOOKUP($J6457,ASBVs!$A$2:$AX$1041,50,FALSE)</f>
        <v>«««««</v>
      </c>
      <c r="H6457" s="79"/>
      <c r="I6457" s="23" t="s">
        <v>2693</v>
      </c>
      <c r="J6457" s="24" t="s">
        <v>2204</v>
      </c>
    </row>
    <row r="6458" spans="2:10" ht="12.6" customHeight="1" x14ac:dyDescent="0.3">
      <c r="B6458" s="25" t="s">
        <v>2694</v>
      </c>
      <c r="C6458" s="80" t="str">
        <f>VLOOKUP($J6457,ASBVs!$A$2:$H$1041,8,FALSE)</f>
        <v>213926</v>
      </c>
      <c r="D6458" s="80"/>
      <c r="E6458" s="81"/>
      <c r="F6458" s="26" t="s">
        <v>2639</v>
      </c>
      <c r="G6458" s="82">
        <f>VLOOKUP($J6457,ASBVs!$A$2:$I$1041,9,FALSE)</f>
        <v>44731</v>
      </c>
      <c r="H6458" s="83"/>
      <c r="I6458" s="83"/>
      <c r="J6458" s="84"/>
    </row>
    <row r="6459" spans="2:10" ht="12.6" customHeight="1" x14ac:dyDescent="0.3">
      <c r="B6459" s="27" t="s">
        <v>0</v>
      </c>
      <c r="C6459" s="28" t="s">
        <v>1</v>
      </c>
      <c r="D6459" s="28" t="s">
        <v>2</v>
      </c>
      <c r="E6459" s="28" t="s">
        <v>3</v>
      </c>
      <c r="F6459" s="27" t="s">
        <v>4</v>
      </c>
      <c r="G6459" s="28" t="s">
        <v>1093</v>
      </c>
      <c r="H6459" s="28" t="s">
        <v>1092</v>
      </c>
      <c r="I6459" s="28" t="s">
        <v>5</v>
      </c>
      <c r="J6459" s="28" t="s">
        <v>2652</v>
      </c>
    </row>
    <row r="6460" spans="2:10" ht="12.6" customHeight="1" x14ac:dyDescent="0.3">
      <c r="B6460" s="29">
        <f>VLOOKUP($J6457,ASBVs!$A$2:$AP$1041,11,FALSE)</f>
        <v>0.4</v>
      </c>
      <c r="C6460" s="29">
        <f>VLOOKUP($J6457,ASBVs!$A$2:$AP$1041,13,FALSE)</f>
        <v>9.77</v>
      </c>
      <c r="D6460" s="29">
        <f>VLOOKUP($J6457,ASBVs!$A$2:$AP$1041,15,FALSE)</f>
        <v>16.5</v>
      </c>
      <c r="E6460" s="29">
        <f>VLOOKUP($J6457,ASBVs!$A$2:$AP$1041,17,FALSE)</f>
        <v>0.82</v>
      </c>
      <c r="F6460" s="29">
        <f>VLOOKUP($J6457,ASBVs!$A$2:$AP$1041,19,FALSE)</f>
        <v>2.2000000000000002</v>
      </c>
      <c r="G6460" s="39">
        <f>VLOOKUP($J6457,ASBVs!$A$2:$AP$1041,41,FALSE)</f>
        <v>0.41</v>
      </c>
      <c r="H6460" s="39">
        <f>VLOOKUP($J6457,ASBVs!$A$2:$AP$1041,39,FALSE)</f>
        <v>0.22</v>
      </c>
      <c r="I6460" s="29">
        <f>VLOOKUP($J6457,ASBVs!$A$2:$AP$1041,21,FALSE)</f>
        <v>1.05</v>
      </c>
      <c r="J6460" s="39">
        <f>VLOOKUP($J6457,ASBVs!$A$2:$AP$1041,31,FALSE)</f>
        <v>0.27</v>
      </c>
    </row>
    <row r="6461" spans="2:10" ht="12.6" customHeight="1" x14ac:dyDescent="0.3">
      <c r="B6461" s="29">
        <f>VLOOKUP($J6457,ASBVs!$A$2:$AP$1041,12,FALSE)</f>
        <v>64</v>
      </c>
      <c r="C6461" s="29">
        <f>VLOOKUP($J6457,ASBVs!$A$2:$AP$1041,14,FALSE)</f>
        <v>69</v>
      </c>
      <c r="D6461" s="29">
        <f>VLOOKUP($J6457,ASBVs!$A$2:$AP$1041,16,FALSE)</f>
        <v>55</v>
      </c>
      <c r="E6461" s="29">
        <f>VLOOKUP($J6457,ASBVs!$A$2:$AP$1041,18,FALSE)</f>
        <v>62</v>
      </c>
      <c r="F6461" s="29">
        <f>VLOOKUP($J6457,ASBVs!$A$2:$AP$1041,20,FALSE)</f>
        <v>64</v>
      </c>
      <c r="G6461" s="29">
        <f>VLOOKUP($J6457,ASBVs!$A$2:$AP$1041,42,FALSE)</f>
        <v>47</v>
      </c>
      <c r="H6461" s="29">
        <f>VLOOKUP($J6457,ASBVs!$A$2:$AP$1041,40,FALSE)</f>
        <v>40</v>
      </c>
      <c r="I6461" s="29">
        <f>VLOOKUP($J6457,ASBVs!$A$2:$AP$1041,22,FALSE)</f>
        <v>50</v>
      </c>
      <c r="J6461" s="29">
        <f>VLOOKUP($J6457,ASBVs!$A$2:$AP$1041,32,FALSE)</f>
        <v>46</v>
      </c>
    </row>
    <row r="6462" spans="2:10" ht="12.6" customHeight="1" x14ac:dyDescent="0.3">
      <c r="B6462" s="31" t="s">
        <v>1089</v>
      </c>
      <c r="C6462" s="27" t="s">
        <v>1090</v>
      </c>
      <c r="D6462" s="27" t="s">
        <v>1091</v>
      </c>
      <c r="E6462" s="27" t="s">
        <v>8</v>
      </c>
      <c r="F6462" s="27" t="s">
        <v>6</v>
      </c>
      <c r="G6462" s="27" t="s">
        <v>7</v>
      </c>
      <c r="H6462" s="27" t="s">
        <v>2638</v>
      </c>
      <c r="I6462" s="85" t="s">
        <v>2700</v>
      </c>
      <c r="J6462" s="86"/>
    </row>
    <row r="6463" spans="2:10" ht="12.6" customHeight="1" x14ac:dyDescent="0.3">
      <c r="B6463" s="30">
        <f>VLOOKUP($J6457,ASBVs!$A$2:$AP$1041,33,FALSE)</f>
        <v>0.02</v>
      </c>
      <c r="C6463" s="30">
        <f>VLOOKUP($J6457,ASBVs!$A$2:$AP$1041,35,FALSE)</f>
        <v>0.18</v>
      </c>
      <c r="D6463" s="30">
        <f>VLOOKUP($J6457,ASBVs!$A$2:$AP$1041,37,FALSE)</f>
        <v>0.03</v>
      </c>
      <c r="E6463" s="32">
        <f>VLOOKUP($J6457,ASBVs!$A$2:$AP$1041,29,FALSE)</f>
        <v>4.2</v>
      </c>
      <c r="F6463" s="32">
        <f>VLOOKUP($J6457,ASBVs!$A$2:$AP$1041,23,FALSE)</f>
        <v>-0.08</v>
      </c>
      <c r="G6463" s="32">
        <f>VLOOKUP($J6457,ASBVs!$A$2:$AP$1041,25,FALSE)</f>
        <v>3.44</v>
      </c>
      <c r="H6463" s="32">
        <f>VLOOKUP($J6457,ASBVs!$A$2:$AP$1041,27,FALSE)</f>
        <v>2.4700000000000002</v>
      </c>
      <c r="I6463" s="86"/>
      <c r="J6463" s="86"/>
    </row>
    <row r="6464" spans="2:10" ht="12.6" customHeight="1" x14ac:dyDescent="0.3">
      <c r="B6464" s="33">
        <f>VLOOKUP($J6457,ASBVs!$A$2:$AP$1041,34,FALSE)</f>
        <v>34</v>
      </c>
      <c r="C6464" s="33">
        <f>VLOOKUP($J6457,ASBVs!$A$2:$AP$1041,36,FALSE)</f>
        <v>43</v>
      </c>
      <c r="D6464" s="33">
        <f>VLOOKUP($J6457,ASBVs!$A$2:$AP$1041,38,FALSE)</f>
        <v>29</v>
      </c>
      <c r="E6464" s="33">
        <f>VLOOKUP($J6457,ASBVs!$A$2:$AP$1041,30,FALSE)</f>
        <v>58</v>
      </c>
      <c r="F6464" s="33">
        <f>VLOOKUP($J6457,ASBVs!$A$2:$AP$1041,24,FALSE)</f>
        <v>42</v>
      </c>
      <c r="G6464" s="33">
        <f>VLOOKUP($J6457,ASBVs!$A$2:$AP$1041,26,FALSE)</f>
        <v>42</v>
      </c>
      <c r="H6464" s="33">
        <f>VLOOKUP($J6457,ASBVs!$A$2:$AP$1041,28,FALSE)</f>
        <v>46</v>
      </c>
      <c r="I6464" s="99">
        <f>VLOOKUP($J6457,ASBVs!$A$2:$AQ$1041,43,FALSE)</f>
        <v>10.82</v>
      </c>
      <c r="J6464" s="79"/>
    </row>
    <row r="6465" spans="2:10" ht="12.6" customHeight="1" x14ac:dyDescent="0.3">
      <c r="B6465" s="87" t="s">
        <v>2695</v>
      </c>
      <c r="C6465" s="88"/>
      <c r="D6465" s="89" t="s">
        <v>2699</v>
      </c>
      <c r="E6465" s="90"/>
      <c r="F6465" s="91" t="str">
        <f>VLOOKUP($J6457,ASBVs!$A$2:$F$1041,6,FALSE)</f>
        <v xml:space="preserve"> </v>
      </c>
      <c r="G6465" s="34" t="s">
        <v>2669</v>
      </c>
      <c r="H6465" s="35" t="str">
        <f>VLOOKUP($J6457,ASBVs!$A$2:$AU$1041,46,FALSE)</f>
        <v>1</v>
      </c>
      <c r="I6465" s="34" t="s">
        <v>2670</v>
      </c>
      <c r="J6465" s="35" t="str">
        <f>VLOOKUP($J6457,ASBVs!$A$2:$AU$1041,47,FALSE)</f>
        <v>2</v>
      </c>
    </row>
    <row r="6466" spans="2:10" ht="12.6" customHeight="1" x14ac:dyDescent="0.3">
      <c r="B6466" s="93">
        <f>VLOOKUP($J6457,ASBVs!$A$2:$AS$1041,45,FALSE)</f>
        <v>127.31</v>
      </c>
      <c r="C6466" s="94"/>
      <c r="D6466" s="93">
        <f>VLOOKUP($J6457,ASBVs!$A$2:$AS$1041,44,FALSE)</f>
        <v>165.45</v>
      </c>
      <c r="E6466" s="94"/>
      <c r="F6466" s="92"/>
      <c r="G6466" s="34" t="s">
        <v>2671</v>
      </c>
      <c r="H6466" s="35" t="str">
        <f>VLOOKUP($J6457,ASBVs!$A$2:$AW$1041,48,FALSE)</f>
        <v>1</v>
      </c>
      <c r="I6466" s="34" t="s">
        <v>2672</v>
      </c>
      <c r="J6466" s="35">
        <f>VLOOKUP($J6457,ASBVs!$A$2:$AW$1041,49,FALSE)</f>
        <v>3</v>
      </c>
    </row>
    <row r="6467" spans="2:10" ht="12.6" customHeight="1" x14ac:dyDescent="0.3">
      <c r="B6467" s="36" t="s">
        <v>2696</v>
      </c>
      <c r="C6467" s="95" t="str">
        <f>VLOOKUP($J6457,ASBVs!$A$2:$E$1041,5,FALSE)</f>
        <v>Pen of 2</v>
      </c>
      <c r="D6467" s="96"/>
      <c r="E6467" s="97" t="s">
        <v>2697</v>
      </c>
      <c r="F6467" s="98"/>
      <c r="G6467" s="74"/>
      <c r="H6467" s="75"/>
      <c r="I6467" s="37" t="s">
        <v>2698</v>
      </c>
      <c r="J6467" s="38"/>
    </row>
    <row r="6469" spans="2:10" ht="12.6" customHeight="1" x14ac:dyDescent="0.3">
      <c r="B6469" s="76" t="s">
        <v>2692</v>
      </c>
      <c r="C6469" s="77"/>
      <c r="D6469" s="20" t="str">
        <f>VLOOKUP($J6469,ASBVs!$A$2:$B$1041,2,FALSE)</f>
        <v>225669</v>
      </c>
      <c r="E6469" s="21"/>
      <c r="F6469" s="22" t="str">
        <f>VLOOKUP($J6469,ASBVs!$A$2:$J$1041,10,FALSE)</f>
        <v>Twin</v>
      </c>
      <c r="G6469" s="78" t="str">
        <f>VLOOKUP($J6469,ASBVs!$A$2:$AX$1041,50,FALSE)</f>
        <v>«««««</v>
      </c>
      <c r="H6469" s="79"/>
      <c r="I6469" s="23" t="s">
        <v>2693</v>
      </c>
      <c r="J6469" s="24" t="s">
        <v>2205</v>
      </c>
    </row>
    <row r="6470" spans="2:10" ht="12.6" customHeight="1" x14ac:dyDescent="0.3">
      <c r="B6470" s="25" t="s">
        <v>2694</v>
      </c>
      <c r="C6470" s="80" t="str">
        <f>VLOOKUP($J6469,ASBVs!$A$2:$H$1041,8,FALSE)</f>
        <v>213926</v>
      </c>
      <c r="D6470" s="80"/>
      <c r="E6470" s="81"/>
      <c r="F6470" s="26" t="s">
        <v>2639</v>
      </c>
      <c r="G6470" s="82">
        <f>VLOOKUP($J6469,ASBVs!$A$2:$I$1041,9,FALSE)</f>
        <v>44731</v>
      </c>
      <c r="H6470" s="83"/>
      <c r="I6470" s="83"/>
      <c r="J6470" s="84"/>
    </row>
    <row r="6471" spans="2:10" ht="12.6" customHeight="1" x14ac:dyDescent="0.3">
      <c r="B6471" s="27" t="s">
        <v>0</v>
      </c>
      <c r="C6471" s="28" t="s">
        <v>1</v>
      </c>
      <c r="D6471" s="28" t="s">
        <v>2</v>
      </c>
      <c r="E6471" s="28" t="s">
        <v>3</v>
      </c>
      <c r="F6471" s="27" t="s">
        <v>4</v>
      </c>
      <c r="G6471" s="28" t="s">
        <v>1093</v>
      </c>
      <c r="H6471" s="28" t="s">
        <v>1092</v>
      </c>
      <c r="I6471" s="28" t="s">
        <v>5</v>
      </c>
      <c r="J6471" s="28" t="s">
        <v>2652</v>
      </c>
    </row>
    <row r="6472" spans="2:10" ht="12.6" customHeight="1" x14ac:dyDescent="0.3">
      <c r="B6472" s="29">
        <f>VLOOKUP($J6469,ASBVs!$A$2:$AP$1041,11,FALSE)</f>
        <v>0.38</v>
      </c>
      <c r="C6472" s="29">
        <f>VLOOKUP($J6469,ASBVs!$A$2:$AP$1041,13,FALSE)</f>
        <v>9.1300000000000008</v>
      </c>
      <c r="D6472" s="29">
        <f>VLOOKUP($J6469,ASBVs!$A$2:$AP$1041,15,FALSE)</f>
        <v>15.65</v>
      </c>
      <c r="E6472" s="29">
        <f>VLOOKUP($J6469,ASBVs!$A$2:$AP$1041,17,FALSE)</f>
        <v>0.71</v>
      </c>
      <c r="F6472" s="29">
        <f>VLOOKUP($J6469,ASBVs!$A$2:$AP$1041,19,FALSE)</f>
        <v>2.1</v>
      </c>
      <c r="G6472" s="39">
        <f>VLOOKUP($J6469,ASBVs!$A$2:$AP$1041,41,FALSE)</f>
        <v>0.41</v>
      </c>
      <c r="H6472" s="39">
        <f>VLOOKUP($J6469,ASBVs!$A$2:$AP$1041,39,FALSE)</f>
        <v>0.22</v>
      </c>
      <c r="I6472" s="29">
        <f>VLOOKUP($J6469,ASBVs!$A$2:$AP$1041,21,FALSE)</f>
        <v>1.04</v>
      </c>
      <c r="J6472" s="39">
        <f>VLOOKUP($J6469,ASBVs!$A$2:$AP$1041,31,FALSE)</f>
        <v>0.27</v>
      </c>
    </row>
    <row r="6473" spans="2:10" ht="12.6" customHeight="1" x14ac:dyDescent="0.3">
      <c r="B6473" s="29">
        <f>VLOOKUP($J6469,ASBVs!$A$2:$AP$1041,12,FALSE)</f>
        <v>64</v>
      </c>
      <c r="C6473" s="29">
        <f>VLOOKUP($J6469,ASBVs!$A$2:$AP$1041,14,FALSE)</f>
        <v>69</v>
      </c>
      <c r="D6473" s="29">
        <f>VLOOKUP($J6469,ASBVs!$A$2:$AP$1041,16,FALSE)</f>
        <v>55</v>
      </c>
      <c r="E6473" s="29">
        <f>VLOOKUP($J6469,ASBVs!$A$2:$AP$1041,18,FALSE)</f>
        <v>62</v>
      </c>
      <c r="F6473" s="29">
        <f>VLOOKUP($J6469,ASBVs!$A$2:$AP$1041,20,FALSE)</f>
        <v>64</v>
      </c>
      <c r="G6473" s="29">
        <f>VLOOKUP($J6469,ASBVs!$A$2:$AP$1041,42,FALSE)</f>
        <v>47</v>
      </c>
      <c r="H6473" s="29">
        <f>VLOOKUP($J6469,ASBVs!$A$2:$AP$1041,40,FALSE)</f>
        <v>40</v>
      </c>
      <c r="I6473" s="29">
        <f>VLOOKUP($J6469,ASBVs!$A$2:$AP$1041,22,FALSE)</f>
        <v>50</v>
      </c>
      <c r="J6473" s="29">
        <f>VLOOKUP($J6469,ASBVs!$A$2:$AP$1041,32,FALSE)</f>
        <v>46</v>
      </c>
    </row>
    <row r="6474" spans="2:10" ht="12.6" customHeight="1" x14ac:dyDescent="0.3">
      <c r="B6474" s="31" t="s">
        <v>1089</v>
      </c>
      <c r="C6474" s="27" t="s">
        <v>1090</v>
      </c>
      <c r="D6474" s="27" t="s">
        <v>1091</v>
      </c>
      <c r="E6474" s="27" t="s">
        <v>8</v>
      </c>
      <c r="F6474" s="27" t="s">
        <v>6</v>
      </c>
      <c r="G6474" s="27" t="s">
        <v>7</v>
      </c>
      <c r="H6474" s="27" t="s">
        <v>2638</v>
      </c>
      <c r="I6474" s="85" t="s">
        <v>2700</v>
      </c>
      <c r="J6474" s="86"/>
    </row>
    <row r="6475" spans="2:10" ht="12.6" customHeight="1" x14ac:dyDescent="0.3">
      <c r="B6475" s="30">
        <f>VLOOKUP($J6469,ASBVs!$A$2:$AP$1041,33,FALSE)</f>
        <v>0.02</v>
      </c>
      <c r="C6475" s="30">
        <f>VLOOKUP($J6469,ASBVs!$A$2:$AP$1041,35,FALSE)</f>
        <v>0.18</v>
      </c>
      <c r="D6475" s="30">
        <f>VLOOKUP($J6469,ASBVs!$A$2:$AP$1041,37,FALSE)</f>
        <v>0.03</v>
      </c>
      <c r="E6475" s="32">
        <f>VLOOKUP($J6469,ASBVs!$A$2:$AP$1041,29,FALSE)</f>
        <v>4.0999999999999996</v>
      </c>
      <c r="F6475" s="32">
        <f>VLOOKUP($J6469,ASBVs!$A$2:$AP$1041,23,FALSE)</f>
        <v>-7.0000000000000007E-2</v>
      </c>
      <c r="G6475" s="32">
        <f>VLOOKUP($J6469,ASBVs!$A$2:$AP$1041,25,FALSE)</f>
        <v>3.09</v>
      </c>
      <c r="H6475" s="32">
        <f>VLOOKUP($J6469,ASBVs!$A$2:$AP$1041,27,FALSE)</f>
        <v>2.35</v>
      </c>
      <c r="I6475" s="86"/>
      <c r="J6475" s="86"/>
    </row>
    <row r="6476" spans="2:10" ht="12.6" customHeight="1" x14ac:dyDescent="0.3">
      <c r="B6476" s="33">
        <f>VLOOKUP($J6469,ASBVs!$A$2:$AP$1041,34,FALSE)</f>
        <v>34</v>
      </c>
      <c r="C6476" s="33">
        <f>VLOOKUP($J6469,ASBVs!$A$2:$AP$1041,36,FALSE)</f>
        <v>43</v>
      </c>
      <c r="D6476" s="33">
        <f>VLOOKUP($J6469,ASBVs!$A$2:$AP$1041,38,FALSE)</f>
        <v>29</v>
      </c>
      <c r="E6476" s="33">
        <f>VLOOKUP($J6469,ASBVs!$A$2:$AP$1041,30,FALSE)</f>
        <v>58</v>
      </c>
      <c r="F6476" s="33">
        <f>VLOOKUP($J6469,ASBVs!$A$2:$AP$1041,24,FALSE)</f>
        <v>42</v>
      </c>
      <c r="G6476" s="33">
        <f>VLOOKUP($J6469,ASBVs!$A$2:$AP$1041,26,FALSE)</f>
        <v>42</v>
      </c>
      <c r="H6476" s="33">
        <f>VLOOKUP($J6469,ASBVs!$A$2:$AP$1041,28,FALSE)</f>
        <v>46</v>
      </c>
      <c r="I6476" s="99">
        <f>VLOOKUP($J6469,ASBVs!$A$2:$AQ$1041,43,FALSE)</f>
        <v>10.170000000000002</v>
      </c>
      <c r="J6476" s="79"/>
    </row>
    <row r="6477" spans="2:10" ht="12.6" customHeight="1" x14ac:dyDescent="0.3">
      <c r="B6477" s="87" t="s">
        <v>2695</v>
      </c>
      <c r="C6477" s="88"/>
      <c r="D6477" s="89" t="s">
        <v>2699</v>
      </c>
      <c r="E6477" s="90"/>
      <c r="F6477" s="91" t="str">
        <f>VLOOKUP($J6469,ASBVs!$A$2:$F$1041,6,FALSE)</f>
        <v xml:space="preserve"> </v>
      </c>
      <c r="G6477" s="34" t="s">
        <v>2669</v>
      </c>
      <c r="H6477" s="35" t="str">
        <f>VLOOKUP($J6469,ASBVs!$A$2:$AU$1041,46,FALSE)</f>
        <v>2</v>
      </c>
      <c r="I6477" s="34" t="s">
        <v>2670</v>
      </c>
      <c r="J6477" s="35" t="str">
        <f>VLOOKUP($J6469,ASBVs!$A$2:$AU$1041,47,FALSE)</f>
        <v>2</v>
      </c>
    </row>
    <row r="6478" spans="2:10" ht="12.6" customHeight="1" x14ac:dyDescent="0.3">
      <c r="B6478" s="93">
        <f>VLOOKUP($J6469,ASBVs!$A$2:$AS$1041,45,FALSE)</f>
        <v>126.51</v>
      </c>
      <c r="C6478" s="94"/>
      <c r="D6478" s="93">
        <f>VLOOKUP($J6469,ASBVs!$A$2:$AS$1041,44,FALSE)</f>
        <v>163.24</v>
      </c>
      <c r="E6478" s="94"/>
      <c r="F6478" s="92"/>
      <c r="G6478" s="34" t="s">
        <v>2671</v>
      </c>
      <c r="H6478" s="35" t="str">
        <f>VLOOKUP($J6469,ASBVs!$A$2:$AW$1041,48,FALSE)</f>
        <v>2</v>
      </c>
      <c r="I6478" s="34" t="s">
        <v>2672</v>
      </c>
      <c r="J6478" s="35">
        <f>VLOOKUP($J6469,ASBVs!$A$2:$AW$1041,49,FALSE)</f>
        <v>3</v>
      </c>
    </row>
    <row r="6479" spans="2:10" ht="12.6" customHeight="1" x14ac:dyDescent="0.3">
      <c r="B6479" s="36" t="s">
        <v>2696</v>
      </c>
      <c r="C6479" s="95" t="str">
        <f>VLOOKUP($J6469,ASBVs!$A$2:$E$1041,5,FALSE)</f>
        <v>Pen of 2</v>
      </c>
      <c r="D6479" s="96"/>
      <c r="E6479" s="97" t="s">
        <v>2697</v>
      </c>
      <c r="F6479" s="98"/>
      <c r="G6479" s="74"/>
      <c r="H6479" s="75"/>
      <c r="I6479" s="37" t="s">
        <v>2698</v>
      </c>
      <c r="J6479" s="38"/>
    </row>
    <row r="6481" spans="2:10" ht="12.6" customHeight="1" x14ac:dyDescent="0.3">
      <c r="B6481" s="76" t="s">
        <v>2692</v>
      </c>
      <c r="C6481" s="77"/>
      <c r="D6481" s="20" t="str">
        <f>VLOOKUP($J6481,ASBVs!$A$2:$B$1041,2,FALSE)</f>
        <v>225947</v>
      </c>
      <c r="E6481" s="21"/>
      <c r="F6481" s="22" t="str">
        <f>VLOOKUP($J6481,ASBVs!$A$2:$J$1041,10,FALSE)</f>
        <v>Twin</v>
      </c>
      <c r="G6481" s="78" t="str">
        <f>VLOOKUP($J6481,ASBVs!$A$2:$AX$1041,50,FALSE)</f>
        <v xml:space="preserve"> </v>
      </c>
      <c r="H6481" s="79"/>
      <c r="I6481" s="23" t="s">
        <v>2693</v>
      </c>
      <c r="J6481" s="24" t="s">
        <v>2206</v>
      </c>
    </row>
    <row r="6482" spans="2:10" ht="12.6" customHeight="1" x14ac:dyDescent="0.3">
      <c r="B6482" s="25" t="s">
        <v>2694</v>
      </c>
      <c r="C6482" s="80" t="str">
        <f>VLOOKUP($J6481,ASBVs!$A$2:$H$1041,8,FALSE)</f>
        <v>215404</v>
      </c>
      <c r="D6482" s="80"/>
      <c r="E6482" s="81"/>
      <c r="F6482" s="26" t="s">
        <v>2639</v>
      </c>
      <c r="G6482" s="82">
        <f>VLOOKUP($J6481,ASBVs!$A$2:$I$1041,9,FALSE)</f>
        <v>44732</v>
      </c>
      <c r="H6482" s="83"/>
      <c r="I6482" s="83"/>
      <c r="J6482" s="84"/>
    </row>
    <row r="6483" spans="2:10" ht="12.6" customHeight="1" x14ac:dyDescent="0.3">
      <c r="B6483" s="27" t="s">
        <v>0</v>
      </c>
      <c r="C6483" s="28" t="s">
        <v>1</v>
      </c>
      <c r="D6483" s="28" t="s">
        <v>2</v>
      </c>
      <c r="E6483" s="28" t="s">
        <v>3</v>
      </c>
      <c r="F6483" s="27" t="s">
        <v>4</v>
      </c>
      <c r="G6483" s="28" t="s">
        <v>1093</v>
      </c>
      <c r="H6483" s="28" t="s">
        <v>1092</v>
      </c>
      <c r="I6483" s="28" t="s">
        <v>5</v>
      </c>
      <c r="J6483" s="28" t="s">
        <v>2652</v>
      </c>
    </row>
    <row r="6484" spans="2:10" ht="12.6" customHeight="1" x14ac:dyDescent="0.3">
      <c r="B6484" s="29">
        <f>VLOOKUP($J6481,ASBVs!$A$2:$AP$1041,11,FALSE)</f>
        <v>0.75</v>
      </c>
      <c r="C6484" s="29">
        <f>VLOOKUP($J6481,ASBVs!$A$2:$AP$1041,13,FALSE)</f>
        <v>11.76</v>
      </c>
      <c r="D6484" s="29">
        <f>VLOOKUP($J6481,ASBVs!$A$2:$AP$1041,15,FALSE)</f>
        <v>16.68</v>
      </c>
      <c r="E6484" s="29">
        <f>VLOOKUP($J6481,ASBVs!$A$2:$AP$1041,17,FALSE)</f>
        <v>0.09</v>
      </c>
      <c r="F6484" s="29">
        <f>VLOOKUP($J6481,ASBVs!$A$2:$AP$1041,19,FALSE)</f>
        <v>2.2400000000000002</v>
      </c>
      <c r="G6484" s="39">
        <f>VLOOKUP($J6481,ASBVs!$A$2:$AP$1041,41,FALSE)</f>
        <v>0.39</v>
      </c>
      <c r="H6484" s="39">
        <f>VLOOKUP($J6481,ASBVs!$A$2:$AP$1041,39,FALSE)</f>
        <v>0.2</v>
      </c>
      <c r="I6484" s="29">
        <f>VLOOKUP($J6481,ASBVs!$A$2:$AP$1041,21,FALSE)</f>
        <v>0.9</v>
      </c>
      <c r="J6484" s="39">
        <f>VLOOKUP($J6481,ASBVs!$A$2:$AP$1041,31,FALSE)</f>
        <v>0.27</v>
      </c>
    </row>
    <row r="6485" spans="2:10" ht="12.6" customHeight="1" x14ac:dyDescent="0.3">
      <c r="B6485" s="29">
        <f>VLOOKUP($J6481,ASBVs!$A$2:$AP$1041,12,FALSE)</f>
        <v>62</v>
      </c>
      <c r="C6485" s="29">
        <f>VLOOKUP($J6481,ASBVs!$A$2:$AP$1041,14,FALSE)</f>
        <v>68</v>
      </c>
      <c r="D6485" s="29">
        <f>VLOOKUP($J6481,ASBVs!$A$2:$AP$1041,16,FALSE)</f>
        <v>55</v>
      </c>
      <c r="E6485" s="29">
        <f>VLOOKUP($J6481,ASBVs!$A$2:$AP$1041,18,FALSE)</f>
        <v>61</v>
      </c>
      <c r="F6485" s="29">
        <f>VLOOKUP($J6481,ASBVs!$A$2:$AP$1041,20,FALSE)</f>
        <v>62</v>
      </c>
      <c r="G6485" s="29">
        <f>VLOOKUP($J6481,ASBVs!$A$2:$AP$1041,42,FALSE)</f>
        <v>48</v>
      </c>
      <c r="H6485" s="29">
        <f>VLOOKUP($J6481,ASBVs!$A$2:$AP$1041,40,FALSE)</f>
        <v>42</v>
      </c>
      <c r="I6485" s="29">
        <f>VLOOKUP($J6481,ASBVs!$A$2:$AP$1041,22,FALSE)</f>
        <v>50</v>
      </c>
      <c r="J6485" s="29">
        <f>VLOOKUP($J6481,ASBVs!$A$2:$AP$1041,32,FALSE)</f>
        <v>46</v>
      </c>
    </row>
    <row r="6486" spans="2:10" ht="12.6" customHeight="1" x14ac:dyDescent="0.3">
      <c r="B6486" s="31" t="s">
        <v>1089</v>
      </c>
      <c r="C6486" s="27" t="s">
        <v>1090</v>
      </c>
      <c r="D6486" s="27" t="s">
        <v>1091</v>
      </c>
      <c r="E6486" s="27" t="s">
        <v>8</v>
      </c>
      <c r="F6486" s="27" t="s">
        <v>6</v>
      </c>
      <c r="G6486" s="27" t="s">
        <v>7</v>
      </c>
      <c r="H6486" s="27" t="s">
        <v>2638</v>
      </c>
      <c r="I6486" s="85" t="s">
        <v>2700</v>
      </c>
      <c r="J6486" s="86"/>
    </row>
    <row r="6487" spans="2:10" ht="12.6" customHeight="1" x14ac:dyDescent="0.3">
      <c r="B6487" s="30">
        <f>VLOOKUP($J6481,ASBVs!$A$2:$AP$1041,33,FALSE)</f>
        <v>0.03</v>
      </c>
      <c r="C6487" s="30">
        <f>VLOOKUP($J6481,ASBVs!$A$2:$AP$1041,35,FALSE)</f>
        <v>0.19</v>
      </c>
      <c r="D6487" s="30">
        <f>VLOOKUP($J6481,ASBVs!$A$2:$AP$1041,37,FALSE)</f>
        <v>0.01</v>
      </c>
      <c r="E6487" s="32">
        <f>VLOOKUP($J6481,ASBVs!$A$2:$AP$1041,29,FALSE)</f>
        <v>5.86</v>
      </c>
      <c r="F6487" s="32">
        <f>VLOOKUP($J6481,ASBVs!$A$2:$AP$1041,23,FALSE)</f>
        <v>-0.6</v>
      </c>
      <c r="G6487" s="32">
        <f>VLOOKUP($J6481,ASBVs!$A$2:$AP$1041,25,FALSE)</f>
        <v>7.7</v>
      </c>
      <c r="H6487" s="32">
        <f>VLOOKUP($J6481,ASBVs!$A$2:$AP$1041,27,FALSE)</f>
        <v>2.62</v>
      </c>
      <c r="I6487" s="86"/>
      <c r="J6487" s="86"/>
    </row>
    <row r="6488" spans="2:10" ht="12.6" customHeight="1" x14ac:dyDescent="0.3">
      <c r="B6488" s="33">
        <f>VLOOKUP($J6481,ASBVs!$A$2:$AP$1041,34,FALSE)</f>
        <v>38</v>
      </c>
      <c r="C6488" s="33">
        <f>VLOOKUP($J6481,ASBVs!$A$2:$AP$1041,36,FALSE)</f>
        <v>45</v>
      </c>
      <c r="D6488" s="33">
        <f>VLOOKUP($J6481,ASBVs!$A$2:$AP$1041,38,FALSE)</f>
        <v>33</v>
      </c>
      <c r="E6488" s="33">
        <f>VLOOKUP($J6481,ASBVs!$A$2:$AP$1041,30,FALSE)</f>
        <v>57</v>
      </c>
      <c r="F6488" s="33">
        <f>VLOOKUP($J6481,ASBVs!$A$2:$AP$1041,24,FALSE)</f>
        <v>44</v>
      </c>
      <c r="G6488" s="33">
        <f>VLOOKUP($J6481,ASBVs!$A$2:$AP$1041,26,FALSE)</f>
        <v>44</v>
      </c>
      <c r="H6488" s="33">
        <f>VLOOKUP($J6481,ASBVs!$A$2:$AP$1041,28,FALSE)</f>
        <v>47</v>
      </c>
      <c r="I6488" s="99">
        <f>VLOOKUP($J6481,ASBVs!$A$2:$AQ$1041,43,FALSE)</f>
        <v>12.66</v>
      </c>
      <c r="J6488" s="79"/>
    </row>
    <row r="6489" spans="2:10" ht="12.6" customHeight="1" x14ac:dyDescent="0.3">
      <c r="B6489" s="87" t="s">
        <v>2695</v>
      </c>
      <c r="C6489" s="88"/>
      <c r="D6489" s="89" t="s">
        <v>2699</v>
      </c>
      <c r="E6489" s="90"/>
      <c r="F6489" s="91" t="str">
        <f>VLOOKUP($J6481,ASBVs!$A$2:$F$1041,6,FALSE)</f>
        <v xml:space="preserve"> </v>
      </c>
      <c r="G6489" s="34" t="s">
        <v>2669</v>
      </c>
      <c r="H6489" s="35" t="str">
        <f>VLOOKUP($J6481,ASBVs!$A$2:$AU$1041,46,FALSE)</f>
        <v>0</v>
      </c>
      <c r="I6489" s="34" t="s">
        <v>2670</v>
      </c>
      <c r="J6489" s="35" t="str">
        <f>VLOOKUP($J6481,ASBVs!$A$2:$AU$1041,47,FALSE)</f>
        <v>0</v>
      </c>
    </row>
    <row r="6490" spans="2:10" ht="12.6" customHeight="1" x14ac:dyDescent="0.3">
      <c r="B6490" s="93">
        <f>VLOOKUP($J6481,ASBVs!$A$2:$AS$1041,45,FALSE)</f>
        <v>126.73</v>
      </c>
      <c r="C6490" s="94"/>
      <c r="D6490" s="93">
        <f>VLOOKUP($J6481,ASBVs!$A$2:$AS$1041,44,FALSE)</f>
        <v>171.74</v>
      </c>
      <c r="E6490" s="94"/>
      <c r="F6490" s="92"/>
      <c r="G6490" s="34" t="s">
        <v>2671</v>
      </c>
      <c r="H6490" s="35" t="str">
        <f>VLOOKUP($J6481,ASBVs!$A$2:$AW$1041,48,FALSE)</f>
        <v>0</v>
      </c>
      <c r="I6490" s="34" t="s">
        <v>2672</v>
      </c>
      <c r="J6490" s="35">
        <f>VLOOKUP($J6481,ASBVs!$A$2:$AW$1041,49,FALSE)</f>
        <v>3</v>
      </c>
    </row>
    <row r="6491" spans="2:10" ht="12.6" customHeight="1" x14ac:dyDescent="0.3">
      <c r="B6491" s="36" t="s">
        <v>2696</v>
      </c>
      <c r="C6491" s="95" t="str">
        <f>VLOOKUP($J6481,ASBVs!$A$2:$E$1041,5,FALSE)</f>
        <v>Pen of 2</v>
      </c>
      <c r="D6491" s="96"/>
      <c r="E6491" s="97" t="s">
        <v>2697</v>
      </c>
      <c r="F6491" s="98"/>
      <c r="G6491" s="74"/>
      <c r="H6491" s="75"/>
      <c r="I6491" s="37" t="s">
        <v>2698</v>
      </c>
      <c r="J6491" s="38"/>
    </row>
    <row r="6493" spans="2:10" ht="12.6" customHeight="1" x14ac:dyDescent="0.3">
      <c r="B6493" s="76" t="s">
        <v>2692</v>
      </c>
      <c r="C6493" s="77"/>
      <c r="D6493" s="20" t="str">
        <f>VLOOKUP($J6493,ASBVs!$A$2:$B$1041,2,FALSE)</f>
        <v>225946</v>
      </c>
      <c r="E6493" s="21"/>
      <c r="F6493" s="22" t="str">
        <f>VLOOKUP($J6493,ASBVs!$A$2:$J$1041,10,FALSE)</f>
        <v>Twin</v>
      </c>
      <c r="G6493" s="78" t="str">
        <f>VLOOKUP($J6493,ASBVs!$A$2:$AX$1041,50,FALSE)</f>
        <v xml:space="preserve"> </v>
      </c>
      <c r="H6493" s="79"/>
      <c r="I6493" s="23" t="s">
        <v>2693</v>
      </c>
      <c r="J6493" s="24" t="s">
        <v>2207</v>
      </c>
    </row>
    <row r="6494" spans="2:10" ht="12.6" customHeight="1" x14ac:dyDescent="0.3">
      <c r="B6494" s="25" t="s">
        <v>2694</v>
      </c>
      <c r="C6494" s="80" t="str">
        <f>VLOOKUP($J6493,ASBVs!$A$2:$H$1041,8,FALSE)</f>
        <v>215404</v>
      </c>
      <c r="D6494" s="80"/>
      <c r="E6494" s="81"/>
      <c r="F6494" s="26" t="s">
        <v>2639</v>
      </c>
      <c r="G6494" s="82">
        <f>VLOOKUP($J6493,ASBVs!$A$2:$I$1041,9,FALSE)</f>
        <v>44732</v>
      </c>
      <c r="H6494" s="83"/>
      <c r="I6494" s="83"/>
      <c r="J6494" s="84"/>
    </row>
    <row r="6495" spans="2:10" ht="12.6" customHeight="1" x14ac:dyDescent="0.3">
      <c r="B6495" s="27" t="s">
        <v>0</v>
      </c>
      <c r="C6495" s="28" t="s">
        <v>1</v>
      </c>
      <c r="D6495" s="28" t="s">
        <v>2</v>
      </c>
      <c r="E6495" s="28" t="s">
        <v>3</v>
      </c>
      <c r="F6495" s="27" t="s">
        <v>4</v>
      </c>
      <c r="G6495" s="28" t="s">
        <v>1093</v>
      </c>
      <c r="H6495" s="28" t="s">
        <v>1092</v>
      </c>
      <c r="I6495" s="28" t="s">
        <v>5</v>
      </c>
      <c r="J6495" s="28" t="s">
        <v>2652</v>
      </c>
    </row>
    <row r="6496" spans="2:10" ht="12.6" customHeight="1" x14ac:dyDescent="0.3">
      <c r="B6496" s="29">
        <f>VLOOKUP($J6493,ASBVs!$A$2:$AP$1041,11,FALSE)</f>
        <v>0.76</v>
      </c>
      <c r="C6496" s="29">
        <f>VLOOKUP($J6493,ASBVs!$A$2:$AP$1041,13,FALSE)</f>
        <v>11.81</v>
      </c>
      <c r="D6496" s="29">
        <f>VLOOKUP($J6493,ASBVs!$A$2:$AP$1041,15,FALSE)</f>
        <v>16.77</v>
      </c>
      <c r="E6496" s="29">
        <f>VLOOKUP($J6493,ASBVs!$A$2:$AP$1041,17,FALSE)</f>
        <v>0.02</v>
      </c>
      <c r="F6496" s="29">
        <f>VLOOKUP($J6493,ASBVs!$A$2:$AP$1041,19,FALSE)</f>
        <v>2.17</v>
      </c>
      <c r="G6496" s="39">
        <f>VLOOKUP($J6493,ASBVs!$A$2:$AP$1041,41,FALSE)</f>
        <v>0.39</v>
      </c>
      <c r="H6496" s="39">
        <f>VLOOKUP($J6493,ASBVs!$A$2:$AP$1041,39,FALSE)</f>
        <v>0.2</v>
      </c>
      <c r="I6496" s="29">
        <f>VLOOKUP($J6493,ASBVs!$A$2:$AP$1041,21,FALSE)</f>
        <v>0.9</v>
      </c>
      <c r="J6496" s="39">
        <f>VLOOKUP($J6493,ASBVs!$A$2:$AP$1041,31,FALSE)</f>
        <v>0.27</v>
      </c>
    </row>
    <row r="6497" spans="2:10" ht="12.6" customHeight="1" x14ac:dyDescent="0.3">
      <c r="B6497" s="29">
        <f>VLOOKUP($J6493,ASBVs!$A$2:$AP$1041,12,FALSE)</f>
        <v>62</v>
      </c>
      <c r="C6497" s="29">
        <f>VLOOKUP($J6493,ASBVs!$A$2:$AP$1041,14,FALSE)</f>
        <v>68</v>
      </c>
      <c r="D6497" s="29">
        <f>VLOOKUP($J6493,ASBVs!$A$2:$AP$1041,16,FALSE)</f>
        <v>55</v>
      </c>
      <c r="E6497" s="29">
        <f>VLOOKUP($J6493,ASBVs!$A$2:$AP$1041,18,FALSE)</f>
        <v>61</v>
      </c>
      <c r="F6497" s="29">
        <f>VLOOKUP($J6493,ASBVs!$A$2:$AP$1041,20,FALSE)</f>
        <v>62</v>
      </c>
      <c r="G6497" s="29">
        <f>VLOOKUP($J6493,ASBVs!$A$2:$AP$1041,42,FALSE)</f>
        <v>48</v>
      </c>
      <c r="H6497" s="29">
        <f>VLOOKUP($J6493,ASBVs!$A$2:$AP$1041,40,FALSE)</f>
        <v>42</v>
      </c>
      <c r="I6497" s="29">
        <f>VLOOKUP($J6493,ASBVs!$A$2:$AP$1041,22,FALSE)</f>
        <v>50</v>
      </c>
      <c r="J6497" s="29">
        <f>VLOOKUP($J6493,ASBVs!$A$2:$AP$1041,32,FALSE)</f>
        <v>46</v>
      </c>
    </row>
    <row r="6498" spans="2:10" ht="12.6" customHeight="1" x14ac:dyDescent="0.3">
      <c r="B6498" s="31" t="s">
        <v>1089</v>
      </c>
      <c r="C6498" s="27" t="s">
        <v>1090</v>
      </c>
      <c r="D6498" s="27" t="s">
        <v>1091</v>
      </c>
      <c r="E6498" s="27" t="s">
        <v>8</v>
      </c>
      <c r="F6498" s="27" t="s">
        <v>6</v>
      </c>
      <c r="G6498" s="27" t="s">
        <v>7</v>
      </c>
      <c r="H6498" s="27" t="s">
        <v>2638</v>
      </c>
      <c r="I6498" s="85" t="s">
        <v>2700</v>
      </c>
      <c r="J6498" s="86"/>
    </row>
    <row r="6499" spans="2:10" ht="12.6" customHeight="1" x14ac:dyDescent="0.3">
      <c r="B6499" s="30">
        <f>VLOOKUP($J6493,ASBVs!$A$2:$AP$1041,33,FALSE)</f>
        <v>0.03</v>
      </c>
      <c r="C6499" s="30">
        <f>VLOOKUP($J6493,ASBVs!$A$2:$AP$1041,35,FALSE)</f>
        <v>0.19</v>
      </c>
      <c r="D6499" s="30">
        <f>VLOOKUP($J6493,ASBVs!$A$2:$AP$1041,37,FALSE)</f>
        <v>0.01</v>
      </c>
      <c r="E6499" s="32">
        <f>VLOOKUP($J6493,ASBVs!$A$2:$AP$1041,29,FALSE)</f>
        <v>5.9</v>
      </c>
      <c r="F6499" s="32">
        <f>VLOOKUP($J6493,ASBVs!$A$2:$AP$1041,23,FALSE)</f>
        <v>-0.6</v>
      </c>
      <c r="G6499" s="32">
        <f>VLOOKUP($J6493,ASBVs!$A$2:$AP$1041,25,FALSE)</f>
        <v>7.77</v>
      </c>
      <c r="H6499" s="32">
        <f>VLOOKUP($J6493,ASBVs!$A$2:$AP$1041,27,FALSE)</f>
        <v>2.58</v>
      </c>
      <c r="I6499" s="86"/>
      <c r="J6499" s="86"/>
    </row>
    <row r="6500" spans="2:10" ht="12.6" customHeight="1" x14ac:dyDescent="0.3">
      <c r="B6500" s="33">
        <f>VLOOKUP($J6493,ASBVs!$A$2:$AP$1041,34,FALSE)</f>
        <v>38</v>
      </c>
      <c r="C6500" s="33">
        <f>VLOOKUP($J6493,ASBVs!$A$2:$AP$1041,36,FALSE)</f>
        <v>45</v>
      </c>
      <c r="D6500" s="33">
        <f>VLOOKUP($J6493,ASBVs!$A$2:$AP$1041,38,FALSE)</f>
        <v>33</v>
      </c>
      <c r="E6500" s="33">
        <f>VLOOKUP($J6493,ASBVs!$A$2:$AP$1041,30,FALSE)</f>
        <v>57</v>
      </c>
      <c r="F6500" s="33">
        <f>VLOOKUP($J6493,ASBVs!$A$2:$AP$1041,24,FALSE)</f>
        <v>44</v>
      </c>
      <c r="G6500" s="33">
        <f>VLOOKUP($J6493,ASBVs!$A$2:$AP$1041,26,FALSE)</f>
        <v>44</v>
      </c>
      <c r="H6500" s="33">
        <f>VLOOKUP($J6493,ASBVs!$A$2:$AP$1041,28,FALSE)</f>
        <v>47</v>
      </c>
      <c r="I6500" s="99">
        <f>VLOOKUP($J6493,ASBVs!$A$2:$AQ$1041,43,FALSE)</f>
        <v>12.71</v>
      </c>
      <c r="J6500" s="79"/>
    </row>
    <row r="6501" spans="2:10" ht="12.6" customHeight="1" x14ac:dyDescent="0.3">
      <c r="B6501" s="87" t="s">
        <v>2695</v>
      </c>
      <c r="C6501" s="88"/>
      <c r="D6501" s="89" t="s">
        <v>2699</v>
      </c>
      <c r="E6501" s="90"/>
      <c r="F6501" s="91" t="str">
        <f>VLOOKUP($J6493,ASBVs!$A$2:$F$1041,6,FALSE)</f>
        <v xml:space="preserve"> </v>
      </c>
      <c r="G6501" s="34" t="s">
        <v>2669</v>
      </c>
      <c r="H6501" s="35" t="str">
        <f>VLOOKUP($J6493,ASBVs!$A$2:$AU$1041,46,FALSE)</f>
        <v>1</v>
      </c>
      <c r="I6501" s="34" t="s">
        <v>2670</v>
      </c>
      <c r="J6501" s="35" t="str">
        <f>VLOOKUP($J6493,ASBVs!$A$2:$AU$1041,47,FALSE)</f>
        <v>1</v>
      </c>
    </row>
    <row r="6502" spans="2:10" ht="12.6" customHeight="1" x14ac:dyDescent="0.3">
      <c r="B6502" s="93">
        <f>VLOOKUP($J6493,ASBVs!$A$2:$AS$1041,45,FALSE)</f>
        <v>126.77</v>
      </c>
      <c r="C6502" s="94"/>
      <c r="D6502" s="93">
        <f>VLOOKUP($J6493,ASBVs!$A$2:$AS$1041,44,FALSE)</f>
        <v>171.38</v>
      </c>
      <c r="E6502" s="94"/>
      <c r="F6502" s="92"/>
      <c r="G6502" s="34" t="s">
        <v>2671</v>
      </c>
      <c r="H6502" s="35" t="str">
        <f>VLOOKUP($J6493,ASBVs!$A$2:$AW$1041,48,FALSE)</f>
        <v>2</v>
      </c>
      <c r="I6502" s="34" t="s">
        <v>2672</v>
      </c>
      <c r="J6502" s="35">
        <f>VLOOKUP($J6493,ASBVs!$A$2:$AW$1041,49,FALSE)</f>
        <v>3</v>
      </c>
    </row>
    <row r="6503" spans="2:10" ht="12.6" customHeight="1" x14ac:dyDescent="0.3">
      <c r="B6503" s="36" t="s">
        <v>2696</v>
      </c>
      <c r="C6503" s="95" t="str">
        <f>VLOOKUP($J6493,ASBVs!$A$2:$E$1041,5,FALSE)</f>
        <v>Pen of 2</v>
      </c>
      <c r="D6503" s="96"/>
      <c r="E6503" s="97" t="s">
        <v>2697</v>
      </c>
      <c r="F6503" s="98"/>
      <c r="G6503" s="74"/>
      <c r="H6503" s="75"/>
      <c r="I6503" s="37" t="s">
        <v>2698</v>
      </c>
      <c r="J6503" s="38"/>
    </row>
    <row r="6505" spans="2:10" ht="12.6" customHeight="1" x14ac:dyDescent="0.3">
      <c r="B6505" s="76" t="s">
        <v>2692</v>
      </c>
      <c r="C6505" s="77"/>
      <c r="D6505" s="20" t="str">
        <f>VLOOKUP($J6505,ASBVs!$A$2:$B$1041,2,FALSE)</f>
        <v>226609</v>
      </c>
      <c r="E6505" s="21"/>
      <c r="F6505" s="22" t="str">
        <f>VLOOKUP($J6505,ASBVs!$A$2:$J$1041,10,FALSE)</f>
        <v>Twin</v>
      </c>
      <c r="G6505" s="78" t="str">
        <f>VLOOKUP($J6505,ASBVs!$A$2:$AX$1041,50,FALSE)</f>
        <v>«««««</v>
      </c>
      <c r="H6505" s="79"/>
      <c r="I6505" s="23" t="s">
        <v>2693</v>
      </c>
      <c r="J6505" s="24" t="s">
        <v>2208</v>
      </c>
    </row>
    <row r="6506" spans="2:10" ht="12.6" customHeight="1" x14ac:dyDescent="0.3">
      <c r="B6506" s="25" t="s">
        <v>2694</v>
      </c>
      <c r="C6506" s="80" t="str">
        <f>VLOOKUP($J6505,ASBVs!$A$2:$H$1041,8,FALSE)</f>
        <v>218959</v>
      </c>
      <c r="D6506" s="80"/>
      <c r="E6506" s="81"/>
      <c r="F6506" s="26" t="s">
        <v>2639</v>
      </c>
      <c r="G6506" s="82">
        <f>VLOOKUP($J6505,ASBVs!$A$2:$I$1041,9,FALSE)</f>
        <v>44735</v>
      </c>
      <c r="H6506" s="83"/>
      <c r="I6506" s="83"/>
      <c r="J6506" s="84"/>
    </row>
    <row r="6507" spans="2:10" ht="12.6" customHeight="1" x14ac:dyDescent="0.3">
      <c r="B6507" s="27" t="s">
        <v>0</v>
      </c>
      <c r="C6507" s="28" t="s">
        <v>1</v>
      </c>
      <c r="D6507" s="28" t="s">
        <v>2</v>
      </c>
      <c r="E6507" s="28" t="s">
        <v>3</v>
      </c>
      <c r="F6507" s="27" t="s">
        <v>4</v>
      </c>
      <c r="G6507" s="28" t="s">
        <v>1093</v>
      </c>
      <c r="H6507" s="28" t="s">
        <v>1092</v>
      </c>
      <c r="I6507" s="28" t="s">
        <v>5</v>
      </c>
      <c r="J6507" s="28" t="s">
        <v>2652</v>
      </c>
    </row>
    <row r="6508" spans="2:10" ht="12.6" customHeight="1" x14ac:dyDescent="0.3">
      <c r="B6508" s="29">
        <f>VLOOKUP($J6505,ASBVs!$A$2:$AP$1041,11,FALSE)</f>
        <v>0.55000000000000004</v>
      </c>
      <c r="C6508" s="29">
        <f>VLOOKUP($J6505,ASBVs!$A$2:$AP$1041,13,FALSE)</f>
        <v>9.9600000000000009</v>
      </c>
      <c r="D6508" s="29">
        <f>VLOOKUP($J6505,ASBVs!$A$2:$AP$1041,15,FALSE)</f>
        <v>16.09</v>
      </c>
      <c r="E6508" s="29">
        <f>VLOOKUP($J6505,ASBVs!$A$2:$AP$1041,17,FALSE)</f>
        <v>0.3</v>
      </c>
      <c r="F6508" s="29">
        <f>VLOOKUP($J6505,ASBVs!$A$2:$AP$1041,19,FALSE)</f>
        <v>2.02</v>
      </c>
      <c r="G6508" s="39">
        <f>VLOOKUP($J6505,ASBVs!$A$2:$AP$1041,41,FALSE)</f>
        <v>0.42</v>
      </c>
      <c r="H6508" s="39">
        <f>VLOOKUP($J6505,ASBVs!$A$2:$AP$1041,39,FALSE)</f>
        <v>0.19</v>
      </c>
      <c r="I6508" s="29">
        <f>VLOOKUP($J6505,ASBVs!$A$2:$AP$1041,21,FALSE)</f>
        <v>0.51</v>
      </c>
      <c r="J6508" s="39">
        <f>VLOOKUP($J6505,ASBVs!$A$2:$AP$1041,31,FALSE)</f>
        <v>0.28000000000000003</v>
      </c>
    </row>
    <row r="6509" spans="2:10" ht="12.6" customHeight="1" x14ac:dyDescent="0.3">
      <c r="B6509" s="29">
        <f>VLOOKUP($J6505,ASBVs!$A$2:$AP$1041,12,FALSE)</f>
        <v>66</v>
      </c>
      <c r="C6509" s="29">
        <f>VLOOKUP($J6505,ASBVs!$A$2:$AP$1041,14,FALSE)</f>
        <v>70</v>
      </c>
      <c r="D6509" s="29">
        <f>VLOOKUP($J6505,ASBVs!$A$2:$AP$1041,16,FALSE)</f>
        <v>58</v>
      </c>
      <c r="E6509" s="29">
        <f>VLOOKUP($J6505,ASBVs!$A$2:$AP$1041,18,FALSE)</f>
        <v>64</v>
      </c>
      <c r="F6509" s="29">
        <f>VLOOKUP($J6505,ASBVs!$A$2:$AP$1041,20,FALSE)</f>
        <v>65</v>
      </c>
      <c r="G6509" s="29">
        <f>VLOOKUP($J6505,ASBVs!$A$2:$AP$1041,42,FALSE)</f>
        <v>52</v>
      </c>
      <c r="H6509" s="29">
        <f>VLOOKUP($J6505,ASBVs!$A$2:$AP$1041,40,FALSE)</f>
        <v>45</v>
      </c>
      <c r="I6509" s="29">
        <f>VLOOKUP($J6505,ASBVs!$A$2:$AP$1041,22,FALSE)</f>
        <v>53</v>
      </c>
      <c r="J6509" s="29">
        <f>VLOOKUP($J6505,ASBVs!$A$2:$AP$1041,32,FALSE)</f>
        <v>50</v>
      </c>
    </row>
    <row r="6510" spans="2:10" ht="12.6" customHeight="1" x14ac:dyDescent="0.3">
      <c r="B6510" s="31" t="s">
        <v>1089</v>
      </c>
      <c r="C6510" s="27" t="s">
        <v>1090</v>
      </c>
      <c r="D6510" s="27" t="s">
        <v>1091</v>
      </c>
      <c r="E6510" s="27" t="s">
        <v>8</v>
      </c>
      <c r="F6510" s="27" t="s">
        <v>6</v>
      </c>
      <c r="G6510" s="27" t="s">
        <v>7</v>
      </c>
      <c r="H6510" s="27" t="s">
        <v>2638</v>
      </c>
      <c r="I6510" s="85" t="s">
        <v>2700</v>
      </c>
      <c r="J6510" s="86"/>
    </row>
    <row r="6511" spans="2:10" ht="12.6" customHeight="1" x14ac:dyDescent="0.3">
      <c r="B6511" s="30">
        <f>VLOOKUP($J6505,ASBVs!$A$2:$AP$1041,33,FALSE)</f>
        <v>0.01</v>
      </c>
      <c r="C6511" s="30">
        <f>VLOOKUP($J6505,ASBVs!$A$2:$AP$1041,35,FALSE)</f>
        <v>0.2</v>
      </c>
      <c r="D6511" s="30">
        <f>VLOOKUP($J6505,ASBVs!$A$2:$AP$1041,37,FALSE)</f>
        <v>0.01</v>
      </c>
      <c r="E6511" s="32">
        <f>VLOOKUP($J6505,ASBVs!$A$2:$AP$1041,29,FALSE)</f>
        <v>4.75</v>
      </c>
      <c r="F6511" s="32">
        <f>VLOOKUP($J6505,ASBVs!$A$2:$AP$1041,23,FALSE)</f>
        <v>-0.11</v>
      </c>
      <c r="G6511" s="32">
        <f>VLOOKUP($J6505,ASBVs!$A$2:$AP$1041,25,FALSE)</f>
        <v>6.14</v>
      </c>
      <c r="H6511" s="32">
        <f>VLOOKUP($J6505,ASBVs!$A$2:$AP$1041,27,FALSE)</f>
        <v>2.68</v>
      </c>
      <c r="I6511" s="86"/>
      <c r="J6511" s="86"/>
    </row>
    <row r="6512" spans="2:10" ht="12.6" customHeight="1" x14ac:dyDescent="0.3">
      <c r="B6512" s="33">
        <f>VLOOKUP($J6505,ASBVs!$A$2:$AP$1041,34,FALSE)</f>
        <v>41</v>
      </c>
      <c r="C6512" s="33">
        <f>VLOOKUP($J6505,ASBVs!$A$2:$AP$1041,36,FALSE)</f>
        <v>48</v>
      </c>
      <c r="D6512" s="33">
        <f>VLOOKUP($J6505,ASBVs!$A$2:$AP$1041,38,FALSE)</f>
        <v>35</v>
      </c>
      <c r="E6512" s="33">
        <f>VLOOKUP($J6505,ASBVs!$A$2:$AP$1041,30,FALSE)</f>
        <v>60</v>
      </c>
      <c r="F6512" s="33">
        <f>VLOOKUP($J6505,ASBVs!$A$2:$AP$1041,24,FALSE)</f>
        <v>48</v>
      </c>
      <c r="G6512" s="33">
        <f>VLOOKUP($J6505,ASBVs!$A$2:$AP$1041,26,FALSE)</f>
        <v>47</v>
      </c>
      <c r="H6512" s="33">
        <f>VLOOKUP($J6505,ASBVs!$A$2:$AP$1041,28,FALSE)</f>
        <v>50</v>
      </c>
      <c r="I6512" s="99">
        <f>VLOOKUP($J6505,ASBVs!$A$2:$AQ$1041,43,FALSE)</f>
        <v>10.47</v>
      </c>
      <c r="J6512" s="79"/>
    </row>
    <row r="6513" spans="2:10" ht="12.6" customHeight="1" x14ac:dyDescent="0.3">
      <c r="B6513" s="87" t="s">
        <v>2695</v>
      </c>
      <c r="C6513" s="88"/>
      <c r="D6513" s="89" t="s">
        <v>2699</v>
      </c>
      <c r="E6513" s="90"/>
      <c r="F6513" s="91" t="str">
        <f>VLOOKUP($J6505,ASBVs!$A$2:$F$1041,6,FALSE)</f>
        <v xml:space="preserve"> </v>
      </c>
      <c r="G6513" s="34" t="s">
        <v>2669</v>
      </c>
      <c r="H6513" s="35" t="str">
        <f>VLOOKUP($J6505,ASBVs!$A$2:$AU$1041,46,FALSE)</f>
        <v>2</v>
      </c>
      <c r="I6513" s="34" t="s">
        <v>2670</v>
      </c>
      <c r="J6513" s="35" t="str">
        <f>VLOOKUP($J6505,ASBVs!$A$2:$AU$1041,47,FALSE)</f>
        <v>1</v>
      </c>
    </row>
    <row r="6514" spans="2:10" ht="12.6" customHeight="1" x14ac:dyDescent="0.3">
      <c r="B6514" s="93">
        <f>VLOOKUP($J6505,ASBVs!$A$2:$AS$1041,45,FALSE)</f>
        <v>125.9</v>
      </c>
      <c r="C6514" s="94"/>
      <c r="D6514" s="93">
        <f>VLOOKUP($J6505,ASBVs!$A$2:$AS$1041,44,FALSE)</f>
        <v>163.79</v>
      </c>
      <c r="E6514" s="94"/>
      <c r="F6514" s="92"/>
      <c r="G6514" s="34" t="s">
        <v>2671</v>
      </c>
      <c r="H6514" s="35" t="str">
        <f>VLOOKUP($J6505,ASBVs!$A$2:$AW$1041,48,FALSE)</f>
        <v>1</v>
      </c>
      <c r="I6514" s="34" t="s">
        <v>2672</v>
      </c>
      <c r="J6514" s="35">
        <f>VLOOKUP($J6505,ASBVs!$A$2:$AW$1041,49,FALSE)</f>
        <v>3</v>
      </c>
    </row>
    <row r="6515" spans="2:10" ht="12.6" customHeight="1" x14ac:dyDescent="0.3">
      <c r="B6515" s="36" t="s">
        <v>2696</v>
      </c>
      <c r="C6515" s="95" t="str">
        <f>VLOOKUP($J6505,ASBVs!$A$2:$E$1041,5,FALSE)</f>
        <v>Pen of 2</v>
      </c>
      <c r="D6515" s="96"/>
      <c r="E6515" s="97" t="s">
        <v>2697</v>
      </c>
      <c r="F6515" s="98"/>
      <c r="G6515" s="74"/>
      <c r="H6515" s="75"/>
      <c r="I6515" s="37" t="s">
        <v>2698</v>
      </c>
      <c r="J6515" s="38"/>
    </row>
    <row r="6517" spans="2:10" ht="12.6" customHeight="1" x14ac:dyDescent="0.3">
      <c r="B6517" s="76" t="s">
        <v>2692</v>
      </c>
      <c r="C6517" s="77"/>
      <c r="D6517" s="20" t="str">
        <f>VLOOKUP($J6517,ASBVs!$A$2:$B$1041,2,FALSE)</f>
        <v>226608</v>
      </c>
      <c r="E6517" s="21"/>
      <c r="F6517" s="22" t="str">
        <f>VLOOKUP($J6517,ASBVs!$A$2:$J$1041,10,FALSE)</f>
        <v>Twin</v>
      </c>
      <c r="G6517" s="78" t="str">
        <f>VLOOKUP($J6517,ASBVs!$A$2:$AX$1041,50,FALSE)</f>
        <v>«««««</v>
      </c>
      <c r="H6517" s="79"/>
      <c r="I6517" s="23" t="s">
        <v>2693</v>
      </c>
      <c r="J6517" s="24" t="s">
        <v>2209</v>
      </c>
    </row>
    <row r="6518" spans="2:10" ht="12.6" customHeight="1" x14ac:dyDescent="0.3">
      <c r="B6518" s="25" t="s">
        <v>2694</v>
      </c>
      <c r="C6518" s="80" t="str">
        <f>VLOOKUP($J6517,ASBVs!$A$2:$H$1041,8,FALSE)</f>
        <v>218959</v>
      </c>
      <c r="D6518" s="80"/>
      <c r="E6518" s="81"/>
      <c r="F6518" s="26" t="s">
        <v>2639</v>
      </c>
      <c r="G6518" s="82">
        <f>VLOOKUP($J6517,ASBVs!$A$2:$I$1041,9,FALSE)</f>
        <v>44735</v>
      </c>
      <c r="H6518" s="83"/>
      <c r="I6518" s="83"/>
      <c r="J6518" s="84"/>
    </row>
    <row r="6519" spans="2:10" ht="12.6" customHeight="1" x14ac:dyDescent="0.3">
      <c r="B6519" s="27" t="s">
        <v>0</v>
      </c>
      <c r="C6519" s="28" t="s">
        <v>1</v>
      </c>
      <c r="D6519" s="28" t="s">
        <v>2</v>
      </c>
      <c r="E6519" s="28" t="s">
        <v>3</v>
      </c>
      <c r="F6519" s="27" t="s">
        <v>4</v>
      </c>
      <c r="G6519" s="28" t="s">
        <v>1093</v>
      </c>
      <c r="H6519" s="28" t="s">
        <v>1092</v>
      </c>
      <c r="I6519" s="28" t="s">
        <v>5</v>
      </c>
      <c r="J6519" s="28" t="s">
        <v>2652</v>
      </c>
    </row>
    <row r="6520" spans="2:10" ht="12.6" customHeight="1" x14ac:dyDescent="0.3">
      <c r="B6520" s="29">
        <f>VLOOKUP($J6517,ASBVs!$A$2:$AP$1041,11,FALSE)</f>
        <v>0.51</v>
      </c>
      <c r="C6520" s="29">
        <f>VLOOKUP($J6517,ASBVs!$A$2:$AP$1041,13,FALSE)</f>
        <v>9.42</v>
      </c>
      <c r="D6520" s="29">
        <f>VLOOKUP($J6517,ASBVs!$A$2:$AP$1041,15,FALSE)</f>
        <v>15.35</v>
      </c>
      <c r="E6520" s="29">
        <f>VLOOKUP($J6517,ASBVs!$A$2:$AP$1041,17,FALSE)</f>
        <v>0.36</v>
      </c>
      <c r="F6520" s="29">
        <f>VLOOKUP($J6517,ASBVs!$A$2:$AP$1041,19,FALSE)</f>
        <v>2.0499999999999998</v>
      </c>
      <c r="G6520" s="39">
        <f>VLOOKUP($J6517,ASBVs!$A$2:$AP$1041,41,FALSE)</f>
        <v>0.42</v>
      </c>
      <c r="H6520" s="39">
        <f>VLOOKUP($J6517,ASBVs!$A$2:$AP$1041,39,FALSE)</f>
        <v>0.19</v>
      </c>
      <c r="I6520" s="29">
        <f>VLOOKUP($J6517,ASBVs!$A$2:$AP$1041,21,FALSE)</f>
        <v>0.51</v>
      </c>
      <c r="J6520" s="39">
        <f>VLOOKUP($J6517,ASBVs!$A$2:$AP$1041,31,FALSE)</f>
        <v>0.28000000000000003</v>
      </c>
    </row>
    <row r="6521" spans="2:10" ht="12.6" customHeight="1" x14ac:dyDescent="0.3">
      <c r="B6521" s="29">
        <f>VLOOKUP($J6517,ASBVs!$A$2:$AP$1041,12,FALSE)</f>
        <v>66</v>
      </c>
      <c r="C6521" s="29">
        <f>VLOOKUP($J6517,ASBVs!$A$2:$AP$1041,14,FALSE)</f>
        <v>70</v>
      </c>
      <c r="D6521" s="29">
        <f>VLOOKUP($J6517,ASBVs!$A$2:$AP$1041,16,FALSE)</f>
        <v>58</v>
      </c>
      <c r="E6521" s="29">
        <f>VLOOKUP($J6517,ASBVs!$A$2:$AP$1041,18,FALSE)</f>
        <v>64</v>
      </c>
      <c r="F6521" s="29">
        <f>VLOOKUP($J6517,ASBVs!$A$2:$AP$1041,20,FALSE)</f>
        <v>65</v>
      </c>
      <c r="G6521" s="29">
        <f>VLOOKUP($J6517,ASBVs!$A$2:$AP$1041,42,FALSE)</f>
        <v>52</v>
      </c>
      <c r="H6521" s="29">
        <f>VLOOKUP($J6517,ASBVs!$A$2:$AP$1041,40,FALSE)</f>
        <v>45</v>
      </c>
      <c r="I6521" s="29">
        <f>VLOOKUP($J6517,ASBVs!$A$2:$AP$1041,22,FALSE)</f>
        <v>53</v>
      </c>
      <c r="J6521" s="29">
        <f>VLOOKUP($J6517,ASBVs!$A$2:$AP$1041,32,FALSE)</f>
        <v>50</v>
      </c>
    </row>
    <row r="6522" spans="2:10" ht="12.6" customHeight="1" x14ac:dyDescent="0.3">
      <c r="B6522" s="31" t="s">
        <v>1089</v>
      </c>
      <c r="C6522" s="27" t="s">
        <v>1090</v>
      </c>
      <c r="D6522" s="27" t="s">
        <v>1091</v>
      </c>
      <c r="E6522" s="27" t="s">
        <v>8</v>
      </c>
      <c r="F6522" s="27" t="s">
        <v>6</v>
      </c>
      <c r="G6522" s="27" t="s">
        <v>7</v>
      </c>
      <c r="H6522" s="27" t="s">
        <v>2638</v>
      </c>
      <c r="I6522" s="85" t="s">
        <v>2700</v>
      </c>
      <c r="J6522" s="86"/>
    </row>
    <row r="6523" spans="2:10" ht="12.6" customHeight="1" x14ac:dyDescent="0.3">
      <c r="B6523" s="30">
        <f>VLOOKUP($J6517,ASBVs!$A$2:$AP$1041,33,FALSE)</f>
        <v>0.01</v>
      </c>
      <c r="C6523" s="30">
        <f>VLOOKUP($J6517,ASBVs!$A$2:$AP$1041,35,FALSE)</f>
        <v>0.2</v>
      </c>
      <c r="D6523" s="30">
        <f>VLOOKUP($J6517,ASBVs!$A$2:$AP$1041,37,FALSE)</f>
        <v>0.01</v>
      </c>
      <c r="E6523" s="32">
        <f>VLOOKUP($J6517,ASBVs!$A$2:$AP$1041,29,FALSE)</f>
        <v>4.55</v>
      </c>
      <c r="F6523" s="32">
        <f>VLOOKUP($J6517,ASBVs!$A$2:$AP$1041,23,FALSE)</f>
        <v>-0.08</v>
      </c>
      <c r="G6523" s="32">
        <f>VLOOKUP($J6517,ASBVs!$A$2:$AP$1041,25,FALSE)</f>
        <v>5.77</v>
      </c>
      <c r="H6523" s="32">
        <f>VLOOKUP($J6517,ASBVs!$A$2:$AP$1041,27,FALSE)</f>
        <v>2.66</v>
      </c>
      <c r="I6523" s="86"/>
      <c r="J6523" s="86"/>
    </row>
    <row r="6524" spans="2:10" ht="12.6" customHeight="1" x14ac:dyDescent="0.3">
      <c r="B6524" s="33">
        <f>VLOOKUP($J6517,ASBVs!$A$2:$AP$1041,34,FALSE)</f>
        <v>41</v>
      </c>
      <c r="C6524" s="33">
        <f>VLOOKUP($J6517,ASBVs!$A$2:$AP$1041,36,FALSE)</f>
        <v>48</v>
      </c>
      <c r="D6524" s="33">
        <f>VLOOKUP($J6517,ASBVs!$A$2:$AP$1041,38,FALSE)</f>
        <v>35</v>
      </c>
      <c r="E6524" s="33">
        <f>VLOOKUP($J6517,ASBVs!$A$2:$AP$1041,30,FALSE)</f>
        <v>60</v>
      </c>
      <c r="F6524" s="33">
        <f>VLOOKUP($J6517,ASBVs!$A$2:$AP$1041,24,FALSE)</f>
        <v>48</v>
      </c>
      <c r="G6524" s="33">
        <f>VLOOKUP($J6517,ASBVs!$A$2:$AP$1041,26,FALSE)</f>
        <v>47</v>
      </c>
      <c r="H6524" s="33">
        <f>VLOOKUP($J6517,ASBVs!$A$2:$AP$1041,28,FALSE)</f>
        <v>50</v>
      </c>
      <c r="I6524" s="99">
        <f>VLOOKUP($J6517,ASBVs!$A$2:$AQ$1041,43,FALSE)</f>
        <v>9.93</v>
      </c>
      <c r="J6524" s="79"/>
    </row>
    <row r="6525" spans="2:10" ht="12.6" customHeight="1" x14ac:dyDescent="0.3">
      <c r="B6525" s="87" t="s">
        <v>2695</v>
      </c>
      <c r="C6525" s="88"/>
      <c r="D6525" s="89" t="s">
        <v>2699</v>
      </c>
      <c r="E6525" s="90"/>
      <c r="F6525" s="91" t="str">
        <f>VLOOKUP($J6517,ASBVs!$A$2:$F$1041,6,FALSE)</f>
        <v xml:space="preserve"> </v>
      </c>
      <c r="G6525" s="34" t="s">
        <v>2669</v>
      </c>
      <c r="H6525" s="35" t="str">
        <f>VLOOKUP($J6517,ASBVs!$A$2:$AU$1041,46,FALSE)</f>
        <v>3</v>
      </c>
      <c r="I6525" s="34" t="s">
        <v>2670</v>
      </c>
      <c r="J6525" s="35" t="str">
        <f>VLOOKUP($J6517,ASBVs!$A$2:$AU$1041,47,FALSE)</f>
        <v>1</v>
      </c>
    </row>
    <row r="6526" spans="2:10" ht="12.6" customHeight="1" x14ac:dyDescent="0.3">
      <c r="B6526" s="93">
        <f>VLOOKUP($J6517,ASBVs!$A$2:$AS$1041,45,FALSE)</f>
        <v>125.42</v>
      </c>
      <c r="C6526" s="94"/>
      <c r="D6526" s="93">
        <f>VLOOKUP($J6517,ASBVs!$A$2:$AS$1041,44,FALSE)</f>
        <v>162.63999999999999</v>
      </c>
      <c r="E6526" s="94"/>
      <c r="F6526" s="92"/>
      <c r="G6526" s="34" t="s">
        <v>2671</v>
      </c>
      <c r="H6526" s="35" t="str">
        <f>VLOOKUP($J6517,ASBVs!$A$2:$AW$1041,48,FALSE)</f>
        <v>2</v>
      </c>
      <c r="I6526" s="34" t="s">
        <v>2672</v>
      </c>
      <c r="J6526" s="35">
        <f>VLOOKUP($J6517,ASBVs!$A$2:$AW$1041,49,FALSE)</f>
        <v>3</v>
      </c>
    </row>
    <row r="6527" spans="2:10" ht="12.6" customHeight="1" x14ac:dyDescent="0.3">
      <c r="B6527" s="36" t="s">
        <v>2696</v>
      </c>
      <c r="C6527" s="95" t="str">
        <f>VLOOKUP($J6517,ASBVs!$A$2:$E$1041,5,FALSE)</f>
        <v>Pen of 2</v>
      </c>
      <c r="D6527" s="96"/>
      <c r="E6527" s="97" t="s">
        <v>2697</v>
      </c>
      <c r="F6527" s="98"/>
      <c r="G6527" s="74"/>
      <c r="H6527" s="75"/>
      <c r="I6527" s="37" t="s">
        <v>2698</v>
      </c>
      <c r="J6527" s="38"/>
    </row>
    <row r="6529" spans="2:10" ht="12.6" customHeight="1" x14ac:dyDescent="0.3">
      <c r="B6529" s="76" t="s">
        <v>2692</v>
      </c>
      <c r="C6529" s="77"/>
      <c r="D6529" s="20" t="str">
        <f>VLOOKUP($J6529,ASBVs!$A$2:$B$1041,2,FALSE)</f>
        <v>223970</v>
      </c>
      <c r="E6529" s="21"/>
      <c r="F6529" s="22" t="str">
        <f>VLOOKUP($J6529,ASBVs!$A$2:$J$1041,10,FALSE)</f>
        <v>Twin</v>
      </c>
      <c r="G6529" s="78" t="str">
        <f>VLOOKUP($J6529,ASBVs!$A$2:$AX$1041,50,FALSE)</f>
        <v xml:space="preserve"> </v>
      </c>
      <c r="H6529" s="79"/>
      <c r="I6529" s="23" t="s">
        <v>2693</v>
      </c>
      <c r="J6529" s="24" t="s">
        <v>2210</v>
      </c>
    </row>
    <row r="6530" spans="2:10" ht="12.6" customHeight="1" x14ac:dyDescent="0.3">
      <c r="B6530" s="25" t="s">
        <v>2694</v>
      </c>
      <c r="C6530" s="80" t="str">
        <f>VLOOKUP($J6529,ASBVs!$A$2:$H$1041,8,FALSE)</f>
        <v>218812</v>
      </c>
      <c r="D6530" s="80"/>
      <c r="E6530" s="81"/>
      <c r="F6530" s="26" t="s">
        <v>2639</v>
      </c>
      <c r="G6530" s="82">
        <f>VLOOKUP($J6529,ASBVs!$A$2:$I$1041,9,FALSE)</f>
        <v>44707</v>
      </c>
      <c r="H6530" s="83"/>
      <c r="I6530" s="83"/>
      <c r="J6530" s="84"/>
    </row>
    <row r="6531" spans="2:10" ht="12.6" customHeight="1" x14ac:dyDescent="0.3">
      <c r="B6531" s="27" t="s">
        <v>0</v>
      </c>
      <c r="C6531" s="28" t="s">
        <v>1</v>
      </c>
      <c r="D6531" s="28" t="s">
        <v>2</v>
      </c>
      <c r="E6531" s="28" t="s">
        <v>3</v>
      </c>
      <c r="F6531" s="27" t="s">
        <v>4</v>
      </c>
      <c r="G6531" s="28" t="s">
        <v>1093</v>
      </c>
      <c r="H6531" s="28" t="s">
        <v>1092</v>
      </c>
      <c r="I6531" s="28" t="s">
        <v>5</v>
      </c>
      <c r="J6531" s="28" t="s">
        <v>2652</v>
      </c>
    </row>
    <row r="6532" spans="2:10" ht="12.6" customHeight="1" x14ac:dyDescent="0.3">
      <c r="B6532" s="29">
        <f>VLOOKUP($J6529,ASBVs!$A$2:$AP$1041,11,FALSE)</f>
        <v>0.56000000000000005</v>
      </c>
      <c r="C6532" s="29">
        <f>VLOOKUP($J6529,ASBVs!$A$2:$AP$1041,13,FALSE)</f>
        <v>9.2100000000000009</v>
      </c>
      <c r="D6532" s="29">
        <f>VLOOKUP($J6529,ASBVs!$A$2:$AP$1041,15,FALSE)</f>
        <v>13.59</v>
      </c>
      <c r="E6532" s="29">
        <f>VLOOKUP($J6529,ASBVs!$A$2:$AP$1041,17,FALSE)</f>
        <v>-0.59</v>
      </c>
      <c r="F6532" s="29">
        <f>VLOOKUP($J6529,ASBVs!$A$2:$AP$1041,19,FALSE)</f>
        <v>0.71</v>
      </c>
      <c r="G6532" s="39">
        <f>VLOOKUP($J6529,ASBVs!$A$2:$AP$1041,41,FALSE)</f>
        <v>0.45</v>
      </c>
      <c r="H6532" s="39">
        <f>VLOOKUP($J6529,ASBVs!$A$2:$AP$1041,39,FALSE)</f>
        <v>0.32</v>
      </c>
      <c r="I6532" s="29">
        <f>VLOOKUP($J6529,ASBVs!$A$2:$AP$1041,21,FALSE)</f>
        <v>-7.0000000000000007E-2</v>
      </c>
      <c r="J6532" s="39">
        <f>VLOOKUP($J6529,ASBVs!$A$2:$AP$1041,31,FALSE)</f>
        <v>0.28000000000000003</v>
      </c>
    </row>
    <row r="6533" spans="2:10" ht="12.6" customHeight="1" x14ac:dyDescent="0.3">
      <c r="B6533" s="29">
        <f>VLOOKUP($J6529,ASBVs!$A$2:$AP$1041,12,FALSE)</f>
        <v>66</v>
      </c>
      <c r="C6533" s="29">
        <f>VLOOKUP($J6529,ASBVs!$A$2:$AP$1041,14,FALSE)</f>
        <v>70</v>
      </c>
      <c r="D6533" s="29">
        <f>VLOOKUP($J6529,ASBVs!$A$2:$AP$1041,16,FALSE)</f>
        <v>60</v>
      </c>
      <c r="E6533" s="29">
        <f>VLOOKUP($J6529,ASBVs!$A$2:$AP$1041,18,FALSE)</f>
        <v>64</v>
      </c>
      <c r="F6533" s="29">
        <f>VLOOKUP($J6529,ASBVs!$A$2:$AP$1041,20,FALSE)</f>
        <v>65</v>
      </c>
      <c r="G6533" s="29">
        <f>VLOOKUP($J6529,ASBVs!$A$2:$AP$1041,42,FALSE)</f>
        <v>53</v>
      </c>
      <c r="H6533" s="29">
        <f>VLOOKUP($J6529,ASBVs!$A$2:$AP$1041,40,FALSE)</f>
        <v>46</v>
      </c>
      <c r="I6533" s="29">
        <f>VLOOKUP($J6529,ASBVs!$A$2:$AP$1041,22,FALSE)</f>
        <v>58</v>
      </c>
      <c r="J6533" s="29">
        <f>VLOOKUP($J6529,ASBVs!$A$2:$AP$1041,32,FALSE)</f>
        <v>51</v>
      </c>
    </row>
    <row r="6534" spans="2:10" ht="12.6" customHeight="1" x14ac:dyDescent="0.3">
      <c r="B6534" s="31" t="s">
        <v>1089</v>
      </c>
      <c r="C6534" s="27" t="s">
        <v>1090</v>
      </c>
      <c r="D6534" s="27" t="s">
        <v>1091</v>
      </c>
      <c r="E6534" s="27" t="s">
        <v>8</v>
      </c>
      <c r="F6534" s="27" t="s">
        <v>6</v>
      </c>
      <c r="G6534" s="27" t="s">
        <v>7</v>
      </c>
      <c r="H6534" s="27" t="s">
        <v>2638</v>
      </c>
      <c r="I6534" s="85" t="s">
        <v>2700</v>
      </c>
      <c r="J6534" s="86"/>
    </row>
    <row r="6535" spans="2:10" ht="12.6" customHeight="1" x14ac:dyDescent="0.3">
      <c r="B6535" s="30">
        <f>VLOOKUP($J6529,ASBVs!$A$2:$AP$1041,33,FALSE)</f>
        <v>0.05</v>
      </c>
      <c r="C6535" s="30">
        <f>VLOOKUP($J6529,ASBVs!$A$2:$AP$1041,35,FALSE)</f>
        <v>0.3</v>
      </c>
      <c r="D6535" s="30">
        <f>VLOOKUP($J6529,ASBVs!$A$2:$AP$1041,37,FALSE)</f>
        <v>0.01</v>
      </c>
      <c r="E6535" s="32">
        <f>VLOOKUP($J6529,ASBVs!$A$2:$AP$1041,29,FALSE)</f>
        <v>5.13</v>
      </c>
      <c r="F6535" s="32">
        <f>VLOOKUP($J6529,ASBVs!$A$2:$AP$1041,23,FALSE)</f>
        <v>-0.49</v>
      </c>
      <c r="G6535" s="32">
        <f>VLOOKUP($J6529,ASBVs!$A$2:$AP$1041,25,FALSE)</f>
        <v>4.54</v>
      </c>
      <c r="H6535" s="32">
        <f>VLOOKUP($J6529,ASBVs!$A$2:$AP$1041,27,FALSE)</f>
        <v>1.22</v>
      </c>
      <c r="I6535" s="86"/>
      <c r="J6535" s="86"/>
    </row>
    <row r="6536" spans="2:10" ht="12.6" customHeight="1" x14ac:dyDescent="0.3">
      <c r="B6536" s="33">
        <f>VLOOKUP($J6529,ASBVs!$A$2:$AP$1041,34,FALSE)</f>
        <v>40</v>
      </c>
      <c r="C6536" s="33">
        <f>VLOOKUP($J6529,ASBVs!$A$2:$AP$1041,36,FALSE)</f>
        <v>49</v>
      </c>
      <c r="D6536" s="33">
        <f>VLOOKUP($J6529,ASBVs!$A$2:$AP$1041,38,FALSE)</f>
        <v>34</v>
      </c>
      <c r="E6536" s="33">
        <f>VLOOKUP($J6529,ASBVs!$A$2:$AP$1041,30,FALSE)</f>
        <v>59</v>
      </c>
      <c r="F6536" s="33">
        <f>VLOOKUP($J6529,ASBVs!$A$2:$AP$1041,24,FALSE)</f>
        <v>47</v>
      </c>
      <c r="G6536" s="33">
        <f>VLOOKUP($J6529,ASBVs!$A$2:$AP$1041,26,FALSE)</f>
        <v>47</v>
      </c>
      <c r="H6536" s="33">
        <f>VLOOKUP($J6529,ASBVs!$A$2:$AP$1041,28,FALSE)</f>
        <v>51</v>
      </c>
      <c r="I6536" s="99">
        <f>VLOOKUP($J6529,ASBVs!$A$2:$AQ$1041,43,FALSE)</f>
        <v>9.14</v>
      </c>
      <c r="J6536" s="79"/>
    </row>
    <row r="6537" spans="2:10" ht="12.6" customHeight="1" x14ac:dyDescent="0.3">
      <c r="B6537" s="87" t="s">
        <v>2695</v>
      </c>
      <c r="C6537" s="88"/>
      <c r="D6537" s="89" t="s">
        <v>2699</v>
      </c>
      <c r="E6537" s="90"/>
      <c r="F6537" s="91" t="str">
        <f>VLOOKUP($J6529,ASBVs!$A$2:$F$1041,6,FALSE)</f>
        <v xml:space="preserve"> </v>
      </c>
      <c r="G6537" s="34" t="s">
        <v>2669</v>
      </c>
      <c r="H6537" s="35" t="str">
        <f>VLOOKUP($J6529,ASBVs!$A$2:$AU$1041,46,FALSE)</f>
        <v>2</v>
      </c>
      <c r="I6537" s="34" t="s">
        <v>2670</v>
      </c>
      <c r="J6537" s="35" t="str">
        <f>VLOOKUP($J6529,ASBVs!$A$2:$AU$1041,47,FALSE)</f>
        <v>2</v>
      </c>
    </row>
    <row r="6538" spans="2:10" ht="12.6" customHeight="1" x14ac:dyDescent="0.3">
      <c r="B6538" s="93">
        <f>VLOOKUP($J6529,ASBVs!$A$2:$AS$1041,45,FALSE)</f>
        <v>126.39</v>
      </c>
      <c r="C6538" s="94"/>
      <c r="D6538" s="93">
        <f>VLOOKUP($J6529,ASBVs!$A$2:$AS$1041,44,FALSE)</f>
        <v>162.56</v>
      </c>
      <c r="E6538" s="94"/>
      <c r="F6538" s="92"/>
      <c r="G6538" s="34" t="s">
        <v>2671</v>
      </c>
      <c r="H6538" s="35" t="str">
        <f>VLOOKUP($J6529,ASBVs!$A$2:$AW$1041,48,FALSE)</f>
        <v>1</v>
      </c>
      <c r="I6538" s="34" t="s">
        <v>2672</v>
      </c>
      <c r="J6538" s="35">
        <f>VLOOKUP($J6529,ASBVs!$A$2:$AW$1041,49,FALSE)</f>
        <v>3</v>
      </c>
    </row>
    <row r="6539" spans="2:10" ht="12.6" customHeight="1" x14ac:dyDescent="0.3">
      <c r="B6539" s="36" t="s">
        <v>2696</v>
      </c>
      <c r="C6539" s="95" t="str">
        <f>VLOOKUP($J6529,ASBVs!$A$2:$E$1041,5,FALSE)</f>
        <v>Pen of 2</v>
      </c>
      <c r="D6539" s="96"/>
      <c r="E6539" s="97" t="s">
        <v>2697</v>
      </c>
      <c r="F6539" s="98"/>
      <c r="G6539" s="74"/>
      <c r="H6539" s="75"/>
      <c r="I6539" s="37" t="s">
        <v>2698</v>
      </c>
      <c r="J6539" s="38"/>
    </row>
    <row r="6541" spans="2:10" ht="12.6" customHeight="1" x14ac:dyDescent="0.3">
      <c r="B6541" s="76" t="s">
        <v>2692</v>
      </c>
      <c r="C6541" s="77"/>
      <c r="D6541" s="20" t="str">
        <f>VLOOKUP($J6541,ASBVs!$A$2:$B$1041,2,FALSE)</f>
        <v>223971</v>
      </c>
      <c r="E6541" s="21"/>
      <c r="F6541" s="22" t="str">
        <f>VLOOKUP($J6541,ASBVs!$A$2:$J$1041,10,FALSE)</f>
        <v>Twin</v>
      </c>
      <c r="G6541" s="78" t="str">
        <f>VLOOKUP($J6541,ASBVs!$A$2:$AX$1041,50,FALSE)</f>
        <v xml:space="preserve"> </v>
      </c>
      <c r="H6541" s="79"/>
      <c r="I6541" s="23" t="s">
        <v>2693</v>
      </c>
      <c r="J6541" s="24" t="s">
        <v>2211</v>
      </c>
    </row>
    <row r="6542" spans="2:10" ht="12.6" customHeight="1" x14ac:dyDescent="0.3">
      <c r="B6542" s="25" t="s">
        <v>2694</v>
      </c>
      <c r="C6542" s="80" t="str">
        <f>VLOOKUP($J6541,ASBVs!$A$2:$H$1041,8,FALSE)</f>
        <v>218812</v>
      </c>
      <c r="D6542" s="80"/>
      <c r="E6542" s="81"/>
      <c r="F6542" s="26" t="s">
        <v>2639</v>
      </c>
      <c r="G6542" s="82">
        <f>VLOOKUP($J6541,ASBVs!$A$2:$I$1041,9,FALSE)</f>
        <v>44707</v>
      </c>
      <c r="H6542" s="83"/>
      <c r="I6542" s="83"/>
      <c r="J6542" s="84"/>
    </row>
    <row r="6543" spans="2:10" ht="12.6" customHeight="1" x14ac:dyDescent="0.3">
      <c r="B6543" s="27" t="s">
        <v>0</v>
      </c>
      <c r="C6543" s="28" t="s">
        <v>1</v>
      </c>
      <c r="D6543" s="28" t="s">
        <v>2</v>
      </c>
      <c r="E6543" s="28" t="s">
        <v>3</v>
      </c>
      <c r="F6543" s="27" t="s">
        <v>4</v>
      </c>
      <c r="G6543" s="28" t="s">
        <v>1093</v>
      </c>
      <c r="H6543" s="28" t="s">
        <v>1092</v>
      </c>
      <c r="I6543" s="28" t="s">
        <v>5</v>
      </c>
      <c r="J6543" s="28" t="s">
        <v>2652</v>
      </c>
    </row>
    <row r="6544" spans="2:10" ht="12.6" customHeight="1" x14ac:dyDescent="0.3">
      <c r="B6544" s="29">
        <f>VLOOKUP($J6541,ASBVs!$A$2:$AP$1041,11,FALSE)</f>
        <v>0.33</v>
      </c>
      <c r="C6544" s="29">
        <f>VLOOKUP($J6541,ASBVs!$A$2:$AP$1041,13,FALSE)</f>
        <v>6.53</v>
      </c>
      <c r="D6544" s="29">
        <f>VLOOKUP($J6541,ASBVs!$A$2:$AP$1041,15,FALSE)</f>
        <v>10.19</v>
      </c>
      <c r="E6544" s="29">
        <f>VLOOKUP($J6541,ASBVs!$A$2:$AP$1041,17,FALSE)</f>
        <v>0.1</v>
      </c>
      <c r="F6544" s="29">
        <f>VLOOKUP($J6541,ASBVs!$A$2:$AP$1041,19,FALSE)</f>
        <v>1.18</v>
      </c>
      <c r="G6544" s="39">
        <f>VLOOKUP($J6541,ASBVs!$A$2:$AP$1041,41,FALSE)</f>
        <v>0.49</v>
      </c>
      <c r="H6544" s="39">
        <f>VLOOKUP($J6541,ASBVs!$A$2:$AP$1041,39,FALSE)</f>
        <v>0.35</v>
      </c>
      <c r="I6544" s="29">
        <f>VLOOKUP($J6541,ASBVs!$A$2:$AP$1041,21,FALSE)</f>
        <v>-0.11</v>
      </c>
      <c r="J6544" s="39">
        <f>VLOOKUP($J6541,ASBVs!$A$2:$AP$1041,31,FALSE)</f>
        <v>0.31</v>
      </c>
    </row>
    <row r="6545" spans="2:10" ht="12.6" customHeight="1" x14ac:dyDescent="0.3">
      <c r="B6545" s="29">
        <f>VLOOKUP($J6541,ASBVs!$A$2:$AP$1041,12,FALSE)</f>
        <v>64</v>
      </c>
      <c r="C6545" s="29">
        <f>VLOOKUP($J6541,ASBVs!$A$2:$AP$1041,14,FALSE)</f>
        <v>69</v>
      </c>
      <c r="D6545" s="29">
        <f>VLOOKUP($J6541,ASBVs!$A$2:$AP$1041,16,FALSE)</f>
        <v>57</v>
      </c>
      <c r="E6545" s="29">
        <f>VLOOKUP($J6541,ASBVs!$A$2:$AP$1041,18,FALSE)</f>
        <v>63</v>
      </c>
      <c r="F6545" s="29">
        <f>VLOOKUP($J6541,ASBVs!$A$2:$AP$1041,20,FALSE)</f>
        <v>64</v>
      </c>
      <c r="G6545" s="29">
        <f>VLOOKUP($J6541,ASBVs!$A$2:$AP$1041,42,FALSE)</f>
        <v>51</v>
      </c>
      <c r="H6545" s="29">
        <f>VLOOKUP($J6541,ASBVs!$A$2:$AP$1041,40,FALSE)</f>
        <v>44</v>
      </c>
      <c r="I6545" s="29">
        <f>VLOOKUP($J6541,ASBVs!$A$2:$AP$1041,22,FALSE)</f>
        <v>56</v>
      </c>
      <c r="J6545" s="29">
        <f>VLOOKUP($J6541,ASBVs!$A$2:$AP$1041,32,FALSE)</f>
        <v>49</v>
      </c>
    </row>
    <row r="6546" spans="2:10" ht="12.6" customHeight="1" x14ac:dyDescent="0.3">
      <c r="B6546" s="31" t="s">
        <v>1089</v>
      </c>
      <c r="C6546" s="27" t="s">
        <v>1090</v>
      </c>
      <c r="D6546" s="27" t="s">
        <v>1091</v>
      </c>
      <c r="E6546" s="27" t="s">
        <v>8</v>
      </c>
      <c r="F6546" s="27" t="s">
        <v>6</v>
      </c>
      <c r="G6546" s="27" t="s">
        <v>7</v>
      </c>
      <c r="H6546" s="27" t="s">
        <v>2638</v>
      </c>
      <c r="I6546" s="85" t="s">
        <v>2700</v>
      </c>
      <c r="J6546" s="86"/>
    </row>
    <row r="6547" spans="2:10" ht="12.6" customHeight="1" x14ac:dyDescent="0.3">
      <c r="B6547" s="30">
        <f>VLOOKUP($J6541,ASBVs!$A$2:$AP$1041,33,FALSE)</f>
        <v>0.06</v>
      </c>
      <c r="C6547" s="30">
        <f>VLOOKUP($J6541,ASBVs!$A$2:$AP$1041,35,FALSE)</f>
        <v>0.33</v>
      </c>
      <c r="D6547" s="30">
        <f>VLOOKUP($J6541,ASBVs!$A$2:$AP$1041,37,FALSE)</f>
        <v>0.01</v>
      </c>
      <c r="E6547" s="32">
        <f>VLOOKUP($J6541,ASBVs!$A$2:$AP$1041,29,FALSE)</f>
        <v>3.89</v>
      </c>
      <c r="F6547" s="32">
        <f>VLOOKUP($J6541,ASBVs!$A$2:$AP$1041,23,FALSE)</f>
        <v>-0.2</v>
      </c>
      <c r="G6547" s="32">
        <f>VLOOKUP($J6541,ASBVs!$A$2:$AP$1041,25,FALSE)</f>
        <v>1.78</v>
      </c>
      <c r="H6547" s="32">
        <f>VLOOKUP($J6541,ASBVs!$A$2:$AP$1041,27,FALSE)</f>
        <v>1.43</v>
      </c>
      <c r="I6547" s="86"/>
      <c r="J6547" s="86"/>
    </row>
    <row r="6548" spans="2:10" ht="12.6" customHeight="1" x14ac:dyDescent="0.3">
      <c r="B6548" s="33">
        <f>VLOOKUP($J6541,ASBVs!$A$2:$AP$1041,34,FALSE)</f>
        <v>38</v>
      </c>
      <c r="C6548" s="33">
        <f>VLOOKUP($J6541,ASBVs!$A$2:$AP$1041,36,FALSE)</f>
        <v>47</v>
      </c>
      <c r="D6548" s="33">
        <f>VLOOKUP($J6541,ASBVs!$A$2:$AP$1041,38,FALSE)</f>
        <v>33</v>
      </c>
      <c r="E6548" s="33">
        <f>VLOOKUP($J6541,ASBVs!$A$2:$AP$1041,30,FALSE)</f>
        <v>59</v>
      </c>
      <c r="F6548" s="33">
        <f>VLOOKUP($J6541,ASBVs!$A$2:$AP$1041,24,FALSE)</f>
        <v>45</v>
      </c>
      <c r="G6548" s="33">
        <f>VLOOKUP($J6541,ASBVs!$A$2:$AP$1041,26,FALSE)</f>
        <v>45</v>
      </c>
      <c r="H6548" s="33">
        <f>VLOOKUP($J6541,ASBVs!$A$2:$AP$1041,28,FALSE)</f>
        <v>49</v>
      </c>
      <c r="I6548" s="99">
        <f>VLOOKUP($J6541,ASBVs!$A$2:$AQ$1041,43,FALSE)</f>
        <v>6.42</v>
      </c>
      <c r="J6548" s="79"/>
    </row>
    <row r="6549" spans="2:10" ht="12.6" customHeight="1" x14ac:dyDescent="0.3">
      <c r="B6549" s="87" t="s">
        <v>2695</v>
      </c>
      <c r="C6549" s="88"/>
      <c r="D6549" s="89" t="s">
        <v>2699</v>
      </c>
      <c r="E6549" s="90"/>
      <c r="F6549" s="91" t="str">
        <f>VLOOKUP($J6541,ASBVs!$A$2:$F$1041,6,FALSE)</f>
        <v xml:space="preserve"> </v>
      </c>
      <c r="G6549" s="34" t="s">
        <v>2669</v>
      </c>
      <c r="H6549" s="35" t="str">
        <f>VLOOKUP($J6541,ASBVs!$A$2:$AU$1041,46,FALSE)</f>
        <v>2</v>
      </c>
      <c r="I6549" s="34" t="s">
        <v>2670</v>
      </c>
      <c r="J6549" s="35" t="str">
        <f>VLOOKUP($J6541,ASBVs!$A$2:$AU$1041,47,FALSE)</f>
        <v>2</v>
      </c>
    </row>
    <row r="6550" spans="2:10" ht="12.6" customHeight="1" x14ac:dyDescent="0.3">
      <c r="B6550" s="93">
        <f>VLOOKUP($J6541,ASBVs!$A$2:$AS$1041,45,FALSE)</f>
        <v>126.56</v>
      </c>
      <c r="C6550" s="94"/>
      <c r="D6550" s="93">
        <f>VLOOKUP($J6541,ASBVs!$A$2:$AS$1041,44,FALSE)</f>
        <v>162.41999999999999</v>
      </c>
      <c r="E6550" s="94"/>
      <c r="F6550" s="92"/>
      <c r="G6550" s="34" t="s">
        <v>2671</v>
      </c>
      <c r="H6550" s="35" t="str">
        <f>VLOOKUP($J6541,ASBVs!$A$2:$AW$1041,48,FALSE)</f>
        <v>3</v>
      </c>
      <c r="I6550" s="34" t="s">
        <v>2672</v>
      </c>
      <c r="J6550" s="35">
        <f>VLOOKUP($J6541,ASBVs!$A$2:$AW$1041,49,FALSE)</f>
        <v>3</v>
      </c>
    </row>
    <row r="6551" spans="2:10" ht="12.6" customHeight="1" x14ac:dyDescent="0.3">
      <c r="B6551" s="36" t="s">
        <v>2696</v>
      </c>
      <c r="C6551" s="95" t="str">
        <f>VLOOKUP($J6541,ASBVs!$A$2:$E$1041,5,FALSE)</f>
        <v>Pen of 2</v>
      </c>
      <c r="D6551" s="96"/>
      <c r="E6551" s="97" t="s">
        <v>2697</v>
      </c>
      <c r="F6551" s="98"/>
      <c r="G6551" s="74"/>
      <c r="H6551" s="75"/>
      <c r="I6551" s="37" t="s">
        <v>2698</v>
      </c>
      <c r="J6551" s="38"/>
    </row>
    <row r="6553" spans="2:10" ht="12.6" customHeight="1" x14ac:dyDescent="0.3">
      <c r="B6553" s="76" t="s">
        <v>2692</v>
      </c>
      <c r="C6553" s="77"/>
      <c r="D6553" s="20" t="str">
        <f>VLOOKUP($J6553,ASBVs!$A$2:$B$1041,2,FALSE)</f>
        <v>224638</v>
      </c>
      <c r="E6553" s="21"/>
      <c r="F6553" s="22" t="str">
        <f>VLOOKUP($J6553,ASBVs!$A$2:$J$1041,10,FALSE)</f>
        <v>Twin</v>
      </c>
      <c r="G6553" s="78" t="str">
        <f>VLOOKUP($J6553,ASBVs!$A$2:$AX$1041,50,FALSE)</f>
        <v xml:space="preserve"> </v>
      </c>
      <c r="H6553" s="79"/>
      <c r="I6553" s="23" t="s">
        <v>2693</v>
      </c>
      <c r="J6553" s="24" t="s">
        <v>2212</v>
      </c>
    </row>
    <row r="6554" spans="2:10" ht="12.6" customHeight="1" x14ac:dyDescent="0.3">
      <c r="B6554" s="25" t="s">
        <v>2694</v>
      </c>
      <c r="C6554" s="80" t="str">
        <f>VLOOKUP($J6553,ASBVs!$A$2:$H$1041,8,FALSE)</f>
        <v>218959</v>
      </c>
      <c r="D6554" s="80"/>
      <c r="E6554" s="81"/>
      <c r="F6554" s="26" t="s">
        <v>2639</v>
      </c>
      <c r="G6554" s="82">
        <f>VLOOKUP($J6553,ASBVs!$A$2:$I$1041,9,FALSE)</f>
        <v>44709</v>
      </c>
      <c r="H6554" s="83"/>
      <c r="I6554" s="83"/>
      <c r="J6554" s="84"/>
    </row>
    <row r="6555" spans="2:10" ht="12.6" customHeight="1" x14ac:dyDescent="0.3">
      <c r="B6555" s="27" t="s">
        <v>0</v>
      </c>
      <c r="C6555" s="28" t="s">
        <v>1</v>
      </c>
      <c r="D6555" s="28" t="s">
        <v>2</v>
      </c>
      <c r="E6555" s="28" t="s">
        <v>3</v>
      </c>
      <c r="F6555" s="27" t="s">
        <v>4</v>
      </c>
      <c r="G6555" s="28" t="s">
        <v>1093</v>
      </c>
      <c r="H6555" s="28" t="s">
        <v>1092</v>
      </c>
      <c r="I6555" s="28" t="s">
        <v>5</v>
      </c>
      <c r="J6555" s="28" t="s">
        <v>2652</v>
      </c>
    </row>
    <row r="6556" spans="2:10" ht="12.6" customHeight="1" x14ac:dyDescent="0.3">
      <c r="B6556" s="29">
        <f>VLOOKUP($J6553,ASBVs!$A$2:$AP$1041,11,FALSE)</f>
        <v>0.48</v>
      </c>
      <c r="C6556" s="29">
        <f>VLOOKUP($J6553,ASBVs!$A$2:$AP$1041,13,FALSE)</f>
        <v>9.36</v>
      </c>
      <c r="D6556" s="29">
        <f>VLOOKUP($J6553,ASBVs!$A$2:$AP$1041,15,FALSE)</f>
        <v>16.09</v>
      </c>
      <c r="E6556" s="29">
        <f>VLOOKUP($J6553,ASBVs!$A$2:$AP$1041,17,FALSE)</f>
        <v>0.05</v>
      </c>
      <c r="F6556" s="29">
        <f>VLOOKUP($J6553,ASBVs!$A$2:$AP$1041,19,FALSE)</f>
        <v>1.93</v>
      </c>
      <c r="G6556" s="39">
        <f>VLOOKUP($J6553,ASBVs!$A$2:$AP$1041,41,FALSE)</f>
        <v>0.5</v>
      </c>
      <c r="H6556" s="39">
        <f>VLOOKUP($J6553,ASBVs!$A$2:$AP$1041,39,FALSE)</f>
        <v>0.28000000000000003</v>
      </c>
      <c r="I6556" s="29">
        <f>VLOOKUP($J6553,ASBVs!$A$2:$AP$1041,21,FALSE)</f>
        <v>0.63</v>
      </c>
      <c r="J6556" s="39">
        <f>VLOOKUP($J6553,ASBVs!$A$2:$AP$1041,31,FALSE)</f>
        <v>0.32</v>
      </c>
    </row>
    <row r="6557" spans="2:10" ht="12.6" customHeight="1" x14ac:dyDescent="0.3">
      <c r="B6557" s="29">
        <f>VLOOKUP($J6553,ASBVs!$A$2:$AP$1041,12,FALSE)</f>
        <v>64</v>
      </c>
      <c r="C6557" s="29">
        <f>VLOOKUP($J6553,ASBVs!$A$2:$AP$1041,14,FALSE)</f>
        <v>70</v>
      </c>
      <c r="D6557" s="29">
        <f>VLOOKUP($J6553,ASBVs!$A$2:$AP$1041,16,FALSE)</f>
        <v>58</v>
      </c>
      <c r="E6557" s="29">
        <f>VLOOKUP($J6553,ASBVs!$A$2:$AP$1041,18,FALSE)</f>
        <v>63</v>
      </c>
      <c r="F6557" s="29">
        <f>VLOOKUP($J6553,ASBVs!$A$2:$AP$1041,20,FALSE)</f>
        <v>64</v>
      </c>
      <c r="G6557" s="29">
        <f>VLOOKUP($J6553,ASBVs!$A$2:$AP$1041,42,FALSE)</f>
        <v>51</v>
      </c>
      <c r="H6557" s="29">
        <f>VLOOKUP($J6553,ASBVs!$A$2:$AP$1041,40,FALSE)</f>
        <v>44</v>
      </c>
      <c r="I6557" s="29">
        <f>VLOOKUP($J6553,ASBVs!$A$2:$AP$1041,22,FALSE)</f>
        <v>55</v>
      </c>
      <c r="J6557" s="29">
        <f>VLOOKUP($J6553,ASBVs!$A$2:$AP$1041,32,FALSE)</f>
        <v>49</v>
      </c>
    </row>
    <row r="6558" spans="2:10" ht="12.6" customHeight="1" x14ac:dyDescent="0.3">
      <c r="B6558" s="31" t="s">
        <v>1089</v>
      </c>
      <c r="C6558" s="27" t="s">
        <v>1090</v>
      </c>
      <c r="D6558" s="27" t="s">
        <v>1091</v>
      </c>
      <c r="E6558" s="27" t="s">
        <v>8</v>
      </c>
      <c r="F6558" s="27" t="s">
        <v>6</v>
      </c>
      <c r="G6558" s="27" t="s">
        <v>7</v>
      </c>
      <c r="H6558" s="27" t="s">
        <v>2638</v>
      </c>
      <c r="I6558" s="85" t="s">
        <v>2700</v>
      </c>
      <c r="J6558" s="86"/>
    </row>
    <row r="6559" spans="2:10" ht="12.6" customHeight="1" x14ac:dyDescent="0.3">
      <c r="B6559" s="30">
        <f>VLOOKUP($J6553,ASBVs!$A$2:$AP$1041,33,FALSE)</f>
        <v>0.04</v>
      </c>
      <c r="C6559" s="30">
        <f>VLOOKUP($J6553,ASBVs!$A$2:$AP$1041,35,FALSE)</f>
        <v>0.23</v>
      </c>
      <c r="D6559" s="30">
        <f>VLOOKUP($J6553,ASBVs!$A$2:$AP$1041,37,FALSE)</f>
        <v>0.04</v>
      </c>
      <c r="E6559" s="32">
        <f>VLOOKUP($J6553,ASBVs!$A$2:$AP$1041,29,FALSE)</f>
        <v>4.79</v>
      </c>
      <c r="F6559" s="32">
        <f>VLOOKUP($J6553,ASBVs!$A$2:$AP$1041,23,FALSE)</f>
        <v>-0.28000000000000003</v>
      </c>
      <c r="G6559" s="32">
        <f>VLOOKUP($J6553,ASBVs!$A$2:$AP$1041,25,FALSE)</f>
        <v>3.59</v>
      </c>
      <c r="H6559" s="32">
        <f>VLOOKUP($J6553,ASBVs!$A$2:$AP$1041,27,FALSE)</f>
        <v>2.15</v>
      </c>
      <c r="I6559" s="86"/>
      <c r="J6559" s="86"/>
    </row>
    <row r="6560" spans="2:10" ht="12.6" customHeight="1" x14ac:dyDescent="0.3">
      <c r="B6560" s="33">
        <f>VLOOKUP($J6553,ASBVs!$A$2:$AP$1041,34,FALSE)</f>
        <v>39</v>
      </c>
      <c r="C6560" s="33">
        <f>VLOOKUP($J6553,ASBVs!$A$2:$AP$1041,36,FALSE)</f>
        <v>47</v>
      </c>
      <c r="D6560" s="33">
        <f>VLOOKUP($J6553,ASBVs!$A$2:$AP$1041,38,FALSE)</f>
        <v>34</v>
      </c>
      <c r="E6560" s="33">
        <f>VLOOKUP($J6553,ASBVs!$A$2:$AP$1041,30,FALSE)</f>
        <v>59</v>
      </c>
      <c r="F6560" s="33">
        <f>VLOOKUP($J6553,ASBVs!$A$2:$AP$1041,24,FALSE)</f>
        <v>45</v>
      </c>
      <c r="G6560" s="33">
        <f>VLOOKUP($J6553,ASBVs!$A$2:$AP$1041,26,FALSE)</f>
        <v>45</v>
      </c>
      <c r="H6560" s="33">
        <f>VLOOKUP($J6553,ASBVs!$A$2:$AP$1041,28,FALSE)</f>
        <v>48</v>
      </c>
      <c r="I6560" s="99">
        <f>VLOOKUP($J6553,ASBVs!$A$2:$AQ$1041,43,FALSE)</f>
        <v>9.99</v>
      </c>
      <c r="J6560" s="79"/>
    </row>
    <row r="6561" spans="2:10" ht="12.6" customHeight="1" x14ac:dyDescent="0.3">
      <c r="B6561" s="87" t="s">
        <v>2695</v>
      </c>
      <c r="C6561" s="88"/>
      <c r="D6561" s="89" t="s">
        <v>2699</v>
      </c>
      <c r="E6561" s="90"/>
      <c r="F6561" s="91" t="str">
        <f>VLOOKUP($J6553,ASBVs!$A$2:$F$1041,6,FALSE)</f>
        <v xml:space="preserve"> </v>
      </c>
      <c r="G6561" s="34" t="s">
        <v>2669</v>
      </c>
      <c r="H6561" s="35" t="str">
        <f>VLOOKUP($J6553,ASBVs!$A$2:$AU$1041,46,FALSE)</f>
        <v>2</v>
      </c>
      <c r="I6561" s="34" t="s">
        <v>2670</v>
      </c>
      <c r="J6561" s="35" t="str">
        <f>VLOOKUP($J6553,ASBVs!$A$2:$AU$1041,47,FALSE)</f>
        <v>1</v>
      </c>
    </row>
    <row r="6562" spans="2:10" ht="12.6" customHeight="1" x14ac:dyDescent="0.3">
      <c r="B6562" s="93">
        <f>VLOOKUP($J6553,ASBVs!$A$2:$AS$1041,45,FALSE)</f>
        <v>127.42</v>
      </c>
      <c r="C6562" s="94"/>
      <c r="D6562" s="93">
        <f>VLOOKUP($J6553,ASBVs!$A$2:$AS$1041,44,FALSE)</f>
        <v>164.82</v>
      </c>
      <c r="E6562" s="94"/>
      <c r="F6562" s="92"/>
      <c r="G6562" s="34" t="s">
        <v>2671</v>
      </c>
      <c r="H6562" s="35" t="str">
        <f>VLOOKUP($J6553,ASBVs!$A$2:$AW$1041,48,FALSE)</f>
        <v>1</v>
      </c>
      <c r="I6562" s="34" t="s">
        <v>2672</v>
      </c>
      <c r="J6562" s="35">
        <f>VLOOKUP($J6553,ASBVs!$A$2:$AW$1041,49,FALSE)</f>
        <v>3</v>
      </c>
    </row>
    <row r="6563" spans="2:10" ht="12.6" customHeight="1" x14ac:dyDescent="0.3">
      <c r="B6563" s="36" t="s">
        <v>2696</v>
      </c>
      <c r="C6563" s="95" t="str">
        <f>VLOOKUP($J6553,ASBVs!$A$2:$E$1041,5,FALSE)</f>
        <v>Pen of 2</v>
      </c>
      <c r="D6563" s="96"/>
      <c r="E6563" s="97" t="s">
        <v>2697</v>
      </c>
      <c r="F6563" s="98"/>
      <c r="G6563" s="74"/>
      <c r="H6563" s="75"/>
      <c r="I6563" s="37" t="s">
        <v>2698</v>
      </c>
      <c r="J6563" s="38"/>
    </row>
    <row r="6565" spans="2:10" ht="12.6" customHeight="1" x14ac:dyDescent="0.3">
      <c r="B6565" s="76" t="s">
        <v>2692</v>
      </c>
      <c r="C6565" s="77"/>
      <c r="D6565" s="20" t="str">
        <f>VLOOKUP($J6565,ASBVs!$A$2:$B$1041,2,FALSE)</f>
        <v>224637</v>
      </c>
      <c r="E6565" s="21"/>
      <c r="F6565" s="22" t="str">
        <f>VLOOKUP($J6565,ASBVs!$A$2:$J$1041,10,FALSE)</f>
        <v>Twin</v>
      </c>
      <c r="G6565" s="78" t="str">
        <f>VLOOKUP($J6565,ASBVs!$A$2:$AX$1041,50,FALSE)</f>
        <v xml:space="preserve"> </v>
      </c>
      <c r="H6565" s="79"/>
      <c r="I6565" s="23" t="s">
        <v>2693</v>
      </c>
      <c r="J6565" s="24" t="s">
        <v>2213</v>
      </c>
    </row>
    <row r="6566" spans="2:10" ht="12.6" customHeight="1" x14ac:dyDescent="0.3">
      <c r="B6566" s="25" t="s">
        <v>2694</v>
      </c>
      <c r="C6566" s="80" t="str">
        <f>VLOOKUP($J6565,ASBVs!$A$2:$H$1041,8,FALSE)</f>
        <v>218959</v>
      </c>
      <c r="D6566" s="80"/>
      <c r="E6566" s="81"/>
      <c r="F6566" s="26" t="s">
        <v>2639</v>
      </c>
      <c r="G6566" s="82">
        <f>VLOOKUP($J6565,ASBVs!$A$2:$I$1041,9,FALSE)</f>
        <v>44709</v>
      </c>
      <c r="H6566" s="83"/>
      <c r="I6566" s="83"/>
      <c r="J6566" s="84"/>
    </row>
    <row r="6567" spans="2:10" ht="12.6" customHeight="1" x14ac:dyDescent="0.3">
      <c r="B6567" s="27" t="s">
        <v>0</v>
      </c>
      <c r="C6567" s="28" t="s">
        <v>1</v>
      </c>
      <c r="D6567" s="28" t="s">
        <v>2</v>
      </c>
      <c r="E6567" s="28" t="s">
        <v>3</v>
      </c>
      <c r="F6567" s="27" t="s">
        <v>4</v>
      </c>
      <c r="G6567" s="28" t="s">
        <v>1093</v>
      </c>
      <c r="H6567" s="28" t="s">
        <v>1092</v>
      </c>
      <c r="I6567" s="28" t="s">
        <v>5</v>
      </c>
      <c r="J6567" s="28" t="s">
        <v>2652</v>
      </c>
    </row>
    <row r="6568" spans="2:10" ht="12.6" customHeight="1" x14ac:dyDescent="0.3">
      <c r="B6568" s="29">
        <f>VLOOKUP($J6565,ASBVs!$A$2:$AP$1041,11,FALSE)</f>
        <v>0.42</v>
      </c>
      <c r="C6568" s="29">
        <f>VLOOKUP($J6565,ASBVs!$A$2:$AP$1041,13,FALSE)</f>
        <v>8.0299999999999994</v>
      </c>
      <c r="D6568" s="29">
        <f>VLOOKUP($J6565,ASBVs!$A$2:$AP$1041,15,FALSE)</f>
        <v>14.32</v>
      </c>
      <c r="E6568" s="29">
        <f>VLOOKUP($J6565,ASBVs!$A$2:$AP$1041,17,FALSE)</f>
        <v>0.26</v>
      </c>
      <c r="F6568" s="29">
        <f>VLOOKUP($J6565,ASBVs!$A$2:$AP$1041,19,FALSE)</f>
        <v>1.87</v>
      </c>
      <c r="G6568" s="39">
        <f>VLOOKUP($J6565,ASBVs!$A$2:$AP$1041,41,FALSE)</f>
        <v>0.5</v>
      </c>
      <c r="H6568" s="39">
        <f>VLOOKUP($J6565,ASBVs!$A$2:$AP$1041,39,FALSE)</f>
        <v>0.28000000000000003</v>
      </c>
      <c r="I6568" s="29">
        <f>VLOOKUP($J6565,ASBVs!$A$2:$AP$1041,21,FALSE)</f>
        <v>0.62</v>
      </c>
      <c r="J6568" s="39">
        <f>VLOOKUP($J6565,ASBVs!$A$2:$AP$1041,31,FALSE)</f>
        <v>0.32</v>
      </c>
    </row>
    <row r="6569" spans="2:10" ht="12.6" customHeight="1" x14ac:dyDescent="0.3">
      <c r="B6569" s="29">
        <f>VLOOKUP($J6565,ASBVs!$A$2:$AP$1041,12,FALSE)</f>
        <v>64</v>
      </c>
      <c r="C6569" s="29">
        <f>VLOOKUP($J6565,ASBVs!$A$2:$AP$1041,14,FALSE)</f>
        <v>70</v>
      </c>
      <c r="D6569" s="29">
        <f>VLOOKUP($J6565,ASBVs!$A$2:$AP$1041,16,FALSE)</f>
        <v>58</v>
      </c>
      <c r="E6569" s="29">
        <f>VLOOKUP($J6565,ASBVs!$A$2:$AP$1041,18,FALSE)</f>
        <v>63</v>
      </c>
      <c r="F6569" s="29">
        <f>VLOOKUP($J6565,ASBVs!$A$2:$AP$1041,20,FALSE)</f>
        <v>64</v>
      </c>
      <c r="G6569" s="29">
        <f>VLOOKUP($J6565,ASBVs!$A$2:$AP$1041,42,FALSE)</f>
        <v>51</v>
      </c>
      <c r="H6569" s="29">
        <f>VLOOKUP($J6565,ASBVs!$A$2:$AP$1041,40,FALSE)</f>
        <v>44</v>
      </c>
      <c r="I6569" s="29">
        <f>VLOOKUP($J6565,ASBVs!$A$2:$AP$1041,22,FALSE)</f>
        <v>55</v>
      </c>
      <c r="J6569" s="29">
        <f>VLOOKUP($J6565,ASBVs!$A$2:$AP$1041,32,FALSE)</f>
        <v>49</v>
      </c>
    </row>
    <row r="6570" spans="2:10" ht="12.6" customHeight="1" x14ac:dyDescent="0.3">
      <c r="B6570" s="31" t="s">
        <v>1089</v>
      </c>
      <c r="C6570" s="27" t="s">
        <v>1090</v>
      </c>
      <c r="D6570" s="27" t="s">
        <v>1091</v>
      </c>
      <c r="E6570" s="27" t="s">
        <v>8</v>
      </c>
      <c r="F6570" s="27" t="s">
        <v>6</v>
      </c>
      <c r="G6570" s="27" t="s">
        <v>7</v>
      </c>
      <c r="H6570" s="27" t="s">
        <v>2638</v>
      </c>
      <c r="I6570" s="85" t="s">
        <v>2700</v>
      </c>
      <c r="J6570" s="86"/>
    </row>
    <row r="6571" spans="2:10" ht="12.6" customHeight="1" x14ac:dyDescent="0.3">
      <c r="B6571" s="30">
        <f>VLOOKUP($J6565,ASBVs!$A$2:$AP$1041,33,FALSE)</f>
        <v>0.04</v>
      </c>
      <c r="C6571" s="30">
        <f>VLOOKUP($J6565,ASBVs!$A$2:$AP$1041,35,FALSE)</f>
        <v>0.23</v>
      </c>
      <c r="D6571" s="30">
        <f>VLOOKUP($J6565,ASBVs!$A$2:$AP$1041,37,FALSE)</f>
        <v>0.04</v>
      </c>
      <c r="E6571" s="32">
        <f>VLOOKUP($J6565,ASBVs!$A$2:$AP$1041,29,FALSE)</f>
        <v>4.09</v>
      </c>
      <c r="F6571" s="32">
        <f>VLOOKUP($J6565,ASBVs!$A$2:$AP$1041,23,FALSE)</f>
        <v>-0.15</v>
      </c>
      <c r="G6571" s="32">
        <f>VLOOKUP($J6565,ASBVs!$A$2:$AP$1041,25,FALSE)</f>
        <v>2.52</v>
      </c>
      <c r="H6571" s="32">
        <f>VLOOKUP($J6565,ASBVs!$A$2:$AP$1041,27,FALSE)</f>
        <v>2.02</v>
      </c>
      <c r="I6571" s="86"/>
      <c r="J6571" s="86"/>
    </row>
    <row r="6572" spans="2:10" ht="12.6" customHeight="1" x14ac:dyDescent="0.3">
      <c r="B6572" s="33">
        <f>VLOOKUP($J6565,ASBVs!$A$2:$AP$1041,34,FALSE)</f>
        <v>39</v>
      </c>
      <c r="C6572" s="33">
        <f>VLOOKUP($J6565,ASBVs!$A$2:$AP$1041,36,FALSE)</f>
        <v>47</v>
      </c>
      <c r="D6572" s="33">
        <f>VLOOKUP($J6565,ASBVs!$A$2:$AP$1041,38,FALSE)</f>
        <v>34</v>
      </c>
      <c r="E6572" s="33">
        <f>VLOOKUP($J6565,ASBVs!$A$2:$AP$1041,30,FALSE)</f>
        <v>59</v>
      </c>
      <c r="F6572" s="33">
        <f>VLOOKUP($J6565,ASBVs!$A$2:$AP$1041,24,FALSE)</f>
        <v>45</v>
      </c>
      <c r="G6572" s="33">
        <f>VLOOKUP($J6565,ASBVs!$A$2:$AP$1041,26,FALSE)</f>
        <v>45</v>
      </c>
      <c r="H6572" s="33">
        <f>VLOOKUP($J6565,ASBVs!$A$2:$AP$1041,28,FALSE)</f>
        <v>48</v>
      </c>
      <c r="I6572" s="99">
        <f>VLOOKUP($J6565,ASBVs!$A$2:$AQ$1041,43,FALSE)</f>
        <v>8.6499999999999986</v>
      </c>
      <c r="J6572" s="79"/>
    </row>
    <row r="6573" spans="2:10" ht="12.6" customHeight="1" x14ac:dyDescent="0.3">
      <c r="B6573" s="87" t="s">
        <v>2695</v>
      </c>
      <c r="C6573" s="88"/>
      <c r="D6573" s="89" t="s">
        <v>2699</v>
      </c>
      <c r="E6573" s="90"/>
      <c r="F6573" s="91" t="str">
        <f>VLOOKUP($J6565,ASBVs!$A$2:$F$1041,6,FALSE)</f>
        <v xml:space="preserve"> </v>
      </c>
      <c r="G6573" s="34" t="s">
        <v>2669</v>
      </c>
      <c r="H6573" s="35" t="str">
        <f>VLOOKUP($J6565,ASBVs!$A$2:$AU$1041,46,FALSE)</f>
        <v>2</v>
      </c>
      <c r="I6573" s="34" t="s">
        <v>2670</v>
      </c>
      <c r="J6573" s="35" t="str">
        <f>VLOOKUP($J6565,ASBVs!$A$2:$AU$1041,47,FALSE)</f>
        <v>3</v>
      </c>
    </row>
    <row r="6574" spans="2:10" ht="12.6" customHeight="1" x14ac:dyDescent="0.3">
      <c r="B6574" s="93">
        <f>VLOOKUP($J6565,ASBVs!$A$2:$AS$1041,45,FALSE)</f>
        <v>126.46</v>
      </c>
      <c r="C6574" s="94"/>
      <c r="D6574" s="93">
        <f>VLOOKUP($J6565,ASBVs!$A$2:$AS$1041,44,FALSE)</f>
        <v>161.08000000000001</v>
      </c>
      <c r="E6574" s="94"/>
      <c r="F6574" s="92"/>
      <c r="G6574" s="34" t="s">
        <v>2671</v>
      </c>
      <c r="H6574" s="35" t="str">
        <f>VLOOKUP($J6565,ASBVs!$A$2:$AW$1041,48,FALSE)</f>
        <v>3</v>
      </c>
      <c r="I6574" s="34" t="s">
        <v>2672</v>
      </c>
      <c r="J6574" s="35">
        <f>VLOOKUP($J6565,ASBVs!$A$2:$AW$1041,49,FALSE)</f>
        <v>3</v>
      </c>
    </row>
    <row r="6575" spans="2:10" ht="12.6" customHeight="1" x14ac:dyDescent="0.3">
      <c r="B6575" s="36" t="s">
        <v>2696</v>
      </c>
      <c r="C6575" s="95" t="str">
        <f>VLOOKUP($J6565,ASBVs!$A$2:$E$1041,5,FALSE)</f>
        <v>Pen of 2</v>
      </c>
      <c r="D6575" s="96"/>
      <c r="E6575" s="97" t="s">
        <v>2697</v>
      </c>
      <c r="F6575" s="98"/>
      <c r="G6575" s="74"/>
      <c r="H6575" s="75"/>
      <c r="I6575" s="37" t="s">
        <v>2698</v>
      </c>
      <c r="J6575" s="38"/>
    </row>
    <row r="6577" spans="2:10" ht="12.6" customHeight="1" x14ac:dyDescent="0.3">
      <c r="B6577" s="76" t="s">
        <v>2692</v>
      </c>
      <c r="C6577" s="77"/>
      <c r="D6577" s="20" t="str">
        <f>VLOOKUP($J6577,ASBVs!$A$2:$B$1041,2,FALSE)</f>
        <v>225022</v>
      </c>
      <c r="E6577" s="21"/>
      <c r="F6577" s="22" t="str">
        <f>VLOOKUP($J6577,ASBVs!$A$2:$J$1041,10,FALSE)</f>
        <v>Triplet</v>
      </c>
      <c r="G6577" s="78" t="str">
        <f>VLOOKUP($J6577,ASBVs!$A$2:$AX$1041,50,FALSE)</f>
        <v xml:space="preserve"> </v>
      </c>
      <c r="H6577" s="79"/>
      <c r="I6577" s="23" t="s">
        <v>2693</v>
      </c>
      <c r="J6577" s="24" t="s">
        <v>2214</v>
      </c>
    </row>
    <row r="6578" spans="2:10" ht="12.6" customHeight="1" x14ac:dyDescent="0.3">
      <c r="B6578" s="25" t="s">
        <v>2694</v>
      </c>
      <c r="C6578" s="80" t="str">
        <f>VLOOKUP($J6577,ASBVs!$A$2:$H$1041,8,FALSE)</f>
        <v>213926</v>
      </c>
      <c r="D6578" s="80"/>
      <c r="E6578" s="81"/>
      <c r="F6578" s="26" t="s">
        <v>2639</v>
      </c>
      <c r="G6578" s="82">
        <f>VLOOKUP($J6577,ASBVs!$A$2:$I$1041,9,FALSE)</f>
        <v>44714</v>
      </c>
      <c r="H6578" s="83"/>
      <c r="I6578" s="83"/>
      <c r="J6578" s="84"/>
    </row>
    <row r="6579" spans="2:10" ht="12.6" customHeight="1" x14ac:dyDescent="0.3">
      <c r="B6579" s="27" t="s">
        <v>0</v>
      </c>
      <c r="C6579" s="28" t="s">
        <v>1</v>
      </c>
      <c r="D6579" s="28" t="s">
        <v>2</v>
      </c>
      <c r="E6579" s="28" t="s">
        <v>3</v>
      </c>
      <c r="F6579" s="27" t="s">
        <v>4</v>
      </c>
      <c r="G6579" s="28" t="s">
        <v>1093</v>
      </c>
      <c r="H6579" s="28" t="s">
        <v>1092</v>
      </c>
      <c r="I6579" s="28" t="s">
        <v>5</v>
      </c>
      <c r="J6579" s="28" t="s">
        <v>2652</v>
      </c>
    </row>
    <row r="6580" spans="2:10" ht="12.6" customHeight="1" x14ac:dyDescent="0.3">
      <c r="B6580" s="29">
        <f>VLOOKUP($J6577,ASBVs!$A$2:$AP$1041,11,FALSE)</f>
        <v>0.35</v>
      </c>
      <c r="C6580" s="29">
        <f>VLOOKUP($J6577,ASBVs!$A$2:$AP$1041,13,FALSE)</f>
        <v>7.17</v>
      </c>
      <c r="D6580" s="29">
        <f>VLOOKUP($J6577,ASBVs!$A$2:$AP$1041,15,FALSE)</f>
        <v>12.62</v>
      </c>
      <c r="E6580" s="29">
        <f>VLOOKUP($J6577,ASBVs!$A$2:$AP$1041,17,FALSE)</f>
        <v>0.28999999999999998</v>
      </c>
      <c r="F6580" s="29">
        <f>VLOOKUP($J6577,ASBVs!$A$2:$AP$1041,19,FALSE)</f>
        <v>2</v>
      </c>
      <c r="G6580" s="39">
        <f>VLOOKUP($J6577,ASBVs!$A$2:$AP$1041,41,FALSE)</f>
        <v>0.52</v>
      </c>
      <c r="H6580" s="39">
        <f>VLOOKUP($J6577,ASBVs!$A$2:$AP$1041,39,FALSE)</f>
        <v>0.38</v>
      </c>
      <c r="I6580" s="29">
        <f>VLOOKUP($J6577,ASBVs!$A$2:$AP$1041,21,FALSE)</f>
        <v>0.09</v>
      </c>
      <c r="J6580" s="39">
        <f>VLOOKUP($J6577,ASBVs!$A$2:$AP$1041,31,FALSE)</f>
        <v>0.3</v>
      </c>
    </row>
    <row r="6581" spans="2:10" ht="12.6" customHeight="1" x14ac:dyDescent="0.3">
      <c r="B6581" s="29">
        <f>VLOOKUP($J6577,ASBVs!$A$2:$AP$1041,12,FALSE)</f>
        <v>66</v>
      </c>
      <c r="C6581" s="29">
        <f>VLOOKUP($J6577,ASBVs!$A$2:$AP$1041,14,FALSE)</f>
        <v>69</v>
      </c>
      <c r="D6581" s="29">
        <f>VLOOKUP($J6577,ASBVs!$A$2:$AP$1041,16,FALSE)</f>
        <v>58</v>
      </c>
      <c r="E6581" s="29">
        <f>VLOOKUP($J6577,ASBVs!$A$2:$AP$1041,18,FALSE)</f>
        <v>63</v>
      </c>
      <c r="F6581" s="29">
        <f>VLOOKUP($J6577,ASBVs!$A$2:$AP$1041,20,FALSE)</f>
        <v>64</v>
      </c>
      <c r="G6581" s="29">
        <f>VLOOKUP($J6577,ASBVs!$A$2:$AP$1041,42,FALSE)</f>
        <v>52</v>
      </c>
      <c r="H6581" s="29">
        <f>VLOOKUP($J6577,ASBVs!$A$2:$AP$1041,40,FALSE)</f>
        <v>45</v>
      </c>
      <c r="I6581" s="29">
        <f>VLOOKUP($J6577,ASBVs!$A$2:$AP$1041,22,FALSE)</f>
        <v>53</v>
      </c>
      <c r="J6581" s="29">
        <f>VLOOKUP($J6577,ASBVs!$A$2:$AP$1041,32,FALSE)</f>
        <v>50</v>
      </c>
    </row>
    <row r="6582" spans="2:10" ht="12.6" customHeight="1" x14ac:dyDescent="0.3">
      <c r="B6582" s="31" t="s">
        <v>1089</v>
      </c>
      <c r="C6582" s="27" t="s">
        <v>1090</v>
      </c>
      <c r="D6582" s="27" t="s">
        <v>1091</v>
      </c>
      <c r="E6582" s="27" t="s">
        <v>8</v>
      </c>
      <c r="F6582" s="27" t="s">
        <v>6</v>
      </c>
      <c r="G6582" s="27" t="s">
        <v>7</v>
      </c>
      <c r="H6582" s="27" t="s">
        <v>2638</v>
      </c>
      <c r="I6582" s="85" t="s">
        <v>2700</v>
      </c>
      <c r="J6582" s="86"/>
    </row>
    <row r="6583" spans="2:10" ht="12.6" customHeight="1" x14ac:dyDescent="0.3">
      <c r="B6583" s="30">
        <f>VLOOKUP($J6577,ASBVs!$A$2:$AP$1041,33,FALSE)</f>
        <v>0.05</v>
      </c>
      <c r="C6583" s="30">
        <f>VLOOKUP($J6577,ASBVs!$A$2:$AP$1041,35,FALSE)</f>
        <v>0.4</v>
      </c>
      <c r="D6583" s="30">
        <f>VLOOKUP($J6577,ASBVs!$A$2:$AP$1041,37,FALSE)</f>
        <v>1E-3</v>
      </c>
      <c r="E6583" s="32">
        <f>VLOOKUP($J6577,ASBVs!$A$2:$AP$1041,29,FALSE)</f>
        <v>3.76</v>
      </c>
      <c r="F6583" s="32">
        <f>VLOOKUP($J6577,ASBVs!$A$2:$AP$1041,23,FALSE)</f>
        <v>-0.14000000000000001</v>
      </c>
      <c r="G6583" s="32">
        <f>VLOOKUP($J6577,ASBVs!$A$2:$AP$1041,25,FALSE)</f>
        <v>1.71</v>
      </c>
      <c r="H6583" s="32">
        <f>VLOOKUP($J6577,ASBVs!$A$2:$AP$1041,27,FALSE)</f>
        <v>2.09</v>
      </c>
      <c r="I6583" s="86"/>
      <c r="J6583" s="86"/>
    </row>
    <row r="6584" spans="2:10" ht="12.6" customHeight="1" x14ac:dyDescent="0.3">
      <c r="B6584" s="33">
        <f>VLOOKUP($J6577,ASBVs!$A$2:$AP$1041,34,FALSE)</f>
        <v>41</v>
      </c>
      <c r="C6584" s="33">
        <f>VLOOKUP($J6577,ASBVs!$A$2:$AP$1041,36,FALSE)</f>
        <v>48</v>
      </c>
      <c r="D6584" s="33">
        <f>VLOOKUP($J6577,ASBVs!$A$2:$AP$1041,38,FALSE)</f>
        <v>35</v>
      </c>
      <c r="E6584" s="33">
        <f>VLOOKUP($J6577,ASBVs!$A$2:$AP$1041,30,FALSE)</f>
        <v>59</v>
      </c>
      <c r="F6584" s="33">
        <f>VLOOKUP($J6577,ASBVs!$A$2:$AP$1041,24,FALSE)</f>
        <v>47</v>
      </c>
      <c r="G6584" s="33">
        <f>VLOOKUP($J6577,ASBVs!$A$2:$AP$1041,26,FALSE)</f>
        <v>46</v>
      </c>
      <c r="H6584" s="33">
        <f>VLOOKUP($J6577,ASBVs!$A$2:$AP$1041,28,FALSE)</f>
        <v>50</v>
      </c>
      <c r="I6584" s="99">
        <f>VLOOKUP($J6577,ASBVs!$A$2:$AQ$1041,43,FALSE)</f>
        <v>7.26</v>
      </c>
      <c r="J6584" s="79"/>
    </row>
    <row r="6585" spans="2:10" ht="12.6" customHeight="1" x14ac:dyDescent="0.3">
      <c r="B6585" s="87" t="s">
        <v>2695</v>
      </c>
      <c r="C6585" s="88"/>
      <c r="D6585" s="89" t="s">
        <v>2699</v>
      </c>
      <c r="E6585" s="90"/>
      <c r="F6585" s="91" t="str">
        <f>VLOOKUP($J6577,ASBVs!$A$2:$F$1041,6,FALSE)</f>
        <v xml:space="preserve">Young Gun </v>
      </c>
      <c r="G6585" s="34" t="s">
        <v>2669</v>
      </c>
      <c r="H6585" s="35" t="str">
        <f>VLOOKUP($J6577,ASBVs!$A$2:$AU$1041,46,FALSE)</f>
        <v>2</v>
      </c>
      <c r="I6585" s="34" t="s">
        <v>2670</v>
      </c>
      <c r="J6585" s="35" t="str">
        <f>VLOOKUP($J6577,ASBVs!$A$2:$AU$1041,47,FALSE)</f>
        <v>3</v>
      </c>
    </row>
    <row r="6586" spans="2:10" ht="12.6" customHeight="1" x14ac:dyDescent="0.3">
      <c r="B6586" s="93">
        <f>VLOOKUP($J6577,ASBVs!$A$2:$AS$1041,45,FALSE)</f>
        <v>128.80000000000001</v>
      </c>
      <c r="C6586" s="94"/>
      <c r="D6586" s="93">
        <f>VLOOKUP($J6577,ASBVs!$A$2:$AS$1041,44,FALSE)</f>
        <v>169.25</v>
      </c>
      <c r="E6586" s="94"/>
      <c r="F6586" s="92"/>
      <c r="G6586" s="34" t="s">
        <v>2671</v>
      </c>
      <c r="H6586" s="35" t="str">
        <f>VLOOKUP($J6577,ASBVs!$A$2:$AW$1041,48,FALSE)</f>
        <v>2</v>
      </c>
      <c r="I6586" s="34" t="s">
        <v>2672</v>
      </c>
      <c r="J6586" s="35">
        <f>VLOOKUP($J6577,ASBVs!$A$2:$AW$1041,49,FALSE)</f>
        <v>3</v>
      </c>
    </row>
    <row r="6587" spans="2:10" ht="12.6" customHeight="1" x14ac:dyDescent="0.3">
      <c r="B6587" s="36" t="s">
        <v>2696</v>
      </c>
      <c r="C6587" s="95" t="str">
        <f>VLOOKUP($J6577,ASBVs!$A$2:$E$1041,5,FALSE)</f>
        <v>Pen of 2</v>
      </c>
      <c r="D6587" s="96"/>
      <c r="E6587" s="97" t="s">
        <v>2697</v>
      </c>
      <c r="F6587" s="98"/>
      <c r="G6587" s="74"/>
      <c r="H6587" s="75"/>
      <c r="I6587" s="37" t="s">
        <v>2698</v>
      </c>
      <c r="J6587" s="38"/>
    </row>
    <row r="6589" spans="2:10" ht="12.6" customHeight="1" x14ac:dyDescent="0.3">
      <c r="B6589" s="76" t="s">
        <v>2692</v>
      </c>
      <c r="C6589" s="77"/>
      <c r="D6589" s="20" t="str">
        <f>VLOOKUP($J6589,ASBVs!$A$2:$B$1041,2,FALSE)</f>
        <v>225021</v>
      </c>
      <c r="E6589" s="21"/>
      <c r="F6589" s="22" t="str">
        <f>VLOOKUP($J6589,ASBVs!$A$2:$J$1041,10,FALSE)</f>
        <v>Triplet</v>
      </c>
      <c r="G6589" s="78" t="str">
        <f>VLOOKUP($J6589,ASBVs!$A$2:$AX$1041,50,FALSE)</f>
        <v xml:space="preserve"> </v>
      </c>
      <c r="H6589" s="79"/>
      <c r="I6589" s="23" t="s">
        <v>2693</v>
      </c>
      <c r="J6589" s="24" t="s">
        <v>2215</v>
      </c>
    </row>
    <row r="6590" spans="2:10" ht="12.6" customHeight="1" x14ac:dyDescent="0.3">
      <c r="B6590" s="25" t="s">
        <v>2694</v>
      </c>
      <c r="C6590" s="80" t="str">
        <f>VLOOKUP($J6589,ASBVs!$A$2:$H$1041,8,FALSE)</f>
        <v>213926</v>
      </c>
      <c r="D6590" s="80"/>
      <c r="E6590" s="81"/>
      <c r="F6590" s="26" t="s">
        <v>2639</v>
      </c>
      <c r="G6590" s="82">
        <f>VLOOKUP($J6589,ASBVs!$A$2:$I$1041,9,FALSE)</f>
        <v>44714</v>
      </c>
      <c r="H6590" s="83"/>
      <c r="I6590" s="83"/>
      <c r="J6590" s="84"/>
    </row>
    <row r="6591" spans="2:10" ht="12.6" customHeight="1" x14ac:dyDescent="0.3">
      <c r="B6591" s="27" t="s">
        <v>0</v>
      </c>
      <c r="C6591" s="28" t="s">
        <v>1</v>
      </c>
      <c r="D6591" s="28" t="s">
        <v>2</v>
      </c>
      <c r="E6591" s="28" t="s">
        <v>3</v>
      </c>
      <c r="F6591" s="27" t="s">
        <v>4</v>
      </c>
      <c r="G6591" s="28" t="s">
        <v>1093</v>
      </c>
      <c r="H6591" s="28" t="s">
        <v>1092</v>
      </c>
      <c r="I6591" s="28" t="s">
        <v>5</v>
      </c>
      <c r="J6591" s="28" t="s">
        <v>2652</v>
      </c>
    </row>
    <row r="6592" spans="2:10" ht="12.6" customHeight="1" x14ac:dyDescent="0.3">
      <c r="B6592" s="29">
        <f>VLOOKUP($J6589,ASBVs!$A$2:$AP$1041,11,FALSE)</f>
        <v>0.4</v>
      </c>
      <c r="C6592" s="29">
        <f>VLOOKUP($J6589,ASBVs!$A$2:$AP$1041,13,FALSE)</f>
        <v>7.37</v>
      </c>
      <c r="D6592" s="29">
        <f>VLOOKUP($J6589,ASBVs!$A$2:$AP$1041,15,FALSE)</f>
        <v>12.88</v>
      </c>
      <c r="E6592" s="29">
        <f>VLOOKUP($J6589,ASBVs!$A$2:$AP$1041,17,FALSE)</f>
        <v>0.2</v>
      </c>
      <c r="F6592" s="29">
        <f>VLOOKUP($J6589,ASBVs!$A$2:$AP$1041,19,FALSE)</f>
        <v>1.96</v>
      </c>
      <c r="G6592" s="39">
        <f>VLOOKUP($J6589,ASBVs!$A$2:$AP$1041,41,FALSE)</f>
        <v>0.52</v>
      </c>
      <c r="H6592" s="39">
        <f>VLOOKUP($J6589,ASBVs!$A$2:$AP$1041,39,FALSE)</f>
        <v>0.38</v>
      </c>
      <c r="I6592" s="29">
        <f>VLOOKUP($J6589,ASBVs!$A$2:$AP$1041,21,FALSE)</f>
        <v>0.09</v>
      </c>
      <c r="J6592" s="39">
        <f>VLOOKUP($J6589,ASBVs!$A$2:$AP$1041,31,FALSE)</f>
        <v>0.3</v>
      </c>
    </row>
    <row r="6593" spans="2:10" ht="12.6" customHeight="1" x14ac:dyDescent="0.3">
      <c r="B6593" s="29">
        <f>VLOOKUP($J6589,ASBVs!$A$2:$AP$1041,12,FALSE)</f>
        <v>66</v>
      </c>
      <c r="C6593" s="29">
        <f>VLOOKUP($J6589,ASBVs!$A$2:$AP$1041,14,FALSE)</f>
        <v>69</v>
      </c>
      <c r="D6593" s="29">
        <f>VLOOKUP($J6589,ASBVs!$A$2:$AP$1041,16,FALSE)</f>
        <v>58</v>
      </c>
      <c r="E6593" s="29">
        <f>VLOOKUP($J6589,ASBVs!$A$2:$AP$1041,18,FALSE)</f>
        <v>63</v>
      </c>
      <c r="F6593" s="29">
        <f>VLOOKUP($J6589,ASBVs!$A$2:$AP$1041,20,FALSE)</f>
        <v>64</v>
      </c>
      <c r="G6593" s="29">
        <f>VLOOKUP($J6589,ASBVs!$A$2:$AP$1041,42,FALSE)</f>
        <v>52</v>
      </c>
      <c r="H6593" s="29">
        <f>VLOOKUP($J6589,ASBVs!$A$2:$AP$1041,40,FALSE)</f>
        <v>45</v>
      </c>
      <c r="I6593" s="29">
        <f>VLOOKUP($J6589,ASBVs!$A$2:$AP$1041,22,FALSE)</f>
        <v>53</v>
      </c>
      <c r="J6593" s="29">
        <f>VLOOKUP($J6589,ASBVs!$A$2:$AP$1041,32,FALSE)</f>
        <v>50</v>
      </c>
    </row>
    <row r="6594" spans="2:10" ht="12.6" customHeight="1" x14ac:dyDescent="0.3">
      <c r="B6594" s="31" t="s">
        <v>1089</v>
      </c>
      <c r="C6594" s="27" t="s">
        <v>1090</v>
      </c>
      <c r="D6594" s="27" t="s">
        <v>1091</v>
      </c>
      <c r="E6594" s="27" t="s">
        <v>8</v>
      </c>
      <c r="F6594" s="27" t="s">
        <v>6</v>
      </c>
      <c r="G6594" s="27" t="s">
        <v>7</v>
      </c>
      <c r="H6594" s="27" t="s">
        <v>2638</v>
      </c>
      <c r="I6594" s="85" t="s">
        <v>2700</v>
      </c>
      <c r="J6594" s="86"/>
    </row>
    <row r="6595" spans="2:10" ht="12.6" customHeight="1" x14ac:dyDescent="0.3">
      <c r="B6595" s="30">
        <f>VLOOKUP($J6589,ASBVs!$A$2:$AP$1041,33,FALSE)</f>
        <v>0.05</v>
      </c>
      <c r="C6595" s="30">
        <f>VLOOKUP($J6589,ASBVs!$A$2:$AP$1041,35,FALSE)</f>
        <v>0.4</v>
      </c>
      <c r="D6595" s="30">
        <f>VLOOKUP($J6589,ASBVs!$A$2:$AP$1041,37,FALSE)</f>
        <v>1E-3</v>
      </c>
      <c r="E6595" s="32">
        <f>VLOOKUP($J6589,ASBVs!$A$2:$AP$1041,29,FALSE)</f>
        <v>3.88</v>
      </c>
      <c r="F6595" s="32">
        <f>VLOOKUP($J6589,ASBVs!$A$2:$AP$1041,23,FALSE)</f>
        <v>-0.16</v>
      </c>
      <c r="G6595" s="32">
        <f>VLOOKUP($J6589,ASBVs!$A$2:$AP$1041,25,FALSE)</f>
        <v>1.83</v>
      </c>
      <c r="H6595" s="32">
        <f>VLOOKUP($J6589,ASBVs!$A$2:$AP$1041,27,FALSE)</f>
        <v>2.0699999999999998</v>
      </c>
      <c r="I6595" s="86"/>
      <c r="J6595" s="86"/>
    </row>
    <row r="6596" spans="2:10" ht="12.6" customHeight="1" x14ac:dyDescent="0.3">
      <c r="B6596" s="33">
        <f>VLOOKUP($J6589,ASBVs!$A$2:$AP$1041,34,FALSE)</f>
        <v>41</v>
      </c>
      <c r="C6596" s="33">
        <f>VLOOKUP($J6589,ASBVs!$A$2:$AP$1041,36,FALSE)</f>
        <v>48</v>
      </c>
      <c r="D6596" s="33">
        <f>VLOOKUP($J6589,ASBVs!$A$2:$AP$1041,38,FALSE)</f>
        <v>35</v>
      </c>
      <c r="E6596" s="33">
        <f>VLOOKUP($J6589,ASBVs!$A$2:$AP$1041,30,FALSE)</f>
        <v>59</v>
      </c>
      <c r="F6596" s="33">
        <f>VLOOKUP($J6589,ASBVs!$A$2:$AP$1041,24,FALSE)</f>
        <v>47</v>
      </c>
      <c r="G6596" s="33">
        <f>VLOOKUP($J6589,ASBVs!$A$2:$AP$1041,26,FALSE)</f>
        <v>46</v>
      </c>
      <c r="H6596" s="33">
        <f>VLOOKUP($J6589,ASBVs!$A$2:$AP$1041,28,FALSE)</f>
        <v>50</v>
      </c>
      <c r="I6596" s="99">
        <f>VLOOKUP($J6589,ASBVs!$A$2:$AQ$1041,43,FALSE)</f>
        <v>7.46</v>
      </c>
      <c r="J6596" s="79"/>
    </row>
    <row r="6597" spans="2:10" ht="12.6" customHeight="1" x14ac:dyDescent="0.3">
      <c r="B6597" s="87" t="s">
        <v>2695</v>
      </c>
      <c r="C6597" s="88"/>
      <c r="D6597" s="89" t="s">
        <v>2699</v>
      </c>
      <c r="E6597" s="90"/>
      <c r="F6597" s="91" t="str">
        <f>VLOOKUP($J6589,ASBVs!$A$2:$F$1041,6,FALSE)</f>
        <v xml:space="preserve">Young Gun </v>
      </c>
      <c r="G6597" s="34" t="s">
        <v>2669</v>
      </c>
      <c r="H6597" s="35" t="str">
        <f>VLOOKUP($J6589,ASBVs!$A$2:$AU$1041,46,FALSE)</f>
        <v>2</v>
      </c>
      <c r="I6597" s="34" t="s">
        <v>2670</v>
      </c>
      <c r="J6597" s="35" t="str">
        <f>VLOOKUP($J6589,ASBVs!$A$2:$AU$1041,47,FALSE)</f>
        <v>2</v>
      </c>
    </row>
    <row r="6598" spans="2:10" ht="12.6" customHeight="1" x14ac:dyDescent="0.3">
      <c r="B6598" s="93">
        <f>VLOOKUP($J6589,ASBVs!$A$2:$AS$1041,45,FALSE)</f>
        <v>128.93</v>
      </c>
      <c r="C6598" s="94"/>
      <c r="D6598" s="93">
        <f>VLOOKUP($J6589,ASBVs!$A$2:$AS$1041,44,FALSE)</f>
        <v>169.57</v>
      </c>
      <c r="E6598" s="94"/>
      <c r="F6598" s="92"/>
      <c r="G6598" s="34" t="s">
        <v>2671</v>
      </c>
      <c r="H6598" s="35" t="str">
        <f>VLOOKUP($J6589,ASBVs!$A$2:$AW$1041,48,FALSE)</f>
        <v>1</v>
      </c>
      <c r="I6598" s="34" t="s">
        <v>2672</v>
      </c>
      <c r="J6598" s="35">
        <f>VLOOKUP($J6589,ASBVs!$A$2:$AW$1041,49,FALSE)</f>
        <v>3</v>
      </c>
    </row>
    <row r="6599" spans="2:10" ht="12.6" customHeight="1" x14ac:dyDescent="0.3">
      <c r="B6599" s="36" t="s">
        <v>2696</v>
      </c>
      <c r="C6599" s="95" t="str">
        <f>VLOOKUP($J6589,ASBVs!$A$2:$E$1041,5,FALSE)</f>
        <v>Pen of 2</v>
      </c>
      <c r="D6599" s="96"/>
      <c r="E6599" s="97" t="s">
        <v>2697</v>
      </c>
      <c r="F6599" s="98"/>
      <c r="G6599" s="74"/>
      <c r="H6599" s="75"/>
      <c r="I6599" s="37" t="s">
        <v>2698</v>
      </c>
      <c r="J6599" s="38"/>
    </row>
    <row r="6601" spans="2:10" ht="12.6" customHeight="1" x14ac:dyDescent="0.3">
      <c r="B6601" s="76" t="s">
        <v>2692</v>
      </c>
      <c r="C6601" s="77"/>
      <c r="D6601" s="20" t="str">
        <f>VLOOKUP($J6601,ASBVs!$A$2:$B$1041,2,FALSE)</f>
        <v>225004</v>
      </c>
      <c r="E6601" s="21"/>
      <c r="F6601" s="22" t="str">
        <f>VLOOKUP($J6601,ASBVs!$A$2:$J$1041,10,FALSE)</f>
        <v>Twin</v>
      </c>
      <c r="G6601" s="78" t="str">
        <f>VLOOKUP($J6601,ASBVs!$A$2:$AX$1041,50,FALSE)</f>
        <v xml:space="preserve"> </v>
      </c>
      <c r="H6601" s="79"/>
      <c r="I6601" s="23" t="s">
        <v>2693</v>
      </c>
      <c r="J6601" s="24" t="s">
        <v>2216</v>
      </c>
    </row>
    <row r="6602" spans="2:10" ht="12.6" customHeight="1" x14ac:dyDescent="0.3">
      <c r="B6602" s="25" t="s">
        <v>2694</v>
      </c>
      <c r="C6602" s="80" t="str">
        <f>VLOOKUP($J6601,ASBVs!$A$2:$H$1041,8,FALSE)</f>
        <v>184292</v>
      </c>
      <c r="D6602" s="80"/>
      <c r="E6602" s="81"/>
      <c r="F6602" s="26" t="s">
        <v>2639</v>
      </c>
      <c r="G6602" s="82">
        <f>VLOOKUP($J6601,ASBVs!$A$2:$I$1041,9,FALSE)</f>
        <v>44713</v>
      </c>
      <c r="H6602" s="83"/>
      <c r="I6602" s="83"/>
      <c r="J6602" s="84"/>
    </row>
    <row r="6603" spans="2:10" ht="12.6" customHeight="1" x14ac:dyDescent="0.3">
      <c r="B6603" s="27" t="s">
        <v>0</v>
      </c>
      <c r="C6603" s="28" t="s">
        <v>1</v>
      </c>
      <c r="D6603" s="28" t="s">
        <v>2</v>
      </c>
      <c r="E6603" s="28" t="s">
        <v>3</v>
      </c>
      <c r="F6603" s="27" t="s">
        <v>4</v>
      </c>
      <c r="G6603" s="28" t="s">
        <v>1093</v>
      </c>
      <c r="H6603" s="28" t="s">
        <v>1092</v>
      </c>
      <c r="I6603" s="28" t="s">
        <v>5</v>
      </c>
      <c r="J6603" s="28" t="s">
        <v>2652</v>
      </c>
    </row>
    <row r="6604" spans="2:10" ht="12.6" customHeight="1" x14ac:dyDescent="0.3">
      <c r="B6604" s="29">
        <f>VLOOKUP($J6601,ASBVs!$A$2:$AP$1041,11,FALSE)</f>
        <v>0.56000000000000005</v>
      </c>
      <c r="C6604" s="29">
        <f>VLOOKUP($J6601,ASBVs!$A$2:$AP$1041,13,FALSE)</f>
        <v>7.91</v>
      </c>
      <c r="D6604" s="29">
        <f>VLOOKUP($J6601,ASBVs!$A$2:$AP$1041,15,FALSE)</f>
        <v>13.15</v>
      </c>
      <c r="E6604" s="29">
        <f>VLOOKUP($J6601,ASBVs!$A$2:$AP$1041,17,FALSE)</f>
        <v>0.15</v>
      </c>
      <c r="F6604" s="29">
        <f>VLOOKUP($J6601,ASBVs!$A$2:$AP$1041,19,FALSE)</f>
        <v>1.9</v>
      </c>
      <c r="G6604" s="39">
        <f>VLOOKUP($J6601,ASBVs!$A$2:$AP$1041,41,FALSE)</f>
        <v>0.46</v>
      </c>
      <c r="H6604" s="39">
        <f>VLOOKUP($J6601,ASBVs!$A$2:$AP$1041,39,FALSE)</f>
        <v>0.35</v>
      </c>
      <c r="I6604" s="29">
        <f>VLOOKUP($J6601,ASBVs!$A$2:$AP$1041,21,FALSE)</f>
        <v>-0.6</v>
      </c>
      <c r="J6604" s="39">
        <f>VLOOKUP($J6601,ASBVs!$A$2:$AP$1041,31,FALSE)</f>
        <v>0.31</v>
      </c>
    </row>
    <row r="6605" spans="2:10" ht="12.6" customHeight="1" x14ac:dyDescent="0.3">
      <c r="B6605" s="29">
        <f>VLOOKUP($J6601,ASBVs!$A$2:$AP$1041,12,FALSE)</f>
        <v>66</v>
      </c>
      <c r="C6605" s="29">
        <f>VLOOKUP($J6601,ASBVs!$A$2:$AP$1041,14,FALSE)</f>
        <v>70</v>
      </c>
      <c r="D6605" s="29">
        <f>VLOOKUP($J6601,ASBVs!$A$2:$AP$1041,16,FALSE)</f>
        <v>64</v>
      </c>
      <c r="E6605" s="29">
        <f>VLOOKUP($J6601,ASBVs!$A$2:$AP$1041,18,FALSE)</f>
        <v>66</v>
      </c>
      <c r="F6605" s="29">
        <f>VLOOKUP($J6601,ASBVs!$A$2:$AP$1041,20,FALSE)</f>
        <v>66</v>
      </c>
      <c r="G6605" s="29">
        <f>VLOOKUP($J6601,ASBVs!$A$2:$AP$1041,42,FALSE)</f>
        <v>59</v>
      </c>
      <c r="H6605" s="29">
        <f>VLOOKUP($J6601,ASBVs!$A$2:$AP$1041,40,FALSE)</f>
        <v>51</v>
      </c>
      <c r="I6605" s="29">
        <f>VLOOKUP($J6601,ASBVs!$A$2:$AP$1041,22,FALSE)</f>
        <v>64</v>
      </c>
      <c r="J6605" s="29">
        <f>VLOOKUP($J6601,ASBVs!$A$2:$AP$1041,32,FALSE)</f>
        <v>57</v>
      </c>
    </row>
    <row r="6606" spans="2:10" ht="12.6" customHeight="1" x14ac:dyDescent="0.3">
      <c r="B6606" s="31" t="s">
        <v>1089</v>
      </c>
      <c r="C6606" s="27" t="s">
        <v>1090</v>
      </c>
      <c r="D6606" s="27" t="s">
        <v>1091</v>
      </c>
      <c r="E6606" s="27" t="s">
        <v>8</v>
      </c>
      <c r="F6606" s="27" t="s">
        <v>6</v>
      </c>
      <c r="G6606" s="27" t="s">
        <v>7</v>
      </c>
      <c r="H6606" s="27" t="s">
        <v>2638</v>
      </c>
      <c r="I6606" s="85" t="s">
        <v>2700</v>
      </c>
      <c r="J6606" s="86"/>
    </row>
    <row r="6607" spans="2:10" ht="12.6" customHeight="1" x14ac:dyDescent="0.3">
      <c r="B6607" s="30">
        <f>VLOOKUP($J6601,ASBVs!$A$2:$AP$1041,33,FALSE)</f>
        <v>7.0000000000000007E-2</v>
      </c>
      <c r="C6607" s="30">
        <f>VLOOKUP($J6601,ASBVs!$A$2:$AP$1041,35,FALSE)</f>
        <v>0.31</v>
      </c>
      <c r="D6607" s="30">
        <f>VLOOKUP($J6601,ASBVs!$A$2:$AP$1041,37,FALSE)</f>
        <v>0.01</v>
      </c>
      <c r="E6607" s="32">
        <f>VLOOKUP($J6601,ASBVs!$A$2:$AP$1041,29,FALSE)</f>
        <v>4.46</v>
      </c>
      <c r="F6607" s="32">
        <f>VLOOKUP($J6601,ASBVs!$A$2:$AP$1041,23,FALSE)</f>
        <v>-0.3</v>
      </c>
      <c r="G6607" s="32">
        <f>VLOOKUP($J6601,ASBVs!$A$2:$AP$1041,25,FALSE)</f>
        <v>4.4800000000000004</v>
      </c>
      <c r="H6607" s="32">
        <f>VLOOKUP($J6601,ASBVs!$A$2:$AP$1041,27,FALSE)</f>
        <v>1.83</v>
      </c>
      <c r="I6607" s="86"/>
      <c r="J6607" s="86"/>
    </row>
    <row r="6608" spans="2:10" ht="12.6" customHeight="1" x14ac:dyDescent="0.3">
      <c r="B6608" s="33">
        <f>VLOOKUP($J6601,ASBVs!$A$2:$AP$1041,34,FALSE)</f>
        <v>45</v>
      </c>
      <c r="C6608" s="33">
        <f>VLOOKUP($J6601,ASBVs!$A$2:$AP$1041,36,FALSE)</f>
        <v>54</v>
      </c>
      <c r="D6608" s="33">
        <f>VLOOKUP($J6601,ASBVs!$A$2:$AP$1041,38,FALSE)</f>
        <v>38</v>
      </c>
      <c r="E6608" s="33">
        <f>VLOOKUP($J6601,ASBVs!$A$2:$AP$1041,30,FALSE)</f>
        <v>62</v>
      </c>
      <c r="F6608" s="33">
        <f>VLOOKUP($J6601,ASBVs!$A$2:$AP$1041,24,FALSE)</f>
        <v>50</v>
      </c>
      <c r="G6608" s="33">
        <f>VLOOKUP($J6601,ASBVs!$A$2:$AP$1041,26,FALSE)</f>
        <v>50</v>
      </c>
      <c r="H6608" s="33">
        <f>VLOOKUP($J6601,ASBVs!$A$2:$AP$1041,28,FALSE)</f>
        <v>53</v>
      </c>
      <c r="I6608" s="99">
        <f>VLOOKUP($J6601,ASBVs!$A$2:$AQ$1041,43,FALSE)</f>
        <v>7.3100000000000005</v>
      </c>
      <c r="J6608" s="79"/>
    </row>
    <row r="6609" spans="2:10" ht="12.6" customHeight="1" x14ac:dyDescent="0.3">
      <c r="B6609" s="87" t="s">
        <v>2695</v>
      </c>
      <c r="C6609" s="88"/>
      <c r="D6609" s="89" t="s">
        <v>2699</v>
      </c>
      <c r="E6609" s="90"/>
      <c r="F6609" s="91" t="str">
        <f>VLOOKUP($J6601,ASBVs!$A$2:$F$1041,6,FALSE)</f>
        <v xml:space="preserve">Young Gun </v>
      </c>
      <c r="G6609" s="34" t="s">
        <v>2669</v>
      </c>
      <c r="H6609" s="35" t="str">
        <f>VLOOKUP($J6601,ASBVs!$A$2:$AU$1041,46,FALSE)</f>
        <v>2</v>
      </c>
      <c r="I6609" s="34" t="s">
        <v>2670</v>
      </c>
      <c r="J6609" s="35" t="str">
        <f>VLOOKUP($J6601,ASBVs!$A$2:$AU$1041,47,FALSE)</f>
        <v>2</v>
      </c>
    </row>
    <row r="6610" spans="2:10" ht="12.6" customHeight="1" x14ac:dyDescent="0.3">
      <c r="B6610" s="93">
        <f>VLOOKUP($J6601,ASBVs!$A$2:$AS$1041,45,FALSE)</f>
        <v>125.84</v>
      </c>
      <c r="C6610" s="94"/>
      <c r="D6610" s="93">
        <f>VLOOKUP($J6601,ASBVs!$A$2:$AS$1041,44,FALSE)</f>
        <v>164.53</v>
      </c>
      <c r="E6610" s="94"/>
      <c r="F6610" s="92"/>
      <c r="G6610" s="34" t="s">
        <v>2671</v>
      </c>
      <c r="H6610" s="35" t="str">
        <f>VLOOKUP($J6601,ASBVs!$A$2:$AW$1041,48,FALSE)</f>
        <v>2</v>
      </c>
      <c r="I6610" s="34" t="s">
        <v>2672</v>
      </c>
      <c r="J6610" s="35">
        <f>VLOOKUP($J6601,ASBVs!$A$2:$AW$1041,49,FALSE)</f>
        <v>3</v>
      </c>
    </row>
    <row r="6611" spans="2:10" ht="12.6" customHeight="1" x14ac:dyDescent="0.3">
      <c r="B6611" s="36" t="s">
        <v>2696</v>
      </c>
      <c r="C6611" s="95" t="str">
        <f>VLOOKUP($J6601,ASBVs!$A$2:$E$1041,5,FALSE)</f>
        <v>Pen of 2</v>
      </c>
      <c r="D6611" s="96"/>
      <c r="E6611" s="97" t="s">
        <v>2697</v>
      </c>
      <c r="F6611" s="98"/>
      <c r="G6611" s="74"/>
      <c r="H6611" s="75"/>
      <c r="I6611" s="37" t="s">
        <v>2698</v>
      </c>
      <c r="J6611" s="38"/>
    </row>
    <row r="6613" spans="2:10" ht="12.6" customHeight="1" x14ac:dyDescent="0.3">
      <c r="B6613" s="76" t="s">
        <v>2692</v>
      </c>
      <c r="C6613" s="77"/>
      <c r="D6613" s="20" t="str">
        <f>VLOOKUP($J6613,ASBVs!$A$2:$B$1041,2,FALSE)</f>
        <v>225005</v>
      </c>
      <c r="E6613" s="21"/>
      <c r="F6613" s="22" t="str">
        <f>VLOOKUP($J6613,ASBVs!$A$2:$J$1041,10,FALSE)</f>
        <v>Twin</v>
      </c>
      <c r="G6613" s="78" t="str">
        <f>VLOOKUP($J6613,ASBVs!$A$2:$AX$1041,50,FALSE)</f>
        <v xml:space="preserve"> </v>
      </c>
      <c r="H6613" s="79"/>
      <c r="I6613" s="23" t="s">
        <v>2693</v>
      </c>
      <c r="J6613" s="24" t="s">
        <v>2217</v>
      </c>
    </row>
    <row r="6614" spans="2:10" ht="12.6" customHeight="1" x14ac:dyDescent="0.3">
      <c r="B6614" s="25" t="s">
        <v>2694</v>
      </c>
      <c r="C6614" s="80" t="str">
        <f>VLOOKUP($J6613,ASBVs!$A$2:$H$1041,8,FALSE)</f>
        <v>184292</v>
      </c>
      <c r="D6614" s="80"/>
      <c r="E6614" s="81"/>
      <c r="F6614" s="26" t="s">
        <v>2639</v>
      </c>
      <c r="G6614" s="82">
        <f>VLOOKUP($J6613,ASBVs!$A$2:$I$1041,9,FALSE)</f>
        <v>44713</v>
      </c>
      <c r="H6614" s="83"/>
      <c r="I6614" s="83"/>
      <c r="J6614" s="84"/>
    </row>
    <row r="6615" spans="2:10" ht="12.6" customHeight="1" x14ac:dyDescent="0.3">
      <c r="B6615" s="27" t="s">
        <v>0</v>
      </c>
      <c r="C6615" s="28" t="s">
        <v>1</v>
      </c>
      <c r="D6615" s="28" t="s">
        <v>2</v>
      </c>
      <c r="E6615" s="28" t="s">
        <v>3</v>
      </c>
      <c r="F6615" s="27" t="s">
        <v>4</v>
      </c>
      <c r="G6615" s="28" t="s">
        <v>1093</v>
      </c>
      <c r="H6615" s="28" t="s">
        <v>1092</v>
      </c>
      <c r="I6615" s="28" t="s">
        <v>5</v>
      </c>
      <c r="J6615" s="28" t="s">
        <v>2652</v>
      </c>
    </row>
    <row r="6616" spans="2:10" ht="12.6" customHeight="1" x14ac:dyDescent="0.3">
      <c r="B6616" s="29">
        <f>VLOOKUP($J6613,ASBVs!$A$2:$AP$1041,11,FALSE)</f>
        <v>0.59</v>
      </c>
      <c r="C6616" s="29">
        <f>VLOOKUP($J6613,ASBVs!$A$2:$AP$1041,13,FALSE)</f>
        <v>7.45</v>
      </c>
      <c r="D6616" s="29">
        <f>VLOOKUP($J6613,ASBVs!$A$2:$AP$1041,15,FALSE)</f>
        <v>12.94</v>
      </c>
      <c r="E6616" s="29">
        <f>VLOOKUP($J6613,ASBVs!$A$2:$AP$1041,17,FALSE)</f>
        <v>-0.08</v>
      </c>
      <c r="F6616" s="29">
        <f>VLOOKUP($J6613,ASBVs!$A$2:$AP$1041,19,FALSE)</f>
        <v>1.57</v>
      </c>
      <c r="G6616" s="39">
        <f>VLOOKUP($J6613,ASBVs!$A$2:$AP$1041,41,FALSE)</f>
        <v>0.49</v>
      </c>
      <c r="H6616" s="39">
        <f>VLOOKUP($J6613,ASBVs!$A$2:$AP$1041,39,FALSE)</f>
        <v>0.36</v>
      </c>
      <c r="I6616" s="29">
        <f>VLOOKUP($J6613,ASBVs!$A$2:$AP$1041,21,FALSE)</f>
        <v>-0.61</v>
      </c>
      <c r="J6616" s="39">
        <f>VLOOKUP($J6613,ASBVs!$A$2:$AP$1041,31,FALSE)</f>
        <v>0.34</v>
      </c>
    </row>
    <row r="6617" spans="2:10" ht="12.6" customHeight="1" x14ac:dyDescent="0.3">
      <c r="B6617" s="29">
        <f>VLOOKUP($J6613,ASBVs!$A$2:$AP$1041,12,FALSE)</f>
        <v>68</v>
      </c>
      <c r="C6617" s="29">
        <f>VLOOKUP($J6613,ASBVs!$A$2:$AP$1041,14,FALSE)</f>
        <v>71</v>
      </c>
      <c r="D6617" s="29">
        <f>VLOOKUP($J6613,ASBVs!$A$2:$AP$1041,16,FALSE)</f>
        <v>67</v>
      </c>
      <c r="E6617" s="29">
        <f>VLOOKUP($J6613,ASBVs!$A$2:$AP$1041,18,FALSE)</f>
        <v>67</v>
      </c>
      <c r="F6617" s="29">
        <f>VLOOKUP($J6613,ASBVs!$A$2:$AP$1041,20,FALSE)</f>
        <v>66</v>
      </c>
      <c r="G6617" s="29">
        <f>VLOOKUP($J6613,ASBVs!$A$2:$AP$1041,42,FALSE)</f>
        <v>61</v>
      </c>
      <c r="H6617" s="29">
        <f>VLOOKUP($J6613,ASBVs!$A$2:$AP$1041,40,FALSE)</f>
        <v>52</v>
      </c>
      <c r="I6617" s="29">
        <f>VLOOKUP($J6613,ASBVs!$A$2:$AP$1041,22,FALSE)</f>
        <v>65</v>
      </c>
      <c r="J6617" s="29">
        <f>VLOOKUP($J6613,ASBVs!$A$2:$AP$1041,32,FALSE)</f>
        <v>59</v>
      </c>
    </row>
    <row r="6618" spans="2:10" ht="12.6" customHeight="1" x14ac:dyDescent="0.3">
      <c r="B6618" s="31" t="s">
        <v>1089</v>
      </c>
      <c r="C6618" s="27" t="s">
        <v>1090</v>
      </c>
      <c r="D6618" s="27" t="s">
        <v>1091</v>
      </c>
      <c r="E6618" s="27" t="s">
        <v>8</v>
      </c>
      <c r="F6618" s="27" t="s">
        <v>6</v>
      </c>
      <c r="G6618" s="27" t="s">
        <v>7</v>
      </c>
      <c r="H6618" s="27" t="s">
        <v>2638</v>
      </c>
      <c r="I6618" s="85" t="s">
        <v>2700</v>
      </c>
      <c r="J6618" s="86"/>
    </row>
    <row r="6619" spans="2:10" ht="12.6" customHeight="1" x14ac:dyDescent="0.3">
      <c r="B6619" s="30">
        <f>VLOOKUP($J6613,ASBVs!$A$2:$AP$1041,33,FALSE)</f>
        <v>7.0000000000000007E-2</v>
      </c>
      <c r="C6619" s="30">
        <f>VLOOKUP($J6613,ASBVs!$A$2:$AP$1041,35,FALSE)</f>
        <v>0.31</v>
      </c>
      <c r="D6619" s="30">
        <f>VLOOKUP($J6613,ASBVs!$A$2:$AP$1041,37,FALSE)</f>
        <v>0.01</v>
      </c>
      <c r="E6619" s="32">
        <f>VLOOKUP($J6613,ASBVs!$A$2:$AP$1041,29,FALSE)</f>
        <v>4.43</v>
      </c>
      <c r="F6619" s="32">
        <f>VLOOKUP($J6613,ASBVs!$A$2:$AP$1041,23,FALSE)</f>
        <v>-0.34</v>
      </c>
      <c r="G6619" s="32">
        <f>VLOOKUP($J6613,ASBVs!$A$2:$AP$1041,25,FALSE)</f>
        <v>3.27</v>
      </c>
      <c r="H6619" s="32">
        <f>VLOOKUP($J6613,ASBVs!$A$2:$AP$1041,27,FALSE)</f>
        <v>1.88</v>
      </c>
      <c r="I6619" s="86"/>
      <c r="J6619" s="86"/>
    </row>
    <row r="6620" spans="2:10" ht="12.6" customHeight="1" x14ac:dyDescent="0.3">
      <c r="B6620" s="33">
        <f>VLOOKUP($J6613,ASBVs!$A$2:$AP$1041,34,FALSE)</f>
        <v>46</v>
      </c>
      <c r="C6620" s="33">
        <f>VLOOKUP($J6613,ASBVs!$A$2:$AP$1041,36,FALSE)</f>
        <v>56</v>
      </c>
      <c r="D6620" s="33">
        <f>VLOOKUP($J6613,ASBVs!$A$2:$AP$1041,38,FALSE)</f>
        <v>39</v>
      </c>
      <c r="E6620" s="33">
        <f>VLOOKUP($J6613,ASBVs!$A$2:$AP$1041,30,FALSE)</f>
        <v>62</v>
      </c>
      <c r="F6620" s="33">
        <f>VLOOKUP($J6613,ASBVs!$A$2:$AP$1041,24,FALSE)</f>
        <v>52</v>
      </c>
      <c r="G6620" s="33">
        <f>VLOOKUP($J6613,ASBVs!$A$2:$AP$1041,26,FALSE)</f>
        <v>51</v>
      </c>
      <c r="H6620" s="33">
        <f>VLOOKUP($J6613,ASBVs!$A$2:$AP$1041,28,FALSE)</f>
        <v>55</v>
      </c>
      <c r="I6620" s="99">
        <f>VLOOKUP($J6613,ASBVs!$A$2:$AQ$1041,43,FALSE)</f>
        <v>6.84</v>
      </c>
      <c r="J6620" s="79"/>
    </row>
    <row r="6621" spans="2:10" ht="12.6" customHeight="1" x14ac:dyDescent="0.3">
      <c r="B6621" s="87" t="s">
        <v>2695</v>
      </c>
      <c r="C6621" s="88"/>
      <c r="D6621" s="89" t="s">
        <v>2699</v>
      </c>
      <c r="E6621" s="90"/>
      <c r="F6621" s="91" t="str">
        <f>VLOOKUP($J6613,ASBVs!$A$2:$F$1041,6,FALSE)</f>
        <v xml:space="preserve">Young Gun </v>
      </c>
      <c r="G6621" s="34" t="s">
        <v>2669</v>
      </c>
      <c r="H6621" s="35" t="str">
        <f>VLOOKUP($J6613,ASBVs!$A$2:$AU$1041,46,FALSE)</f>
        <v>2</v>
      </c>
      <c r="I6621" s="34" t="s">
        <v>2670</v>
      </c>
      <c r="J6621" s="35" t="str">
        <f>VLOOKUP($J6613,ASBVs!$A$2:$AU$1041,47,FALSE)</f>
        <v>3</v>
      </c>
    </row>
    <row r="6622" spans="2:10" ht="12.6" customHeight="1" x14ac:dyDescent="0.3">
      <c r="B6622" s="93">
        <f>VLOOKUP($J6613,ASBVs!$A$2:$AS$1041,45,FALSE)</f>
        <v>125.02</v>
      </c>
      <c r="C6622" s="94"/>
      <c r="D6622" s="93">
        <f>VLOOKUP($J6613,ASBVs!$A$2:$AS$1041,44,FALSE)</f>
        <v>165.56</v>
      </c>
      <c r="E6622" s="94"/>
      <c r="F6622" s="92"/>
      <c r="G6622" s="34" t="s">
        <v>2671</v>
      </c>
      <c r="H6622" s="35" t="str">
        <f>VLOOKUP($J6613,ASBVs!$A$2:$AW$1041,48,FALSE)</f>
        <v>3</v>
      </c>
      <c r="I6622" s="34" t="s">
        <v>2672</v>
      </c>
      <c r="J6622" s="35">
        <f>VLOOKUP($J6613,ASBVs!$A$2:$AW$1041,49,FALSE)</f>
        <v>4</v>
      </c>
    </row>
    <row r="6623" spans="2:10" ht="12.6" customHeight="1" x14ac:dyDescent="0.3">
      <c r="B6623" s="36" t="s">
        <v>2696</v>
      </c>
      <c r="C6623" s="95" t="str">
        <f>VLOOKUP($J6613,ASBVs!$A$2:$E$1041,5,FALSE)</f>
        <v>Pen of 2</v>
      </c>
      <c r="D6623" s="96"/>
      <c r="E6623" s="97" t="s">
        <v>2697</v>
      </c>
      <c r="F6623" s="98"/>
      <c r="G6623" s="74"/>
      <c r="H6623" s="75"/>
      <c r="I6623" s="37" t="s">
        <v>2698</v>
      </c>
      <c r="J6623" s="38"/>
    </row>
    <row r="6625" spans="2:10" ht="12.6" customHeight="1" x14ac:dyDescent="0.3">
      <c r="B6625" s="76" t="s">
        <v>2692</v>
      </c>
      <c r="C6625" s="77"/>
      <c r="D6625" s="20" t="str">
        <f>VLOOKUP($J6625,ASBVs!$A$2:$B$1041,2,FALSE)</f>
        <v>224535</v>
      </c>
      <c r="E6625" s="21"/>
      <c r="F6625" s="22" t="str">
        <f>VLOOKUP($J6625,ASBVs!$A$2:$J$1041,10,FALSE)</f>
        <v>Twin</v>
      </c>
      <c r="G6625" s="78" t="str">
        <f>VLOOKUP($J6625,ASBVs!$A$2:$AX$1041,50,FALSE)</f>
        <v>«««««</v>
      </c>
      <c r="H6625" s="79"/>
      <c r="I6625" s="23" t="s">
        <v>2693</v>
      </c>
      <c r="J6625" s="24" t="s">
        <v>2218</v>
      </c>
    </row>
    <row r="6626" spans="2:10" ht="12.6" customHeight="1" x14ac:dyDescent="0.3">
      <c r="B6626" s="25" t="s">
        <v>2694</v>
      </c>
      <c r="C6626" s="80" t="str">
        <f>VLOOKUP($J6625,ASBVs!$A$2:$H$1041,8,FALSE)</f>
        <v>214314</v>
      </c>
      <c r="D6626" s="80"/>
      <c r="E6626" s="81"/>
      <c r="F6626" s="26" t="s">
        <v>2639</v>
      </c>
      <c r="G6626" s="82">
        <f>VLOOKUP($J6625,ASBVs!$A$2:$I$1041,9,FALSE)</f>
        <v>44710</v>
      </c>
      <c r="H6626" s="83"/>
      <c r="I6626" s="83"/>
      <c r="J6626" s="84"/>
    </row>
    <row r="6627" spans="2:10" ht="12.6" customHeight="1" x14ac:dyDescent="0.3">
      <c r="B6627" s="27" t="s">
        <v>0</v>
      </c>
      <c r="C6627" s="28" t="s">
        <v>1</v>
      </c>
      <c r="D6627" s="28" t="s">
        <v>2</v>
      </c>
      <c r="E6627" s="28" t="s">
        <v>3</v>
      </c>
      <c r="F6627" s="27" t="s">
        <v>4</v>
      </c>
      <c r="G6627" s="28" t="s">
        <v>1093</v>
      </c>
      <c r="H6627" s="28" t="s">
        <v>1092</v>
      </c>
      <c r="I6627" s="28" t="s">
        <v>5</v>
      </c>
      <c r="J6627" s="28" t="s">
        <v>2652</v>
      </c>
    </row>
    <row r="6628" spans="2:10" ht="12.6" customHeight="1" x14ac:dyDescent="0.3">
      <c r="B6628" s="29">
        <f>VLOOKUP($J6625,ASBVs!$A$2:$AP$1041,11,FALSE)</f>
        <v>0.61</v>
      </c>
      <c r="C6628" s="29">
        <f>VLOOKUP($J6625,ASBVs!$A$2:$AP$1041,13,FALSE)</f>
        <v>9.86</v>
      </c>
      <c r="D6628" s="29">
        <f>VLOOKUP($J6625,ASBVs!$A$2:$AP$1041,15,FALSE)</f>
        <v>18.739999999999998</v>
      </c>
      <c r="E6628" s="29">
        <f>VLOOKUP($J6625,ASBVs!$A$2:$AP$1041,17,FALSE)</f>
        <v>0.67</v>
      </c>
      <c r="F6628" s="29">
        <f>VLOOKUP($J6625,ASBVs!$A$2:$AP$1041,19,FALSE)</f>
        <v>1.72</v>
      </c>
      <c r="G6628" s="39">
        <f>VLOOKUP($J6625,ASBVs!$A$2:$AP$1041,41,FALSE)</f>
        <v>0.43</v>
      </c>
      <c r="H6628" s="39">
        <f>VLOOKUP($J6625,ASBVs!$A$2:$AP$1041,39,FALSE)</f>
        <v>0.26</v>
      </c>
      <c r="I6628" s="29">
        <f>VLOOKUP($J6625,ASBVs!$A$2:$AP$1041,21,FALSE)</f>
        <v>0.66</v>
      </c>
      <c r="J6628" s="39">
        <f>VLOOKUP($J6625,ASBVs!$A$2:$AP$1041,31,FALSE)</f>
        <v>0.28999999999999998</v>
      </c>
    </row>
    <row r="6629" spans="2:10" ht="12.6" customHeight="1" x14ac:dyDescent="0.3">
      <c r="B6629" s="29">
        <f>VLOOKUP($J6625,ASBVs!$A$2:$AP$1041,12,FALSE)</f>
        <v>65</v>
      </c>
      <c r="C6629" s="29">
        <f>VLOOKUP($J6625,ASBVs!$A$2:$AP$1041,14,FALSE)</f>
        <v>70</v>
      </c>
      <c r="D6629" s="29">
        <f>VLOOKUP($J6625,ASBVs!$A$2:$AP$1041,16,FALSE)</f>
        <v>58</v>
      </c>
      <c r="E6629" s="29">
        <f>VLOOKUP($J6625,ASBVs!$A$2:$AP$1041,18,FALSE)</f>
        <v>63</v>
      </c>
      <c r="F6629" s="29">
        <f>VLOOKUP($J6625,ASBVs!$A$2:$AP$1041,20,FALSE)</f>
        <v>64</v>
      </c>
      <c r="G6629" s="29">
        <f>VLOOKUP($J6625,ASBVs!$A$2:$AP$1041,42,FALSE)</f>
        <v>50</v>
      </c>
      <c r="H6629" s="29">
        <f>VLOOKUP($J6625,ASBVs!$A$2:$AP$1041,40,FALSE)</f>
        <v>43</v>
      </c>
      <c r="I6629" s="29">
        <f>VLOOKUP($J6625,ASBVs!$A$2:$AP$1041,22,FALSE)</f>
        <v>54</v>
      </c>
      <c r="J6629" s="29">
        <f>VLOOKUP($J6625,ASBVs!$A$2:$AP$1041,32,FALSE)</f>
        <v>48</v>
      </c>
    </row>
    <row r="6630" spans="2:10" ht="12.6" customHeight="1" x14ac:dyDescent="0.3">
      <c r="B6630" s="31" t="s">
        <v>1089</v>
      </c>
      <c r="C6630" s="27" t="s">
        <v>1090</v>
      </c>
      <c r="D6630" s="27" t="s">
        <v>1091</v>
      </c>
      <c r="E6630" s="27" t="s">
        <v>8</v>
      </c>
      <c r="F6630" s="27" t="s">
        <v>6</v>
      </c>
      <c r="G6630" s="27" t="s">
        <v>7</v>
      </c>
      <c r="H6630" s="27" t="s">
        <v>2638</v>
      </c>
      <c r="I6630" s="85" t="s">
        <v>2700</v>
      </c>
      <c r="J6630" s="86"/>
    </row>
    <row r="6631" spans="2:10" ht="12.6" customHeight="1" x14ac:dyDescent="0.3">
      <c r="B6631" s="30">
        <f>VLOOKUP($J6625,ASBVs!$A$2:$AP$1041,33,FALSE)</f>
        <v>0.04</v>
      </c>
      <c r="C6631" s="30">
        <f>VLOOKUP($J6625,ASBVs!$A$2:$AP$1041,35,FALSE)</f>
        <v>0.25</v>
      </c>
      <c r="D6631" s="30">
        <f>VLOOKUP($J6625,ASBVs!$A$2:$AP$1041,37,FALSE)</f>
        <v>0.01</v>
      </c>
      <c r="E6631" s="32">
        <f>VLOOKUP($J6625,ASBVs!$A$2:$AP$1041,29,FALSE)</f>
        <v>3.99</v>
      </c>
      <c r="F6631" s="32">
        <f>VLOOKUP($J6625,ASBVs!$A$2:$AP$1041,23,FALSE)</f>
        <v>0.03</v>
      </c>
      <c r="G6631" s="32">
        <f>VLOOKUP($J6625,ASBVs!$A$2:$AP$1041,25,FALSE)</f>
        <v>2.63</v>
      </c>
      <c r="H6631" s="32">
        <f>VLOOKUP($J6625,ASBVs!$A$2:$AP$1041,27,FALSE)</f>
        <v>2.25</v>
      </c>
      <c r="I6631" s="86"/>
      <c r="J6631" s="86"/>
    </row>
    <row r="6632" spans="2:10" ht="12.6" customHeight="1" x14ac:dyDescent="0.3">
      <c r="B6632" s="33">
        <f>VLOOKUP($J6625,ASBVs!$A$2:$AP$1041,34,FALSE)</f>
        <v>37</v>
      </c>
      <c r="C6632" s="33">
        <f>VLOOKUP($J6625,ASBVs!$A$2:$AP$1041,36,FALSE)</f>
        <v>46</v>
      </c>
      <c r="D6632" s="33">
        <f>VLOOKUP($J6625,ASBVs!$A$2:$AP$1041,38,FALSE)</f>
        <v>31</v>
      </c>
      <c r="E6632" s="33">
        <f>VLOOKUP($J6625,ASBVs!$A$2:$AP$1041,30,FALSE)</f>
        <v>59</v>
      </c>
      <c r="F6632" s="33">
        <f>VLOOKUP($J6625,ASBVs!$A$2:$AP$1041,24,FALSE)</f>
        <v>47</v>
      </c>
      <c r="G6632" s="33">
        <f>VLOOKUP($J6625,ASBVs!$A$2:$AP$1041,26,FALSE)</f>
        <v>46</v>
      </c>
      <c r="H6632" s="33">
        <f>VLOOKUP($J6625,ASBVs!$A$2:$AP$1041,28,FALSE)</f>
        <v>48</v>
      </c>
      <c r="I6632" s="99">
        <f>VLOOKUP($J6625,ASBVs!$A$2:$AQ$1041,43,FALSE)</f>
        <v>10.52</v>
      </c>
      <c r="J6632" s="79"/>
    </row>
    <row r="6633" spans="2:10" ht="12.6" customHeight="1" x14ac:dyDescent="0.3">
      <c r="B6633" s="87" t="s">
        <v>2695</v>
      </c>
      <c r="C6633" s="88"/>
      <c r="D6633" s="89" t="s">
        <v>2699</v>
      </c>
      <c r="E6633" s="90"/>
      <c r="F6633" s="91" t="str">
        <f>VLOOKUP($J6625,ASBVs!$A$2:$F$1041,6,FALSE)</f>
        <v xml:space="preserve"> </v>
      </c>
      <c r="G6633" s="34" t="s">
        <v>2669</v>
      </c>
      <c r="H6633" s="35" t="str">
        <f>VLOOKUP($J6625,ASBVs!$A$2:$AU$1041,46,FALSE)</f>
        <v>3</v>
      </c>
      <c r="I6633" s="34" t="s">
        <v>2670</v>
      </c>
      <c r="J6633" s="35" t="str">
        <f>VLOOKUP($J6625,ASBVs!$A$2:$AU$1041,47,FALSE)</f>
        <v>1</v>
      </c>
    </row>
    <row r="6634" spans="2:10" ht="12.6" customHeight="1" x14ac:dyDescent="0.3">
      <c r="B6634" s="93">
        <f>VLOOKUP($J6625,ASBVs!$A$2:$AS$1041,45,FALSE)</f>
        <v>127.29</v>
      </c>
      <c r="C6634" s="94"/>
      <c r="D6634" s="93">
        <f>VLOOKUP($J6625,ASBVs!$A$2:$AS$1041,44,FALSE)</f>
        <v>162.58000000000001</v>
      </c>
      <c r="E6634" s="94"/>
      <c r="F6634" s="92"/>
      <c r="G6634" s="34" t="s">
        <v>2671</v>
      </c>
      <c r="H6634" s="35" t="str">
        <f>VLOOKUP($J6625,ASBVs!$A$2:$AW$1041,48,FALSE)</f>
        <v>2</v>
      </c>
      <c r="I6634" s="34" t="s">
        <v>2672</v>
      </c>
      <c r="J6634" s="35">
        <f>VLOOKUP($J6625,ASBVs!$A$2:$AW$1041,49,FALSE)</f>
        <v>4</v>
      </c>
    </row>
    <row r="6635" spans="2:10" ht="12.6" customHeight="1" x14ac:dyDescent="0.3">
      <c r="B6635" s="36" t="s">
        <v>2696</v>
      </c>
      <c r="C6635" s="95" t="str">
        <f>VLOOKUP($J6625,ASBVs!$A$2:$E$1041,5,FALSE)</f>
        <v>Pen of 2</v>
      </c>
      <c r="D6635" s="96"/>
      <c r="E6635" s="97" t="s">
        <v>2697</v>
      </c>
      <c r="F6635" s="98"/>
      <c r="G6635" s="74"/>
      <c r="H6635" s="75"/>
      <c r="I6635" s="37" t="s">
        <v>2698</v>
      </c>
      <c r="J6635" s="38"/>
    </row>
    <row r="6637" spans="2:10" ht="12.6" customHeight="1" x14ac:dyDescent="0.3">
      <c r="B6637" s="76" t="s">
        <v>2692</v>
      </c>
      <c r="C6637" s="77"/>
      <c r="D6637" s="20" t="str">
        <f>VLOOKUP($J6637,ASBVs!$A$2:$B$1041,2,FALSE)</f>
        <v>224536</v>
      </c>
      <c r="E6637" s="21"/>
      <c r="F6637" s="22" t="str">
        <f>VLOOKUP($J6637,ASBVs!$A$2:$J$1041,10,FALSE)</f>
        <v>Twin</v>
      </c>
      <c r="G6637" s="78" t="str">
        <f>VLOOKUP($J6637,ASBVs!$A$2:$AX$1041,50,FALSE)</f>
        <v>«««««</v>
      </c>
      <c r="H6637" s="79"/>
      <c r="I6637" s="23" t="s">
        <v>2693</v>
      </c>
      <c r="J6637" s="24" t="s">
        <v>2219</v>
      </c>
    </row>
    <row r="6638" spans="2:10" ht="12.6" customHeight="1" x14ac:dyDescent="0.3">
      <c r="B6638" s="25" t="s">
        <v>2694</v>
      </c>
      <c r="C6638" s="80" t="str">
        <f>VLOOKUP($J6637,ASBVs!$A$2:$H$1041,8,FALSE)</f>
        <v>214314</v>
      </c>
      <c r="D6638" s="80"/>
      <c r="E6638" s="81"/>
      <c r="F6638" s="26" t="s">
        <v>2639</v>
      </c>
      <c r="G6638" s="82">
        <f>VLOOKUP($J6637,ASBVs!$A$2:$I$1041,9,FALSE)</f>
        <v>44710</v>
      </c>
      <c r="H6638" s="83"/>
      <c r="I6638" s="83"/>
      <c r="J6638" s="84"/>
    </row>
    <row r="6639" spans="2:10" ht="12.6" customHeight="1" x14ac:dyDescent="0.3">
      <c r="B6639" s="27" t="s">
        <v>0</v>
      </c>
      <c r="C6639" s="28" t="s">
        <v>1</v>
      </c>
      <c r="D6639" s="28" t="s">
        <v>2</v>
      </c>
      <c r="E6639" s="28" t="s">
        <v>3</v>
      </c>
      <c r="F6639" s="27" t="s">
        <v>4</v>
      </c>
      <c r="G6639" s="28" t="s">
        <v>1093</v>
      </c>
      <c r="H6639" s="28" t="s">
        <v>1092</v>
      </c>
      <c r="I6639" s="28" t="s">
        <v>5</v>
      </c>
      <c r="J6639" s="28" t="s">
        <v>2652</v>
      </c>
    </row>
    <row r="6640" spans="2:10" ht="12.6" customHeight="1" x14ac:dyDescent="0.3">
      <c r="B6640" s="29">
        <f>VLOOKUP($J6637,ASBVs!$A$2:$AP$1041,11,FALSE)</f>
        <v>0.43</v>
      </c>
      <c r="C6640" s="29">
        <f>VLOOKUP($J6637,ASBVs!$A$2:$AP$1041,13,FALSE)</f>
        <v>7.39</v>
      </c>
      <c r="D6640" s="29">
        <f>VLOOKUP($J6637,ASBVs!$A$2:$AP$1041,15,FALSE)</f>
        <v>15.39</v>
      </c>
      <c r="E6640" s="29">
        <f>VLOOKUP($J6637,ASBVs!$A$2:$AP$1041,17,FALSE)</f>
        <v>0.91</v>
      </c>
      <c r="F6640" s="29">
        <f>VLOOKUP($J6637,ASBVs!$A$2:$AP$1041,19,FALSE)</f>
        <v>1.85</v>
      </c>
      <c r="G6640" s="39">
        <f>VLOOKUP($J6637,ASBVs!$A$2:$AP$1041,41,FALSE)</f>
        <v>0.43</v>
      </c>
      <c r="H6640" s="39">
        <f>VLOOKUP($J6637,ASBVs!$A$2:$AP$1041,39,FALSE)</f>
        <v>0.26</v>
      </c>
      <c r="I6640" s="29">
        <f>VLOOKUP($J6637,ASBVs!$A$2:$AP$1041,21,FALSE)</f>
        <v>0.65</v>
      </c>
      <c r="J6640" s="39">
        <f>VLOOKUP($J6637,ASBVs!$A$2:$AP$1041,31,FALSE)</f>
        <v>0.28999999999999998</v>
      </c>
    </row>
    <row r="6641" spans="2:10" ht="12.6" customHeight="1" x14ac:dyDescent="0.3">
      <c r="B6641" s="29">
        <f>VLOOKUP($J6637,ASBVs!$A$2:$AP$1041,12,FALSE)</f>
        <v>65</v>
      </c>
      <c r="C6641" s="29">
        <f>VLOOKUP($J6637,ASBVs!$A$2:$AP$1041,14,FALSE)</f>
        <v>70</v>
      </c>
      <c r="D6641" s="29">
        <f>VLOOKUP($J6637,ASBVs!$A$2:$AP$1041,16,FALSE)</f>
        <v>58</v>
      </c>
      <c r="E6641" s="29">
        <f>VLOOKUP($J6637,ASBVs!$A$2:$AP$1041,18,FALSE)</f>
        <v>63</v>
      </c>
      <c r="F6641" s="29">
        <f>VLOOKUP($J6637,ASBVs!$A$2:$AP$1041,20,FALSE)</f>
        <v>64</v>
      </c>
      <c r="G6641" s="29">
        <f>VLOOKUP($J6637,ASBVs!$A$2:$AP$1041,42,FALSE)</f>
        <v>50</v>
      </c>
      <c r="H6641" s="29">
        <f>VLOOKUP($J6637,ASBVs!$A$2:$AP$1041,40,FALSE)</f>
        <v>43</v>
      </c>
      <c r="I6641" s="29">
        <f>VLOOKUP($J6637,ASBVs!$A$2:$AP$1041,22,FALSE)</f>
        <v>54</v>
      </c>
      <c r="J6641" s="29">
        <f>VLOOKUP($J6637,ASBVs!$A$2:$AP$1041,32,FALSE)</f>
        <v>48</v>
      </c>
    </row>
    <row r="6642" spans="2:10" ht="12.6" customHeight="1" x14ac:dyDescent="0.3">
      <c r="B6642" s="31" t="s">
        <v>1089</v>
      </c>
      <c r="C6642" s="27" t="s">
        <v>1090</v>
      </c>
      <c r="D6642" s="27" t="s">
        <v>1091</v>
      </c>
      <c r="E6642" s="27" t="s">
        <v>8</v>
      </c>
      <c r="F6642" s="27" t="s">
        <v>6</v>
      </c>
      <c r="G6642" s="27" t="s">
        <v>7</v>
      </c>
      <c r="H6642" s="27" t="s">
        <v>2638</v>
      </c>
      <c r="I6642" s="85" t="s">
        <v>2700</v>
      </c>
      <c r="J6642" s="86"/>
    </row>
    <row r="6643" spans="2:10" ht="12.6" customHeight="1" x14ac:dyDescent="0.3">
      <c r="B6643" s="30">
        <f>VLOOKUP($J6637,ASBVs!$A$2:$AP$1041,33,FALSE)</f>
        <v>0.04</v>
      </c>
      <c r="C6643" s="30">
        <f>VLOOKUP($J6637,ASBVs!$A$2:$AP$1041,35,FALSE)</f>
        <v>0.25</v>
      </c>
      <c r="D6643" s="30">
        <f>VLOOKUP($J6637,ASBVs!$A$2:$AP$1041,37,FALSE)</f>
        <v>0.01</v>
      </c>
      <c r="E6643" s="32">
        <f>VLOOKUP($J6637,ASBVs!$A$2:$AP$1041,29,FALSE)</f>
        <v>3.13</v>
      </c>
      <c r="F6643" s="32">
        <f>VLOOKUP($J6637,ASBVs!$A$2:$AP$1041,23,FALSE)</f>
        <v>0.17</v>
      </c>
      <c r="G6643" s="32">
        <f>VLOOKUP($J6637,ASBVs!$A$2:$AP$1041,25,FALSE)</f>
        <v>1.01</v>
      </c>
      <c r="H6643" s="32">
        <f>VLOOKUP($J6637,ASBVs!$A$2:$AP$1041,27,FALSE)</f>
        <v>2.13</v>
      </c>
      <c r="I6643" s="86"/>
      <c r="J6643" s="86"/>
    </row>
    <row r="6644" spans="2:10" ht="12.6" customHeight="1" x14ac:dyDescent="0.3">
      <c r="B6644" s="33">
        <f>VLOOKUP($J6637,ASBVs!$A$2:$AP$1041,34,FALSE)</f>
        <v>37</v>
      </c>
      <c r="C6644" s="33">
        <f>VLOOKUP($J6637,ASBVs!$A$2:$AP$1041,36,FALSE)</f>
        <v>46</v>
      </c>
      <c r="D6644" s="33">
        <f>VLOOKUP($J6637,ASBVs!$A$2:$AP$1041,38,FALSE)</f>
        <v>31</v>
      </c>
      <c r="E6644" s="33">
        <f>VLOOKUP($J6637,ASBVs!$A$2:$AP$1041,30,FALSE)</f>
        <v>59</v>
      </c>
      <c r="F6644" s="33">
        <f>VLOOKUP($J6637,ASBVs!$A$2:$AP$1041,24,FALSE)</f>
        <v>47</v>
      </c>
      <c r="G6644" s="33">
        <f>VLOOKUP($J6637,ASBVs!$A$2:$AP$1041,26,FALSE)</f>
        <v>46</v>
      </c>
      <c r="H6644" s="33">
        <f>VLOOKUP($J6637,ASBVs!$A$2:$AP$1041,28,FALSE)</f>
        <v>48</v>
      </c>
      <c r="I6644" s="99">
        <f>VLOOKUP($J6637,ASBVs!$A$2:$AQ$1041,43,FALSE)</f>
        <v>8.0399999999999991</v>
      </c>
      <c r="J6644" s="79"/>
    </row>
    <row r="6645" spans="2:10" ht="12.6" customHeight="1" x14ac:dyDescent="0.3">
      <c r="B6645" s="87" t="s">
        <v>2695</v>
      </c>
      <c r="C6645" s="88"/>
      <c r="D6645" s="89" t="s">
        <v>2699</v>
      </c>
      <c r="E6645" s="90"/>
      <c r="F6645" s="91" t="str">
        <f>VLOOKUP($J6637,ASBVs!$A$2:$F$1041,6,FALSE)</f>
        <v xml:space="preserve"> </v>
      </c>
      <c r="G6645" s="34" t="s">
        <v>2669</v>
      </c>
      <c r="H6645" s="35" t="str">
        <f>VLOOKUP($J6637,ASBVs!$A$2:$AU$1041,46,FALSE)</f>
        <v>2</v>
      </c>
      <c r="I6645" s="34" t="s">
        <v>2670</v>
      </c>
      <c r="J6645" s="35" t="str">
        <f>VLOOKUP($J6637,ASBVs!$A$2:$AU$1041,47,FALSE)</f>
        <v>1</v>
      </c>
    </row>
    <row r="6646" spans="2:10" ht="12.6" customHeight="1" x14ac:dyDescent="0.3">
      <c r="B6646" s="93">
        <f>VLOOKUP($J6637,ASBVs!$A$2:$AS$1041,45,FALSE)</f>
        <v>125.12</v>
      </c>
      <c r="C6646" s="94"/>
      <c r="D6646" s="93">
        <f>VLOOKUP($J6637,ASBVs!$A$2:$AS$1041,44,FALSE)</f>
        <v>157.1</v>
      </c>
      <c r="E6646" s="94"/>
      <c r="F6646" s="92"/>
      <c r="G6646" s="34" t="s">
        <v>2671</v>
      </c>
      <c r="H6646" s="35" t="str">
        <f>VLOOKUP($J6637,ASBVs!$A$2:$AW$1041,48,FALSE)</f>
        <v>2</v>
      </c>
      <c r="I6646" s="34" t="s">
        <v>2672</v>
      </c>
      <c r="J6646" s="35">
        <f>VLOOKUP($J6637,ASBVs!$A$2:$AW$1041,49,FALSE)</f>
        <v>3</v>
      </c>
    </row>
    <row r="6647" spans="2:10" ht="12.6" customHeight="1" x14ac:dyDescent="0.3">
      <c r="B6647" s="36" t="s">
        <v>2696</v>
      </c>
      <c r="C6647" s="95" t="str">
        <f>VLOOKUP($J6637,ASBVs!$A$2:$E$1041,5,FALSE)</f>
        <v>Pen of 2</v>
      </c>
      <c r="D6647" s="96"/>
      <c r="E6647" s="97" t="s">
        <v>2697</v>
      </c>
      <c r="F6647" s="98"/>
      <c r="G6647" s="74"/>
      <c r="H6647" s="75"/>
      <c r="I6647" s="37" t="s">
        <v>2698</v>
      </c>
      <c r="J6647" s="38"/>
    </row>
    <row r="6649" spans="2:10" ht="12.6" customHeight="1" x14ac:dyDescent="0.3">
      <c r="B6649" s="76" t="s">
        <v>2692</v>
      </c>
      <c r="C6649" s="77"/>
      <c r="D6649" s="20" t="str">
        <f>VLOOKUP($J6649,ASBVs!$A$2:$B$1041,2,FALSE)</f>
        <v>226437</v>
      </c>
      <c r="E6649" s="21"/>
      <c r="F6649" s="22" t="str">
        <f>VLOOKUP($J6649,ASBVs!$A$2:$J$1041,10,FALSE)</f>
        <v>Twin</v>
      </c>
      <c r="G6649" s="78" t="str">
        <f>VLOOKUP($J6649,ASBVs!$A$2:$AX$1041,50,FALSE)</f>
        <v xml:space="preserve"> </v>
      </c>
      <c r="H6649" s="79"/>
      <c r="I6649" s="23" t="s">
        <v>2693</v>
      </c>
      <c r="J6649" s="24" t="s">
        <v>2220</v>
      </c>
    </row>
    <row r="6650" spans="2:10" ht="12.6" customHeight="1" x14ac:dyDescent="0.3">
      <c r="B6650" s="25" t="s">
        <v>2694</v>
      </c>
      <c r="C6650" s="80" t="str">
        <f>VLOOKUP($J6649,ASBVs!$A$2:$H$1041,8,FALSE)</f>
        <v>215404</v>
      </c>
      <c r="D6650" s="80"/>
      <c r="E6650" s="81"/>
      <c r="F6650" s="26" t="s">
        <v>2639</v>
      </c>
      <c r="G6650" s="82">
        <f>VLOOKUP($J6649,ASBVs!$A$2:$I$1041,9,FALSE)</f>
        <v>44733</v>
      </c>
      <c r="H6650" s="83"/>
      <c r="I6650" s="83"/>
      <c r="J6650" s="84"/>
    </row>
    <row r="6651" spans="2:10" ht="12.6" customHeight="1" x14ac:dyDescent="0.3">
      <c r="B6651" s="27" t="s">
        <v>0</v>
      </c>
      <c r="C6651" s="28" t="s">
        <v>1</v>
      </c>
      <c r="D6651" s="28" t="s">
        <v>2</v>
      </c>
      <c r="E6651" s="28" t="s">
        <v>3</v>
      </c>
      <c r="F6651" s="27" t="s">
        <v>4</v>
      </c>
      <c r="G6651" s="28" t="s">
        <v>1093</v>
      </c>
      <c r="H6651" s="28" t="s">
        <v>1092</v>
      </c>
      <c r="I6651" s="28" t="s">
        <v>5</v>
      </c>
      <c r="J6651" s="28" t="s">
        <v>2652</v>
      </c>
    </row>
    <row r="6652" spans="2:10" ht="12.6" customHeight="1" x14ac:dyDescent="0.3">
      <c r="B6652" s="29">
        <f>VLOOKUP($J6649,ASBVs!$A$2:$AP$1041,11,FALSE)</f>
        <v>0.52</v>
      </c>
      <c r="C6652" s="29">
        <f>VLOOKUP($J6649,ASBVs!$A$2:$AP$1041,13,FALSE)</f>
        <v>9.7100000000000009</v>
      </c>
      <c r="D6652" s="29">
        <f>VLOOKUP($J6649,ASBVs!$A$2:$AP$1041,15,FALSE)</f>
        <v>12.27</v>
      </c>
      <c r="E6652" s="29">
        <f>VLOOKUP($J6649,ASBVs!$A$2:$AP$1041,17,FALSE)</f>
        <v>0.31</v>
      </c>
      <c r="F6652" s="29">
        <f>VLOOKUP($J6649,ASBVs!$A$2:$AP$1041,19,FALSE)</f>
        <v>2.14</v>
      </c>
      <c r="G6652" s="39">
        <f>VLOOKUP($J6649,ASBVs!$A$2:$AP$1041,41,FALSE)</f>
        <v>0.37</v>
      </c>
      <c r="H6652" s="39">
        <f>VLOOKUP($J6649,ASBVs!$A$2:$AP$1041,39,FALSE)</f>
        <v>0.22</v>
      </c>
      <c r="I6652" s="29">
        <f>VLOOKUP($J6649,ASBVs!$A$2:$AP$1041,21,FALSE)</f>
        <v>-0.02</v>
      </c>
      <c r="J6652" s="39">
        <f>VLOOKUP($J6649,ASBVs!$A$2:$AP$1041,31,FALSE)</f>
        <v>0.28000000000000003</v>
      </c>
    </row>
    <row r="6653" spans="2:10" ht="12.6" customHeight="1" x14ac:dyDescent="0.3">
      <c r="B6653" s="29">
        <f>VLOOKUP($J6649,ASBVs!$A$2:$AP$1041,12,FALSE)</f>
        <v>63</v>
      </c>
      <c r="C6653" s="29">
        <f>VLOOKUP($J6649,ASBVs!$A$2:$AP$1041,14,FALSE)</f>
        <v>69</v>
      </c>
      <c r="D6653" s="29">
        <f>VLOOKUP($J6649,ASBVs!$A$2:$AP$1041,16,FALSE)</f>
        <v>55</v>
      </c>
      <c r="E6653" s="29">
        <f>VLOOKUP($J6649,ASBVs!$A$2:$AP$1041,18,FALSE)</f>
        <v>62</v>
      </c>
      <c r="F6653" s="29">
        <f>VLOOKUP($J6649,ASBVs!$A$2:$AP$1041,20,FALSE)</f>
        <v>62</v>
      </c>
      <c r="G6653" s="29">
        <f>VLOOKUP($J6649,ASBVs!$A$2:$AP$1041,42,FALSE)</f>
        <v>48</v>
      </c>
      <c r="H6653" s="29">
        <f>VLOOKUP($J6649,ASBVs!$A$2:$AP$1041,40,FALSE)</f>
        <v>41</v>
      </c>
      <c r="I6653" s="29">
        <f>VLOOKUP($J6649,ASBVs!$A$2:$AP$1041,22,FALSE)</f>
        <v>49</v>
      </c>
      <c r="J6653" s="29">
        <f>VLOOKUP($J6649,ASBVs!$A$2:$AP$1041,32,FALSE)</f>
        <v>46</v>
      </c>
    </row>
    <row r="6654" spans="2:10" ht="12.6" customHeight="1" x14ac:dyDescent="0.3">
      <c r="B6654" s="31" t="s">
        <v>1089</v>
      </c>
      <c r="C6654" s="27" t="s">
        <v>1090</v>
      </c>
      <c r="D6654" s="27" t="s">
        <v>1091</v>
      </c>
      <c r="E6654" s="27" t="s">
        <v>8</v>
      </c>
      <c r="F6654" s="27" t="s">
        <v>6</v>
      </c>
      <c r="G6654" s="27" t="s">
        <v>7</v>
      </c>
      <c r="H6654" s="27" t="s">
        <v>2638</v>
      </c>
      <c r="I6654" s="85" t="s">
        <v>2700</v>
      </c>
      <c r="J6654" s="86"/>
    </row>
    <row r="6655" spans="2:10" ht="12.6" customHeight="1" x14ac:dyDescent="0.3">
      <c r="B6655" s="30">
        <f>VLOOKUP($J6649,ASBVs!$A$2:$AP$1041,33,FALSE)</f>
        <v>0.05</v>
      </c>
      <c r="C6655" s="30">
        <f>VLOOKUP($J6649,ASBVs!$A$2:$AP$1041,35,FALSE)</f>
        <v>0.16</v>
      </c>
      <c r="D6655" s="30">
        <f>VLOOKUP($J6649,ASBVs!$A$2:$AP$1041,37,FALSE)</f>
        <v>0.02</v>
      </c>
      <c r="E6655" s="32">
        <f>VLOOKUP($J6649,ASBVs!$A$2:$AP$1041,29,FALSE)</f>
        <v>5.13</v>
      </c>
      <c r="F6655" s="32">
        <f>VLOOKUP($J6649,ASBVs!$A$2:$AP$1041,23,FALSE)</f>
        <v>-0.36</v>
      </c>
      <c r="G6655" s="32">
        <f>VLOOKUP($J6649,ASBVs!$A$2:$AP$1041,25,FALSE)</f>
        <v>5.36</v>
      </c>
      <c r="H6655" s="32">
        <f>VLOOKUP($J6649,ASBVs!$A$2:$AP$1041,27,FALSE)</f>
        <v>2.29</v>
      </c>
      <c r="I6655" s="86"/>
      <c r="J6655" s="86"/>
    </row>
    <row r="6656" spans="2:10" ht="12.6" customHeight="1" x14ac:dyDescent="0.3">
      <c r="B6656" s="33">
        <f>VLOOKUP($J6649,ASBVs!$A$2:$AP$1041,34,FALSE)</f>
        <v>36</v>
      </c>
      <c r="C6656" s="33">
        <f>VLOOKUP($J6649,ASBVs!$A$2:$AP$1041,36,FALSE)</f>
        <v>44</v>
      </c>
      <c r="D6656" s="33">
        <f>VLOOKUP($J6649,ASBVs!$A$2:$AP$1041,38,FALSE)</f>
        <v>31</v>
      </c>
      <c r="E6656" s="33">
        <f>VLOOKUP($J6649,ASBVs!$A$2:$AP$1041,30,FALSE)</f>
        <v>57</v>
      </c>
      <c r="F6656" s="33">
        <f>VLOOKUP($J6649,ASBVs!$A$2:$AP$1041,24,FALSE)</f>
        <v>43</v>
      </c>
      <c r="G6656" s="33">
        <f>VLOOKUP($J6649,ASBVs!$A$2:$AP$1041,26,FALSE)</f>
        <v>43</v>
      </c>
      <c r="H6656" s="33">
        <f>VLOOKUP($J6649,ASBVs!$A$2:$AP$1041,28,FALSE)</f>
        <v>46</v>
      </c>
      <c r="I6656" s="99">
        <f>VLOOKUP($J6649,ASBVs!$A$2:$AQ$1041,43,FALSE)</f>
        <v>9.6900000000000013</v>
      </c>
      <c r="J6656" s="79"/>
    </row>
    <row r="6657" spans="2:10" ht="12.6" customHeight="1" x14ac:dyDescent="0.3">
      <c r="B6657" s="87" t="s">
        <v>2695</v>
      </c>
      <c r="C6657" s="88"/>
      <c r="D6657" s="89" t="s">
        <v>2699</v>
      </c>
      <c r="E6657" s="90"/>
      <c r="F6657" s="91" t="str">
        <f>VLOOKUP($J6649,ASBVs!$A$2:$F$1041,6,FALSE)</f>
        <v xml:space="preserve">Young Gun </v>
      </c>
      <c r="G6657" s="34" t="s">
        <v>2669</v>
      </c>
      <c r="H6657" s="35" t="str">
        <f>VLOOKUP($J6649,ASBVs!$A$2:$AU$1041,46,FALSE)</f>
        <v>2</v>
      </c>
      <c r="I6657" s="34" t="s">
        <v>2670</v>
      </c>
      <c r="J6657" s="35" t="str">
        <f>VLOOKUP($J6649,ASBVs!$A$2:$AU$1041,47,FALSE)</f>
        <v>1</v>
      </c>
    </row>
    <row r="6658" spans="2:10" ht="12.6" customHeight="1" x14ac:dyDescent="0.3">
      <c r="B6658" s="93">
        <f>VLOOKUP($J6649,ASBVs!$A$2:$AS$1041,45,FALSE)</f>
        <v>125.99</v>
      </c>
      <c r="C6658" s="94"/>
      <c r="D6658" s="93">
        <f>VLOOKUP($J6649,ASBVs!$A$2:$AS$1041,44,FALSE)</f>
        <v>167.3</v>
      </c>
      <c r="E6658" s="94"/>
      <c r="F6658" s="92"/>
      <c r="G6658" s="34" t="s">
        <v>2671</v>
      </c>
      <c r="H6658" s="35" t="str">
        <f>VLOOKUP($J6649,ASBVs!$A$2:$AW$1041,48,FALSE)</f>
        <v>1</v>
      </c>
      <c r="I6658" s="34" t="s">
        <v>2672</v>
      </c>
      <c r="J6658" s="35">
        <f>VLOOKUP($J6649,ASBVs!$A$2:$AW$1041,49,FALSE)</f>
        <v>3</v>
      </c>
    </row>
    <row r="6659" spans="2:10" ht="12.6" customHeight="1" x14ac:dyDescent="0.3">
      <c r="B6659" s="36" t="s">
        <v>2696</v>
      </c>
      <c r="C6659" s="95" t="str">
        <f>VLOOKUP($J6649,ASBVs!$A$2:$E$1041,5,FALSE)</f>
        <v>Pen of 2</v>
      </c>
      <c r="D6659" s="96"/>
      <c r="E6659" s="97" t="s">
        <v>2697</v>
      </c>
      <c r="F6659" s="98"/>
      <c r="G6659" s="74"/>
      <c r="H6659" s="75"/>
      <c r="I6659" s="37" t="s">
        <v>2698</v>
      </c>
      <c r="J6659" s="38"/>
    </row>
    <row r="6661" spans="2:10" ht="12.6" customHeight="1" x14ac:dyDescent="0.3">
      <c r="B6661" s="76" t="s">
        <v>2692</v>
      </c>
      <c r="C6661" s="77"/>
      <c r="D6661" s="20" t="str">
        <f>VLOOKUP($J6661,ASBVs!$A$2:$B$1041,2,FALSE)</f>
        <v>226436</v>
      </c>
      <c r="E6661" s="21"/>
      <c r="F6661" s="22" t="str">
        <f>VLOOKUP($J6661,ASBVs!$A$2:$J$1041,10,FALSE)</f>
        <v>Twin</v>
      </c>
      <c r="G6661" s="78" t="str">
        <f>VLOOKUP($J6661,ASBVs!$A$2:$AX$1041,50,FALSE)</f>
        <v xml:space="preserve"> </v>
      </c>
      <c r="H6661" s="79"/>
      <c r="I6661" s="23" t="s">
        <v>2693</v>
      </c>
      <c r="J6661" s="24" t="s">
        <v>2221</v>
      </c>
    </row>
    <row r="6662" spans="2:10" ht="12.6" customHeight="1" x14ac:dyDescent="0.3">
      <c r="B6662" s="25" t="s">
        <v>2694</v>
      </c>
      <c r="C6662" s="80" t="str">
        <f>VLOOKUP($J6661,ASBVs!$A$2:$H$1041,8,FALSE)</f>
        <v>215404</v>
      </c>
      <c r="D6662" s="80"/>
      <c r="E6662" s="81"/>
      <c r="F6662" s="26" t="s">
        <v>2639</v>
      </c>
      <c r="G6662" s="82">
        <f>VLOOKUP($J6661,ASBVs!$A$2:$I$1041,9,FALSE)</f>
        <v>44733</v>
      </c>
      <c r="H6662" s="83"/>
      <c r="I6662" s="83"/>
      <c r="J6662" s="84"/>
    </row>
    <row r="6663" spans="2:10" ht="12.6" customHeight="1" x14ac:dyDescent="0.3">
      <c r="B6663" s="27" t="s">
        <v>0</v>
      </c>
      <c r="C6663" s="28" t="s">
        <v>1</v>
      </c>
      <c r="D6663" s="28" t="s">
        <v>2</v>
      </c>
      <c r="E6663" s="28" t="s">
        <v>3</v>
      </c>
      <c r="F6663" s="27" t="s">
        <v>4</v>
      </c>
      <c r="G6663" s="28" t="s">
        <v>1093</v>
      </c>
      <c r="H6663" s="28" t="s">
        <v>1092</v>
      </c>
      <c r="I6663" s="28" t="s">
        <v>5</v>
      </c>
      <c r="J6663" s="28" t="s">
        <v>2652</v>
      </c>
    </row>
    <row r="6664" spans="2:10" ht="12.6" customHeight="1" x14ac:dyDescent="0.3">
      <c r="B6664" s="29">
        <f>VLOOKUP($J6661,ASBVs!$A$2:$AP$1041,11,FALSE)</f>
        <v>0.66</v>
      </c>
      <c r="C6664" s="29">
        <f>VLOOKUP($J6661,ASBVs!$A$2:$AP$1041,13,FALSE)</f>
        <v>10.029999999999999</v>
      </c>
      <c r="D6664" s="29">
        <f>VLOOKUP($J6661,ASBVs!$A$2:$AP$1041,15,FALSE)</f>
        <v>12.68</v>
      </c>
      <c r="E6664" s="29">
        <f>VLOOKUP($J6661,ASBVs!$A$2:$AP$1041,17,FALSE)</f>
        <v>0.31</v>
      </c>
      <c r="F6664" s="29">
        <f>VLOOKUP($J6661,ASBVs!$A$2:$AP$1041,19,FALSE)</f>
        <v>2.04</v>
      </c>
      <c r="G6664" s="39">
        <f>VLOOKUP($J6661,ASBVs!$A$2:$AP$1041,41,FALSE)</f>
        <v>0.37</v>
      </c>
      <c r="H6664" s="39">
        <f>VLOOKUP($J6661,ASBVs!$A$2:$AP$1041,39,FALSE)</f>
        <v>0.22</v>
      </c>
      <c r="I6664" s="29">
        <f>VLOOKUP($J6661,ASBVs!$A$2:$AP$1041,21,FALSE)</f>
        <v>-0.03</v>
      </c>
      <c r="J6664" s="39">
        <f>VLOOKUP($J6661,ASBVs!$A$2:$AP$1041,31,FALSE)</f>
        <v>0.28000000000000003</v>
      </c>
    </row>
    <row r="6665" spans="2:10" ht="12.6" customHeight="1" x14ac:dyDescent="0.3">
      <c r="B6665" s="29">
        <f>VLOOKUP($J6661,ASBVs!$A$2:$AP$1041,12,FALSE)</f>
        <v>63</v>
      </c>
      <c r="C6665" s="29">
        <f>VLOOKUP($J6661,ASBVs!$A$2:$AP$1041,14,FALSE)</f>
        <v>69</v>
      </c>
      <c r="D6665" s="29">
        <f>VLOOKUP($J6661,ASBVs!$A$2:$AP$1041,16,FALSE)</f>
        <v>55</v>
      </c>
      <c r="E6665" s="29">
        <f>VLOOKUP($J6661,ASBVs!$A$2:$AP$1041,18,FALSE)</f>
        <v>62</v>
      </c>
      <c r="F6665" s="29">
        <f>VLOOKUP($J6661,ASBVs!$A$2:$AP$1041,20,FALSE)</f>
        <v>62</v>
      </c>
      <c r="G6665" s="29">
        <f>VLOOKUP($J6661,ASBVs!$A$2:$AP$1041,42,FALSE)</f>
        <v>48</v>
      </c>
      <c r="H6665" s="29">
        <f>VLOOKUP($J6661,ASBVs!$A$2:$AP$1041,40,FALSE)</f>
        <v>41</v>
      </c>
      <c r="I6665" s="29">
        <f>VLOOKUP($J6661,ASBVs!$A$2:$AP$1041,22,FALSE)</f>
        <v>49</v>
      </c>
      <c r="J6665" s="29">
        <f>VLOOKUP($J6661,ASBVs!$A$2:$AP$1041,32,FALSE)</f>
        <v>46</v>
      </c>
    </row>
    <row r="6666" spans="2:10" ht="12.6" customHeight="1" x14ac:dyDescent="0.3">
      <c r="B6666" s="31" t="s">
        <v>1089</v>
      </c>
      <c r="C6666" s="27" t="s">
        <v>1090</v>
      </c>
      <c r="D6666" s="27" t="s">
        <v>1091</v>
      </c>
      <c r="E6666" s="27" t="s">
        <v>8</v>
      </c>
      <c r="F6666" s="27" t="s">
        <v>6</v>
      </c>
      <c r="G6666" s="27" t="s">
        <v>7</v>
      </c>
      <c r="H6666" s="27" t="s">
        <v>2638</v>
      </c>
      <c r="I6666" s="85" t="s">
        <v>2700</v>
      </c>
      <c r="J6666" s="86"/>
    </row>
    <row r="6667" spans="2:10" ht="12.6" customHeight="1" x14ac:dyDescent="0.3">
      <c r="B6667" s="30">
        <f>VLOOKUP($J6661,ASBVs!$A$2:$AP$1041,33,FALSE)</f>
        <v>0.05</v>
      </c>
      <c r="C6667" s="30">
        <f>VLOOKUP($J6661,ASBVs!$A$2:$AP$1041,35,FALSE)</f>
        <v>0.16</v>
      </c>
      <c r="D6667" s="30">
        <f>VLOOKUP($J6661,ASBVs!$A$2:$AP$1041,37,FALSE)</f>
        <v>0.02</v>
      </c>
      <c r="E6667" s="32">
        <f>VLOOKUP($J6661,ASBVs!$A$2:$AP$1041,29,FALSE)</f>
        <v>5.1100000000000003</v>
      </c>
      <c r="F6667" s="32">
        <f>VLOOKUP($J6661,ASBVs!$A$2:$AP$1041,23,FALSE)</f>
        <v>-0.36</v>
      </c>
      <c r="G6667" s="32">
        <f>VLOOKUP($J6661,ASBVs!$A$2:$AP$1041,25,FALSE)</f>
        <v>5.3</v>
      </c>
      <c r="H6667" s="32">
        <f>VLOOKUP($J6661,ASBVs!$A$2:$AP$1041,27,FALSE)</f>
        <v>2.2599999999999998</v>
      </c>
      <c r="I6667" s="86"/>
      <c r="J6667" s="86"/>
    </row>
    <row r="6668" spans="2:10" ht="12.6" customHeight="1" x14ac:dyDescent="0.3">
      <c r="B6668" s="33">
        <f>VLOOKUP($J6661,ASBVs!$A$2:$AP$1041,34,FALSE)</f>
        <v>36</v>
      </c>
      <c r="C6668" s="33">
        <f>VLOOKUP($J6661,ASBVs!$A$2:$AP$1041,36,FALSE)</f>
        <v>44</v>
      </c>
      <c r="D6668" s="33">
        <f>VLOOKUP($J6661,ASBVs!$A$2:$AP$1041,38,FALSE)</f>
        <v>31</v>
      </c>
      <c r="E6668" s="33">
        <f>VLOOKUP($J6661,ASBVs!$A$2:$AP$1041,30,FALSE)</f>
        <v>57</v>
      </c>
      <c r="F6668" s="33">
        <f>VLOOKUP($J6661,ASBVs!$A$2:$AP$1041,24,FALSE)</f>
        <v>43</v>
      </c>
      <c r="G6668" s="33">
        <f>VLOOKUP($J6661,ASBVs!$A$2:$AP$1041,26,FALSE)</f>
        <v>43</v>
      </c>
      <c r="H6668" s="33">
        <f>VLOOKUP($J6661,ASBVs!$A$2:$AP$1041,28,FALSE)</f>
        <v>46</v>
      </c>
      <c r="I6668" s="99">
        <f>VLOOKUP($J6661,ASBVs!$A$2:$AQ$1041,43,FALSE)</f>
        <v>10</v>
      </c>
      <c r="J6668" s="79"/>
    </row>
    <row r="6669" spans="2:10" ht="12.6" customHeight="1" x14ac:dyDescent="0.3">
      <c r="B6669" s="87" t="s">
        <v>2695</v>
      </c>
      <c r="C6669" s="88"/>
      <c r="D6669" s="89" t="s">
        <v>2699</v>
      </c>
      <c r="E6669" s="90"/>
      <c r="F6669" s="91" t="str">
        <f>VLOOKUP($J6661,ASBVs!$A$2:$F$1041,6,FALSE)</f>
        <v xml:space="preserve">Young Gun </v>
      </c>
      <c r="G6669" s="34" t="s">
        <v>2669</v>
      </c>
      <c r="H6669" s="35" t="str">
        <f>VLOOKUP($J6661,ASBVs!$A$2:$AU$1041,46,FALSE)</f>
        <v>2</v>
      </c>
      <c r="I6669" s="34" t="s">
        <v>2670</v>
      </c>
      <c r="J6669" s="35" t="str">
        <f>VLOOKUP($J6661,ASBVs!$A$2:$AU$1041,47,FALSE)</f>
        <v>1</v>
      </c>
    </row>
    <row r="6670" spans="2:10" ht="12.6" customHeight="1" x14ac:dyDescent="0.3">
      <c r="B6670" s="93">
        <f>VLOOKUP($J6661,ASBVs!$A$2:$AS$1041,45,FALSE)</f>
        <v>126.27</v>
      </c>
      <c r="C6670" s="94"/>
      <c r="D6670" s="93">
        <f>VLOOKUP($J6661,ASBVs!$A$2:$AS$1041,44,FALSE)</f>
        <v>167.71</v>
      </c>
      <c r="E6670" s="94"/>
      <c r="F6670" s="92"/>
      <c r="G6670" s="34" t="s">
        <v>2671</v>
      </c>
      <c r="H6670" s="35" t="str">
        <f>VLOOKUP($J6661,ASBVs!$A$2:$AW$1041,48,FALSE)</f>
        <v>2</v>
      </c>
      <c r="I6670" s="34" t="s">
        <v>2672</v>
      </c>
      <c r="J6670" s="35">
        <f>VLOOKUP($J6661,ASBVs!$A$2:$AW$1041,49,FALSE)</f>
        <v>3</v>
      </c>
    </row>
    <row r="6671" spans="2:10" ht="12.6" customHeight="1" x14ac:dyDescent="0.3">
      <c r="B6671" s="36" t="s">
        <v>2696</v>
      </c>
      <c r="C6671" s="95" t="str">
        <f>VLOOKUP($J6661,ASBVs!$A$2:$E$1041,5,FALSE)</f>
        <v>Pen of 2</v>
      </c>
      <c r="D6671" s="96"/>
      <c r="E6671" s="97" t="s">
        <v>2697</v>
      </c>
      <c r="F6671" s="98"/>
      <c r="G6671" s="74"/>
      <c r="H6671" s="75"/>
      <c r="I6671" s="37" t="s">
        <v>2698</v>
      </c>
      <c r="J6671" s="38"/>
    </row>
    <row r="6673" spans="2:10" ht="12.6" customHeight="1" x14ac:dyDescent="0.3">
      <c r="B6673" s="76" t="s">
        <v>2692</v>
      </c>
      <c r="C6673" s="77"/>
      <c r="D6673" s="20" t="str">
        <f>VLOOKUP($J6673,ASBVs!$A$2:$B$1041,2,FALSE)</f>
        <v>225097</v>
      </c>
      <c r="E6673" s="21"/>
      <c r="F6673" s="22" t="str">
        <f>VLOOKUP($J6673,ASBVs!$A$2:$J$1041,10,FALSE)</f>
        <v>Twin</v>
      </c>
      <c r="G6673" s="78" t="str">
        <f>VLOOKUP($J6673,ASBVs!$A$2:$AX$1041,50,FALSE)</f>
        <v xml:space="preserve"> </v>
      </c>
      <c r="H6673" s="79"/>
      <c r="I6673" s="23" t="s">
        <v>2693</v>
      </c>
      <c r="J6673" s="24" t="s">
        <v>2222</v>
      </c>
    </row>
    <row r="6674" spans="2:10" ht="12.6" customHeight="1" x14ac:dyDescent="0.3">
      <c r="B6674" s="25" t="s">
        <v>2694</v>
      </c>
      <c r="C6674" s="80" t="str">
        <f>VLOOKUP($J6673,ASBVs!$A$2:$H$1041,8,FALSE)</f>
        <v>214627</v>
      </c>
      <c r="D6674" s="80"/>
      <c r="E6674" s="81"/>
      <c r="F6674" s="26" t="s">
        <v>2639</v>
      </c>
      <c r="G6674" s="82">
        <f>VLOOKUP($J6673,ASBVs!$A$2:$I$1041,9,FALSE)</f>
        <v>44727</v>
      </c>
      <c r="H6674" s="83"/>
      <c r="I6674" s="83"/>
      <c r="J6674" s="84"/>
    </row>
    <row r="6675" spans="2:10" ht="12.6" customHeight="1" x14ac:dyDescent="0.3">
      <c r="B6675" s="27" t="s">
        <v>0</v>
      </c>
      <c r="C6675" s="28" t="s">
        <v>1</v>
      </c>
      <c r="D6675" s="28" t="s">
        <v>2</v>
      </c>
      <c r="E6675" s="28" t="s">
        <v>3</v>
      </c>
      <c r="F6675" s="27" t="s">
        <v>4</v>
      </c>
      <c r="G6675" s="28" t="s">
        <v>1093</v>
      </c>
      <c r="H6675" s="28" t="s">
        <v>1092</v>
      </c>
      <c r="I6675" s="28" t="s">
        <v>5</v>
      </c>
      <c r="J6675" s="28" t="s">
        <v>2652</v>
      </c>
    </row>
    <row r="6676" spans="2:10" ht="12.6" customHeight="1" x14ac:dyDescent="0.3">
      <c r="B6676" s="29">
        <f>VLOOKUP($J6673,ASBVs!$A$2:$AP$1041,11,FALSE)</f>
        <v>0.2</v>
      </c>
      <c r="C6676" s="29">
        <f>VLOOKUP($J6673,ASBVs!$A$2:$AP$1041,13,FALSE)</f>
        <v>8.01</v>
      </c>
      <c r="D6676" s="29">
        <f>VLOOKUP($J6673,ASBVs!$A$2:$AP$1041,15,FALSE)</f>
        <v>11.34</v>
      </c>
      <c r="E6676" s="29">
        <f>VLOOKUP($J6673,ASBVs!$A$2:$AP$1041,17,FALSE)</f>
        <v>0.88</v>
      </c>
      <c r="F6676" s="29">
        <f>VLOOKUP($J6673,ASBVs!$A$2:$AP$1041,19,FALSE)</f>
        <v>1.84</v>
      </c>
      <c r="G6676" s="39">
        <f>VLOOKUP($J6673,ASBVs!$A$2:$AP$1041,41,FALSE)</f>
        <v>0.44</v>
      </c>
      <c r="H6676" s="39">
        <f>VLOOKUP($J6673,ASBVs!$A$2:$AP$1041,39,FALSE)</f>
        <v>0.28000000000000003</v>
      </c>
      <c r="I6676" s="29">
        <f>VLOOKUP($J6673,ASBVs!$A$2:$AP$1041,21,FALSE)</f>
        <v>0.88</v>
      </c>
      <c r="J6676" s="39">
        <f>VLOOKUP($J6673,ASBVs!$A$2:$AP$1041,31,FALSE)</f>
        <v>0.28999999999999998</v>
      </c>
    </row>
    <row r="6677" spans="2:10" ht="12.6" customHeight="1" x14ac:dyDescent="0.3">
      <c r="B6677" s="29">
        <f>VLOOKUP($J6673,ASBVs!$A$2:$AP$1041,12,FALSE)</f>
        <v>64</v>
      </c>
      <c r="C6677" s="29">
        <f>VLOOKUP($J6673,ASBVs!$A$2:$AP$1041,14,FALSE)</f>
        <v>70</v>
      </c>
      <c r="D6677" s="29">
        <f>VLOOKUP($J6673,ASBVs!$A$2:$AP$1041,16,FALSE)</f>
        <v>55</v>
      </c>
      <c r="E6677" s="29">
        <f>VLOOKUP($J6673,ASBVs!$A$2:$AP$1041,18,FALSE)</f>
        <v>63</v>
      </c>
      <c r="F6677" s="29">
        <f>VLOOKUP($J6673,ASBVs!$A$2:$AP$1041,20,FALSE)</f>
        <v>64</v>
      </c>
      <c r="G6677" s="29">
        <f>VLOOKUP($J6673,ASBVs!$A$2:$AP$1041,42,FALSE)</f>
        <v>44</v>
      </c>
      <c r="H6677" s="29">
        <f>VLOOKUP($J6673,ASBVs!$A$2:$AP$1041,40,FALSE)</f>
        <v>39</v>
      </c>
      <c r="I6677" s="29">
        <f>VLOOKUP($J6673,ASBVs!$A$2:$AP$1041,22,FALSE)</f>
        <v>49</v>
      </c>
      <c r="J6677" s="29">
        <f>VLOOKUP($J6673,ASBVs!$A$2:$AP$1041,32,FALSE)</f>
        <v>43</v>
      </c>
    </row>
    <row r="6678" spans="2:10" ht="12.6" customHeight="1" x14ac:dyDescent="0.3">
      <c r="B6678" s="31" t="s">
        <v>1089</v>
      </c>
      <c r="C6678" s="27" t="s">
        <v>1090</v>
      </c>
      <c r="D6678" s="27" t="s">
        <v>1091</v>
      </c>
      <c r="E6678" s="27" t="s">
        <v>8</v>
      </c>
      <c r="F6678" s="27" t="s">
        <v>6</v>
      </c>
      <c r="G6678" s="27" t="s">
        <v>7</v>
      </c>
      <c r="H6678" s="27" t="s">
        <v>2638</v>
      </c>
      <c r="I6678" s="85" t="s">
        <v>2700</v>
      </c>
      <c r="J6678" s="86"/>
    </row>
    <row r="6679" spans="2:10" ht="12.6" customHeight="1" x14ac:dyDescent="0.3">
      <c r="B6679" s="30">
        <f>VLOOKUP($J6673,ASBVs!$A$2:$AP$1041,33,FALSE)</f>
        <v>0.05</v>
      </c>
      <c r="C6679" s="30">
        <f>VLOOKUP($J6673,ASBVs!$A$2:$AP$1041,35,FALSE)</f>
        <v>0.27</v>
      </c>
      <c r="D6679" s="30">
        <f>VLOOKUP($J6673,ASBVs!$A$2:$AP$1041,37,FALSE)</f>
        <v>0.01</v>
      </c>
      <c r="E6679" s="32">
        <f>VLOOKUP($J6673,ASBVs!$A$2:$AP$1041,29,FALSE)</f>
        <v>3.34</v>
      </c>
      <c r="F6679" s="32">
        <f>VLOOKUP($J6673,ASBVs!$A$2:$AP$1041,23,FALSE)</f>
        <v>-0.17</v>
      </c>
      <c r="G6679" s="32">
        <f>VLOOKUP($J6673,ASBVs!$A$2:$AP$1041,25,FALSE)</f>
        <v>5.17</v>
      </c>
      <c r="H6679" s="32">
        <f>VLOOKUP($J6673,ASBVs!$A$2:$AP$1041,27,FALSE)</f>
        <v>1.79</v>
      </c>
      <c r="I6679" s="86"/>
      <c r="J6679" s="86"/>
    </row>
    <row r="6680" spans="2:10" ht="12.6" customHeight="1" x14ac:dyDescent="0.3">
      <c r="B6680" s="33">
        <f>VLOOKUP($J6673,ASBVs!$A$2:$AP$1041,34,FALSE)</f>
        <v>34</v>
      </c>
      <c r="C6680" s="33">
        <f>VLOOKUP($J6673,ASBVs!$A$2:$AP$1041,36,FALSE)</f>
        <v>42</v>
      </c>
      <c r="D6680" s="33">
        <f>VLOOKUP($J6673,ASBVs!$A$2:$AP$1041,38,FALSE)</f>
        <v>29</v>
      </c>
      <c r="E6680" s="33">
        <f>VLOOKUP($J6673,ASBVs!$A$2:$AP$1041,30,FALSE)</f>
        <v>58</v>
      </c>
      <c r="F6680" s="33">
        <f>VLOOKUP($J6673,ASBVs!$A$2:$AP$1041,24,FALSE)</f>
        <v>42</v>
      </c>
      <c r="G6680" s="33">
        <f>VLOOKUP($J6673,ASBVs!$A$2:$AP$1041,26,FALSE)</f>
        <v>42</v>
      </c>
      <c r="H6680" s="33">
        <f>VLOOKUP($J6673,ASBVs!$A$2:$AP$1041,28,FALSE)</f>
        <v>47</v>
      </c>
      <c r="I6680" s="99">
        <f>VLOOKUP($J6673,ASBVs!$A$2:$AQ$1041,43,FALSE)</f>
        <v>8.89</v>
      </c>
      <c r="J6680" s="79"/>
    </row>
    <row r="6681" spans="2:10" ht="12.6" customHeight="1" x14ac:dyDescent="0.3">
      <c r="B6681" s="87" t="s">
        <v>2695</v>
      </c>
      <c r="C6681" s="88"/>
      <c r="D6681" s="89" t="s">
        <v>2699</v>
      </c>
      <c r="E6681" s="90"/>
      <c r="F6681" s="91" t="str">
        <f>VLOOKUP($J6673,ASBVs!$A$2:$F$1041,6,FALSE)</f>
        <v xml:space="preserve"> </v>
      </c>
      <c r="G6681" s="34" t="s">
        <v>2669</v>
      </c>
      <c r="H6681" s="35" t="str">
        <f>VLOOKUP($J6673,ASBVs!$A$2:$AU$1041,46,FALSE)</f>
        <v>2</v>
      </c>
      <c r="I6681" s="34" t="s">
        <v>2670</v>
      </c>
      <c r="J6681" s="35" t="str">
        <f>VLOOKUP($J6673,ASBVs!$A$2:$AU$1041,47,FALSE)</f>
        <v>1</v>
      </c>
    </row>
    <row r="6682" spans="2:10" ht="12.6" customHeight="1" x14ac:dyDescent="0.3">
      <c r="B6682" s="93">
        <f>VLOOKUP($J6673,ASBVs!$A$2:$AS$1041,45,FALSE)</f>
        <v>127.92</v>
      </c>
      <c r="C6682" s="94"/>
      <c r="D6682" s="93">
        <f>VLOOKUP($J6673,ASBVs!$A$2:$AS$1041,44,FALSE)</f>
        <v>166.98</v>
      </c>
      <c r="E6682" s="94"/>
      <c r="F6682" s="92"/>
      <c r="G6682" s="34" t="s">
        <v>2671</v>
      </c>
      <c r="H6682" s="35" t="str">
        <f>VLOOKUP($J6673,ASBVs!$A$2:$AW$1041,48,FALSE)</f>
        <v>1</v>
      </c>
      <c r="I6682" s="34" t="s">
        <v>2672</v>
      </c>
      <c r="J6682" s="35">
        <f>VLOOKUP($J6673,ASBVs!$A$2:$AW$1041,49,FALSE)</f>
        <v>3</v>
      </c>
    </row>
    <row r="6683" spans="2:10" ht="12.6" customHeight="1" x14ac:dyDescent="0.3">
      <c r="B6683" s="36" t="s">
        <v>2696</v>
      </c>
      <c r="C6683" s="95" t="str">
        <f>VLOOKUP($J6673,ASBVs!$A$2:$E$1041,5,FALSE)</f>
        <v>Pen of 2</v>
      </c>
      <c r="D6683" s="96"/>
      <c r="E6683" s="97" t="s">
        <v>2697</v>
      </c>
      <c r="F6683" s="98"/>
      <c r="G6683" s="74"/>
      <c r="H6683" s="75"/>
      <c r="I6683" s="37" t="s">
        <v>2698</v>
      </c>
      <c r="J6683" s="38"/>
    </row>
    <row r="6685" spans="2:10" ht="12.6" customHeight="1" x14ac:dyDescent="0.3">
      <c r="B6685" s="76" t="s">
        <v>2692</v>
      </c>
      <c r="C6685" s="77"/>
      <c r="D6685" s="20" t="str">
        <f>VLOOKUP($J6685,ASBVs!$A$2:$B$1041,2,FALSE)</f>
        <v>225098</v>
      </c>
      <c r="E6685" s="21"/>
      <c r="F6685" s="22" t="str">
        <f>VLOOKUP($J6685,ASBVs!$A$2:$J$1041,10,FALSE)</f>
        <v>Twin</v>
      </c>
      <c r="G6685" s="78" t="str">
        <f>VLOOKUP($J6685,ASBVs!$A$2:$AX$1041,50,FALSE)</f>
        <v xml:space="preserve"> </v>
      </c>
      <c r="H6685" s="79"/>
      <c r="I6685" s="23" t="s">
        <v>2693</v>
      </c>
      <c r="J6685" s="24" t="s">
        <v>2223</v>
      </c>
    </row>
    <row r="6686" spans="2:10" ht="12.6" customHeight="1" x14ac:dyDescent="0.3">
      <c r="B6686" s="25" t="s">
        <v>2694</v>
      </c>
      <c r="C6686" s="80" t="str">
        <f>VLOOKUP($J6685,ASBVs!$A$2:$H$1041,8,FALSE)</f>
        <v>214627</v>
      </c>
      <c r="D6686" s="80"/>
      <c r="E6686" s="81"/>
      <c r="F6686" s="26" t="s">
        <v>2639</v>
      </c>
      <c r="G6686" s="82">
        <f>VLOOKUP($J6685,ASBVs!$A$2:$I$1041,9,FALSE)</f>
        <v>44727</v>
      </c>
      <c r="H6686" s="83"/>
      <c r="I6686" s="83"/>
      <c r="J6686" s="84"/>
    </row>
    <row r="6687" spans="2:10" ht="12.6" customHeight="1" x14ac:dyDescent="0.3">
      <c r="B6687" s="27" t="s">
        <v>0</v>
      </c>
      <c r="C6687" s="28" t="s">
        <v>1</v>
      </c>
      <c r="D6687" s="28" t="s">
        <v>2</v>
      </c>
      <c r="E6687" s="28" t="s">
        <v>3</v>
      </c>
      <c r="F6687" s="27" t="s">
        <v>4</v>
      </c>
      <c r="G6687" s="28" t="s">
        <v>1093</v>
      </c>
      <c r="H6687" s="28" t="s">
        <v>1092</v>
      </c>
      <c r="I6687" s="28" t="s">
        <v>5</v>
      </c>
      <c r="J6687" s="28" t="s">
        <v>2652</v>
      </c>
    </row>
    <row r="6688" spans="2:10" ht="12.6" customHeight="1" x14ac:dyDescent="0.3">
      <c r="B6688" s="29">
        <f>VLOOKUP($J6685,ASBVs!$A$2:$AP$1041,11,FALSE)</f>
        <v>0.3</v>
      </c>
      <c r="C6688" s="29">
        <f>VLOOKUP($J6685,ASBVs!$A$2:$AP$1041,13,FALSE)</f>
        <v>9.5500000000000007</v>
      </c>
      <c r="D6688" s="29">
        <f>VLOOKUP($J6685,ASBVs!$A$2:$AP$1041,15,FALSE)</f>
        <v>13.35</v>
      </c>
      <c r="E6688" s="29">
        <f>VLOOKUP($J6685,ASBVs!$A$2:$AP$1041,17,FALSE)</f>
        <v>0.54</v>
      </c>
      <c r="F6688" s="29">
        <f>VLOOKUP($J6685,ASBVs!$A$2:$AP$1041,19,FALSE)</f>
        <v>1.91</v>
      </c>
      <c r="G6688" s="39">
        <f>VLOOKUP($J6685,ASBVs!$A$2:$AP$1041,41,FALSE)</f>
        <v>0.44</v>
      </c>
      <c r="H6688" s="39">
        <f>VLOOKUP($J6685,ASBVs!$A$2:$AP$1041,39,FALSE)</f>
        <v>0.28000000000000003</v>
      </c>
      <c r="I6688" s="29">
        <f>VLOOKUP($J6685,ASBVs!$A$2:$AP$1041,21,FALSE)</f>
        <v>0.89</v>
      </c>
      <c r="J6688" s="39">
        <f>VLOOKUP($J6685,ASBVs!$A$2:$AP$1041,31,FALSE)</f>
        <v>0.28999999999999998</v>
      </c>
    </row>
    <row r="6689" spans="2:10" ht="12.6" customHeight="1" x14ac:dyDescent="0.3">
      <c r="B6689" s="29">
        <f>VLOOKUP($J6685,ASBVs!$A$2:$AP$1041,12,FALSE)</f>
        <v>64</v>
      </c>
      <c r="C6689" s="29">
        <f>VLOOKUP($J6685,ASBVs!$A$2:$AP$1041,14,FALSE)</f>
        <v>69</v>
      </c>
      <c r="D6689" s="29">
        <f>VLOOKUP($J6685,ASBVs!$A$2:$AP$1041,16,FALSE)</f>
        <v>55</v>
      </c>
      <c r="E6689" s="29">
        <f>VLOOKUP($J6685,ASBVs!$A$2:$AP$1041,18,FALSE)</f>
        <v>61</v>
      </c>
      <c r="F6689" s="29">
        <f>VLOOKUP($J6685,ASBVs!$A$2:$AP$1041,20,FALSE)</f>
        <v>62</v>
      </c>
      <c r="G6689" s="29">
        <f>VLOOKUP($J6685,ASBVs!$A$2:$AP$1041,42,FALSE)</f>
        <v>44</v>
      </c>
      <c r="H6689" s="29">
        <f>VLOOKUP($J6685,ASBVs!$A$2:$AP$1041,40,FALSE)</f>
        <v>39</v>
      </c>
      <c r="I6689" s="29">
        <f>VLOOKUP($J6685,ASBVs!$A$2:$AP$1041,22,FALSE)</f>
        <v>49</v>
      </c>
      <c r="J6689" s="29">
        <f>VLOOKUP($J6685,ASBVs!$A$2:$AP$1041,32,FALSE)</f>
        <v>43</v>
      </c>
    </row>
    <row r="6690" spans="2:10" ht="12.6" customHeight="1" x14ac:dyDescent="0.3">
      <c r="B6690" s="31" t="s">
        <v>1089</v>
      </c>
      <c r="C6690" s="27" t="s">
        <v>1090</v>
      </c>
      <c r="D6690" s="27" t="s">
        <v>1091</v>
      </c>
      <c r="E6690" s="27" t="s">
        <v>8</v>
      </c>
      <c r="F6690" s="27" t="s">
        <v>6</v>
      </c>
      <c r="G6690" s="27" t="s">
        <v>7</v>
      </c>
      <c r="H6690" s="27" t="s">
        <v>2638</v>
      </c>
      <c r="I6690" s="85" t="s">
        <v>2700</v>
      </c>
      <c r="J6690" s="86"/>
    </row>
    <row r="6691" spans="2:10" ht="12.6" customHeight="1" x14ac:dyDescent="0.3">
      <c r="B6691" s="30">
        <f>VLOOKUP($J6685,ASBVs!$A$2:$AP$1041,33,FALSE)</f>
        <v>0.05</v>
      </c>
      <c r="C6691" s="30">
        <f>VLOOKUP($J6685,ASBVs!$A$2:$AP$1041,35,FALSE)</f>
        <v>0.27</v>
      </c>
      <c r="D6691" s="30">
        <f>VLOOKUP($J6685,ASBVs!$A$2:$AP$1041,37,FALSE)</f>
        <v>0.01</v>
      </c>
      <c r="E6691" s="32">
        <f>VLOOKUP($J6685,ASBVs!$A$2:$AP$1041,29,FALSE)</f>
        <v>4.29</v>
      </c>
      <c r="F6691" s="32">
        <f>VLOOKUP($J6685,ASBVs!$A$2:$AP$1041,23,FALSE)</f>
        <v>-0.34</v>
      </c>
      <c r="G6691" s="32">
        <f>VLOOKUP($J6685,ASBVs!$A$2:$AP$1041,25,FALSE)</f>
        <v>6.43</v>
      </c>
      <c r="H6691" s="32">
        <f>VLOOKUP($J6685,ASBVs!$A$2:$AP$1041,27,FALSE)</f>
        <v>1.93</v>
      </c>
      <c r="I6691" s="86"/>
      <c r="J6691" s="86"/>
    </row>
    <row r="6692" spans="2:10" ht="12.6" customHeight="1" x14ac:dyDescent="0.3">
      <c r="B6692" s="33">
        <f>VLOOKUP($J6685,ASBVs!$A$2:$AP$1041,34,FALSE)</f>
        <v>34</v>
      </c>
      <c r="C6692" s="33">
        <f>VLOOKUP($J6685,ASBVs!$A$2:$AP$1041,36,FALSE)</f>
        <v>42</v>
      </c>
      <c r="D6692" s="33">
        <f>VLOOKUP($J6685,ASBVs!$A$2:$AP$1041,38,FALSE)</f>
        <v>29</v>
      </c>
      <c r="E6692" s="33">
        <f>VLOOKUP($J6685,ASBVs!$A$2:$AP$1041,30,FALSE)</f>
        <v>57</v>
      </c>
      <c r="F6692" s="33">
        <f>VLOOKUP($J6685,ASBVs!$A$2:$AP$1041,24,FALSE)</f>
        <v>42</v>
      </c>
      <c r="G6692" s="33">
        <f>VLOOKUP($J6685,ASBVs!$A$2:$AP$1041,26,FALSE)</f>
        <v>42</v>
      </c>
      <c r="H6692" s="33">
        <f>VLOOKUP($J6685,ASBVs!$A$2:$AP$1041,28,FALSE)</f>
        <v>46</v>
      </c>
      <c r="I6692" s="99">
        <f>VLOOKUP($J6685,ASBVs!$A$2:$AQ$1041,43,FALSE)</f>
        <v>10.440000000000001</v>
      </c>
      <c r="J6692" s="79"/>
    </row>
    <row r="6693" spans="2:10" ht="12.6" customHeight="1" x14ac:dyDescent="0.3">
      <c r="B6693" s="87" t="s">
        <v>2695</v>
      </c>
      <c r="C6693" s="88"/>
      <c r="D6693" s="89" t="s">
        <v>2699</v>
      </c>
      <c r="E6693" s="90"/>
      <c r="F6693" s="91" t="str">
        <f>VLOOKUP($J6685,ASBVs!$A$2:$F$1041,6,FALSE)</f>
        <v xml:space="preserve"> </v>
      </c>
      <c r="G6693" s="34" t="s">
        <v>2669</v>
      </c>
      <c r="H6693" s="35" t="str">
        <f>VLOOKUP($J6685,ASBVs!$A$2:$AU$1041,46,FALSE)</f>
        <v>2</v>
      </c>
      <c r="I6693" s="34" t="s">
        <v>2670</v>
      </c>
      <c r="J6693" s="35" t="str">
        <f>VLOOKUP($J6685,ASBVs!$A$2:$AU$1041,47,FALSE)</f>
        <v>2</v>
      </c>
    </row>
    <row r="6694" spans="2:10" ht="12.6" customHeight="1" x14ac:dyDescent="0.3">
      <c r="B6694" s="93">
        <f>VLOOKUP($J6685,ASBVs!$A$2:$AS$1041,45,FALSE)</f>
        <v>129.01</v>
      </c>
      <c r="C6694" s="94"/>
      <c r="D6694" s="93">
        <f>VLOOKUP($J6685,ASBVs!$A$2:$AS$1041,44,FALSE)</f>
        <v>171.44</v>
      </c>
      <c r="E6694" s="94"/>
      <c r="F6694" s="92"/>
      <c r="G6694" s="34" t="s">
        <v>2671</v>
      </c>
      <c r="H6694" s="35" t="str">
        <f>VLOOKUP($J6685,ASBVs!$A$2:$AW$1041,48,FALSE)</f>
        <v>2</v>
      </c>
      <c r="I6694" s="34" t="s">
        <v>2672</v>
      </c>
      <c r="J6694" s="35">
        <f>VLOOKUP($J6685,ASBVs!$A$2:$AW$1041,49,FALSE)</f>
        <v>4</v>
      </c>
    </row>
    <row r="6695" spans="2:10" ht="12.6" customHeight="1" x14ac:dyDescent="0.3">
      <c r="B6695" s="36" t="s">
        <v>2696</v>
      </c>
      <c r="C6695" s="95" t="str">
        <f>VLOOKUP($J6685,ASBVs!$A$2:$E$1041,5,FALSE)</f>
        <v>Pen of 2</v>
      </c>
      <c r="D6695" s="96"/>
      <c r="E6695" s="97" t="s">
        <v>2697</v>
      </c>
      <c r="F6695" s="98"/>
      <c r="G6695" s="74"/>
      <c r="H6695" s="75"/>
      <c r="I6695" s="37" t="s">
        <v>2698</v>
      </c>
      <c r="J6695" s="38"/>
    </row>
    <row r="6697" spans="2:10" ht="12.6" customHeight="1" x14ac:dyDescent="0.3">
      <c r="B6697" s="76" t="s">
        <v>2692</v>
      </c>
      <c r="C6697" s="77"/>
      <c r="D6697" s="20" t="str">
        <f>VLOOKUP($J6697,ASBVs!$A$2:$B$1041,2,FALSE)</f>
        <v>226277</v>
      </c>
      <c r="E6697" s="21"/>
      <c r="F6697" s="22" t="str">
        <f>VLOOKUP($J6697,ASBVs!$A$2:$J$1041,10,FALSE)</f>
        <v>Twin</v>
      </c>
      <c r="G6697" s="78" t="str">
        <f>VLOOKUP($J6697,ASBVs!$A$2:$AX$1041,50,FALSE)</f>
        <v xml:space="preserve"> </v>
      </c>
      <c r="H6697" s="79"/>
      <c r="I6697" s="23" t="s">
        <v>2693</v>
      </c>
      <c r="J6697" s="24" t="s">
        <v>2224</v>
      </c>
    </row>
    <row r="6698" spans="2:10" ht="12.6" customHeight="1" x14ac:dyDescent="0.3">
      <c r="B6698" s="25" t="s">
        <v>2694</v>
      </c>
      <c r="C6698" s="80" t="str">
        <f>VLOOKUP($J6697,ASBVs!$A$2:$H$1041,8,FALSE)</f>
        <v>201054</v>
      </c>
      <c r="D6698" s="80"/>
      <c r="E6698" s="81"/>
      <c r="F6698" s="26" t="s">
        <v>2639</v>
      </c>
      <c r="G6698" s="82">
        <f>VLOOKUP($J6697,ASBVs!$A$2:$I$1041,9,FALSE)</f>
        <v>44735</v>
      </c>
      <c r="H6698" s="83"/>
      <c r="I6698" s="83"/>
      <c r="J6698" s="84"/>
    </row>
    <row r="6699" spans="2:10" ht="12.6" customHeight="1" x14ac:dyDescent="0.3">
      <c r="B6699" s="27" t="s">
        <v>0</v>
      </c>
      <c r="C6699" s="28" t="s">
        <v>1</v>
      </c>
      <c r="D6699" s="28" t="s">
        <v>2</v>
      </c>
      <c r="E6699" s="28" t="s">
        <v>3</v>
      </c>
      <c r="F6699" s="27" t="s">
        <v>4</v>
      </c>
      <c r="G6699" s="28" t="s">
        <v>1093</v>
      </c>
      <c r="H6699" s="28" t="s">
        <v>1092</v>
      </c>
      <c r="I6699" s="28" t="s">
        <v>5</v>
      </c>
      <c r="J6699" s="28" t="s">
        <v>2652</v>
      </c>
    </row>
    <row r="6700" spans="2:10" ht="12.6" customHeight="1" x14ac:dyDescent="0.3">
      <c r="B6700" s="29">
        <f>VLOOKUP($J6697,ASBVs!$A$2:$AP$1041,11,FALSE)</f>
        <v>0.44</v>
      </c>
      <c r="C6700" s="29">
        <f>VLOOKUP($J6697,ASBVs!$A$2:$AP$1041,13,FALSE)</f>
        <v>10.07</v>
      </c>
      <c r="D6700" s="29">
        <f>VLOOKUP($J6697,ASBVs!$A$2:$AP$1041,15,FALSE)</f>
        <v>17.23</v>
      </c>
      <c r="E6700" s="29">
        <f>VLOOKUP($J6697,ASBVs!$A$2:$AP$1041,17,FALSE)</f>
        <v>-0.7</v>
      </c>
      <c r="F6700" s="29">
        <f>VLOOKUP($J6697,ASBVs!$A$2:$AP$1041,19,FALSE)</f>
        <v>1.25</v>
      </c>
      <c r="G6700" s="39">
        <f>VLOOKUP($J6697,ASBVs!$A$2:$AP$1041,41,FALSE)</f>
        <v>0.56999999999999995</v>
      </c>
      <c r="H6700" s="39">
        <f>VLOOKUP($J6697,ASBVs!$A$2:$AP$1041,39,FALSE)</f>
        <v>0.26</v>
      </c>
      <c r="I6700" s="29">
        <f>VLOOKUP($J6697,ASBVs!$A$2:$AP$1041,21,FALSE)</f>
        <v>0.44</v>
      </c>
      <c r="J6700" s="39">
        <f>VLOOKUP($J6697,ASBVs!$A$2:$AP$1041,31,FALSE)</f>
        <v>0.31</v>
      </c>
    </row>
    <row r="6701" spans="2:10" ht="12.6" customHeight="1" x14ac:dyDescent="0.3">
      <c r="B6701" s="29">
        <f>VLOOKUP($J6697,ASBVs!$A$2:$AP$1041,12,FALSE)</f>
        <v>66</v>
      </c>
      <c r="C6701" s="29">
        <f>VLOOKUP($J6697,ASBVs!$A$2:$AP$1041,14,FALSE)</f>
        <v>69</v>
      </c>
      <c r="D6701" s="29">
        <f>VLOOKUP($J6697,ASBVs!$A$2:$AP$1041,16,FALSE)</f>
        <v>60</v>
      </c>
      <c r="E6701" s="29">
        <f>VLOOKUP($J6697,ASBVs!$A$2:$AP$1041,18,FALSE)</f>
        <v>63</v>
      </c>
      <c r="F6701" s="29">
        <f>VLOOKUP($J6697,ASBVs!$A$2:$AP$1041,20,FALSE)</f>
        <v>63</v>
      </c>
      <c r="G6701" s="29">
        <f>VLOOKUP($J6697,ASBVs!$A$2:$AP$1041,42,FALSE)</f>
        <v>56</v>
      </c>
      <c r="H6701" s="29">
        <f>VLOOKUP($J6697,ASBVs!$A$2:$AP$1041,40,FALSE)</f>
        <v>48</v>
      </c>
      <c r="I6701" s="29">
        <f>VLOOKUP($J6697,ASBVs!$A$2:$AP$1041,22,FALSE)</f>
        <v>57</v>
      </c>
      <c r="J6701" s="29">
        <f>VLOOKUP($J6697,ASBVs!$A$2:$AP$1041,32,FALSE)</f>
        <v>54</v>
      </c>
    </row>
    <row r="6702" spans="2:10" ht="12.6" customHeight="1" x14ac:dyDescent="0.3">
      <c r="B6702" s="31" t="s">
        <v>1089</v>
      </c>
      <c r="C6702" s="27" t="s">
        <v>1090</v>
      </c>
      <c r="D6702" s="27" t="s">
        <v>1091</v>
      </c>
      <c r="E6702" s="27" t="s">
        <v>8</v>
      </c>
      <c r="F6702" s="27" t="s">
        <v>6</v>
      </c>
      <c r="G6702" s="27" t="s">
        <v>7</v>
      </c>
      <c r="H6702" s="27" t="s">
        <v>2638</v>
      </c>
      <c r="I6702" s="85" t="s">
        <v>2700</v>
      </c>
      <c r="J6702" s="86"/>
    </row>
    <row r="6703" spans="2:10" ht="12.6" customHeight="1" x14ac:dyDescent="0.3">
      <c r="B6703" s="30">
        <f>VLOOKUP($J6697,ASBVs!$A$2:$AP$1041,33,FALSE)</f>
        <v>0.02</v>
      </c>
      <c r="C6703" s="30">
        <f>VLOOKUP($J6697,ASBVs!$A$2:$AP$1041,35,FALSE)</f>
        <v>0.28999999999999998</v>
      </c>
      <c r="D6703" s="30">
        <f>VLOOKUP($J6697,ASBVs!$A$2:$AP$1041,37,FALSE)</f>
        <v>0.01</v>
      </c>
      <c r="E6703" s="32">
        <f>VLOOKUP($J6697,ASBVs!$A$2:$AP$1041,29,FALSE)</f>
        <v>5.84</v>
      </c>
      <c r="F6703" s="32">
        <f>VLOOKUP($J6697,ASBVs!$A$2:$AP$1041,23,FALSE)</f>
        <v>-0.36</v>
      </c>
      <c r="G6703" s="32">
        <f>VLOOKUP($J6697,ASBVs!$A$2:$AP$1041,25,FALSE)</f>
        <v>6.24</v>
      </c>
      <c r="H6703" s="32">
        <f>VLOOKUP($J6697,ASBVs!$A$2:$AP$1041,27,FALSE)</f>
        <v>2.09</v>
      </c>
      <c r="I6703" s="86"/>
      <c r="J6703" s="86"/>
    </row>
    <row r="6704" spans="2:10" ht="12.6" customHeight="1" x14ac:dyDescent="0.3">
      <c r="B6704" s="33">
        <f>VLOOKUP($J6697,ASBVs!$A$2:$AP$1041,34,FALSE)</f>
        <v>43</v>
      </c>
      <c r="C6704" s="33">
        <f>VLOOKUP($J6697,ASBVs!$A$2:$AP$1041,36,FALSE)</f>
        <v>51</v>
      </c>
      <c r="D6704" s="33">
        <f>VLOOKUP($J6697,ASBVs!$A$2:$AP$1041,38,FALSE)</f>
        <v>36</v>
      </c>
      <c r="E6704" s="33">
        <f>VLOOKUP($J6697,ASBVs!$A$2:$AP$1041,30,FALSE)</f>
        <v>58</v>
      </c>
      <c r="F6704" s="33">
        <f>VLOOKUP($J6697,ASBVs!$A$2:$AP$1041,24,FALSE)</f>
        <v>47</v>
      </c>
      <c r="G6704" s="33">
        <f>VLOOKUP($J6697,ASBVs!$A$2:$AP$1041,26,FALSE)</f>
        <v>47</v>
      </c>
      <c r="H6704" s="33">
        <f>VLOOKUP($J6697,ASBVs!$A$2:$AP$1041,28,FALSE)</f>
        <v>51</v>
      </c>
      <c r="I6704" s="99">
        <f>VLOOKUP($J6697,ASBVs!$A$2:$AQ$1041,43,FALSE)</f>
        <v>10.51</v>
      </c>
      <c r="J6704" s="79"/>
    </row>
    <row r="6705" spans="2:10" ht="12.6" customHeight="1" x14ac:dyDescent="0.3">
      <c r="B6705" s="87" t="s">
        <v>2695</v>
      </c>
      <c r="C6705" s="88"/>
      <c r="D6705" s="89" t="s">
        <v>2699</v>
      </c>
      <c r="E6705" s="90"/>
      <c r="F6705" s="91" t="str">
        <f>VLOOKUP($J6697,ASBVs!$A$2:$F$1041,6,FALSE)</f>
        <v xml:space="preserve">Young Gun </v>
      </c>
      <c r="G6705" s="34" t="s">
        <v>2669</v>
      </c>
      <c r="H6705" s="35" t="str">
        <f>VLOOKUP($J6697,ASBVs!$A$2:$AU$1041,46,FALSE)</f>
        <v>2</v>
      </c>
      <c r="I6705" s="34" t="s">
        <v>2670</v>
      </c>
      <c r="J6705" s="35" t="str">
        <f>VLOOKUP($J6697,ASBVs!$A$2:$AU$1041,47,FALSE)</f>
        <v>1</v>
      </c>
    </row>
    <row r="6706" spans="2:10" ht="12.6" customHeight="1" x14ac:dyDescent="0.3">
      <c r="B6706" s="93">
        <f>VLOOKUP($J6697,ASBVs!$A$2:$AS$1041,45,FALSE)</f>
        <v>127.32</v>
      </c>
      <c r="C6706" s="94"/>
      <c r="D6706" s="93">
        <f>VLOOKUP($J6697,ASBVs!$A$2:$AS$1041,44,FALSE)</f>
        <v>165.14</v>
      </c>
      <c r="E6706" s="94"/>
      <c r="F6706" s="92"/>
      <c r="G6706" s="34" t="s">
        <v>2671</v>
      </c>
      <c r="H6706" s="35" t="str">
        <f>VLOOKUP($J6697,ASBVs!$A$2:$AW$1041,48,FALSE)</f>
        <v>3</v>
      </c>
      <c r="I6706" s="34" t="s">
        <v>2672</v>
      </c>
      <c r="J6706" s="35">
        <f>VLOOKUP($J6697,ASBVs!$A$2:$AW$1041,49,FALSE)</f>
        <v>3</v>
      </c>
    </row>
    <row r="6707" spans="2:10" ht="12.6" customHeight="1" x14ac:dyDescent="0.3">
      <c r="B6707" s="36" t="s">
        <v>2696</v>
      </c>
      <c r="C6707" s="95" t="str">
        <f>VLOOKUP($J6697,ASBVs!$A$2:$E$1041,5,FALSE)</f>
        <v>Pen of 2</v>
      </c>
      <c r="D6707" s="96"/>
      <c r="E6707" s="97" t="s">
        <v>2697</v>
      </c>
      <c r="F6707" s="98"/>
      <c r="G6707" s="74"/>
      <c r="H6707" s="75"/>
      <c r="I6707" s="37" t="s">
        <v>2698</v>
      </c>
      <c r="J6707" s="38"/>
    </row>
    <row r="6709" spans="2:10" ht="12.6" customHeight="1" x14ac:dyDescent="0.3">
      <c r="B6709" s="76" t="s">
        <v>2692</v>
      </c>
      <c r="C6709" s="77"/>
      <c r="D6709" s="20" t="str">
        <f>VLOOKUP($J6709,ASBVs!$A$2:$B$1041,2,FALSE)</f>
        <v>226276</v>
      </c>
      <c r="E6709" s="21"/>
      <c r="F6709" s="22" t="str">
        <f>VLOOKUP($J6709,ASBVs!$A$2:$J$1041,10,FALSE)</f>
        <v>Twin</v>
      </c>
      <c r="G6709" s="78" t="str">
        <f>VLOOKUP($J6709,ASBVs!$A$2:$AX$1041,50,FALSE)</f>
        <v xml:space="preserve"> </v>
      </c>
      <c r="H6709" s="79"/>
      <c r="I6709" s="23" t="s">
        <v>2693</v>
      </c>
      <c r="J6709" s="24" t="s">
        <v>2226</v>
      </c>
    </row>
    <row r="6710" spans="2:10" ht="12.6" customHeight="1" x14ac:dyDescent="0.3">
      <c r="B6710" s="25" t="s">
        <v>2694</v>
      </c>
      <c r="C6710" s="80" t="str">
        <f>VLOOKUP($J6709,ASBVs!$A$2:$H$1041,8,FALSE)</f>
        <v>201054</v>
      </c>
      <c r="D6710" s="80"/>
      <c r="E6710" s="81"/>
      <c r="F6710" s="26" t="s">
        <v>2639</v>
      </c>
      <c r="G6710" s="82">
        <f>VLOOKUP($J6709,ASBVs!$A$2:$I$1041,9,FALSE)</f>
        <v>44735</v>
      </c>
      <c r="H6710" s="83"/>
      <c r="I6710" s="83"/>
      <c r="J6710" s="84"/>
    </row>
    <row r="6711" spans="2:10" ht="12.6" customHeight="1" x14ac:dyDescent="0.3">
      <c r="B6711" s="27" t="s">
        <v>0</v>
      </c>
      <c r="C6711" s="28" t="s">
        <v>1</v>
      </c>
      <c r="D6711" s="28" t="s">
        <v>2</v>
      </c>
      <c r="E6711" s="28" t="s">
        <v>3</v>
      </c>
      <c r="F6711" s="27" t="s">
        <v>4</v>
      </c>
      <c r="G6711" s="28" t="s">
        <v>1093</v>
      </c>
      <c r="H6711" s="28" t="s">
        <v>1092</v>
      </c>
      <c r="I6711" s="28" t="s">
        <v>5</v>
      </c>
      <c r="J6711" s="28" t="s">
        <v>2652</v>
      </c>
    </row>
    <row r="6712" spans="2:10" ht="12.6" customHeight="1" x14ac:dyDescent="0.3">
      <c r="B6712" s="29">
        <f>VLOOKUP($J6709,ASBVs!$A$2:$AP$1041,11,FALSE)</f>
        <v>0.42</v>
      </c>
      <c r="C6712" s="29">
        <f>VLOOKUP($J6709,ASBVs!$A$2:$AP$1041,13,FALSE)</f>
        <v>9.77</v>
      </c>
      <c r="D6712" s="29">
        <f>VLOOKUP($J6709,ASBVs!$A$2:$AP$1041,15,FALSE)</f>
        <v>16.78</v>
      </c>
      <c r="E6712" s="29">
        <f>VLOOKUP($J6709,ASBVs!$A$2:$AP$1041,17,FALSE)</f>
        <v>-0.63</v>
      </c>
      <c r="F6712" s="29">
        <f>VLOOKUP($J6709,ASBVs!$A$2:$AP$1041,19,FALSE)</f>
        <v>1.39</v>
      </c>
      <c r="G6712" s="39">
        <f>VLOOKUP($J6709,ASBVs!$A$2:$AP$1041,41,FALSE)</f>
        <v>0.56000000000000005</v>
      </c>
      <c r="H6712" s="39">
        <f>VLOOKUP($J6709,ASBVs!$A$2:$AP$1041,39,FALSE)</f>
        <v>0.26</v>
      </c>
      <c r="I6712" s="29">
        <f>VLOOKUP($J6709,ASBVs!$A$2:$AP$1041,21,FALSE)</f>
        <v>0.45</v>
      </c>
      <c r="J6712" s="39">
        <f>VLOOKUP($J6709,ASBVs!$A$2:$AP$1041,31,FALSE)</f>
        <v>0.31</v>
      </c>
    </row>
    <row r="6713" spans="2:10" ht="12.6" customHeight="1" x14ac:dyDescent="0.3">
      <c r="B6713" s="29">
        <f>VLOOKUP($J6709,ASBVs!$A$2:$AP$1041,12,FALSE)</f>
        <v>66</v>
      </c>
      <c r="C6713" s="29">
        <f>VLOOKUP($J6709,ASBVs!$A$2:$AP$1041,14,FALSE)</f>
        <v>69</v>
      </c>
      <c r="D6713" s="29">
        <f>VLOOKUP($J6709,ASBVs!$A$2:$AP$1041,16,FALSE)</f>
        <v>60</v>
      </c>
      <c r="E6713" s="29">
        <f>VLOOKUP($J6709,ASBVs!$A$2:$AP$1041,18,FALSE)</f>
        <v>63</v>
      </c>
      <c r="F6713" s="29">
        <f>VLOOKUP($J6709,ASBVs!$A$2:$AP$1041,20,FALSE)</f>
        <v>63</v>
      </c>
      <c r="G6713" s="29">
        <f>VLOOKUP($J6709,ASBVs!$A$2:$AP$1041,42,FALSE)</f>
        <v>56</v>
      </c>
      <c r="H6713" s="29">
        <f>VLOOKUP($J6709,ASBVs!$A$2:$AP$1041,40,FALSE)</f>
        <v>48</v>
      </c>
      <c r="I6713" s="29">
        <f>VLOOKUP($J6709,ASBVs!$A$2:$AP$1041,22,FALSE)</f>
        <v>57</v>
      </c>
      <c r="J6713" s="29">
        <f>VLOOKUP($J6709,ASBVs!$A$2:$AP$1041,32,FALSE)</f>
        <v>54</v>
      </c>
    </row>
    <row r="6714" spans="2:10" ht="12.6" customHeight="1" x14ac:dyDescent="0.3">
      <c r="B6714" s="31" t="s">
        <v>1089</v>
      </c>
      <c r="C6714" s="27" t="s">
        <v>1090</v>
      </c>
      <c r="D6714" s="27" t="s">
        <v>1091</v>
      </c>
      <c r="E6714" s="27" t="s">
        <v>8</v>
      </c>
      <c r="F6714" s="27" t="s">
        <v>6</v>
      </c>
      <c r="G6714" s="27" t="s">
        <v>7</v>
      </c>
      <c r="H6714" s="27" t="s">
        <v>2638</v>
      </c>
      <c r="I6714" s="85" t="s">
        <v>2700</v>
      </c>
      <c r="J6714" s="86"/>
    </row>
    <row r="6715" spans="2:10" ht="12.6" customHeight="1" x14ac:dyDescent="0.3">
      <c r="B6715" s="30">
        <f>VLOOKUP($J6709,ASBVs!$A$2:$AP$1041,33,FALSE)</f>
        <v>0.02</v>
      </c>
      <c r="C6715" s="30">
        <f>VLOOKUP($J6709,ASBVs!$A$2:$AP$1041,35,FALSE)</f>
        <v>0.28999999999999998</v>
      </c>
      <c r="D6715" s="30">
        <f>VLOOKUP($J6709,ASBVs!$A$2:$AP$1041,37,FALSE)</f>
        <v>0.01</v>
      </c>
      <c r="E6715" s="32">
        <f>VLOOKUP($J6709,ASBVs!$A$2:$AP$1041,29,FALSE)</f>
        <v>5.79</v>
      </c>
      <c r="F6715" s="32">
        <f>VLOOKUP($J6709,ASBVs!$A$2:$AP$1041,23,FALSE)</f>
        <v>-0.36</v>
      </c>
      <c r="G6715" s="32">
        <f>VLOOKUP($J6709,ASBVs!$A$2:$AP$1041,25,FALSE)</f>
        <v>6.04</v>
      </c>
      <c r="H6715" s="32">
        <f>VLOOKUP($J6709,ASBVs!$A$2:$AP$1041,27,FALSE)</f>
        <v>2.15</v>
      </c>
      <c r="I6715" s="86"/>
      <c r="J6715" s="86"/>
    </row>
    <row r="6716" spans="2:10" ht="12.6" customHeight="1" x14ac:dyDescent="0.3">
      <c r="B6716" s="33">
        <f>VLOOKUP($J6709,ASBVs!$A$2:$AP$1041,34,FALSE)</f>
        <v>43</v>
      </c>
      <c r="C6716" s="33">
        <f>VLOOKUP($J6709,ASBVs!$A$2:$AP$1041,36,FALSE)</f>
        <v>51</v>
      </c>
      <c r="D6716" s="33">
        <f>VLOOKUP($J6709,ASBVs!$A$2:$AP$1041,38,FALSE)</f>
        <v>36</v>
      </c>
      <c r="E6716" s="33">
        <f>VLOOKUP($J6709,ASBVs!$A$2:$AP$1041,30,FALSE)</f>
        <v>58</v>
      </c>
      <c r="F6716" s="33">
        <f>VLOOKUP($J6709,ASBVs!$A$2:$AP$1041,24,FALSE)</f>
        <v>47</v>
      </c>
      <c r="G6716" s="33">
        <f>VLOOKUP($J6709,ASBVs!$A$2:$AP$1041,26,FALSE)</f>
        <v>47</v>
      </c>
      <c r="H6716" s="33">
        <f>VLOOKUP($J6709,ASBVs!$A$2:$AP$1041,28,FALSE)</f>
        <v>51</v>
      </c>
      <c r="I6716" s="99">
        <f>VLOOKUP($J6709,ASBVs!$A$2:$AQ$1041,43,FALSE)</f>
        <v>10.219999999999999</v>
      </c>
      <c r="J6716" s="79"/>
    </row>
    <row r="6717" spans="2:10" ht="12.6" customHeight="1" x14ac:dyDescent="0.3">
      <c r="B6717" s="87" t="s">
        <v>2695</v>
      </c>
      <c r="C6717" s="88"/>
      <c r="D6717" s="89" t="s">
        <v>2699</v>
      </c>
      <c r="E6717" s="90"/>
      <c r="F6717" s="91" t="str">
        <f>VLOOKUP($J6709,ASBVs!$A$2:$F$1041,6,FALSE)</f>
        <v xml:space="preserve">Young Gun </v>
      </c>
      <c r="G6717" s="34" t="s">
        <v>2669</v>
      </c>
      <c r="H6717" s="35" t="str">
        <f>VLOOKUP($J6709,ASBVs!$A$2:$AU$1041,46,FALSE)</f>
        <v>1</v>
      </c>
      <c r="I6717" s="34" t="s">
        <v>2670</v>
      </c>
      <c r="J6717" s="35" t="str">
        <f>VLOOKUP($J6709,ASBVs!$A$2:$AU$1041,47,FALSE)</f>
        <v>1</v>
      </c>
    </row>
    <row r="6718" spans="2:10" ht="12.6" customHeight="1" x14ac:dyDescent="0.3">
      <c r="B6718" s="93">
        <f>VLOOKUP($J6709,ASBVs!$A$2:$AS$1041,45,FALSE)</f>
        <v>126.99</v>
      </c>
      <c r="C6718" s="94"/>
      <c r="D6718" s="93">
        <f>VLOOKUP($J6709,ASBVs!$A$2:$AS$1041,44,FALSE)</f>
        <v>165.21</v>
      </c>
      <c r="E6718" s="94"/>
      <c r="F6718" s="92"/>
      <c r="G6718" s="34" t="s">
        <v>2671</v>
      </c>
      <c r="H6718" s="35" t="str">
        <f>VLOOKUP($J6709,ASBVs!$A$2:$AW$1041,48,FALSE)</f>
        <v>2</v>
      </c>
      <c r="I6718" s="34" t="s">
        <v>2672</v>
      </c>
      <c r="J6718" s="35">
        <f>VLOOKUP($J6709,ASBVs!$A$2:$AW$1041,49,FALSE)</f>
        <v>3</v>
      </c>
    </row>
    <row r="6719" spans="2:10" ht="12.6" customHeight="1" x14ac:dyDescent="0.3">
      <c r="B6719" s="36" t="s">
        <v>2696</v>
      </c>
      <c r="C6719" s="95" t="str">
        <f>VLOOKUP($J6709,ASBVs!$A$2:$E$1041,5,FALSE)</f>
        <v>Pen of 2</v>
      </c>
      <c r="D6719" s="96"/>
      <c r="E6719" s="97" t="s">
        <v>2697</v>
      </c>
      <c r="F6719" s="98"/>
      <c r="G6719" s="74"/>
      <c r="H6719" s="75"/>
      <c r="I6719" s="37" t="s">
        <v>2698</v>
      </c>
      <c r="J6719" s="38"/>
    </row>
    <row r="6721" spans="2:10" ht="12.6" customHeight="1" x14ac:dyDescent="0.3">
      <c r="B6721" s="76" t="s">
        <v>2692</v>
      </c>
      <c r="C6721" s="77"/>
      <c r="D6721" s="20" t="str">
        <f>VLOOKUP($J6721,ASBVs!$A$2:$B$1041,2,FALSE)</f>
        <v>223227</v>
      </c>
      <c r="E6721" s="21"/>
      <c r="F6721" s="22" t="str">
        <f>VLOOKUP($J6721,ASBVs!$A$2:$J$1041,10,FALSE)</f>
        <v>Twin</v>
      </c>
      <c r="G6721" s="78" t="str">
        <f>VLOOKUP($J6721,ASBVs!$A$2:$AX$1041,50,FALSE)</f>
        <v xml:space="preserve"> </v>
      </c>
      <c r="H6721" s="79"/>
      <c r="I6721" s="23" t="s">
        <v>2693</v>
      </c>
      <c r="J6721" s="24">
        <v>551</v>
      </c>
    </row>
    <row r="6722" spans="2:10" ht="12.6" customHeight="1" x14ac:dyDescent="0.3">
      <c r="B6722" s="25" t="s">
        <v>2694</v>
      </c>
      <c r="C6722" s="80" t="str">
        <f>VLOOKUP($J6721,ASBVs!$A$2:$H$1041,8,FALSE)</f>
        <v>206625</v>
      </c>
      <c r="D6722" s="80"/>
      <c r="E6722" s="81"/>
      <c r="F6722" s="26" t="s">
        <v>2639</v>
      </c>
      <c r="G6722" s="82">
        <f>VLOOKUP($J6721,ASBVs!$A$2:$I$1041,9,FALSE)</f>
        <v>44687</v>
      </c>
      <c r="H6722" s="83"/>
      <c r="I6722" s="83"/>
      <c r="J6722" s="84"/>
    </row>
    <row r="6723" spans="2:10" ht="12.6" customHeight="1" x14ac:dyDescent="0.3">
      <c r="B6723" s="27" t="s">
        <v>0</v>
      </c>
      <c r="C6723" s="28" t="s">
        <v>1</v>
      </c>
      <c r="D6723" s="28" t="s">
        <v>2</v>
      </c>
      <c r="E6723" s="28" t="s">
        <v>3</v>
      </c>
      <c r="F6723" s="27" t="s">
        <v>4</v>
      </c>
      <c r="G6723" s="28" t="s">
        <v>1093</v>
      </c>
      <c r="H6723" s="28" t="s">
        <v>1092</v>
      </c>
      <c r="I6723" s="28" t="s">
        <v>5</v>
      </c>
      <c r="J6723" s="28" t="s">
        <v>2652</v>
      </c>
    </row>
    <row r="6724" spans="2:10" ht="12.6" customHeight="1" x14ac:dyDescent="0.3">
      <c r="B6724" s="29">
        <f>VLOOKUP($J6721,ASBVs!$A$2:$AP$1041,11,FALSE)</f>
        <v>0.42</v>
      </c>
      <c r="C6724" s="29">
        <f>VLOOKUP($J6721,ASBVs!$A$2:$AP$1041,13,FALSE)</f>
        <v>9.34</v>
      </c>
      <c r="D6724" s="29">
        <f>VLOOKUP($J6721,ASBVs!$A$2:$AP$1041,15,FALSE)</f>
        <v>14.96</v>
      </c>
      <c r="E6724" s="29">
        <f>VLOOKUP($J6721,ASBVs!$A$2:$AP$1041,17,FALSE)</f>
        <v>0.27</v>
      </c>
      <c r="F6724" s="29">
        <f>VLOOKUP($J6721,ASBVs!$A$2:$AP$1041,19,FALSE)</f>
        <v>1.75</v>
      </c>
      <c r="G6724" s="39">
        <f>VLOOKUP($J6721,ASBVs!$A$2:$AP$1041,41,FALSE)</f>
        <v>0.39</v>
      </c>
      <c r="H6724" s="39">
        <f>VLOOKUP($J6721,ASBVs!$A$2:$AP$1041,39,FALSE)</f>
        <v>0.19</v>
      </c>
      <c r="I6724" s="29">
        <f>VLOOKUP($J6721,ASBVs!$A$2:$AP$1041,21,FALSE)</f>
        <v>0.66</v>
      </c>
      <c r="J6724" s="39">
        <f>VLOOKUP($J6721,ASBVs!$A$2:$AP$1041,31,FALSE)</f>
        <v>0.27</v>
      </c>
    </row>
    <row r="6725" spans="2:10" ht="12.6" customHeight="1" x14ac:dyDescent="0.3">
      <c r="B6725" s="29">
        <f>VLOOKUP($J6721,ASBVs!$A$2:$AP$1041,12,FALSE)</f>
        <v>67</v>
      </c>
      <c r="C6725" s="29">
        <f>VLOOKUP($J6721,ASBVs!$A$2:$AP$1041,14,FALSE)</f>
        <v>72</v>
      </c>
      <c r="D6725" s="29">
        <f>VLOOKUP($J6721,ASBVs!$A$2:$AP$1041,16,FALSE)</f>
        <v>61</v>
      </c>
      <c r="E6725" s="29">
        <f>VLOOKUP($J6721,ASBVs!$A$2:$AP$1041,18,FALSE)</f>
        <v>70</v>
      </c>
      <c r="F6725" s="29">
        <f>VLOOKUP($J6721,ASBVs!$A$2:$AP$1041,20,FALSE)</f>
        <v>68</v>
      </c>
      <c r="G6725" s="29">
        <f>VLOOKUP($J6721,ASBVs!$A$2:$AP$1041,42,FALSE)</f>
        <v>57</v>
      </c>
      <c r="H6725" s="29">
        <f>VLOOKUP($J6721,ASBVs!$A$2:$AP$1041,40,FALSE)</f>
        <v>49</v>
      </c>
      <c r="I6725" s="29">
        <f>VLOOKUP($J6721,ASBVs!$A$2:$AP$1041,22,FALSE)</f>
        <v>58</v>
      </c>
      <c r="J6725" s="29">
        <f>VLOOKUP($J6721,ASBVs!$A$2:$AP$1041,32,FALSE)</f>
        <v>55</v>
      </c>
    </row>
    <row r="6726" spans="2:10" ht="12.6" customHeight="1" x14ac:dyDescent="0.3">
      <c r="B6726" s="31" t="s">
        <v>1089</v>
      </c>
      <c r="C6726" s="27" t="s">
        <v>1090</v>
      </c>
      <c r="D6726" s="27" t="s">
        <v>1091</v>
      </c>
      <c r="E6726" s="27" t="s">
        <v>8</v>
      </c>
      <c r="F6726" s="27" t="s">
        <v>6</v>
      </c>
      <c r="G6726" s="27" t="s">
        <v>7</v>
      </c>
      <c r="H6726" s="27" t="s">
        <v>2638</v>
      </c>
      <c r="I6726" s="85" t="s">
        <v>2700</v>
      </c>
      <c r="J6726" s="86"/>
    </row>
    <row r="6727" spans="2:10" ht="12.6" customHeight="1" x14ac:dyDescent="0.3">
      <c r="B6727" s="30">
        <f>VLOOKUP($J6721,ASBVs!$A$2:$AP$1041,33,FALSE)</f>
        <v>0.03</v>
      </c>
      <c r="C6727" s="30">
        <f>VLOOKUP($J6721,ASBVs!$A$2:$AP$1041,35,FALSE)</f>
        <v>0.14000000000000001</v>
      </c>
      <c r="D6727" s="30">
        <f>VLOOKUP($J6721,ASBVs!$A$2:$AP$1041,37,FALSE)</f>
        <v>0.02</v>
      </c>
      <c r="E6727" s="32">
        <f>VLOOKUP($J6721,ASBVs!$A$2:$AP$1041,29,FALSE)</f>
        <v>4.93</v>
      </c>
      <c r="F6727" s="32">
        <f>VLOOKUP($J6721,ASBVs!$A$2:$AP$1041,23,FALSE)</f>
        <v>-0.35</v>
      </c>
      <c r="G6727" s="32">
        <f>VLOOKUP($J6721,ASBVs!$A$2:$AP$1041,25,FALSE)</f>
        <v>4.2300000000000004</v>
      </c>
      <c r="H6727" s="32">
        <f>VLOOKUP($J6721,ASBVs!$A$2:$AP$1041,27,FALSE)</f>
        <v>1.8</v>
      </c>
      <c r="I6727" s="86"/>
      <c r="J6727" s="86"/>
    </row>
    <row r="6728" spans="2:10" ht="12.6" customHeight="1" x14ac:dyDescent="0.3">
      <c r="B6728" s="33">
        <f>VLOOKUP($J6721,ASBVs!$A$2:$AP$1041,34,FALSE)</f>
        <v>44</v>
      </c>
      <c r="C6728" s="33">
        <f>VLOOKUP($J6721,ASBVs!$A$2:$AP$1041,36,FALSE)</f>
        <v>52</v>
      </c>
      <c r="D6728" s="33">
        <f>VLOOKUP($J6721,ASBVs!$A$2:$AP$1041,38,FALSE)</f>
        <v>38</v>
      </c>
      <c r="E6728" s="33">
        <f>VLOOKUP($J6721,ASBVs!$A$2:$AP$1041,30,FALSE)</f>
        <v>61</v>
      </c>
      <c r="F6728" s="33">
        <f>VLOOKUP($J6721,ASBVs!$A$2:$AP$1041,24,FALSE)</f>
        <v>49</v>
      </c>
      <c r="G6728" s="33">
        <f>VLOOKUP($J6721,ASBVs!$A$2:$AP$1041,26,FALSE)</f>
        <v>49</v>
      </c>
      <c r="H6728" s="33">
        <f>VLOOKUP($J6721,ASBVs!$A$2:$AP$1041,28,FALSE)</f>
        <v>54</v>
      </c>
      <c r="I6728" s="99">
        <f>VLOOKUP($J6721,ASBVs!$A$2:$AQ$1041,43,FALSE)</f>
        <v>10</v>
      </c>
      <c r="J6728" s="79"/>
    </row>
    <row r="6729" spans="2:10" ht="12.6" customHeight="1" x14ac:dyDescent="0.3">
      <c r="B6729" s="87" t="s">
        <v>2695</v>
      </c>
      <c r="C6729" s="88"/>
      <c r="D6729" s="89" t="s">
        <v>2699</v>
      </c>
      <c r="E6729" s="90"/>
      <c r="F6729" s="91" t="str">
        <f>VLOOKUP($J6721,ASBVs!$A$2:$F$1041,6,FALSE)</f>
        <v xml:space="preserve"> </v>
      </c>
      <c r="G6729" s="34" t="s">
        <v>2669</v>
      </c>
      <c r="H6729" s="35" t="str">
        <f>VLOOKUP($J6721,ASBVs!$A$2:$AU$1041,46,FALSE)</f>
        <v>2</v>
      </c>
      <c r="I6729" s="34" t="s">
        <v>2670</v>
      </c>
      <c r="J6729" s="35" t="str">
        <f>VLOOKUP($J6721,ASBVs!$A$2:$AU$1041,47,FALSE)</f>
        <v>3</v>
      </c>
    </row>
    <row r="6730" spans="2:10" ht="12.6" customHeight="1" x14ac:dyDescent="0.3">
      <c r="B6730" s="93">
        <f>VLOOKUP($J6721,ASBVs!$A$2:$AS$1041,45,FALSE)</f>
        <v>123.17</v>
      </c>
      <c r="C6730" s="94"/>
      <c r="D6730" s="93">
        <f>VLOOKUP($J6721,ASBVs!$A$2:$AS$1041,44,FALSE)</f>
        <v>157.71</v>
      </c>
      <c r="E6730" s="94"/>
      <c r="F6730" s="92"/>
      <c r="G6730" s="34" t="s">
        <v>2671</v>
      </c>
      <c r="H6730" s="35" t="str">
        <f>VLOOKUP($J6721,ASBVs!$A$2:$AW$1041,48,FALSE)</f>
        <v>2</v>
      </c>
      <c r="I6730" s="34" t="s">
        <v>2672</v>
      </c>
      <c r="J6730" s="35">
        <f>VLOOKUP($J6721,ASBVs!$A$2:$AW$1041,49,FALSE)</f>
        <v>3</v>
      </c>
    </row>
    <row r="6731" spans="2:10" ht="12.6" customHeight="1" x14ac:dyDescent="0.3">
      <c r="B6731" s="36" t="s">
        <v>2696</v>
      </c>
      <c r="C6731" s="95" t="str">
        <f>VLOOKUP($J6721,ASBVs!$A$2:$E$1041,5,FALSE)</f>
        <v xml:space="preserve">Individual </v>
      </c>
      <c r="D6731" s="96"/>
      <c r="E6731" s="97" t="s">
        <v>2697</v>
      </c>
      <c r="F6731" s="98"/>
      <c r="G6731" s="74"/>
      <c r="H6731" s="75"/>
      <c r="I6731" s="37" t="s">
        <v>2698</v>
      </c>
      <c r="J6731" s="38"/>
    </row>
    <row r="6733" spans="2:10" ht="12.6" customHeight="1" x14ac:dyDescent="0.3">
      <c r="B6733" s="76" t="s">
        <v>2692</v>
      </c>
      <c r="C6733" s="77"/>
      <c r="D6733" s="20" t="str">
        <f>VLOOKUP($J6733,ASBVs!$A$2:$B$1041,2,FALSE)</f>
        <v>223224</v>
      </c>
      <c r="E6733" s="21"/>
      <c r="F6733" s="22" t="str">
        <f>VLOOKUP($J6733,ASBVs!$A$2:$J$1041,10,FALSE)</f>
        <v>Twin</v>
      </c>
      <c r="G6733" s="78" t="str">
        <f>VLOOKUP($J6733,ASBVs!$A$2:$AX$1041,50,FALSE)</f>
        <v>«««««</v>
      </c>
      <c r="H6733" s="79"/>
      <c r="I6733" s="23" t="s">
        <v>2693</v>
      </c>
      <c r="J6733" s="24">
        <v>552</v>
      </c>
    </row>
    <row r="6734" spans="2:10" ht="12.6" customHeight="1" x14ac:dyDescent="0.3">
      <c r="B6734" s="25" t="s">
        <v>2694</v>
      </c>
      <c r="C6734" s="80" t="str">
        <f>VLOOKUP($J6733,ASBVs!$A$2:$H$1041,8,FALSE)</f>
        <v>206625</v>
      </c>
      <c r="D6734" s="80"/>
      <c r="E6734" s="81"/>
      <c r="F6734" s="26" t="s">
        <v>2639</v>
      </c>
      <c r="G6734" s="82">
        <f>VLOOKUP($J6733,ASBVs!$A$2:$I$1041,9,FALSE)</f>
        <v>44686</v>
      </c>
      <c r="H6734" s="83"/>
      <c r="I6734" s="83"/>
      <c r="J6734" s="84"/>
    </row>
    <row r="6735" spans="2:10" ht="12.6" customHeight="1" x14ac:dyDescent="0.3">
      <c r="B6735" s="27" t="s">
        <v>0</v>
      </c>
      <c r="C6735" s="28" t="s">
        <v>1</v>
      </c>
      <c r="D6735" s="28" t="s">
        <v>2</v>
      </c>
      <c r="E6735" s="28" t="s">
        <v>3</v>
      </c>
      <c r="F6735" s="27" t="s">
        <v>4</v>
      </c>
      <c r="G6735" s="28" t="s">
        <v>1093</v>
      </c>
      <c r="H6735" s="28" t="s">
        <v>1092</v>
      </c>
      <c r="I6735" s="28" t="s">
        <v>5</v>
      </c>
      <c r="J6735" s="28" t="s">
        <v>2652</v>
      </c>
    </row>
    <row r="6736" spans="2:10" ht="12.6" customHeight="1" x14ac:dyDescent="0.3">
      <c r="B6736" s="29">
        <f>VLOOKUP($J6733,ASBVs!$A$2:$AP$1041,11,FALSE)</f>
        <v>0.35</v>
      </c>
      <c r="C6736" s="29">
        <f>VLOOKUP($J6733,ASBVs!$A$2:$AP$1041,13,FALSE)</f>
        <v>8.49</v>
      </c>
      <c r="D6736" s="29">
        <f>VLOOKUP($J6733,ASBVs!$A$2:$AP$1041,15,FALSE)</f>
        <v>14.55</v>
      </c>
      <c r="E6736" s="29">
        <f>VLOOKUP($J6733,ASBVs!$A$2:$AP$1041,17,FALSE)</f>
        <v>0.84</v>
      </c>
      <c r="F6736" s="29">
        <f>VLOOKUP($J6733,ASBVs!$A$2:$AP$1041,19,FALSE)</f>
        <v>1.89</v>
      </c>
      <c r="G6736" s="39">
        <f>VLOOKUP($J6733,ASBVs!$A$2:$AP$1041,41,FALSE)</f>
        <v>0.39</v>
      </c>
      <c r="H6736" s="39">
        <f>VLOOKUP($J6733,ASBVs!$A$2:$AP$1041,39,FALSE)</f>
        <v>0.18</v>
      </c>
      <c r="I6736" s="29">
        <f>VLOOKUP($J6733,ASBVs!$A$2:$AP$1041,21,FALSE)</f>
        <v>-0.13</v>
      </c>
      <c r="J6736" s="39">
        <f>VLOOKUP($J6733,ASBVs!$A$2:$AP$1041,31,FALSE)</f>
        <v>0.28000000000000003</v>
      </c>
    </row>
    <row r="6737" spans="2:10" ht="12.6" customHeight="1" x14ac:dyDescent="0.3">
      <c r="B6737" s="29">
        <f>VLOOKUP($J6733,ASBVs!$A$2:$AP$1041,12,FALSE)</f>
        <v>66</v>
      </c>
      <c r="C6737" s="29">
        <f>VLOOKUP($J6733,ASBVs!$A$2:$AP$1041,14,FALSE)</f>
        <v>72</v>
      </c>
      <c r="D6737" s="29">
        <f>VLOOKUP($J6733,ASBVs!$A$2:$AP$1041,16,FALSE)</f>
        <v>60</v>
      </c>
      <c r="E6737" s="29">
        <f>VLOOKUP($J6733,ASBVs!$A$2:$AP$1041,18,FALSE)</f>
        <v>71</v>
      </c>
      <c r="F6737" s="29">
        <f>VLOOKUP($J6733,ASBVs!$A$2:$AP$1041,20,FALSE)</f>
        <v>69</v>
      </c>
      <c r="G6737" s="29">
        <f>VLOOKUP($J6733,ASBVs!$A$2:$AP$1041,42,FALSE)</f>
        <v>54</v>
      </c>
      <c r="H6737" s="29">
        <f>VLOOKUP($J6733,ASBVs!$A$2:$AP$1041,40,FALSE)</f>
        <v>46</v>
      </c>
      <c r="I6737" s="29">
        <f>VLOOKUP($J6733,ASBVs!$A$2:$AP$1041,22,FALSE)</f>
        <v>57</v>
      </c>
      <c r="J6737" s="29">
        <f>VLOOKUP($J6733,ASBVs!$A$2:$AP$1041,32,FALSE)</f>
        <v>53</v>
      </c>
    </row>
    <row r="6738" spans="2:10" ht="12.6" customHeight="1" x14ac:dyDescent="0.3">
      <c r="B6738" s="31" t="s">
        <v>1089</v>
      </c>
      <c r="C6738" s="27" t="s">
        <v>1090</v>
      </c>
      <c r="D6738" s="27" t="s">
        <v>1091</v>
      </c>
      <c r="E6738" s="27" t="s">
        <v>8</v>
      </c>
      <c r="F6738" s="27" t="s">
        <v>6</v>
      </c>
      <c r="G6738" s="27" t="s">
        <v>7</v>
      </c>
      <c r="H6738" s="27" t="s">
        <v>2638</v>
      </c>
      <c r="I6738" s="85" t="s">
        <v>2700</v>
      </c>
      <c r="J6738" s="86"/>
    </row>
    <row r="6739" spans="2:10" ht="12.6" customHeight="1" x14ac:dyDescent="0.3">
      <c r="B6739" s="30">
        <f>VLOOKUP($J6733,ASBVs!$A$2:$AP$1041,33,FALSE)</f>
        <v>0.04</v>
      </c>
      <c r="C6739" s="30">
        <f>VLOOKUP($J6733,ASBVs!$A$2:$AP$1041,35,FALSE)</f>
        <v>0.13</v>
      </c>
      <c r="D6739" s="30">
        <f>VLOOKUP($J6733,ASBVs!$A$2:$AP$1041,37,FALSE)</f>
        <v>0.02</v>
      </c>
      <c r="E6739" s="32">
        <f>VLOOKUP($J6733,ASBVs!$A$2:$AP$1041,29,FALSE)</f>
        <v>4.3</v>
      </c>
      <c r="F6739" s="32">
        <f>VLOOKUP($J6733,ASBVs!$A$2:$AP$1041,23,FALSE)</f>
        <v>0.05</v>
      </c>
      <c r="G6739" s="32">
        <f>VLOOKUP($J6733,ASBVs!$A$2:$AP$1041,25,FALSE)</f>
        <v>3</v>
      </c>
      <c r="H6739" s="32">
        <f>VLOOKUP($J6733,ASBVs!$A$2:$AP$1041,27,FALSE)</f>
        <v>2.16</v>
      </c>
      <c r="I6739" s="86"/>
      <c r="J6739" s="86"/>
    </row>
    <row r="6740" spans="2:10" ht="12.6" customHeight="1" x14ac:dyDescent="0.3">
      <c r="B6740" s="33">
        <f>VLOOKUP($J6733,ASBVs!$A$2:$AP$1041,34,FALSE)</f>
        <v>41</v>
      </c>
      <c r="C6740" s="33">
        <f>VLOOKUP($J6733,ASBVs!$A$2:$AP$1041,36,FALSE)</f>
        <v>49</v>
      </c>
      <c r="D6740" s="33">
        <f>VLOOKUP($J6733,ASBVs!$A$2:$AP$1041,38,FALSE)</f>
        <v>34</v>
      </c>
      <c r="E6740" s="33">
        <f>VLOOKUP($J6733,ASBVs!$A$2:$AP$1041,30,FALSE)</f>
        <v>62</v>
      </c>
      <c r="F6740" s="33">
        <f>VLOOKUP($J6733,ASBVs!$A$2:$AP$1041,24,FALSE)</f>
        <v>47</v>
      </c>
      <c r="G6740" s="33">
        <f>VLOOKUP($J6733,ASBVs!$A$2:$AP$1041,26,FALSE)</f>
        <v>46</v>
      </c>
      <c r="H6740" s="33">
        <f>VLOOKUP($J6733,ASBVs!$A$2:$AP$1041,28,FALSE)</f>
        <v>54</v>
      </c>
      <c r="I6740" s="99">
        <f>VLOOKUP($J6733,ASBVs!$A$2:$AQ$1041,43,FALSE)</f>
        <v>8.36</v>
      </c>
      <c r="J6740" s="79"/>
    </row>
    <row r="6741" spans="2:10" ht="12.6" customHeight="1" x14ac:dyDescent="0.3">
      <c r="B6741" s="87" t="s">
        <v>2695</v>
      </c>
      <c r="C6741" s="88"/>
      <c r="D6741" s="89" t="s">
        <v>2699</v>
      </c>
      <c r="E6741" s="90"/>
      <c r="F6741" s="91" t="str">
        <f>VLOOKUP($J6733,ASBVs!$A$2:$F$1041,6,FALSE)</f>
        <v xml:space="preserve"> </v>
      </c>
      <c r="G6741" s="34" t="s">
        <v>2669</v>
      </c>
      <c r="H6741" s="35" t="str">
        <f>VLOOKUP($J6733,ASBVs!$A$2:$AU$1041,46,FALSE)</f>
        <v>1</v>
      </c>
      <c r="I6741" s="34" t="s">
        <v>2670</v>
      </c>
      <c r="J6741" s="35" t="str">
        <f>VLOOKUP($J6733,ASBVs!$A$2:$AU$1041,47,FALSE)</f>
        <v>2</v>
      </c>
    </row>
    <row r="6742" spans="2:10" ht="12.6" customHeight="1" x14ac:dyDescent="0.3">
      <c r="B6742" s="93">
        <f>VLOOKUP($J6733,ASBVs!$A$2:$AS$1041,45,FALSE)</f>
        <v>122.93</v>
      </c>
      <c r="C6742" s="94"/>
      <c r="D6742" s="93">
        <f>VLOOKUP($J6733,ASBVs!$A$2:$AS$1041,44,FALSE)</f>
        <v>156.71</v>
      </c>
      <c r="E6742" s="94"/>
      <c r="F6742" s="92"/>
      <c r="G6742" s="34" t="s">
        <v>2671</v>
      </c>
      <c r="H6742" s="35" t="str">
        <f>VLOOKUP($J6733,ASBVs!$A$2:$AW$1041,48,FALSE)</f>
        <v>2</v>
      </c>
      <c r="I6742" s="34" t="s">
        <v>2672</v>
      </c>
      <c r="J6742" s="35">
        <f>VLOOKUP($J6733,ASBVs!$A$2:$AW$1041,49,FALSE)</f>
        <v>3</v>
      </c>
    </row>
    <row r="6743" spans="2:10" ht="12.6" customHeight="1" x14ac:dyDescent="0.3">
      <c r="B6743" s="36" t="s">
        <v>2696</v>
      </c>
      <c r="C6743" s="95" t="str">
        <f>VLOOKUP($J6733,ASBVs!$A$2:$E$1041,5,FALSE)</f>
        <v xml:space="preserve">Individual </v>
      </c>
      <c r="D6743" s="96"/>
      <c r="E6743" s="97" t="s">
        <v>2697</v>
      </c>
      <c r="F6743" s="98"/>
      <c r="G6743" s="74"/>
      <c r="H6743" s="75"/>
      <c r="I6743" s="37" t="s">
        <v>2698</v>
      </c>
      <c r="J6743" s="38"/>
    </row>
    <row r="6745" spans="2:10" ht="12.6" customHeight="1" x14ac:dyDescent="0.3">
      <c r="B6745" s="76" t="s">
        <v>2692</v>
      </c>
      <c r="C6745" s="77"/>
      <c r="D6745" s="20" t="str">
        <f>VLOOKUP($J6745,ASBVs!$A$2:$B$1041,2,FALSE)</f>
        <v>223216</v>
      </c>
      <c r="E6745" s="21"/>
      <c r="F6745" s="22" t="str">
        <f>VLOOKUP($J6745,ASBVs!$A$2:$J$1041,10,FALSE)</f>
        <v>Single</v>
      </c>
      <c r="G6745" s="78" t="str">
        <f>VLOOKUP($J6745,ASBVs!$A$2:$AX$1041,50,FALSE)</f>
        <v xml:space="preserve"> </v>
      </c>
      <c r="H6745" s="79"/>
      <c r="I6745" s="23" t="s">
        <v>2693</v>
      </c>
      <c r="J6745" s="24">
        <v>553</v>
      </c>
    </row>
    <row r="6746" spans="2:10" ht="12.6" customHeight="1" x14ac:dyDescent="0.3">
      <c r="B6746" s="25" t="s">
        <v>2694</v>
      </c>
      <c r="C6746" s="80" t="str">
        <f>VLOOKUP($J6745,ASBVs!$A$2:$H$1041,8,FALSE)</f>
        <v>202850</v>
      </c>
      <c r="D6746" s="80"/>
      <c r="E6746" s="81"/>
      <c r="F6746" s="26" t="s">
        <v>2639</v>
      </c>
      <c r="G6746" s="82">
        <f>VLOOKUP($J6745,ASBVs!$A$2:$I$1041,9,FALSE)</f>
        <v>44686</v>
      </c>
      <c r="H6746" s="83"/>
      <c r="I6746" s="83"/>
      <c r="J6746" s="84"/>
    </row>
    <row r="6747" spans="2:10" ht="12.6" customHeight="1" x14ac:dyDescent="0.3">
      <c r="B6747" s="27" t="s">
        <v>0</v>
      </c>
      <c r="C6747" s="28" t="s">
        <v>1</v>
      </c>
      <c r="D6747" s="28" t="s">
        <v>2</v>
      </c>
      <c r="E6747" s="28" t="s">
        <v>3</v>
      </c>
      <c r="F6747" s="27" t="s">
        <v>4</v>
      </c>
      <c r="G6747" s="28" t="s">
        <v>1093</v>
      </c>
      <c r="H6747" s="28" t="s">
        <v>1092</v>
      </c>
      <c r="I6747" s="28" t="s">
        <v>5</v>
      </c>
      <c r="J6747" s="28" t="s">
        <v>2652</v>
      </c>
    </row>
    <row r="6748" spans="2:10" ht="12.6" customHeight="1" x14ac:dyDescent="0.3">
      <c r="B6748" s="29">
        <f>VLOOKUP($J6745,ASBVs!$A$2:$AP$1041,11,FALSE)</f>
        <v>0.64</v>
      </c>
      <c r="C6748" s="29">
        <f>VLOOKUP($J6745,ASBVs!$A$2:$AP$1041,13,FALSE)</f>
        <v>10.24</v>
      </c>
      <c r="D6748" s="29">
        <f>VLOOKUP($J6745,ASBVs!$A$2:$AP$1041,15,FALSE)</f>
        <v>17.28</v>
      </c>
      <c r="E6748" s="29">
        <f>VLOOKUP($J6745,ASBVs!$A$2:$AP$1041,17,FALSE)</f>
        <v>-0.7</v>
      </c>
      <c r="F6748" s="29">
        <f>VLOOKUP($J6745,ASBVs!$A$2:$AP$1041,19,FALSE)</f>
        <v>1.5</v>
      </c>
      <c r="G6748" s="39">
        <f>VLOOKUP($J6745,ASBVs!$A$2:$AP$1041,41,FALSE)</f>
        <v>0.37</v>
      </c>
      <c r="H6748" s="39">
        <f>VLOOKUP($J6745,ASBVs!$A$2:$AP$1041,39,FALSE)</f>
        <v>0.22</v>
      </c>
      <c r="I6748" s="29">
        <f>VLOOKUP($J6745,ASBVs!$A$2:$AP$1041,21,FALSE)</f>
        <v>1.1399999999999999</v>
      </c>
      <c r="J6748" s="39">
        <f>VLOOKUP($J6745,ASBVs!$A$2:$AP$1041,31,FALSE)</f>
        <v>0.26</v>
      </c>
    </row>
    <row r="6749" spans="2:10" ht="12.6" customHeight="1" x14ac:dyDescent="0.3">
      <c r="B6749" s="29">
        <f>VLOOKUP($J6745,ASBVs!$A$2:$AP$1041,12,FALSE)</f>
        <v>66</v>
      </c>
      <c r="C6749" s="29">
        <f>VLOOKUP($J6745,ASBVs!$A$2:$AP$1041,14,FALSE)</f>
        <v>72</v>
      </c>
      <c r="D6749" s="29">
        <f>VLOOKUP($J6745,ASBVs!$A$2:$AP$1041,16,FALSE)</f>
        <v>61</v>
      </c>
      <c r="E6749" s="29">
        <f>VLOOKUP($J6745,ASBVs!$A$2:$AP$1041,18,FALSE)</f>
        <v>71</v>
      </c>
      <c r="F6749" s="29">
        <f>VLOOKUP($J6745,ASBVs!$A$2:$AP$1041,20,FALSE)</f>
        <v>69</v>
      </c>
      <c r="G6749" s="29">
        <f>VLOOKUP($J6745,ASBVs!$A$2:$AP$1041,42,FALSE)</f>
        <v>55</v>
      </c>
      <c r="H6749" s="29">
        <f>VLOOKUP($J6745,ASBVs!$A$2:$AP$1041,40,FALSE)</f>
        <v>47</v>
      </c>
      <c r="I6749" s="29">
        <f>VLOOKUP($J6745,ASBVs!$A$2:$AP$1041,22,FALSE)</f>
        <v>58</v>
      </c>
      <c r="J6749" s="29">
        <f>VLOOKUP($J6745,ASBVs!$A$2:$AP$1041,32,FALSE)</f>
        <v>53</v>
      </c>
    </row>
    <row r="6750" spans="2:10" ht="12.6" customHeight="1" x14ac:dyDescent="0.3">
      <c r="B6750" s="31" t="s">
        <v>1089</v>
      </c>
      <c r="C6750" s="27" t="s">
        <v>1090</v>
      </c>
      <c r="D6750" s="27" t="s">
        <v>1091</v>
      </c>
      <c r="E6750" s="27" t="s">
        <v>8</v>
      </c>
      <c r="F6750" s="27" t="s">
        <v>6</v>
      </c>
      <c r="G6750" s="27" t="s">
        <v>7</v>
      </c>
      <c r="H6750" s="27" t="s">
        <v>2638</v>
      </c>
      <c r="I6750" s="85" t="s">
        <v>2700</v>
      </c>
      <c r="J6750" s="86"/>
    </row>
    <row r="6751" spans="2:10" ht="12.6" customHeight="1" x14ac:dyDescent="0.3">
      <c r="B6751" s="30">
        <f>VLOOKUP($J6745,ASBVs!$A$2:$AP$1041,33,FALSE)</f>
        <v>0.04</v>
      </c>
      <c r="C6751" s="30">
        <f>VLOOKUP($J6745,ASBVs!$A$2:$AP$1041,35,FALSE)</f>
        <v>0.17</v>
      </c>
      <c r="D6751" s="30">
        <f>VLOOKUP($J6745,ASBVs!$A$2:$AP$1041,37,FALSE)</f>
        <v>0.02</v>
      </c>
      <c r="E6751" s="32">
        <f>VLOOKUP($J6745,ASBVs!$A$2:$AP$1041,29,FALSE)</f>
        <v>6.08</v>
      </c>
      <c r="F6751" s="32">
        <f>VLOOKUP($J6745,ASBVs!$A$2:$AP$1041,23,FALSE)</f>
        <v>-0.67</v>
      </c>
      <c r="G6751" s="32">
        <f>VLOOKUP($J6745,ASBVs!$A$2:$AP$1041,25,FALSE)</f>
        <v>5.39</v>
      </c>
      <c r="H6751" s="32">
        <f>VLOOKUP($J6745,ASBVs!$A$2:$AP$1041,27,FALSE)</f>
        <v>1.67</v>
      </c>
      <c r="I6751" s="86"/>
      <c r="J6751" s="86"/>
    </row>
    <row r="6752" spans="2:10" ht="12.6" customHeight="1" x14ac:dyDescent="0.3">
      <c r="B6752" s="33">
        <f>VLOOKUP($J6745,ASBVs!$A$2:$AP$1041,34,FALSE)</f>
        <v>41</v>
      </c>
      <c r="C6752" s="33">
        <f>VLOOKUP($J6745,ASBVs!$A$2:$AP$1041,36,FALSE)</f>
        <v>50</v>
      </c>
      <c r="D6752" s="33">
        <f>VLOOKUP($J6745,ASBVs!$A$2:$AP$1041,38,FALSE)</f>
        <v>36</v>
      </c>
      <c r="E6752" s="33">
        <f>VLOOKUP($J6745,ASBVs!$A$2:$AP$1041,30,FALSE)</f>
        <v>62</v>
      </c>
      <c r="F6752" s="33">
        <f>VLOOKUP($J6745,ASBVs!$A$2:$AP$1041,24,FALSE)</f>
        <v>45</v>
      </c>
      <c r="G6752" s="33">
        <f>VLOOKUP($J6745,ASBVs!$A$2:$AP$1041,26,FALSE)</f>
        <v>45</v>
      </c>
      <c r="H6752" s="33">
        <f>VLOOKUP($J6745,ASBVs!$A$2:$AP$1041,28,FALSE)</f>
        <v>54</v>
      </c>
      <c r="I6752" s="99">
        <f>VLOOKUP($J6745,ASBVs!$A$2:$AQ$1041,43,FALSE)</f>
        <v>11.38</v>
      </c>
      <c r="J6752" s="79"/>
    </row>
    <row r="6753" spans="2:10" ht="12.6" customHeight="1" x14ac:dyDescent="0.3">
      <c r="B6753" s="87" t="s">
        <v>2695</v>
      </c>
      <c r="C6753" s="88"/>
      <c r="D6753" s="89" t="s">
        <v>2699</v>
      </c>
      <c r="E6753" s="90"/>
      <c r="F6753" s="91" t="str">
        <f>VLOOKUP($J6745,ASBVs!$A$2:$F$1041,6,FALSE)</f>
        <v xml:space="preserve"> </v>
      </c>
      <c r="G6753" s="34" t="s">
        <v>2669</v>
      </c>
      <c r="H6753" s="35" t="str">
        <f>VLOOKUP($J6745,ASBVs!$A$2:$AU$1041,46,FALSE)</f>
        <v>2</v>
      </c>
      <c r="I6753" s="34" t="s">
        <v>2670</v>
      </c>
      <c r="J6753" s="35" t="str">
        <f>VLOOKUP($J6745,ASBVs!$A$2:$AU$1041,47,FALSE)</f>
        <v>2</v>
      </c>
    </row>
    <row r="6754" spans="2:10" ht="12.6" customHeight="1" x14ac:dyDescent="0.3">
      <c r="B6754" s="93">
        <f>VLOOKUP($J6745,ASBVs!$A$2:$AS$1041,45,FALSE)</f>
        <v>123.23</v>
      </c>
      <c r="C6754" s="94"/>
      <c r="D6754" s="93">
        <f>VLOOKUP($J6745,ASBVs!$A$2:$AS$1041,44,FALSE)</f>
        <v>162.5</v>
      </c>
      <c r="E6754" s="94"/>
      <c r="F6754" s="92"/>
      <c r="G6754" s="34" t="s">
        <v>2671</v>
      </c>
      <c r="H6754" s="35" t="str">
        <f>VLOOKUP($J6745,ASBVs!$A$2:$AW$1041,48,FALSE)</f>
        <v>3</v>
      </c>
      <c r="I6754" s="34" t="s">
        <v>2672</v>
      </c>
      <c r="J6754" s="35">
        <f>VLOOKUP($J6745,ASBVs!$A$2:$AW$1041,49,FALSE)</f>
        <v>3</v>
      </c>
    </row>
    <row r="6755" spans="2:10" ht="12.6" customHeight="1" x14ac:dyDescent="0.3">
      <c r="B6755" s="36" t="s">
        <v>2696</v>
      </c>
      <c r="C6755" s="95" t="str">
        <f>VLOOKUP($J6745,ASBVs!$A$2:$E$1041,5,FALSE)</f>
        <v xml:space="preserve">Individual </v>
      </c>
      <c r="D6755" s="96"/>
      <c r="E6755" s="97" t="s">
        <v>2697</v>
      </c>
      <c r="F6755" s="98"/>
      <c r="G6755" s="74"/>
      <c r="H6755" s="75"/>
      <c r="I6755" s="37" t="s">
        <v>2698</v>
      </c>
      <c r="J6755" s="38"/>
    </row>
    <row r="6757" spans="2:10" ht="12.6" customHeight="1" x14ac:dyDescent="0.3">
      <c r="B6757" s="76" t="s">
        <v>2692</v>
      </c>
      <c r="C6757" s="77"/>
      <c r="D6757" s="20" t="str">
        <f>VLOOKUP($J6757,ASBVs!$A$2:$B$1041,2,FALSE)</f>
        <v>223096</v>
      </c>
      <c r="E6757" s="21"/>
      <c r="F6757" s="22" t="str">
        <f>VLOOKUP($J6757,ASBVs!$A$2:$J$1041,10,FALSE)</f>
        <v>Twin</v>
      </c>
      <c r="G6757" s="78" t="str">
        <f>VLOOKUP($J6757,ASBVs!$A$2:$AX$1041,50,FALSE)</f>
        <v xml:space="preserve"> </v>
      </c>
      <c r="H6757" s="79"/>
      <c r="I6757" s="23" t="s">
        <v>2693</v>
      </c>
      <c r="J6757" s="24">
        <v>554</v>
      </c>
    </row>
    <row r="6758" spans="2:10" ht="12.6" customHeight="1" x14ac:dyDescent="0.3">
      <c r="B6758" s="25" t="s">
        <v>2694</v>
      </c>
      <c r="C6758" s="80" t="str">
        <f>VLOOKUP($J6757,ASBVs!$A$2:$H$1041,8,FALSE)</f>
        <v>206625</v>
      </c>
      <c r="D6758" s="80"/>
      <c r="E6758" s="81"/>
      <c r="F6758" s="26" t="s">
        <v>2639</v>
      </c>
      <c r="G6758" s="82">
        <f>VLOOKUP($J6757,ASBVs!$A$2:$I$1041,9,FALSE)</f>
        <v>44684</v>
      </c>
      <c r="H6758" s="83"/>
      <c r="I6758" s="83"/>
      <c r="J6758" s="84"/>
    </row>
    <row r="6759" spans="2:10" ht="12.6" customHeight="1" x14ac:dyDescent="0.3">
      <c r="B6759" s="27" t="s">
        <v>0</v>
      </c>
      <c r="C6759" s="28" t="s">
        <v>1</v>
      </c>
      <c r="D6759" s="28" t="s">
        <v>2</v>
      </c>
      <c r="E6759" s="28" t="s">
        <v>3</v>
      </c>
      <c r="F6759" s="27" t="s">
        <v>4</v>
      </c>
      <c r="G6759" s="28" t="s">
        <v>1093</v>
      </c>
      <c r="H6759" s="28" t="s">
        <v>1092</v>
      </c>
      <c r="I6759" s="28" t="s">
        <v>5</v>
      </c>
      <c r="J6759" s="28" t="s">
        <v>2652</v>
      </c>
    </row>
    <row r="6760" spans="2:10" ht="12.6" customHeight="1" x14ac:dyDescent="0.3">
      <c r="B6760" s="29">
        <f>VLOOKUP($J6757,ASBVs!$A$2:$AP$1041,11,FALSE)</f>
        <v>0.64</v>
      </c>
      <c r="C6760" s="29">
        <f>VLOOKUP($J6757,ASBVs!$A$2:$AP$1041,13,FALSE)</f>
        <v>11.24</v>
      </c>
      <c r="D6760" s="29">
        <f>VLOOKUP($J6757,ASBVs!$A$2:$AP$1041,15,FALSE)</f>
        <v>18.12</v>
      </c>
      <c r="E6760" s="29">
        <f>VLOOKUP($J6757,ASBVs!$A$2:$AP$1041,17,FALSE)</f>
        <v>-0.32</v>
      </c>
      <c r="F6760" s="29">
        <f>VLOOKUP($J6757,ASBVs!$A$2:$AP$1041,19,FALSE)</f>
        <v>1.72</v>
      </c>
      <c r="G6760" s="39">
        <f>VLOOKUP($J6757,ASBVs!$A$2:$AP$1041,41,FALSE)</f>
        <v>0.36</v>
      </c>
      <c r="H6760" s="39">
        <f>VLOOKUP($J6757,ASBVs!$A$2:$AP$1041,39,FALSE)</f>
        <v>0.16</v>
      </c>
      <c r="I6760" s="29">
        <f>VLOOKUP($J6757,ASBVs!$A$2:$AP$1041,21,FALSE)</f>
        <v>1.01</v>
      </c>
      <c r="J6760" s="39">
        <f>VLOOKUP($J6757,ASBVs!$A$2:$AP$1041,31,FALSE)</f>
        <v>0.25</v>
      </c>
    </row>
    <row r="6761" spans="2:10" ht="12.6" customHeight="1" x14ac:dyDescent="0.3">
      <c r="B6761" s="29">
        <f>VLOOKUP($J6757,ASBVs!$A$2:$AP$1041,12,FALSE)</f>
        <v>67</v>
      </c>
      <c r="C6761" s="29">
        <f>VLOOKUP($J6757,ASBVs!$A$2:$AP$1041,14,FALSE)</f>
        <v>73</v>
      </c>
      <c r="D6761" s="29">
        <f>VLOOKUP($J6757,ASBVs!$A$2:$AP$1041,16,FALSE)</f>
        <v>61</v>
      </c>
      <c r="E6761" s="29">
        <f>VLOOKUP($J6757,ASBVs!$A$2:$AP$1041,18,FALSE)</f>
        <v>71</v>
      </c>
      <c r="F6761" s="29">
        <f>VLOOKUP($J6757,ASBVs!$A$2:$AP$1041,20,FALSE)</f>
        <v>69</v>
      </c>
      <c r="G6761" s="29">
        <f>VLOOKUP($J6757,ASBVs!$A$2:$AP$1041,42,FALSE)</f>
        <v>57</v>
      </c>
      <c r="H6761" s="29">
        <f>VLOOKUP($J6757,ASBVs!$A$2:$AP$1041,40,FALSE)</f>
        <v>49</v>
      </c>
      <c r="I6761" s="29">
        <f>VLOOKUP($J6757,ASBVs!$A$2:$AP$1041,22,FALSE)</f>
        <v>58</v>
      </c>
      <c r="J6761" s="29">
        <f>VLOOKUP($J6757,ASBVs!$A$2:$AP$1041,32,FALSE)</f>
        <v>55</v>
      </c>
    </row>
    <row r="6762" spans="2:10" ht="12.6" customHeight="1" x14ac:dyDescent="0.3">
      <c r="B6762" s="31" t="s">
        <v>1089</v>
      </c>
      <c r="C6762" s="27" t="s">
        <v>1090</v>
      </c>
      <c r="D6762" s="27" t="s">
        <v>1091</v>
      </c>
      <c r="E6762" s="27" t="s">
        <v>8</v>
      </c>
      <c r="F6762" s="27" t="s">
        <v>6</v>
      </c>
      <c r="G6762" s="27" t="s">
        <v>7</v>
      </c>
      <c r="H6762" s="27" t="s">
        <v>2638</v>
      </c>
      <c r="I6762" s="85" t="s">
        <v>2700</v>
      </c>
      <c r="J6762" s="86"/>
    </row>
    <row r="6763" spans="2:10" ht="12.6" customHeight="1" x14ac:dyDescent="0.3">
      <c r="B6763" s="30">
        <f>VLOOKUP($J6757,ASBVs!$A$2:$AP$1041,33,FALSE)</f>
        <v>0.02</v>
      </c>
      <c r="C6763" s="30">
        <f>VLOOKUP($J6757,ASBVs!$A$2:$AP$1041,35,FALSE)</f>
        <v>0.13</v>
      </c>
      <c r="D6763" s="30">
        <f>VLOOKUP($J6757,ASBVs!$A$2:$AP$1041,37,FALSE)</f>
        <v>0.02</v>
      </c>
      <c r="E6763" s="32">
        <f>VLOOKUP($J6757,ASBVs!$A$2:$AP$1041,29,FALSE)</f>
        <v>5.93</v>
      </c>
      <c r="F6763" s="32">
        <f>VLOOKUP($J6757,ASBVs!$A$2:$AP$1041,23,FALSE)</f>
        <v>-0.45</v>
      </c>
      <c r="G6763" s="32">
        <f>VLOOKUP($J6757,ASBVs!$A$2:$AP$1041,25,FALSE)</f>
        <v>5.27</v>
      </c>
      <c r="H6763" s="32">
        <f>VLOOKUP($J6757,ASBVs!$A$2:$AP$1041,27,FALSE)</f>
        <v>1.82</v>
      </c>
      <c r="I6763" s="86"/>
      <c r="J6763" s="86"/>
    </row>
    <row r="6764" spans="2:10" ht="12.6" customHeight="1" x14ac:dyDescent="0.3">
      <c r="B6764" s="33">
        <f>VLOOKUP($J6757,ASBVs!$A$2:$AP$1041,34,FALSE)</f>
        <v>44</v>
      </c>
      <c r="C6764" s="33">
        <f>VLOOKUP($J6757,ASBVs!$A$2:$AP$1041,36,FALSE)</f>
        <v>52</v>
      </c>
      <c r="D6764" s="33">
        <f>VLOOKUP($J6757,ASBVs!$A$2:$AP$1041,38,FALSE)</f>
        <v>38</v>
      </c>
      <c r="E6764" s="33">
        <f>VLOOKUP($J6757,ASBVs!$A$2:$AP$1041,30,FALSE)</f>
        <v>62</v>
      </c>
      <c r="F6764" s="33">
        <f>VLOOKUP($J6757,ASBVs!$A$2:$AP$1041,24,FALSE)</f>
        <v>50</v>
      </c>
      <c r="G6764" s="33">
        <f>VLOOKUP($J6757,ASBVs!$A$2:$AP$1041,26,FALSE)</f>
        <v>50</v>
      </c>
      <c r="H6764" s="33">
        <f>VLOOKUP($J6757,ASBVs!$A$2:$AP$1041,28,FALSE)</f>
        <v>55</v>
      </c>
      <c r="I6764" s="99">
        <f>VLOOKUP($J6757,ASBVs!$A$2:$AQ$1041,43,FALSE)</f>
        <v>12.25</v>
      </c>
      <c r="J6764" s="79"/>
    </row>
    <row r="6765" spans="2:10" ht="12.6" customHeight="1" x14ac:dyDescent="0.3">
      <c r="B6765" s="87" t="s">
        <v>2695</v>
      </c>
      <c r="C6765" s="88"/>
      <c r="D6765" s="89" t="s">
        <v>2699</v>
      </c>
      <c r="E6765" s="90"/>
      <c r="F6765" s="91" t="str">
        <f>VLOOKUP($J6757,ASBVs!$A$2:$F$1041,6,FALSE)</f>
        <v xml:space="preserve"> </v>
      </c>
      <c r="G6765" s="34" t="s">
        <v>2669</v>
      </c>
      <c r="H6765" s="35" t="str">
        <f>VLOOKUP($J6757,ASBVs!$A$2:$AU$1041,46,FALSE)</f>
        <v>2</v>
      </c>
      <c r="I6765" s="34" t="s">
        <v>2670</v>
      </c>
      <c r="J6765" s="35" t="str">
        <f>VLOOKUP($J6757,ASBVs!$A$2:$AU$1041,47,FALSE)</f>
        <v>2</v>
      </c>
    </row>
    <row r="6766" spans="2:10" ht="12.6" customHeight="1" x14ac:dyDescent="0.3">
      <c r="B6766" s="93">
        <f>VLOOKUP($J6757,ASBVs!$A$2:$AS$1041,45,FALSE)</f>
        <v>124.12</v>
      </c>
      <c r="C6766" s="94"/>
      <c r="D6766" s="93">
        <f>VLOOKUP($J6757,ASBVs!$A$2:$AS$1041,44,FALSE)</f>
        <v>159.81</v>
      </c>
      <c r="E6766" s="94"/>
      <c r="F6766" s="92"/>
      <c r="G6766" s="34" t="s">
        <v>2671</v>
      </c>
      <c r="H6766" s="35" t="str">
        <f>VLOOKUP($J6757,ASBVs!$A$2:$AW$1041,48,FALSE)</f>
        <v>2</v>
      </c>
      <c r="I6766" s="34" t="s">
        <v>2672</v>
      </c>
      <c r="J6766" s="35">
        <f>VLOOKUP($J6757,ASBVs!$A$2:$AW$1041,49,FALSE)</f>
        <v>3</v>
      </c>
    </row>
    <row r="6767" spans="2:10" ht="12.6" customHeight="1" x14ac:dyDescent="0.3">
      <c r="B6767" s="36" t="s">
        <v>2696</v>
      </c>
      <c r="C6767" s="95" t="str">
        <f>VLOOKUP($J6757,ASBVs!$A$2:$E$1041,5,FALSE)</f>
        <v xml:space="preserve">Individual </v>
      </c>
      <c r="D6767" s="96"/>
      <c r="E6767" s="97" t="s">
        <v>2697</v>
      </c>
      <c r="F6767" s="98"/>
      <c r="G6767" s="74"/>
      <c r="H6767" s="75"/>
      <c r="I6767" s="37" t="s">
        <v>2698</v>
      </c>
      <c r="J6767" s="38"/>
    </row>
    <row r="6769" spans="2:10" ht="12.6" customHeight="1" x14ac:dyDescent="0.3">
      <c r="B6769" s="76" t="s">
        <v>2692</v>
      </c>
      <c r="C6769" s="77"/>
      <c r="D6769" s="20" t="str">
        <f>VLOOKUP($J6769,ASBVs!$A$2:$B$1041,2,FALSE)</f>
        <v>223266</v>
      </c>
      <c r="E6769" s="21"/>
      <c r="F6769" s="22" t="str">
        <f>VLOOKUP($J6769,ASBVs!$A$2:$J$1041,10,FALSE)</f>
        <v>Single</v>
      </c>
      <c r="G6769" s="78" t="str">
        <f>VLOOKUP($J6769,ASBVs!$A$2:$AX$1041,50,FALSE)</f>
        <v xml:space="preserve"> </v>
      </c>
      <c r="H6769" s="79"/>
      <c r="I6769" s="23" t="s">
        <v>2693</v>
      </c>
      <c r="J6769" s="24">
        <v>555</v>
      </c>
    </row>
    <row r="6770" spans="2:10" ht="12.6" customHeight="1" x14ac:dyDescent="0.3">
      <c r="B6770" s="25" t="s">
        <v>2694</v>
      </c>
      <c r="C6770" s="80" t="str">
        <f>VLOOKUP($J6769,ASBVs!$A$2:$H$1041,8,FALSE)</f>
        <v>202850</v>
      </c>
      <c r="D6770" s="80"/>
      <c r="E6770" s="81"/>
      <c r="F6770" s="26" t="s">
        <v>2639</v>
      </c>
      <c r="G6770" s="82">
        <f>VLOOKUP($J6769,ASBVs!$A$2:$I$1041,9,FALSE)</f>
        <v>44688</v>
      </c>
      <c r="H6770" s="83"/>
      <c r="I6770" s="83"/>
      <c r="J6770" s="84"/>
    </row>
    <row r="6771" spans="2:10" ht="12.6" customHeight="1" x14ac:dyDescent="0.3">
      <c r="B6771" s="27" t="s">
        <v>0</v>
      </c>
      <c r="C6771" s="28" t="s">
        <v>1</v>
      </c>
      <c r="D6771" s="28" t="s">
        <v>2</v>
      </c>
      <c r="E6771" s="28" t="s">
        <v>3</v>
      </c>
      <c r="F6771" s="27" t="s">
        <v>4</v>
      </c>
      <c r="G6771" s="28" t="s">
        <v>1093</v>
      </c>
      <c r="H6771" s="28" t="s">
        <v>1092</v>
      </c>
      <c r="I6771" s="28" t="s">
        <v>5</v>
      </c>
      <c r="J6771" s="28" t="s">
        <v>2652</v>
      </c>
    </row>
    <row r="6772" spans="2:10" ht="12.6" customHeight="1" x14ac:dyDescent="0.3">
      <c r="B6772" s="29">
        <f>VLOOKUP($J6769,ASBVs!$A$2:$AP$1041,11,FALSE)</f>
        <v>0.52</v>
      </c>
      <c r="C6772" s="29">
        <f>VLOOKUP($J6769,ASBVs!$A$2:$AP$1041,13,FALSE)</f>
        <v>10.210000000000001</v>
      </c>
      <c r="D6772" s="29">
        <f>VLOOKUP($J6769,ASBVs!$A$2:$AP$1041,15,FALSE)</f>
        <v>15.72</v>
      </c>
      <c r="E6772" s="29">
        <f>VLOOKUP($J6769,ASBVs!$A$2:$AP$1041,17,FALSE)</f>
        <v>-0.75</v>
      </c>
      <c r="F6772" s="29">
        <f>VLOOKUP($J6769,ASBVs!$A$2:$AP$1041,19,FALSE)</f>
        <v>1.29</v>
      </c>
      <c r="G6772" s="39">
        <f>VLOOKUP($J6769,ASBVs!$A$2:$AP$1041,41,FALSE)</f>
        <v>0.31</v>
      </c>
      <c r="H6772" s="39">
        <f>VLOOKUP($J6769,ASBVs!$A$2:$AP$1041,39,FALSE)</f>
        <v>0.19</v>
      </c>
      <c r="I6772" s="29">
        <f>VLOOKUP($J6769,ASBVs!$A$2:$AP$1041,21,FALSE)</f>
        <v>0.7</v>
      </c>
      <c r="J6772" s="39">
        <f>VLOOKUP($J6769,ASBVs!$A$2:$AP$1041,31,FALSE)</f>
        <v>0.21</v>
      </c>
    </row>
    <row r="6773" spans="2:10" ht="12.6" customHeight="1" x14ac:dyDescent="0.3">
      <c r="B6773" s="29">
        <f>VLOOKUP($J6769,ASBVs!$A$2:$AP$1041,12,FALSE)</f>
        <v>66</v>
      </c>
      <c r="C6773" s="29">
        <f>VLOOKUP($J6769,ASBVs!$A$2:$AP$1041,14,FALSE)</f>
        <v>71</v>
      </c>
      <c r="D6773" s="29">
        <f>VLOOKUP($J6769,ASBVs!$A$2:$AP$1041,16,FALSE)</f>
        <v>59</v>
      </c>
      <c r="E6773" s="29">
        <f>VLOOKUP($J6769,ASBVs!$A$2:$AP$1041,18,FALSE)</f>
        <v>70</v>
      </c>
      <c r="F6773" s="29">
        <f>VLOOKUP($J6769,ASBVs!$A$2:$AP$1041,20,FALSE)</f>
        <v>68</v>
      </c>
      <c r="G6773" s="29">
        <f>VLOOKUP($J6769,ASBVs!$A$2:$AP$1041,42,FALSE)</f>
        <v>57</v>
      </c>
      <c r="H6773" s="29">
        <f>VLOOKUP($J6769,ASBVs!$A$2:$AP$1041,40,FALSE)</f>
        <v>49</v>
      </c>
      <c r="I6773" s="29">
        <f>VLOOKUP($J6769,ASBVs!$A$2:$AP$1041,22,FALSE)</f>
        <v>59</v>
      </c>
      <c r="J6773" s="29">
        <f>VLOOKUP($J6769,ASBVs!$A$2:$AP$1041,32,FALSE)</f>
        <v>55</v>
      </c>
    </row>
    <row r="6774" spans="2:10" ht="12.6" customHeight="1" x14ac:dyDescent="0.3">
      <c r="B6774" s="31" t="s">
        <v>1089</v>
      </c>
      <c r="C6774" s="27" t="s">
        <v>1090</v>
      </c>
      <c r="D6774" s="27" t="s">
        <v>1091</v>
      </c>
      <c r="E6774" s="27" t="s">
        <v>8</v>
      </c>
      <c r="F6774" s="27" t="s">
        <v>6</v>
      </c>
      <c r="G6774" s="27" t="s">
        <v>7</v>
      </c>
      <c r="H6774" s="27" t="s">
        <v>2638</v>
      </c>
      <c r="I6774" s="85" t="s">
        <v>2700</v>
      </c>
      <c r="J6774" s="86"/>
    </row>
    <row r="6775" spans="2:10" ht="12.6" customHeight="1" x14ac:dyDescent="0.3">
      <c r="B6775" s="30">
        <f>VLOOKUP($J6769,ASBVs!$A$2:$AP$1041,33,FALSE)</f>
        <v>0.02</v>
      </c>
      <c r="C6775" s="30">
        <f>VLOOKUP($J6769,ASBVs!$A$2:$AP$1041,35,FALSE)</f>
        <v>0.17</v>
      </c>
      <c r="D6775" s="30">
        <f>VLOOKUP($J6769,ASBVs!$A$2:$AP$1041,37,FALSE)</f>
        <v>0.02</v>
      </c>
      <c r="E6775" s="32">
        <f>VLOOKUP($J6769,ASBVs!$A$2:$AP$1041,29,FALSE)</f>
        <v>6.13</v>
      </c>
      <c r="F6775" s="32">
        <f>VLOOKUP($J6769,ASBVs!$A$2:$AP$1041,23,FALSE)</f>
        <v>-0.54</v>
      </c>
      <c r="G6775" s="32">
        <f>VLOOKUP($J6769,ASBVs!$A$2:$AP$1041,25,FALSE)</f>
        <v>6.56</v>
      </c>
      <c r="H6775" s="32">
        <f>VLOOKUP($J6769,ASBVs!$A$2:$AP$1041,27,FALSE)</f>
        <v>1.65</v>
      </c>
      <c r="I6775" s="86"/>
      <c r="J6775" s="86"/>
    </row>
    <row r="6776" spans="2:10" ht="12.6" customHeight="1" x14ac:dyDescent="0.3">
      <c r="B6776" s="33">
        <f>VLOOKUP($J6769,ASBVs!$A$2:$AP$1041,34,FALSE)</f>
        <v>43</v>
      </c>
      <c r="C6776" s="33">
        <f>VLOOKUP($J6769,ASBVs!$A$2:$AP$1041,36,FALSE)</f>
        <v>52</v>
      </c>
      <c r="D6776" s="33">
        <f>VLOOKUP($J6769,ASBVs!$A$2:$AP$1041,38,FALSE)</f>
        <v>37</v>
      </c>
      <c r="E6776" s="33">
        <f>VLOOKUP($J6769,ASBVs!$A$2:$AP$1041,30,FALSE)</f>
        <v>61</v>
      </c>
      <c r="F6776" s="33">
        <f>VLOOKUP($J6769,ASBVs!$A$2:$AP$1041,24,FALSE)</f>
        <v>49</v>
      </c>
      <c r="G6776" s="33">
        <f>VLOOKUP($J6769,ASBVs!$A$2:$AP$1041,26,FALSE)</f>
        <v>49</v>
      </c>
      <c r="H6776" s="33">
        <f>VLOOKUP($J6769,ASBVs!$A$2:$AP$1041,28,FALSE)</f>
        <v>54</v>
      </c>
      <c r="I6776" s="99">
        <f>VLOOKUP($J6769,ASBVs!$A$2:$AQ$1041,43,FALSE)</f>
        <v>10.91</v>
      </c>
      <c r="J6776" s="79"/>
    </row>
    <row r="6777" spans="2:10" ht="12.6" customHeight="1" x14ac:dyDescent="0.3">
      <c r="B6777" s="87" t="s">
        <v>2695</v>
      </c>
      <c r="C6777" s="88"/>
      <c r="D6777" s="89" t="s">
        <v>2699</v>
      </c>
      <c r="E6777" s="90"/>
      <c r="F6777" s="91" t="str">
        <f>VLOOKUP($J6769,ASBVs!$A$2:$F$1041,6,FALSE)</f>
        <v xml:space="preserve"> </v>
      </c>
      <c r="G6777" s="34" t="s">
        <v>2669</v>
      </c>
      <c r="H6777" s="35" t="str">
        <f>VLOOKUP($J6769,ASBVs!$A$2:$AU$1041,46,FALSE)</f>
        <v>2</v>
      </c>
      <c r="I6777" s="34" t="s">
        <v>2670</v>
      </c>
      <c r="J6777" s="35" t="str">
        <f>VLOOKUP($J6769,ASBVs!$A$2:$AU$1041,47,FALSE)</f>
        <v>2</v>
      </c>
    </row>
    <row r="6778" spans="2:10" ht="12.6" customHeight="1" x14ac:dyDescent="0.3">
      <c r="B6778" s="93">
        <f>VLOOKUP($J6769,ASBVs!$A$2:$AS$1041,45,FALSE)</f>
        <v>122.99</v>
      </c>
      <c r="C6778" s="94"/>
      <c r="D6778" s="93">
        <f>VLOOKUP($J6769,ASBVs!$A$2:$AS$1041,44,FALSE)</f>
        <v>159.15</v>
      </c>
      <c r="E6778" s="94"/>
      <c r="F6778" s="92"/>
      <c r="G6778" s="34" t="s">
        <v>2671</v>
      </c>
      <c r="H6778" s="35" t="str">
        <f>VLOOKUP($J6769,ASBVs!$A$2:$AW$1041,48,FALSE)</f>
        <v>2</v>
      </c>
      <c r="I6778" s="34" t="s">
        <v>2672</v>
      </c>
      <c r="J6778" s="35">
        <f>VLOOKUP($J6769,ASBVs!$A$2:$AW$1041,49,FALSE)</f>
        <v>2</v>
      </c>
    </row>
    <row r="6779" spans="2:10" ht="12.6" customHeight="1" x14ac:dyDescent="0.3">
      <c r="B6779" s="36" t="s">
        <v>2696</v>
      </c>
      <c r="C6779" s="95" t="str">
        <f>VLOOKUP($J6769,ASBVs!$A$2:$E$1041,5,FALSE)</f>
        <v xml:space="preserve">Individual </v>
      </c>
      <c r="D6779" s="96"/>
      <c r="E6779" s="97" t="s">
        <v>2697</v>
      </c>
      <c r="F6779" s="98"/>
      <c r="G6779" s="74"/>
      <c r="H6779" s="75"/>
      <c r="I6779" s="37" t="s">
        <v>2698</v>
      </c>
      <c r="J6779" s="38"/>
    </row>
    <row r="6781" spans="2:10" ht="12.6" customHeight="1" x14ac:dyDescent="0.3">
      <c r="B6781" s="76" t="s">
        <v>2692</v>
      </c>
      <c r="C6781" s="77"/>
      <c r="D6781" s="20" t="str">
        <f>VLOOKUP($J6781,ASBVs!$A$2:$B$1041,2,FALSE)</f>
        <v>224213</v>
      </c>
      <c r="E6781" s="21"/>
      <c r="F6781" s="22" t="str">
        <f>VLOOKUP($J6781,ASBVs!$A$2:$J$1041,10,FALSE)</f>
        <v>Single</v>
      </c>
      <c r="G6781" s="78" t="str">
        <f>VLOOKUP($J6781,ASBVs!$A$2:$AX$1041,50,FALSE)</f>
        <v xml:space="preserve"> </v>
      </c>
      <c r="H6781" s="79"/>
      <c r="I6781" s="23" t="s">
        <v>2693</v>
      </c>
      <c r="J6781" s="24">
        <v>556</v>
      </c>
    </row>
    <row r="6782" spans="2:10" ht="12.6" customHeight="1" x14ac:dyDescent="0.3">
      <c r="B6782" s="25" t="s">
        <v>2694</v>
      </c>
      <c r="C6782" s="80" t="str">
        <f>VLOOKUP($J6781,ASBVs!$A$2:$H$1041,8,FALSE)</f>
        <v>214314</v>
      </c>
      <c r="D6782" s="80"/>
      <c r="E6782" s="81"/>
      <c r="F6782" s="26" t="s">
        <v>2639</v>
      </c>
      <c r="G6782" s="82">
        <f>VLOOKUP($J6781,ASBVs!$A$2:$I$1041,9,FALSE)</f>
        <v>44708</v>
      </c>
      <c r="H6782" s="83"/>
      <c r="I6782" s="83"/>
      <c r="J6782" s="84"/>
    </row>
    <row r="6783" spans="2:10" ht="12.6" customHeight="1" x14ac:dyDescent="0.3">
      <c r="B6783" s="27" t="s">
        <v>0</v>
      </c>
      <c r="C6783" s="28" t="s">
        <v>1</v>
      </c>
      <c r="D6783" s="28" t="s">
        <v>2</v>
      </c>
      <c r="E6783" s="28" t="s">
        <v>3</v>
      </c>
      <c r="F6783" s="27" t="s">
        <v>4</v>
      </c>
      <c r="G6783" s="28" t="s">
        <v>1093</v>
      </c>
      <c r="H6783" s="28" t="s">
        <v>1092</v>
      </c>
      <c r="I6783" s="28" t="s">
        <v>5</v>
      </c>
      <c r="J6783" s="28" t="s">
        <v>2652</v>
      </c>
    </row>
    <row r="6784" spans="2:10" ht="12.6" customHeight="1" x14ac:dyDescent="0.3">
      <c r="B6784" s="29">
        <f>VLOOKUP($J6781,ASBVs!$A$2:$AP$1041,11,FALSE)</f>
        <v>0.63</v>
      </c>
      <c r="C6784" s="29">
        <f>VLOOKUP($J6781,ASBVs!$A$2:$AP$1041,13,FALSE)</f>
        <v>10.41</v>
      </c>
      <c r="D6784" s="29">
        <f>VLOOKUP($J6781,ASBVs!$A$2:$AP$1041,15,FALSE)</f>
        <v>16.12</v>
      </c>
      <c r="E6784" s="29">
        <f>VLOOKUP($J6781,ASBVs!$A$2:$AP$1041,17,FALSE)</f>
        <v>0.5</v>
      </c>
      <c r="F6784" s="29">
        <f>VLOOKUP($J6781,ASBVs!$A$2:$AP$1041,19,FALSE)</f>
        <v>2.46</v>
      </c>
      <c r="G6784" s="39">
        <f>VLOOKUP($J6781,ASBVs!$A$2:$AP$1041,41,FALSE)</f>
        <v>0.33</v>
      </c>
      <c r="H6784" s="39">
        <f>VLOOKUP($J6781,ASBVs!$A$2:$AP$1041,39,FALSE)</f>
        <v>0.17</v>
      </c>
      <c r="I6784" s="29">
        <f>VLOOKUP($J6781,ASBVs!$A$2:$AP$1041,21,FALSE)</f>
        <v>1.27</v>
      </c>
      <c r="J6784" s="39">
        <f>VLOOKUP($J6781,ASBVs!$A$2:$AP$1041,31,FALSE)</f>
        <v>0.21</v>
      </c>
    </row>
    <row r="6785" spans="2:10" ht="12.6" customHeight="1" x14ac:dyDescent="0.3">
      <c r="B6785" s="29">
        <f>VLOOKUP($J6781,ASBVs!$A$2:$AP$1041,12,FALSE)</f>
        <v>64</v>
      </c>
      <c r="C6785" s="29">
        <f>VLOOKUP($J6781,ASBVs!$A$2:$AP$1041,14,FALSE)</f>
        <v>69</v>
      </c>
      <c r="D6785" s="29">
        <f>VLOOKUP($J6781,ASBVs!$A$2:$AP$1041,16,FALSE)</f>
        <v>56</v>
      </c>
      <c r="E6785" s="29">
        <f>VLOOKUP($J6781,ASBVs!$A$2:$AP$1041,18,FALSE)</f>
        <v>62</v>
      </c>
      <c r="F6785" s="29">
        <f>VLOOKUP($J6781,ASBVs!$A$2:$AP$1041,20,FALSE)</f>
        <v>63</v>
      </c>
      <c r="G6785" s="29">
        <f>VLOOKUP($J6781,ASBVs!$A$2:$AP$1041,42,FALSE)</f>
        <v>50</v>
      </c>
      <c r="H6785" s="29">
        <f>VLOOKUP($J6781,ASBVs!$A$2:$AP$1041,40,FALSE)</f>
        <v>43</v>
      </c>
      <c r="I6785" s="29">
        <f>VLOOKUP($J6781,ASBVs!$A$2:$AP$1041,22,FALSE)</f>
        <v>50</v>
      </c>
      <c r="J6785" s="29">
        <f>VLOOKUP($J6781,ASBVs!$A$2:$AP$1041,32,FALSE)</f>
        <v>48</v>
      </c>
    </row>
    <row r="6786" spans="2:10" ht="12.6" customHeight="1" x14ac:dyDescent="0.3">
      <c r="B6786" s="31" t="s">
        <v>1089</v>
      </c>
      <c r="C6786" s="27" t="s">
        <v>1090</v>
      </c>
      <c r="D6786" s="27" t="s">
        <v>1091</v>
      </c>
      <c r="E6786" s="27" t="s">
        <v>8</v>
      </c>
      <c r="F6786" s="27" t="s">
        <v>6</v>
      </c>
      <c r="G6786" s="27" t="s">
        <v>7</v>
      </c>
      <c r="H6786" s="27" t="s">
        <v>2638</v>
      </c>
      <c r="I6786" s="85" t="s">
        <v>2700</v>
      </c>
      <c r="J6786" s="86"/>
    </row>
    <row r="6787" spans="2:10" ht="12.6" customHeight="1" x14ac:dyDescent="0.3">
      <c r="B6787" s="30">
        <f>VLOOKUP($J6781,ASBVs!$A$2:$AP$1041,33,FALSE)</f>
        <v>0.03</v>
      </c>
      <c r="C6787" s="30">
        <f>VLOOKUP($J6781,ASBVs!$A$2:$AP$1041,35,FALSE)</f>
        <v>0.17</v>
      </c>
      <c r="D6787" s="30">
        <f>VLOOKUP($J6781,ASBVs!$A$2:$AP$1041,37,FALSE)</f>
        <v>0.01</v>
      </c>
      <c r="E6787" s="32">
        <f>VLOOKUP($J6781,ASBVs!$A$2:$AP$1041,29,FALSE)</f>
        <v>5.29</v>
      </c>
      <c r="F6787" s="32">
        <f>VLOOKUP($J6781,ASBVs!$A$2:$AP$1041,23,FALSE)</f>
        <v>-0.54</v>
      </c>
      <c r="G6787" s="32">
        <f>VLOOKUP($J6781,ASBVs!$A$2:$AP$1041,25,FALSE)</f>
        <v>5.27</v>
      </c>
      <c r="H6787" s="32">
        <f>VLOOKUP($J6781,ASBVs!$A$2:$AP$1041,27,FALSE)</f>
        <v>2.44</v>
      </c>
      <c r="I6787" s="86"/>
      <c r="J6787" s="86"/>
    </row>
    <row r="6788" spans="2:10" ht="12.6" customHeight="1" x14ac:dyDescent="0.3">
      <c r="B6788" s="33">
        <f>VLOOKUP($J6781,ASBVs!$A$2:$AP$1041,34,FALSE)</f>
        <v>37</v>
      </c>
      <c r="C6788" s="33">
        <f>VLOOKUP($J6781,ASBVs!$A$2:$AP$1041,36,FALSE)</f>
        <v>46</v>
      </c>
      <c r="D6788" s="33">
        <f>VLOOKUP($J6781,ASBVs!$A$2:$AP$1041,38,FALSE)</f>
        <v>31</v>
      </c>
      <c r="E6788" s="33">
        <f>VLOOKUP($J6781,ASBVs!$A$2:$AP$1041,30,FALSE)</f>
        <v>58</v>
      </c>
      <c r="F6788" s="33">
        <f>VLOOKUP($J6781,ASBVs!$A$2:$AP$1041,24,FALSE)</f>
        <v>45</v>
      </c>
      <c r="G6788" s="33">
        <f>VLOOKUP($J6781,ASBVs!$A$2:$AP$1041,26,FALSE)</f>
        <v>45</v>
      </c>
      <c r="H6788" s="33">
        <f>VLOOKUP($J6781,ASBVs!$A$2:$AP$1041,28,FALSE)</f>
        <v>48</v>
      </c>
      <c r="I6788" s="99">
        <f>VLOOKUP($J6781,ASBVs!$A$2:$AQ$1041,43,FALSE)</f>
        <v>11.68</v>
      </c>
      <c r="J6788" s="79"/>
    </row>
    <row r="6789" spans="2:10" ht="12.6" customHeight="1" x14ac:dyDescent="0.3">
      <c r="B6789" s="87" t="s">
        <v>2695</v>
      </c>
      <c r="C6789" s="88"/>
      <c r="D6789" s="89" t="s">
        <v>2699</v>
      </c>
      <c r="E6789" s="90"/>
      <c r="F6789" s="91" t="str">
        <f>VLOOKUP($J6781,ASBVs!$A$2:$F$1041,6,FALSE)</f>
        <v xml:space="preserve"> </v>
      </c>
      <c r="G6789" s="34" t="s">
        <v>2669</v>
      </c>
      <c r="H6789" s="35" t="str">
        <f>VLOOKUP($J6781,ASBVs!$A$2:$AU$1041,46,FALSE)</f>
        <v>2</v>
      </c>
      <c r="I6789" s="34" t="s">
        <v>2670</v>
      </c>
      <c r="J6789" s="35" t="str">
        <f>VLOOKUP($J6781,ASBVs!$A$2:$AU$1041,47,FALSE)</f>
        <v>2</v>
      </c>
    </row>
    <row r="6790" spans="2:10" ht="12.6" customHeight="1" x14ac:dyDescent="0.3">
      <c r="B6790" s="93">
        <f>VLOOKUP($J6781,ASBVs!$A$2:$AS$1041,45,FALSE)</f>
        <v>123.46</v>
      </c>
      <c r="C6790" s="94"/>
      <c r="D6790" s="93">
        <f>VLOOKUP($J6781,ASBVs!$A$2:$AS$1041,44,FALSE)</f>
        <v>168.62</v>
      </c>
      <c r="E6790" s="94"/>
      <c r="F6790" s="92"/>
      <c r="G6790" s="34" t="s">
        <v>2671</v>
      </c>
      <c r="H6790" s="35" t="str">
        <f>VLOOKUP($J6781,ASBVs!$A$2:$AW$1041,48,FALSE)</f>
        <v>3</v>
      </c>
      <c r="I6790" s="34" t="s">
        <v>2672</v>
      </c>
      <c r="J6790" s="35">
        <f>VLOOKUP($J6781,ASBVs!$A$2:$AW$1041,49,FALSE)</f>
        <v>3</v>
      </c>
    </row>
    <row r="6791" spans="2:10" ht="12.6" customHeight="1" x14ac:dyDescent="0.3">
      <c r="B6791" s="36" t="s">
        <v>2696</v>
      </c>
      <c r="C6791" s="95" t="str">
        <f>VLOOKUP($J6781,ASBVs!$A$2:$E$1041,5,FALSE)</f>
        <v xml:space="preserve">Individual </v>
      </c>
      <c r="D6791" s="96"/>
      <c r="E6791" s="97" t="s">
        <v>2697</v>
      </c>
      <c r="F6791" s="98"/>
      <c r="G6791" s="74"/>
      <c r="H6791" s="75"/>
      <c r="I6791" s="37" t="s">
        <v>2698</v>
      </c>
      <c r="J6791" s="38"/>
    </row>
    <row r="6793" spans="2:10" ht="12.6" customHeight="1" x14ac:dyDescent="0.3">
      <c r="B6793" s="76" t="s">
        <v>2692</v>
      </c>
      <c r="C6793" s="77"/>
      <c r="D6793" s="20" t="str">
        <f>VLOOKUP($J6793,ASBVs!$A$2:$B$1041,2,FALSE)</f>
        <v>223008</v>
      </c>
      <c r="E6793" s="21"/>
      <c r="F6793" s="22" t="str">
        <f>VLOOKUP($J6793,ASBVs!$A$2:$J$1041,10,FALSE)</f>
        <v>Twin</v>
      </c>
      <c r="G6793" s="78" t="str">
        <f>VLOOKUP($J6793,ASBVs!$A$2:$AX$1041,50,FALSE)</f>
        <v>«««««</v>
      </c>
      <c r="H6793" s="79"/>
      <c r="I6793" s="23" t="s">
        <v>2693</v>
      </c>
      <c r="J6793" s="24">
        <v>557</v>
      </c>
    </row>
    <row r="6794" spans="2:10" ht="12.6" customHeight="1" x14ac:dyDescent="0.3">
      <c r="B6794" s="25" t="s">
        <v>2694</v>
      </c>
      <c r="C6794" s="80" t="str">
        <f>VLOOKUP($J6793,ASBVs!$A$2:$H$1041,8,FALSE)</f>
        <v>196104</v>
      </c>
      <c r="D6794" s="80"/>
      <c r="E6794" s="81"/>
      <c r="F6794" s="26" t="s">
        <v>2639</v>
      </c>
      <c r="G6794" s="82">
        <f>VLOOKUP($J6793,ASBVs!$A$2:$I$1041,9,FALSE)</f>
        <v>44678</v>
      </c>
      <c r="H6794" s="83"/>
      <c r="I6794" s="83"/>
      <c r="J6794" s="84"/>
    </row>
    <row r="6795" spans="2:10" ht="12.6" customHeight="1" x14ac:dyDescent="0.3">
      <c r="B6795" s="27" t="s">
        <v>0</v>
      </c>
      <c r="C6795" s="28" t="s">
        <v>1</v>
      </c>
      <c r="D6795" s="28" t="s">
        <v>2</v>
      </c>
      <c r="E6795" s="28" t="s">
        <v>3</v>
      </c>
      <c r="F6795" s="27" t="s">
        <v>4</v>
      </c>
      <c r="G6795" s="28" t="s">
        <v>1093</v>
      </c>
      <c r="H6795" s="28" t="s">
        <v>1092</v>
      </c>
      <c r="I6795" s="28" t="s">
        <v>5</v>
      </c>
      <c r="J6795" s="28" t="s">
        <v>2652</v>
      </c>
    </row>
    <row r="6796" spans="2:10" ht="12.6" customHeight="1" x14ac:dyDescent="0.3">
      <c r="B6796" s="29">
        <f>VLOOKUP($J6793,ASBVs!$A$2:$AP$1041,11,FALSE)</f>
        <v>0.69</v>
      </c>
      <c r="C6796" s="29">
        <f>VLOOKUP($J6793,ASBVs!$A$2:$AP$1041,13,FALSE)</f>
        <v>9.68</v>
      </c>
      <c r="D6796" s="29">
        <f>VLOOKUP($J6793,ASBVs!$A$2:$AP$1041,15,FALSE)</f>
        <v>15.26</v>
      </c>
      <c r="E6796" s="29">
        <f>VLOOKUP($J6793,ASBVs!$A$2:$AP$1041,17,FALSE)</f>
        <v>-0.23</v>
      </c>
      <c r="F6796" s="29">
        <f>VLOOKUP($J6793,ASBVs!$A$2:$AP$1041,19,FALSE)</f>
        <v>1.46</v>
      </c>
      <c r="G6796" s="39">
        <f>VLOOKUP($J6793,ASBVs!$A$2:$AP$1041,41,FALSE)</f>
        <v>0.4</v>
      </c>
      <c r="H6796" s="39">
        <f>VLOOKUP($J6793,ASBVs!$A$2:$AP$1041,39,FALSE)</f>
        <v>0.17</v>
      </c>
      <c r="I6796" s="29">
        <f>VLOOKUP($J6793,ASBVs!$A$2:$AP$1041,21,FALSE)</f>
        <v>-0.43</v>
      </c>
      <c r="J6796" s="39">
        <f>VLOOKUP($J6793,ASBVs!$A$2:$AP$1041,31,FALSE)</f>
        <v>0.25</v>
      </c>
    </row>
    <row r="6797" spans="2:10" ht="12.6" customHeight="1" x14ac:dyDescent="0.3">
      <c r="B6797" s="29">
        <f>VLOOKUP($J6793,ASBVs!$A$2:$AP$1041,12,FALSE)</f>
        <v>66</v>
      </c>
      <c r="C6797" s="29">
        <f>VLOOKUP($J6793,ASBVs!$A$2:$AP$1041,14,FALSE)</f>
        <v>72</v>
      </c>
      <c r="D6797" s="29">
        <f>VLOOKUP($J6793,ASBVs!$A$2:$AP$1041,16,FALSE)</f>
        <v>61</v>
      </c>
      <c r="E6797" s="29">
        <f>VLOOKUP($J6793,ASBVs!$A$2:$AP$1041,18,FALSE)</f>
        <v>71</v>
      </c>
      <c r="F6797" s="29">
        <f>VLOOKUP($J6793,ASBVs!$A$2:$AP$1041,20,FALSE)</f>
        <v>69</v>
      </c>
      <c r="G6797" s="29">
        <f>VLOOKUP($J6793,ASBVs!$A$2:$AP$1041,42,FALSE)</f>
        <v>60</v>
      </c>
      <c r="H6797" s="29">
        <f>VLOOKUP($J6793,ASBVs!$A$2:$AP$1041,40,FALSE)</f>
        <v>50</v>
      </c>
      <c r="I6797" s="29">
        <f>VLOOKUP($J6793,ASBVs!$A$2:$AP$1041,22,FALSE)</f>
        <v>61</v>
      </c>
      <c r="J6797" s="29">
        <f>VLOOKUP($J6793,ASBVs!$A$2:$AP$1041,32,FALSE)</f>
        <v>58</v>
      </c>
    </row>
    <row r="6798" spans="2:10" ht="12.6" customHeight="1" x14ac:dyDescent="0.3">
      <c r="B6798" s="31" t="s">
        <v>1089</v>
      </c>
      <c r="C6798" s="27" t="s">
        <v>1090</v>
      </c>
      <c r="D6798" s="27" t="s">
        <v>1091</v>
      </c>
      <c r="E6798" s="27" t="s">
        <v>8</v>
      </c>
      <c r="F6798" s="27" t="s">
        <v>6</v>
      </c>
      <c r="G6798" s="27" t="s">
        <v>7</v>
      </c>
      <c r="H6798" s="27" t="s">
        <v>2638</v>
      </c>
      <c r="I6798" s="85" t="s">
        <v>2700</v>
      </c>
      <c r="J6798" s="86"/>
    </row>
    <row r="6799" spans="2:10" ht="12.6" customHeight="1" x14ac:dyDescent="0.3">
      <c r="B6799" s="30">
        <f>VLOOKUP($J6793,ASBVs!$A$2:$AP$1041,33,FALSE)</f>
        <v>1E-3</v>
      </c>
      <c r="C6799" s="30">
        <f>VLOOKUP($J6793,ASBVs!$A$2:$AP$1041,35,FALSE)</f>
        <v>0.25</v>
      </c>
      <c r="D6799" s="30">
        <f>VLOOKUP($J6793,ASBVs!$A$2:$AP$1041,37,FALSE)</f>
        <v>1E-3</v>
      </c>
      <c r="E6799" s="32">
        <f>VLOOKUP($J6793,ASBVs!$A$2:$AP$1041,29,FALSE)</f>
        <v>4.6900000000000004</v>
      </c>
      <c r="F6799" s="32">
        <f>VLOOKUP($J6793,ASBVs!$A$2:$AP$1041,23,FALSE)</f>
        <v>-0.08</v>
      </c>
      <c r="G6799" s="32">
        <f>VLOOKUP($J6793,ASBVs!$A$2:$AP$1041,25,FALSE)</f>
        <v>3.58</v>
      </c>
      <c r="H6799" s="32">
        <f>VLOOKUP($J6793,ASBVs!$A$2:$AP$1041,27,FALSE)</f>
        <v>1.73</v>
      </c>
      <c r="I6799" s="86"/>
      <c r="J6799" s="86"/>
    </row>
    <row r="6800" spans="2:10" ht="12.6" customHeight="1" x14ac:dyDescent="0.3">
      <c r="B6800" s="33">
        <f>VLOOKUP($J6793,ASBVs!$A$2:$AP$1041,34,FALSE)</f>
        <v>44</v>
      </c>
      <c r="C6800" s="33">
        <f>VLOOKUP($J6793,ASBVs!$A$2:$AP$1041,36,FALSE)</f>
        <v>53</v>
      </c>
      <c r="D6800" s="33">
        <f>VLOOKUP($J6793,ASBVs!$A$2:$AP$1041,38,FALSE)</f>
        <v>37</v>
      </c>
      <c r="E6800" s="33">
        <f>VLOOKUP($J6793,ASBVs!$A$2:$AP$1041,30,FALSE)</f>
        <v>63</v>
      </c>
      <c r="F6800" s="33">
        <f>VLOOKUP($J6793,ASBVs!$A$2:$AP$1041,24,FALSE)</f>
        <v>49</v>
      </c>
      <c r="G6800" s="33">
        <f>VLOOKUP($J6793,ASBVs!$A$2:$AP$1041,26,FALSE)</f>
        <v>49</v>
      </c>
      <c r="H6800" s="33">
        <f>VLOOKUP($J6793,ASBVs!$A$2:$AP$1041,28,FALSE)</f>
        <v>55</v>
      </c>
      <c r="I6800" s="99">
        <f>VLOOKUP($J6793,ASBVs!$A$2:$AQ$1041,43,FALSE)</f>
        <v>9.25</v>
      </c>
      <c r="J6800" s="79"/>
    </row>
    <row r="6801" spans="2:10" ht="12.6" customHeight="1" x14ac:dyDescent="0.3">
      <c r="B6801" s="87" t="s">
        <v>2695</v>
      </c>
      <c r="C6801" s="88"/>
      <c r="D6801" s="89" t="s">
        <v>2699</v>
      </c>
      <c r="E6801" s="90"/>
      <c r="F6801" s="91" t="str">
        <f>VLOOKUP($J6793,ASBVs!$A$2:$F$1041,6,FALSE)</f>
        <v xml:space="preserve"> </v>
      </c>
      <c r="G6801" s="34" t="s">
        <v>2669</v>
      </c>
      <c r="H6801" s="35" t="str">
        <f>VLOOKUP($J6793,ASBVs!$A$2:$AU$1041,46,FALSE)</f>
        <v>2</v>
      </c>
      <c r="I6801" s="34" t="s">
        <v>2670</v>
      </c>
      <c r="J6801" s="35" t="str">
        <f>VLOOKUP($J6793,ASBVs!$A$2:$AU$1041,47,FALSE)</f>
        <v>2</v>
      </c>
    </row>
    <row r="6802" spans="2:10" ht="12.6" customHeight="1" x14ac:dyDescent="0.3">
      <c r="B6802" s="93">
        <f>VLOOKUP($J6793,ASBVs!$A$2:$AS$1041,45,FALSE)</f>
        <v>122.87</v>
      </c>
      <c r="C6802" s="94"/>
      <c r="D6802" s="93">
        <f>VLOOKUP($J6793,ASBVs!$A$2:$AS$1041,44,FALSE)</f>
        <v>156.65</v>
      </c>
      <c r="E6802" s="94"/>
      <c r="F6802" s="92"/>
      <c r="G6802" s="34" t="s">
        <v>2671</v>
      </c>
      <c r="H6802" s="35" t="str">
        <f>VLOOKUP($J6793,ASBVs!$A$2:$AW$1041,48,FALSE)</f>
        <v>2</v>
      </c>
      <c r="I6802" s="34" t="s">
        <v>2672</v>
      </c>
      <c r="J6802" s="35">
        <f>VLOOKUP($J6793,ASBVs!$A$2:$AW$1041,49,FALSE)</f>
        <v>3</v>
      </c>
    </row>
    <row r="6803" spans="2:10" ht="12.6" customHeight="1" x14ac:dyDescent="0.3">
      <c r="B6803" s="36" t="s">
        <v>2696</v>
      </c>
      <c r="C6803" s="95" t="str">
        <f>VLOOKUP($J6793,ASBVs!$A$2:$E$1041,5,FALSE)</f>
        <v xml:space="preserve">Individual </v>
      </c>
      <c r="D6803" s="96"/>
      <c r="E6803" s="97" t="s">
        <v>2697</v>
      </c>
      <c r="F6803" s="98"/>
      <c r="G6803" s="74"/>
      <c r="H6803" s="75"/>
      <c r="I6803" s="37" t="s">
        <v>2698</v>
      </c>
      <c r="J6803" s="38"/>
    </row>
    <row r="6805" spans="2:10" ht="12.6" customHeight="1" x14ac:dyDescent="0.3">
      <c r="B6805" s="76" t="s">
        <v>2692</v>
      </c>
      <c r="C6805" s="77"/>
      <c r="D6805" s="20" t="str">
        <f>VLOOKUP($J6805,ASBVs!$A$2:$B$1041,2,FALSE)</f>
        <v>223778</v>
      </c>
      <c r="E6805" s="21"/>
      <c r="F6805" s="22" t="str">
        <f>VLOOKUP($J6805,ASBVs!$A$2:$J$1041,10,FALSE)</f>
        <v>Twin</v>
      </c>
      <c r="G6805" s="78" t="str">
        <f>VLOOKUP($J6805,ASBVs!$A$2:$AX$1041,50,FALSE)</f>
        <v xml:space="preserve"> </v>
      </c>
      <c r="H6805" s="79"/>
      <c r="I6805" s="23" t="s">
        <v>2693</v>
      </c>
      <c r="J6805" s="24">
        <v>558</v>
      </c>
    </row>
    <row r="6806" spans="2:10" ht="12.6" customHeight="1" x14ac:dyDescent="0.3">
      <c r="B6806" s="25" t="s">
        <v>2694</v>
      </c>
      <c r="C6806" s="80" t="str">
        <f>VLOOKUP($J6805,ASBVs!$A$2:$H$1041,8,FALSE)</f>
        <v>218946</v>
      </c>
      <c r="D6806" s="80"/>
      <c r="E6806" s="81"/>
      <c r="F6806" s="26" t="s">
        <v>2639</v>
      </c>
      <c r="G6806" s="82">
        <f>VLOOKUP($J6805,ASBVs!$A$2:$I$1041,9,FALSE)</f>
        <v>44701</v>
      </c>
      <c r="H6806" s="83"/>
      <c r="I6806" s="83"/>
      <c r="J6806" s="84"/>
    </row>
    <row r="6807" spans="2:10" ht="12.6" customHeight="1" x14ac:dyDescent="0.3">
      <c r="B6807" s="27" t="s">
        <v>0</v>
      </c>
      <c r="C6807" s="28" t="s">
        <v>1</v>
      </c>
      <c r="D6807" s="28" t="s">
        <v>2</v>
      </c>
      <c r="E6807" s="28" t="s">
        <v>3</v>
      </c>
      <c r="F6807" s="27" t="s">
        <v>4</v>
      </c>
      <c r="G6807" s="28" t="s">
        <v>1093</v>
      </c>
      <c r="H6807" s="28" t="s">
        <v>1092</v>
      </c>
      <c r="I6807" s="28" t="s">
        <v>5</v>
      </c>
      <c r="J6807" s="28" t="s">
        <v>2652</v>
      </c>
    </row>
    <row r="6808" spans="2:10" ht="12.6" customHeight="1" x14ac:dyDescent="0.3">
      <c r="B6808" s="29">
        <f>VLOOKUP($J6805,ASBVs!$A$2:$AP$1041,11,FALSE)</f>
        <v>0.45</v>
      </c>
      <c r="C6808" s="29">
        <f>VLOOKUP($J6805,ASBVs!$A$2:$AP$1041,13,FALSE)</f>
        <v>10.14</v>
      </c>
      <c r="D6808" s="29">
        <f>VLOOKUP($J6805,ASBVs!$A$2:$AP$1041,15,FALSE)</f>
        <v>16.27</v>
      </c>
      <c r="E6808" s="29">
        <f>VLOOKUP($J6805,ASBVs!$A$2:$AP$1041,17,FALSE)</f>
        <v>-0.43</v>
      </c>
      <c r="F6808" s="29">
        <f>VLOOKUP($J6805,ASBVs!$A$2:$AP$1041,19,FALSE)</f>
        <v>1.92</v>
      </c>
      <c r="G6808" s="39">
        <f>VLOOKUP($J6805,ASBVs!$A$2:$AP$1041,41,FALSE)</f>
        <v>0.39</v>
      </c>
      <c r="H6808" s="39">
        <f>VLOOKUP($J6805,ASBVs!$A$2:$AP$1041,39,FALSE)</f>
        <v>0.28999999999999998</v>
      </c>
      <c r="I6808" s="29">
        <f>VLOOKUP($J6805,ASBVs!$A$2:$AP$1041,21,FALSE)</f>
        <v>-0.17</v>
      </c>
      <c r="J6808" s="39">
        <f>VLOOKUP($J6805,ASBVs!$A$2:$AP$1041,31,FALSE)</f>
        <v>0.25</v>
      </c>
    </row>
    <row r="6809" spans="2:10" ht="12.6" customHeight="1" x14ac:dyDescent="0.3">
      <c r="B6809" s="29">
        <f>VLOOKUP($J6805,ASBVs!$A$2:$AP$1041,12,FALSE)</f>
        <v>66</v>
      </c>
      <c r="C6809" s="29">
        <f>VLOOKUP($J6805,ASBVs!$A$2:$AP$1041,14,FALSE)</f>
        <v>70</v>
      </c>
      <c r="D6809" s="29">
        <f>VLOOKUP($J6805,ASBVs!$A$2:$AP$1041,16,FALSE)</f>
        <v>61</v>
      </c>
      <c r="E6809" s="29">
        <f>VLOOKUP($J6805,ASBVs!$A$2:$AP$1041,18,FALSE)</f>
        <v>63</v>
      </c>
      <c r="F6809" s="29">
        <f>VLOOKUP($J6805,ASBVs!$A$2:$AP$1041,20,FALSE)</f>
        <v>64</v>
      </c>
      <c r="G6809" s="29">
        <f>VLOOKUP($J6805,ASBVs!$A$2:$AP$1041,42,FALSE)</f>
        <v>53</v>
      </c>
      <c r="H6809" s="29">
        <f>VLOOKUP($J6805,ASBVs!$A$2:$AP$1041,40,FALSE)</f>
        <v>47</v>
      </c>
      <c r="I6809" s="29">
        <f>VLOOKUP($J6805,ASBVs!$A$2:$AP$1041,22,FALSE)</f>
        <v>58</v>
      </c>
      <c r="J6809" s="29">
        <f>VLOOKUP($J6805,ASBVs!$A$2:$AP$1041,32,FALSE)</f>
        <v>51</v>
      </c>
    </row>
    <row r="6810" spans="2:10" ht="12.6" customHeight="1" x14ac:dyDescent="0.3">
      <c r="B6810" s="31" t="s">
        <v>1089</v>
      </c>
      <c r="C6810" s="27" t="s">
        <v>1090</v>
      </c>
      <c r="D6810" s="27" t="s">
        <v>1091</v>
      </c>
      <c r="E6810" s="27" t="s">
        <v>8</v>
      </c>
      <c r="F6810" s="27" t="s">
        <v>6</v>
      </c>
      <c r="G6810" s="27" t="s">
        <v>7</v>
      </c>
      <c r="H6810" s="27" t="s">
        <v>2638</v>
      </c>
      <c r="I6810" s="85" t="s">
        <v>2700</v>
      </c>
      <c r="J6810" s="86"/>
    </row>
    <row r="6811" spans="2:10" ht="12.6" customHeight="1" x14ac:dyDescent="0.3">
      <c r="B6811" s="30">
        <f>VLOOKUP($J6805,ASBVs!$A$2:$AP$1041,33,FALSE)</f>
        <v>0.05</v>
      </c>
      <c r="C6811" s="30">
        <f>VLOOKUP($J6805,ASBVs!$A$2:$AP$1041,35,FALSE)</f>
        <v>0.21</v>
      </c>
      <c r="D6811" s="30">
        <f>VLOOKUP($J6805,ASBVs!$A$2:$AP$1041,37,FALSE)</f>
        <v>0.04</v>
      </c>
      <c r="E6811" s="32">
        <f>VLOOKUP($J6805,ASBVs!$A$2:$AP$1041,29,FALSE)</f>
        <v>5.91</v>
      </c>
      <c r="F6811" s="32">
        <f>VLOOKUP($J6805,ASBVs!$A$2:$AP$1041,23,FALSE)</f>
        <v>-0.57999999999999996</v>
      </c>
      <c r="G6811" s="32">
        <f>VLOOKUP($J6805,ASBVs!$A$2:$AP$1041,25,FALSE)</f>
        <v>4.9000000000000004</v>
      </c>
      <c r="H6811" s="32">
        <f>VLOOKUP($J6805,ASBVs!$A$2:$AP$1041,27,FALSE)</f>
        <v>2.2200000000000002</v>
      </c>
      <c r="I6811" s="86"/>
      <c r="J6811" s="86"/>
    </row>
    <row r="6812" spans="2:10" ht="12.6" customHeight="1" x14ac:dyDescent="0.3">
      <c r="B6812" s="33">
        <f>VLOOKUP($J6805,ASBVs!$A$2:$AP$1041,34,FALSE)</f>
        <v>41</v>
      </c>
      <c r="C6812" s="33">
        <f>VLOOKUP($J6805,ASBVs!$A$2:$AP$1041,36,FALSE)</f>
        <v>51</v>
      </c>
      <c r="D6812" s="33">
        <f>VLOOKUP($J6805,ASBVs!$A$2:$AP$1041,38,FALSE)</f>
        <v>36</v>
      </c>
      <c r="E6812" s="33">
        <f>VLOOKUP($J6805,ASBVs!$A$2:$AP$1041,30,FALSE)</f>
        <v>59</v>
      </c>
      <c r="F6812" s="33">
        <f>VLOOKUP($J6805,ASBVs!$A$2:$AP$1041,24,FALSE)</f>
        <v>49</v>
      </c>
      <c r="G6812" s="33">
        <f>VLOOKUP($J6805,ASBVs!$A$2:$AP$1041,26,FALSE)</f>
        <v>48</v>
      </c>
      <c r="H6812" s="33">
        <f>VLOOKUP($J6805,ASBVs!$A$2:$AP$1041,28,FALSE)</f>
        <v>52</v>
      </c>
      <c r="I6812" s="99">
        <f>VLOOKUP($J6805,ASBVs!$A$2:$AQ$1041,43,FALSE)</f>
        <v>9.9700000000000006</v>
      </c>
      <c r="J6812" s="79"/>
    </row>
    <row r="6813" spans="2:10" ht="12.6" customHeight="1" x14ac:dyDescent="0.3">
      <c r="B6813" s="87" t="s">
        <v>2695</v>
      </c>
      <c r="C6813" s="88"/>
      <c r="D6813" s="89" t="s">
        <v>2699</v>
      </c>
      <c r="E6813" s="90"/>
      <c r="F6813" s="91" t="str">
        <f>VLOOKUP($J6805,ASBVs!$A$2:$F$1041,6,FALSE)</f>
        <v xml:space="preserve"> </v>
      </c>
      <c r="G6813" s="34" t="s">
        <v>2669</v>
      </c>
      <c r="H6813" s="35" t="str">
        <f>VLOOKUP($J6805,ASBVs!$A$2:$AU$1041,46,FALSE)</f>
        <v>1</v>
      </c>
      <c r="I6813" s="34" t="s">
        <v>2670</v>
      </c>
      <c r="J6813" s="35" t="str">
        <f>VLOOKUP($J6805,ASBVs!$A$2:$AU$1041,47,FALSE)</f>
        <v>2</v>
      </c>
    </row>
    <row r="6814" spans="2:10" ht="12.6" customHeight="1" x14ac:dyDescent="0.3">
      <c r="B6814" s="93">
        <f>VLOOKUP($J6805,ASBVs!$A$2:$AS$1041,45,FALSE)</f>
        <v>124.86</v>
      </c>
      <c r="C6814" s="94"/>
      <c r="D6814" s="93">
        <f>VLOOKUP($J6805,ASBVs!$A$2:$AS$1041,44,FALSE)</f>
        <v>167.27</v>
      </c>
      <c r="E6814" s="94"/>
      <c r="F6814" s="92"/>
      <c r="G6814" s="34" t="s">
        <v>2671</v>
      </c>
      <c r="H6814" s="35" t="str">
        <f>VLOOKUP($J6805,ASBVs!$A$2:$AW$1041,48,FALSE)</f>
        <v>3</v>
      </c>
      <c r="I6814" s="34" t="s">
        <v>2672</v>
      </c>
      <c r="J6814" s="35">
        <f>VLOOKUP($J6805,ASBVs!$A$2:$AW$1041,49,FALSE)</f>
        <v>3</v>
      </c>
    </row>
    <row r="6815" spans="2:10" ht="12.6" customHeight="1" x14ac:dyDescent="0.3">
      <c r="B6815" s="36" t="s">
        <v>2696</v>
      </c>
      <c r="C6815" s="95" t="str">
        <f>VLOOKUP($J6805,ASBVs!$A$2:$E$1041,5,FALSE)</f>
        <v xml:space="preserve">Individual </v>
      </c>
      <c r="D6815" s="96"/>
      <c r="E6815" s="97" t="s">
        <v>2697</v>
      </c>
      <c r="F6815" s="98"/>
      <c r="G6815" s="74"/>
      <c r="H6815" s="75"/>
      <c r="I6815" s="37" t="s">
        <v>2698</v>
      </c>
      <c r="J6815" s="38"/>
    </row>
    <row r="6817" spans="2:10" ht="12.6" customHeight="1" x14ac:dyDescent="0.3">
      <c r="B6817" s="76" t="s">
        <v>2692</v>
      </c>
      <c r="C6817" s="77"/>
      <c r="D6817" s="20" t="str">
        <f>VLOOKUP($J6817,ASBVs!$A$2:$B$1041,2,FALSE)</f>
        <v>225734</v>
      </c>
      <c r="E6817" s="21"/>
      <c r="F6817" s="22" t="str">
        <f>VLOOKUP($J6817,ASBVs!$A$2:$J$1041,10,FALSE)</f>
        <v>Single</v>
      </c>
      <c r="G6817" s="78" t="str">
        <f>VLOOKUP($J6817,ASBVs!$A$2:$AX$1041,50,FALSE)</f>
        <v xml:space="preserve"> </v>
      </c>
      <c r="H6817" s="79"/>
      <c r="I6817" s="23" t="s">
        <v>2693</v>
      </c>
      <c r="J6817" s="24">
        <v>559</v>
      </c>
    </row>
    <row r="6818" spans="2:10" ht="12.6" customHeight="1" x14ac:dyDescent="0.3">
      <c r="B6818" s="25" t="s">
        <v>2694</v>
      </c>
      <c r="C6818" s="80" t="str">
        <f>VLOOKUP($J6817,ASBVs!$A$2:$H$1041,8,FALSE)</f>
        <v>202850</v>
      </c>
      <c r="D6818" s="80"/>
      <c r="E6818" s="81"/>
      <c r="F6818" s="26" t="s">
        <v>2639</v>
      </c>
      <c r="G6818" s="82">
        <f>VLOOKUP($J6817,ASBVs!$A$2:$I$1041,9,FALSE)</f>
        <v>44729</v>
      </c>
      <c r="H6818" s="83"/>
      <c r="I6818" s="83"/>
      <c r="J6818" s="84"/>
    </row>
    <row r="6819" spans="2:10" ht="12.6" customHeight="1" x14ac:dyDescent="0.3">
      <c r="B6819" s="27" t="s">
        <v>0</v>
      </c>
      <c r="C6819" s="28" t="s">
        <v>1</v>
      </c>
      <c r="D6819" s="28" t="s">
        <v>2</v>
      </c>
      <c r="E6819" s="28" t="s">
        <v>3</v>
      </c>
      <c r="F6819" s="27" t="s">
        <v>4</v>
      </c>
      <c r="G6819" s="28" t="s">
        <v>1093</v>
      </c>
      <c r="H6819" s="28" t="s">
        <v>1092</v>
      </c>
      <c r="I6819" s="28" t="s">
        <v>5</v>
      </c>
      <c r="J6819" s="28" t="s">
        <v>2652</v>
      </c>
    </row>
    <row r="6820" spans="2:10" ht="12.6" customHeight="1" x14ac:dyDescent="0.3">
      <c r="B6820" s="29">
        <f>VLOOKUP($J6817,ASBVs!$A$2:$AP$1041,11,FALSE)</f>
        <v>0.64</v>
      </c>
      <c r="C6820" s="29">
        <f>VLOOKUP($J6817,ASBVs!$A$2:$AP$1041,13,FALSE)</f>
        <v>11.57</v>
      </c>
      <c r="D6820" s="29">
        <f>VLOOKUP($J6817,ASBVs!$A$2:$AP$1041,15,FALSE)</f>
        <v>18.899999999999999</v>
      </c>
      <c r="E6820" s="29">
        <f>VLOOKUP($J6817,ASBVs!$A$2:$AP$1041,17,FALSE)</f>
        <v>-0.44</v>
      </c>
      <c r="F6820" s="29">
        <f>VLOOKUP($J6817,ASBVs!$A$2:$AP$1041,19,FALSE)</f>
        <v>1.38</v>
      </c>
      <c r="G6820" s="39">
        <f>VLOOKUP($J6817,ASBVs!$A$2:$AP$1041,41,FALSE)</f>
        <v>0.32</v>
      </c>
      <c r="H6820" s="39">
        <f>VLOOKUP($J6817,ASBVs!$A$2:$AP$1041,39,FALSE)</f>
        <v>0.21</v>
      </c>
      <c r="I6820" s="29">
        <f>VLOOKUP($J6817,ASBVs!$A$2:$AP$1041,21,FALSE)</f>
        <v>1.47</v>
      </c>
      <c r="J6820" s="39">
        <f>VLOOKUP($J6817,ASBVs!$A$2:$AP$1041,31,FALSE)</f>
        <v>0.23</v>
      </c>
    </row>
    <row r="6821" spans="2:10" ht="12.6" customHeight="1" x14ac:dyDescent="0.3">
      <c r="B6821" s="29">
        <f>VLOOKUP($J6817,ASBVs!$A$2:$AP$1041,12,FALSE)</f>
        <v>64</v>
      </c>
      <c r="C6821" s="29">
        <f>VLOOKUP($J6817,ASBVs!$A$2:$AP$1041,14,FALSE)</f>
        <v>68</v>
      </c>
      <c r="D6821" s="29">
        <f>VLOOKUP($J6817,ASBVs!$A$2:$AP$1041,16,FALSE)</f>
        <v>56</v>
      </c>
      <c r="E6821" s="29">
        <f>VLOOKUP($J6817,ASBVs!$A$2:$AP$1041,18,FALSE)</f>
        <v>64</v>
      </c>
      <c r="F6821" s="29">
        <f>VLOOKUP($J6817,ASBVs!$A$2:$AP$1041,20,FALSE)</f>
        <v>64</v>
      </c>
      <c r="G6821" s="29">
        <f>VLOOKUP($J6817,ASBVs!$A$2:$AP$1041,42,FALSE)</f>
        <v>54</v>
      </c>
      <c r="H6821" s="29">
        <f>VLOOKUP($J6817,ASBVs!$A$2:$AP$1041,40,FALSE)</f>
        <v>45</v>
      </c>
      <c r="I6821" s="29">
        <f>VLOOKUP($J6817,ASBVs!$A$2:$AP$1041,22,FALSE)</f>
        <v>54</v>
      </c>
      <c r="J6821" s="29">
        <f>VLOOKUP($J6817,ASBVs!$A$2:$AP$1041,32,FALSE)</f>
        <v>53</v>
      </c>
    </row>
    <row r="6822" spans="2:10" ht="12.6" customHeight="1" x14ac:dyDescent="0.3">
      <c r="B6822" s="31" t="s">
        <v>1089</v>
      </c>
      <c r="C6822" s="27" t="s">
        <v>1090</v>
      </c>
      <c r="D6822" s="27" t="s">
        <v>1091</v>
      </c>
      <c r="E6822" s="27" t="s">
        <v>8</v>
      </c>
      <c r="F6822" s="27" t="s">
        <v>6</v>
      </c>
      <c r="G6822" s="27" t="s">
        <v>7</v>
      </c>
      <c r="H6822" s="27" t="s">
        <v>2638</v>
      </c>
      <c r="I6822" s="85" t="s">
        <v>2700</v>
      </c>
      <c r="J6822" s="86"/>
    </row>
    <row r="6823" spans="2:10" ht="12.6" customHeight="1" x14ac:dyDescent="0.3">
      <c r="B6823" s="30">
        <f>VLOOKUP($J6817,ASBVs!$A$2:$AP$1041,33,FALSE)</f>
        <v>0.04</v>
      </c>
      <c r="C6823" s="30">
        <f>VLOOKUP($J6817,ASBVs!$A$2:$AP$1041,35,FALSE)</f>
        <v>0.14000000000000001</v>
      </c>
      <c r="D6823" s="30">
        <f>VLOOKUP($J6817,ASBVs!$A$2:$AP$1041,37,FALSE)</f>
        <v>0.03</v>
      </c>
      <c r="E6823" s="32">
        <f>VLOOKUP($J6817,ASBVs!$A$2:$AP$1041,29,FALSE)</f>
        <v>6.01</v>
      </c>
      <c r="F6823" s="32">
        <f>VLOOKUP($J6817,ASBVs!$A$2:$AP$1041,23,FALSE)</f>
        <v>-0.73</v>
      </c>
      <c r="G6823" s="32">
        <f>VLOOKUP($J6817,ASBVs!$A$2:$AP$1041,25,FALSE)</f>
        <v>5.34</v>
      </c>
      <c r="H6823" s="32">
        <f>VLOOKUP($J6817,ASBVs!$A$2:$AP$1041,27,FALSE)</f>
        <v>1.83</v>
      </c>
      <c r="I6823" s="86"/>
      <c r="J6823" s="86"/>
    </row>
    <row r="6824" spans="2:10" ht="12.6" customHeight="1" x14ac:dyDescent="0.3">
      <c r="B6824" s="33">
        <f>VLOOKUP($J6817,ASBVs!$A$2:$AP$1041,34,FALSE)</f>
        <v>40</v>
      </c>
      <c r="C6824" s="33">
        <f>VLOOKUP($J6817,ASBVs!$A$2:$AP$1041,36,FALSE)</f>
        <v>48</v>
      </c>
      <c r="D6824" s="33">
        <f>VLOOKUP($J6817,ASBVs!$A$2:$AP$1041,38,FALSE)</f>
        <v>35</v>
      </c>
      <c r="E6824" s="33">
        <f>VLOOKUP($J6817,ASBVs!$A$2:$AP$1041,30,FALSE)</f>
        <v>58</v>
      </c>
      <c r="F6824" s="33">
        <f>VLOOKUP($J6817,ASBVs!$A$2:$AP$1041,24,FALSE)</f>
        <v>45</v>
      </c>
      <c r="G6824" s="33">
        <f>VLOOKUP($J6817,ASBVs!$A$2:$AP$1041,26,FALSE)</f>
        <v>45</v>
      </c>
      <c r="H6824" s="33">
        <f>VLOOKUP($J6817,ASBVs!$A$2:$AP$1041,28,FALSE)</f>
        <v>50</v>
      </c>
      <c r="I6824" s="99">
        <f>VLOOKUP($J6817,ASBVs!$A$2:$AQ$1041,43,FALSE)</f>
        <v>13.040000000000001</v>
      </c>
      <c r="J6824" s="79"/>
    </row>
    <row r="6825" spans="2:10" ht="12.6" customHeight="1" x14ac:dyDescent="0.3">
      <c r="B6825" s="87" t="s">
        <v>2695</v>
      </c>
      <c r="C6825" s="88"/>
      <c r="D6825" s="89" t="s">
        <v>2699</v>
      </c>
      <c r="E6825" s="90"/>
      <c r="F6825" s="91" t="str">
        <f>VLOOKUP($J6817,ASBVs!$A$2:$F$1041,6,FALSE)</f>
        <v xml:space="preserve"> </v>
      </c>
      <c r="G6825" s="34" t="s">
        <v>2669</v>
      </c>
      <c r="H6825" s="35" t="str">
        <f>VLOOKUP($J6817,ASBVs!$A$2:$AU$1041,46,FALSE)</f>
        <v>1</v>
      </c>
      <c r="I6825" s="34" t="s">
        <v>2670</v>
      </c>
      <c r="J6825" s="35" t="str">
        <f>VLOOKUP($J6817,ASBVs!$A$2:$AU$1041,47,FALSE)</f>
        <v>2</v>
      </c>
    </row>
    <row r="6826" spans="2:10" ht="12.6" customHeight="1" x14ac:dyDescent="0.3">
      <c r="B6826" s="93">
        <f>VLOOKUP($J6817,ASBVs!$A$2:$AS$1041,45,FALSE)</f>
        <v>124.04</v>
      </c>
      <c r="C6826" s="94"/>
      <c r="D6826" s="93">
        <f>VLOOKUP($J6817,ASBVs!$A$2:$AS$1041,44,FALSE)</f>
        <v>165.26</v>
      </c>
      <c r="E6826" s="94"/>
      <c r="F6826" s="92"/>
      <c r="G6826" s="34" t="s">
        <v>2671</v>
      </c>
      <c r="H6826" s="35" t="str">
        <f>VLOOKUP($J6817,ASBVs!$A$2:$AW$1041,48,FALSE)</f>
        <v>1</v>
      </c>
      <c r="I6826" s="34" t="s">
        <v>2672</v>
      </c>
      <c r="J6826" s="35">
        <f>VLOOKUP($J6817,ASBVs!$A$2:$AW$1041,49,FALSE)</f>
        <v>3</v>
      </c>
    </row>
    <row r="6827" spans="2:10" ht="12.6" customHeight="1" x14ac:dyDescent="0.3">
      <c r="B6827" s="36" t="s">
        <v>2696</v>
      </c>
      <c r="C6827" s="95" t="str">
        <f>VLOOKUP($J6817,ASBVs!$A$2:$E$1041,5,FALSE)</f>
        <v xml:space="preserve">Individual </v>
      </c>
      <c r="D6827" s="96"/>
      <c r="E6827" s="97" t="s">
        <v>2697</v>
      </c>
      <c r="F6827" s="98"/>
      <c r="G6827" s="74"/>
      <c r="H6827" s="75"/>
      <c r="I6827" s="37" t="s">
        <v>2698</v>
      </c>
      <c r="J6827" s="38"/>
    </row>
    <row r="6829" spans="2:10" ht="12.6" customHeight="1" x14ac:dyDescent="0.3">
      <c r="B6829" s="76" t="s">
        <v>2692</v>
      </c>
      <c r="C6829" s="77"/>
      <c r="D6829" s="20" t="str">
        <f>VLOOKUP($J6829,ASBVs!$A$2:$B$1041,2,FALSE)</f>
        <v>224208</v>
      </c>
      <c r="E6829" s="21"/>
      <c r="F6829" s="22" t="str">
        <f>VLOOKUP($J6829,ASBVs!$A$2:$J$1041,10,FALSE)</f>
        <v>Single</v>
      </c>
      <c r="G6829" s="78" t="str">
        <f>VLOOKUP($J6829,ASBVs!$A$2:$AX$1041,50,FALSE)</f>
        <v xml:space="preserve"> </v>
      </c>
      <c r="H6829" s="79"/>
      <c r="I6829" s="23" t="s">
        <v>2693</v>
      </c>
      <c r="J6829" s="24">
        <v>560</v>
      </c>
    </row>
    <row r="6830" spans="2:10" ht="12.6" customHeight="1" x14ac:dyDescent="0.3">
      <c r="B6830" s="25" t="s">
        <v>2694</v>
      </c>
      <c r="C6830" s="80" t="str">
        <f>VLOOKUP($J6829,ASBVs!$A$2:$H$1041,8,FALSE)</f>
        <v>205728</v>
      </c>
      <c r="D6830" s="80"/>
      <c r="E6830" s="81"/>
      <c r="F6830" s="26" t="s">
        <v>2639</v>
      </c>
      <c r="G6830" s="82">
        <f>VLOOKUP($J6829,ASBVs!$A$2:$I$1041,9,FALSE)</f>
        <v>44708</v>
      </c>
      <c r="H6830" s="83"/>
      <c r="I6830" s="83"/>
      <c r="J6830" s="84"/>
    </row>
    <row r="6831" spans="2:10" ht="12.6" customHeight="1" x14ac:dyDescent="0.3">
      <c r="B6831" s="27" t="s">
        <v>0</v>
      </c>
      <c r="C6831" s="28" t="s">
        <v>1</v>
      </c>
      <c r="D6831" s="28" t="s">
        <v>2</v>
      </c>
      <c r="E6831" s="28" t="s">
        <v>3</v>
      </c>
      <c r="F6831" s="27" t="s">
        <v>4</v>
      </c>
      <c r="G6831" s="28" t="s">
        <v>1093</v>
      </c>
      <c r="H6831" s="28" t="s">
        <v>1092</v>
      </c>
      <c r="I6831" s="28" t="s">
        <v>5</v>
      </c>
      <c r="J6831" s="28" t="s">
        <v>2652</v>
      </c>
    </row>
    <row r="6832" spans="2:10" ht="12.6" customHeight="1" x14ac:dyDescent="0.3">
      <c r="B6832" s="29">
        <f>VLOOKUP($J6829,ASBVs!$A$2:$AP$1041,11,FALSE)</f>
        <v>0.35</v>
      </c>
      <c r="C6832" s="29">
        <f>VLOOKUP($J6829,ASBVs!$A$2:$AP$1041,13,FALSE)</f>
        <v>9.1199999999999992</v>
      </c>
      <c r="D6832" s="29">
        <f>VLOOKUP($J6829,ASBVs!$A$2:$AP$1041,15,FALSE)</f>
        <v>17.22</v>
      </c>
      <c r="E6832" s="29">
        <f>VLOOKUP($J6829,ASBVs!$A$2:$AP$1041,17,FALSE)</f>
        <v>0.77</v>
      </c>
      <c r="F6832" s="29">
        <f>VLOOKUP($J6829,ASBVs!$A$2:$AP$1041,19,FALSE)</f>
        <v>2.2599999999999998</v>
      </c>
      <c r="G6832" s="39">
        <f>VLOOKUP($J6829,ASBVs!$A$2:$AP$1041,41,FALSE)</f>
        <v>0.43</v>
      </c>
      <c r="H6832" s="39">
        <f>VLOOKUP($J6829,ASBVs!$A$2:$AP$1041,39,FALSE)</f>
        <v>0.25</v>
      </c>
      <c r="I6832" s="29">
        <f>VLOOKUP($J6829,ASBVs!$A$2:$AP$1041,21,FALSE)</f>
        <v>0.03</v>
      </c>
      <c r="J6832" s="39">
        <f>VLOOKUP($J6829,ASBVs!$A$2:$AP$1041,31,FALSE)</f>
        <v>0.28000000000000003</v>
      </c>
    </row>
    <row r="6833" spans="2:10" ht="12.6" customHeight="1" x14ac:dyDescent="0.3">
      <c r="B6833" s="29">
        <f>VLOOKUP($J6829,ASBVs!$A$2:$AP$1041,12,FALSE)</f>
        <v>66</v>
      </c>
      <c r="C6833" s="29">
        <f>VLOOKUP($J6829,ASBVs!$A$2:$AP$1041,14,FALSE)</f>
        <v>70</v>
      </c>
      <c r="D6833" s="29">
        <f>VLOOKUP($J6829,ASBVs!$A$2:$AP$1041,16,FALSE)</f>
        <v>58</v>
      </c>
      <c r="E6833" s="29">
        <f>VLOOKUP($J6829,ASBVs!$A$2:$AP$1041,18,FALSE)</f>
        <v>65</v>
      </c>
      <c r="F6833" s="29">
        <f>VLOOKUP($J6829,ASBVs!$A$2:$AP$1041,20,FALSE)</f>
        <v>65</v>
      </c>
      <c r="G6833" s="29">
        <f>VLOOKUP($J6829,ASBVs!$A$2:$AP$1041,42,FALSE)</f>
        <v>52</v>
      </c>
      <c r="H6833" s="29">
        <f>VLOOKUP($J6829,ASBVs!$A$2:$AP$1041,40,FALSE)</f>
        <v>46</v>
      </c>
      <c r="I6833" s="29">
        <f>VLOOKUP($J6829,ASBVs!$A$2:$AP$1041,22,FALSE)</f>
        <v>52</v>
      </c>
      <c r="J6833" s="29">
        <f>VLOOKUP($J6829,ASBVs!$A$2:$AP$1041,32,FALSE)</f>
        <v>50</v>
      </c>
    </row>
    <row r="6834" spans="2:10" ht="12.6" customHeight="1" x14ac:dyDescent="0.3">
      <c r="B6834" s="31" t="s">
        <v>1089</v>
      </c>
      <c r="C6834" s="27" t="s">
        <v>1090</v>
      </c>
      <c r="D6834" s="27" t="s">
        <v>1091</v>
      </c>
      <c r="E6834" s="27" t="s">
        <v>8</v>
      </c>
      <c r="F6834" s="27" t="s">
        <v>6</v>
      </c>
      <c r="G6834" s="27" t="s">
        <v>7</v>
      </c>
      <c r="H6834" s="27" t="s">
        <v>2638</v>
      </c>
      <c r="I6834" s="85" t="s">
        <v>2700</v>
      </c>
      <c r="J6834" s="86"/>
    </row>
    <row r="6835" spans="2:10" ht="12.6" customHeight="1" x14ac:dyDescent="0.3">
      <c r="B6835" s="30">
        <f>VLOOKUP($J6829,ASBVs!$A$2:$AP$1041,33,FALSE)</f>
        <v>0.05</v>
      </c>
      <c r="C6835" s="30">
        <f>VLOOKUP($J6829,ASBVs!$A$2:$AP$1041,35,FALSE)</f>
        <v>0.26</v>
      </c>
      <c r="D6835" s="30">
        <f>VLOOKUP($J6829,ASBVs!$A$2:$AP$1041,37,FALSE)</f>
        <v>-0.01</v>
      </c>
      <c r="E6835" s="32">
        <f>VLOOKUP($J6829,ASBVs!$A$2:$AP$1041,29,FALSE)</f>
        <v>4.08</v>
      </c>
      <c r="F6835" s="32">
        <f>VLOOKUP($J6829,ASBVs!$A$2:$AP$1041,23,FALSE)</f>
        <v>-0.18</v>
      </c>
      <c r="G6835" s="32">
        <f>VLOOKUP($J6829,ASBVs!$A$2:$AP$1041,25,FALSE)</f>
        <v>3.08</v>
      </c>
      <c r="H6835" s="32">
        <f>VLOOKUP($J6829,ASBVs!$A$2:$AP$1041,27,FALSE)</f>
        <v>2.23</v>
      </c>
      <c r="I6835" s="86"/>
      <c r="J6835" s="86"/>
    </row>
    <row r="6836" spans="2:10" ht="12.6" customHeight="1" x14ac:dyDescent="0.3">
      <c r="B6836" s="33">
        <f>VLOOKUP($J6829,ASBVs!$A$2:$AP$1041,34,FALSE)</f>
        <v>42</v>
      </c>
      <c r="C6836" s="33">
        <f>VLOOKUP($J6829,ASBVs!$A$2:$AP$1041,36,FALSE)</f>
        <v>49</v>
      </c>
      <c r="D6836" s="33">
        <f>VLOOKUP($J6829,ASBVs!$A$2:$AP$1041,38,FALSE)</f>
        <v>37</v>
      </c>
      <c r="E6836" s="33">
        <f>VLOOKUP($J6829,ASBVs!$A$2:$AP$1041,30,FALSE)</f>
        <v>59</v>
      </c>
      <c r="F6836" s="33">
        <f>VLOOKUP($J6829,ASBVs!$A$2:$AP$1041,24,FALSE)</f>
        <v>47</v>
      </c>
      <c r="G6836" s="33">
        <f>VLOOKUP($J6829,ASBVs!$A$2:$AP$1041,26,FALSE)</f>
        <v>47</v>
      </c>
      <c r="H6836" s="33">
        <f>VLOOKUP($J6829,ASBVs!$A$2:$AP$1041,28,FALSE)</f>
        <v>52</v>
      </c>
      <c r="I6836" s="99">
        <f>VLOOKUP($J6829,ASBVs!$A$2:$AQ$1041,43,FALSE)</f>
        <v>9.1499999999999986</v>
      </c>
      <c r="J6836" s="79"/>
    </row>
    <row r="6837" spans="2:10" ht="12.6" customHeight="1" x14ac:dyDescent="0.3">
      <c r="B6837" s="87" t="s">
        <v>2695</v>
      </c>
      <c r="C6837" s="88"/>
      <c r="D6837" s="89" t="s">
        <v>2699</v>
      </c>
      <c r="E6837" s="90"/>
      <c r="F6837" s="91" t="str">
        <f>VLOOKUP($J6829,ASBVs!$A$2:$F$1041,6,FALSE)</f>
        <v xml:space="preserve"> </v>
      </c>
      <c r="G6837" s="34" t="s">
        <v>2669</v>
      </c>
      <c r="H6837" s="35" t="str">
        <f>VLOOKUP($J6829,ASBVs!$A$2:$AU$1041,46,FALSE)</f>
        <v>3</v>
      </c>
      <c r="I6837" s="34" t="s">
        <v>2670</v>
      </c>
      <c r="J6837" s="35" t="str">
        <f>VLOOKUP($J6829,ASBVs!$A$2:$AU$1041,47,FALSE)</f>
        <v>3</v>
      </c>
    </row>
    <row r="6838" spans="2:10" ht="12.6" customHeight="1" x14ac:dyDescent="0.3">
      <c r="B6838" s="93">
        <f>VLOOKUP($J6829,ASBVs!$A$2:$AS$1041,45,FALSE)</f>
        <v>123.35</v>
      </c>
      <c r="C6838" s="94"/>
      <c r="D6838" s="93">
        <f>VLOOKUP($J6829,ASBVs!$A$2:$AS$1041,44,FALSE)</f>
        <v>165.97</v>
      </c>
      <c r="E6838" s="94"/>
      <c r="F6838" s="92"/>
      <c r="G6838" s="34" t="s">
        <v>2671</v>
      </c>
      <c r="H6838" s="35" t="str">
        <f>VLOOKUP($J6829,ASBVs!$A$2:$AW$1041,48,FALSE)</f>
        <v>3</v>
      </c>
      <c r="I6838" s="34" t="s">
        <v>2672</v>
      </c>
      <c r="J6838" s="35">
        <f>VLOOKUP($J6829,ASBVs!$A$2:$AW$1041,49,FALSE)</f>
        <v>2</v>
      </c>
    </row>
    <row r="6839" spans="2:10" ht="12.6" customHeight="1" x14ac:dyDescent="0.3">
      <c r="B6839" s="36" t="s">
        <v>2696</v>
      </c>
      <c r="C6839" s="95" t="str">
        <f>VLOOKUP($J6829,ASBVs!$A$2:$E$1041,5,FALSE)</f>
        <v xml:space="preserve">Individual </v>
      </c>
      <c r="D6839" s="96"/>
      <c r="E6839" s="97" t="s">
        <v>2697</v>
      </c>
      <c r="F6839" s="98"/>
      <c r="G6839" s="74"/>
      <c r="H6839" s="75"/>
      <c r="I6839" s="37" t="s">
        <v>2698</v>
      </c>
      <c r="J6839" s="38"/>
    </row>
    <row r="6841" spans="2:10" ht="12.6" customHeight="1" x14ac:dyDescent="0.3">
      <c r="B6841" s="76" t="s">
        <v>2692</v>
      </c>
      <c r="C6841" s="77"/>
      <c r="D6841" s="20" t="str">
        <f>VLOOKUP($J6841,ASBVs!$A$2:$B$1041,2,FALSE)</f>
        <v>223032</v>
      </c>
      <c r="E6841" s="21"/>
      <c r="F6841" s="22" t="str">
        <f>VLOOKUP($J6841,ASBVs!$A$2:$J$1041,10,FALSE)</f>
        <v>Twin</v>
      </c>
      <c r="G6841" s="78" t="str">
        <f>VLOOKUP($J6841,ASBVs!$A$2:$AX$1041,50,FALSE)</f>
        <v xml:space="preserve"> </v>
      </c>
      <c r="H6841" s="79"/>
      <c r="I6841" s="23" t="s">
        <v>2693</v>
      </c>
      <c r="J6841" s="24">
        <v>561</v>
      </c>
    </row>
    <row r="6842" spans="2:10" ht="12.6" customHeight="1" x14ac:dyDescent="0.3">
      <c r="B6842" s="25" t="s">
        <v>2694</v>
      </c>
      <c r="C6842" s="80" t="str">
        <f>VLOOKUP($J6841,ASBVs!$A$2:$H$1041,8,FALSE)</f>
        <v>206625</v>
      </c>
      <c r="D6842" s="80"/>
      <c r="E6842" s="81"/>
      <c r="F6842" s="26" t="s">
        <v>2639</v>
      </c>
      <c r="G6842" s="82">
        <f>VLOOKUP($J6841,ASBVs!$A$2:$I$1041,9,FALSE)</f>
        <v>44681</v>
      </c>
      <c r="H6842" s="83"/>
      <c r="I6842" s="83"/>
      <c r="J6842" s="84"/>
    </row>
    <row r="6843" spans="2:10" ht="12.6" customHeight="1" x14ac:dyDescent="0.3">
      <c r="B6843" s="27" t="s">
        <v>0</v>
      </c>
      <c r="C6843" s="28" t="s">
        <v>1</v>
      </c>
      <c r="D6843" s="28" t="s">
        <v>2</v>
      </c>
      <c r="E6843" s="28" t="s">
        <v>3</v>
      </c>
      <c r="F6843" s="27" t="s">
        <v>4</v>
      </c>
      <c r="G6843" s="28" t="s">
        <v>1093</v>
      </c>
      <c r="H6843" s="28" t="s">
        <v>1092</v>
      </c>
      <c r="I6843" s="28" t="s">
        <v>5</v>
      </c>
      <c r="J6843" s="28" t="s">
        <v>2652</v>
      </c>
    </row>
    <row r="6844" spans="2:10" ht="12.6" customHeight="1" x14ac:dyDescent="0.3">
      <c r="B6844" s="29">
        <f>VLOOKUP($J6841,ASBVs!$A$2:$AP$1041,11,FALSE)</f>
        <v>0.57999999999999996</v>
      </c>
      <c r="C6844" s="29">
        <f>VLOOKUP($J6841,ASBVs!$A$2:$AP$1041,13,FALSE)</f>
        <v>10.99</v>
      </c>
      <c r="D6844" s="29">
        <f>VLOOKUP($J6841,ASBVs!$A$2:$AP$1041,15,FALSE)</f>
        <v>16.79</v>
      </c>
      <c r="E6844" s="29">
        <f>VLOOKUP($J6841,ASBVs!$A$2:$AP$1041,17,FALSE)</f>
        <v>-0.51</v>
      </c>
      <c r="F6844" s="29">
        <f>VLOOKUP($J6841,ASBVs!$A$2:$AP$1041,19,FALSE)</f>
        <v>1.28</v>
      </c>
      <c r="G6844" s="39">
        <f>VLOOKUP($J6841,ASBVs!$A$2:$AP$1041,41,FALSE)</f>
        <v>0.38</v>
      </c>
      <c r="H6844" s="39">
        <f>VLOOKUP($J6841,ASBVs!$A$2:$AP$1041,39,FALSE)</f>
        <v>0.14000000000000001</v>
      </c>
      <c r="I6844" s="29">
        <f>VLOOKUP($J6841,ASBVs!$A$2:$AP$1041,21,FALSE)</f>
        <v>0.6</v>
      </c>
      <c r="J6844" s="39">
        <f>VLOOKUP($J6841,ASBVs!$A$2:$AP$1041,31,FALSE)</f>
        <v>0.27</v>
      </c>
    </row>
    <row r="6845" spans="2:10" ht="12.6" customHeight="1" x14ac:dyDescent="0.3">
      <c r="B6845" s="29">
        <f>VLOOKUP($J6841,ASBVs!$A$2:$AP$1041,12,FALSE)</f>
        <v>67</v>
      </c>
      <c r="C6845" s="29">
        <f>VLOOKUP($J6841,ASBVs!$A$2:$AP$1041,14,FALSE)</f>
        <v>72</v>
      </c>
      <c r="D6845" s="29">
        <f>VLOOKUP($J6841,ASBVs!$A$2:$AP$1041,16,FALSE)</f>
        <v>61</v>
      </c>
      <c r="E6845" s="29">
        <f>VLOOKUP($J6841,ASBVs!$A$2:$AP$1041,18,FALSE)</f>
        <v>71</v>
      </c>
      <c r="F6845" s="29">
        <f>VLOOKUP($J6841,ASBVs!$A$2:$AP$1041,20,FALSE)</f>
        <v>69</v>
      </c>
      <c r="G6845" s="29">
        <f>VLOOKUP($J6841,ASBVs!$A$2:$AP$1041,42,FALSE)</f>
        <v>54</v>
      </c>
      <c r="H6845" s="29">
        <f>VLOOKUP($J6841,ASBVs!$A$2:$AP$1041,40,FALSE)</f>
        <v>47</v>
      </c>
      <c r="I6845" s="29">
        <f>VLOOKUP($J6841,ASBVs!$A$2:$AP$1041,22,FALSE)</f>
        <v>58</v>
      </c>
      <c r="J6845" s="29">
        <f>VLOOKUP($J6841,ASBVs!$A$2:$AP$1041,32,FALSE)</f>
        <v>53</v>
      </c>
    </row>
    <row r="6846" spans="2:10" ht="12.6" customHeight="1" x14ac:dyDescent="0.3">
      <c r="B6846" s="31" t="s">
        <v>1089</v>
      </c>
      <c r="C6846" s="27" t="s">
        <v>1090</v>
      </c>
      <c r="D6846" s="27" t="s">
        <v>1091</v>
      </c>
      <c r="E6846" s="27" t="s">
        <v>8</v>
      </c>
      <c r="F6846" s="27" t="s">
        <v>6</v>
      </c>
      <c r="G6846" s="27" t="s">
        <v>7</v>
      </c>
      <c r="H6846" s="27" t="s">
        <v>2638</v>
      </c>
      <c r="I6846" s="85" t="s">
        <v>2700</v>
      </c>
      <c r="J6846" s="86"/>
    </row>
    <row r="6847" spans="2:10" ht="12.6" customHeight="1" x14ac:dyDescent="0.3">
      <c r="B6847" s="30">
        <f>VLOOKUP($J6841,ASBVs!$A$2:$AP$1041,33,FALSE)</f>
        <v>0.03</v>
      </c>
      <c r="C6847" s="30">
        <f>VLOOKUP($J6841,ASBVs!$A$2:$AP$1041,35,FALSE)</f>
        <v>0.1</v>
      </c>
      <c r="D6847" s="30">
        <f>VLOOKUP($J6841,ASBVs!$A$2:$AP$1041,37,FALSE)</f>
        <v>0.01</v>
      </c>
      <c r="E6847" s="32">
        <f>VLOOKUP($J6841,ASBVs!$A$2:$AP$1041,29,FALSE)</f>
        <v>5.84</v>
      </c>
      <c r="F6847" s="32">
        <f>VLOOKUP($J6841,ASBVs!$A$2:$AP$1041,23,FALSE)</f>
        <v>-0.36</v>
      </c>
      <c r="G6847" s="32">
        <f>VLOOKUP($J6841,ASBVs!$A$2:$AP$1041,25,FALSE)</f>
        <v>6.26</v>
      </c>
      <c r="H6847" s="32">
        <f>VLOOKUP($J6841,ASBVs!$A$2:$AP$1041,27,FALSE)</f>
        <v>1.51</v>
      </c>
      <c r="I6847" s="86"/>
      <c r="J6847" s="86"/>
    </row>
    <row r="6848" spans="2:10" ht="12.6" customHeight="1" x14ac:dyDescent="0.3">
      <c r="B6848" s="33">
        <f>VLOOKUP($J6841,ASBVs!$A$2:$AP$1041,34,FALSE)</f>
        <v>41</v>
      </c>
      <c r="C6848" s="33">
        <f>VLOOKUP($J6841,ASBVs!$A$2:$AP$1041,36,FALSE)</f>
        <v>50</v>
      </c>
      <c r="D6848" s="33">
        <f>VLOOKUP($J6841,ASBVs!$A$2:$AP$1041,38,FALSE)</f>
        <v>35</v>
      </c>
      <c r="E6848" s="33">
        <f>VLOOKUP($J6841,ASBVs!$A$2:$AP$1041,30,FALSE)</f>
        <v>62</v>
      </c>
      <c r="F6848" s="33">
        <f>VLOOKUP($J6841,ASBVs!$A$2:$AP$1041,24,FALSE)</f>
        <v>47</v>
      </c>
      <c r="G6848" s="33">
        <f>VLOOKUP($J6841,ASBVs!$A$2:$AP$1041,26,FALSE)</f>
        <v>47</v>
      </c>
      <c r="H6848" s="33">
        <f>VLOOKUP($J6841,ASBVs!$A$2:$AP$1041,28,FALSE)</f>
        <v>54</v>
      </c>
      <c r="I6848" s="99">
        <f>VLOOKUP($J6841,ASBVs!$A$2:$AQ$1041,43,FALSE)</f>
        <v>11.59</v>
      </c>
      <c r="J6848" s="79"/>
    </row>
    <row r="6849" spans="2:10" ht="12.6" customHeight="1" x14ac:dyDescent="0.3">
      <c r="B6849" s="87" t="s">
        <v>2695</v>
      </c>
      <c r="C6849" s="88"/>
      <c r="D6849" s="89" t="s">
        <v>2699</v>
      </c>
      <c r="E6849" s="90"/>
      <c r="F6849" s="91" t="str">
        <f>VLOOKUP($J6841,ASBVs!$A$2:$F$1041,6,FALSE)</f>
        <v xml:space="preserve"> </v>
      </c>
      <c r="G6849" s="34" t="s">
        <v>2669</v>
      </c>
      <c r="H6849" s="35" t="str">
        <f>VLOOKUP($J6841,ASBVs!$A$2:$AU$1041,46,FALSE)</f>
        <v>1</v>
      </c>
      <c r="I6849" s="34" t="s">
        <v>2670</v>
      </c>
      <c r="J6849" s="35" t="str">
        <f>VLOOKUP($J6841,ASBVs!$A$2:$AU$1041,47,FALSE)</f>
        <v>3</v>
      </c>
    </row>
    <row r="6850" spans="2:10" ht="12.6" customHeight="1" x14ac:dyDescent="0.3">
      <c r="B6850" s="93">
        <f>VLOOKUP($J6841,ASBVs!$A$2:$AS$1041,45,FALSE)</f>
        <v>123.68</v>
      </c>
      <c r="C6850" s="94"/>
      <c r="D6850" s="93">
        <f>VLOOKUP($J6841,ASBVs!$A$2:$AS$1041,44,FALSE)</f>
        <v>155.87</v>
      </c>
      <c r="E6850" s="94"/>
      <c r="F6850" s="92"/>
      <c r="G6850" s="34" t="s">
        <v>2671</v>
      </c>
      <c r="H6850" s="35" t="str">
        <f>VLOOKUP($J6841,ASBVs!$A$2:$AW$1041,48,FALSE)</f>
        <v>3</v>
      </c>
      <c r="I6850" s="34" t="s">
        <v>2672</v>
      </c>
      <c r="J6850" s="35">
        <f>VLOOKUP($J6841,ASBVs!$A$2:$AW$1041,49,FALSE)</f>
        <v>3</v>
      </c>
    </row>
    <row r="6851" spans="2:10" ht="12.6" customHeight="1" x14ac:dyDescent="0.3">
      <c r="B6851" s="36" t="s">
        <v>2696</v>
      </c>
      <c r="C6851" s="95" t="str">
        <f>VLOOKUP($J6841,ASBVs!$A$2:$E$1041,5,FALSE)</f>
        <v xml:space="preserve">Individual </v>
      </c>
      <c r="D6851" s="96"/>
      <c r="E6851" s="97" t="s">
        <v>2697</v>
      </c>
      <c r="F6851" s="98"/>
      <c r="G6851" s="74"/>
      <c r="H6851" s="75"/>
      <c r="I6851" s="37" t="s">
        <v>2698</v>
      </c>
      <c r="J6851" s="38"/>
    </row>
    <row r="6853" spans="2:10" ht="12.6" customHeight="1" x14ac:dyDescent="0.3">
      <c r="B6853" s="76" t="s">
        <v>2692</v>
      </c>
      <c r="C6853" s="77"/>
      <c r="D6853" s="20" t="str">
        <f>VLOOKUP($J6853,ASBVs!$A$2:$B$1041,2,FALSE)</f>
        <v>223226</v>
      </c>
      <c r="E6853" s="21"/>
      <c r="F6853" s="22" t="str">
        <f>VLOOKUP($J6853,ASBVs!$A$2:$J$1041,10,FALSE)</f>
        <v>Twin</v>
      </c>
      <c r="G6853" s="78" t="str">
        <f>VLOOKUP($J6853,ASBVs!$A$2:$AX$1041,50,FALSE)</f>
        <v xml:space="preserve"> </v>
      </c>
      <c r="H6853" s="79"/>
      <c r="I6853" s="23" t="s">
        <v>2693</v>
      </c>
      <c r="J6853" s="24">
        <v>562</v>
      </c>
    </row>
    <row r="6854" spans="2:10" ht="12.6" customHeight="1" x14ac:dyDescent="0.3">
      <c r="B6854" s="25" t="s">
        <v>2694</v>
      </c>
      <c r="C6854" s="80" t="str">
        <f>VLOOKUP($J6853,ASBVs!$A$2:$H$1041,8,FALSE)</f>
        <v>206625</v>
      </c>
      <c r="D6854" s="80"/>
      <c r="E6854" s="81"/>
      <c r="F6854" s="26" t="s">
        <v>2639</v>
      </c>
      <c r="G6854" s="82">
        <f>VLOOKUP($J6853,ASBVs!$A$2:$I$1041,9,FALSE)</f>
        <v>44686</v>
      </c>
      <c r="H6854" s="83"/>
      <c r="I6854" s="83"/>
      <c r="J6854" s="84"/>
    </row>
    <row r="6855" spans="2:10" ht="12.6" customHeight="1" x14ac:dyDescent="0.3">
      <c r="B6855" s="27" t="s">
        <v>0</v>
      </c>
      <c r="C6855" s="28" t="s">
        <v>1</v>
      </c>
      <c r="D6855" s="28" t="s">
        <v>2</v>
      </c>
      <c r="E6855" s="28" t="s">
        <v>3</v>
      </c>
      <c r="F6855" s="27" t="s">
        <v>4</v>
      </c>
      <c r="G6855" s="28" t="s">
        <v>1093</v>
      </c>
      <c r="H6855" s="28" t="s">
        <v>1092</v>
      </c>
      <c r="I6855" s="28" t="s">
        <v>5</v>
      </c>
      <c r="J6855" s="28" t="s">
        <v>2652</v>
      </c>
    </row>
    <row r="6856" spans="2:10" ht="12.6" customHeight="1" x14ac:dyDescent="0.3">
      <c r="B6856" s="29">
        <f>VLOOKUP($J6853,ASBVs!$A$2:$AP$1041,11,FALSE)</f>
        <v>0.46</v>
      </c>
      <c r="C6856" s="29">
        <f>VLOOKUP($J6853,ASBVs!$A$2:$AP$1041,13,FALSE)</f>
        <v>9.77</v>
      </c>
      <c r="D6856" s="29">
        <f>VLOOKUP($J6853,ASBVs!$A$2:$AP$1041,15,FALSE)</f>
        <v>16.07</v>
      </c>
      <c r="E6856" s="29">
        <f>VLOOKUP($J6853,ASBVs!$A$2:$AP$1041,17,FALSE)</f>
        <v>0.14000000000000001</v>
      </c>
      <c r="F6856" s="29">
        <f>VLOOKUP($J6853,ASBVs!$A$2:$AP$1041,19,FALSE)</f>
        <v>1.49</v>
      </c>
      <c r="G6856" s="39">
        <f>VLOOKUP($J6853,ASBVs!$A$2:$AP$1041,41,FALSE)</f>
        <v>0.36</v>
      </c>
      <c r="H6856" s="39">
        <f>VLOOKUP($J6853,ASBVs!$A$2:$AP$1041,39,FALSE)</f>
        <v>0.23</v>
      </c>
      <c r="I6856" s="29">
        <f>VLOOKUP($J6853,ASBVs!$A$2:$AP$1041,21,FALSE)</f>
        <v>0.03</v>
      </c>
      <c r="J6856" s="39">
        <f>VLOOKUP($J6853,ASBVs!$A$2:$AP$1041,31,FALSE)</f>
        <v>0.25</v>
      </c>
    </row>
    <row r="6857" spans="2:10" ht="12.6" customHeight="1" x14ac:dyDescent="0.3">
      <c r="B6857" s="29">
        <f>VLOOKUP($J6853,ASBVs!$A$2:$AP$1041,12,FALSE)</f>
        <v>67</v>
      </c>
      <c r="C6857" s="29">
        <f>VLOOKUP($J6853,ASBVs!$A$2:$AP$1041,14,FALSE)</f>
        <v>72</v>
      </c>
      <c r="D6857" s="29">
        <f>VLOOKUP($J6853,ASBVs!$A$2:$AP$1041,16,FALSE)</f>
        <v>60</v>
      </c>
      <c r="E6857" s="29">
        <f>VLOOKUP($J6853,ASBVs!$A$2:$AP$1041,18,FALSE)</f>
        <v>71</v>
      </c>
      <c r="F6857" s="29">
        <f>VLOOKUP($J6853,ASBVs!$A$2:$AP$1041,20,FALSE)</f>
        <v>69</v>
      </c>
      <c r="G6857" s="29">
        <f>VLOOKUP($J6853,ASBVs!$A$2:$AP$1041,42,FALSE)</f>
        <v>57</v>
      </c>
      <c r="H6857" s="29">
        <f>VLOOKUP($J6853,ASBVs!$A$2:$AP$1041,40,FALSE)</f>
        <v>49</v>
      </c>
      <c r="I6857" s="29">
        <f>VLOOKUP($J6853,ASBVs!$A$2:$AP$1041,22,FALSE)</f>
        <v>59</v>
      </c>
      <c r="J6857" s="29">
        <f>VLOOKUP($J6853,ASBVs!$A$2:$AP$1041,32,FALSE)</f>
        <v>55</v>
      </c>
    </row>
    <row r="6858" spans="2:10" ht="12.6" customHeight="1" x14ac:dyDescent="0.3">
      <c r="B6858" s="31" t="s">
        <v>1089</v>
      </c>
      <c r="C6858" s="27" t="s">
        <v>1090</v>
      </c>
      <c r="D6858" s="27" t="s">
        <v>1091</v>
      </c>
      <c r="E6858" s="27" t="s">
        <v>8</v>
      </c>
      <c r="F6858" s="27" t="s">
        <v>6</v>
      </c>
      <c r="G6858" s="27" t="s">
        <v>7</v>
      </c>
      <c r="H6858" s="27" t="s">
        <v>2638</v>
      </c>
      <c r="I6858" s="85" t="s">
        <v>2700</v>
      </c>
      <c r="J6858" s="86"/>
    </row>
    <row r="6859" spans="2:10" ht="12.6" customHeight="1" x14ac:dyDescent="0.3">
      <c r="B6859" s="30">
        <f>VLOOKUP($J6853,ASBVs!$A$2:$AP$1041,33,FALSE)</f>
        <v>0.04</v>
      </c>
      <c r="C6859" s="30">
        <f>VLOOKUP($J6853,ASBVs!$A$2:$AP$1041,35,FALSE)</f>
        <v>0.18</v>
      </c>
      <c r="D6859" s="30">
        <f>VLOOKUP($J6853,ASBVs!$A$2:$AP$1041,37,FALSE)</f>
        <v>0.01</v>
      </c>
      <c r="E6859" s="32">
        <f>VLOOKUP($J6853,ASBVs!$A$2:$AP$1041,29,FALSE)</f>
        <v>5.1100000000000003</v>
      </c>
      <c r="F6859" s="32">
        <f>VLOOKUP($J6853,ASBVs!$A$2:$AP$1041,23,FALSE)</f>
        <v>-0.45</v>
      </c>
      <c r="G6859" s="32">
        <f>VLOOKUP($J6853,ASBVs!$A$2:$AP$1041,25,FALSE)</f>
        <v>4.72</v>
      </c>
      <c r="H6859" s="32">
        <f>VLOOKUP($J6853,ASBVs!$A$2:$AP$1041,27,FALSE)</f>
        <v>1.57</v>
      </c>
      <c r="I6859" s="86"/>
      <c r="J6859" s="86"/>
    </row>
    <row r="6860" spans="2:10" ht="12.6" customHeight="1" x14ac:dyDescent="0.3">
      <c r="B6860" s="33">
        <f>VLOOKUP($J6853,ASBVs!$A$2:$AP$1041,34,FALSE)</f>
        <v>43</v>
      </c>
      <c r="C6860" s="33">
        <f>VLOOKUP($J6853,ASBVs!$A$2:$AP$1041,36,FALSE)</f>
        <v>52</v>
      </c>
      <c r="D6860" s="33">
        <f>VLOOKUP($J6853,ASBVs!$A$2:$AP$1041,38,FALSE)</f>
        <v>37</v>
      </c>
      <c r="E6860" s="33">
        <f>VLOOKUP($J6853,ASBVs!$A$2:$AP$1041,30,FALSE)</f>
        <v>62</v>
      </c>
      <c r="F6860" s="33">
        <f>VLOOKUP($J6853,ASBVs!$A$2:$AP$1041,24,FALSE)</f>
        <v>51</v>
      </c>
      <c r="G6860" s="33">
        <f>VLOOKUP($J6853,ASBVs!$A$2:$AP$1041,26,FALSE)</f>
        <v>50</v>
      </c>
      <c r="H6860" s="33">
        <f>VLOOKUP($J6853,ASBVs!$A$2:$AP$1041,28,FALSE)</f>
        <v>55</v>
      </c>
      <c r="I6860" s="99">
        <f>VLOOKUP($J6853,ASBVs!$A$2:$AQ$1041,43,FALSE)</f>
        <v>9.7999999999999989</v>
      </c>
      <c r="J6860" s="79"/>
    </row>
    <row r="6861" spans="2:10" ht="12.6" customHeight="1" x14ac:dyDescent="0.3">
      <c r="B6861" s="87" t="s">
        <v>2695</v>
      </c>
      <c r="C6861" s="88"/>
      <c r="D6861" s="89" t="s">
        <v>2699</v>
      </c>
      <c r="E6861" s="90"/>
      <c r="F6861" s="91" t="str">
        <f>VLOOKUP($J6853,ASBVs!$A$2:$F$1041,6,FALSE)</f>
        <v xml:space="preserve"> </v>
      </c>
      <c r="G6861" s="34" t="s">
        <v>2669</v>
      </c>
      <c r="H6861" s="35" t="str">
        <f>VLOOKUP($J6853,ASBVs!$A$2:$AU$1041,46,FALSE)</f>
        <v>1</v>
      </c>
      <c r="I6861" s="34" t="s">
        <v>2670</v>
      </c>
      <c r="J6861" s="35" t="str">
        <f>VLOOKUP($J6853,ASBVs!$A$2:$AU$1041,47,FALSE)</f>
        <v>1</v>
      </c>
    </row>
    <row r="6862" spans="2:10" ht="12.6" customHeight="1" x14ac:dyDescent="0.3">
      <c r="B6862" s="93">
        <f>VLOOKUP($J6853,ASBVs!$A$2:$AS$1041,45,FALSE)</f>
        <v>122.27</v>
      </c>
      <c r="C6862" s="94"/>
      <c r="D6862" s="93">
        <f>VLOOKUP($J6853,ASBVs!$A$2:$AS$1041,44,FALSE)</f>
        <v>157.32</v>
      </c>
      <c r="E6862" s="94"/>
      <c r="F6862" s="92"/>
      <c r="G6862" s="34" t="s">
        <v>2671</v>
      </c>
      <c r="H6862" s="35" t="str">
        <f>VLOOKUP($J6853,ASBVs!$A$2:$AW$1041,48,FALSE)</f>
        <v>2</v>
      </c>
      <c r="I6862" s="34" t="s">
        <v>2672</v>
      </c>
      <c r="J6862" s="35">
        <f>VLOOKUP($J6853,ASBVs!$A$2:$AW$1041,49,FALSE)</f>
        <v>3</v>
      </c>
    </row>
    <row r="6863" spans="2:10" ht="12.6" customHeight="1" x14ac:dyDescent="0.3">
      <c r="B6863" s="36" t="s">
        <v>2696</v>
      </c>
      <c r="C6863" s="95" t="str">
        <f>VLOOKUP($J6853,ASBVs!$A$2:$E$1041,5,FALSE)</f>
        <v xml:space="preserve">Individual </v>
      </c>
      <c r="D6863" s="96"/>
      <c r="E6863" s="97" t="s">
        <v>2697</v>
      </c>
      <c r="F6863" s="98"/>
      <c r="G6863" s="74"/>
      <c r="H6863" s="75"/>
      <c r="I6863" s="37" t="s">
        <v>2698</v>
      </c>
      <c r="J6863" s="38"/>
    </row>
    <row r="6865" spans="2:10" ht="12.6" customHeight="1" x14ac:dyDescent="0.3">
      <c r="B6865" s="76" t="s">
        <v>2692</v>
      </c>
      <c r="C6865" s="77"/>
      <c r="D6865" s="20" t="str">
        <f>VLOOKUP($J6865,ASBVs!$A$2:$B$1041,2,FALSE)</f>
        <v>224756</v>
      </c>
      <c r="E6865" s="21"/>
      <c r="F6865" s="22" t="str">
        <f>VLOOKUP($J6865,ASBVs!$A$2:$J$1041,10,FALSE)</f>
        <v>Single</v>
      </c>
      <c r="G6865" s="78" t="str">
        <f>VLOOKUP($J6865,ASBVs!$A$2:$AX$1041,50,FALSE)</f>
        <v xml:space="preserve"> </v>
      </c>
      <c r="H6865" s="79"/>
      <c r="I6865" s="23" t="s">
        <v>2693</v>
      </c>
      <c r="J6865" s="24">
        <v>563</v>
      </c>
    </row>
    <row r="6866" spans="2:10" ht="12.6" customHeight="1" x14ac:dyDescent="0.3">
      <c r="B6866" s="25" t="s">
        <v>2694</v>
      </c>
      <c r="C6866" s="80" t="str">
        <f>VLOOKUP($J6865,ASBVs!$A$2:$H$1041,8,FALSE)</f>
        <v>218844</v>
      </c>
      <c r="D6866" s="80"/>
      <c r="E6866" s="81"/>
      <c r="F6866" s="26" t="s">
        <v>2639</v>
      </c>
      <c r="G6866" s="82">
        <f>VLOOKUP($J6865,ASBVs!$A$2:$I$1041,9,FALSE)</f>
        <v>44711</v>
      </c>
      <c r="H6866" s="83"/>
      <c r="I6866" s="83"/>
      <c r="J6866" s="84"/>
    </row>
    <row r="6867" spans="2:10" ht="12.6" customHeight="1" x14ac:dyDescent="0.3">
      <c r="B6867" s="27" t="s">
        <v>0</v>
      </c>
      <c r="C6867" s="28" t="s">
        <v>1</v>
      </c>
      <c r="D6867" s="28" t="s">
        <v>2</v>
      </c>
      <c r="E6867" s="28" t="s">
        <v>3</v>
      </c>
      <c r="F6867" s="27" t="s">
        <v>4</v>
      </c>
      <c r="G6867" s="28" t="s">
        <v>1093</v>
      </c>
      <c r="H6867" s="28" t="s">
        <v>1092</v>
      </c>
      <c r="I6867" s="28" t="s">
        <v>5</v>
      </c>
      <c r="J6867" s="28" t="s">
        <v>2652</v>
      </c>
    </row>
    <row r="6868" spans="2:10" ht="12.6" customHeight="1" x14ac:dyDescent="0.3">
      <c r="B6868" s="29">
        <f>VLOOKUP($J6865,ASBVs!$A$2:$AP$1041,11,FALSE)</f>
        <v>0.46</v>
      </c>
      <c r="C6868" s="29">
        <f>VLOOKUP($J6865,ASBVs!$A$2:$AP$1041,13,FALSE)</f>
        <v>8.01</v>
      </c>
      <c r="D6868" s="29">
        <f>VLOOKUP($J6865,ASBVs!$A$2:$AP$1041,15,FALSE)</f>
        <v>11.49</v>
      </c>
      <c r="E6868" s="29">
        <f>VLOOKUP($J6865,ASBVs!$A$2:$AP$1041,17,FALSE)</f>
        <v>0.01</v>
      </c>
      <c r="F6868" s="29">
        <f>VLOOKUP($J6865,ASBVs!$A$2:$AP$1041,19,FALSE)</f>
        <v>2.1</v>
      </c>
      <c r="G6868" s="39">
        <f>VLOOKUP($J6865,ASBVs!$A$2:$AP$1041,41,FALSE)</f>
        <v>0.53</v>
      </c>
      <c r="H6868" s="39">
        <f>VLOOKUP($J6865,ASBVs!$A$2:$AP$1041,39,FALSE)</f>
        <v>0.33</v>
      </c>
      <c r="I6868" s="29">
        <f>VLOOKUP($J6865,ASBVs!$A$2:$AP$1041,21,FALSE)</f>
        <v>-1.1399999999999999</v>
      </c>
      <c r="J6868" s="39">
        <f>VLOOKUP($J6865,ASBVs!$A$2:$AP$1041,31,FALSE)</f>
        <v>0.32</v>
      </c>
    </row>
    <row r="6869" spans="2:10" ht="12.6" customHeight="1" x14ac:dyDescent="0.3">
      <c r="B6869" s="29">
        <f>VLOOKUP($J6865,ASBVs!$A$2:$AP$1041,12,FALSE)</f>
        <v>67</v>
      </c>
      <c r="C6869" s="29">
        <f>VLOOKUP($J6865,ASBVs!$A$2:$AP$1041,14,FALSE)</f>
        <v>70</v>
      </c>
      <c r="D6869" s="29">
        <f>VLOOKUP($J6865,ASBVs!$A$2:$AP$1041,16,FALSE)</f>
        <v>61</v>
      </c>
      <c r="E6869" s="29">
        <f>VLOOKUP($J6865,ASBVs!$A$2:$AP$1041,18,FALSE)</f>
        <v>64</v>
      </c>
      <c r="F6869" s="29">
        <f>VLOOKUP($J6865,ASBVs!$A$2:$AP$1041,20,FALSE)</f>
        <v>65</v>
      </c>
      <c r="G6869" s="29">
        <f>VLOOKUP($J6865,ASBVs!$A$2:$AP$1041,42,FALSE)</f>
        <v>56</v>
      </c>
      <c r="H6869" s="29">
        <f>VLOOKUP($J6865,ASBVs!$A$2:$AP$1041,40,FALSE)</f>
        <v>49</v>
      </c>
      <c r="I6869" s="29">
        <f>VLOOKUP($J6865,ASBVs!$A$2:$AP$1041,22,FALSE)</f>
        <v>57</v>
      </c>
      <c r="J6869" s="29">
        <f>VLOOKUP($J6865,ASBVs!$A$2:$AP$1041,32,FALSE)</f>
        <v>54</v>
      </c>
    </row>
    <row r="6870" spans="2:10" ht="12.6" customHeight="1" x14ac:dyDescent="0.3">
      <c r="B6870" s="31" t="s">
        <v>1089</v>
      </c>
      <c r="C6870" s="27" t="s">
        <v>1090</v>
      </c>
      <c r="D6870" s="27" t="s">
        <v>1091</v>
      </c>
      <c r="E6870" s="27" t="s">
        <v>8</v>
      </c>
      <c r="F6870" s="27" t="s">
        <v>6</v>
      </c>
      <c r="G6870" s="27" t="s">
        <v>7</v>
      </c>
      <c r="H6870" s="27" t="s">
        <v>2638</v>
      </c>
      <c r="I6870" s="85" t="s">
        <v>2700</v>
      </c>
      <c r="J6870" s="86"/>
    </row>
    <row r="6871" spans="2:10" ht="12.6" customHeight="1" x14ac:dyDescent="0.3">
      <c r="B6871" s="30">
        <f>VLOOKUP($J6865,ASBVs!$A$2:$AP$1041,33,FALSE)</f>
        <v>0.06</v>
      </c>
      <c r="C6871" s="30">
        <f>VLOOKUP($J6865,ASBVs!$A$2:$AP$1041,35,FALSE)</f>
        <v>0.31</v>
      </c>
      <c r="D6871" s="30">
        <f>VLOOKUP($J6865,ASBVs!$A$2:$AP$1041,37,FALSE)</f>
        <v>0.01</v>
      </c>
      <c r="E6871" s="32">
        <f>VLOOKUP($J6865,ASBVs!$A$2:$AP$1041,29,FALSE)</f>
        <v>4.92</v>
      </c>
      <c r="F6871" s="32">
        <f>VLOOKUP($J6865,ASBVs!$A$2:$AP$1041,23,FALSE)</f>
        <v>-0.5</v>
      </c>
      <c r="G6871" s="32">
        <f>VLOOKUP($J6865,ASBVs!$A$2:$AP$1041,25,FALSE)</f>
        <v>2.77</v>
      </c>
      <c r="H6871" s="32">
        <f>VLOOKUP($J6865,ASBVs!$A$2:$AP$1041,27,FALSE)</f>
        <v>2.14</v>
      </c>
      <c r="I6871" s="86"/>
      <c r="J6871" s="86"/>
    </row>
    <row r="6872" spans="2:10" ht="12.6" customHeight="1" x14ac:dyDescent="0.3">
      <c r="B6872" s="33">
        <f>VLOOKUP($J6865,ASBVs!$A$2:$AP$1041,34,FALSE)</f>
        <v>44</v>
      </c>
      <c r="C6872" s="33">
        <f>VLOOKUP($J6865,ASBVs!$A$2:$AP$1041,36,FALSE)</f>
        <v>52</v>
      </c>
      <c r="D6872" s="33">
        <f>VLOOKUP($J6865,ASBVs!$A$2:$AP$1041,38,FALSE)</f>
        <v>38</v>
      </c>
      <c r="E6872" s="33">
        <f>VLOOKUP($J6865,ASBVs!$A$2:$AP$1041,30,FALSE)</f>
        <v>59</v>
      </c>
      <c r="F6872" s="33">
        <f>VLOOKUP($J6865,ASBVs!$A$2:$AP$1041,24,FALSE)</f>
        <v>51</v>
      </c>
      <c r="G6872" s="33">
        <f>VLOOKUP($J6865,ASBVs!$A$2:$AP$1041,26,FALSE)</f>
        <v>50</v>
      </c>
      <c r="H6872" s="33">
        <f>VLOOKUP($J6865,ASBVs!$A$2:$AP$1041,28,FALSE)</f>
        <v>53</v>
      </c>
      <c r="I6872" s="99">
        <f>VLOOKUP($J6865,ASBVs!$A$2:$AQ$1041,43,FALSE)</f>
        <v>6.87</v>
      </c>
      <c r="J6872" s="79"/>
    </row>
    <row r="6873" spans="2:10" ht="12.6" customHeight="1" x14ac:dyDescent="0.3">
      <c r="B6873" s="87" t="s">
        <v>2695</v>
      </c>
      <c r="C6873" s="88"/>
      <c r="D6873" s="89" t="s">
        <v>2699</v>
      </c>
      <c r="E6873" s="90"/>
      <c r="F6873" s="91" t="str">
        <f>VLOOKUP($J6865,ASBVs!$A$2:$F$1041,6,FALSE)</f>
        <v xml:space="preserve"> </v>
      </c>
      <c r="G6873" s="34" t="s">
        <v>2669</v>
      </c>
      <c r="H6873" s="35" t="str">
        <f>VLOOKUP($J6865,ASBVs!$A$2:$AU$1041,46,FALSE)</f>
        <v>2</v>
      </c>
      <c r="I6873" s="34" t="s">
        <v>2670</v>
      </c>
      <c r="J6873" s="35" t="str">
        <f>VLOOKUP($J6865,ASBVs!$A$2:$AU$1041,47,FALSE)</f>
        <v>3</v>
      </c>
    </row>
    <row r="6874" spans="2:10" ht="12.6" customHeight="1" x14ac:dyDescent="0.3">
      <c r="B6874" s="93">
        <f>VLOOKUP($J6865,ASBVs!$A$2:$AS$1041,45,FALSE)</f>
        <v>124.52</v>
      </c>
      <c r="C6874" s="94"/>
      <c r="D6874" s="93">
        <f>VLOOKUP($J6865,ASBVs!$A$2:$AS$1041,44,FALSE)</f>
        <v>170.29</v>
      </c>
      <c r="E6874" s="94"/>
      <c r="F6874" s="92"/>
      <c r="G6874" s="34" t="s">
        <v>2671</v>
      </c>
      <c r="H6874" s="35" t="str">
        <f>VLOOKUP($J6865,ASBVs!$A$2:$AW$1041,48,FALSE)</f>
        <v>2</v>
      </c>
      <c r="I6874" s="34" t="s">
        <v>2672</v>
      </c>
      <c r="J6874" s="35">
        <f>VLOOKUP($J6865,ASBVs!$A$2:$AW$1041,49,FALSE)</f>
        <v>3</v>
      </c>
    </row>
    <row r="6875" spans="2:10" ht="12.6" customHeight="1" x14ac:dyDescent="0.3">
      <c r="B6875" s="36" t="s">
        <v>2696</v>
      </c>
      <c r="C6875" s="95" t="str">
        <f>VLOOKUP($J6865,ASBVs!$A$2:$E$1041,5,FALSE)</f>
        <v xml:space="preserve">Individual </v>
      </c>
      <c r="D6875" s="96"/>
      <c r="E6875" s="97" t="s">
        <v>2697</v>
      </c>
      <c r="F6875" s="98"/>
      <c r="G6875" s="74"/>
      <c r="H6875" s="75"/>
      <c r="I6875" s="37" t="s">
        <v>2698</v>
      </c>
      <c r="J6875" s="38"/>
    </row>
    <row r="6877" spans="2:10" ht="12.6" customHeight="1" x14ac:dyDescent="0.3">
      <c r="B6877" s="76" t="s">
        <v>2692</v>
      </c>
      <c r="C6877" s="77"/>
      <c r="D6877" s="20" t="str">
        <f>VLOOKUP($J6877,ASBVs!$A$2:$B$1041,2,FALSE)</f>
        <v>224884</v>
      </c>
      <c r="E6877" s="21"/>
      <c r="F6877" s="22" t="str">
        <f>VLOOKUP($J6877,ASBVs!$A$2:$J$1041,10,FALSE)</f>
        <v>Single</v>
      </c>
      <c r="G6877" s="78" t="str">
        <f>VLOOKUP($J6877,ASBVs!$A$2:$AX$1041,50,FALSE)</f>
        <v xml:space="preserve"> </v>
      </c>
      <c r="H6877" s="79"/>
      <c r="I6877" s="23" t="s">
        <v>2693</v>
      </c>
      <c r="J6877" s="24">
        <v>564</v>
      </c>
    </row>
    <row r="6878" spans="2:10" ht="12.6" customHeight="1" x14ac:dyDescent="0.3">
      <c r="B6878" s="25" t="s">
        <v>2694</v>
      </c>
      <c r="C6878" s="80" t="str">
        <f>VLOOKUP($J6877,ASBVs!$A$2:$H$1041,8,FALSE)</f>
        <v>214314</v>
      </c>
      <c r="D6878" s="80"/>
      <c r="E6878" s="81"/>
      <c r="F6878" s="26" t="s">
        <v>2639</v>
      </c>
      <c r="G6878" s="82">
        <f>VLOOKUP($J6877,ASBVs!$A$2:$I$1041,9,FALSE)</f>
        <v>44712</v>
      </c>
      <c r="H6878" s="83"/>
      <c r="I6878" s="83"/>
      <c r="J6878" s="84"/>
    </row>
    <row r="6879" spans="2:10" ht="12.6" customHeight="1" x14ac:dyDescent="0.3">
      <c r="B6879" s="27" t="s">
        <v>0</v>
      </c>
      <c r="C6879" s="28" t="s">
        <v>1</v>
      </c>
      <c r="D6879" s="28" t="s">
        <v>2</v>
      </c>
      <c r="E6879" s="28" t="s">
        <v>3</v>
      </c>
      <c r="F6879" s="27" t="s">
        <v>4</v>
      </c>
      <c r="G6879" s="28" t="s">
        <v>1093</v>
      </c>
      <c r="H6879" s="28" t="s">
        <v>1092</v>
      </c>
      <c r="I6879" s="28" t="s">
        <v>5</v>
      </c>
      <c r="J6879" s="28" t="s">
        <v>2652</v>
      </c>
    </row>
    <row r="6880" spans="2:10" ht="12.6" customHeight="1" x14ac:dyDescent="0.3">
      <c r="B6880" s="29">
        <f>VLOOKUP($J6877,ASBVs!$A$2:$AP$1041,11,FALSE)</f>
        <v>0.68</v>
      </c>
      <c r="C6880" s="29">
        <f>VLOOKUP($J6877,ASBVs!$A$2:$AP$1041,13,FALSE)</f>
        <v>9.51</v>
      </c>
      <c r="D6880" s="29">
        <f>VLOOKUP($J6877,ASBVs!$A$2:$AP$1041,15,FALSE)</f>
        <v>17.25</v>
      </c>
      <c r="E6880" s="29">
        <f>VLOOKUP($J6877,ASBVs!$A$2:$AP$1041,17,FALSE)</f>
        <v>0.55000000000000004</v>
      </c>
      <c r="F6880" s="29">
        <f>VLOOKUP($J6877,ASBVs!$A$2:$AP$1041,19,FALSE)</f>
        <v>2.19</v>
      </c>
      <c r="G6880" s="39">
        <f>VLOOKUP($J6877,ASBVs!$A$2:$AP$1041,41,FALSE)</f>
        <v>0.35</v>
      </c>
      <c r="H6880" s="39">
        <f>VLOOKUP($J6877,ASBVs!$A$2:$AP$1041,39,FALSE)</f>
        <v>0.26</v>
      </c>
      <c r="I6880" s="29">
        <f>VLOOKUP($J6877,ASBVs!$A$2:$AP$1041,21,FALSE)</f>
        <v>0.61</v>
      </c>
      <c r="J6880" s="39">
        <f>VLOOKUP($J6877,ASBVs!$A$2:$AP$1041,31,FALSE)</f>
        <v>0.25</v>
      </c>
    </row>
    <row r="6881" spans="2:10" ht="12.6" customHeight="1" x14ac:dyDescent="0.3">
      <c r="B6881" s="29">
        <f>VLOOKUP($J6877,ASBVs!$A$2:$AP$1041,12,FALSE)</f>
        <v>64</v>
      </c>
      <c r="C6881" s="29">
        <f>VLOOKUP($J6877,ASBVs!$A$2:$AP$1041,14,FALSE)</f>
        <v>69</v>
      </c>
      <c r="D6881" s="29">
        <f>VLOOKUP($J6877,ASBVs!$A$2:$AP$1041,16,FALSE)</f>
        <v>57</v>
      </c>
      <c r="E6881" s="29">
        <f>VLOOKUP($J6877,ASBVs!$A$2:$AP$1041,18,FALSE)</f>
        <v>62</v>
      </c>
      <c r="F6881" s="29">
        <f>VLOOKUP($J6877,ASBVs!$A$2:$AP$1041,20,FALSE)</f>
        <v>63</v>
      </c>
      <c r="G6881" s="29">
        <f>VLOOKUP($J6877,ASBVs!$A$2:$AP$1041,42,FALSE)</f>
        <v>46</v>
      </c>
      <c r="H6881" s="29">
        <f>VLOOKUP($J6877,ASBVs!$A$2:$AP$1041,40,FALSE)</f>
        <v>40</v>
      </c>
      <c r="I6881" s="29">
        <f>VLOOKUP($J6877,ASBVs!$A$2:$AP$1041,22,FALSE)</f>
        <v>50</v>
      </c>
      <c r="J6881" s="29">
        <f>VLOOKUP($J6877,ASBVs!$A$2:$AP$1041,32,FALSE)</f>
        <v>45</v>
      </c>
    </row>
    <row r="6882" spans="2:10" ht="12.6" customHeight="1" x14ac:dyDescent="0.3">
      <c r="B6882" s="31" t="s">
        <v>1089</v>
      </c>
      <c r="C6882" s="27" t="s">
        <v>1090</v>
      </c>
      <c r="D6882" s="27" t="s">
        <v>1091</v>
      </c>
      <c r="E6882" s="27" t="s">
        <v>8</v>
      </c>
      <c r="F6882" s="27" t="s">
        <v>6</v>
      </c>
      <c r="G6882" s="27" t="s">
        <v>7</v>
      </c>
      <c r="H6882" s="27" t="s">
        <v>2638</v>
      </c>
      <c r="I6882" s="85" t="s">
        <v>2700</v>
      </c>
      <c r="J6882" s="86"/>
    </row>
    <row r="6883" spans="2:10" ht="12.6" customHeight="1" x14ac:dyDescent="0.3">
      <c r="B6883" s="30">
        <f>VLOOKUP($J6877,ASBVs!$A$2:$AP$1041,33,FALSE)</f>
        <v>0.05</v>
      </c>
      <c r="C6883" s="30">
        <f>VLOOKUP($J6877,ASBVs!$A$2:$AP$1041,35,FALSE)</f>
        <v>0.22</v>
      </c>
      <c r="D6883" s="30">
        <f>VLOOKUP($J6877,ASBVs!$A$2:$AP$1041,37,FALSE)</f>
        <v>0.01</v>
      </c>
      <c r="E6883" s="32">
        <f>VLOOKUP($J6877,ASBVs!$A$2:$AP$1041,29,FALSE)</f>
        <v>4.6900000000000004</v>
      </c>
      <c r="F6883" s="32">
        <f>VLOOKUP($J6877,ASBVs!$A$2:$AP$1041,23,FALSE)</f>
        <v>-0.37</v>
      </c>
      <c r="G6883" s="32">
        <f>VLOOKUP($J6877,ASBVs!$A$2:$AP$1041,25,FALSE)</f>
        <v>2.58</v>
      </c>
      <c r="H6883" s="32">
        <f>VLOOKUP($J6877,ASBVs!$A$2:$AP$1041,27,FALSE)</f>
        <v>2.35</v>
      </c>
      <c r="I6883" s="86"/>
      <c r="J6883" s="86"/>
    </row>
    <row r="6884" spans="2:10" ht="12.6" customHeight="1" x14ac:dyDescent="0.3">
      <c r="B6884" s="33">
        <f>VLOOKUP($J6877,ASBVs!$A$2:$AP$1041,34,FALSE)</f>
        <v>35</v>
      </c>
      <c r="C6884" s="33">
        <f>VLOOKUP($J6877,ASBVs!$A$2:$AP$1041,36,FALSE)</f>
        <v>43</v>
      </c>
      <c r="D6884" s="33">
        <f>VLOOKUP($J6877,ASBVs!$A$2:$AP$1041,38,FALSE)</f>
        <v>29</v>
      </c>
      <c r="E6884" s="33">
        <f>VLOOKUP($J6877,ASBVs!$A$2:$AP$1041,30,FALSE)</f>
        <v>58</v>
      </c>
      <c r="F6884" s="33">
        <f>VLOOKUP($J6877,ASBVs!$A$2:$AP$1041,24,FALSE)</f>
        <v>44</v>
      </c>
      <c r="G6884" s="33">
        <f>VLOOKUP($J6877,ASBVs!$A$2:$AP$1041,26,FALSE)</f>
        <v>43</v>
      </c>
      <c r="H6884" s="33">
        <f>VLOOKUP($J6877,ASBVs!$A$2:$AP$1041,28,FALSE)</f>
        <v>46</v>
      </c>
      <c r="I6884" s="99">
        <f>VLOOKUP($J6877,ASBVs!$A$2:$AQ$1041,43,FALSE)</f>
        <v>10.119999999999999</v>
      </c>
      <c r="J6884" s="79"/>
    </row>
    <row r="6885" spans="2:10" ht="12.6" customHeight="1" x14ac:dyDescent="0.3">
      <c r="B6885" s="87" t="s">
        <v>2695</v>
      </c>
      <c r="C6885" s="88"/>
      <c r="D6885" s="89" t="s">
        <v>2699</v>
      </c>
      <c r="E6885" s="90"/>
      <c r="F6885" s="91" t="str">
        <f>VLOOKUP($J6877,ASBVs!$A$2:$F$1041,6,FALSE)</f>
        <v xml:space="preserve"> </v>
      </c>
      <c r="G6885" s="34" t="s">
        <v>2669</v>
      </c>
      <c r="H6885" s="35" t="str">
        <f>VLOOKUP($J6877,ASBVs!$A$2:$AU$1041,46,FALSE)</f>
        <v>2</v>
      </c>
      <c r="I6885" s="34" t="s">
        <v>2670</v>
      </c>
      <c r="J6885" s="35" t="str">
        <f>VLOOKUP($J6877,ASBVs!$A$2:$AU$1041,47,FALSE)</f>
        <v>2</v>
      </c>
    </row>
    <row r="6886" spans="2:10" ht="12.6" customHeight="1" x14ac:dyDescent="0.3">
      <c r="B6886" s="93">
        <f>VLOOKUP($J6877,ASBVs!$A$2:$AS$1041,45,FALSE)</f>
        <v>123.89</v>
      </c>
      <c r="C6886" s="94"/>
      <c r="D6886" s="93">
        <f>VLOOKUP($J6877,ASBVs!$A$2:$AS$1041,44,FALSE)</f>
        <v>165.51</v>
      </c>
      <c r="E6886" s="94"/>
      <c r="F6886" s="92"/>
      <c r="G6886" s="34" t="s">
        <v>2671</v>
      </c>
      <c r="H6886" s="35" t="str">
        <f>VLOOKUP($J6877,ASBVs!$A$2:$AW$1041,48,FALSE)</f>
        <v>1</v>
      </c>
      <c r="I6886" s="34" t="s">
        <v>2672</v>
      </c>
      <c r="J6886" s="35">
        <f>VLOOKUP($J6877,ASBVs!$A$2:$AW$1041,49,FALSE)</f>
        <v>3</v>
      </c>
    </row>
    <row r="6887" spans="2:10" ht="12.6" customHeight="1" x14ac:dyDescent="0.3">
      <c r="B6887" s="36" t="s">
        <v>2696</v>
      </c>
      <c r="C6887" s="95" t="str">
        <f>VLOOKUP($J6877,ASBVs!$A$2:$E$1041,5,FALSE)</f>
        <v xml:space="preserve">Individual </v>
      </c>
      <c r="D6887" s="96"/>
      <c r="E6887" s="97" t="s">
        <v>2697</v>
      </c>
      <c r="F6887" s="98"/>
      <c r="G6887" s="74"/>
      <c r="H6887" s="75"/>
      <c r="I6887" s="37" t="s">
        <v>2698</v>
      </c>
      <c r="J6887" s="38"/>
    </row>
    <row r="6889" spans="2:10" ht="12.6" customHeight="1" x14ac:dyDescent="0.3">
      <c r="B6889" s="76" t="s">
        <v>2692</v>
      </c>
      <c r="C6889" s="77"/>
      <c r="D6889" s="20" t="str">
        <f>VLOOKUP($J6889,ASBVs!$A$2:$B$1041,2,FALSE)</f>
        <v>223523</v>
      </c>
      <c r="E6889" s="21"/>
      <c r="F6889" s="22" t="str">
        <f>VLOOKUP($J6889,ASBVs!$A$2:$J$1041,10,FALSE)</f>
        <v>Twin</v>
      </c>
      <c r="G6889" s="78" t="str">
        <f>VLOOKUP($J6889,ASBVs!$A$2:$AX$1041,50,FALSE)</f>
        <v xml:space="preserve"> </v>
      </c>
      <c r="H6889" s="79"/>
      <c r="I6889" s="23" t="s">
        <v>2693</v>
      </c>
      <c r="J6889" s="24">
        <v>565</v>
      </c>
    </row>
    <row r="6890" spans="2:10" ht="12.6" customHeight="1" x14ac:dyDescent="0.3">
      <c r="B6890" s="25" t="s">
        <v>2694</v>
      </c>
      <c r="C6890" s="80" t="str">
        <f>VLOOKUP($J6889,ASBVs!$A$2:$H$1041,8,FALSE)</f>
        <v>205728</v>
      </c>
      <c r="D6890" s="80"/>
      <c r="E6890" s="81"/>
      <c r="F6890" s="26" t="s">
        <v>2639</v>
      </c>
      <c r="G6890" s="82">
        <f>VLOOKUP($J6889,ASBVs!$A$2:$I$1041,9,FALSE)</f>
        <v>44699</v>
      </c>
      <c r="H6890" s="83"/>
      <c r="I6890" s="83"/>
      <c r="J6890" s="84"/>
    </row>
    <row r="6891" spans="2:10" ht="12.6" customHeight="1" x14ac:dyDescent="0.3">
      <c r="B6891" s="27" t="s">
        <v>0</v>
      </c>
      <c r="C6891" s="28" t="s">
        <v>1</v>
      </c>
      <c r="D6891" s="28" t="s">
        <v>2</v>
      </c>
      <c r="E6891" s="28" t="s">
        <v>3</v>
      </c>
      <c r="F6891" s="27" t="s">
        <v>4</v>
      </c>
      <c r="G6891" s="28" t="s">
        <v>1093</v>
      </c>
      <c r="H6891" s="28" t="s">
        <v>1092</v>
      </c>
      <c r="I6891" s="28" t="s">
        <v>5</v>
      </c>
      <c r="J6891" s="28" t="s">
        <v>2652</v>
      </c>
    </row>
    <row r="6892" spans="2:10" ht="12.6" customHeight="1" x14ac:dyDescent="0.3">
      <c r="B6892" s="29">
        <f>VLOOKUP($J6889,ASBVs!$A$2:$AP$1041,11,FALSE)</f>
        <v>0.51</v>
      </c>
      <c r="C6892" s="29">
        <f>VLOOKUP($J6889,ASBVs!$A$2:$AP$1041,13,FALSE)</f>
        <v>10.68</v>
      </c>
      <c r="D6892" s="29">
        <f>VLOOKUP($J6889,ASBVs!$A$2:$AP$1041,15,FALSE)</f>
        <v>19.670000000000002</v>
      </c>
      <c r="E6892" s="29">
        <f>VLOOKUP($J6889,ASBVs!$A$2:$AP$1041,17,FALSE)</f>
        <v>0.04</v>
      </c>
      <c r="F6892" s="29">
        <f>VLOOKUP($J6889,ASBVs!$A$2:$AP$1041,19,FALSE)</f>
        <v>2.16</v>
      </c>
      <c r="G6892" s="39">
        <f>VLOOKUP($J6889,ASBVs!$A$2:$AP$1041,41,FALSE)</f>
        <v>0.4</v>
      </c>
      <c r="H6892" s="39">
        <f>VLOOKUP($J6889,ASBVs!$A$2:$AP$1041,39,FALSE)</f>
        <v>0.2</v>
      </c>
      <c r="I6892" s="29">
        <f>VLOOKUP($J6889,ASBVs!$A$2:$AP$1041,21,FALSE)</f>
        <v>1.02</v>
      </c>
      <c r="J6892" s="39">
        <f>VLOOKUP($J6889,ASBVs!$A$2:$AP$1041,31,FALSE)</f>
        <v>0.26</v>
      </c>
    </row>
    <row r="6893" spans="2:10" ht="12.6" customHeight="1" x14ac:dyDescent="0.3">
      <c r="B6893" s="29">
        <f>VLOOKUP($J6889,ASBVs!$A$2:$AP$1041,12,FALSE)</f>
        <v>66</v>
      </c>
      <c r="C6893" s="29">
        <f>VLOOKUP($J6889,ASBVs!$A$2:$AP$1041,14,FALSE)</f>
        <v>70</v>
      </c>
      <c r="D6893" s="29">
        <f>VLOOKUP($J6889,ASBVs!$A$2:$AP$1041,16,FALSE)</f>
        <v>58</v>
      </c>
      <c r="E6893" s="29">
        <f>VLOOKUP($J6889,ASBVs!$A$2:$AP$1041,18,FALSE)</f>
        <v>62</v>
      </c>
      <c r="F6893" s="29">
        <f>VLOOKUP($J6889,ASBVs!$A$2:$AP$1041,20,FALSE)</f>
        <v>62</v>
      </c>
      <c r="G6893" s="29">
        <f>VLOOKUP($J6889,ASBVs!$A$2:$AP$1041,42,FALSE)</f>
        <v>50</v>
      </c>
      <c r="H6893" s="29">
        <f>VLOOKUP($J6889,ASBVs!$A$2:$AP$1041,40,FALSE)</f>
        <v>45</v>
      </c>
      <c r="I6893" s="29">
        <f>VLOOKUP($J6889,ASBVs!$A$2:$AP$1041,22,FALSE)</f>
        <v>52</v>
      </c>
      <c r="J6893" s="29">
        <f>VLOOKUP($J6889,ASBVs!$A$2:$AP$1041,32,FALSE)</f>
        <v>48</v>
      </c>
    </row>
    <row r="6894" spans="2:10" ht="12.6" customHeight="1" x14ac:dyDescent="0.3">
      <c r="B6894" s="31" t="s">
        <v>1089</v>
      </c>
      <c r="C6894" s="27" t="s">
        <v>1090</v>
      </c>
      <c r="D6894" s="27" t="s">
        <v>1091</v>
      </c>
      <c r="E6894" s="27" t="s">
        <v>8</v>
      </c>
      <c r="F6894" s="27" t="s">
        <v>6</v>
      </c>
      <c r="G6894" s="27" t="s">
        <v>7</v>
      </c>
      <c r="H6894" s="27" t="s">
        <v>2638</v>
      </c>
      <c r="I6894" s="85" t="s">
        <v>2700</v>
      </c>
      <c r="J6894" s="86"/>
    </row>
    <row r="6895" spans="2:10" ht="12.6" customHeight="1" x14ac:dyDescent="0.3">
      <c r="B6895" s="30">
        <f>VLOOKUP($J6889,ASBVs!$A$2:$AP$1041,33,FALSE)</f>
        <v>0.04</v>
      </c>
      <c r="C6895" s="30">
        <f>VLOOKUP($J6889,ASBVs!$A$2:$AP$1041,35,FALSE)</f>
        <v>0.19</v>
      </c>
      <c r="D6895" s="30">
        <f>VLOOKUP($J6889,ASBVs!$A$2:$AP$1041,37,FALSE)</f>
        <v>1E-3</v>
      </c>
      <c r="E6895" s="32">
        <f>VLOOKUP($J6889,ASBVs!$A$2:$AP$1041,29,FALSE)</f>
        <v>5.18</v>
      </c>
      <c r="F6895" s="32">
        <f>VLOOKUP($J6889,ASBVs!$A$2:$AP$1041,23,FALSE)</f>
        <v>-0.49</v>
      </c>
      <c r="G6895" s="32">
        <f>VLOOKUP($J6889,ASBVs!$A$2:$AP$1041,25,FALSE)</f>
        <v>4.21</v>
      </c>
      <c r="H6895" s="32">
        <f>VLOOKUP($J6889,ASBVs!$A$2:$AP$1041,27,FALSE)</f>
        <v>2.35</v>
      </c>
      <c r="I6895" s="86"/>
      <c r="J6895" s="86"/>
    </row>
    <row r="6896" spans="2:10" ht="12.6" customHeight="1" x14ac:dyDescent="0.3">
      <c r="B6896" s="33">
        <f>VLOOKUP($J6889,ASBVs!$A$2:$AP$1041,34,FALSE)</f>
        <v>40</v>
      </c>
      <c r="C6896" s="33">
        <f>VLOOKUP($J6889,ASBVs!$A$2:$AP$1041,36,FALSE)</f>
        <v>48</v>
      </c>
      <c r="D6896" s="33">
        <f>VLOOKUP($J6889,ASBVs!$A$2:$AP$1041,38,FALSE)</f>
        <v>35</v>
      </c>
      <c r="E6896" s="33">
        <f>VLOOKUP($J6889,ASBVs!$A$2:$AP$1041,30,FALSE)</f>
        <v>56</v>
      </c>
      <c r="F6896" s="33">
        <f>VLOOKUP($J6889,ASBVs!$A$2:$AP$1041,24,FALSE)</f>
        <v>43</v>
      </c>
      <c r="G6896" s="33">
        <f>VLOOKUP($J6889,ASBVs!$A$2:$AP$1041,26,FALSE)</f>
        <v>44</v>
      </c>
      <c r="H6896" s="33">
        <f>VLOOKUP($J6889,ASBVs!$A$2:$AP$1041,28,FALSE)</f>
        <v>50</v>
      </c>
      <c r="I6896" s="99">
        <f>VLOOKUP($J6889,ASBVs!$A$2:$AQ$1041,43,FALSE)</f>
        <v>11.7</v>
      </c>
      <c r="J6896" s="79"/>
    </row>
    <row r="6897" spans="2:10" ht="12.6" customHeight="1" x14ac:dyDescent="0.3">
      <c r="B6897" s="87" t="s">
        <v>2695</v>
      </c>
      <c r="C6897" s="88"/>
      <c r="D6897" s="89" t="s">
        <v>2699</v>
      </c>
      <c r="E6897" s="90"/>
      <c r="F6897" s="91" t="str">
        <f>VLOOKUP($J6889,ASBVs!$A$2:$F$1041,6,FALSE)</f>
        <v xml:space="preserve"> </v>
      </c>
      <c r="G6897" s="34" t="s">
        <v>2669</v>
      </c>
      <c r="H6897" s="35" t="str">
        <f>VLOOKUP($J6889,ASBVs!$A$2:$AU$1041,46,FALSE)</f>
        <v>3</v>
      </c>
      <c r="I6897" s="34" t="s">
        <v>2670</v>
      </c>
      <c r="J6897" s="35" t="str">
        <f>VLOOKUP($J6889,ASBVs!$A$2:$AU$1041,47,FALSE)</f>
        <v>3</v>
      </c>
    </row>
    <row r="6898" spans="2:10" ht="12.6" customHeight="1" x14ac:dyDescent="0.3">
      <c r="B6898" s="93">
        <f>VLOOKUP($J6889,ASBVs!$A$2:$AS$1041,45,FALSE)</f>
        <v>122.68</v>
      </c>
      <c r="C6898" s="94"/>
      <c r="D6898" s="93">
        <f>VLOOKUP($J6889,ASBVs!$A$2:$AS$1041,44,FALSE)</f>
        <v>166.03</v>
      </c>
      <c r="E6898" s="94"/>
      <c r="F6898" s="92"/>
      <c r="G6898" s="34" t="s">
        <v>2671</v>
      </c>
      <c r="H6898" s="35" t="str">
        <f>VLOOKUP($J6889,ASBVs!$A$2:$AW$1041,48,FALSE)</f>
        <v>3</v>
      </c>
      <c r="I6898" s="34" t="s">
        <v>2672</v>
      </c>
      <c r="J6898" s="35">
        <f>VLOOKUP($J6889,ASBVs!$A$2:$AW$1041,49,FALSE)</f>
        <v>3</v>
      </c>
    </row>
    <row r="6899" spans="2:10" ht="12.6" customHeight="1" x14ac:dyDescent="0.3">
      <c r="B6899" s="36" t="s">
        <v>2696</v>
      </c>
      <c r="C6899" s="95" t="str">
        <f>VLOOKUP($J6889,ASBVs!$A$2:$E$1041,5,FALSE)</f>
        <v xml:space="preserve">Individual </v>
      </c>
      <c r="D6899" s="96"/>
      <c r="E6899" s="97" t="s">
        <v>2697</v>
      </c>
      <c r="F6899" s="98"/>
      <c r="G6899" s="74"/>
      <c r="H6899" s="75"/>
      <c r="I6899" s="37" t="s">
        <v>2698</v>
      </c>
      <c r="J6899" s="38"/>
    </row>
    <row r="6901" spans="2:10" ht="12.6" customHeight="1" x14ac:dyDescent="0.3">
      <c r="B6901" s="76" t="s">
        <v>2692</v>
      </c>
      <c r="C6901" s="77"/>
      <c r="D6901" s="20" t="str">
        <f>VLOOKUP($J6901,ASBVs!$A$2:$B$1041,2,FALSE)</f>
        <v>229976</v>
      </c>
      <c r="E6901" s="21"/>
      <c r="F6901" s="22" t="str">
        <f>VLOOKUP($J6901,ASBVs!$A$2:$J$1041,10,FALSE)</f>
        <v>Single - ET</v>
      </c>
      <c r="G6901" s="78" t="str">
        <f>VLOOKUP($J6901,ASBVs!$A$2:$AX$1041,50,FALSE)</f>
        <v xml:space="preserve"> </v>
      </c>
      <c r="H6901" s="79"/>
      <c r="I6901" s="23" t="s">
        <v>2693</v>
      </c>
      <c r="J6901" s="24">
        <v>566</v>
      </c>
    </row>
    <row r="6902" spans="2:10" ht="12.6" customHeight="1" x14ac:dyDescent="0.3">
      <c r="B6902" s="25" t="s">
        <v>2694</v>
      </c>
      <c r="C6902" s="80" t="str">
        <f>VLOOKUP($J6901,ASBVs!$A$2:$H$1041,8,FALSE)</f>
        <v>205728</v>
      </c>
      <c r="D6902" s="80"/>
      <c r="E6902" s="81"/>
      <c r="F6902" s="26" t="s">
        <v>2639</v>
      </c>
      <c r="G6902" s="82">
        <f>VLOOKUP($J6901,ASBVs!$A$2:$I$1041,9,FALSE)</f>
        <v>44720</v>
      </c>
      <c r="H6902" s="83"/>
      <c r="I6902" s="83"/>
      <c r="J6902" s="84"/>
    </row>
    <row r="6903" spans="2:10" ht="12.6" customHeight="1" x14ac:dyDescent="0.3">
      <c r="B6903" s="27" t="s">
        <v>0</v>
      </c>
      <c r="C6903" s="28" t="s">
        <v>1</v>
      </c>
      <c r="D6903" s="28" t="s">
        <v>2</v>
      </c>
      <c r="E6903" s="28" t="s">
        <v>3</v>
      </c>
      <c r="F6903" s="27" t="s">
        <v>4</v>
      </c>
      <c r="G6903" s="28" t="s">
        <v>1093</v>
      </c>
      <c r="H6903" s="28" t="s">
        <v>1092</v>
      </c>
      <c r="I6903" s="28" t="s">
        <v>5</v>
      </c>
      <c r="J6903" s="28" t="s">
        <v>2652</v>
      </c>
    </row>
    <row r="6904" spans="2:10" ht="12.6" customHeight="1" x14ac:dyDescent="0.3">
      <c r="B6904" s="29">
        <f>VLOOKUP($J6901,ASBVs!$A$2:$AP$1041,11,FALSE)</f>
        <v>0.57999999999999996</v>
      </c>
      <c r="C6904" s="29">
        <f>VLOOKUP($J6901,ASBVs!$A$2:$AP$1041,13,FALSE)</f>
        <v>9.1300000000000008</v>
      </c>
      <c r="D6904" s="29">
        <f>VLOOKUP($J6901,ASBVs!$A$2:$AP$1041,15,FALSE)</f>
        <v>16.170000000000002</v>
      </c>
      <c r="E6904" s="29">
        <f>VLOOKUP($J6901,ASBVs!$A$2:$AP$1041,17,FALSE)</f>
        <v>0.31</v>
      </c>
      <c r="F6904" s="29">
        <f>VLOOKUP($J6901,ASBVs!$A$2:$AP$1041,19,FALSE)</f>
        <v>3.39</v>
      </c>
      <c r="G6904" s="39">
        <f>VLOOKUP($J6901,ASBVs!$A$2:$AP$1041,41,FALSE)</f>
        <v>0.52</v>
      </c>
      <c r="H6904" s="39">
        <f>VLOOKUP($J6901,ASBVs!$A$2:$AP$1041,39,FALSE)</f>
        <v>0.3</v>
      </c>
      <c r="I6904" s="29">
        <f>VLOOKUP($J6901,ASBVs!$A$2:$AP$1041,21,FALSE)</f>
        <v>-7.0000000000000007E-2</v>
      </c>
      <c r="J6904" s="39">
        <f>VLOOKUP($J6901,ASBVs!$A$2:$AP$1041,31,FALSE)</f>
        <v>0.28999999999999998</v>
      </c>
    </row>
    <row r="6905" spans="2:10" ht="12.6" customHeight="1" x14ac:dyDescent="0.3">
      <c r="B6905" s="29">
        <f>VLOOKUP($J6901,ASBVs!$A$2:$AP$1041,12,FALSE)</f>
        <v>69</v>
      </c>
      <c r="C6905" s="29">
        <f>VLOOKUP($J6901,ASBVs!$A$2:$AP$1041,14,FALSE)</f>
        <v>72</v>
      </c>
      <c r="D6905" s="29">
        <f>VLOOKUP($J6901,ASBVs!$A$2:$AP$1041,16,FALSE)</f>
        <v>61</v>
      </c>
      <c r="E6905" s="29">
        <f>VLOOKUP($J6901,ASBVs!$A$2:$AP$1041,18,FALSE)</f>
        <v>67</v>
      </c>
      <c r="F6905" s="29">
        <f>VLOOKUP($J6901,ASBVs!$A$2:$AP$1041,20,FALSE)</f>
        <v>66</v>
      </c>
      <c r="G6905" s="29">
        <f>VLOOKUP($J6901,ASBVs!$A$2:$AP$1041,42,FALSE)</f>
        <v>53</v>
      </c>
      <c r="H6905" s="29">
        <f>VLOOKUP($J6901,ASBVs!$A$2:$AP$1041,40,FALSE)</f>
        <v>46</v>
      </c>
      <c r="I6905" s="29">
        <f>VLOOKUP($J6901,ASBVs!$A$2:$AP$1041,22,FALSE)</f>
        <v>58</v>
      </c>
      <c r="J6905" s="29">
        <f>VLOOKUP($J6901,ASBVs!$A$2:$AP$1041,32,FALSE)</f>
        <v>51</v>
      </c>
    </row>
    <row r="6906" spans="2:10" ht="12.6" customHeight="1" x14ac:dyDescent="0.3">
      <c r="B6906" s="31" t="s">
        <v>1089</v>
      </c>
      <c r="C6906" s="27" t="s">
        <v>1090</v>
      </c>
      <c r="D6906" s="27" t="s">
        <v>1091</v>
      </c>
      <c r="E6906" s="27" t="s">
        <v>8</v>
      </c>
      <c r="F6906" s="27" t="s">
        <v>6</v>
      </c>
      <c r="G6906" s="27" t="s">
        <v>7</v>
      </c>
      <c r="H6906" s="27" t="s">
        <v>2638</v>
      </c>
      <c r="I6906" s="85" t="s">
        <v>2700</v>
      </c>
      <c r="J6906" s="86"/>
    </row>
    <row r="6907" spans="2:10" ht="12.6" customHeight="1" x14ac:dyDescent="0.3">
      <c r="B6907" s="30">
        <f>VLOOKUP($J6901,ASBVs!$A$2:$AP$1041,33,FALSE)</f>
        <v>0.04</v>
      </c>
      <c r="C6907" s="30">
        <f>VLOOKUP($J6901,ASBVs!$A$2:$AP$1041,35,FALSE)</f>
        <v>0.36</v>
      </c>
      <c r="D6907" s="30">
        <f>VLOOKUP($J6901,ASBVs!$A$2:$AP$1041,37,FALSE)</f>
        <v>-0.01</v>
      </c>
      <c r="E6907" s="32">
        <f>VLOOKUP($J6901,ASBVs!$A$2:$AP$1041,29,FALSE)</f>
        <v>5.21</v>
      </c>
      <c r="F6907" s="32">
        <f>VLOOKUP($J6901,ASBVs!$A$2:$AP$1041,23,FALSE)</f>
        <v>-0.53</v>
      </c>
      <c r="G6907" s="32">
        <f>VLOOKUP($J6901,ASBVs!$A$2:$AP$1041,25,FALSE)</f>
        <v>1.74</v>
      </c>
      <c r="H6907" s="32">
        <f>VLOOKUP($J6901,ASBVs!$A$2:$AP$1041,27,FALSE)</f>
        <v>2.77</v>
      </c>
      <c r="I6907" s="86"/>
      <c r="J6907" s="86"/>
    </row>
    <row r="6908" spans="2:10" ht="12.6" customHeight="1" x14ac:dyDescent="0.3">
      <c r="B6908" s="33">
        <f>VLOOKUP($J6901,ASBVs!$A$2:$AP$1041,34,FALSE)</f>
        <v>41</v>
      </c>
      <c r="C6908" s="33">
        <f>VLOOKUP($J6901,ASBVs!$A$2:$AP$1041,36,FALSE)</f>
        <v>49</v>
      </c>
      <c r="D6908" s="33">
        <f>VLOOKUP($J6901,ASBVs!$A$2:$AP$1041,38,FALSE)</f>
        <v>35</v>
      </c>
      <c r="E6908" s="33">
        <f>VLOOKUP($J6901,ASBVs!$A$2:$AP$1041,30,FALSE)</f>
        <v>61</v>
      </c>
      <c r="F6908" s="33">
        <f>VLOOKUP($J6901,ASBVs!$A$2:$AP$1041,24,FALSE)</f>
        <v>49</v>
      </c>
      <c r="G6908" s="33">
        <f>VLOOKUP($J6901,ASBVs!$A$2:$AP$1041,26,FALSE)</f>
        <v>48</v>
      </c>
      <c r="H6908" s="33">
        <f>VLOOKUP($J6901,ASBVs!$A$2:$AP$1041,28,FALSE)</f>
        <v>54</v>
      </c>
      <c r="I6908" s="99">
        <f>VLOOKUP($J6901,ASBVs!$A$2:$AQ$1041,43,FALSE)</f>
        <v>9.06</v>
      </c>
      <c r="J6908" s="79"/>
    </row>
    <row r="6909" spans="2:10" ht="12.6" customHeight="1" x14ac:dyDescent="0.3">
      <c r="B6909" s="87" t="s">
        <v>2695</v>
      </c>
      <c r="C6909" s="88"/>
      <c r="D6909" s="89" t="s">
        <v>2699</v>
      </c>
      <c r="E6909" s="90"/>
      <c r="F6909" s="91" t="str">
        <f>VLOOKUP($J6901,ASBVs!$A$2:$F$1041,6,FALSE)</f>
        <v xml:space="preserve"> </v>
      </c>
      <c r="G6909" s="34" t="s">
        <v>2669</v>
      </c>
      <c r="H6909" s="35" t="str">
        <f>VLOOKUP($J6901,ASBVs!$A$2:$AU$1041,46,FALSE)</f>
        <v>2</v>
      </c>
      <c r="I6909" s="34" t="s">
        <v>2670</v>
      </c>
      <c r="J6909" s="35" t="str">
        <f>VLOOKUP($J6901,ASBVs!$A$2:$AU$1041,47,FALSE)</f>
        <v>2</v>
      </c>
    </row>
    <row r="6910" spans="2:10" ht="12.6" customHeight="1" x14ac:dyDescent="0.3">
      <c r="B6910" s="93">
        <f>VLOOKUP($J6901,ASBVs!$A$2:$AS$1041,45,FALSE)</f>
        <v>124.93</v>
      </c>
      <c r="C6910" s="94"/>
      <c r="D6910" s="93">
        <f>VLOOKUP($J6901,ASBVs!$A$2:$AS$1041,44,FALSE)</f>
        <v>178.84</v>
      </c>
      <c r="E6910" s="94"/>
      <c r="F6910" s="92"/>
      <c r="G6910" s="34" t="s">
        <v>2671</v>
      </c>
      <c r="H6910" s="35" t="str">
        <f>VLOOKUP($J6901,ASBVs!$A$2:$AW$1041,48,FALSE)</f>
        <v>2</v>
      </c>
      <c r="I6910" s="34" t="s">
        <v>2672</v>
      </c>
      <c r="J6910" s="35">
        <f>VLOOKUP($J6901,ASBVs!$A$2:$AW$1041,49,FALSE)</f>
        <v>3</v>
      </c>
    </row>
    <row r="6911" spans="2:10" ht="12.6" customHeight="1" x14ac:dyDescent="0.3">
      <c r="B6911" s="36" t="s">
        <v>2696</v>
      </c>
      <c r="C6911" s="95" t="str">
        <f>VLOOKUP($J6901,ASBVs!$A$2:$E$1041,5,FALSE)</f>
        <v xml:space="preserve">Individual </v>
      </c>
      <c r="D6911" s="96"/>
      <c r="E6911" s="97" t="s">
        <v>2697</v>
      </c>
      <c r="F6911" s="98"/>
      <c r="G6911" s="74"/>
      <c r="H6911" s="75"/>
      <c r="I6911" s="37" t="s">
        <v>2698</v>
      </c>
      <c r="J6911" s="38"/>
    </row>
    <row r="6913" spans="2:10" ht="12.6" customHeight="1" x14ac:dyDescent="0.3">
      <c r="B6913" s="76" t="s">
        <v>2692</v>
      </c>
      <c r="C6913" s="77"/>
      <c r="D6913" s="20" t="str">
        <f>VLOOKUP($J6913,ASBVs!$A$2:$B$1041,2,FALSE)</f>
        <v>224663</v>
      </c>
      <c r="E6913" s="21"/>
      <c r="F6913" s="22" t="str">
        <f>VLOOKUP($J6913,ASBVs!$A$2:$J$1041,10,FALSE)</f>
        <v>Single</v>
      </c>
      <c r="G6913" s="78" t="str">
        <f>VLOOKUP($J6913,ASBVs!$A$2:$AX$1041,50,FALSE)</f>
        <v xml:space="preserve"> </v>
      </c>
      <c r="H6913" s="79"/>
      <c r="I6913" s="23" t="s">
        <v>2693</v>
      </c>
      <c r="J6913" s="24">
        <v>567</v>
      </c>
    </row>
    <row r="6914" spans="2:10" ht="12.6" customHeight="1" x14ac:dyDescent="0.3">
      <c r="B6914" s="25" t="s">
        <v>2694</v>
      </c>
      <c r="C6914" s="80" t="str">
        <f>VLOOKUP($J6913,ASBVs!$A$2:$H$1041,8,FALSE)</f>
        <v>205728</v>
      </c>
      <c r="D6914" s="80"/>
      <c r="E6914" s="81"/>
      <c r="F6914" s="26" t="s">
        <v>2639</v>
      </c>
      <c r="G6914" s="82">
        <f>VLOOKUP($J6913,ASBVs!$A$2:$I$1041,9,FALSE)</f>
        <v>44709</v>
      </c>
      <c r="H6914" s="83"/>
      <c r="I6914" s="83"/>
      <c r="J6914" s="84"/>
    </row>
    <row r="6915" spans="2:10" ht="12.6" customHeight="1" x14ac:dyDescent="0.3">
      <c r="B6915" s="27" t="s">
        <v>0</v>
      </c>
      <c r="C6915" s="28" t="s">
        <v>1</v>
      </c>
      <c r="D6915" s="28" t="s">
        <v>2</v>
      </c>
      <c r="E6915" s="28" t="s">
        <v>3</v>
      </c>
      <c r="F6915" s="27" t="s">
        <v>4</v>
      </c>
      <c r="G6915" s="28" t="s">
        <v>1093</v>
      </c>
      <c r="H6915" s="28" t="s">
        <v>1092</v>
      </c>
      <c r="I6915" s="28" t="s">
        <v>5</v>
      </c>
      <c r="J6915" s="28" t="s">
        <v>2652</v>
      </c>
    </row>
    <row r="6916" spans="2:10" ht="12.6" customHeight="1" x14ac:dyDescent="0.3">
      <c r="B6916" s="29">
        <f>VLOOKUP($J6913,ASBVs!$A$2:$AP$1041,11,FALSE)</f>
        <v>0.49</v>
      </c>
      <c r="C6916" s="29">
        <f>VLOOKUP($J6913,ASBVs!$A$2:$AP$1041,13,FALSE)</f>
        <v>10.039999999999999</v>
      </c>
      <c r="D6916" s="29">
        <f>VLOOKUP($J6913,ASBVs!$A$2:$AP$1041,15,FALSE)</f>
        <v>17.72</v>
      </c>
      <c r="E6916" s="29">
        <f>VLOOKUP($J6913,ASBVs!$A$2:$AP$1041,17,FALSE)</f>
        <v>0.6</v>
      </c>
      <c r="F6916" s="29">
        <f>VLOOKUP($J6913,ASBVs!$A$2:$AP$1041,19,FALSE)</f>
        <v>2.09</v>
      </c>
      <c r="G6916" s="39">
        <f>VLOOKUP($J6913,ASBVs!$A$2:$AP$1041,41,FALSE)</f>
        <v>0.48</v>
      </c>
      <c r="H6916" s="39">
        <f>VLOOKUP($J6913,ASBVs!$A$2:$AP$1041,39,FALSE)</f>
        <v>0.23</v>
      </c>
      <c r="I6916" s="29">
        <f>VLOOKUP($J6913,ASBVs!$A$2:$AP$1041,21,FALSE)</f>
        <v>0.43</v>
      </c>
      <c r="J6916" s="39">
        <f>VLOOKUP($J6913,ASBVs!$A$2:$AP$1041,31,FALSE)</f>
        <v>0.28999999999999998</v>
      </c>
    </row>
    <row r="6917" spans="2:10" ht="12.6" customHeight="1" x14ac:dyDescent="0.3">
      <c r="B6917" s="29">
        <f>VLOOKUP($J6913,ASBVs!$A$2:$AP$1041,12,FALSE)</f>
        <v>66</v>
      </c>
      <c r="C6917" s="29">
        <f>VLOOKUP($J6913,ASBVs!$A$2:$AP$1041,14,FALSE)</f>
        <v>70</v>
      </c>
      <c r="D6917" s="29">
        <f>VLOOKUP($J6913,ASBVs!$A$2:$AP$1041,16,FALSE)</f>
        <v>59</v>
      </c>
      <c r="E6917" s="29">
        <f>VLOOKUP($J6913,ASBVs!$A$2:$AP$1041,18,FALSE)</f>
        <v>66</v>
      </c>
      <c r="F6917" s="29">
        <f>VLOOKUP($J6913,ASBVs!$A$2:$AP$1041,20,FALSE)</f>
        <v>66</v>
      </c>
      <c r="G6917" s="29">
        <f>VLOOKUP($J6913,ASBVs!$A$2:$AP$1041,42,FALSE)</f>
        <v>53</v>
      </c>
      <c r="H6917" s="29">
        <f>VLOOKUP($J6913,ASBVs!$A$2:$AP$1041,40,FALSE)</f>
        <v>46</v>
      </c>
      <c r="I6917" s="29">
        <f>VLOOKUP($J6913,ASBVs!$A$2:$AP$1041,22,FALSE)</f>
        <v>53</v>
      </c>
      <c r="J6917" s="29">
        <f>VLOOKUP($J6913,ASBVs!$A$2:$AP$1041,32,FALSE)</f>
        <v>51</v>
      </c>
    </row>
    <row r="6918" spans="2:10" ht="12.6" customHeight="1" x14ac:dyDescent="0.3">
      <c r="B6918" s="31" t="s">
        <v>1089</v>
      </c>
      <c r="C6918" s="27" t="s">
        <v>1090</v>
      </c>
      <c r="D6918" s="27" t="s">
        <v>1091</v>
      </c>
      <c r="E6918" s="27" t="s">
        <v>8</v>
      </c>
      <c r="F6918" s="27" t="s">
        <v>6</v>
      </c>
      <c r="G6918" s="27" t="s">
        <v>7</v>
      </c>
      <c r="H6918" s="27" t="s">
        <v>2638</v>
      </c>
      <c r="I6918" s="85" t="s">
        <v>2700</v>
      </c>
      <c r="J6918" s="86"/>
    </row>
    <row r="6919" spans="2:10" ht="12.6" customHeight="1" x14ac:dyDescent="0.3">
      <c r="B6919" s="30">
        <f>VLOOKUP($J6913,ASBVs!$A$2:$AP$1041,33,FALSE)</f>
        <v>0.04</v>
      </c>
      <c r="C6919" s="30">
        <f>VLOOKUP($J6913,ASBVs!$A$2:$AP$1041,35,FALSE)</f>
        <v>0.22</v>
      </c>
      <c r="D6919" s="30">
        <f>VLOOKUP($J6913,ASBVs!$A$2:$AP$1041,37,FALSE)</f>
        <v>0.01</v>
      </c>
      <c r="E6919" s="32">
        <f>VLOOKUP($J6913,ASBVs!$A$2:$AP$1041,29,FALSE)</f>
        <v>4.49</v>
      </c>
      <c r="F6919" s="32">
        <f>VLOOKUP($J6913,ASBVs!$A$2:$AP$1041,23,FALSE)</f>
        <v>-0.54</v>
      </c>
      <c r="G6919" s="32">
        <f>VLOOKUP($J6913,ASBVs!$A$2:$AP$1041,25,FALSE)</f>
        <v>4.93</v>
      </c>
      <c r="H6919" s="32">
        <f>VLOOKUP($J6913,ASBVs!$A$2:$AP$1041,27,FALSE)</f>
        <v>2.31</v>
      </c>
      <c r="I6919" s="86"/>
      <c r="J6919" s="86"/>
    </row>
    <row r="6920" spans="2:10" ht="12.6" customHeight="1" x14ac:dyDescent="0.3">
      <c r="B6920" s="33">
        <f>VLOOKUP($J6913,ASBVs!$A$2:$AP$1041,34,FALSE)</f>
        <v>41</v>
      </c>
      <c r="C6920" s="33">
        <f>VLOOKUP($J6913,ASBVs!$A$2:$AP$1041,36,FALSE)</f>
        <v>49</v>
      </c>
      <c r="D6920" s="33">
        <f>VLOOKUP($J6913,ASBVs!$A$2:$AP$1041,38,FALSE)</f>
        <v>35</v>
      </c>
      <c r="E6920" s="33">
        <f>VLOOKUP($J6913,ASBVs!$A$2:$AP$1041,30,FALSE)</f>
        <v>60</v>
      </c>
      <c r="F6920" s="33">
        <f>VLOOKUP($J6913,ASBVs!$A$2:$AP$1041,24,FALSE)</f>
        <v>45</v>
      </c>
      <c r="G6920" s="33">
        <f>VLOOKUP($J6913,ASBVs!$A$2:$AP$1041,26,FALSE)</f>
        <v>46</v>
      </c>
      <c r="H6920" s="33">
        <f>VLOOKUP($J6913,ASBVs!$A$2:$AP$1041,28,FALSE)</f>
        <v>52</v>
      </c>
      <c r="I6920" s="99">
        <f>VLOOKUP($J6913,ASBVs!$A$2:$AQ$1041,43,FALSE)</f>
        <v>10.469999999999999</v>
      </c>
      <c r="J6920" s="79"/>
    </row>
    <row r="6921" spans="2:10" ht="12.6" customHeight="1" x14ac:dyDescent="0.3">
      <c r="B6921" s="87" t="s">
        <v>2695</v>
      </c>
      <c r="C6921" s="88"/>
      <c r="D6921" s="89" t="s">
        <v>2699</v>
      </c>
      <c r="E6921" s="90"/>
      <c r="F6921" s="91" t="str">
        <f>VLOOKUP($J6913,ASBVs!$A$2:$F$1041,6,FALSE)</f>
        <v xml:space="preserve"> </v>
      </c>
      <c r="G6921" s="34" t="s">
        <v>2669</v>
      </c>
      <c r="H6921" s="35" t="str">
        <f>VLOOKUP($J6913,ASBVs!$A$2:$AU$1041,46,FALSE)</f>
        <v>3</v>
      </c>
      <c r="I6921" s="34" t="s">
        <v>2670</v>
      </c>
      <c r="J6921" s="35" t="str">
        <f>VLOOKUP($J6913,ASBVs!$A$2:$AU$1041,47,FALSE)</f>
        <v>2</v>
      </c>
    </row>
    <row r="6922" spans="2:10" ht="12.6" customHeight="1" x14ac:dyDescent="0.3">
      <c r="B6922" s="93">
        <f>VLOOKUP($J6913,ASBVs!$A$2:$AS$1041,45,FALSE)</f>
        <v>122.17</v>
      </c>
      <c r="C6922" s="94"/>
      <c r="D6922" s="93">
        <f>VLOOKUP($J6913,ASBVs!$A$2:$AS$1041,44,FALSE)</f>
        <v>169.99</v>
      </c>
      <c r="E6922" s="94"/>
      <c r="F6922" s="92"/>
      <c r="G6922" s="34" t="s">
        <v>2671</v>
      </c>
      <c r="H6922" s="35" t="str">
        <f>VLOOKUP($J6913,ASBVs!$A$2:$AW$1041,48,FALSE)</f>
        <v>2</v>
      </c>
      <c r="I6922" s="34" t="s">
        <v>2672</v>
      </c>
      <c r="J6922" s="35">
        <f>VLOOKUP($J6913,ASBVs!$A$2:$AW$1041,49,FALSE)</f>
        <v>3</v>
      </c>
    </row>
    <row r="6923" spans="2:10" ht="12.6" customHeight="1" x14ac:dyDescent="0.3">
      <c r="B6923" s="36" t="s">
        <v>2696</v>
      </c>
      <c r="C6923" s="95" t="str">
        <f>VLOOKUP($J6913,ASBVs!$A$2:$E$1041,5,FALSE)</f>
        <v xml:space="preserve">Individual </v>
      </c>
      <c r="D6923" s="96"/>
      <c r="E6923" s="97" t="s">
        <v>2697</v>
      </c>
      <c r="F6923" s="98"/>
      <c r="G6923" s="74"/>
      <c r="H6923" s="75"/>
      <c r="I6923" s="37" t="s">
        <v>2698</v>
      </c>
      <c r="J6923" s="38"/>
    </row>
    <row r="6925" spans="2:10" ht="12.6" customHeight="1" x14ac:dyDescent="0.3">
      <c r="B6925" s="76" t="s">
        <v>2692</v>
      </c>
      <c r="C6925" s="77"/>
      <c r="D6925" s="20" t="str">
        <f>VLOOKUP($J6925,ASBVs!$A$2:$B$1041,2,FALSE)</f>
        <v>226469</v>
      </c>
      <c r="E6925" s="21"/>
      <c r="F6925" s="22" t="str">
        <f>VLOOKUP($J6925,ASBVs!$A$2:$J$1041,10,FALSE)</f>
        <v>Single</v>
      </c>
      <c r="G6925" s="78" t="str">
        <f>VLOOKUP($J6925,ASBVs!$A$2:$AX$1041,50,FALSE)</f>
        <v xml:space="preserve"> </v>
      </c>
      <c r="H6925" s="79"/>
      <c r="I6925" s="23" t="s">
        <v>2693</v>
      </c>
      <c r="J6925" s="24">
        <v>568</v>
      </c>
    </row>
    <row r="6926" spans="2:10" ht="12.6" customHeight="1" x14ac:dyDescent="0.3">
      <c r="B6926" s="25" t="s">
        <v>2694</v>
      </c>
      <c r="C6926" s="80" t="str">
        <f>VLOOKUP($J6925,ASBVs!$A$2:$H$1041,8,FALSE)</f>
        <v>215404</v>
      </c>
      <c r="D6926" s="80"/>
      <c r="E6926" s="81"/>
      <c r="F6926" s="26" t="s">
        <v>2639</v>
      </c>
      <c r="G6926" s="82">
        <f>VLOOKUP($J6925,ASBVs!$A$2:$I$1041,9,FALSE)</f>
        <v>44734</v>
      </c>
      <c r="H6926" s="83"/>
      <c r="I6926" s="83"/>
      <c r="J6926" s="84"/>
    </row>
    <row r="6927" spans="2:10" ht="12.6" customHeight="1" x14ac:dyDescent="0.3">
      <c r="B6927" s="27" t="s">
        <v>0</v>
      </c>
      <c r="C6927" s="28" t="s">
        <v>1</v>
      </c>
      <c r="D6927" s="28" t="s">
        <v>2</v>
      </c>
      <c r="E6927" s="28" t="s">
        <v>3</v>
      </c>
      <c r="F6927" s="27" t="s">
        <v>4</v>
      </c>
      <c r="G6927" s="28" t="s">
        <v>1093</v>
      </c>
      <c r="H6927" s="28" t="s">
        <v>1092</v>
      </c>
      <c r="I6927" s="28" t="s">
        <v>5</v>
      </c>
      <c r="J6927" s="28" t="s">
        <v>2652</v>
      </c>
    </row>
    <row r="6928" spans="2:10" ht="12.6" customHeight="1" x14ac:dyDescent="0.3">
      <c r="B6928" s="29">
        <f>VLOOKUP($J6925,ASBVs!$A$2:$AP$1041,11,FALSE)</f>
        <v>0.75</v>
      </c>
      <c r="C6928" s="29">
        <f>VLOOKUP($J6925,ASBVs!$A$2:$AP$1041,13,FALSE)</f>
        <v>11.13</v>
      </c>
      <c r="D6928" s="29">
        <f>VLOOKUP($J6925,ASBVs!$A$2:$AP$1041,15,FALSE)</f>
        <v>16.170000000000002</v>
      </c>
      <c r="E6928" s="29">
        <f>VLOOKUP($J6925,ASBVs!$A$2:$AP$1041,17,FALSE)</f>
        <v>-0.03</v>
      </c>
      <c r="F6928" s="29">
        <f>VLOOKUP($J6925,ASBVs!$A$2:$AP$1041,19,FALSE)</f>
        <v>1.73</v>
      </c>
      <c r="G6928" s="39">
        <f>VLOOKUP($J6925,ASBVs!$A$2:$AP$1041,41,FALSE)</f>
        <v>0.38</v>
      </c>
      <c r="H6928" s="39">
        <f>VLOOKUP($J6925,ASBVs!$A$2:$AP$1041,39,FALSE)</f>
        <v>0.15</v>
      </c>
      <c r="I6928" s="29">
        <f>VLOOKUP($J6925,ASBVs!$A$2:$AP$1041,21,FALSE)</f>
        <v>0.54</v>
      </c>
      <c r="J6928" s="39">
        <f>VLOOKUP($J6925,ASBVs!$A$2:$AP$1041,31,FALSE)</f>
        <v>0.27</v>
      </c>
    </row>
    <row r="6929" spans="2:10" ht="12.6" customHeight="1" x14ac:dyDescent="0.3">
      <c r="B6929" s="29">
        <f>VLOOKUP($J6925,ASBVs!$A$2:$AP$1041,12,FALSE)</f>
        <v>63</v>
      </c>
      <c r="C6929" s="29">
        <f>VLOOKUP($J6925,ASBVs!$A$2:$AP$1041,14,FALSE)</f>
        <v>69</v>
      </c>
      <c r="D6929" s="29">
        <f>VLOOKUP($J6925,ASBVs!$A$2:$AP$1041,16,FALSE)</f>
        <v>56</v>
      </c>
      <c r="E6929" s="29">
        <f>VLOOKUP($J6925,ASBVs!$A$2:$AP$1041,18,FALSE)</f>
        <v>62</v>
      </c>
      <c r="F6929" s="29">
        <f>VLOOKUP($J6925,ASBVs!$A$2:$AP$1041,20,FALSE)</f>
        <v>63</v>
      </c>
      <c r="G6929" s="29">
        <f>VLOOKUP($J6925,ASBVs!$A$2:$AP$1041,42,FALSE)</f>
        <v>48</v>
      </c>
      <c r="H6929" s="29">
        <f>VLOOKUP($J6925,ASBVs!$A$2:$AP$1041,40,FALSE)</f>
        <v>42</v>
      </c>
      <c r="I6929" s="29">
        <f>VLOOKUP($J6925,ASBVs!$A$2:$AP$1041,22,FALSE)</f>
        <v>48</v>
      </c>
      <c r="J6929" s="29">
        <f>VLOOKUP($J6925,ASBVs!$A$2:$AP$1041,32,FALSE)</f>
        <v>46</v>
      </c>
    </row>
    <row r="6930" spans="2:10" ht="12.6" customHeight="1" x14ac:dyDescent="0.3">
      <c r="B6930" s="31" t="s">
        <v>1089</v>
      </c>
      <c r="C6930" s="27" t="s">
        <v>1090</v>
      </c>
      <c r="D6930" s="27" t="s">
        <v>1091</v>
      </c>
      <c r="E6930" s="27" t="s">
        <v>8</v>
      </c>
      <c r="F6930" s="27" t="s">
        <v>6</v>
      </c>
      <c r="G6930" s="27" t="s">
        <v>7</v>
      </c>
      <c r="H6930" s="27" t="s">
        <v>2638</v>
      </c>
      <c r="I6930" s="85" t="s">
        <v>2700</v>
      </c>
      <c r="J6930" s="86"/>
    </row>
    <row r="6931" spans="2:10" ht="12.6" customHeight="1" x14ac:dyDescent="0.3">
      <c r="B6931" s="30">
        <f>VLOOKUP($J6925,ASBVs!$A$2:$AP$1041,33,FALSE)</f>
        <v>0.02</v>
      </c>
      <c r="C6931" s="30">
        <f>VLOOKUP($J6925,ASBVs!$A$2:$AP$1041,35,FALSE)</f>
        <v>0.17</v>
      </c>
      <c r="D6931" s="30">
        <f>VLOOKUP($J6925,ASBVs!$A$2:$AP$1041,37,FALSE)</f>
        <v>1E-3</v>
      </c>
      <c r="E6931" s="32">
        <f>VLOOKUP($J6925,ASBVs!$A$2:$AP$1041,29,FALSE)</f>
        <v>5.42</v>
      </c>
      <c r="F6931" s="32">
        <f>VLOOKUP($J6925,ASBVs!$A$2:$AP$1041,23,FALSE)</f>
        <v>-0.43</v>
      </c>
      <c r="G6931" s="32">
        <f>VLOOKUP($J6925,ASBVs!$A$2:$AP$1041,25,FALSE)</f>
        <v>7.28</v>
      </c>
      <c r="H6931" s="32">
        <f>VLOOKUP($J6925,ASBVs!$A$2:$AP$1041,27,FALSE)</f>
        <v>2.14</v>
      </c>
      <c r="I6931" s="86"/>
      <c r="J6931" s="86"/>
    </row>
    <row r="6932" spans="2:10" ht="12.6" customHeight="1" x14ac:dyDescent="0.3">
      <c r="B6932" s="33">
        <f>VLOOKUP($J6925,ASBVs!$A$2:$AP$1041,34,FALSE)</f>
        <v>38</v>
      </c>
      <c r="C6932" s="33">
        <f>VLOOKUP($J6925,ASBVs!$A$2:$AP$1041,36,FALSE)</f>
        <v>45</v>
      </c>
      <c r="D6932" s="33">
        <f>VLOOKUP($J6925,ASBVs!$A$2:$AP$1041,38,FALSE)</f>
        <v>33</v>
      </c>
      <c r="E6932" s="33">
        <f>VLOOKUP($J6925,ASBVs!$A$2:$AP$1041,30,FALSE)</f>
        <v>58</v>
      </c>
      <c r="F6932" s="33">
        <f>VLOOKUP($J6925,ASBVs!$A$2:$AP$1041,24,FALSE)</f>
        <v>44</v>
      </c>
      <c r="G6932" s="33">
        <f>VLOOKUP($J6925,ASBVs!$A$2:$AP$1041,26,FALSE)</f>
        <v>44</v>
      </c>
      <c r="H6932" s="33">
        <f>VLOOKUP($J6925,ASBVs!$A$2:$AP$1041,28,FALSE)</f>
        <v>47</v>
      </c>
      <c r="I6932" s="99">
        <f>VLOOKUP($J6925,ASBVs!$A$2:$AQ$1041,43,FALSE)</f>
        <v>11.670000000000002</v>
      </c>
      <c r="J6932" s="79"/>
    </row>
    <row r="6933" spans="2:10" ht="12.6" customHeight="1" x14ac:dyDescent="0.3">
      <c r="B6933" s="87" t="s">
        <v>2695</v>
      </c>
      <c r="C6933" s="88"/>
      <c r="D6933" s="89" t="s">
        <v>2699</v>
      </c>
      <c r="E6933" s="90"/>
      <c r="F6933" s="91" t="str">
        <f>VLOOKUP($J6925,ASBVs!$A$2:$F$1041,6,FALSE)</f>
        <v xml:space="preserve"> </v>
      </c>
      <c r="G6933" s="34" t="s">
        <v>2669</v>
      </c>
      <c r="H6933" s="35" t="str">
        <f>VLOOKUP($J6925,ASBVs!$A$2:$AU$1041,46,FALSE)</f>
        <v>2</v>
      </c>
      <c r="I6933" s="34" t="s">
        <v>2670</v>
      </c>
      <c r="J6933" s="35" t="str">
        <f>VLOOKUP($J6925,ASBVs!$A$2:$AU$1041,47,FALSE)</f>
        <v>2</v>
      </c>
    </row>
    <row r="6934" spans="2:10" ht="12.6" customHeight="1" x14ac:dyDescent="0.3">
      <c r="B6934" s="93">
        <f>VLOOKUP($J6925,ASBVs!$A$2:$AS$1041,45,FALSE)</f>
        <v>123.86</v>
      </c>
      <c r="C6934" s="94"/>
      <c r="D6934" s="93">
        <f>VLOOKUP($J6925,ASBVs!$A$2:$AS$1041,44,FALSE)</f>
        <v>162.5</v>
      </c>
      <c r="E6934" s="94"/>
      <c r="F6934" s="92"/>
      <c r="G6934" s="34" t="s">
        <v>2671</v>
      </c>
      <c r="H6934" s="35" t="str">
        <f>VLOOKUP($J6925,ASBVs!$A$2:$AW$1041,48,FALSE)</f>
        <v>3</v>
      </c>
      <c r="I6934" s="34" t="s">
        <v>2672</v>
      </c>
      <c r="J6934" s="35">
        <f>VLOOKUP($J6925,ASBVs!$A$2:$AW$1041,49,FALSE)</f>
        <v>4</v>
      </c>
    </row>
    <row r="6935" spans="2:10" ht="12.6" customHeight="1" x14ac:dyDescent="0.3">
      <c r="B6935" s="36" t="s">
        <v>2696</v>
      </c>
      <c r="C6935" s="95" t="str">
        <f>VLOOKUP($J6925,ASBVs!$A$2:$E$1041,5,FALSE)</f>
        <v xml:space="preserve">Individual </v>
      </c>
      <c r="D6935" s="96"/>
      <c r="E6935" s="97" t="s">
        <v>2697</v>
      </c>
      <c r="F6935" s="98"/>
      <c r="G6935" s="74"/>
      <c r="H6935" s="75"/>
      <c r="I6935" s="37" t="s">
        <v>2698</v>
      </c>
      <c r="J6935" s="38"/>
    </row>
    <row r="6937" spans="2:10" ht="12.6" customHeight="1" x14ac:dyDescent="0.3">
      <c r="B6937" s="76" t="s">
        <v>2692</v>
      </c>
      <c r="C6937" s="77"/>
      <c r="D6937" s="20" t="str">
        <f>VLOOKUP($J6937,ASBVs!$A$2:$B$1041,2,FALSE)</f>
        <v>224443</v>
      </c>
      <c r="E6937" s="21"/>
      <c r="F6937" s="22" t="str">
        <f>VLOOKUP($J6937,ASBVs!$A$2:$J$1041,10,FALSE)</f>
        <v>Single</v>
      </c>
      <c r="G6937" s="78" t="str">
        <f>VLOOKUP($J6937,ASBVs!$A$2:$AX$1041,50,FALSE)</f>
        <v xml:space="preserve"> </v>
      </c>
      <c r="H6937" s="79"/>
      <c r="I6937" s="23" t="s">
        <v>2693</v>
      </c>
      <c r="J6937" s="24">
        <v>569</v>
      </c>
    </row>
    <row r="6938" spans="2:10" ht="12.6" customHeight="1" x14ac:dyDescent="0.3">
      <c r="B6938" s="25" t="s">
        <v>2694</v>
      </c>
      <c r="C6938" s="80" t="str">
        <f>VLOOKUP($J6937,ASBVs!$A$2:$H$1041,8,FALSE)</f>
        <v>218959</v>
      </c>
      <c r="D6938" s="80"/>
      <c r="E6938" s="81"/>
      <c r="F6938" s="26" t="s">
        <v>2639</v>
      </c>
      <c r="G6938" s="82">
        <f>VLOOKUP($J6937,ASBVs!$A$2:$I$1041,9,FALSE)</f>
        <v>44708</v>
      </c>
      <c r="H6938" s="83"/>
      <c r="I6938" s="83"/>
      <c r="J6938" s="84"/>
    </row>
    <row r="6939" spans="2:10" ht="12.6" customHeight="1" x14ac:dyDescent="0.3">
      <c r="B6939" s="27" t="s">
        <v>0</v>
      </c>
      <c r="C6939" s="28" t="s">
        <v>1</v>
      </c>
      <c r="D6939" s="28" t="s">
        <v>2</v>
      </c>
      <c r="E6939" s="28" t="s">
        <v>3</v>
      </c>
      <c r="F6939" s="27" t="s">
        <v>4</v>
      </c>
      <c r="G6939" s="28" t="s">
        <v>1093</v>
      </c>
      <c r="H6939" s="28" t="s">
        <v>1092</v>
      </c>
      <c r="I6939" s="28" t="s">
        <v>5</v>
      </c>
      <c r="J6939" s="28" t="s">
        <v>2652</v>
      </c>
    </row>
    <row r="6940" spans="2:10" ht="12.6" customHeight="1" x14ac:dyDescent="0.3">
      <c r="B6940" s="29">
        <f>VLOOKUP($J6937,ASBVs!$A$2:$AP$1041,11,FALSE)</f>
        <v>0.43</v>
      </c>
      <c r="C6940" s="29">
        <f>VLOOKUP($J6937,ASBVs!$A$2:$AP$1041,13,FALSE)</f>
        <v>9</v>
      </c>
      <c r="D6940" s="29">
        <f>VLOOKUP($J6937,ASBVs!$A$2:$AP$1041,15,FALSE)</f>
        <v>14.09</v>
      </c>
      <c r="E6940" s="29">
        <f>VLOOKUP($J6937,ASBVs!$A$2:$AP$1041,17,FALSE)</f>
        <v>-0.27</v>
      </c>
      <c r="F6940" s="29">
        <f>VLOOKUP($J6937,ASBVs!$A$2:$AP$1041,19,FALSE)</f>
        <v>2.13</v>
      </c>
      <c r="G6940" s="39">
        <f>VLOOKUP($J6937,ASBVs!$A$2:$AP$1041,41,FALSE)</f>
        <v>0.44</v>
      </c>
      <c r="H6940" s="39">
        <f>VLOOKUP($J6937,ASBVs!$A$2:$AP$1041,39,FALSE)</f>
        <v>0.2</v>
      </c>
      <c r="I6940" s="29">
        <f>VLOOKUP($J6937,ASBVs!$A$2:$AP$1041,21,FALSE)</f>
        <v>0.86</v>
      </c>
      <c r="J6940" s="39">
        <f>VLOOKUP($J6937,ASBVs!$A$2:$AP$1041,31,FALSE)</f>
        <v>0.3</v>
      </c>
    </row>
    <row r="6941" spans="2:10" ht="12.6" customHeight="1" x14ac:dyDescent="0.3">
      <c r="B6941" s="29">
        <f>VLOOKUP($J6937,ASBVs!$A$2:$AP$1041,12,FALSE)</f>
        <v>65</v>
      </c>
      <c r="C6941" s="29">
        <f>VLOOKUP($J6937,ASBVs!$A$2:$AP$1041,14,FALSE)</f>
        <v>70</v>
      </c>
      <c r="D6941" s="29">
        <f>VLOOKUP($J6937,ASBVs!$A$2:$AP$1041,16,FALSE)</f>
        <v>58</v>
      </c>
      <c r="E6941" s="29">
        <f>VLOOKUP($J6937,ASBVs!$A$2:$AP$1041,18,FALSE)</f>
        <v>64</v>
      </c>
      <c r="F6941" s="29">
        <f>VLOOKUP($J6937,ASBVs!$A$2:$AP$1041,20,FALSE)</f>
        <v>65</v>
      </c>
      <c r="G6941" s="29">
        <f>VLOOKUP($J6937,ASBVs!$A$2:$AP$1041,42,FALSE)</f>
        <v>54</v>
      </c>
      <c r="H6941" s="29">
        <f>VLOOKUP($J6937,ASBVs!$A$2:$AP$1041,40,FALSE)</f>
        <v>47</v>
      </c>
      <c r="I6941" s="29">
        <f>VLOOKUP($J6937,ASBVs!$A$2:$AP$1041,22,FALSE)</f>
        <v>54</v>
      </c>
      <c r="J6941" s="29">
        <f>VLOOKUP($J6937,ASBVs!$A$2:$AP$1041,32,FALSE)</f>
        <v>52</v>
      </c>
    </row>
    <row r="6942" spans="2:10" ht="12.6" customHeight="1" x14ac:dyDescent="0.3">
      <c r="B6942" s="31" t="s">
        <v>1089</v>
      </c>
      <c r="C6942" s="27" t="s">
        <v>1090</v>
      </c>
      <c r="D6942" s="27" t="s">
        <v>1091</v>
      </c>
      <c r="E6942" s="27" t="s">
        <v>8</v>
      </c>
      <c r="F6942" s="27" t="s">
        <v>6</v>
      </c>
      <c r="G6942" s="27" t="s">
        <v>7</v>
      </c>
      <c r="H6942" s="27" t="s">
        <v>2638</v>
      </c>
      <c r="I6942" s="85" t="s">
        <v>2700</v>
      </c>
      <c r="J6942" s="86"/>
    </row>
    <row r="6943" spans="2:10" ht="12.6" customHeight="1" x14ac:dyDescent="0.3">
      <c r="B6943" s="30">
        <f>VLOOKUP($J6937,ASBVs!$A$2:$AP$1041,33,FALSE)</f>
        <v>0.03</v>
      </c>
      <c r="C6943" s="30">
        <f>VLOOKUP($J6937,ASBVs!$A$2:$AP$1041,35,FALSE)</f>
        <v>0.15</v>
      </c>
      <c r="D6943" s="30">
        <f>VLOOKUP($J6937,ASBVs!$A$2:$AP$1041,37,FALSE)</f>
        <v>0.03</v>
      </c>
      <c r="E6943" s="32">
        <f>VLOOKUP($J6937,ASBVs!$A$2:$AP$1041,29,FALSE)</f>
        <v>5.41</v>
      </c>
      <c r="F6943" s="32">
        <f>VLOOKUP($J6937,ASBVs!$A$2:$AP$1041,23,FALSE)</f>
        <v>-0.62</v>
      </c>
      <c r="G6943" s="32">
        <f>VLOOKUP($J6937,ASBVs!$A$2:$AP$1041,25,FALSE)</f>
        <v>6.22</v>
      </c>
      <c r="H6943" s="32">
        <f>VLOOKUP($J6937,ASBVs!$A$2:$AP$1041,27,FALSE)</f>
        <v>2.12</v>
      </c>
      <c r="I6943" s="86"/>
      <c r="J6943" s="86"/>
    </row>
    <row r="6944" spans="2:10" ht="12.6" customHeight="1" x14ac:dyDescent="0.3">
      <c r="B6944" s="33">
        <f>VLOOKUP($J6937,ASBVs!$A$2:$AP$1041,34,FALSE)</f>
        <v>43</v>
      </c>
      <c r="C6944" s="33">
        <f>VLOOKUP($J6937,ASBVs!$A$2:$AP$1041,36,FALSE)</f>
        <v>50</v>
      </c>
      <c r="D6944" s="33">
        <f>VLOOKUP($J6937,ASBVs!$A$2:$AP$1041,38,FALSE)</f>
        <v>38</v>
      </c>
      <c r="E6944" s="33">
        <f>VLOOKUP($J6937,ASBVs!$A$2:$AP$1041,30,FALSE)</f>
        <v>60</v>
      </c>
      <c r="F6944" s="33">
        <f>VLOOKUP($J6937,ASBVs!$A$2:$AP$1041,24,FALSE)</f>
        <v>48</v>
      </c>
      <c r="G6944" s="33">
        <f>VLOOKUP($J6937,ASBVs!$A$2:$AP$1041,26,FALSE)</f>
        <v>48</v>
      </c>
      <c r="H6944" s="33">
        <f>VLOOKUP($J6937,ASBVs!$A$2:$AP$1041,28,FALSE)</f>
        <v>51</v>
      </c>
      <c r="I6944" s="99">
        <f>VLOOKUP($J6937,ASBVs!$A$2:$AQ$1041,43,FALSE)</f>
        <v>9.86</v>
      </c>
      <c r="J6944" s="79"/>
    </row>
    <row r="6945" spans="2:10" ht="12.6" customHeight="1" x14ac:dyDescent="0.3">
      <c r="B6945" s="87" t="s">
        <v>2695</v>
      </c>
      <c r="C6945" s="88"/>
      <c r="D6945" s="89" t="s">
        <v>2699</v>
      </c>
      <c r="E6945" s="90"/>
      <c r="F6945" s="91" t="str">
        <f>VLOOKUP($J6937,ASBVs!$A$2:$F$1041,6,FALSE)</f>
        <v xml:space="preserve"> </v>
      </c>
      <c r="G6945" s="34" t="s">
        <v>2669</v>
      </c>
      <c r="H6945" s="35" t="str">
        <f>VLOOKUP($J6937,ASBVs!$A$2:$AU$1041,46,FALSE)</f>
        <v>2</v>
      </c>
      <c r="I6945" s="34" t="s">
        <v>2670</v>
      </c>
      <c r="J6945" s="35" t="str">
        <f>VLOOKUP($J6937,ASBVs!$A$2:$AU$1041,47,FALSE)</f>
        <v>1</v>
      </c>
    </row>
    <row r="6946" spans="2:10" ht="12.6" customHeight="1" x14ac:dyDescent="0.3">
      <c r="B6946" s="93">
        <f>VLOOKUP($J6937,ASBVs!$A$2:$AS$1041,45,FALSE)</f>
        <v>122.34</v>
      </c>
      <c r="C6946" s="94"/>
      <c r="D6946" s="93">
        <f>VLOOKUP($J6937,ASBVs!$A$2:$AS$1041,44,FALSE)</f>
        <v>162.53</v>
      </c>
      <c r="E6946" s="94"/>
      <c r="F6946" s="92"/>
      <c r="G6946" s="34" t="s">
        <v>2671</v>
      </c>
      <c r="H6946" s="35" t="str">
        <f>VLOOKUP($J6937,ASBVs!$A$2:$AW$1041,48,FALSE)</f>
        <v>2</v>
      </c>
      <c r="I6946" s="34" t="s">
        <v>2672</v>
      </c>
      <c r="J6946" s="35">
        <f>VLOOKUP($J6937,ASBVs!$A$2:$AW$1041,49,FALSE)</f>
        <v>3</v>
      </c>
    </row>
    <row r="6947" spans="2:10" ht="12.6" customHeight="1" x14ac:dyDescent="0.3">
      <c r="B6947" s="36" t="s">
        <v>2696</v>
      </c>
      <c r="C6947" s="95" t="str">
        <f>VLOOKUP($J6937,ASBVs!$A$2:$E$1041,5,FALSE)</f>
        <v xml:space="preserve">Individual </v>
      </c>
      <c r="D6947" s="96"/>
      <c r="E6947" s="97" t="s">
        <v>2697</v>
      </c>
      <c r="F6947" s="98"/>
      <c r="G6947" s="74"/>
      <c r="H6947" s="75"/>
      <c r="I6947" s="37" t="s">
        <v>2698</v>
      </c>
      <c r="J6947" s="38"/>
    </row>
    <row r="6949" spans="2:10" ht="12.6" customHeight="1" x14ac:dyDescent="0.3">
      <c r="B6949" s="76" t="s">
        <v>2692</v>
      </c>
      <c r="C6949" s="77"/>
      <c r="D6949" s="20" t="str">
        <f>VLOOKUP($J6949,ASBVs!$A$2:$B$1041,2,FALSE)</f>
        <v>224672</v>
      </c>
      <c r="E6949" s="21"/>
      <c r="F6949" s="22" t="str">
        <f>VLOOKUP($J6949,ASBVs!$A$2:$J$1041,10,FALSE)</f>
        <v>Twin</v>
      </c>
      <c r="G6949" s="78" t="str">
        <f>VLOOKUP($J6949,ASBVs!$A$2:$AX$1041,50,FALSE)</f>
        <v xml:space="preserve"> </v>
      </c>
      <c r="H6949" s="79"/>
      <c r="I6949" s="23" t="s">
        <v>2693</v>
      </c>
      <c r="J6949" s="24">
        <v>570</v>
      </c>
    </row>
    <row r="6950" spans="2:10" ht="12.6" customHeight="1" x14ac:dyDescent="0.3">
      <c r="B6950" s="25" t="s">
        <v>2694</v>
      </c>
      <c r="C6950" s="80" t="str">
        <f>VLOOKUP($J6949,ASBVs!$A$2:$H$1041,8,FALSE)</f>
        <v>205728</v>
      </c>
      <c r="D6950" s="80"/>
      <c r="E6950" s="81"/>
      <c r="F6950" s="26" t="s">
        <v>2639</v>
      </c>
      <c r="G6950" s="82">
        <f>VLOOKUP($J6949,ASBVs!$A$2:$I$1041,9,FALSE)</f>
        <v>44709</v>
      </c>
      <c r="H6950" s="83"/>
      <c r="I6950" s="83"/>
      <c r="J6950" s="84"/>
    </row>
    <row r="6951" spans="2:10" ht="12.6" customHeight="1" x14ac:dyDescent="0.3">
      <c r="B6951" s="27" t="s">
        <v>0</v>
      </c>
      <c r="C6951" s="28" t="s">
        <v>1</v>
      </c>
      <c r="D6951" s="28" t="s">
        <v>2</v>
      </c>
      <c r="E6951" s="28" t="s">
        <v>3</v>
      </c>
      <c r="F6951" s="27" t="s">
        <v>4</v>
      </c>
      <c r="G6951" s="28" t="s">
        <v>1093</v>
      </c>
      <c r="H6951" s="28" t="s">
        <v>1092</v>
      </c>
      <c r="I6951" s="28" t="s">
        <v>5</v>
      </c>
      <c r="J6951" s="28" t="s">
        <v>2652</v>
      </c>
    </row>
    <row r="6952" spans="2:10" ht="12.6" customHeight="1" x14ac:dyDescent="0.3">
      <c r="B6952" s="29">
        <f>VLOOKUP($J6949,ASBVs!$A$2:$AP$1041,11,FALSE)</f>
        <v>0.54</v>
      </c>
      <c r="C6952" s="29">
        <f>VLOOKUP($J6949,ASBVs!$A$2:$AP$1041,13,FALSE)</f>
        <v>10.81</v>
      </c>
      <c r="D6952" s="29">
        <f>VLOOKUP($J6949,ASBVs!$A$2:$AP$1041,15,FALSE)</f>
        <v>20.93</v>
      </c>
      <c r="E6952" s="29">
        <f>VLOOKUP($J6949,ASBVs!$A$2:$AP$1041,17,FALSE)</f>
        <v>0.26</v>
      </c>
      <c r="F6952" s="29">
        <f>VLOOKUP($J6949,ASBVs!$A$2:$AP$1041,19,FALSE)</f>
        <v>3.04</v>
      </c>
      <c r="G6952" s="39">
        <f>VLOOKUP($J6949,ASBVs!$A$2:$AP$1041,41,FALSE)</f>
        <v>0.45</v>
      </c>
      <c r="H6952" s="39">
        <f>VLOOKUP($J6949,ASBVs!$A$2:$AP$1041,39,FALSE)</f>
        <v>0.22</v>
      </c>
      <c r="I6952" s="29">
        <f>VLOOKUP($J6949,ASBVs!$A$2:$AP$1041,21,FALSE)</f>
        <v>0.24</v>
      </c>
      <c r="J6952" s="39">
        <f>VLOOKUP($J6949,ASBVs!$A$2:$AP$1041,31,FALSE)</f>
        <v>0.26</v>
      </c>
    </row>
    <row r="6953" spans="2:10" ht="12.6" customHeight="1" x14ac:dyDescent="0.3">
      <c r="B6953" s="29">
        <f>VLOOKUP($J6949,ASBVs!$A$2:$AP$1041,12,FALSE)</f>
        <v>66</v>
      </c>
      <c r="C6953" s="29">
        <f>VLOOKUP($J6949,ASBVs!$A$2:$AP$1041,14,FALSE)</f>
        <v>70</v>
      </c>
      <c r="D6953" s="29">
        <f>VLOOKUP($J6949,ASBVs!$A$2:$AP$1041,16,FALSE)</f>
        <v>59</v>
      </c>
      <c r="E6953" s="29">
        <f>VLOOKUP($J6949,ASBVs!$A$2:$AP$1041,18,FALSE)</f>
        <v>65</v>
      </c>
      <c r="F6953" s="29">
        <f>VLOOKUP($J6949,ASBVs!$A$2:$AP$1041,20,FALSE)</f>
        <v>66</v>
      </c>
      <c r="G6953" s="29">
        <f>VLOOKUP($J6949,ASBVs!$A$2:$AP$1041,42,FALSE)</f>
        <v>53</v>
      </c>
      <c r="H6953" s="29">
        <f>VLOOKUP($J6949,ASBVs!$A$2:$AP$1041,40,FALSE)</f>
        <v>46</v>
      </c>
      <c r="I6953" s="29">
        <f>VLOOKUP($J6949,ASBVs!$A$2:$AP$1041,22,FALSE)</f>
        <v>54</v>
      </c>
      <c r="J6953" s="29">
        <f>VLOOKUP($J6949,ASBVs!$A$2:$AP$1041,32,FALSE)</f>
        <v>51</v>
      </c>
    </row>
    <row r="6954" spans="2:10" ht="12.6" customHeight="1" x14ac:dyDescent="0.3">
      <c r="B6954" s="31" t="s">
        <v>1089</v>
      </c>
      <c r="C6954" s="27" t="s">
        <v>1090</v>
      </c>
      <c r="D6954" s="27" t="s">
        <v>1091</v>
      </c>
      <c r="E6954" s="27" t="s">
        <v>8</v>
      </c>
      <c r="F6954" s="27" t="s">
        <v>6</v>
      </c>
      <c r="G6954" s="27" t="s">
        <v>7</v>
      </c>
      <c r="H6954" s="27" t="s">
        <v>2638</v>
      </c>
      <c r="I6954" s="85" t="s">
        <v>2700</v>
      </c>
      <c r="J6954" s="86"/>
    </row>
    <row r="6955" spans="2:10" ht="12.6" customHeight="1" x14ac:dyDescent="0.3">
      <c r="B6955" s="30">
        <f>VLOOKUP($J6949,ASBVs!$A$2:$AP$1041,33,FALSE)</f>
        <v>0.03</v>
      </c>
      <c r="C6955" s="30">
        <f>VLOOKUP($J6949,ASBVs!$A$2:$AP$1041,35,FALSE)</f>
        <v>0.27</v>
      </c>
      <c r="D6955" s="30">
        <f>VLOOKUP($J6949,ASBVs!$A$2:$AP$1041,37,FALSE)</f>
        <v>-0.01</v>
      </c>
      <c r="E6955" s="32">
        <f>VLOOKUP($J6949,ASBVs!$A$2:$AP$1041,29,FALSE)</f>
        <v>5.57</v>
      </c>
      <c r="F6955" s="32">
        <f>VLOOKUP($J6949,ASBVs!$A$2:$AP$1041,23,FALSE)</f>
        <v>-0.45</v>
      </c>
      <c r="G6955" s="32">
        <f>VLOOKUP($J6949,ASBVs!$A$2:$AP$1041,25,FALSE)</f>
        <v>4.9800000000000004</v>
      </c>
      <c r="H6955" s="32">
        <f>VLOOKUP($J6949,ASBVs!$A$2:$AP$1041,27,FALSE)</f>
        <v>3.42</v>
      </c>
      <c r="I6955" s="86"/>
      <c r="J6955" s="86"/>
    </row>
    <row r="6956" spans="2:10" ht="12.6" customHeight="1" x14ac:dyDescent="0.3">
      <c r="B6956" s="33">
        <f>VLOOKUP($J6949,ASBVs!$A$2:$AP$1041,34,FALSE)</f>
        <v>42</v>
      </c>
      <c r="C6956" s="33">
        <f>VLOOKUP($J6949,ASBVs!$A$2:$AP$1041,36,FALSE)</f>
        <v>49</v>
      </c>
      <c r="D6956" s="33">
        <f>VLOOKUP($J6949,ASBVs!$A$2:$AP$1041,38,FALSE)</f>
        <v>36</v>
      </c>
      <c r="E6956" s="33">
        <f>VLOOKUP($J6949,ASBVs!$A$2:$AP$1041,30,FALSE)</f>
        <v>60</v>
      </c>
      <c r="F6956" s="33">
        <f>VLOOKUP($J6949,ASBVs!$A$2:$AP$1041,24,FALSE)</f>
        <v>47</v>
      </c>
      <c r="G6956" s="33">
        <f>VLOOKUP($J6949,ASBVs!$A$2:$AP$1041,26,FALSE)</f>
        <v>47</v>
      </c>
      <c r="H6956" s="33">
        <f>VLOOKUP($J6949,ASBVs!$A$2:$AP$1041,28,FALSE)</f>
        <v>52</v>
      </c>
      <c r="I6956" s="99">
        <f>VLOOKUP($J6949,ASBVs!$A$2:$AQ$1041,43,FALSE)</f>
        <v>11.05</v>
      </c>
      <c r="J6956" s="79"/>
    </row>
    <row r="6957" spans="2:10" ht="12.6" customHeight="1" x14ac:dyDescent="0.3">
      <c r="B6957" s="87" t="s">
        <v>2695</v>
      </c>
      <c r="C6957" s="88"/>
      <c r="D6957" s="89" t="s">
        <v>2699</v>
      </c>
      <c r="E6957" s="90"/>
      <c r="F6957" s="91" t="str">
        <f>VLOOKUP($J6949,ASBVs!$A$2:$F$1041,6,FALSE)</f>
        <v xml:space="preserve"> </v>
      </c>
      <c r="G6957" s="34" t="s">
        <v>2669</v>
      </c>
      <c r="H6957" s="35" t="str">
        <f>VLOOKUP($J6949,ASBVs!$A$2:$AU$1041,46,FALSE)</f>
        <v>3</v>
      </c>
      <c r="I6957" s="34" t="s">
        <v>2670</v>
      </c>
      <c r="J6957" s="35" t="str">
        <f>VLOOKUP($J6949,ASBVs!$A$2:$AU$1041,47,FALSE)</f>
        <v>2</v>
      </c>
    </row>
    <row r="6958" spans="2:10" ht="12.6" customHeight="1" x14ac:dyDescent="0.3">
      <c r="B6958" s="93">
        <f>VLOOKUP($J6949,ASBVs!$A$2:$AS$1041,45,FALSE)</f>
        <v>122.69</v>
      </c>
      <c r="C6958" s="94"/>
      <c r="D6958" s="93">
        <f>VLOOKUP($J6949,ASBVs!$A$2:$AS$1041,44,FALSE)</f>
        <v>172.96</v>
      </c>
      <c r="E6958" s="94"/>
      <c r="F6958" s="92"/>
      <c r="G6958" s="34" t="s">
        <v>2671</v>
      </c>
      <c r="H6958" s="35" t="str">
        <f>VLOOKUP($J6949,ASBVs!$A$2:$AW$1041,48,FALSE)</f>
        <v>2</v>
      </c>
      <c r="I6958" s="34" t="s">
        <v>2672</v>
      </c>
      <c r="J6958" s="35">
        <f>VLOOKUP($J6949,ASBVs!$A$2:$AW$1041,49,FALSE)</f>
        <v>3</v>
      </c>
    </row>
    <row r="6959" spans="2:10" ht="12.6" customHeight="1" x14ac:dyDescent="0.3">
      <c r="B6959" s="36" t="s">
        <v>2696</v>
      </c>
      <c r="C6959" s="95" t="str">
        <f>VLOOKUP($J6949,ASBVs!$A$2:$E$1041,5,FALSE)</f>
        <v xml:space="preserve">Individual </v>
      </c>
      <c r="D6959" s="96"/>
      <c r="E6959" s="97" t="s">
        <v>2697</v>
      </c>
      <c r="F6959" s="98"/>
      <c r="G6959" s="74"/>
      <c r="H6959" s="75"/>
      <c r="I6959" s="37" t="s">
        <v>2698</v>
      </c>
      <c r="J6959" s="38"/>
    </row>
    <row r="6961" spans="2:10" ht="12.6" customHeight="1" x14ac:dyDescent="0.3">
      <c r="B6961" s="76" t="s">
        <v>2692</v>
      </c>
      <c r="C6961" s="77"/>
      <c r="D6961" s="20" t="str">
        <f>VLOOKUP($J6961,ASBVs!$A$2:$B$1041,2,FALSE)</f>
        <v>223597</v>
      </c>
      <c r="E6961" s="21"/>
      <c r="F6961" s="22" t="str">
        <f>VLOOKUP($J6961,ASBVs!$A$2:$J$1041,10,FALSE)</f>
        <v>Twin</v>
      </c>
      <c r="G6961" s="78" t="str">
        <f>VLOOKUP($J6961,ASBVs!$A$2:$AX$1041,50,FALSE)</f>
        <v xml:space="preserve"> </v>
      </c>
      <c r="H6961" s="79"/>
      <c r="I6961" s="23" t="s">
        <v>2693</v>
      </c>
      <c r="J6961" s="24">
        <v>571</v>
      </c>
    </row>
    <row r="6962" spans="2:10" ht="12.6" customHeight="1" x14ac:dyDescent="0.3">
      <c r="B6962" s="25" t="s">
        <v>2694</v>
      </c>
      <c r="C6962" s="80" t="str">
        <f>VLOOKUP($J6961,ASBVs!$A$2:$H$1041,8,FALSE)</f>
        <v>206625</v>
      </c>
      <c r="D6962" s="80"/>
      <c r="E6962" s="81"/>
      <c r="F6962" s="26" t="s">
        <v>2639</v>
      </c>
      <c r="G6962" s="82">
        <f>VLOOKUP($J6961,ASBVs!$A$2:$I$1041,9,FALSE)</f>
        <v>44701</v>
      </c>
      <c r="H6962" s="83"/>
      <c r="I6962" s="83"/>
      <c r="J6962" s="84"/>
    </row>
    <row r="6963" spans="2:10" ht="12.6" customHeight="1" x14ac:dyDescent="0.3">
      <c r="B6963" s="27" t="s">
        <v>0</v>
      </c>
      <c r="C6963" s="28" t="s">
        <v>1</v>
      </c>
      <c r="D6963" s="28" t="s">
        <v>2</v>
      </c>
      <c r="E6963" s="28" t="s">
        <v>3</v>
      </c>
      <c r="F6963" s="27" t="s">
        <v>4</v>
      </c>
      <c r="G6963" s="28" t="s">
        <v>1093</v>
      </c>
      <c r="H6963" s="28" t="s">
        <v>1092</v>
      </c>
      <c r="I6963" s="28" t="s">
        <v>5</v>
      </c>
      <c r="J6963" s="28" t="s">
        <v>2652</v>
      </c>
    </row>
    <row r="6964" spans="2:10" ht="12.6" customHeight="1" x14ac:dyDescent="0.3">
      <c r="B6964" s="29">
        <f>VLOOKUP($J6961,ASBVs!$A$2:$AP$1041,11,FALSE)</f>
        <v>0.55000000000000004</v>
      </c>
      <c r="C6964" s="29">
        <f>VLOOKUP($J6961,ASBVs!$A$2:$AP$1041,13,FALSE)</f>
        <v>9.6</v>
      </c>
      <c r="D6964" s="29">
        <f>VLOOKUP($J6961,ASBVs!$A$2:$AP$1041,15,FALSE)</f>
        <v>15.01</v>
      </c>
      <c r="E6964" s="29">
        <f>VLOOKUP($J6961,ASBVs!$A$2:$AP$1041,17,FALSE)</f>
        <v>-0.59</v>
      </c>
      <c r="F6964" s="29">
        <f>VLOOKUP($J6961,ASBVs!$A$2:$AP$1041,19,FALSE)</f>
        <v>1.21</v>
      </c>
      <c r="G6964" s="39">
        <f>VLOOKUP($J6961,ASBVs!$A$2:$AP$1041,41,FALSE)</f>
        <v>0.38</v>
      </c>
      <c r="H6964" s="39">
        <f>VLOOKUP($J6961,ASBVs!$A$2:$AP$1041,39,FALSE)</f>
        <v>0.21</v>
      </c>
      <c r="I6964" s="29">
        <f>VLOOKUP($J6961,ASBVs!$A$2:$AP$1041,21,FALSE)</f>
        <v>0.4</v>
      </c>
      <c r="J6964" s="39">
        <f>VLOOKUP($J6961,ASBVs!$A$2:$AP$1041,31,FALSE)</f>
        <v>0.26</v>
      </c>
    </row>
    <row r="6965" spans="2:10" ht="12.6" customHeight="1" x14ac:dyDescent="0.3">
      <c r="B6965" s="29">
        <f>VLOOKUP($J6961,ASBVs!$A$2:$AP$1041,12,FALSE)</f>
        <v>68</v>
      </c>
      <c r="C6965" s="29">
        <f>VLOOKUP($J6961,ASBVs!$A$2:$AP$1041,14,FALSE)</f>
        <v>71</v>
      </c>
      <c r="D6965" s="29">
        <f>VLOOKUP($J6961,ASBVs!$A$2:$AP$1041,16,FALSE)</f>
        <v>62</v>
      </c>
      <c r="E6965" s="29">
        <f>VLOOKUP($J6961,ASBVs!$A$2:$AP$1041,18,FALSE)</f>
        <v>68</v>
      </c>
      <c r="F6965" s="29">
        <f>VLOOKUP($J6961,ASBVs!$A$2:$AP$1041,20,FALSE)</f>
        <v>67</v>
      </c>
      <c r="G6965" s="29">
        <f>VLOOKUP($J6961,ASBVs!$A$2:$AP$1041,42,FALSE)</f>
        <v>59</v>
      </c>
      <c r="H6965" s="29">
        <f>VLOOKUP($J6961,ASBVs!$A$2:$AP$1041,40,FALSE)</f>
        <v>51</v>
      </c>
      <c r="I6965" s="29">
        <f>VLOOKUP($J6961,ASBVs!$A$2:$AP$1041,22,FALSE)</f>
        <v>60</v>
      </c>
      <c r="J6965" s="29">
        <f>VLOOKUP($J6961,ASBVs!$A$2:$AP$1041,32,FALSE)</f>
        <v>57</v>
      </c>
    </row>
    <row r="6966" spans="2:10" ht="12.6" customHeight="1" x14ac:dyDescent="0.3">
      <c r="B6966" s="31" t="s">
        <v>1089</v>
      </c>
      <c r="C6966" s="27" t="s">
        <v>1090</v>
      </c>
      <c r="D6966" s="27" t="s">
        <v>1091</v>
      </c>
      <c r="E6966" s="27" t="s">
        <v>8</v>
      </c>
      <c r="F6966" s="27" t="s">
        <v>6</v>
      </c>
      <c r="G6966" s="27" t="s">
        <v>7</v>
      </c>
      <c r="H6966" s="27" t="s">
        <v>2638</v>
      </c>
      <c r="I6966" s="85" t="s">
        <v>2700</v>
      </c>
      <c r="J6966" s="86"/>
    </row>
    <row r="6967" spans="2:10" ht="12.6" customHeight="1" x14ac:dyDescent="0.3">
      <c r="B6967" s="30">
        <f>VLOOKUP($J6961,ASBVs!$A$2:$AP$1041,33,FALSE)</f>
        <v>0.03</v>
      </c>
      <c r="C6967" s="30">
        <f>VLOOKUP($J6961,ASBVs!$A$2:$AP$1041,35,FALSE)</f>
        <v>0.19</v>
      </c>
      <c r="D6967" s="30">
        <f>VLOOKUP($J6961,ASBVs!$A$2:$AP$1041,37,FALSE)</f>
        <v>0.02</v>
      </c>
      <c r="E6967" s="32">
        <f>VLOOKUP($J6961,ASBVs!$A$2:$AP$1041,29,FALSE)</f>
        <v>5.54</v>
      </c>
      <c r="F6967" s="32">
        <f>VLOOKUP($J6961,ASBVs!$A$2:$AP$1041,23,FALSE)</f>
        <v>-0.41</v>
      </c>
      <c r="G6967" s="32">
        <f>VLOOKUP($J6961,ASBVs!$A$2:$AP$1041,25,FALSE)</f>
        <v>4.53</v>
      </c>
      <c r="H6967" s="32">
        <f>VLOOKUP($J6961,ASBVs!$A$2:$AP$1041,27,FALSE)</f>
        <v>1.36</v>
      </c>
      <c r="I6967" s="86"/>
      <c r="J6967" s="86"/>
    </row>
    <row r="6968" spans="2:10" ht="12.6" customHeight="1" x14ac:dyDescent="0.3">
      <c r="B6968" s="33">
        <f>VLOOKUP($J6961,ASBVs!$A$2:$AP$1041,34,FALSE)</f>
        <v>46</v>
      </c>
      <c r="C6968" s="33">
        <f>VLOOKUP($J6961,ASBVs!$A$2:$AP$1041,36,FALSE)</f>
        <v>54</v>
      </c>
      <c r="D6968" s="33">
        <f>VLOOKUP($J6961,ASBVs!$A$2:$AP$1041,38,FALSE)</f>
        <v>40</v>
      </c>
      <c r="E6968" s="33">
        <f>VLOOKUP($J6961,ASBVs!$A$2:$AP$1041,30,FALSE)</f>
        <v>61</v>
      </c>
      <c r="F6968" s="33">
        <f>VLOOKUP($J6961,ASBVs!$A$2:$AP$1041,24,FALSE)</f>
        <v>52</v>
      </c>
      <c r="G6968" s="33">
        <f>VLOOKUP($J6961,ASBVs!$A$2:$AP$1041,26,FALSE)</f>
        <v>52</v>
      </c>
      <c r="H6968" s="33">
        <f>VLOOKUP($J6961,ASBVs!$A$2:$AP$1041,28,FALSE)</f>
        <v>56</v>
      </c>
      <c r="I6968" s="99">
        <f>VLOOKUP($J6961,ASBVs!$A$2:$AQ$1041,43,FALSE)</f>
        <v>10</v>
      </c>
      <c r="J6968" s="79"/>
    </row>
    <row r="6969" spans="2:10" ht="12.6" customHeight="1" x14ac:dyDescent="0.3">
      <c r="B6969" s="87" t="s">
        <v>2695</v>
      </c>
      <c r="C6969" s="88"/>
      <c r="D6969" s="89" t="s">
        <v>2699</v>
      </c>
      <c r="E6969" s="90"/>
      <c r="F6969" s="91" t="str">
        <f>VLOOKUP($J6961,ASBVs!$A$2:$F$1041,6,FALSE)</f>
        <v xml:space="preserve"> </v>
      </c>
      <c r="G6969" s="34" t="s">
        <v>2669</v>
      </c>
      <c r="H6969" s="35" t="str">
        <f>VLOOKUP($J6961,ASBVs!$A$2:$AU$1041,46,FALSE)</f>
        <v>2</v>
      </c>
      <c r="I6969" s="34" t="s">
        <v>2670</v>
      </c>
      <c r="J6969" s="35" t="str">
        <f>VLOOKUP($J6961,ASBVs!$A$2:$AU$1041,47,FALSE)</f>
        <v>3</v>
      </c>
    </row>
    <row r="6970" spans="2:10" ht="12.6" customHeight="1" x14ac:dyDescent="0.3">
      <c r="B6970" s="93">
        <f>VLOOKUP($J6961,ASBVs!$A$2:$AS$1041,45,FALSE)</f>
        <v>123.6</v>
      </c>
      <c r="C6970" s="94"/>
      <c r="D6970" s="93">
        <f>VLOOKUP($J6961,ASBVs!$A$2:$AS$1041,44,FALSE)</f>
        <v>154.69</v>
      </c>
      <c r="E6970" s="94"/>
      <c r="F6970" s="92"/>
      <c r="G6970" s="34" t="s">
        <v>2671</v>
      </c>
      <c r="H6970" s="35" t="str">
        <f>VLOOKUP($J6961,ASBVs!$A$2:$AW$1041,48,FALSE)</f>
        <v>3</v>
      </c>
      <c r="I6970" s="34" t="s">
        <v>2672</v>
      </c>
      <c r="J6970" s="35">
        <f>VLOOKUP($J6961,ASBVs!$A$2:$AW$1041,49,FALSE)</f>
        <v>3</v>
      </c>
    </row>
    <row r="6971" spans="2:10" ht="12.6" customHeight="1" x14ac:dyDescent="0.3">
      <c r="B6971" s="36" t="s">
        <v>2696</v>
      </c>
      <c r="C6971" s="95" t="str">
        <f>VLOOKUP($J6961,ASBVs!$A$2:$E$1041,5,FALSE)</f>
        <v xml:space="preserve">Individual </v>
      </c>
      <c r="D6971" s="96"/>
      <c r="E6971" s="97" t="s">
        <v>2697</v>
      </c>
      <c r="F6971" s="98"/>
      <c r="G6971" s="74"/>
      <c r="H6971" s="75"/>
      <c r="I6971" s="37" t="s">
        <v>2698</v>
      </c>
      <c r="J6971" s="38"/>
    </row>
    <row r="6973" spans="2:10" ht="12.6" customHeight="1" x14ac:dyDescent="0.3">
      <c r="B6973" s="76" t="s">
        <v>2692</v>
      </c>
      <c r="C6973" s="77"/>
      <c r="D6973" s="20" t="str">
        <f>VLOOKUP($J6973,ASBVs!$A$2:$B$1041,2,FALSE)</f>
        <v>229900</v>
      </c>
      <c r="E6973" s="21"/>
      <c r="F6973" s="22" t="str">
        <f>VLOOKUP($J6973,ASBVs!$A$2:$J$1041,10,FALSE)</f>
        <v>Single - ET</v>
      </c>
      <c r="G6973" s="78" t="str">
        <f>VLOOKUP($J6973,ASBVs!$A$2:$AX$1041,50,FALSE)</f>
        <v xml:space="preserve"> </v>
      </c>
      <c r="H6973" s="79"/>
      <c r="I6973" s="23" t="s">
        <v>2693</v>
      </c>
      <c r="J6973" s="24">
        <v>572</v>
      </c>
    </row>
    <row r="6974" spans="2:10" ht="12.6" customHeight="1" x14ac:dyDescent="0.3">
      <c r="B6974" s="25" t="s">
        <v>2694</v>
      </c>
      <c r="C6974" s="80" t="str">
        <f>VLOOKUP($J6973,ASBVs!$A$2:$H$1041,8,FALSE)</f>
        <v>204319</v>
      </c>
      <c r="D6974" s="80"/>
      <c r="E6974" s="81"/>
      <c r="F6974" s="26" t="s">
        <v>2639</v>
      </c>
      <c r="G6974" s="82">
        <f>VLOOKUP($J6973,ASBVs!$A$2:$I$1041,9,FALSE)</f>
        <v>44719</v>
      </c>
      <c r="H6974" s="83"/>
      <c r="I6974" s="83"/>
      <c r="J6974" s="84"/>
    </row>
    <row r="6975" spans="2:10" ht="12.6" customHeight="1" x14ac:dyDescent="0.3">
      <c r="B6975" s="27" t="s">
        <v>0</v>
      </c>
      <c r="C6975" s="28" t="s">
        <v>1</v>
      </c>
      <c r="D6975" s="28" t="s">
        <v>2</v>
      </c>
      <c r="E6975" s="28" t="s">
        <v>3</v>
      </c>
      <c r="F6975" s="27" t="s">
        <v>4</v>
      </c>
      <c r="G6975" s="28" t="s">
        <v>1093</v>
      </c>
      <c r="H6975" s="28" t="s">
        <v>1092</v>
      </c>
      <c r="I6975" s="28" t="s">
        <v>5</v>
      </c>
      <c r="J6975" s="28" t="s">
        <v>2652</v>
      </c>
    </row>
    <row r="6976" spans="2:10" ht="12.6" customHeight="1" x14ac:dyDescent="0.3">
      <c r="B6976" s="29">
        <f>VLOOKUP($J6973,ASBVs!$A$2:$AP$1041,11,FALSE)</f>
        <v>0.81</v>
      </c>
      <c r="C6976" s="29">
        <f>VLOOKUP($J6973,ASBVs!$A$2:$AP$1041,13,FALSE)</f>
        <v>11.21</v>
      </c>
      <c r="D6976" s="29">
        <f>VLOOKUP($J6973,ASBVs!$A$2:$AP$1041,15,FALSE)</f>
        <v>19.489999999999998</v>
      </c>
      <c r="E6976" s="29">
        <f>VLOOKUP($J6973,ASBVs!$A$2:$AP$1041,17,FALSE)</f>
        <v>0.11</v>
      </c>
      <c r="F6976" s="29">
        <f>VLOOKUP($J6973,ASBVs!$A$2:$AP$1041,19,FALSE)</f>
        <v>1.9</v>
      </c>
      <c r="G6976" s="39">
        <f>VLOOKUP($J6973,ASBVs!$A$2:$AP$1041,41,FALSE)</f>
        <v>0.35</v>
      </c>
      <c r="H6976" s="39">
        <f>VLOOKUP($J6973,ASBVs!$A$2:$AP$1041,39,FALSE)</f>
        <v>0.23</v>
      </c>
      <c r="I6976" s="29">
        <f>VLOOKUP($J6973,ASBVs!$A$2:$AP$1041,21,FALSE)</f>
        <v>0.43</v>
      </c>
      <c r="J6976" s="39">
        <f>VLOOKUP($J6973,ASBVs!$A$2:$AP$1041,31,FALSE)</f>
        <v>0.23</v>
      </c>
    </row>
    <row r="6977" spans="2:10" ht="12.6" customHeight="1" x14ac:dyDescent="0.3">
      <c r="B6977" s="29">
        <f>VLOOKUP($J6973,ASBVs!$A$2:$AP$1041,12,FALSE)</f>
        <v>68</v>
      </c>
      <c r="C6977" s="29">
        <f>VLOOKUP($J6973,ASBVs!$A$2:$AP$1041,14,FALSE)</f>
        <v>71</v>
      </c>
      <c r="D6977" s="29">
        <f>VLOOKUP($J6973,ASBVs!$A$2:$AP$1041,16,FALSE)</f>
        <v>61</v>
      </c>
      <c r="E6977" s="29">
        <f>VLOOKUP($J6973,ASBVs!$A$2:$AP$1041,18,FALSE)</f>
        <v>67</v>
      </c>
      <c r="F6977" s="29">
        <f>VLOOKUP($J6973,ASBVs!$A$2:$AP$1041,20,FALSE)</f>
        <v>66</v>
      </c>
      <c r="G6977" s="29">
        <f>VLOOKUP($J6973,ASBVs!$A$2:$AP$1041,42,FALSE)</f>
        <v>58</v>
      </c>
      <c r="H6977" s="29">
        <f>VLOOKUP($J6973,ASBVs!$A$2:$AP$1041,40,FALSE)</f>
        <v>48</v>
      </c>
      <c r="I6977" s="29">
        <f>VLOOKUP($J6973,ASBVs!$A$2:$AP$1041,22,FALSE)</f>
        <v>61</v>
      </c>
      <c r="J6977" s="29">
        <f>VLOOKUP($J6973,ASBVs!$A$2:$AP$1041,32,FALSE)</f>
        <v>56</v>
      </c>
    </row>
    <row r="6978" spans="2:10" ht="12.6" customHeight="1" x14ac:dyDescent="0.3">
      <c r="B6978" s="31" t="s">
        <v>1089</v>
      </c>
      <c r="C6978" s="27" t="s">
        <v>1090</v>
      </c>
      <c r="D6978" s="27" t="s">
        <v>1091</v>
      </c>
      <c r="E6978" s="27" t="s">
        <v>8</v>
      </c>
      <c r="F6978" s="27" t="s">
        <v>6</v>
      </c>
      <c r="G6978" s="27" t="s">
        <v>7</v>
      </c>
      <c r="H6978" s="27" t="s">
        <v>2638</v>
      </c>
      <c r="I6978" s="85" t="s">
        <v>2700</v>
      </c>
      <c r="J6978" s="86"/>
    </row>
    <row r="6979" spans="2:10" ht="12.6" customHeight="1" x14ac:dyDescent="0.3">
      <c r="B6979" s="30">
        <f>VLOOKUP($J6973,ASBVs!$A$2:$AP$1041,33,FALSE)</f>
        <v>0.03</v>
      </c>
      <c r="C6979" s="30">
        <f>VLOOKUP($J6973,ASBVs!$A$2:$AP$1041,35,FALSE)</f>
        <v>0.27</v>
      </c>
      <c r="D6979" s="30">
        <f>VLOOKUP($J6973,ASBVs!$A$2:$AP$1041,37,FALSE)</f>
        <v>1E-3</v>
      </c>
      <c r="E6979" s="32">
        <f>VLOOKUP($J6973,ASBVs!$A$2:$AP$1041,29,FALSE)</f>
        <v>5.34</v>
      </c>
      <c r="F6979" s="32">
        <f>VLOOKUP($J6973,ASBVs!$A$2:$AP$1041,23,FALSE)</f>
        <v>-0.5</v>
      </c>
      <c r="G6979" s="32">
        <f>VLOOKUP($J6973,ASBVs!$A$2:$AP$1041,25,FALSE)</f>
        <v>6.39</v>
      </c>
      <c r="H6979" s="32">
        <f>VLOOKUP($J6973,ASBVs!$A$2:$AP$1041,27,FALSE)</f>
        <v>2.37</v>
      </c>
      <c r="I6979" s="86"/>
      <c r="J6979" s="86"/>
    </row>
    <row r="6980" spans="2:10" ht="12.6" customHeight="1" x14ac:dyDescent="0.3">
      <c r="B6980" s="33">
        <f>VLOOKUP($J6973,ASBVs!$A$2:$AP$1041,34,FALSE)</f>
        <v>42</v>
      </c>
      <c r="C6980" s="33">
        <f>VLOOKUP($J6973,ASBVs!$A$2:$AP$1041,36,FALSE)</f>
        <v>52</v>
      </c>
      <c r="D6980" s="33">
        <f>VLOOKUP($J6973,ASBVs!$A$2:$AP$1041,38,FALSE)</f>
        <v>35</v>
      </c>
      <c r="E6980" s="33">
        <f>VLOOKUP($J6973,ASBVs!$A$2:$AP$1041,30,FALSE)</f>
        <v>60</v>
      </c>
      <c r="F6980" s="33">
        <f>VLOOKUP($J6973,ASBVs!$A$2:$AP$1041,24,FALSE)</f>
        <v>51</v>
      </c>
      <c r="G6980" s="33">
        <f>VLOOKUP($J6973,ASBVs!$A$2:$AP$1041,26,FALSE)</f>
        <v>50</v>
      </c>
      <c r="H6980" s="33">
        <f>VLOOKUP($J6973,ASBVs!$A$2:$AP$1041,28,FALSE)</f>
        <v>53</v>
      </c>
      <c r="I6980" s="99">
        <f>VLOOKUP($J6973,ASBVs!$A$2:$AQ$1041,43,FALSE)</f>
        <v>11.64</v>
      </c>
      <c r="J6980" s="79"/>
    </row>
    <row r="6981" spans="2:10" ht="12.6" customHeight="1" x14ac:dyDescent="0.3">
      <c r="B6981" s="87" t="s">
        <v>2695</v>
      </c>
      <c r="C6981" s="88"/>
      <c r="D6981" s="89" t="s">
        <v>2699</v>
      </c>
      <c r="E6981" s="90"/>
      <c r="F6981" s="91" t="str">
        <f>VLOOKUP($J6973,ASBVs!$A$2:$F$1041,6,FALSE)</f>
        <v xml:space="preserve"> </v>
      </c>
      <c r="G6981" s="34" t="s">
        <v>2669</v>
      </c>
      <c r="H6981" s="35" t="str">
        <f>VLOOKUP($J6973,ASBVs!$A$2:$AU$1041,46,FALSE)</f>
        <v>1</v>
      </c>
      <c r="I6981" s="34" t="s">
        <v>2670</v>
      </c>
      <c r="J6981" s="35" t="str">
        <f>VLOOKUP($J6973,ASBVs!$A$2:$AU$1041,47,FALSE)</f>
        <v>2</v>
      </c>
    </row>
    <row r="6982" spans="2:10" ht="12.6" customHeight="1" x14ac:dyDescent="0.3">
      <c r="B6982" s="93">
        <f>VLOOKUP($J6973,ASBVs!$A$2:$AS$1041,45,FALSE)</f>
        <v>123.43</v>
      </c>
      <c r="C6982" s="94"/>
      <c r="D6982" s="93">
        <f>VLOOKUP($J6973,ASBVs!$A$2:$AS$1041,44,FALSE)</f>
        <v>164</v>
      </c>
      <c r="E6982" s="94"/>
      <c r="F6982" s="92"/>
      <c r="G6982" s="34" t="s">
        <v>2671</v>
      </c>
      <c r="H6982" s="35" t="str">
        <f>VLOOKUP($J6973,ASBVs!$A$2:$AW$1041,48,FALSE)</f>
        <v>2</v>
      </c>
      <c r="I6982" s="34" t="s">
        <v>2672</v>
      </c>
      <c r="J6982" s="35">
        <f>VLOOKUP($J6973,ASBVs!$A$2:$AW$1041,49,FALSE)</f>
        <v>3</v>
      </c>
    </row>
    <row r="6983" spans="2:10" ht="12.6" customHeight="1" x14ac:dyDescent="0.3">
      <c r="B6983" s="36" t="s">
        <v>2696</v>
      </c>
      <c r="C6983" s="95" t="str">
        <f>VLOOKUP($J6973,ASBVs!$A$2:$E$1041,5,FALSE)</f>
        <v xml:space="preserve">Individual </v>
      </c>
      <c r="D6983" s="96"/>
      <c r="E6983" s="97" t="s">
        <v>2697</v>
      </c>
      <c r="F6983" s="98"/>
      <c r="G6983" s="74"/>
      <c r="H6983" s="75"/>
      <c r="I6983" s="37" t="s">
        <v>2698</v>
      </c>
      <c r="J6983" s="38"/>
    </row>
    <row r="6985" spans="2:10" ht="12.6" customHeight="1" x14ac:dyDescent="0.3">
      <c r="B6985" s="76" t="s">
        <v>2692</v>
      </c>
      <c r="C6985" s="77"/>
      <c r="D6985" s="20" t="str">
        <f>VLOOKUP($J6985,ASBVs!$A$2:$B$1041,2,FALSE)</f>
        <v>224842</v>
      </c>
      <c r="E6985" s="21"/>
      <c r="F6985" s="22" t="str">
        <f>VLOOKUP($J6985,ASBVs!$A$2:$J$1041,10,FALSE)</f>
        <v>Single</v>
      </c>
      <c r="G6985" s="78" t="str">
        <f>VLOOKUP($J6985,ASBVs!$A$2:$AX$1041,50,FALSE)</f>
        <v xml:space="preserve"> </v>
      </c>
      <c r="H6985" s="79"/>
      <c r="I6985" s="23" t="s">
        <v>2693</v>
      </c>
      <c r="J6985" s="24">
        <v>573</v>
      </c>
    </row>
    <row r="6986" spans="2:10" ht="12.6" customHeight="1" x14ac:dyDescent="0.3">
      <c r="B6986" s="25" t="s">
        <v>2694</v>
      </c>
      <c r="C6986" s="80" t="str">
        <f>VLOOKUP($J6985,ASBVs!$A$2:$H$1041,8,FALSE)</f>
        <v>196104</v>
      </c>
      <c r="D6986" s="80"/>
      <c r="E6986" s="81"/>
      <c r="F6986" s="26" t="s">
        <v>2639</v>
      </c>
      <c r="G6986" s="82">
        <f>VLOOKUP($J6985,ASBVs!$A$2:$I$1041,9,FALSE)</f>
        <v>44711</v>
      </c>
      <c r="H6986" s="83"/>
      <c r="I6986" s="83"/>
      <c r="J6986" s="84"/>
    </row>
    <row r="6987" spans="2:10" ht="12.6" customHeight="1" x14ac:dyDescent="0.3">
      <c r="B6987" s="27" t="s">
        <v>0</v>
      </c>
      <c r="C6987" s="28" t="s">
        <v>1</v>
      </c>
      <c r="D6987" s="28" t="s">
        <v>2</v>
      </c>
      <c r="E6987" s="28" t="s">
        <v>3</v>
      </c>
      <c r="F6987" s="27" t="s">
        <v>4</v>
      </c>
      <c r="G6987" s="28" t="s">
        <v>1093</v>
      </c>
      <c r="H6987" s="28" t="s">
        <v>1092</v>
      </c>
      <c r="I6987" s="28" t="s">
        <v>5</v>
      </c>
      <c r="J6987" s="28" t="s">
        <v>2652</v>
      </c>
    </row>
    <row r="6988" spans="2:10" ht="12.6" customHeight="1" x14ac:dyDescent="0.3">
      <c r="B6988" s="29">
        <f>VLOOKUP($J6985,ASBVs!$A$2:$AP$1041,11,FALSE)</f>
        <v>0.44</v>
      </c>
      <c r="C6988" s="29">
        <f>VLOOKUP($J6985,ASBVs!$A$2:$AP$1041,13,FALSE)</f>
        <v>8.7200000000000006</v>
      </c>
      <c r="D6988" s="29">
        <f>VLOOKUP($J6985,ASBVs!$A$2:$AP$1041,15,FALSE)</f>
        <v>13.47</v>
      </c>
      <c r="E6988" s="29">
        <f>VLOOKUP($J6985,ASBVs!$A$2:$AP$1041,17,FALSE)</f>
        <v>0.11</v>
      </c>
      <c r="F6988" s="29">
        <f>VLOOKUP($J6985,ASBVs!$A$2:$AP$1041,19,FALSE)</f>
        <v>1.91</v>
      </c>
      <c r="G6988" s="39">
        <f>VLOOKUP($J6985,ASBVs!$A$2:$AP$1041,41,FALSE)</f>
        <v>0.46</v>
      </c>
      <c r="H6988" s="39">
        <f>VLOOKUP($J6985,ASBVs!$A$2:$AP$1041,39,FALSE)</f>
        <v>0.21</v>
      </c>
      <c r="I6988" s="29">
        <f>VLOOKUP($J6985,ASBVs!$A$2:$AP$1041,21,FALSE)</f>
        <v>0.28999999999999998</v>
      </c>
      <c r="J6988" s="39">
        <f>VLOOKUP($J6985,ASBVs!$A$2:$AP$1041,31,FALSE)</f>
        <v>0.3</v>
      </c>
    </row>
    <row r="6989" spans="2:10" ht="12.6" customHeight="1" x14ac:dyDescent="0.3">
      <c r="B6989" s="29">
        <f>VLOOKUP($J6985,ASBVs!$A$2:$AP$1041,12,FALSE)</f>
        <v>67</v>
      </c>
      <c r="C6989" s="29">
        <f>VLOOKUP($J6985,ASBVs!$A$2:$AP$1041,14,FALSE)</f>
        <v>70</v>
      </c>
      <c r="D6989" s="29">
        <f>VLOOKUP($J6985,ASBVs!$A$2:$AP$1041,16,FALSE)</f>
        <v>64</v>
      </c>
      <c r="E6989" s="29">
        <f>VLOOKUP($J6985,ASBVs!$A$2:$AP$1041,18,FALSE)</f>
        <v>67</v>
      </c>
      <c r="F6989" s="29">
        <f>VLOOKUP($J6985,ASBVs!$A$2:$AP$1041,20,FALSE)</f>
        <v>67</v>
      </c>
      <c r="G6989" s="29">
        <f>VLOOKUP($J6985,ASBVs!$A$2:$AP$1041,42,FALSE)</f>
        <v>63</v>
      </c>
      <c r="H6989" s="29">
        <f>VLOOKUP($J6985,ASBVs!$A$2:$AP$1041,40,FALSE)</f>
        <v>53</v>
      </c>
      <c r="I6989" s="29">
        <f>VLOOKUP($J6985,ASBVs!$A$2:$AP$1041,22,FALSE)</f>
        <v>62</v>
      </c>
      <c r="J6989" s="29">
        <f>VLOOKUP($J6985,ASBVs!$A$2:$AP$1041,32,FALSE)</f>
        <v>61</v>
      </c>
    </row>
    <row r="6990" spans="2:10" ht="12.6" customHeight="1" x14ac:dyDescent="0.3">
      <c r="B6990" s="31" t="s">
        <v>1089</v>
      </c>
      <c r="C6990" s="27" t="s">
        <v>1090</v>
      </c>
      <c r="D6990" s="27" t="s">
        <v>1091</v>
      </c>
      <c r="E6990" s="27" t="s">
        <v>8</v>
      </c>
      <c r="F6990" s="27" t="s">
        <v>6</v>
      </c>
      <c r="G6990" s="27" t="s">
        <v>7</v>
      </c>
      <c r="H6990" s="27" t="s">
        <v>2638</v>
      </c>
      <c r="I6990" s="85" t="s">
        <v>2700</v>
      </c>
      <c r="J6990" s="86"/>
    </row>
    <row r="6991" spans="2:10" ht="12.6" customHeight="1" x14ac:dyDescent="0.3">
      <c r="B6991" s="30">
        <f>VLOOKUP($J6985,ASBVs!$A$2:$AP$1041,33,FALSE)</f>
        <v>0.02</v>
      </c>
      <c r="C6991" s="30">
        <f>VLOOKUP($J6985,ASBVs!$A$2:$AP$1041,35,FALSE)</f>
        <v>0.19</v>
      </c>
      <c r="D6991" s="30">
        <f>VLOOKUP($J6985,ASBVs!$A$2:$AP$1041,37,FALSE)</f>
        <v>0.03</v>
      </c>
      <c r="E6991" s="32">
        <f>VLOOKUP($J6985,ASBVs!$A$2:$AP$1041,29,FALSE)</f>
        <v>4.74</v>
      </c>
      <c r="F6991" s="32">
        <f>VLOOKUP($J6985,ASBVs!$A$2:$AP$1041,23,FALSE)</f>
        <v>-0.22</v>
      </c>
      <c r="G6991" s="32">
        <f>VLOOKUP($J6985,ASBVs!$A$2:$AP$1041,25,FALSE)</f>
        <v>4.21</v>
      </c>
      <c r="H6991" s="32">
        <f>VLOOKUP($J6985,ASBVs!$A$2:$AP$1041,27,FALSE)</f>
        <v>1.98</v>
      </c>
      <c r="I6991" s="86"/>
      <c r="J6991" s="86"/>
    </row>
    <row r="6992" spans="2:10" ht="12.6" customHeight="1" x14ac:dyDescent="0.3">
      <c r="B6992" s="33">
        <f>VLOOKUP($J6985,ASBVs!$A$2:$AP$1041,34,FALSE)</f>
        <v>48</v>
      </c>
      <c r="C6992" s="33">
        <f>VLOOKUP($J6985,ASBVs!$A$2:$AP$1041,36,FALSE)</f>
        <v>56</v>
      </c>
      <c r="D6992" s="33">
        <f>VLOOKUP($J6985,ASBVs!$A$2:$AP$1041,38,FALSE)</f>
        <v>42</v>
      </c>
      <c r="E6992" s="33">
        <f>VLOOKUP($J6985,ASBVs!$A$2:$AP$1041,30,FALSE)</f>
        <v>62</v>
      </c>
      <c r="F6992" s="33">
        <f>VLOOKUP($J6985,ASBVs!$A$2:$AP$1041,24,FALSE)</f>
        <v>54</v>
      </c>
      <c r="G6992" s="33">
        <f>VLOOKUP($J6985,ASBVs!$A$2:$AP$1041,26,FALSE)</f>
        <v>53</v>
      </c>
      <c r="H6992" s="33">
        <f>VLOOKUP($J6985,ASBVs!$A$2:$AP$1041,28,FALSE)</f>
        <v>56</v>
      </c>
      <c r="I6992" s="99">
        <f>VLOOKUP($J6985,ASBVs!$A$2:$AQ$1041,43,FALSE)</f>
        <v>9.01</v>
      </c>
      <c r="J6992" s="79"/>
    </row>
    <row r="6993" spans="2:10" ht="12.6" customHeight="1" x14ac:dyDescent="0.3">
      <c r="B6993" s="87" t="s">
        <v>2695</v>
      </c>
      <c r="C6993" s="88"/>
      <c r="D6993" s="89" t="s">
        <v>2699</v>
      </c>
      <c r="E6993" s="90"/>
      <c r="F6993" s="91" t="str">
        <f>VLOOKUP($J6985,ASBVs!$A$2:$F$1041,6,FALSE)</f>
        <v xml:space="preserve"> </v>
      </c>
      <c r="G6993" s="34" t="s">
        <v>2669</v>
      </c>
      <c r="H6993" s="35" t="str">
        <f>VLOOKUP($J6985,ASBVs!$A$2:$AU$1041,46,FALSE)</f>
        <v>2</v>
      </c>
      <c r="I6993" s="34" t="s">
        <v>2670</v>
      </c>
      <c r="J6993" s="35" t="str">
        <f>VLOOKUP($J6985,ASBVs!$A$2:$AU$1041,47,FALSE)</f>
        <v>2</v>
      </c>
    </row>
    <row r="6994" spans="2:10" ht="12.6" customHeight="1" x14ac:dyDescent="0.3">
      <c r="B6994" s="93">
        <f>VLOOKUP($J6985,ASBVs!$A$2:$AS$1041,45,FALSE)</f>
        <v>124.75</v>
      </c>
      <c r="C6994" s="94"/>
      <c r="D6994" s="93">
        <f>VLOOKUP($J6985,ASBVs!$A$2:$AS$1041,44,FALSE)</f>
        <v>162.44</v>
      </c>
      <c r="E6994" s="94"/>
      <c r="F6994" s="92"/>
      <c r="G6994" s="34" t="s">
        <v>2671</v>
      </c>
      <c r="H6994" s="35" t="str">
        <f>VLOOKUP($J6985,ASBVs!$A$2:$AW$1041,48,FALSE)</f>
        <v>2</v>
      </c>
      <c r="I6994" s="34" t="s">
        <v>2672</v>
      </c>
      <c r="J6994" s="35">
        <f>VLOOKUP($J6985,ASBVs!$A$2:$AW$1041,49,FALSE)</f>
        <v>3</v>
      </c>
    </row>
    <row r="6995" spans="2:10" ht="12.6" customHeight="1" x14ac:dyDescent="0.3">
      <c r="B6995" s="36" t="s">
        <v>2696</v>
      </c>
      <c r="C6995" s="95" t="str">
        <f>VLOOKUP($J6985,ASBVs!$A$2:$E$1041,5,FALSE)</f>
        <v xml:space="preserve">Individual </v>
      </c>
      <c r="D6995" s="96"/>
      <c r="E6995" s="97" t="s">
        <v>2697</v>
      </c>
      <c r="F6995" s="98"/>
      <c r="G6995" s="74"/>
      <c r="H6995" s="75"/>
      <c r="I6995" s="37" t="s">
        <v>2698</v>
      </c>
      <c r="J6995" s="38"/>
    </row>
    <row r="6997" spans="2:10" ht="12.6" customHeight="1" x14ac:dyDescent="0.3">
      <c r="B6997" s="76" t="s">
        <v>2692</v>
      </c>
      <c r="C6997" s="77"/>
      <c r="D6997" s="20" t="str">
        <f>VLOOKUP($J6997,ASBVs!$A$2:$B$1041,2,FALSE)</f>
        <v>224780</v>
      </c>
      <c r="E6997" s="21"/>
      <c r="F6997" s="22" t="str">
        <f>VLOOKUP($J6997,ASBVs!$A$2:$J$1041,10,FALSE)</f>
        <v>Twin</v>
      </c>
      <c r="G6997" s="78" t="str">
        <f>VLOOKUP($J6997,ASBVs!$A$2:$AX$1041,50,FALSE)</f>
        <v xml:space="preserve"> </v>
      </c>
      <c r="H6997" s="79"/>
      <c r="I6997" s="23" t="s">
        <v>2693</v>
      </c>
      <c r="J6997" s="24">
        <v>574</v>
      </c>
    </row>
    <row r="6998" spans="2:10" ht="12.6" customHeight="1" x14ac:dyDescent="0.3">
      <c r="B6998" s="25" t="s">
        <v>2694</v>
      </c>
      <c r="C6998" s="80" t="str">
        <f>VLOOKUP($J6997,ASBVs!$A$2:$H$1041,8,FALSE)</f>
        <v>214627</v>
      </c>
      <c r="D6998" s="80"/>
      <c r="E6998" s="81"/>
      <c r="F6998" s="26" t="s">
        <v>2639</v>
      </c>
      <c r="G6998" s="82">
        <f>VLOOKUP($J6997,ASBVs!$A$2:$I$1041,9,FALSE)</f>
        <v>44711</v>
      </c>
      <c r="H6998" s="83"/>
      <c r="I6998" s="83"/>
      <c r="J6998" s="84"/>
    </row>
    <row r="6999" spans="2:10" ht="12.6" customHeight="1" x14ac:dyDescent="0.3">
      <c r="B6999" s="27" t="s">
        <v>0</v>
      </c>
      <c r="C6999" s="28" t="s">
        <v>1</v>
      </c>
      <c r="D6999" s="28" t="s">
        <v>2</v>
      </c>
      <c r="E6999" s="28" t="s">
        <v>3</v>
      </c>
      <c r="F6999" s="27" t="s">
        <v>4</v>
      </c>
      <c r="G6999" s="28" t="s">
        <v>1093</v>
      </c>
      <c r="H6999" s="28" t="s">
        <v>1092</v>
      </c>
      <c r="I6999" s="28" t="s">
        <v>5</v>
      </c>
      <c r="J6999" s="28" t="s">
        <v>2652</v>
      </c>
    </row>
    <row r="7000" spans="2:10" ht="12.6" customHeight="1" x14ac:dyDescent="0.3">
      <c r="B7000" s="29">
        <f>VLOOKUP($J6997,ASBVs!$A$2:$AP$1041,11,FALSE)</f>
        <v>0.39</v>
      </c>
      <c r="C7000" s="29">
        <f>VLOOKUP($J6997,ASBVs!$A$2:$AP$1041,13,FALSE)</f>
        <v>8.9600000000000009</v>
      </c>
      <c r="D7000" s="29">
        <f>VLOOKUP($J6997,ASBVs!$A$2:$AP$1041,15,FALSE)</f>
        <v>12.54</v>
      </c>
      <c r="E7000" s="29">
        <f>VLOOKUP($J6997,ASBVs!$A$2:$AP$1041,17,FALSE)</f>
        <v>-0.15</v>
      </c>
      <c r="F7000" s="29">
        <f>VLOOKUP($J6997,ASBVs!$A$2:$AP$1041,19,FALSE)</f>
        <v>1.82</v>
      </c>
      <c r="G7000" s="39">
        <f>VLOOKUP($J6997,ASBVs!$A$2:$AP$1041,41,FALSE)</f>
        <v>0.37</v>
      </c>
      <c r="H7000" s="39">
        <f>VLOOKUP($J6997,ASBVs!$A$2:$AP$1041,39,FALSE)</f>
        <v>0.3</v>
      </c>
      <c r="I7000" s="29">
        <f>VLOOKUP($J6997,ASBVs!$A$2:$AP$1041,21,FALSE)</f>
        <v>-1.25</v>
      </c>
      <c r="J7000" s="39">
        <f>VLOOKUP($J6997,ASBVs!$A$2:$AP$1041,31,FALSE)</f>
        <v>0.24</v>
      </c>
    </row>
    <row r="7001" spans="2:10" ht="12.6" customHeight="1" x14ac:dyDescent="0.3">
      <c r="B7001" s="29">
        <f>VLOOKUP($J6997,ASBVs!$A$2:$AP$1041,12,FALSE)</f>
        <v>65</v>
      </c>
      <c r="C7001" s="29">
        <f>VLOOKUP($J6997,ASBVs!$A$2:$AP$1041,14,FALSE)</f>
        <v>70</v>
      </c>
      <c r="D7001" s="29">
        <f>VLOOKUP($J6997,ASBVs!$A$2:$AP$1041,16,FALSE)</f>
        <v>57</v>
      </c>
      <c r="E7001" s="29">
        <f>VLOOKUP($J6997,ASBVs!$A$2:$AP$1041,18,FALSE)</f>
        <v>63</v>
      </c>
      <c r="F7001" s="29">
        <f>VLOOKUP($J6997,ASBVs!$A$2:$AP$1041,20,FALSE)</f>
        <v>65</v>
      </c>
      <c r="G7001" s="29">
        <f>VLOOKUP($J6997,ASBVs!$A$2:$AP$1041,42,FALSE)</f>
        <v>49</v>
      </c>
      <c r="H7001" s="29">
        <f>VLOOKUP($J6997,ASBVs!$A$2:$AP$1041,40,FALSE)</f>
        <v>43</v>
      </c>
      <c r="I7001" s="29">
        <f>VLOOKUP($J6997,ASBVs!$A$2:$AP$1041,22,FALSE)</f>
        <v>53</v>
      </c>
      <c r="J7001" s="29">
        <f>VLOOKUP($J6997,ASBVs!$A$2:$AP$1041,32,FALSE)</f>
        <v>47</v>
      </c>
    </row>
    <row r="7002" spans="2:10" ht="12.6" customHeight="1" x14ac:dyDescent="0.3">
      <c r="B7002" s="31" t="s">
        <v>1089</v>
      </c>
      <c r="C7002" s="27" t="s">
        <v>1090</v>
      </c>
      <c r="D7002" s="27" t="s">
        <v>1091</v>
      </c>
      <c r="E7002" s="27" t="s">
        <v>8</v>
      </c>
      <c r="F7002" s="27" t="s">
        <v>6</v>
      </c>
      <c r="G7002" s="27" t="s">
        <v>7</v>
      </c>
      <c r="H7002" s="27" t="s">
        <v>2638</v>
      </c>
      <c r="I7002" s="85" t="s">
        <v>2700</v>
      </c>
      <c r="J7002" s="86"/>
    </row>
    <row r="7003" spans="2:10" ht="12.6" customHeight="1" x14ac:dyDescent="0.3">
      <c r="B7003" s="30">
        <f>VLOOKUP($J6997,ASBVs!$A$2:$AP$1041,33,FALSE)</f>
        <v>0.06</v>
      </c>
      <c r="C7003" s="30">
        <f>VLOOKUP($J6997,ASBVs!$A$2:$AP$1041,35,FALSE)</f>
        <v>0.31</v>
      </c>
      <c r="D7003" s="30">
        <f>VLOOKUP($J6997,ASBVs!$A$2:$AP$1041,37,FALSE)</f>
        <v>1E-3</v>
      </c>
      <c r="E7003" s="32">
        <f>VLOOKUP($J6997,ASBVs!$A$2:$AP$1041,29,FALSE)</f>
        <v>4.79</v>
      </c>
      <c r="F7003" s="32">
        <f>VLOOKUP($J6997,ASBVs!$A$2:$AP$1041,23,FALSE)</f>
        <v>-0.35</v>
      </c>
      <c r="G7003" s="32">
        <f>VLOOKUP($J6997,ASBVs!$A$2:$AP$1041,25,FALSE)</f>
        <v>4.28</v>
      </c>
      <c r="H7003" s="32">
        <f>VLOOKUP($J6997,ASBVs!$A$2:$AP$1041,27,FALSE)</f>
        <v>1.82</v>
      </c>
      <c r="I7003" s="86"/>
      <c r="J7003" s="86"/>
    </row>
    <row r="7004" spans="2:10" ht="12.6" customHeight="1" x14ac:dyDescent="0.3">
      <c r="B7004" s="33">
        <f>VLOOKUP($J6997,ASBVs!$A$2:$AP$1041,34,FALSE)</f>
        <v>38</v>
      </c>
      <c r="C7004" s="33">
        <f>VLOOKUP($J6997,ASBVs!$A$2:$AP$1041,36,FALSE)</f>
        <v>46</v>
      </c>
      <c r="D7004" s="33">
        <f>VLOOKUP($J6997,ASBVs!$A$2:$AP$1041,38,FALSE)</f>
        <v>33</v>
      </c>
      <c r="E7004" s="33">
        <f>VLOOKUP($J6997,ASBVs!$A$2:$AP$1041,30,FALSE)</f>
        <v>59</v>
      </c>
      <c r="F7004" s="33">
        <f>VLOOKUP($J6997,ASBVs!$A$2:$AP$1041,24,FALSE)</f>
        <v>46</v>
      </c>
      <c r="G7004" s="33">
        <f>VLOOKUP($J6997,ASBVs!$A$2:$AP$1041,26,FALSE)</f>
        <v>46</v>
      </c>
      <c r="H7004" s="33">
        <f>VLOOKUP($J6997,ASBVs!$A$2:$AP$1041,28,FALSE)</f>
        <v>49</v>
      </c>
      <c r="I7004" s="99">
        <f>VLOOKUP($J6997,ASBVs!$A$2:$AQ$1041,43,FALSE)</f>
        <v>7.7100000000000009</v>
      </c>
      <c r="J7004" s="79"/>
    </row>
    <row r="7005" spans="2:10" ht="12.6" customHeight="1" x14ac:dyDescent="0.3">
      <c r="B7005" s="87" t="s">
        <v>2695</v>
      </c>
      <c r="C7005" s="88"/>
      <c r="D7005" s="89" t="s">
        <v>2699</v>
      </c>
      <c r="E7005" s="90"/>
      <c r="F7005" s="91" t="str">
        <f>VLOOKUP($J6997,ASBVs!$A$2:$F$1041,6,FALSE)</f>
        <v xml:space="preserve"> </v>
      </c>
      <c r="G7005" s="34" t="s">
        <v>2669</v>
      </c>
      <c r="H7005" s="35" t="str">
        <f>VLOOKUP($J6997,ASBVs!$A$2:$AU$1041,46,FALSE)</f>
        <v>2</v>
      </c>
      <c r="I7005" s="34" t="s">
        <v>2670</v>
      </c>
      <c r="J7005" s="35" t="str">
        <f>VLOOKUP($J6997,ASBVs!$A$2:$AU$1041,47,FALSE)</f>
        <v>2</v>
      </c>
    </row>
    <row r="7006" spans="2:10" ht="12.6" customHeight="1" x14ac:dyDescent="0.3">
      <c r="B7006" s="93">
        <f>VLOOKUP($J6997,ASBVs!$A$2:$AS$1041,45,FALSE)</f>
        <v>124.25</v>
      </c>
      <c r="C7006" s="94"/>
      <c r="D7006" s="93">
        <f>VLOOKUP($J6997,ASBVs!$A$2:$AS$1041,44,FALSE)</f>
        <v>165.57</v>
      </c>
      <c r="E7006" s="94"/>
      <c r="F7006" s="92"/>
      <c r="G7006" s="34" t="s">
        <v>2671</v>
      </c>
      <c r="H7006" s="35" t="str">
        <f>VLOOKUP($J6997,ASBVs!$A$2:$AW$1041,48,FALSE)</f>
        <v>1</v>
      </c>
      <c r="I7006" s="34" t="s">
        <v>2672</v>
      </c>
      <c r="J7006" s="35">
        <f>VLOOKUP($J6997,ASBVs!$A$2:$AW$1041,49,FALSE)</f>
        <v>3</v>
      </c>
    </row>
    <row r="7007" spans="2:10" ht="12.6" customHeight="1" x14ac:dyDescent="0.3">
      <c r="B7007" s="36" t="s">
        <v>2696</v>
      </c>
      <c r="C7007" s="95" t="str">
        <f>VLOOKUP($J6997,ASBVs!$A$2:$E$1041,5,FALSE)</f>
        <v xml:space="preserve">Individual </v>
      </c>
      <c r="D7007" s="96"/>
      <c r="E7007" s="97" t="s">
        <v>2697</v>
      </c>
      <c r="F7007" s="98"/>
      <c r="G7007" s="74"/>
      <c r="H7007" s="75"/>
      <c r="I7007" s="37" t="s">
        <v>2698</v>
      </c>
      <c r="J7007" s="38"/>
    </row>
    <row r="7009" spans="2:10" ht="12.6" customHeight="1" x14ac:dyDescent="0.3">
      <c r="B7009" s="76" t="s">
        <v>2692</v>
      </c>
      <c r="C7009" s="77"/>
      <c r="D7009" s="20" t="str">
        <f>VLOOKUP($J7009,ASBVs!$A$2:$B$1041,2,FALSE)</f>
        <v>223734</v>
      </c>
      <c r="E7009" s="21"/>
      <c r="F7009" s="22" t="str">
        <f>VLOOKUP($J7009,ASBVs!$A$2:$J$1041,10,FALSE)</f>
        <v>Single</v>
      </c>
      <c r="G7009" s="78" t="str">
        <f>VLOOKUP($J7009,ASBVs!$A$2:$AX$1041,50,FALSE)</f>
        <v xml:space="preserve"> </v>
      </c>
      <c r="H7009" s="79"/>
      <c r="I7009" s="23" t="s">
        <v>2693</v>
      </c>
      <c r="J7009" s="24">
        <v>575</v>
      </c>
    </row>
    <row r="7010" spans="2:10" ht="12.6" customHeight="1" x14ac:dyDescent="0.3">
      <c r="B7010" s="25" t="s">
        <v>2694</v>
      </c>
      <c r="C7010" s="80" t="str">
        <f>VLOOKUP($J7009,ASBVs!$A$2:$H$1041,8,FALSE)</f>
        <v>218946</v>
      </c>
      <c r="D7010" s="80"/>
      <c r="E7010" s="81"/>
      <c r="F7010" s="26" t="s">
        <v>2639</v>
      </c>
      <c r="G7010" s="82">
        <f>VLOOKUP($J7009,ASBVs!$A$2:$I$1041,9,FALSE)</f>
        <v>44701</v>
      </c>
      <c r="H7010" s="83"/>
      <c r="I7010" s="83"/>
      <c r="J7010" s="84"/>
    </row>
    <row r="7011" spans="2:10" ht="12.6" customHeight="1" x14ac:dyDescent="0.3">
      <c r="B7011" s="27" t="s">
        <v>0</v>
      </c>
      <c r="C7011" s="28" t="s">
        <v>1</v>
      </c>
      <c r="D7011" s="28" t="s">
        <v>2</v>
      </c>
      <c r="E7011" s="28" t="s">
        <v>3</v>
      </c>
      <c r="F7011" s="27" t="s">
        <v>4</v>
      </c>
      <c r="G7011" s="28" t="s">
        <v>1093</v>
      </c>
      <c r="H7011" s="28" t="s">
        <v>1092</v>
      </c>
      <c r="I7011" s="28" t="s">
        <v>5</v>
      </c>
      <c r="J7011" s="28" t="s">
        <v>2652</v>
      </c>
    </row>
    <row r="7012" spans="2:10" ht="12.6" customHeight="1" x14ac:dyDescent="0.3">
      <c r="B7012" s="29">
        <f>VLOOKUP($J7009,ASBVs!$A$2:$AP$1041,11,FALSE)</f>
        <v>0.33</v>
      </c>
      <c r="C7012" s="29">
        <f>VLOOKUP($J7009,ASBVs!$A$2:$AP$1041,13,FALSE)</f>
        <v>8.42</v>
      </c>
      <c r="D7012" s="29">
        <f>VLOOKUP($J7009,ASBVs!$A$2:$AP$1041,15,FALSE)</f>
        <v>13.53</v>
      </c>
      <c r="E7012" s="29">
        <f>VLOOKUP($J7009,ASBVs!$A$2:$AP$1041,17,FALSE)</f>
        <v>-0.75</v>
      </c>
      <c r="F7012" s="29">
        <f>VLOOKUP($J7009,ASBVs!$A$2:$AP$1041,19,FALSE)</f>
        <v>1.87</v>
      </c>
      <c r="G7012" s="39">
        <f>VLOOKUP($J7009,ASBVs!$A$2:$AP$1041,41,FALSE)</f>
        <v>0.46</v>
      </c>
      <c r="H7012" s="39">
        <f>VLOOKUP($J7009,ASBVs!$A$2:$AP$1041,39,FALSE)</f>
        <v>0.22</v>
      </c>
      <c r="I7012" s="29">
        <f>VLOOKUP($J7009,ASBVs!$A$2:$AP$1041,21,FALSE)</f>
        <v>0.45</v>
      </c>
      <c r="J7012" s="39">
        <f>VLOOKUP($J7009,ASBVs!$A$2:$AP$1041,31,FALSE)</f>
        <v>0.31</v>
      </c>
    </row>
    <row r="7013" spans="2:10" ht="12.6" customHeight="1" x14ac:dyDescent="0.3">
      <c r="B7013" s="29">
        <f>VLOOKUP($J7009,ASBVs!$A$2:$AP$1041,12,FALSE)</f>
        <v>67</v>
      </c>
      <c r="C7013" s="29">
        <f>VLOOKUP($J7009,ASBVs!$A$2:$AP$1041,14,FALSE)</f>
        <v>71</v>
      </c>
      <c r="D7013" s="29">
        <f>VLOOKUP($J7009,ASBVs!$A$2:$AP$1041,16,FALSE)</f>
        <v>63</v>
      </c>
      <c r="E7013" s="29">
        <f>VLOOKUP($J7009,ASBVs!$A$2:$AP$1041,18,FALSE)</f>
        <v>65</v>
      </c>
      <c r="F7013" s="29">
        <f>VLOOKUP($J7009,ASBVs!$A$2:$AP$1041,20,FALSE)</f>
        <v>65</v>
      </c>
      <c r="G7013" s="29">
        <f>VLOOKUP($J7009,ASBVs!$A$2:$AP$1041,42,FALSE)</f>
        <v>56</v>
      </c>
      <c r="H7013" s="29">
        <f>VLOOKUP($J7009,ASBVs!$A$2:$AP$1041,40,FALSE)</f>
        <v>50</v>
      </c>
      <c r="I7013" s="29">
        <f>VLOOKUP($J7009,ASBVs!$A$2:$AP$1041,22,FALSE)</f>
        <v>60</v>
      </c>
      <c r="J7013" s="29">
        <f>VLOOKUP($J7009,ASBVs!$A$2:$AP$1041,32,FALSE)</f>
        <v>54</v>
      </c>
    </row>
    <row r="7014" spans="2:10" ht="12.6" customHeight="1" x14ac:dyDescent="0.3">
      <c r="B7014" s="31" t="s">
        <v>1089</v>
      </c>
      <c r="C7014" s="27" t="s">
        <v>1090</v>
      </c>
      <c r="D7014" s="27" t="s">
        <v>1091</v>
      </c>
      <c r="E7014" s="27" t="s">
        <v>8</v>
      </c>
      <c r="F7014" s="27" t="s">
        <v>6</v>
      </c>
      <c r="G7014" s="27" t="s">
        <v>7</v>
      </c>
      <c r="H7014" s="27" t="s">
        <v>2638</v>
      </c>
      <c r="I7014" s="85" t="s">
        <v>2700</v>
      </c>
      <c r="J7014" s="86"/>
    </row>
    <row r="7015" spans="2:10" ht="12.6" customHeight="1" x14ac:dyDescent="0.3">
      <c r="B7015" s="30">
        <f>VLOOKUP($J7009,ASBVs!$A$2:$AP$1041,33,FALSE)</f>
        <v>0.03</v>
      </c>
      <c r="C7015" s="30">
        <f>VLOOKUP($J7009,ASBVs!$A$2:$AP$1041,35,FALSE)</f>
        <v>0.19</v>
      </c>
      <c r="D7015" s="30">
        <f>VLOOKUP($J7009,ASBVs!$A$2:$AP$1041,37,FALSE)</f>
        <v>0.02</v>
      </c>
      <c r="E7015" s="32">
        <f>VLOOKUP($J7009,ASBVs!$A$2:$AP$1041,29,FALSE)</f>
        <v>5.92</v>
      </c>
      <c r="F7015" s="32">
        <f>VLOOKUP($J7009,ASBVs!$A$2:$AP$1041,23,FALSE)</f>
        <v>-0.49</v>
      </c>
      <c r="G7015" s="32">
        <f>VLOOKUP($J7009,ASBVs!$A$2:$AP$1041,25,FALSE)</f>
        <v>5.7</v>
      </c>
      <c r="H7015" s="32">
        <f>VLOOKUP($J7009,ASBVs!$A$2:$AP$1041,27,FALSE)</f>
        <v>1.7</v>
      </c>
      <c r="I7015" s="86"/>
      <c r="J7015" s="86"/>
    </row>
    <row r="7016" spans="2:10" ht="12.6" customHeight="1" x14ac:dyDescent="0.3">
      <c r="B7016" s="33">
        <f>VLOOKUP($J7009,ASBVs!$A$2:$AP$1041,34,FALSE)</f>
        <v>45</v>
      </c>
      <c r="C7016" s="33">
        <f>VLOOKUP($J7009,ASBVs!$A$2:$AP$1041,36,FALSE)</f>
        <v>53</v>
      </c>
      <c r="D7016" s="33">
        <f>VLOOKUP($J7009,ASBVs!$A$2:$AP$1041,38,FALSE)</f>
        <v>39</v>
      </c>
      <c r="E7016" s="33">
        <f>VLOOKUP($J7009,ASBVs!$A$2:$AP$1041,30,FALSE)</f>
        <v>60</v>
      </c>
      <c r="F7016" s="33">
        <f>VLOOKUP($J7009,ASBVs!$A$2:$AP$1041,24,FALSE)</f>
        <v>50</v>
      </c>
      <c r="G7016" s="33">
        <f>VLOOKUP($J7009,ASBVs!$A$2:$AP$1041,26,FALSE)</f>
        <v>49</v>
      </c>
      <c r="H7016" s="33">
        <f>VLOOKUP($J7009,ASBVs!$A$2:$AP$1041,28,FALSE)</f>
        <v>53</v>
      </c>
      <c r="I7016" s="99">
        <f>VLOOKUP($J7009,ASBVs!$A$2:$AQ$1041,43,FALSE)</f>
        <v>8.8699999999999992</v>
      </c>
      <c r="J7016" s="79"/>
    </row>
    <row r="7017" spans="2:10" ht="12.6" customHeight="1" x14ac:dyDescent="0.3">
      <c r="B7017" s="87" t="s">
        <v>2695</v>
      </c>
      <c r="C7017" s="88"/>
      <c r="D7017" s="89" t="s">
        <v>2699</v>
      </c>
      <c r="E7017" s="90"/>
      <c r="F7017" s="91" t="str">
        <f>VLOOKUP($J7009,ASBVs!$A$2:$F$1041,6,FALSE)</f>
        <v xml:space="preserve"> </v>
      </c>
      <c r="G7017" s="34" t="s">
        <v>2669</v>
      </c>
      <c r="H7017" s="35" t="str">
        <f>VLOOKUP($J7009,ASBVs!$A$2:$AU$1041,46,FALSE)</f>
        <v>2</v>
      </c>
      <c r="I7017" s="34" t="s">
        <v>2670</v>
      </c>
      <c r="J7017" s="35" t="str">
        <f>VLOOKUP($J7009,ASBVs!$A$2:$AU$1041,47,FALSE)</f>
        <v>2</v>
      </c>
    </row>
    <row r="7018" spans="2:10" ht="12.6" customHeight="1" x14ac:dyDescent="0.3">
      <c r="B7018" s="93">
        <f>VLOOKUP($J7009,ASBVs!$A$2:$AS$1041,45,FALSE)</f>
        <v>123.26</v>
      </c>
      <c r="C7018" s="94"/>
      <c r="D7018" s="93">
        <f>VLOOKUP($J7009,ASBVs!$A$2:$AS$1041,44,FALSE)</f>
        <v>159.28</v>
      </c>
      <c r="E7018" s="94"/>
      <c r="F7018" s="92"/>
      <c r="G7018" s="34" t="s">
        <v>2671</v>
      </c>
      <c r="H7018" s="35" t="str">
        <f>VLOOKUP($J7009,ASBVs!$A$2:$AW$1041,48,FALSE)</f>
        <v>2</v>
      </c>
      <c r="I7018" s="34" t="s">
        <v>2672</v>
      </c>
      <c r="J7018" s="35">
        <f>VLOOKUP($J7009,ASBVs!$A$2:$AW$1041,49,FALSE)</f>
        <v>3</v>
      </c>
    </row>
    <row r="7019" spans="2:10" ht="12.6" customHeight="1" x14ac:dyDescent="0.3">
      <c r="B7019" s="36" t="s">
        <v>2696</v>
      </c>
      <c r="C7019" s="95" t="str">
        <f>VLOOKUP($J7009,ASBVs!$A$2:$E$1041,5,FALSE)</f>
        <v xml:space="preserve">Individual </v>
      </c>
      <c r="D7019" s="96"/>
      <c r="E7019" s="97" t="s">
        <v>2697</v>
      </c>
      <c r="F7019" s="98"/>
      <c r="G7019" s="74"/>
      <c r="H7019" s="75"/>
      <c r="I7019" s="37" t="s">
        <v>2698</v>
      </c>
      <c r="J7019" s="38"/>
    </row>
    <row r="7021" spans="2:10" ht="12.6" customHeight="1" x14ac:dyDescent="0.3">
      <c r="B7021" s="76" t="s">
        <v>2692</v>
      </c>
      <c r="C7021" s="77"/>
      <c r="D7021" s="20" t="str">
        <f>VLOOKUP($J7021,ASBVs!$A$2:$B$1041,2,FALSE)</f>
        <v>223490</v>
      </c>
      <c r="E7021" s="21"/>
      <c r="F7021" s="22" t="str">
        <f>VLOOKUP($J7021,ASBVs!$A$2:$J$1041,10,FALSE)</f>
        <v>Twin</v>
      </c>
      <c r="G7021" s="78" t="str">
        <f>VLOOKUP($J7021,ASBVs!$A$2:$AX$1041,50,FALSE)</f>
        <v xml:space="preserve"> </v>
      </c>
      <c r="H7021" s="79"/>
      <c r="I7021" s="23" t="s">
        <v>2693</v>
      </c>
      <c r="J7021" s="24">
        <v>576</v>
      </c>
    </row>
    <row r="7022" spans="2:10" ht="12.6" customHeight="1" x14ac:dyDescent="0.3">
      <c r="B7022" s="25" t="s">
        <v>2694</v>
      </c>
      <c r="C7022" s="80" t="str">
        <f>VLOOKUP($J7021,ASBVs!$A$2:$H$1041,8,FALSE)</f>
        <v>218909</v>
      </c>
      <c r="D7022" s="80"/>
      <c r="E7022" s="81"/>
      <c r="F7022" s="26" t="s">
        <v>2639</v>
      </c>
      <c r="G7022" s="82">
        <f>VLOOKUP($J7021,ASBVs!$A$2:$I$1041,9,FALSE)</f>
        <v>44699</v>
      </c>
      <c r="H7022" s="83"/>
      <c r="I7022" s="83"/>
      <c r="J7022" s="84"/>
    </row>
    <row r="7023" spans="2:10" ht="12.6" customHeight="1" x14ac:dyDescent="0.3">
      <c r="B7023" s="27" t="s">
        <v>0</v>
      </c>
      <c r="C7023" s="28" t="s">
        <v>1</v>
      </c>
      <c r="D7023" s="28" t="s">
        <v>2</v>
      </c>
      <c r="E7023" s="28" t="s">
        <v>3</v>
      </c>
      <c r="F7023" s="27" t="s">
        <v>4</v>
      </c>
      <c r="G7023" s="28" t="s">
        <v>1093</v>
      </c>
      <c r="H7023" s="28" t="s">
        <v>1092</v>
      </c>
      <c r="I7023" s="28" t="s">
        <v>5</v>
      </c>
      <c r="J7023" s="28" t="s">
        <v>2652</v>
      </c>
    </row>
    <row r="7024" spans="2:10" ht="12.6" customHeight="1" x14ac:dyDescent="0.3">
      <c r="B7024" s="29">
        <f>VLOOKUP($J7021,ASBVs!$A$2:$AP$1041,11,FALSE)</f>
        <v>0.41</v>
      </c>
      <c r="C7024" s="29">
        <f>VLOOKUP($J7021,ASBVs!$A$2:$AP$1041,13,FALSE)</f>
        <v>7.35</v>
      </c>
      <c r="D7024" s="29">
        <f>VLOOKUP($J7021,ASBVs!$A$2:$AP$1041,15,FALSE)</f>
        <v>11.72</v>
      </c>
      <c r="E7024" s="29">
        <f>VLOOKUP($J7021,ASBVs!$A$2:$AP$1041,17,FALSE)</f>
        <v>0.56999999999999995</v>
      </c>
      <c r="F7024" s="29">
        <f>VLOOKUP($J7021,ASBVs!$A$2:$AP$1041,19,FALSE)</f>
        <v>2.16</v>
      </c>
      <c r="G7024" s="39">
        <f>VLOOKUP($J7021,ASBVs!$A$2:$AP$1041,41,FALSE)</f>
        <v>0.54</v>
      </c>
      <c r="H7024" s="39">
        <f>VLOOKUP($J7021,ASBVs!$A$2:$AP$1041,39,FALSE)</f>
        <v>0.28000000000000003</v>
      </c>
      <c r="I7024" s="29">
        <f>VLOOKUP($J7021,ASBVs!$A$2:$AP$1041,21,FALSE)</f>
        <v>1.33</v>
      </c>
      <c r="J7024" s="39">
        <f>VLOOKUP($J7021,ASBVs!$A$2:$AP$1041,31,FALSE)</f>
        <v>0.37</v>
      </c>
    </row>
    <row r="7025" spans="2:10" ht="12.6" customHeight="1" x14ac:dyDescent="0.3">
      <c r="B7025" s="29">
        <f>VLOOKUP($J7021,ASBVs!$A$2:$AP$1041,12,FALSE)</f>
        <v>67</v>
      </c>
      <c r="C7025" s="29">
        <f>VLOOKUP($J7021,ASBVs!$A$2:$AP$1041,14,FALSE)</f>
        <v>70</v>
      </c>
      <c r="D7025" s="29">
        <f>VLOOKUP($J7021,ASBVs!$A$2:$AP$1041,16,FALSE)</f>
        <v>61</v>
      </c>
      <c r="E7025" s="29">
        <f>VLOOKUP($J7021,ASBVs!$A$2:$AP$1041,18,FALSE)</f>
        <v>64</v>
      </c>
      <c r="F7025" s="29">
        <f>VLOOKUP($J7021,ASBVs!$A$2:$AP$1041,20,FALSE)</f>
        <v>64</v>
      </c>
      <c r="G7025" s="29">
        <f>VLOOKUP($J7021,ASBVs!$A$2:$AP$1041,42,FALSE)</f>
        <v>54</v>
      </c>
      <c r="H7025" s="29">
        <f>VLOOKUP($J7021,ASBVs!$A$2:$AP$1041,40,FALSE)</f>
        <v>49</v>
      </c>
      <c r="I7025" s="29">
        <f>VLOOKUP($J7021,ASBVs!$A$2:$AP$1041,22,FALSE)</f>
        <v>59</v>
      </c>
      <c r="J7025" s="29">
        <f>VLOOKUP($J7021,ASBVs!$A$2:$AP$1041,32,FALSE)</f>
        <v>52</v>
      </c>
    </row>
    <row r="7026" spans="2:10" ht="12.6" customHeight="1" x14ac:dyDescent="0.3">
      <c r="B7026" s="31" t="s">
        <v>1089</v>
      </c>
      <c r="C7026" s="27" t="s">
        <v>1090</v>
      </c>
      <c r="D7026" s="27" t="s">
        <v>1091</v>
      </c>
      <c r="E7026" s="27" t="s">
        <v>8</v>
      </c>
      <c r="F7026" s="27" t="s">
        <v>6</v>
      </c>
      <c r="G7026" s="27" t="s">
        <v>7</v>
      </c>
      <c r="H7026" s="27" t="s">
        <v>2638</v>
      </c>
      <c r="I7026" s="85" t="s">
        <v>2700</v>
      </c>
      <c r="J7026" s="86"/>
    </row>
    <row r="7027" spans="2:10" ht="12.6" customHeight="1" x14ac:dyDescent="0.3">
      <c r="B7027" s="30">
        <f>VLOOKUP($J7021,ASBVs!$A$2:$AP$1041,33,FALSE)</f>
        <v>0.06</v>
      </c>
      <c r="C7027" s="30">
        <f>VLOOKUP($J7021,ASBVs!$A$2:$AP$1041,35,FALSE)</f>
        <v>0.24</v>
      </c>
      <c r="D7027" s="30">
        <f>VLOOKUP($J7021,ASBVs!$A$2:$AP$1041,37,FALSE)</f>
        <v>1E-3</v>
      </c>
      <c r="E7027" s="32">
        <f>VLOOKUP($J7021,ASBVs!$A$2:$AP$1041,29,FALSE)</f>
        <v>3.72</v>
      </c>
      <c r="F7027" s="32">
        <f>VLOOKUP($J7021,ASBVs!$A$2:$AP$1041,23,FALSE)</f>
        <v>-0.64</v>
      </c>
      <c r="G7027" s="32">
        <f>VLOOKUP($J7021,ASBVs!$A$2:$AP$1041,25,FALSE)</f>
        <v>3.12</v>
      </c>
      <c r="H7027" s="32">
        <f>VLOOKUP($J7021,ASBVs!$A$2:$AP$1041,27,FALSE)</f>
        <v>2.09</v>
      </c>
      <c r="I7027" s="86"/>
      <c r="J7027" s="86"/>
    </row>
    <row r="7028" spans="2:10" ht="12.6" customHeight="1" x14ac:dyDescent="0.3">
      <c r="B7028" s="33">
        <f>VLOOKUP($J7021,ASBVs!$A$2:$AP$1041,34,FALSE)</f>
        <v>43</v>
      </c>
      <c r="C7028" s="33">
        <f>VLOOKUP($J7021,ASBVs!$A$2:$AP$1041,36,FALSE)</f>
        <v>52</v>
      </c>
      <c r="D7028" s="33">
        <f>VLOOKUP($J7021,ASBVs!$A$2:$AP$1041,38,FALSE)</f>
        <v>38</v>
      </c>
      <c r="E7028" s="33">
        <f>VLOOKUP($J7021,ASBVs!$A$2:$AP$1041,30,FALSE)</f>
        <v>59</v>
      </c>
      <c r="F7028" s="33">
        <f>VLOOKUP($J7021,ASBVs!$A$2:$AP$1041,24,FALSE)</f>
        <v>52</v>
      </c>
      <c r="G7028" s="33">
        <f>VLOOKUP($J7021,ASBVs!$A$2:$AP$1041,26,FALSE)</f>
        <v>51</v>
      </c>
      <c r="H7028" s="33">
        <f>VLOOKUP($J7021,ASBVs!$A$2:$AP$1041,28,FALSE)</f>
        <v>53</v>
      </c>
      <c r="I7028" s="99">
        <f>VLOOKUP($J7021,ASBVs!$A$2:$AQ$1041,43,FALSE)</f>
        <v>8.68</v>
      </c>
      <c r="J7028" s="79"/>
    </row>
    <row r="7029" spans="2:10" ht="12.6" customHeight="1" x14ac:dyDescent="0.3">
      <c r="B7029" s="87" t="s">
        <v>2695</v>
      </c>
      <c r="C7029" s="88"/>
      <c r="D7029" s="89" t="s">
        <v>2699</v>
      </c>
      <c r="E7029" s="90"/>
      <c r="F7029" s="91" t="str">
        <f>VLOOKUP($J7021,ASBVs!$A$2:$F$1041,6,FALSE)</f>
        <v xml:space="preserve"> </v>
      </c>
      <c r="G7029" s="34" t="s">
        <v>2669</v>
      </c>
      <c r="H7029" s="35" t="str">
        <f>VLOOKUP($J7021,ASBVs!$A$2:$AU$1041,46,FALSE)</f>
        <v>1</v>
      </c>
      <c r="I7029" s="34" t="s">
        <v>2670</v>
      </c>
      <c r="J7029" s="35" t="str">
        <f>VLOOKUP($J7021,ASBVs!$A$2:$AU$1041,47,FALSE)</f>
        <v>1</v>
      </c>
    </row>
    <row r="7030" spans="2:10" ht="12.6" customHeight="1" x14ac:dyDescent="0.3">
      <c r="B7030" s="93">
        <f>VLOOKUP($J7021,ASBVs!$A$2:$AS$1041,45,FALSE)</f>
        <v>123.81</v>
      </c>
      <c r="C7030" s="94"/>
      <c r="D7030" s="93">
        <f>VLOOKUP($J7021,ASBVs!$A$2:$AS$1041,44,FALSE)</f>
        <v>168.68</v>
      </c>
      <c r="E7030" s="94"/>
      <c r="F7030" s="92"/>
      <c r="G7030" s="34" t="s">
        <v>2671</v>
      </c>
      <c r="H7030" s="35" t="str">
        <f>VLOOKUP($J7021,ASBVs!$A$2:$AW$1041,48,FALSE)</f>
        <v>1</v>
      </c>
      <c r="I7030" s="34" t="s">
        <v>2672</v>
      </c>
      <c r="J7030" s="35">
        <f>VLOOKUP($J7021,ASBVs!$A$2:$AW$1041,49,FALSE)</f>
        <v>4</v>
      </c>
    </row>
    <row r="7031" spans="2:10" ht="12.6" customHeight="1" x14ac:dyDescent="0.3">
      <c r="B7031" s="36" t="s">
        <v>2696</v>
      </c>
      <c r="C7031" s="95" t="str">
        <f>VLOOKUP($J7021,ASBVs!$A$2:$E$1041,5,FALSE)</f>
        <v xml:space="preserve">Individual </v>
      </c>
      <c r="D7031" s="96"/>
      <c r="E7031" s="97" t="s">
        <v>2697</v>
      </c>
      <c r="F7031" s="98"/>
      <c r="G7031" s="74"/>
      <c r="H7031" s="75"/>
      <c r="I7031" s="37" t="s">
        <v>2698</v>
      </c>
      <c r="J7031" s="38"/>
    </row>
    <row r="7033" spans="2:10" ht="12.6" customHeight="1" x14ac:dyDescent="0.3">
      <c r="B7033" s="76" t="s">
        <v>2692</v>
      </c>
      <c r="C7033" s="77"/>
      <c r="D7033" s="20" t="str">
        <f>VLOOKUP($J7033,ASBVs!$A$2:$B$1041,2,FALSE)</f>
        <v>223120</v>
      </c>
      <c r="E7033" s="21"/>
      <c r="F7033" s="22" t="str">
        <f>VLOOKUP($J7033,ASBVs!$A$2:$J$1041,10,FALSE)</f>
        <v>Twin</v>
      </c>
      <c r="G7033" s="78" t="str">
        <f>VLOOKUP($J7033,ASBVs!$A$2:$AX$1041,50,FALSE)</f>
        <v xml:space="preserve"> </v>
      </c>
      <c r="H7033" s="79"/>
      <c r="I7033" s="23" t="s">
        <v>2693</v>
      </c>
      <c r="J7033" s="24">
        <v>577</v>
      </c>
    </row>
    <row r="7034" spans="2:10" ht="12.6" customHeight="1" x14ac:dyDescent="0.3">
      <c r="B7034" s="25" t="s">
        <v>2694</v>
      </c>
      <c r="C7034" s="80" t="str">
        <f>VLOOKUP($J7033,ASBVs!$A$2:$H$1041,8,FALSE)</f>
        <v>196104</v>
      </c>
      <c r="D7034" s="80"/>
      <c r="E7034" s="81"/>
      <c r="F7034" s="26" t="s">
        <v>2639</v>
      </c>
      <c r="G7034" s="82">
        <f>VLOOKUP($J7033,ASBVs!$A$2:$I$1041,9,FALSE)</f>
        <v>44684</v>
      </c>
      <c r="H7034" s="83"/>
      <c r="I7034" s="83"/>
      <c r="J7034" s="84"/>
    </row>
    <row r="7035" spans="2:10" ht="12.6" customHeight="1" x14ac:dyDescent="0.3">
      <c r="B7035" s="27" t="s">
        <v>0</v>
      </c>
      <c r="C7035" s="28" t="s">
        <v>1</v>
      </c>
      <c r="D7035" s="28" t="s">
        <v>2</v>
      </c>
      <c r="E7035" s="28" t="s">
        <v>3</v>
      </c>
      <c r="F7035" s="27" t="s">
        <v>4</v>
      </c>
      <c r="G7035" s="28" t="s">
        <v>1093</v>
      </c>
      <c r="H7035" s="28" t="s">
        <v>1092</v>
      </c>
      <c r="I7035" s="28" t="s">
        <v>5</v>
      </c>
      <c r="J7035" s="28" t="s">
        <v>2652</v>
      </c>
    </row>
    <row r="7036" spans="2:10" ht="12.6" customHeight="1" x14ac:dyDescent="0.3">
      <c r="B7036" s="29">
        <f>VLOOKUP($J7033,ASBVs!$A$2:$AP$1041,11,FALSE)</f>
        <v>0.54</v>
      </c>
      <c r="C7036" s="29">
        <f>VLOOKUP($J7033,ASBVs!$A$2:$AP$1041,13,FALSE)</f>
        <v>9.59</v>
      </c>
      <c r="D7036" s="29">
        <f>VLOOKUP($J7033,ASBVs!$A$2:$AP$1041,15,FALSE)</f>
        <v>15.73</v>
      </c>
      <c r="E7036" s="29">
        <f>VLOOKUP($J7033,ASBVs!$A$2:$AP$1041,17,FALSE)</f>
        <v>-0.19</v>
      </c>
      <c r="F7036" s="29">
        <f>VLOOKUP($J7033,ASBVs!$A$2:$AP$1041,19,FALSE)</f>
        <v>1.47</v>
      </c>
      <c r="G7036" s="39">
        <f>VLOOKUP($J7033,ASBVs!$A$2:$AP$1041,41,FALSE)</f>
        <v>0.54</v>
      </c>
      <c r="H7036" s="39">
        <f>VLOOKUP($J7033,ASBVs!$A$2:$AP$1041,39,FALSE)</f>
        <v>0.24</v>
      </c>
      <c r="I7036" s="29">
        <f>VLOOKUP($J7033,ASBVs!$A$2:$AP$1041,21,FALSE)</f>
        <v>-0.98</v>
      </c>
      <c r="J7036" s="39">
        <f>VLOOKUP($J7033,ASBVs!$A$2:$AP$1041,31,FALSE)</f>
        <v>0.34</v>
      </c>
    </row>
    <row r="7037" spans="2:10" ht="12.6" customHeight="1" x14ac:dyDescent="0.3">
      <c r="B7037" s="29">
        <f>VLOOKUP($J7033,ASBVs!$A$2:$AP$1041,12,FALSE)</f>
        <v>67</v>
      </c>
      <c r="C7037" s="29">
        <f>VLOOKUP($J7033,ASBVs!$A$2:$AP$1041,14,FALSE)</f>
        <v>73</v>
      </c>
      <c r="D7037" s="29">
        <f>VLOOKUP($J7033,ASBVs!$A$2:$AP$1041,16,FALSE)</f>
        <v>64</v>
      </c>
      <c r="E7037" s="29">
        <f>VLOOKUP($J7033,ASBVs!$A$2:$AP$1041,18,FALSE)</f>
        <v>72</v>
      </c>
      <c r="F7037" s="29">
        <f>VLOOKUP($J7033,ASBVs!$A$2:$AP$1041,20,FALSE)</f>
        <v>70</v>
      </c>
      <c r="G7037" s="29">
        <f>VLOOKUP($J7033,ASBVs!$A$2:$AP$1041,42,FALSE)</f>
        <v>59</v>
      </c>
      <c r="H7037" s="29">
        <f>VLOOKUP($J7033,ASBVs!$A$2:$AP$1041,40,FALSE)</f>
        <v>50</v>
      </c>
      <c r="I7037" s="29">
        <f>VLOOKUP($J7033,ASBVs!$A$2:$AP$1041,22,FALSE)</f>
        <v>62</v>
      </c>
      <c r="J7037" s="29">
        <f>VLOOKUP($J7033,ASBVs!$A$2:$AP$1041,32,FALSE)</f>
        <v>57</v>
      </c>
    </row>
    <row r="7038" spans="2:10" ht="12.6" customHeight="1" x14ac:dyDescent="0.3">
      <c r="B7038" s="31" t="s">
        <v>1089</v>
      </c>
      <c r="C7038" s="27" t="s">
        <v>1090</v>
      </c>
      <c r="D7038" s="27" t="s">
        <v>1091</v>
      </c>
      <c r="E7038" s="27" t="s">
        <v>8</v>
      </c>
      <c r="F7038" s="27" t="s">
        <v>6</v>
      </c>
      <c r="G7038" s="27" t="s">
        <v>7</v>
      </c>
      <c r="H7038" s="27" t="s">
        <v>2638</v>
      </c>
      <c r="I7038" s="85" t="s">
        <v>2700</v>
      </c>
      <c r="J7038" s="86"/>
    </row>
    <row r="7039" spans="2:10" ht="12.6" customHeight="1" x14ac:dyDescent="0.3">
      <c r="B7039" s="30">
        <f>VLOOKUP($J7033,ASBVs!$A$2:$AP$1041,33,FALSE)</f>
        <v>0.01</v>
      </c>
      <c r="C7039" s="30">
        <f>VLOOKUP($J7033,ASBVs!$A$2:$AP$1041,35,FALSE)</f>
        <v>0.24</v>
      </c>
      <c r="D7039" s="30">
        <f>VLOOKUP($J7033,ASBVs!$A$2:$AP$1041,37,FALSE)</f>
        <v>0.03</v>
      </c>
      <c r="E7039" s="32">
        <f>VLOOKUP($J7033,ASBVs!$A$2:$AP$1041,29,FALSE)</f>
        <v>5.01</v>
      </c>
      <c r="F7039" s="32">
        <f>VLOOKUP($J7033,ASBVs!$A$2:$AP$1041,23,FALSE)</f>
        <v>-0.26</v>
      </c>
      <c r="G7039" s="32">
        <f>VLOOKUP($J7033,ASBVs!$A$2:$AP$1041,25,FALSE)</f>
        <v>4.2699999999999996</v>
      </c>
      <c r="H7039" s="32">
        <f>VLOOKUP($J7033,ASBVs!$A$2:$AP$1041,27,FALSE)</f>
        <v>1.88</v>
      </c>
      <c r="I7039" s="86"/>
      <c r="J7039" s="86"/>
    </row>
    <row r="7040" spans="2:10" ht="12.6" customHeight="1" x14ac:dyDescent="0.3">
      <c r="B7040" s="33">
        <f>VLOOKUP($J7033,ASBVs!$A$2:$AP$1041,34,FALSE)</f>
        <v>45</v>
      </c>
      <c r="C7040" s="33">
        <f>VLOOKUP($J7033,ASBVs!$A$2:$AP$1041,36,FALSE)</f>
        <v>53</v>
      </c>
      <c r="D7040" s="33">
        <f>VLOOKUP($J7033,ASBVs!$A$2:$AP$1041,38,FALSE)</f>
        <v>38</v>
      </c>
      <c r="E7040" s="33">
        <f>VLOOKUP($J7033,ASBVs!$A$2:$AP$1041,30,FALSE)</f>
        <v>63</v>
      </c>
      <c r="F7040" s="33">
        <f>VLOOKUP($J7033,ASBVs!$A$2:$AP$1041,24,FALSE)</f>
        <v>51</v>
      </c>
      <c r="G7040" s="33">
        <f>VLOOKUP($J7033,ASBVs!$A$2:$AP$1041,26,FALSE)</f>
        <v>50</v>
      </c>
      <c r="H7040" s="33">
        <f>VLOOKUP($J7033,ASBVs!$A$2:$AP$1041,28,FALSE)</f>
        <v>56</v>
      </c>
      <c r="I7040" s="99">
        <f>VLOOKUP($J7033,ASBVs!$A$2:$AQ$1041,43,FALSE)</f>
        <v>8.61</v>
      </c>
      <c r="J7040" s="79"/>
    </row>
    <row r="7041" spans="2:10" ht="12.6" customHeight="1" x14ac:dyDescent="0.3">
      <c r="B7041" s="87" t="s">
        <v>2695</v>
      </c>
      <c r="C7041" s="88"/>
      <c r="D7041" s="89" t="s">
        <v>2699</v>
      </c>
      <c r="E7041" s="90"/>
      <c r="F7041" s="91" t="str">
        <f>VLOOKUP($J7033,ASBVs!$A$2:$F$1041,6,FALSE)</f>
        <v xml:space="preserve"> </v>
      </c>
      <c r="G7041" s="34" t="s">
        <v>2669</v>
      </c>
      <c r="H7041" s="35" t="str">
        <f>VLOOKUP($J7033,ASBVs!$A$2:$AU$1041,46,FALSE)</f>
        <v>2</v>
      </c>
      <c r="I7041" s="34" t="s">
        <v>2670</v>
      </c>
      <c r="J7041" s="35" t="str">
        <f>VLOOKUP($J7033,ASBVs!$A$2:$AU$1041,47,FALSE)</f>
        <v>2</v>
      </c>
    </row>
    <row r="7042" spans="2:10" ht="12.6" customHeight="1" x14ac:dyDescent="0.3">
      <c r="B7042" s="93">
        <f>VLOOKUP($J7033,ASBVs!$A$2:$AS$1041,45,FALSE)</f>
        <v>123.57</v>
      </c>
      <c r="C7042" s="94"/>
      <c r="D7042" s="93">
        <f>VLOOKUP($J7033,ASBVs!$A$2:$AS$1041,44,FALSE)</f>
        <v>162.41</v>
      </c>
      <c r="E7042" s="94"/>
      <c r="F7042" s="92"/>
      <c r="G7042" s="34" t="s">
        <v>2671</v>
      </c>
      <c r="H7042" s="35" t="str">
        <f>VLOOKUP($J7033,ASBVs!$A$2:$AW$1041,48,FALSE)</f>
        <v>3</v>
      </c>
      <c r="I7042" s="34" t="s">
        <v>2672</v>
      </c>
      <c r="J7042" s="35">
        <f>VLOOKUP($J7033,ASBVs!$A$2:$AW$1041,49,FALSE)</f>
        <v>3</v>
      </c>
    </row>
    <row r="7043" spans="2:10" ht="12.6" customHeight="1" x14ac:dyDescent="0.3">
      <c r="B7043" s="36" t="s">
        <v>2696</v>
      </c>
      <c r="C7043" s="95" t="str">
        <f>VLOOKUP($J7033,ASBVs!$A$2:$E$1041,5,FALSE)</f>
        <v xml:space="preserve">Individual </v>
      </c>
      <c r="D7043" s="96"/>
      <c r="E7043" s="97" t="s">
        <v>2697</v>
      </c>
      <c r="F7043" s="98"/>
      <c r="G7043" s="74"/>
      <c r="H7043" s="75"/>
      <c r="I7043" s="37" t="s">
        <v>2698</v>
      </c>
      <c r="J7043" s="38"/>
    </row>
    <row r="7045" spans="2:10" ht="12.6" customHeight="1" x14ac:dyDescent="0.3">
      <c r="B7045" s="76" t="s">
        <v>2692</v>
      </c>
      <c r="C7045" s="77"/>
      <c r="D7045" s="20" t="str">
        <f>VLOOKUP($J7045,ASBVs!$A$2:$B$1041,2,FALSE)</f>
        <v>223993</v>
      </c>
      <c r="E7045" s="21"/>
      <c r="F7045" s="22" t="str">
        <f>VLOOKUP($J7045,ASBVs!$A$2:$J$1041,10,FALSE)</f>
        <v>Single</v>
      </c>
      <c r="G7045" s="78" t="str">
        <f>VLOOKUP($J7045,ASBVs!$A$2:$AX$1041,50,FALSE)</f>
        <v xml:space="preserve"> </v>
      </c>
      <c r="H7045" s="79"/>
      <c r="I7045" s="23" t="s">
        <v>2693</v>
      </c>
      <c r="J7045" s="24">
        <v>578</v>
      </c>
    </row>
    <row r="7046" spans="2:10" ht="12.6" customHeight="1" x14ac:dyDescent="0.3">
      <c r="B7046" s="25" t="s">
        <v>2694</v>
      </c>
      <c r="C7046" s="80" t="str">
        <f>VLOOKUP($J7045,ASBVs!$A$2:$H$1041,8,FALSE)</f>
        <v>193431</v>
      </c>
      <c r="D7046" s="80"/>
      <c r="E7046" s="81"/>
      <c r="F7046" s="26" t="s">
        <v>2639</v>
      </c>
      <c r="G7046" s="82">
        <f>VLOOKUP($J7045,ASBVs!$A$2:$I$1041,9,FALSE)</f>
        <v>44708</v>
      </c>
      <c r="H7046" s="83"/>
      <c r="I7046" s="83"/>
      <c r="J7046" s="84"/>
    </row>
    <row r="7047" spans="2:10" ht="12.6" customHeight="1" x14ac:dyDescent="0.3">
      <c r="B7047" s="27" t="s">
        <v>0</v>
      </c>
      <c r="C7047" s="28" t="s">
        <v>1</v>
      </c>
      <c r="D7047" s="28" t="s">
        <v>2</v>
      </c>
      <c r="E7047" s="28" t="s">
        <v>3</v>
      </c>
      <c r="F7047" s="27" t="s">
        <v>4</v>
      </c>
      <c r="G7047" s="28" t="s">
        <v>1093</v>
      </c>
      <c r="H7047" s="28" t="s">
        <v>1092</v>
      </c>
      <c r="I7047" s="28" t="s">
        <v>5</v>
      </c>
      <c r="J7047" s="28" t="s">
        <v>2652</v>
      </c>
    </row>
    <row r="7048" spans="2:10" ht="12.6" customHeight="1" x14ac:dyDescent="0.3">
      <c r="B7048" s="29">
        <f>VLOOKUP($J7045,ASBVs!$A$2:$AP$1041,11,FALSE)</f>
        <v>0.56999999999999995</v>
      </c>
      <c r="C7048" s="29">
        <f>VLOOKUP($J7045,ASBVs!$A$2:$AP$1041,13,FALSE)</f>
        <v>9.7899999999999991</v>
      </c>
      <c r="D7048" s="29">
        <f>VLOOKUP($J7045,ASBVs!$A$2:$AP$1041,15,FALSE)</f>
        <v>15.58</v>
      </c>
      <c r="E7048" s="29">
        <f>VLOOKUP($J7045,ASBVs!$A$2:$AP$1041,17,FALSE)</f>
        <v>-0.02</v>
      </c>
      <c r="F7048" s="29">
        <f>VLOOKUP($J7045,ASBVs!$A$2:$AP$1041,19,FALSE)</f>
        <v>2.4300000000000002</v>
      </c>
      <c r="G7048" s="39">
        <f>VLOOKUP($J7045,ASBVs!$A$2:$AP$1041,41,FALSE)</f>
        <v>0.3</v>
      </c>
      <c r="H7048" s="39">
        <f>VLOOKUP($J7045,ASBVs!$A$2:$AP$1041,39,FALSE)</f>
        <v>0.2</v>
      </c>
      <c r="I7048" s="29">
        <f>VLOOKUP($J7045,ASBVs!$A$2:$AP$1041,21,FALSE)</f>
        <v>0.1</v>
      </c>
      <c r="J7048" s="39">
        <f>VLOOKUP($J7045,ASBVs!$A$2:$AP$1041,31,FALSE)</f>
        <v>0.2</v>
      </c>
    </row>
    <row r="7049" spans="2:10" ht="12.6" customHeight="1" x14ac:dyDescent="0.3">
      <c r="B7049" s="29">
        <f>VLOOKUP($J7045,ASBVs!$A$2:$AP$1041,12,FALSE)</f>
        <v>67</v>
      </c>
      <c r="C7049" s="29">
        <f>VLOOKUP($J7045,ASBVs!$A$2:$AP$1041,14,FALSE)</f>
        <v>71</v>
      </c>
      <c r="D7049" s="29">
        <f>VLOOKUP($J7045,ASBVs!$A$2:$AP$1041,16,FALSE)</f>
        <v>64</v>
      </c>
      <c r="E7049" s="29">
        <f>VLOOKUP($J7045,ASBVs!$A$2:$AP$1041,18,FALSE)</f>
        <v>67</v>
      </c>
      <c r="F7049" s="29">
        <f>VLOOKUP($J7045,ASBVs!$A$2:$AP$1041,20,FALSE)</f>
        <v>67</v>
      </c>
      <c r="G7049" s="29">
        <f>VLOOKUP($J7045,ASBVs!$A$2:$AP$1041,42,FALSE)</f>
        <v>59</v>
      </c>
      <c r="H7049" s="29">
        <f>VLOOKUP($J7045,ASBVs!$A$2:$AP$1041,40,FALSE)</f>
        <v>51</v>
      </c>
      <c r="I7049" s="29">
        <f>VLOOKUP($J7045,ASBVs!$A$2:$AP$1041,22,FALSE)</f>
        <v>61</v>
      </c>
      <c r="J7049" s="29">
        <f>VLOOKUP($J7045,ASBVs!$A$2:$AP$1041,32,FALSE)</f>
        <v>57</v>
      </c>
    </row>
    <row r="7050" spans="2:10" ht="12.6" customHeight="1" x14ac:dyDescent="0.3">
      <c r="B7050" s="31" t="s">
        <v>1089</v>
      </c>
      <c r="C7050" s="27" t="s">
        <v>1090</v>
      </c>
      <c r="D7050" s="27" t="s">
        <v>1091</v>
      </c>
      <c r="E7050" s="27" t="s">
        <v>8</v>
      </c>
      <c r="F7050" s="27" t="s">
        <v>6</v>
      </c>
      <c r="G7050" s="27" t="s">
        <v>7</v>
      </c>
      <c r="H7050" s="27" t="s">
        <v>2638</v>
      </c>
      <c r="I7050" s="85" t="s">
        <v>2700</v>
      </c>
      <c r="J7050" s="86"/>
    </row>
    <row r="7051" spans="2:10" ht="12.6" customHeight="1" x14ac:dyDescent="0.3">
      <c r="B7051" s="30">
        <f>VLOOKUP($J7045,ASBVs!$A$2:$AP$1041,33,FALSE)</f>
        <v>0.04</v>
      </c>
      <c r="C7051" s="30">
        <f>VLOOKUP($J7045,ASBVs!$A$2:$AP$1041,35,FALSE)</f>
        <v>0.2</v>
      </c>
      <c r="D7051" s="30">
        <f>VLOOKUP($J7045,ASBVs!$A$2:$AP$1041,37,FALSE)</f>
        <v>-0.01</v>
      </c>
      <c r="E7051" s="32">
        <f>VLOOKUP($J7045,ASBVs!$A$2:$AP$1041,29,FALSE)</f>
        <v>5.33</v>
      </c>
      <c r="F7051" s="32">
        <f>VLOOKUP($J7045,ASBVs!$A$2:$AP$1041,23,FALSE)</f>
        <v>-0.22</v>
      </c>
      <c r="G7051" s="32">
        <f>VLOOKUP($J7045,ASBVs!$A$2:$AP$1041,25,FALSE)</f>
        <v>5.01</v>
      </c>
      <c r="H7051" s="32">
        <f>VLOOKUP($J7045,ASBVs!$A$2:$AP$1041,27,FALSE)</f>
        <v>2.5499999999999998</v>
      </c>
      <c r="I7051" s="86"/>
      <c r="J7051" s="86"/>
    </row>
    <row r="7052" spans="2:10" ht="12.6" customHeight="1" x14ac:dyDescent="0.3">
      <c r="B7052" s="33">
        <f>VLOOKUP($J7045,ASBVs!$A$2:$AP$1041,34,FALSE)</f>
        <v>46</v>
      </c>
      <c r="C7052" s="33">
        <f>VLOOKUP($J7045,ASBVs!$A$2:$AP$1041,36,FALSE)</f>
        <v>54</v>
      </c>
      <c r="D7052" s="33">
        <f>VLOOKUP($J7045,ASBVs!$A$2:$AP$1041,38,FALSE)</f>
        <v>39</v>
      </c>
      <c r="E7052" s="33">
        <f>VLOOKUP($J7045,ASBVs!$A$2:$AP$1041,30,FALSE)</f>
        <v>62</v>
      </c>
      <c r="F7052" s="33">
        <f>VLOOKUP($J7045,ASBVs!$A$2:$AP$1041,24,FALSE)</f>
        <v>51</v>
      </c>
      <c r="G7052" s="33">
        <f>VLOOKUP($J7045,ASBVs!$A$2:$AP$1041,26,FALSE)</f>
        <v>50</v>
      </c>
      <c r="H7052" s="33">
        <f>VLOOKUP($J7045,ASBVs!$A$2:$AP$1041,28,FALSE)</f>
        <v>54</v>
      </c>
      <c r="I7052" s="99">
        <f>VLOOKUP($J7045,ASBVs!$A$2:$AQ$1041,43,FALSE)</f>
        <v>9.8899999999999988</v>
      </c>
      <c r="J7052" s="79"/>
    </row>
    <row r="7053" spans="2:10" ht="12.6" customHeight="1" x14ac:dyDescent="0.3">
      <c r="B7053" s="87" t="s">
        <v>2695</v>
      </c>
      <c r="C7053" s="88"/>
      <c r="D7053" s="89" t="s">
        <v>2699</v>
      </c>
      <c r="E7053" s="90"/>
      <c r="F7053" s="91" t="str">
        <f>VLOOKUP($J7045,ASBVs!$A$2:$F$1041,6,FALSE)</f>
        <v xml:space="preserve"> </v>
      </c>
      <c r="G7053" s="34" t="s">
        <v>2669</v>
      </c>
      <c r="H7053" s="35" t="str">
        <f>VLOOKUP($J7045,ASBVs!$A$2:$AU$1041,46,FALSE)</f>
        <v>2</v>
      </c>
      <c r="I7053" s="34" t="s">
        <v>2670</v>
      </c>
      <c r="J7053" s="35" t="str">
        <f>VLOOKUP($J7045,ASBVs!$A$2:$AU$1041,47,FALSE)</f>
        <v>2</v>
      </c>
    </row>
    <row r="7054" spans="2:10" ht="12.6" customHeight="1" x14ac:dyDescent="0.3">
      <c r="B7054" s="93">
        <f>VLOOKUP($J7045,ASBVs!$A$2:$AS$1041,45,FALSE)</f>
        <v>124.15</v>
      </c>
      <c r="C7054" s="94"/>
      <c r="D7054" s="93">
        <f>VLOOKUP($J7045,ASBVs!$A$2:$AS$1041,44,FALSE)</f>
        <v>161.19</v>
      </c>
      <c r="E7054" s="94"/>
      <c r="F7054" s="92"/>
      <c r="G7054" s="34" t="s">
        <v>2671</v>
      </c>
      <c r="H7054" s="35" t="str">
        <f>VLOOKUP($J7045,ASBVs!$A$2:$AW$1041,48,FALSE)</f>
        <v>3</v>
      </c>
      <c r="I7054" s="34" t="s">
        <v>2672</v>
      </c>
      <c r="J7054" s="35">
        <f>VLOOKUP($J7045,ASBVs!$A$2:$AW$1041,49,FALSE)</f>
        <v>2</v>
      </c>
    </row>
    <row r="7055" spans="2:10" ht="12.6" customHeight="1" x14ac:dyDescent="0.3">
      <c r="B7055" s="36" t="s">
        <v>2696</v>
      </c>
      <c r="C7055" s="95" t="str">
        <f>VLOOKUP($J7045,ASBVs!$A$2:$E$1041,5,FALSE)</f>
        <v xml:space="preserve">Individual </v>
      </c>
      <c r="D7055" s="96"/>
      <c r="E7055" s="97" t="s">
        <v>2697</v>
      </c>
      <c r="F7055" s="98"/>
      <c r="G7055" s="74"/>
      <c r="H7055" s="75"/>
      <c r="I7055" s="37" t="s">
        <v>2698</v>
      </c>
      <c r="J7055" s="38"/>
    </row>
    <row r="7057" spans="2:10" ht="12.6" customHeight="1" x14ac:dyDescent="0.3">
      <c r="B7057" s="76" t="s">
        <v>2692</v>
      </c>
      <c r="C7057" s="77"/>
      <c r="D7057" s="20" t="str">
        <f>VLOOKUP($J7057,ASBVs!$A$2:$B$1041,2,FALSE)</f>
        <v>229957</v>
      </c>
      <c r="E7057" s="21"/>
      <c r="F7057" s="22" t="str">
        <f>VLOOKUP($J7057,ASBVs!$A$2:$J$1041,10,FALSE)</f>
        <v>Single - ET</v>
      </c>
      <c r="G7057" s="78" t="str">
        <f>VLOOKUP($J7057,ASBVs!$A$2:$AX$1041,50,FALSE)</f>
        <v xml:space="preserve"> </v>
      </c>
      <c r="H7057" s="79"/>
      <c r="I7057" s="23" t="s">
        <v>2693</v>
      </c>
      <c r="J7057" s="24">
        <v>579</v>
      </c>
    </row>
    <row r="7058" spans="2:10" ht="12.6" customHeight="1" x14ac:dyDescent="0.3">
      <c r="B7058" s="25" t="s">
        <v>2694</v>
      </c>
      <c r="C7058" s="80" t="str">
        <f>VLOOKUP($J7057,ASBVs!$A$2:$H$1041,8,FALSE)</f>
        <v>207279</v>
      </c>
      <c r="D7058" s="80"/>
      <c r="E7058" s="81"/>
      <c r="F7058" s="26" t="s">
        <v>2639</v>
      </c>
      <c r="G7058" s="82">
        <f>VLOOKUP($J7057,ASBVs!$A$2:$I$1041,9,FALSE)</f>
        <v>44722</v>
      </c>
      <c r="H7058" s="83"/>
      <c r="I7058" s="83"/>
      <c r="J7058" s="84"/>
    </row>
    <row r="7059" spans="2:10" ht="12.6" customHeight="1" x14ac:dyDescent="0.3">
      <c r="B7059" s="27" t="s">
        <v>0</v>
      </c>
      <c r="C7059" s="28" t="s">
        <v>1</v>
      </c>
      <c r="D7059" s="28" t="s">
        <v>2</v>
      </c>
      <c r="E7059" s="28" t="s">
        <v>3</v>
      </c>
      <c r="F7059" s="27" t="s">
        <v>4</v>
      </c>
      <c r="G7059" s="28" t="s">
        <v>1093</v>
      </c>
      <c r="H7059" s="28" t="s">
        <v>1092</v>
      </c>
      <c r="I7059" s="28" t="s">
        <v>5</v>
      </c>
      <c r="J7059" s="28" t="s">
        <v>2652</v>
      </c>
    </row>
    <row r="7060" spans="2:10" ht="12.6" customHeight="1" x14ac:dyDescent="0.3">
      <c r="B7060" s="29">
        <f>VLOOKUP($J7057,ASBVs!$A$2:$AP$1041,11,FALSE)</f>
        <v>0.41</v>
      </c>
      <c r="C7060" s="29">
        <f>VLOOKUP($J7057,ASBVs!$A$2:$AP$1041,13,FALSE)</f>
        <v>9.81</v>
      </c>
      <c r="D7060" s="29">
        <f>VLOOKUP($J7057,ASBVs!$A$2:$AP$1041,15,FALSE)</f>
        <v>17.79</v>
      </c>
      <c r="E7060" s="29">
        <f>VLOOKUP($J7057,ASBVs!$A$2:$AP$1041,17,FALSE)</f>
        <v>1.07</v>
      </c>
      <c r="F7060" s="29">
        <f>VLOOKUP($J7057,ASBVs!$A$2:$AP$1041,19,FALSE)</f>
        <v>2.74</v>
      </c>
      <c r="G7060" s="39">
        <f>VLOOKUP($J7057,ASBVs!$A$2:$AP$1041,41,FALSE)</f>
        <v>0.41</v>
      </c>
      <c r="H7060" s="39">
        <f>VLOOKUP($J7057,ASBVs!$A$2:$AP$1041,39,FALSE)</f>
        <v>0.25</v>
      </c>
      <c r="I7060" s="29">
        <f>VLOOKUP($J7057,ASBVs!$A$2:$AP$1041,21,FALSE)</f>
        <v>0.36</v>
      </c>
      <c r="J7060" s="39">
        <f>VLOOKUP($J7057,ASBVs!$A$2:$AP$1041,31,FALSE)</f>
        <v>0.27</v>
      </c>
    </row>
    <row r="7061" spans="2:10" ht="12.6" customHeight="1" x14ac:dyDescent="0.3">
      <c r="B7061" s="29">
        <f>VLOOKUP($J7057,ASBVs!$A$2:$AP$1041,12,FALSE)</f>
        <v>68</v>
      </c>
      <c r="C7061" s="29">
        <f>VLOOKUP($J7057,ASBVs!$A$2:$AP$1041,14,FALSE)</f>
        <v>70</v>
      </c>
      <c r="D7061" s="29">
        <f>VLOOKUP($J7057,ASBVs!$A$2:$AP$1041,16,FALSE)</f>
        <v>61</v>
      </c>
      <c r="E7061" s="29">
        <f>VLOOKUP($J7057,ASBVs!$A$2:$AP$1041,18,FALSE)</f>
        <v>66</v>
      </c>
      <c r="F7061" s="29">
        <f>VLOOKUP($J7057,ASBVs!$A$2:$AP$1041,20,FALSE)</f>
        <v>65</v>
      </c>
      <c r="G7061" s="29">
        <f>VLOOKUP($J7057,ASBVs!$A$2:$AP$1041,42,FALSE)</f>
        <v>59</v>
      </c>
      <c r="H7061" s="29">
        <f>VLOOKUP($J7057,ASBVs!$A$2:$AP$1041,40,FALSE)</f>
        <v>50</v>
      </c>
      <c r="I7061" s="29">
        <f>VLOOKUP($J7057,ASBVs!$A$2:$AP$1041,22,FALSE)</f>
        <v>59</v>
      </c>
      <c r="J7061" s="29">
        <f>VLOOKUP($J7057,ASBVs!$A$2:$AP$1041,32,FALSE)</f>
        <v>57</v>
      </c>
    </row>
    <row r="7062" spans="2:10" ht="12.6" customHeight="1" x14ac:dyDescent="0.3">
      <c r="B7062" s="31" t="s">
        <v>1089</v>
      </c>
      <c r="C7062" s="27" t="s">
        <v>1090</v>
      </c>
      <c r="D7062" s="27" t="s">
        <v>1091</v>
      </c>
      <c r="E7062" s="27" t="s">
        <v>8</v>
      </c>
      <c r="F7062" s="27" t="s">
        <v>6</v>
      </c>
      <c r="G7062" s="27" t="s">
        <v>7</v>
      </c>
      <c r="H7062" s="27" t="s">
        <v>2638</v>
      </c>
      <c r="I7062" s="85" t="s">
        <v>2700</v>
      </c>
      <c r="J7062" s="86"/>
    </row>
    <row r="7063" spans="2:10" ht="12.6" customHeight="1" x14ac:dyDescent="0.3">
      <c r="B7063" s="30">
        <f>VLOOKUP($J7057,ASBVs!$A$2:$AP$1041,33,FALSE)</f>
        <v>0.05</v>
      </c>
      <c r="C7063" s="30">
        <f>VLOOKUP($J7057,ASBVs!$A$2:$AP$1041,35,FALSE)</f>
        <v>0.28999999999999998</v>
      </c>
      <c r="D7063" s="30">
        <f>VLOOKUP($J7057,ASBVs!$A$2:$AP$1041,37,FALSE)</f>
        <v>-0.02</v>
      </c>
      <c r="E7063" s="32">
        <f>VLOOKUP($J7057,ASBVs!$A$2:$AP$1041,29,FALSE)</f>
        <v>4.09</v>
      </c>
      <c r="F7063" s="32">
        <f>VLOOKUP($J7057,ASBVs!$A$2:$AP$1041,23,FALSE)</f>
        <v>-0.38</v>
      </c>
      <c r="G7063" s="32">
        <f>VLOOKUP($J7057,ASBVs!$A$2:$AP$1041,25,FALSE)</f>
        <v>3.02</v>
      </c>
      <c r="H7063" s="32">
        <f>VLOOKUP($J7057,ASBVs!$A$2:$AP$1041,27,FALSE)</f>
        <v>2.91</v>
      </c>
      <c r="I7063" s="86"/>
      <c r="J7063" s="86"/>
    </row>
    <row r="7064" spans="2:10" ht="12.6" customHeight="1" x14ac:dyDescent="0.3">
      <c r="B7064" s="33">
        <f>VLOOKUP($J7057,ASBVs!$A$2:$AP$1041,34,FALSE)</f>
        <v>44</v>
      </c>
      <c r="C7064" s="33">
        <f>VLOOKUP($J7057,ASBVs!$A$2:$AP$1041,36,FALSE)</f>
        <v>53</v>
      </c>
      <c r="D7064" s="33">
        <f>VLOOKUP($J7057,ASBVs!$A$2:$AP$1041,38,FALSE)</f>
        <v>36</v>
      </c>
      <c r="E7064" s="33">
        <f>VLOOKUP($J7057,ASBVs!$A$2:$AP$1041,30,FALSE)</f>
        <v>60</v>
      </c>
      <c r="F7064" s="33">
        <f>VLOOKUP($J7057,ASBVs!$A$2:$AP$1041,24,FALSE)</f>
        <v>49</v>
      </c>
      <c r="G7064" s="33">
        <f>VLOOKUP($J7057,ASBVs!$A$2:$AP$1041,26,FALSE)</f>
        <v>50</v>
      </c>
      <c r="H7064" s="33">
        <f>VLOOKUP($J7057,ASBVs!$A$2:$AP$1041,28,FALSE)</f>
        <v>54</v>
      </c>
      <c r="I7064" s="99">
        <f>VLOOKUP($J7057,ASBVs!$A$2:$AQ$1041,43,FALSE)</f>
        <v>10.17</v>
      </c>
      <c r="J7064" s="79"/>
    </row>
    <row r="7065" spans="2:10" ht="12.6" customHeight="1" x14ac:dyDescent="0.3">
      <c r="B7065" s="87" t="s">
        <v>2695</v>
      </c>
      <c r="C7065" s="88"/>
      <c r="D7065" s="89" t="s">
        <v>2699</v>
      </c>
      <c r="E7065" s="90"/>
      <c r="F7065" s="91" t="str">
        <f>VLOOKUP($J7057,ASBVs!$A$2:$F$1041,6,FALSE)</f>
        <v xml:space="preserve"> </v>
      </c>
      <c r="G7065" s="34" t="s">
        <v>2669</v>
      </c>
      <c r="H7065" s="35" t="str">
        <f>VLOOKUP($J7057,ASBVs!$A$2:$AU$1041,46,FALSE)</f>
        <v>2</v>
      </c>
      <c r="I7065" s="34" t="s">
        <v>2670</v>
      </c>
      <c r="J7065" s="35" t="str">
        <f>VLOOKUP($J7057,ASBVs!$A$2:$AU$1041,47,FALSE)</f>
        <v>2</v>
      </c>
    </row>
    <row r="7066" spans="2:10" ht="12.6" customHeight="1" x14ac:dyDescent="0.3">
      <c r="B7066" s="93">
        <f>VLOOKUP($J7057,ASBVs!$A$2:$AS$1041,45,FALSE)</f>
        <v>123.22</v>
      </c>
      <c r="C7066" s="94"/>
      <c r="D7066" s="93">
        <f>VLOOKUP($J7057,ASBVs!$A$2:$AS$1041,44,FALSE)</f>
        <v>170.59</v>
      </c>
      <c r="E7066" s="94"/>
      <c r="F7066" s="92"/>
      <c r="G7066" s="34" t="s">
        <v>2671</v>
      </c>
      <c r="H7066" s="35" t="str">
        <f>VLOOKUP($J7057,ASBVs!$A$2:$AW$1041,48,FALSE)</f>
        <v>3</v>
      </c>
      <c r="I7066" s="34" t="s">
        <v>2672</v>
      </c>
      <c r="J7066" s="35">
        <f>VLOOKUP($J7057,ASBVs!$A$2:$AW$1041,49,FALSE)</f>
        <v>3</v>
      </c>
    </row>
    <row r="7067" spans="2:10" ht="12.6" customHeight="1" x14ac:dyDescent="0.3">
      <c r="B7067" s="36" t="s">
        <v>2696</v>
      </c>
      <c r="C7067" s="95" t="str">
        <f>VLOOKUP($J7057,ASBVs!$A$2:$E$1041,5,FALSE)</f>
        <v xml:space="preserve">Individual </v>
      </c>
      <c r="D7067" s="96"/>
      <c r="E7067" s="97" t="s">
        <v>2697</v>
      </c>
      <c r="F7067" s="98"/>
      <c r="G7067" s="74"/>
      <c r="H7067" s="75"/>
      <c r="I7067" s="37" t="s">
        <v>2698</v>
      </c>
      <c r="J7067" s="38"/>
    </row>
    <row r="7069" spans="2:10" ht="12.6" customHeight="1" x14ac:dyDescent="0.3">
      <c r="B7069" s="76" t="s">
        <v>2692</v>
      </c>
      <c r="C7069" s="77"/>
      <c r="D7069" s="20" t="str">
        <f>VLOOKUP($J7069,ASBVs!$A$2:$B$1041,2,FALSE)</f>
        <v>229917</v>
      </c>
      <c r="E7069" s="21"/>
      <c r="F7069" s="22" t="str">
        <f>VLOOKUP($J7069,ASBVs!$A$2:$J$1041,10,FALSE)</f>
        <v>Single - ET</v>
      </c>
      <c r="G7069" s="78" t="str">
        <f>VLOOKUP($J7069,ASBVs!$A$2:$AX$1041,50,FALSE)</f>
        <v xml:space="preserve"> </v>
      </c>
      <c r="H7069" s="79"/>
      <c r="I7069" s="23" t="s">
        <v>2693</v>
      </c>
      <c r="J7069" s="24">
        <v>580</v>
      </c>
    </row>
    <row r="7070" spans="2:10" ht="12.6" customHeight="1" x14ac:dyDescent="0.3">
      <c r="B7070" s="25" t="s">
        <v>2694</v>
      </c>
      <c r="C7070" s="80" t="str">
        <f>VLOOKUP($J7069,ASBVs!$A$2:$H$1041,8,FALSE)</f>
        <v>205728</v>
      </c>
      <c r="D7070" s="80"/>
      <c r="E7070" s="81"/>
      <c r="F7070" s="26" t="s">
        <v>2639</v>
      </c>
      <c r="G7070" s="82">
        <f>VLOOKUP($J7069,ASBVs!$A$2:$I$1041,9,FALSE)</f>
        <v>44720</v>
      </c>
      <c r="H7070" s="83"/>
      <c r="I7070" s="83"/>
      <c r="J7070" s="84"/>
    </row>
    <row r="7071" spans="2:10" ht="12.6" customHeight="1" x14ac:dyDescent="0.3">
      <c r="B7071" s="27" t="s">
        <v>0</v>
      </c>
      <c r="C7071" s="28" t="s">
        <v>1</v>
      </c>
      <c r="D7071" s="28" t="s">
        <v>2</v>
      </c>
      <c r="E7071" s="28" t="s">
        <v>3</v>
      </c>
      <c r="F7071" s="27" t="s">
        <v>4</v>
      </c>
      <c r="G7071" s="28" t="s">
        <v>1093</v>
      </c>
      <c r="H7071" s="28" t="s">
        <v>1092</v>
      </c>
      <c r="I7071" s="28" t="s">
        <v>5</v>
      </c>
      <c r="J7071" s="28" t="s">
        <v>2652</v>
      </c>
    </row>
    <row r="7072" spans="2:10" ht="12.6" customHeight="1" x14ac:dyDescent="0.3">
      <c r="B7072" s="29">
        <f>VLOOKUP($J7069,ASBVs!$A$2:$AP$1041,11,FALSE)</f>
        <v>0.48</v>
      </c>
      <c r="C7072" s="29">
        <f>VLOOKUP($J7069,ASBVs!$A$2:$AP$1041,13,FALSE)</f>
        <v>9.75</v>
      </c>
      <c r="D7072" s="29">
        <f>VLOOKUP($J7069,ASBVs!$A$2:$AP$1041,15,FALSE)</f>
        <v>15.57</v>
      </c>
      <c r="E7072" s="29">
        <f>VLOOKUP($J7069,ASBVs!$A$2:$AP$1041,17,FALSE)</f>
        <v>0.68</v>
      </c>
      <c r="F7072" s="29">
        <f>VLOOKUP($J7069,ASBVs!$A$2:$AP$1041,19,FALSE)</f>
        <v>3.62</v>
      </c>
      <c r="G7072" s="39">
        <f>VLOOKUP($J7069,ASBVs!$A$2:$AP$1041,41,FALSE)</f>
        <v>0.47</v>
      </c>
      <c r="H7072" s="39">
        <f>VLOOKUP($J7069,ASBVs!$A$2:$AP$1041,39,FALSE)</f>
        <v>0.28000000000000003</v>
      </c>
      <c r="I7072" s="29">
        <f>VLOOKUP($J7069,ASBVs!$A$2:$AP$1041,21,FALSE)</f>
        <v>0.19</v>
      </c>
      <c r="J7072" s="39">
        <f>VLOOKUP($J7069,ASBVs!$A$2:$AP$1041,31,FALSE)</f>
        <v>0.27</v>
      </c>
    </row>
    <row r="7073" spans="2:10" ht="12.6" customHeight="1" x14ac:dyDescent="0.3">
      <c r="B7073" s="29">
        <f>VLOOKUP($J7069,ASBVs!$A$2:$AP$1041,12,FALSE)</f>
        <v>68</v>
      </c>
      <c r="C7073" s="29">
        <f>VLOOKUP($J7069,ASBVs!$A$2:$AP$1041,14,FALSE)</f>
        <v>71</v>
      </c>
      <c r="D7073" s="29">
        <f>VLOOKUP($J7069,ASBVs!$A$2:$AP$1041,16,FALSE)</f>
        <v>61</v>
      </c>
      <c r="E7073" s="29">
        <f>VLOOKUP($J7069,ASBVs!$A$2:$AP$1041,18,FALSE)</f>
        <v>65</v>
      </c>
      <c r="F7073" s="29">
        <f>VLOOKUP($J7069,ASBVs!$A$2:$AP$1041,20,FALSE)</f>
        <v>65</v>
      </c>
      <c r="G7073" s="29">
        <f>VLOOKUP($J7069,ASBVs!$A$2:$AP$1041,42,FALSE)</f>
        <v>55</v>
      </c>
      <c r="H7073" s="29">
        <f>VLOOKUP($J7069,ASBVs!$A$2:$AP$1041,40,FALSE)</f>
        <v>48</v>
      </c>
      <c r="I7073" s="29">
        <f>VLOOKUP($J7069,ASBVs!$A$2:$AP$1041,22,FALSE)</f>
        <v>56</v>
      </c>
      <c r="J7073" s="29">
        <f>VLOOKUP($J7069,ASBVs!$A$2:$AP$1041,32,FALSE)</f>
        <v>53</v>
      </c>
    </row>
    <row r="7074" spans="2:10" ht="12.6" customHeight="1" x14ac:dyDescent="0.3">
      <c r="B7074" s="31" t="s">
        <v>1089</v>
      </c>
      <c r="C7074" s="27" t="s">
        <v>1090</v>
      </c>
      <c r="D7074" s="27" t="s">
        <v>1091</v>
      </c>
      <c r="E7074" s="27" t="s">
        <v>8</v>
      </c>
      <c r="F7074" s="27" t="s">
        <v>6</v>
      </c>
      <c r="G7074" s="27" t="s">
        <v>7</v>
      </c>
      <c r="H7074" s="27" t="s">
        <v>2638</v>
      </c>
      <c r="I7074" s="85" t="s">
        <v>2700</v>
      </c>
      <c r="J7074" s="86"/>
    </row>
    <row r="7075" spans="2:10" ht="12.6" customHeight="1" x14ac:dyDescent="0.3">
      <c r="B7075" s="30">
        <f>VLOOKUP($J7069,ASBVs!$A$2:$AP$1041,33,FALSE)</f>
        <v>0.03</v>
      </c>
      <c r="C7075" s="30">
        <f>VLOOKUP($J7069,ASBVs!$A$2:$AP$1041,35,FALSE)</f>
        <v>0.32</v>
      </c>
      <c r="D7075" s="30">
        <f>VLOOKUP($J7069,ASBVs!$A$2:$AP$1041,37,FALSE)</f>
        <v>1E-3</v>
      </c>
      <c r="E7075" s="32">
        <f>VLOOKUP($J7069,ASBVs!$A$2:$AP$1041,29,FALSE)</f>
        <v>5.38</v>
      </c>
      <c r="F7075" s="32">
        <f>VLOOKUP($J7069,ASBVs!$A$2:$AP$1041,23,FALSE)</f>
        <v>-0.72</v>
      </c>
      <c r="G7075" s="32">
        <f>VLOOKUP($J7069,ASBVs!$A$2:$AP$1041,25,FALSE)</f>
        <v>4.55</v>
      </c>
      <c r="H7075" s="32">
        <f>VLOOKUP($J7069,ASBVs!$A$2:$AP$1041,27,FALSE)</f>
        <v>3.48</v>
      </c>
      <c r="I7075" s="86"/>
      <c r="J7075" s="86"/>
    </row>
    <row r="7076" spans="2:10" ht="12.6" customHeight="1" x14ac:dyDescent="0.3">
      <c r="B7076" s="33">
        <f>VLOOKUP($J7069,ASBVs!$A$2:$AP$1041,34,FALSE)</f>
        <v>43</v>
      </c>
      <c r="C7076" s="33">
        <f>VLOOKUP($J7069,ASBVs!$A$2:$AP$1041,36,FALSE)</f>
        <v>51</v>
      </c>
      <c r="D7076" s="33">
        <f>VLOOKUP($J7069,ASBVs!$A$2:$AP$1041,38,FALSE)</f>
        <v>37</v>
      </c>
      <c r="E7076" s="33">
        <f>VLOOKUP($J7069,ASBVs!$A$2:$AP$1041,30,FALSE)</f>
        <v>59</v>
      </c>
      <c r="F7076" s="33">
        <f>VLOOKUP($J7069,ASBVs!$A$2:$AP$1041,24,FALSE)</f>
        <v>47</v>
      </c>
      <c r="G7076" s="33">
        <f>VLOOKUP($J7069,ASBVs!$A$2:$AP$1041,26,FALSE)</f>
        <v>47</v>
      </c>
      <c r="H7076" s="33">
        <f>VLOOKUP($J7069,ASBVs!$A$2:$AP$1041,28,FALSE)</f>
        <v>53</v>
      </c>
      <c r="I7076" s="99">
        <f>VLOOKUP($J7069,ASBVs!$A$2:$AQ$1041,43,FALSE)</f>
        <v>9.94</v>
      </c>
      <c r="J7076" s="79"/>
    </row>
    <row r="7077" spans="2:10" ht="12.6" customHeight="1" x14ac:dyDescent="0.3">
      <c r="B7077" s="87" t="s">
        <v>2695</v>
      </c>
      <c r="C7077" s="88"/>
      <c r="D7077" s="89" t="s">
        <v>2699</v>
      </c>
      <c r="E7077" s="90"/>
      <c r="F7077" s="91" t="str">
        <f>VLOOKUP($J7069,ASBVs!$A$2:$F$1041,6,FALSE)</f>
        <v xml:space="preserve"> </v>
      </c>
      <c r="G7077" s="34" t="s">
        <v>2669</v>
      </c>
      <c r="H7077" s="35" t="str">
        <f>VLOOKUP($J7069,ASBVs!$A$2:$AU$1041,46,FALSE)</f>
        <v>2</v>
      </c>
      <c r="I7077" s="34" t="s">
        <v>2670</v>
      </c>
      <c r="J7077" s="35" t="str">
        <f>VLOOKUP($J7069,ASBVs!$A$2:$AU$1041,47,FALSE)</f>
        <v>2</v>
      </c>
    </row>
    <row r="7078" spans="2:10" ht="12.6" customHeight="1" x14ac:dyDescent="0.3">
      <c r="B7078" s="93">
        <f>VLOOKUP($J7069,ASBVs!$A$2:$AS$1041,45,FALSE)</f>
        <v>124.52</v>
      </c>
      <c r="C7078" s="94"/>
      <c r="D7078" s="93">
        <f>VLOOKUP($J7069,ASBVs!$A$2:$AS$1041,44,FALSE)</f>
        <v>184.01</v>
      </c>
      <c r="E7078" s="94"/>
      <c r="F7078" s="92"/>
      <c r="G7078" s="34" t="s">
        <v>2671</v>
      </c>
      <c r="H7078" s="35" t="str">
        <f>VLOOKUP($J7069,ASBVs!$A$2:$AW$1041,48,FALSE)</f>
        <v>3</v>
      </c>
      <c r="I7078" s="34" t="s">
        <v>2672</v>
      </c>
      <c r="J7078" s="35">
        <f>VLOOKUP($J7069,ASBVs!$A$2:$AW$1041,49,FALSE)</f>
        <v>3</v>
      </c>
    </row>
    <row r="7079" spans="2:10" ht="12.6" customHeight="1" x14ac:dyDescent="0.3">
      <c r="B7079" s="36" t="s">
        <v>2696</v>
      </c>
      <c r="C7079" s="95" t="str">
        <f>VLOOKUP($J7069,ASBVs!$A$2:$E$1041,5,FALSE)</f>
        <v xml:space="preserve">Individual </v>
      </c>
      <c r="D7079" s="96"/>
      <c r="E7079" s="97" t="s">
        <v>2697</v>
      </c>
      <c r="F7079" s="98"/>
      <c r="G7079" s="74"/>
      <c r="H7079" s="75"/>
      <c r="I7079" s="37" t="s">
        <v>2698</v>
      </c>
      <c r="J7079" s="38"/>
    </row>
    <row r="7081" spans="2:10" ht="12.6" customHeight="1" x14ac:dyDescent="0.3">
      <c r="B7081" s="76" t="s">
        <v>2692</v>
      </c>
      <c r="C7081" s="77"/>
      <c r="D7081" s="20" t="str">
        <f>VLOOKUP($J7081,ASBVs!$A$2:$B$1041,2,FALSE)</f>
        <v>223197</v>
      </c>
      <c r="E7081" s="21"/>
      <c r="F7081" s="22" t="str">
        <f>VLOOKUP($J7081,ASBVs!$A$2:$J$1041,10,FALSE)</f>
        <v>Twin</v>
      </c>
      <c r="G7081" s="78" t="str">
        <f>VLOOKUP($J7081,ASBVs!$A$2:$AX$1041,50,FALSE)</f>
        <v>«««««</v>
      </c>
      <c r="H7081" s="79"/>
      <c r="I7081" s="23" t="s">
        <v>2693</v>
      </c>
      <c r="J7081" s="24">
        <v>581</v>
      </c>
    </row>
    <row r="7082" spans="2:10" ht="12.6" customHeight="1" x14ac:dyDescent="0.3">
      <c r="B7082" s="25" t="s">
        <v>2694</v>
      </c>
      <c r="C7082" s="80" t="str">
        <f>VLOOKUP($J7081,ASBVs!$A$2:$H$1041,8,FALSE)</f>
        <v>206625</v>
      </c>
      <c r="D7082" s="80"/>
      <c r="E7082" s="81"/>
      <c r="F7082" s="26" t="s">
        <v>2639</v>
      </c>
      <c r="G7082" s="82">
        <f>VLOOKUP($J7081,ASBVs!$A$2:$I$1041,9,FALSE)</f>
        <v>44686</v>
      </c>
      <c r="H7082" s="83"/>
      <c r="I7082" s="83"/>
      <c r="J7082" s="84"/>
    </row>
    <row r="7083" spans="2:10" ht="12.6" customHeight="1" x14ac:dyDescent="0.3">
      <c r="B7083" s="27" t="s">
        <v>0</v>
      </c>
      <c r="C7083" s="28" t="s">
        <v>1</v>
      </c>
      <c r="D7083" s="28" t="s">
        <v>2</v>
      </c>
      <c r="E7083" s="28" t="s">
        <v>3</v>
      </c>
      <c r="F7083" s="27" t="s">
        <v>4</v>
      </c>
      <c r="G7083" s="28" t="s">
        <v>1093</v>
      </c>
      <c r="H7083" s="28" t="s">
        <v>1092</v>
      </c>
      <c r="I7083" s="28" t="s">
        <v>5</v>
      </c>
      <c r="J7083" s="28" t="s">
        <v>2652</v>
      </c>
    </row>
    <row r="7084" spans="2:10" ht="12.6" customHeight="1" x14ac:dyDescent="0.3">
      <c r="B7084" s="29">
        <f>VLOOKUP($J7081,ASBVs!$A$2:$AP$1041,11,FALSE)</f>
        <v>0.4</v>
      </c>
      <c r="C7084" s="29">
        <f>VLOOKUP($J7081,ASBVs!$A$2:$AP$1041,13,FALSE)</f>
        <v>9.24</v>
      </c>
      <c r="D7084" s="29">
        <f>VLOOKUP($J7081,ASBVs!$A$2:$AP$1041,15,FALSE)</f>
        <v>15.83</v>
      </c>
      <c r="E7084" s="29">
        <f>VLOOKUP($J7081,ASBVs!$A$2:$AP$1041,17,FALSE)</f>
        <v>0.68</v>
      </c>
      <c r="F7084" s="29">
        <f>VLOOKUP($J7081,ASBVs!$A$2:$AP$1041,19,FALSE)</f>
        <v>1.85</v>
      </c>
      <c r="G7084" s="39">
        <f>VLOOKUP($J7081,ASBVs!$A$2:$AP$1041,41,FALSE)</f>
        <v>0.38</v>
      </c>
      <c r="H7084" s="39">
        <f>VLOOKUP($J7081,ASBVs!$A$2:$AP$1041,39,FALSE)</f>
        <v>0.13</v>
      </c>
      <c r="I7084" s="29">
        <f>VLOOKUP($J7081,ASBVs!$A$2:$AP$1041,21,FALSE)</f>
        <v>0.56999999999999995</v>
      </c>
      <c r="J7084" s="39">
        <f>VLOOKUP($J7081,ASBVs!$A$2:$AP$1041,31,FALSE)</f>
        <v>0.26</v>
      </c>
    </row>
    <row r="7085" spans="2:10" ht="12.6" customHeight="1" x14ac:dyDescent="0.3">
      <c r="B7085" s="29">
        <f>VLOOKUP($J7081,ASBVs!$A$2:$AP$1041,12,FALSE)</f>
        <v>67</v>
      </c>
      <c r="C7085" s="29">
        <f>VLOOKUP($J7081,ASBVs!$A$2:$AP$1041,14,FALSE)</f>
        <v>72</v>
      </c>
      <c r="D7085" s="29">
        <f>VLOOKUP($J7081,ASBVs!$A$2:$AP$1041,16,FALSE)</f>
        <v>60</v>
      </c>
      <c r="E7085" s="29">
        <f>VLOOKUP($J7081,ASBVs!$A$2:$AP$1041,18,FALSE)</f>
        <v>68</v>
      </c>
      <c r="F7085" s="29">
        <f>VLOOKUP($J7081,ASBVs!$A$2:$AP$1041,20,FALSE)</f>
        <v>67</v>
      </c>
      <c r="G7085" s="29">
        <f>VLOOKUP($J7081,ASBVs!$A$2:$AP$1041,42,FALSE)</f>
        <v>53</v>
      </c>
      <c r="H7085" s="29">
        <f>VLOOKUP($J7081,ASBVs!$A$2:$AP$1041,40,FALSE)</f>
        <v>46</v>
      </c>
      <c r="I7085" s="29">
        <f>VLOOKUP($J7081,ASBVs!$A$2:$AP$1041,22,FALSE)</f>
        <v>58</v>
      </c>
      <c r="J7085" s="29">
        <f>VLOOKUP($J7081,ASBVs!$A$2:$AP$1041,32,FALSE)</f>
        <v>52</v>
      </c>
    </row>
    <row r="7086" spans="2:10" ht="12.6" customHeight="1" x14ac:dyDescent="0.3">
      <c r="B7086" s="31" t="s">
        <v>1089</v>
      </c>
      <c r="C7086" s="27" t="s">
        <v>1090</v>
      </c>
      <c r="D7086" s="27" t="s">
        <v>1091</v>
      </c>
      <c r="E7086" s="27" t="s">
        <v>8</v>
      </c>
      <c r="F7086" s="27" t="s">
        <v>6</v>
      </c>
      <c r="G7086" s="27" t="s">
        <v>7</v>
      </c>
      <c r="H7086" s="27" t="s">
        <v>2638</v>
      </c>
      <c r="I7086" s="85" t="s">
        <v>2700</v>
      </c>
      <c r="J7086" s="86"/>
    </row>
    <row r="7087" spans="2:10" ht="12.6" customHeight="1" x14ac:dyDescent="0.3">
      <c r="B7087" s="30">
        <f>VLOOKUP($J7081,ASBVs!$A$2:$AP$1041,33,FALSE)</f>
        <v>0.02</v>
      </c>
      <c r="C7087" s="30">
        <f>VLOOKUP($J7081,ASBVs!$A$2:$AP$1041,35,FALSE)</f>
        <v>0.1</v>
      </c>
      <c r="D7087" s="30">
        <f>VLOOKUP($J7081,ASBVs!$A$2:$AP$1041,37,FALSE)</f>
        <v>0.02</v>
      </c>
      <c r="E7087" s="32">
        <f>VLOOKUP($J7081,ASBVs!$A$2:$AP$1041,29,FALSE)</f>
        <v>4.46</v>
      </c>
      <c r="F7087" s="32">
        <f>VLOOKUP($J7081,ASBVs!$A$2:$AP$1041,23,FALSE)</f>
        <v>0.05</v>
      </c>
      <c r="G7087" s="32">
        <f>VLOOKUP($J7081,ASBVs!$A$2:$AP$1041,25,FALSE)</f>
        <v>2.75</v>
      </c>
      <c r="H7087" s="32">
        <f>VLOOKUP($J7081,ASBVs!$A$2:$AP$1041,27,FALSE)</f>
        <v>2.12</v>
      </c>
      <c r="I7087" s="86"/>
      <c r="J7087" s="86"/>
    </row>
    <row r="7088" spans="2:10" ht="12.6" customHeight="1" x14ac:dyDescent="0.3">
      <c r="B7088" s="33">
        <f>VLOOKUP($J7081,ASBVs!$A$2:$AP$1041,34,FALSE)</f>
        <v>41</v>
      </c>
      <c r="C7088" s="33">
        <f>VLOOKUP($J7081,ASBVs!$A$2:$AP$1041,36,FALSE)</f>
        <v>49</v>
      </c>
      <c r="D7088" s="33">
        <f>VLOOKUP($J7081,ASBVs!$A$2:$AP$1041,38,FALSE)</f>
        <v>35</v>
      </c>
      <c r="E7088" s="33">
        <f>VLOOKUP($J7081,ASBVs!$A$2:$AP$1041,30,FALSE)</f>
        <v>61</v>
      </c>
      <c r="F7088" s="33">
        <f>VLOOKUP($J7081,ASBVs!$A$2:$AP$1041,24,FALSE)</f>
        <v>47</v>
      </c>
      <c r="G7088" s="33">
        <f>VLOOKUP($J7081,ASBVs!$A$2:$AP$1041,26,FALSE)</f>
        <v>47</v>
      </c>
      <c r="H7088" s="33">
        <f>VLOOKUP($J7081,ASBVs!$A$2:$AP$1041,28,FALSE)</f>
        <v>53</v>
      </c>
      <c r="I7088" s="99">
        <f>VLOOKUP($J7081,ASBVs!$A$2:$AQ$1041,43,FALSE)</f>
        <v>9.81</v>
      </c>
      <c r="J7088" s="79"/>
    </row>
    <row r="7089" spans="2:10" ht="12.6" customHeight="1" x14ac:dyDescent="0.3">
      <c r="B7089" s="87" t="s">
        <v>2695</v>
      </c>
      <c r="C7089" s="88"/>
      <c r="D7089" s="89" t="s">
        <v>2699</v>
      </c>
      <c r="E7089" s="90"/>
      <c r="F7089" s="91" t="str">
        <f>VLOOKUP($J7081,ASBVs!$A$2:$F$1041,6,FALSE)</f>
        <v xml:space="preserve"> </v>
      </c>
      <c r="G7089" s="34" t="s">
        <v>2669</v>
      </c>
      <c r="H7089" s="35" t="str">
        <f>VLOOKUP($J7081,ASBVs!$A$2:$AU$1041,46,FALSE)</f>
        <v>1</v>
      </c>
      <c r="I7089" s="34" t="s">
        <v>2670</v>
      </c>
      <c r="J7089" s="35" t="str">
        <f>VLOOKUP($J7081,ASBVs!$A$2:$AU$1041,47,FALSE)</f>
        <v>1</v>
      </c>
    </row>
    <row r="7090" spans="2:10" ht="12.6" customHeight="1" x14ac:dyDescent="0.3">
      <c r="B7090" s="93">
        <f>VLOOKUP($J7081,ASBVs!$A$2:$AS$1041,45,FALSE)</f>
        <v>123.13</v>
      </c>
      <c r="C7090" s="94"/>
      <c r="D7090" s="93">
        <f>VLOOKUP($J7081,ASBVs!$A$2:$AS$1041,44,FALSE)</f>
        <v>152.07</v>
      </c>
      <c r="E7090" s="94"/>
      <c r="F7090" s="92"/>
      <c r="G7090" s="34" t="s">
        <v>2671</v>
      </c>
      <c r="H7090" s="35" t="str">
        <f>VLOOKUP($J7081,ASBVs!$A$2:$AW$1041,48,FALSE)</f>
        <v>2</v>
      </c>
      <c r="I7090" s="34" t="s">
        <v>2672</v>
      </c>
      <c r="J7090" s="35">
        <f>VLOOKUP($J7081,ASBVs!$A$2:$AW$1041,49,FALSE)</f>
        <v>4</v>
      </c>
    </row>
    <row r="7091" spans="2:10" ht="12.6" customHeight="1" x14ac:dyDescent="0.3">
      <c r="B7091" s="36" t="s">
        <v>2696</v>
      </c>
      <c r="C7091" s="95" t="str">
        <f>VLOOKUP($J7081,ASBVs!$A$2:$E$1041,5,FALSE)</f>
        <v xml:space="preserve">Individual </v>
      </c>
      <c r="D7091" s="96"/>
      <c r="E7091" s="97" t="s">
        <v>2697</v>
      </c>
      <c r="F7091" s="98"/>
      <c r="G7091" s="74"/>
      <c r="H7091" s="75"/>
      <c r="I7091" s="37" t="s">
        <v>2698</v>
      </c>
      <c r="J7091" s="38"/>
    </row>
    <row r="7093" spans="2:10" ht="12.6" customHeight="1" x14ac:dyDescent="0.3">
      <c r="B7093" s="76" t="s">
        <v>2692</v>
      </c>
      <c r="C7093" s="77"/>
      <c r="D7093" s="20" t="str">
        <f>VLOOKUP($J7093,ASBVs!$A$2:$B$1041,2,FALSE)</f>
        <v>223323</v>
      </c>
      <c r="E7093" s="21"/>
      <c r="F7093" s="22" t="str">
        <f>VLOOKUP($J7093,ASBVs!$A$2:$J$1041,10,FALSE)</f>
        <v>Single</v>
      </c>
      <c r="G7093" s="78" t="str">
        <f>VLOOKUP($J7093,ASBVs!$A$2:$AX$1041,50,FALSE)</f>
        <v>«««««</v>
      </c>
      <c r="H7093" s="79"/>
      <c r="I7093" s="23" t="s">
        <v>2693</v>
      </c>
      <c r="J7093" s="24">
        <v>582</v>
      </c>
    </row>
    <row r="7094" spans="2:10" ht="12.6" customHeight="1" x14ac:dyDescent="0.3">
      <c r="B7094" s="25" t="s">
        <v>2694</v>
      </c>
      <c r="C7094" s="80" t="str">
        <f>VLOOKUP($J7093,ASBVs!$A$2:$H$1041,8,FALSE)</f>
        <v>206625</v>
      </c>
      <c r="D7094" s="80"/>
      <c r="E7094" s="81"/>
      <c r="F7094" s="26" t="s">
        <v>2639</v>
      </c>
      <c r="G7094" s="82">
        <f>VLOOKUP($J7093,ASBVs!$A$2:$I$1041,9,FALSE)</f>
        <v>44691</v>
      </c>
      <c r="H7094" s="83"/>
      <c r="I7094" s="83"/>
      <c r="J7094" s="84"/>
    </row>
    <row r="7095" spans="2:10" ht="12.6" customHeight="1" x14ac:dyDescent="0.3">
      <c r="B7095" s="27" t="s">
        <v>0</v>
      </c>
      <c r="C7095" s="28" t="s">
        <v>1</v>
      </c>
      <c r="D7095" s="28" t="s">
        <v>2</v>
      </c>
      <c r="E7095" s="28" t="s">
        <v>3</v>
      </c>
      <c r="F7095" s="27" t="s">
        <v>4</v>
      </c>
      <c r="G7095" s="28" t="s">
        <v>1093</v>
      </c>
      <c r="H7095" s="28" t="s">
        <v>1092</v>
      </c>
      <c r="I7095" s="28" t="s">
        <v>5</v>
      </c>
      <c r="J7095" s="28" t="s">
        <v>2652</v>
      </c>
    </row>
    <row r="7096" spans="2:10" ht="12.6" customHeight="1" x14ac:dyDescent="0.3">
      <c r="B7096" s="29">
        <f>VLOOKUP($J7093,ASBVs!$A$2:$AP$1041,11,FALSE)</f>
        <v>0.4</v>
      </c>
      <c r="C7096" s="29">
        <f>VLOOKUP($J7093,ASBVs!$A$2:$AP$1041,13,FALSE)</f>
        <v>8.69</v>
      </c>
      <c r="D7096" s="29">
        <f>VLOOKUP($J7093,ASBVs!$A$2:$AP$1041,15,FALSE)</f>
        <v>13.48</v>
      </c>
      <c r="E7096" s="29">
        <f>VLOOKUP($J7093,ASBVs!$A$2:$AP$1041,17,FALSE)</f>
        <v>0.28000000000000003</v>
      </c>
      <c r="F7096" s="29">
        <f>VLOOKUP($J7093,ASBVs!$A$2:$AP$1041,19,FALSE)</f>
        <v>1.95</v>
      </c>
      <c r="G7096" s="39">
        <f>VLOOKUP($J7093,ASBVs!$A$2:$AP$1041,41,FALSE)</f>
        <v>0.31</v>
      </c>
      <c r="H7096" s="39">
        <f>VLOOKUP($J7093,ASBVs!$A$2:$AP$1041,39,FALSE)</f>
        <v>0.13</v>
      </c>
      <c r="I7096" s="29">
        <f>VLOOKUP($J7093,ASBVs!$A$2:$AP$1041,21,FALSE)</f>
        <v>0.75</v>
      </c>
      <c r="J7096" s="39">
        <f>VLOOKUP($J7093,ASBVs!$A$2:$AP$1041,31,FALSE)</f>
        <v>0.24</v>
      </c>
    </row>
    <row r="7097" spans="2:10" ht="12.6" customHeight="1" x14ac:dyDescent="0.3">
      <c r="B7097" s="29">
        <f>VLOOKUP($J7093,ASBVs!$A$2:$AP$1041,12,FALSE)</f>
        <v>67</v>
      </c>
      <c r="C7097" s="29">
        <f>VLOOKUP($J7093,ASBVs!$A$2:$AP$1041,14,FALSE)</f>
        <v>72</v>
      </c>
      <c r="D7097" s="29">
        <f>VLOOKUP($J7093,ASBVs!$A$2:$AP$1041,16,FALSE)</f>
        <v>61</v>
      </c>
      <c r="E7097" s="29">
        <f>VLOOKUP($J7093,ASBVs!$A$2:$AP$1041,18,FALSE)</f>
        <v>71</v>
      </c>
      <c r="F7097" s="29">
        <f>VLOOKUP($J7093,ASBVs!$A$2:$AP$1041,20,FALSE)</f>
        <v>69</v>
      </c>
      <c r="G7097" s="29">
        <f>VLOOKUP($J7093,ASBVs!$A$2:$AP$1041,42,FALSE)</f>
        <v>59</v>
      </c>
      <c r="H7097" s="29">
        <f>VLOOKUP($J7093,ASBVs!$A$2:$AP$1041,40,FALSE)</f>
        <v>50</v>
      </c>
      <c r="I7097" s="29">
        <f>VLOOKUP($J7093,ASBVs!$A$2:$AP$1041,22,FALSE)</f>
        <v>60</v>
      </c>
      <c r="J7097" s="29">
        <f>VLOOKUP($J7093,ASBVs!$A$2:$AP$1041,32,FALSE)</f>
        <v>57</v>
      </c>
    </row>
    <row r="7098" spans="2:10" ht="12.6" customHeight="1" x14ac:dyDescent="0.3">
      <c r="B7098" s="31" t="s">
        <v>1089</v>
      </c>
      <c r="C7098" s="27" t="s">
        <v>1090</v>
      </c>
      <c r="D7098" s="27" t="s">
        <v>1091</v>
      </c>
      <c r="E7098" s="27" t="s">
        <v>8</v>
      </c>
      <c r="F7098" s="27" t="s">
        <v>6</v>
      </c>
      <c r="G7098" s="27" t="s">
        <v>7</v>
      </c>
      <c r="H7098" s="27" t="s">
        <v>2638</v>
      </c>
      <c r="I7098" s="85" t="s">
        <v>2700</v>
      </c>
      <c r="J7098" s="86"/>
    </row>
    <row r="7099" spans="2:10" ht="12.6" customHeight="1" x14ac:dyDescent="0.3">
      <c r="B7099" s="30">
        <f>VLOOKUP($J7093,ASBVs!$A$2:$AP$1041,33,FALSE)</f>
        <v>0.02</v>
      </c>
      <c r="C7099" s="30">
        <f>VLOOKUP($J7093,ASBVs!$A$2:$AP$1041,35,FALSE)</f>
        <v>7.0000000000000007E-2</v>
      </c>
      <c r="D7099" s="30">
        <f>VLOOKUP($J7093,ASBVs!$A$2:$AP$1041,37,FALSE)</f>
        <v>0.03</v>
      </c>
      <c r="E7099" s="32">
        <f>VLOOKUP($J7093,ASBVs!$A$2:$AP$1041,29,FALSE)</f>
        <v>4.57</v>
      </c>
      <c r="F7099" s="32">
        <f>VLOOKUP($J7093,ASBVs!$A$2:$AP$1041,23,FALSE)</f>
        <v>-0.08</v>
      </c>
      <c r="G7099" s="32">
        <f>VLOOKUP($J7093,ASBVs!$A$2:$AP$1041,25,FALSE)</f>
        <v>2.0699999999999998</v>
      </c>
      <c r="H7099" s="32">
        <f>VLOOKUP($J7093,ASBVs!$A$2:$AP$1041,27,FALSE)</f>
        <v>1.94</v>
      </c>
      <c r="I7099" s="86"/>
      <c r="J7099" s="86"/>
    </row>
    <row r="7100" spans="2:10" ht="12.6" customHeight="1" x14ac:dyDescent="0.3">
      <c r="B7100" s="33">
        <f>VLOOKUP($J7093,ASBVs!$A$2:$AP$1041,34,FALSE)</f>
        <v>45</v>
      </c>
      <c r="C7100" s="33">
        <f>VLOOKUP($J7093,ASBVs!$A$2:$AP$1041,36,FALSE)</f>
        <v>53</v>
      </c>
      <c r="D7100" s="33">
        <f>VLOOKUP($J7093,ASBVs!$A$2:$AP$1041,38,FALSE)</f>
        <v>39</v>
      </c>
      <c r="E7100" s="33">
        <f>VLOOKUP($J7093,ASBVs!$A$2:$AP$1041,30,FALSE)</f>
        <v>62</v>
      </c>
      <c r="F7100" s="33">
        <f>VLOOKUP($J7093,ASBVs!$A$2:$AP$1041,24,FALSE)</f>
        <v>52</v>
      </c>
      <c r="G7100" s="33">
        <f>VLOOKUP($J7093,ASBVs!$A$2:$AP$1041,26,FALSE)</f>
        <v>51</v>
      </c>
      <c r="H7100" s="33">
        <f>VLOOKUP($J7093,ASBVs!$A$2:$AP$1041,28,FALSE)</f>
        <v>56</v>
      </c>
      <c r="I7100" s="99">
        <f>VLOOKUP($J7093,ASBVs!$A$2:$AQ$1041,43,FALSE)</f>
        <v>9.44</v>
      </c>
      <c r="J7100" s="79"/>
    </row>
    <row r="7101" spans="2:10" ht="12.6" customHeight="1" x14ac:dyDescent="0.3">
      <c r="B7101" s="87" t="s">
        <v>2695</v>
      </c>
      <c r="C7101" s="88"/>
      <c r="D7101" s="89" t="s">
        <v>2699</v>
      </c>
      <c r="E7101" s="90"/>
      <c r="F7101" s="91" t="str">
        <f>VLOOKUP($J7093,ASBVs!$A$2:$F$1041,6,FALSE)</f>
        <v xml:space="preserve"> </v>
      </c>
      <c r="G7101" s="34" t="s">
        <v>2669</v>
      </c>
      <c r="H7101" s="35" t="str">
        <f>VLOOKUP($J7093,ASBVs!$A$2:$AU$1041,46,FALSE)</f>
        <v>2</v>
      </c>
      <c r="I7101" s="34" t="s">
        <v>2670</v>
      </c>
      <c r="J7101" s="35" t="str">
        <f>VLOOKUP($J7093,ASBVs!$A$2:$AU$1041,47,FALSE)</f>
        <v>2</v>
      </c>
    </row>
    <row r="7102" spans="2:10" ht="12.6" customHeight="1" x14ac:dyDescent="0.3">
      <c r="B7102" s="93">
        <f>VLOOKUP($J7093,ASBVs!$A$2:$AS$1041,45,FALSE)</f>
        <v>122.49</v>
      </c>
      <c r="C7102" s="94"/>
      <c r="D7102" s="93">
        <f>VLOOKUP($J7093,ASBVs!$A$2:$AS$1041,44,FALSE)</f>
        <v>153.04</v>
      </c>
      <c r="E7102" s="94"/>
      <c r="F7102" s="92"/>
      <c r="G7102" s="34" t="s">
        <v>2671</v>
      </c>
      <c r="H7102" s="35" t="str">
        <f>VLOOKUP($J7093,ASBVs!$A$2:$AW$1041,48,FALSE)</f>
        <v>3</v>
      </c>
      <c r="I7102" s="34" t="s">
        <v>2672</v>
      </c>
      <c r="J7102" s="35">
        <f>VLOOKUP($J7093,ASBVs!$A$2:$AW$1041,49,FALSE)</f>
        <v>3</v>
      </c>
    </row>
    <row r="7103" spans="2:10" ht="12.6" customHeight="1" x14ac:dyDescent="0.3">
      <c r="B7103" s="36" t="s">
        <v>2696</v>
      </c>
      <c r="C7103" s="95" t="str">
        <f>VLOOKUP($J7093,ASBVs!$A$2:$E$1041,5,FALSE)</f>
        <v xml:space="preserve">Individual </v>
      </c>
      <c r="D7103" s="96"/>
      <c r="E7103" s="97" t="s">
        <v>2697</v>
      </c>
      <c r="F7103" s="98"/>
      <c r="G7103" s="74"/>
      <c r="H7103" s="75"/>
      <c r="I7103" s="37" t="s">
        <v>2698</v>
      </c>
      <c r="J7103" s="38"/>
    </row>
    <row r="7105" spans="2:10" ht="12.6" customHeight="1" x14ac:dyDescent="0.3">
      <c r="B7105" s="76" t="s">
        <v>2692</v>
      </c>
      <c r="C7105" s="77"/>
      <c r="D7105" s="20" t="str">
        <f>VLOOKUP($J7105,ASBVs!$A$2:$B$1041,2,FALSE)</f>
        <v>229898</v>
      </c>
      <c r="E7105" s="21"/>
      <c r="F7105" s="22" t="str">
        <f>VLOOKUP($J7105,ASBVs!$A$2:$J$1041,10,FALSE)</f>
        <v>Single - ET</v>
      </c>
      <c r="G7105" s="78" t="str">
        <f>VLOOKUP($J7105,ASBVs!$A$2:$AX$1041,50,FALSE)</f>
        <v xml:space="preserve"> </v>
      </c>
      <c r="H7105" s="79"/>
      <c r="I7105" s="23" t="s">
        <v>2693</v>
      </c>
      <c r="J7105" s="24">
        <v>583</v>
      </c>
    </row>
    <row r="7106" spans="2:10" ht="12.6" customHeight="1" x14ac:dyDescent="0.3">
      <c r="B7106" s="25" t="s">
        <v>2694</v>
      </c>
      <c r="C7106" s="80" t="str">
        <f>VLOOKUP($J7105,ASBVs!$A$2:$H$1041,8,FALSE)</f>
        <v>205728</v>
      </c>
      <c r="D7106" s="80"/>
      <c r="E7106" s="81"/>
      <c r="F7106" s="26" t="s">
        <v>2639</v>
      </c>
      <c r="G7106" s="82">
        <f>VLOOKUP($J7105,ASBVs!$A$2:$I$1041,9,FALSE)</f>
        <v>44720</v>
      </c>
      <c r="H7106" s="83"/>
      <c r="I7106" s="83"/>
      <c r="J7106" s="84"/>
    </row>
    <row r="7107" spans="2:10" ht="12.6" customHeight="1" x14ac:dyDescent="0.3">
      <c r="B7107" s="27" t="s">
        <v>0</v>
      </c>
      <c r="C7107" s="28" t="s">
        <v>1</v>
      </c>
      <c r="D7107" s="28" t="s">
        <v>2</v>
      </c>
      <c r="E7107" s="28" t="s">
        <v>3</v>
      </c>
      <c r="F7107" s="27" t="s">
        <v>4</v>
      </c>
      <c r="G7107" s="28" t="s">
        <v>1093</v>
      </c>
      <c r="H7107" s="28" t="s">
        <v>1092</v>
      </c>
      <c r="I7107" s="28" t="s">
        <v>5</v>
      </c>
      <c r="J7107" s="28" t="s">
        <v>2652</v>
      </c>
    </row>
    <row r="7108" spans="2:10" ht="12.6" customHeight="1" x14ac:dyDescent="0.3">
      <c r="B7108" s="29">
        <f>VLOOKUP($J7105,ASBVs!$A$2:$AP$1041,11,FALSE)</f>
        <v>0.12</v>
      </c>
      <c r="C7108" s="29">
        <f>VLOOKUP($J7105,ASBVs!$A$2:$AP$1041,13,FALSE)</f>
        <v>8.26</v>
      </c>
      <c r="D7108" s="29">
        <f>VLOOKUP($J7105,ASBVs!$A$2:$AP$1041,15,FALSE)</f>
        <v>16.37</v>
      </c>
      <c r="E7108" s="29">
        <f>VLOOKUP($J7105,ASBVs!$A$2:$AP$1041,17,FALSE)</f>
        <v>0.66</v>
      </c>
      <c r="F7108" s="29">
        <f>VLOOKUP($J7105,ASBVs!$A$2:$AP$1041,19,FALSE)</f>
        <v>2.81</v>
      </c>
      <c r="G7108" s="39">
        <f>VLOOKUP($J7105,ASBVs!$A$2:$AP$1041,41,FALSE)</f>
        <v>0.56000000000000005</v>
      </c>
      <c r="H7108" s="39">
        <f>VLOOKUP($J7105,ASBVs!$A$2:$AP$1041,39,FALSE)</f>
        <v>0.28000000000000003</v>
      </c>
      <c r="I7108" s="29">
        <f>VLOOKUP($J7105,ASBVs!$A$2:$AP$1041,21,FALSE)</f>
        <v>0.26</v>
      </c>
      <c r="J7108" s="39">
        <f>VLOOKUP($J7105,ASBVs!$A$2:$AP$1041,31,FALSE)</f>
        <v>0.34</v>
      </c>
    </row>
    <row r="7109" spans="2:10" ht="12.6" customHeight="1" x14ac:dyDescent="0.3">
      <c r="B7109" s="29">
        <f>VLOOKUP($J7105,ASBVs!$A$2:$AP$1041,12,FALSE)</f>
        <v>68</v>
      </c>
      <c r="C7109" s="29">
        <f>VLOOKUP($J7105,ASBVs!$A$2:$AP$1041,14,FALSE)</f>
        <v>71</v>
      </c>
      <c r="D7109" s="29">
        <f>VLOOKUP($J7105,ASBVs!$A$2:$AP$1041,16,FALSE)</f>
        <v>61</v>
      </c>
      <c r="E7109" s="29">
        <f>VLOOKUP($J7105,ASBVs!$A$2:$AP$1041,18,FALSE)</f>
        <v>66</v>
      </c>
      <c r="F7109" s="29">
        <f>VLOOKUP($J7105,ASBVs!$A$2:$AP$1041,20,FALSE)</f>
        <v>65</v>
      </c>
      <c r="G7109" s="29">
        <f>VLOOKUP($J7105,ASBVs!$A$2:$AP$1041,42,FALSE)</f>
        <v>55</v>
      </c>
      <c r="H7109" s="29">
        <f>VLOOKUP($J7105,ASBVs!$A$2:$AP$1041,40,FALSE)</f>
        <v>49</v>
      </c>
      <c r="I7109" s="29">
        <f>VLOOKUP($J7105,ASBVs!$A$2:$AP$1041,22,FALSE)</f>
        <v>57</v>
      </c>
      <c r="J7109" s="29">
        <f>VLOOKUP($J7105,ASBVs!$A$2:$AP$1041,32,FALSE)</f>
        <v>53</v>
      </c>
    </row>
    <row r="7110" spans="2:10" ht="12.6" customHeight="1" x14ac:dyDescent="0.3">
      <c r="B7110" s="31" t="s">
        <v>1089</v>
      </c>
      <c r="C7110" s="27" t="s">
        <v>1090</v>
      </c>
      <c r="D7110" s="27" t="s">
        <v>1091</v>
      </c>
      <c r="E7110" s="27" t="s">
        <v>8</v>
      </c>
      <c r="F7110" s="27" t="s">
        <v>6</v>
      </c>
      <c r="G7110" s="27" t="s">
        <v>7</v>
      </c>
      <c r="H7110" s="27" t="s">
        <v>2638</v>
      </c>
      <c r="I7110" s="85" t="s">
        <v>2700</v>
      </c>
      <c r="J7110" s="86"/>
    </row>
    <row r="7111" spans="2:10" ht="12.6" customHeight="1" x14ac:dyDescent="0.3">
      <c r="B7111" s="30">
        <f>VLOOKUP($J7105,ASBVs!$A$2:$AP$1041,33,FALSE)</f>
        <v>0.05</v>
      </c>
      <c r="C7111" s="30">
        <f>VLOOKUP($J7105,ASBVs!$A$2:$AP$1041,35,FALSE)</f>
        <v>0.25</v>
      </c>
      <c r="D7111" s="30">
        <f>VLOOKUP($J7105,ASBVs!$A$2:$AP$1041,37,FALSE)</f>
        <v>0.01</v>
      </c>
      <c r="E7111" s="32">
        <f>VLOOKUP($J7105,ASBVs!$A$2:$AP$1041,29,FALSE)</f>
        <v>4.3499999999999996</v>
      </c>
      <c r="F7111" s="32">
        <f>VLOOKUP($J7105,ASBVs!$A$2:$AP$1041,23,FALSE)</f>
        <v>-0.51</v>
      </c>
      <c r="G7111" s="32">
        <f>VLOOKUP($J7105,ASBVs!$A$2:$AP$1041,25,FALSE)</f>
        <v>2.67</v>
      </c>
      <c r="H7111" s="32">
        <f>VLOOKUP($J7105,ASBVs!$A$2:$AP$1041,27,FALSE)</f>
        <v>2.73</v>
      </c>
      <c r="I7111" s="86"/>
      <c r="J7111" s="86"/>
    </row>
    <row r="7112" spans="2:10" ht="12.6" customHeight="1" x14ac:dyDescent="0.3">
      <c r="B7112" s="33">
        <f>VLOOKUP($J7105,ASBVs!$A$2:$AP$1041,34,FALSE)</f>
        <v>44</v>
      </c>
      <c r="C7112" s="33">
        <f>VLOOKUP($J7105,ASBVs!$A$2:$AP$1041,36,FALSE)</f>
        <v>52</v>
      </c>
      <c r="D7112" s="33">
        <f>VLOOKUP($J7105,ASBVs!$A$2:$AP$1041,38,FALSE)</f>
        <v>38</v>
      </c>
      <c r="E7112" s="33">
        <f>VLOOKUP($J7105,ASBVs!$A$2:$AP$1041,30,FALSE)</f>
        <v>59</v>
      </c>
      <c r="F7112" s="33">
        <f>VLOOKUP($J7105,ASBVs!$A$2:$AP$1041,24,FALSE)</f>
        <v>49</v>
      </c>
      <c r="G7112" s="33">
        <f>VLOOKUP($J7105,ASBVs!$A$2:$AP$1041,26,FALSE)</f>
        <v>49</v>
      </c>
      <c r="H7112" s="33">
        <f>VLOOKUP($J7105,ASBVs!$A$2:$AP$1041,28,FALSE)</f>
        <v>53</v>
      </c>
      <c r="I7112" s="99">
        <f>VLOOKUP($J7105,ASBVs!$A$2:$AQ$1041,43,FALSE)</f>
        <v>8.52</v>
      </c>
      <c r="J7112" s="79"/>
    </row>
    <row r="7113" spans="2:10" ht="12.6" customHeight="1" x14ac:dyDescent="0.3">
      <c r="B7113" s="87" t="s">
        <v>2695</v>
      </c>
      <c r="C7113" s="88"/>
      <c r="D7113" s="89" t="s">
        <v>2699</v>
      </c>
      <c r="E7113" s="90"/>
      <c r="F7113" s="91" t="str">
        <f>VLOOKUP($J7105,ASBVs!$A$2:$F$1041,6,FALSE)</f>
        <v xml:space="preserve"> </v>
      </c>
      <c r="G7113" s="34" t="s">
        <v>2669</v>
      </c>
      <c r="H7113" s="35" t="str">
        <f>VLOOKUP($J7105,ASBVs!$A$2:$AU$1041,46,FALSE)</f>
        <v>2</v>
      </c>
      <c r="I7113" s="34" t="s">
        <v>2670</v>
      </c>
      <c r="J7113" s="35" t="str">
        <f>VLOOKUP($J7105,ASBVs!$A$2:$AU$1041,47,FALSE)</f>
        <v>2</v>
      </c>
    </row>
    <row r="7114" spans="2:10" ht="12.6" customHeight="1" x14ac:dyDescent="0.3">
      <c r="B7114" s="93">
        <f>VLOOKUP($J7105,ASBVs!$A$2:$AS$1041,45,FALSE)</f>
        <v>122.15</v>
      </c>
      <c r="C7114" s="94"/>
      <c r="D7114" s="93">
        <f>VLOOKUP($J7105,ASBVs!$A$2:$AS$1041,44,FALSE)</f>
        <v>171.89</v>
      </c>
      <c r="E7114" s="94"/>
      <c r="F7114" s="92"/>
      <c r="G7114" s="34" t="s">
        <v>2671</v>
      </c>
      <c r="H7114" s="35" t="str">
        <f>VLOOKUP($J7105,ASBVs!$A$2:$AW$1041,48,FALSE)</f>
        <v>2</v>
      </c>
      <c r="I7114" s="34" t="s">
        <v>2672</v>
      </c>
      <c r="J7114" s="35">
        <f>VLOOKUP($J7105,ASBVs!$A$2:$AW$1041,49,FALSE)</f>
        <v>3</v>
      </c>
    </row>
    <row r="7115" spans="2:10" ht="12.6" customHeight="1" x14ac:dyDescent="0.3">
      <c r="B7115" s="36" t="s">
        <v>2696</v>
      </c>
      <c r="C7115" s="95" t="str">
        <f>VLOOKUP($J7105,ASBVs!$A$2:$E$1041,5,FALSE)</f>
        <v xml:space="preserve">Individual </v>
      </c>
      <c r="D7115" s="96"/>
      <c r="E7115" s="97" t="s">
        <v>2697</v>
      </c>
      <c r="F7115" s="98"/>
      <c r="G7115" s="74"/>
      <c r="H7115" s="75"/>
      <c r="I7115" s="37" t="s">
        <v>2698</v>
      </c>
      <c r="J7115" s="38"/>
    </row>
    <row r="7117" spans="2:10" ht="12.6" customHeight="1" x14ac:dyDescent="0.3">
      <c r="B7117" s="76" t="s">
        <v>2692</v>
      </c>
      <c r="C7117" s="77"/>
      <c r="D7117" s="20" t="str">
        <f>VLOOKUP($J7117,ASBVs!$A$2:$B$1041,2,FALSE)</f>
        <v>225869</v>
      </c>
      <c r="E7117" s="21"/>
      <c r="F7117" s="22" t="str">
        <f>VLOOKUP($J7117,ASBVs!$A$2:$J$1041,10,FALSE)</f>
        <v>Single</v>
      </c>
      <c r="G7117" s="78" t="str">
        <f>VLOOKUP($J7117,ASBVs!$A$2:$AX$1041,50,FALSE)</f>
        <v>«««««</v>
      </c>
      <c r="H7117" s="79"/>
      <c r="I7117" s="23" t="s">
        <v>2693</v>
      </c>
      <c r="J7117" s="24">
        <v>584</v>
      </c>
    </row>
    <row r="7118" spans="2:10" ht="12.6" customHeight="1" x14ac:dyDescent="0.3">
      <c r="B7118" s="25" t="s">
        <v>2694</v>
      </c>
      <c r="C7118" s="80" t="str">
        <f>VLOOKUP($J7117,ASBVs!$A$2:$H$1041,8,FALSE)</f>
        <v>196104</v>
      </c>
      <c r="D7118" s="80"/>
      <c r="E7118" s="81"/>
      <c r="F7118" s="26" t="s">
        <v>2639</v>
      </c>
      <c r="G7118" s="82">
        <f>VLOOKUP($J7117,ASBVs!$A$2:$I$1041,9,FALSE)</f>
        <v>44732</v>
      </c>
      <c r="H7118" s="83"/>
      <c r="I7118" s="83"/>
      <c r="J7118" s="84"/>
    </row>
    <row r="7119" spans="2:10" ht="12.6" customHeight="1" x14ac:dyDescent="0.3">
      <c r="B7119" s="27" t="s">
        <v>0</v>
      </c>
      <c r="C7119" s="28" t="s">
        <v>1</v>
      </c>
      <c r="D7119" s="28" t="s">
        <v>2</v>
      </c>
      <c r="E7119" s="28" t="s">
        <v>3</v>
      </c>
      <c r="F7119" s="27" t="s">
        <v>4</v>
      </c>
      <c r="G7119" s="28" t="s">
        <v>1093</v>
      </c>
      <c r="H7119" s="28" t="s">
        <v>1092</v>
      </c>
      <c r="I7119" s="28" t="s">
        <v>5</v>
      </c>
      <c r="J7119" s="28" t="s">
        <v>2652</v>
      </c>
    </row>
    <row r="7120" spans="2:10" ht="12.6" customHeight="1" x14ac:dyDescent="0.3">
      <c r="B7120" s="29">
        <f>VLOOKUP($J7117,ASBVs!$A$2:$AP$1041,11,FALSE)</f>
        <v>0.23</v>
      </c>
      <c r="C7120" s="29">
        <f>VLOOKUP($J7117,ASBVs!$A$2:$AP$1041,13,FALSE)</f>
        <v>6.46</v>
      </c>
      <c r="D7120" s="29">
        <f>VLOOKUP($J7117,ASBVs!$A$2:$AP$1041,15,FALSE)</f>
        <v>11.42</v>
      </c>
      <c r="E7120" s="29">
        <f>VLOOKUP($J7117,ASBVs!$A$2:$AP$1041,17,FALSE)</f>
        <v>1.24</v>
      </c>
      <c r="F7120" s="29">
        <f>VLOOKUP($J7117,ASBVs!$A$2:$AP$1041,19,FALSE)</f>
        <v>2.35</v>
      </c>
      <c r="G7120" s="39">
        <f>VLOOKUP($J7117,ASBVs!$A$2:$AP$1041,41,FALSE)</f>
        <v>0.56000000000000005</v>
      </c>
      <c r="H7120" s="39">
        <f>VLOOKUP($J7117,ASBVs!$A$2:$AP$1041,39,FALSE)</f>
        <v>0.23</v>
      </c>
      <c r="I7120" s="29">
        <f>VLOOKUP($J7117,ASBVs!$A$2:$AP$1041,21,FALSE)</f>
        <v>-0.7</v>
      </c>
      <c r="J7120" s="39">
        <f>VLOOKUP($J7117,ASBVs!$A$2:$AP$1041,31,FALSE)</f>
        <v>0.35</v>
      </c>
    </row>
    <row r="7121" spans="2:10" ht="12.6" customHeight="1" x14ac:dyDescent="0.3">
      <c r="B7121" s="29">
        <f>VLOOKUP($J7117,ASBVs!$A$2:$AP$1041,12,FALSE)</f>
        <v>67</v>
      </c>
      <c r="C7121" s="29">
        <f>VLOOKUP($J7117,ASBVs!$A$2:$AP$1041,14,FALSE)</f>
        <v>69</v>
      </c>
      <c r="D7121" s="29">
        <f>VLOOKUP($J7117,ASBVs!$A$2:$AP$1041,16,FALSE)</f>
        <v>62</v>
      </c>
      <c r="E7121" s="29">
        <f>VLOOKUP($J7117,ASBVs!$A$2:$AP$1041,18,FALSE)</f>
        <v>66</v>
      </c>
      <c r="F7121" s="29">
        <f>VLOOKUP($J7117,ASBVs!$A$2:$AP$1041,20,FALSE)</f>
        <v>65</v>
      </c>
      <c r="G7121" s="29">
        <f>VLOOKUP($J7117,ASBVs!$A$2:$AP$1041,42,FALSE)</f>
        <v>62</v>
      </c>
      <c r="H7121" s="29">
        <f>VLOOKUP($J7117,ASBVs!$A$2:$AP$1041,40,FALSE)</f>
        <v>51</v>
      </c>
      <c r="I7121" s="29">
        <f>VLOOKUP($J7117,ASBVs!$A$2:$AP$1041,22,FALSE)</f>
        <v>61</v>
      </c>
      <c r="J7121" s="29">
        <f>VLOOKUP($J7117,ASBVs!$A$2:$AP$1041,32,FALSE)</f>
        <v>60</v>
      </c>
    </row>
    <row r="7122" spans="2:10" ht="12.6" customHeight="1" x14ac:dyDescent="0.3">
      <c r="B7122" s="31" t="s">
        <v>1089</v>
      </c>
      <c r="C7122" s="27" t="s">
        <v>1090</v>
      </c>
      <c r="D7122" s="27" t="s">
        <v>1091</v>
      </c>
      <c r="E7122" s="27" t="s">
        <v>8</v>
      </c>
      <c r="F7122" s="27" t="s">
        <v>6</v>
      </c>
      <c r="G7122" s="27" t="s">
        <v>7</v>
      </c>
      <c r="H7122" s="27" t="s">
        <v>2638</v>
      </c>
      <c r="I7122" s="85" t="s">
        <v>2700</v>
      </c>
      <c r="J7122" s="86"/>
    </row>
    <row r="7123" spans="2:10" ht="12.6" customHeight="1" x14ac:dyDescent="0.3">
      <c r="B7123" s="30">
        <f>VLOOKUP($J7117,ASBVs!$A$2:$AP$1041,33,FALSE)</f>
        <v>0.01</v>
      </c>
      <c r="C7123" s="30">
        <f>VLOOKUP($J7117,ASBVs!$A$2:$AP$1041,35,FALSE)</f>
        <v>0.23</v>
      </c>
      <c r="D7123" s="30">
        <f>VLOOKUP($J7117,ASBVs!$A$2:$AP$1041,37,FALSE)</f>
        <v>0.03</v>
      </c>
      <c r="E7123" s="32">
        <f>VLOOKUP($J7117,ASBVs!$A$2:$AP$1041,29,FALSE)</f>
        <v>2.86</v>
      </c>
      <c r="F7123" s="32">
        <f>VLOOKUP($J7117,ASBVs!$A$2:$AP$1041,23,FALSE)</f>
        <v>0.23</v>
      </c>
      <c r="G7123" s="32">
        <f>VLOOKUP($J7117,ASBVs!$A$2:$AP$1041,25,FALSE)</f>
        <v>2</v>
      </c>
      <c r="H7123" s="32">
        <f>VLOOKUP($J7117,ASBVs!$A$2:$AP$1041,27,FALSE)</f>
        <v>2.25</v>
      </c>
      <c r="I7123" s="86"/>
      <c r="J7123" s="86"/>
    </row>
    <row r="7124" spans="2:10" ht="12.6" customHeight="1" x14ac:dyDescent="0.3">
      <c r="B7124" s="33">
        <f>VLOOKUP($J7117,ASBVs!$A$2:$AP$1041,34,FALSE)</f>
        <v>45</v>
      </c>
      <c r="C7124" s="33">
        <f>VLOOKUP($J7117,ASBVs!$A$2:$AP$1041,36,FALSE)</f>
        <v>55</v>
      </c>
      <c r="D7124" s="33">
        <f>VLOOKUP($J7117,ASBVs!$A$2:$AP$1041,38,FALSE)</f>
        <v>38</v>
      </c>
      <c r="E7124" s="33">
        <f>VLOOKUP($J7117,ASBVs!$A$2:$AP$1041,30,FALSE)</f>
        <v>60</v>
      </c>
      <c r="F7124" s="33">
        <f>VLOOKUP($J7117,ASBVs!$A$2:$AP$1041,24,FALSE)</f>
        <v>52</v>
      </c>
      <c r="G7124" s="33">
        <f>VLOOKUP($J7117,ASBVs!$A$2:$AP$1041,26,FALSE)</f>
        <v>51</v>
      </c>
      <c r="H7124" s="33">
        <f>VLOOKUP($J7117,ASBVs!$A$2:$AP$1041,28,FALSE)</f>
        <v>54</v>
      </c>
      <c r="I7124" s="99">
        <f>VLOOKUP($J7117,ASBVs!$A$2:$AQ$1041,43,FALSE)</f>
        <v>5.76</v>
      </c>
      <c r="J7124" s="79"/>
    </row>
    <row r="7125" spans="2:10" ht="12.6" customHeight="1" x14ac:dyDescent="0.3">
      <c r="B7125" s="87" t="s">
        <v>2695</v>
      </c>
      <c r="C7125" s="88"/>
      <c r="D7125" s="89" t="s">
        <v>2699</v>
      </c>
      <c r="E7125" s="90"/>
      <c r="F7125" s="91" t="str">
        <f>VLOOKUP($J7117,ASBVs!$A$2:$F$1041,6,FALSE)</f>
        <v xml:space="preserve"> </v>
      </c>
      <c r="G7125" s="34" t="s">
        <v>2669</v>
      </c>
      <c r="H7125" s="35" t="str">
        <f>VLOOKUP($J7117,ASBVs!$A$2:$AU$1041,46,FALSE)</f>
        <v>2</v>
      </c>
      <c r="I7125" s="34" t="s">
        <v>2670</v>
      </c>
      <c r="J7125" s="35" t="str">
        <f>VLOOKUP($J7117,ASBVs!$A$2:$AU$1041,47,FALSE)</f>
        <v>3</v>
      </c>
    </row>
    <row r="7126" spans="2:10" ht="12.6" customHeight="1" x14ac:dyDescent="0.3">
      <c r="B7126" s="93">
        <f>VLOOKUP($J7117,ASBVs!$A$2:$AS$1041,45,FALSE)</f>
        <v>123.7</v>
      </c>
      <c r="C7126" s="94"/>
      <c r="D7126" s="93">
        <f>VLOOKUP($J7117,ASBVs!$A$2:$AS$1041,44,FALSE)</f>
        <v>159.1</v>
      </c>
      <c r="E7126" s="94"/>
      <c r="F7126" s="92"/>
      <c r="G7126" s="34" t="s">
        <v>2671</v>
      </c>
      <c r="H7126" s="35" t="str">
        <f>VLOOKUP($J7117,ASBVs!$A$2:$AW$1041,48,FALSE)</f>
        <v>3</v>
      </c>
      <c r="I7126" s="34" t="s">
        <v>2672</v>
      </c>
      <c r="J7126" s="35">
        <f>VLOOKUP($J7117,ASBVs!$A$2:$AW$1041,49,FALSE)</f>
        <v>3</v>
      </c>
    </row>
    <row r="7127" spans="2:10" ht="12.6" customHeight="1" x14ac:dyDescent="0.3">
      <c r="B7127" s="36" t="s">
        <v>2696</v>
      </c>
      <c r="C7127" s="95" t="str">
        <f>VLOOKUP($J7117,ASBVs!$A$2:$E$1041,5,FALSE)</f>
        <v xml:space="preserve">Individual </v>
      </c>
      <c r="D7127" s="96"/>
      <c r="E7127" s="97" t="s">
        <v>2697</v>
      </c>
      <c r="F7127" s="98"/>
      <c r="G7127" s="74"/>
      <c r="H7127" s="75"/>
      <c r="I7127" s="37" t="s">
        <v>2698</v>
      </c>
      <c r="J7127" s="38"/>
    </row>
    <row r="7129" spans="2:10" ht="12.6" customHeight="1" x14ac:dyDescent="0.3">
      <c r="B7129" s="76" t="s">
        <v>2692</v>
      </c>
      <c r="C7129" s="77"/>
      <c r="D7129" s="20" t="str">
        <f>VLOOKUP($J7129,ASBVs!$A$2:$B$1041,2,FALSE)</f>
        <v>223239</v>
      </c>
      <c r="E7129" s="21"/>
      <c r="F7129" s="22" t="str">
        <f>VLOOKUP($J7129,ASBVs!$A$2:$J$1041,10,FALSE)</f>
        <v>Single</v>
      </c>
      <c r="G7129" s="78" t="str">
        <f>VLOOKUP($J7129,ASBVs!$A$2:$AX$1041,50,FALSE)</f>
        <v xml:space="preserve"> </v>
      </c>
      <c r="H7129" s="79"/>
      <c r="I7129" s="23" t="s">
        <v>2693</v>
      </c>
      <c r="J7129" s="24">
        <v>585</v>
      </c>
    </row>
    <row r="7130" spans="2:10" ht="12.6" customHeight="1" x14ac:dyDescent="0.3">
      <c r="B7130" s="25" t="s">
        <v>2694</v>
      </c>
      <c r="C7130" s="80" t="str">
        <f>VLOOKUP($J7129,ASBVs!$A$2:$H$1041,8,FALSE)</f>
        <v>202850</v>
      </c>
      <c r="D7130" s="80"/>
      <c r="E7130" s="81"/>
      <c r="F7130" s="26" t="s">
        <v>2639</v>
      </c>
      <c r="G7130" s="82">
        <f>VLOOKUP($J7129,ASBVs!$A$2:$I$1041,9,FALSE)</f>
        <v>44687</v>
      </c>
      <c r="H7130" s="83"/>
      <c r="I7130" s="83"/>
      <c r="J7130" s="84"/>
    </row>
    <row r="7131" spans="2:10" ht="12.6" customHeight="1" x14ac:dyDescent="0.3">
      <c r="B7131" s="27" t="s">
        <v>0</v>
      </c>
      <c r="C7131" s="28" t="s">
        <v>1</v>
      </c>
      <c r="D7131" s="28" t="s">
        <v>2</v>
      </c>
      <c r="E7131" s="28" t="s">
        <v>3</v>
      </c>
      <c r="F7131" s="27" t="s">
        <v>4</v>
      </c>
      <c r="G7131" s="28" t="s">
        <v>1093</v>
      </c>
      <c r="H7131" s="28" t="s">
        <v>1092</v>
      </c>
      <c r="I7131" s="28" t="s">
        <v>5</v>
      </c>
      <c r="J7131" s="28" t="s">
        <v>2652</v>
      </c>
    </row>
    <row r="7132" spans="2:10" ht="12.6" customHeight="1" x14ac:dyDescent="0.3">
      <c r="B7132" s="29">
        <f>VLOOKUP($J7129,ASBVs!$A$2:$AP$1041,11,FALSE)</f>
        <v>0.42</v>
      </c>
      <c r="C7132" s="29">
        <f>VLOOKUP($J7129,ASBVs!$A$2:$AP$1041,13,FALSE)</f>
        <v>9.19</v>
      </c>
      <c r="D7132" s="29">
        <f>VLOOKUP($J7129,ASBVs!$A$2:$AP$1041,15,FALSE)</f>
        <v>14.67</v>
      </c>
      <c r="E7132" s="29">
        <f>VLOOKUP($J7129,ASBVs!$A$2:$AP$1041,17,FALSE)</f>
        <v>-0.18</v>
      </c>
      <c r="F7132" s="29">
        <f>VLOOKUP($J7129,ASBVs!$A$2:$AP$1041,19,FALSE)</f>
        <v>1.53</v>
      </c>
      <c r="G7132" s="39">
        <f>VLOOKUP($J7129,ASBVs!$A$2:$AP$1041,41,FALSE)</f>
        <v>0.32</v>
      </c>
      <c r="H7132" s="39">
        <f>VLOOKUP($J7129,ASBVs!$A$2:$AP$1041,39,FALSE)</f>
        <v>0.23</v>
      </c>
      <c r="I7132" s="29">
        <f>VLOOKUP($J7129,ASBVs!$A$2:$AP$1041,21,FALSE)</f>
        <v>1.5</v>
      </c>
      <c r="J7132" s="39">
        <f>VLOOKUP($J7129,ASBVs!$A$2:$AP$1041,31,FALSE)</f>
        <v>0.21</v>
      </c>
    </row>
    <row r="7133" spans="2:10" ht="12.6" customHeight="1" x14ac:dyDescent="0.3">
      <c r="B7133" s="29">
        <f>VLOOKUP($J7129,ASBVs!$A$2:$AP$1041,12,FALSE)</f>
        <v>66</v>
      </c>
      <c r="C7133" s="29">
        <f>VLOOKUP($J7129,ASBVs!$A$2:$AP$1041,14,FALSE)</f>
        <v>72</v>
      </c>
      <c r="D7133" s="29">
        <f>VLOOKUP($J7129,ASBVs!$A$2:$AP$1041,16,FALSE)</f>
        <v>61</v>
      </c>
      <c r="E7133" s="29">
        <f>VLOOKUP($J7129,ASBVs!$A$2:$AP$1041,18,FALSE)</f>
        <v>71</v>
      </c>
      <c r="F7133" s="29">
        <f>VLOOKUP($J7129,ASBVs!$A$2:$AP$1041,20,FALSE)</f>
        <v>69</v>
      </c>
      <c r="G7133" s="29">
        <f>VLOOKUP($J7129,ASBVs!$A$2:$AP$1041,42,FALSE)</f>
        <v>56</v>
      </c>
      <c r="H7133" s="29">
        <f>VLOOKUP($J7129,ASBVs!$A$2:$AP$1041,40,FALSE)</f>
        <v>48</v>
      </c>
      <c r="I7133" s="29">
        <f>VLOOKUP($J7129,ASBVs!$A$2:$AP$1041,22,FALSE)</f>
        <v>58</v>
      </c>
      <c r="J7133" s="29">
        <f>VLOOKUP($J7129,ASBVs!$A$2:$AP$1041,32,FALSE)</f>
        <v>54</v>
      </c>
    </row>
    <row r="7134" spans="2:10" ht="12.6" customHeight="1" x14ac:dyDescent="0.3">
      <c r="B7134" s="31" t="s">
        <v>1089</v>
      </c>
      <c r="C7134" s="27" t="s">
        <v>1090</v>
      </c>
      <c r="D7134" s="27" t="s">
        <v>1091</v>
      </c>
      <c r="E7134" s="27" t="s">
        <v>8</v>
      </c>
      <c r="F7134" s="27" t="s">
        <v>6</v>
      </c>
      <c r="G7134" s="27" t="s">
        <v>7</v>
      </c>
      <c r="H7134" s="27" t="s">
        <v>2638</v>
      </c>
      <c r="I7134" s="85" t="s">
        <v>2700</v>
      </c>
      <c r="J7134" s="86"/>
    </row>
    <row r="7135" spans="2:10" ht="12.6" customHeight="1" x14ac:dyDescent="0.3">
      <c r="B7135" s="30">
        <f>VLOOKUP($J7129,ASBVs!$A$2:$AP$1041,33,FALSE)</f>
        <v>0.02</v>
      </c>
      <c r="C7135" s="30">
        <f>VLOOKUP($J7129,ASBVs!$A$2:$AP$1041,35,FALSE)</f>
        <v>0.2</v>
      </c>
      <c r="D7135" s="30">
        <f>VLOOKUP($J7129,ASBVs!$A$2:$AP$1041,37,FALSE)</f>
        <v>0.02</v>
      </c>
      <c r="E7135" s="32">
        <f>VLOOKUP($J7129,ASBVs!$A$2:$AP$1041,29,FALSE)</f>
        <v>5.27</v>
      </c>
      <c r="F7135" s="32">
        <f>VLOOKUP($J7129,ASBVs!$A$2:$AP$1041,23,FALSE)</f>
        <v>-0.48</v>
      </c>
      <c r="G7135" s="32">
        <f>VLOOKUP($J7129,ASBVs!$A$2:$AP$1041,25,FALSE)</f>
        <v>4.2300000000000004</v>
      </c>
      <c r="H7135" s="32">
        <f>VLOOKUP($J7129,ASBVs!$A$2:$AP$1041,27,FALSE)</f>
        <v>1.42</v>
      </c>
      <c r="I7135" s="86"/>
      <c r="J7135" s="86"/>
    </row>
    <row r="7136" spans="2:10" ht="12.6" customHeight="1" x14ac:dyDescent="0.3">
      <c r="B7136" s="33">
        <f>VLOOKUP($J7129,ASBVs!$A$2:$AP$1041,34,FALSE)</f>
        <v>43</v>
      </c>
      <c r="C7136" s="33">
        <f>VLOOKUP($J7129,ASBVs!$A$2:$AP$1041,36,FALSE)</f>
        <v>51</v>
      </c>
      <c r="D7136" s="33">
        <f>VLOOKUP($J7129,ASBVs!$A$2:$AP$1041,38,FALSE)</f>
        <v>38</v>
      </c>
      <c r="E7136" s="33">
        <f>VLOOKUP($J7129,ASBVs!$A$2:$AP$1041,30,FALSE)</f>
        <v>62</v>
      </c>
      <c r="F7136" s="33">
        <f>VLOOKUP($J7129,ASBVs!$A$2:$AP$1041,24,FALSE)</f>
        <v>48</v>
      </c>
      <c r="G7136" s="33">
        <f>VLOOKUP($J7129,ASBVs!$A$2:$AP$1041,26,FALSE)</f>
        <v>48</v>
      </c>
      <c r="H7136" s="33">
        <f>VLOOKUP($J7129,ASBVs!$A$2:$AP$1041,28,FALSE)</f>
        <v>55</v>
      </c>
      <c r="I7136" s="99">
        <f>VLOOKUP($J7129,ASBVs!$A$2:$AQ$1041,43,FALSE)</f>
        <v>10.69</v>
      </c>
      <c r="J7136" s="79"/>
    </row>
    <row r="7137" spans="2:10" ht="12.6" customHeight="1" x14ac:dyDescent="0.3">
      <c r="B7137" s="87" t="s">
        <v>2695</v>
      </c>
      <c r="C7137" s="88"/>
      <c r="D7137" s="89" t="s">
        <v>2699</v>
      </c>
      <c r="E7137" s="90"/>
      <c r="F7137" s="91" t="str">
        <f>VLOOKUP($J7129,ASBVs!$A$2:$F$1041,6,FALSE)</f>
        <v xml:space="preserve"> </v>
      </c>
      <c r="G7137" s="34" t="s">
        <v>2669</v>
      </c>
      <c r="H7137" s="35" t="str">
        <f>VLOOKUP($J7129,ASBVs!$A$2:$AU$1041,46,FALSE)</f>
        <v>2</v>
      </c>
      <c r="I7137" s="34" t="s">
        <v>2670</v>
      </c>
      <c r="J7137" s="35" t="str">
        <f>VLOOKUP($J7129,ASBVs!$A$2:$AU$1041,47,FALSE)</f>
        <v>2</v>
      </c>
    </row>
    <row r="7138" spans="2:10" ht="12.6" customHeight="1" x14ac:dyDescent="0.3">
      <c r="B7138" s="93">
        <f>VLOOKUP($J7129,ASBVs!$A$2:$AS$1041,45,FALSE)</f>
        <v>124.9</v>
      </c>
      <c r="C7138" s="94"/>
      <c r="D7138" s="93">
        <f>VLOOKUP($J7129,ASBVs!$A$2:$AS$1041,44,FALSE)</f>
        <v>161.07</v>
      </c>
      <c r="E7138" s="94"/>
      <c r="F7138" s="92"/>
      <c r="G7138" s="34" t="s">
        <v>2671</v>
      </c>
      <c r="H7138" s="35" t="str">
        <f>VLOOKUP($J7129,ASBVs!$A$2:$AW$1041,48,FALSE)</f>
        <v>3</v>
      </c>
      <c r="I7138" s="34" t="s">
        <v>2672</v>
      </c>
      <c r="J7138" s="35">
        <f>VLOOKUP($J7129,ASBVs!$A$2:$AW$1041,49,FALSE)</f>
        <v>3</v>
      </c>
    </row>
    <row r="7139" spans="2:10" ht="12.6" customHeight="1" x14ac:dyDescent="0.3">
      <c r="B7139" s="36" t="s">
        <v>2696</v>
      </c>
      <c r="C7139" s="95" t="str">
        <f>VLOOKUP($J7129,ASBVs!$A$2:$E$1041,5,FALSE)</f>
        <v xml:space="preserve">Individual </v>
      </c>
      <c r="D7139" s="96"/>
      <c r="E7139" s="97" t="s">
        <v>2697</v>
      </c>
      <c r="F7139" s="98"/>
      <c r="G7139" s="74"/>
      <c r="H7139" s="75"/>
      <c r="I7139" s="37" t="s">
        <v>2698</v>
      </c>
      <c r="J7139" s="38"/>
    </row>
    <row r="7141" spans="2:10" ht="12.6" customHeight="1" x14ac:dyDescent="0.3">
      <c r="B7141" s="76" t="s">
        <v>2692</v>
      </c>
      <c r="C7141" s="77"/>
      <c r="D7141" s="20" t="str">
        <f>VLOOKUP($J7141,ASBVs!$A$2:$B$1041,2,FALSE)</f>
        <v>224861</v>
      </c>
      <c r="E7141" s="21"/>
      <c r="F7141" s="22" t="str">
        <f>VLOOKUP($J7141,ASBVs!$A$2:$J$1041,10,FALSE)</f>
        <v>Twin</v>
      </c>
      <c r="G7141" s="78" t="str">
        <f>VLOOKUP($J7141,ASBVs!$A$2:$AX$1041,50,FALSE)</f>
        <v xml:space="preserve"> </v>
      </c>
      <c r="H7141" s="79"/>
      <c r="I7141" s="23" t="s">
        <v>2693</v>
      </c>
      <c r="J7141" s="24">
        <v>586</v>
      </c>
    </row>
    <row r="7142" spans="2:10" ht="12.6" customHeight="1" x14ac:dyDescent="0.3">
      <c r="B7142" s="25" t="s">
        <v>2694</v>
      </c>
      <c r="C7142" s="80" t="str">
        <f>VLOOKUP($J7141,ASBVs!$A$2:$H$1041,8,FALSE)</f>
        <v>206625</v>
      </c>
      <c r="D7142" s="80"/>
      <c r="E7142" s="81"/>
      <c r="F7142" s="26" t="s">
        <v>2639</v>
      </c>
      <c r="G7142" s="82">
        <f>VLOOKUP($J7141,ASBVs!$A$2:$I$1041,9,FALSE)</f>
        <v>44711</v>
      </c>
      <c r="H7142" s="83"/>
      <c r="I7142" s="83"/>
      <c r="J7142" s="84"/>
    </row>
    <row r="7143" spans="2:10" ht="12.6" customHeight="1" x14ac:dyDescent="0.3">
      <c r="B7143" s="27" t="s">
        <v>0</v>
      </c>
      <c r="C7143" s="28" t="s">
        <v>1</v>
      </c>
      <c r="D7143" s="28" t="s">
        <v>2</v>
      </c>
      <c r="E7143" s="28" t="s">
        <v>3</v>
      </c>
      <c r="F7143" s="27" t="s">
        <v>4</v>
      </c>
      <c r="G7143" s="28" t="s">
        <v>1093</v>
      </c>
      <c r="H7143" s="28" t="s">
        <v>1092</v>
      </c>
      <c r="I7143" s="28" t="s">
        <v>5</v>
      </c>
      <c r="J7143" s="28" t="s">
        <v>2652</v>
      </c>
    </row>
    <row r="7144" spans="2:10" ht="12.6" customHeight="1" x14ac:dyDescent="0.3">
      <c r="B7144" s="29">
        <f>VLOOKUP($J7141,ASBVs!$A$2:$AP$1041,11,FALSE)</f>
        <v>0.52</v>
      </c>
      <c r="C7144" s="29">
        <f>VLOOKUP($J7141,ASBVs!$A$2:$AP$1041,13,FALSE)</f>
        <v>9.44</v>
      </c>
      <c r="D7144" s="29">
        <f>VLOOKUP($J7141,ASBVs!$A$2:$AP$1041,15,FALSE)</f>
        <v>13.97</v>
      </c>
      <c r="E7144" s="29">
        <f>VLOOKUP($J7141,ASBVs!$A$2:$AP$1041,17,FALSE)</f>
        <v>0.73</v>
      </c>
      <c r="F7144" s="29">
        <f>VLOOKUP($J7141,ASBVs!$A$2:$AP$1041,19,FALSE)</f>
        <v>2.0699999999999998</v>
      </c>
      <c r="G7144" s="39">
        <f>VLOOKUP($J7141,ASBVs!$A$2:$AP$1041,41,FALSE)</f>
        <v>0.35</v>
      </c>
      <c r="H7144" s="39">
        <f>VLOOKUP($J7141,ASBVs!$A$2:$AP$1041,39,FALSE)</f>
        <v>0.16</v>
      </c>
      <c r="I7144" s="29">
        <f>VLOOKUP($J7141,ASBVs!$A$2:$AP$1041,21,FALSE)</f>
        <v>0.45</v>
      </c>
      <c r="J7144" s="39">
        <f>VLOOKUP($J7141,ASBVs!$A$2:$AP$1041,31,FALSE)</f>
        <v>0.23</v>
      </c>
    </row>
    <row r="7145" spans="2:10" ht="12.6" customHeight="1" x14ac:dyDescent="0.3">
      <c r="B7145" s="29">
        <f>VLOOKUP($J7141,ASBVs!$A$2:$AP$1041,12,FALSE)</f>
        <v>65</v>
      </c>
      <c r="C7145" s="29">
        <f>VLOOKUP($J7141,ASBVs!$A$2:$AP$1041,14,FALSE)</f>
        <v>69</v>
      </c>
      <c r="D7145" s="29">
        <f>VLOOKUP($J7141,ASBVs!$A$2:$AP$1041,16,FALSE)</f>
        <v>60</v>
      </c>
      <c r="E7145" s="29">
        <f>VLOOKUP($J7141,ASBVs!$A$2:$AP$1041,18,FALSE)</f>
        <v>65</v>
      </c>
      <c r="F7145" s="29">
        <f>VLOOKUP($J7141,ASBVs!$A$2:$AP$1041,20,FALSE)</f>
        <v>66</v>
      </c>
      <c r="G7145" s="29">
        <f>VLOOKUP($J7141,ASBVs!$A$2:$AP$1041,42,FALSE)</f>
        <v>56</v>
      </c>
      <c r="H7145" s="29">
        <f>VLOOKUP($J7141,ASBVs!$A$2:$AP$1041,40,FALSE)</f>
        <v>48</v>
      </c>
      <c r="I7145" s="29">
        <f>VLOOKUP($J7141,ASBVs!$A$2:$AP$1041,22,FALSE)</f>
        <v>56</v>
      </c>
      <c r="J7145" s="29">
        <f>VLOOKUP($J7141,ASBVs!$A$2:$AP$1041,32,FALSE)</f>
        <v>54</v>
      </c>
    </row>
    <row r="7146" spans="2:10" ht="12.6" customHeight="1" x14ac:dyDescent="0.3">
      <c r="B7146" s="31" t="s">
        <v>1089</v>
      </c>
      <c r="C7146" s="27" t="s">
        <v>1090</v>
      </c>
      <c r="D7146" s="27" t="s">
        <v>1091</v>
      </c>
      <c r="E7146" s="27" t="s">
        <v>8</v>
      </c>
      <c r="F7146" s="27" t="s">
        <v>6</v>
      </c>
      <c r="G7146" s="27" t="s">
        <v>7</v>
      </c>
      <c r="H7146" s="27" t="s">
        <v>2638</v>
      </c>
      <c r="I7146" s="85" t="s">
        <v>2700</v>
      </c>
      <c r="J7146" s="86"/>
    </row>
    <row r="7147" spans="2:10" ht="12.6" customHeight="1" x14ac:dyDescent="0.3">
      <c r="B7147" s="30">
        <f>VLOOKUP($J7141,ASBVs!$A$2:$AP$1041,33,FALSE)</f>
        <v>0.01</v>
      </c>
      <c r="C7147" s="30">
        <f>VLOOKUP($J7141,ASBVs!$A$2:$AP$1041,35,FALSE)</f>
        <v>0.14000000000000001</v>
      </c>
      <c r="D7147" s="30">
        <f>VLOOKUP($J7141,ASBVs!$A$2:$AP$1041,37,FALSE)</f>
        <v>0.02</v>
      </c>
      <c r="E7147" s="32">
        <f>VLOOKUP($J7141,ASBVs!$A$2:$AP$1041,29,FALSE)</f>
        <v>4.87</v>
      </c>
      <c r="F7147" s="32">
        <f>VLOOKUP($J7141,ASBVs!$A$2:$AP$1041,23,FALSE)</f>
        <v>-0.28999999999999998</v>
      </c>
      <c r="G7147" s="32">
        <f>VLOOKUP($J7141,ASBVs!$A$2:$AP$1041,25,FALSE)</f>
        <v>2.9</v>
      </c>
      <c r="H7147" s="32">
        <f>VLOOKUP($J7141,ASBVs!$A$2:$AP$1041,27,FALSE)</f>
        <v>2.13</v>
      </c>
      <c r="I7147" s="86"/>
      <c r="J7147" s="86"/>
    </row>
    <row r="7148" spans="2:10" ht="12.6" customHeight="1" x14ac:dyDescent="0.3">
      <c r="B7148" s="33">
        <f>VLOOKUP($J7141,ASBVs!$A$2:$AP$1041,34,FALSE)</f>
        <v>43</v>
      </c>
      <c r="C7148" s="33">
        <f>VLOOKUP($J7141,ASBVs!$A$2:$AP$1041,36,FALSE)</f>
        <v>51</v>
      </c>
      <c r="D7148" s="33">
        <f>VLOOKUP($J7141,ASBVs!$A$2:$AP$1041,38,FALSE)</f>
        <v>37</v>
      </c>
      <c r="E7148" s="33">
        <f>VLOOKUP($J7141,ASBVs!$A$2:$AP$1041,30,FALSE)</f>
        <v>60</v>
      </c>
      <c r="F7148" s="33">
        <f>VLOOKUP($J7141,ASBVs!$A$2:$AP$1041,24,FALSE)</f>
        <v>50</v>
      </c>
      <c r="G7148" s="33">
        <f>VLOOKUP($J7141,ASBVs!$A$2:$AP$1041,26,FALSE)</f>
        <v>49</v>
      </c>
      <c r="H7148" s="33">
        <f>VLOOKUP($J7141,ASBVs!$A$2:$AP$1041,28,FALSE)</f>
        <v>52</v>
      </c>
      <c r="I7148" s="99">
        <f>VLOOKUP($J7141,ASBVs!$A$2:$AQ$1041,43,FALSE)</f>
        <v>9.8899999999999988</v>
      </c>
      <c r="J7148" s="79"/>
    </row>
    <row r="7149" spans="2:10" ht="12.6" customHeight="1" x14ac:dyDescent="0.3">
      <c r="B7149" s="87" t="s">
        <v>2695</v>
      </c>
      <c r="C7149" s="88"/>
      <c r="D7149" s="89" t="s">
        <v>2699</v>
      </c>
      <c r="E7149" s="90"/>
      <c r="F7149" s="91" t="str">
        <f>VLOOKUP($J7141,ASBVs!$A$2:$F$1041,6,FALSE)</f>
        <v xml:space="preserve"> </v>
      </c>
      <c r="G7149" s="34" t="s">
        <v>2669</v>
      </c>
      <c r="H7149" s="35" t="str">
        <f>VLOOKUP($J7141,ASBVs!$A$2:$AU$1041,46,FALSE)</f>
        <v>2</v>
      </c>
      <c r="I7149" s="34" t="s">
        <v>2670</v>
      </c>
      <c r="J7149" s="35" t="str">
        <f>VLOOKUP($J7141,ASBVs!$A$2:$AU$1041,47,FALSE)</f>
        <v>1</v>
      </c>
    </row>
    <row r="7150" spans="2:10" ht="12.6" customHeight="1" x14ac:dyDescent="0.3">
      <c r="B7150" s="93">
        <f>VLOOKUP($J7141,ASBVs!$A$2:$AS$1041,45,FALSE)</f>
        <v>122.89</v>
      </c>
      <c r="C7150" s="94"/>
      <c r="D7150" s="93">
        <f>VLOOKUP($J7141,ASBVs!$A$2:$AS$1041,44,FALSE)</f>
        <v>161.57</v>
      </c>
      <c r="E7150" s="94"/>
      <c r="F7150" s="92"/>
      <c r="G7150" s="34" t="s">
        <v>2671</v>
      </c>
      <c r="H7150" s="35" t="str">
        <f>VLOOKUP($J7141,ASBVs!$A$2:$AW$1041,48,FALSE)</f>
        <v>2</v>
      </c>
      <c r="I7150" s="34" t="s">
        <v>2672</v>
      </c>
      <c r="J7150" s="35">
        <f>VLOOKUP($J7141,ASBVs!$A$2:$AW$1041,49,FALSE)</f>
        <v>4</v>
      </c>
    </row>
    <row r="7151" spans="2:10" ht="12.6" customHeight="1" x14ac:dyDescent="0.3">
      <c r="B7151" s="36" t="s">
        <v>2696</v>
      </c>
      <c r="C7151" s="95" t="str">
        <f>VLOOKUP($J7141,ASBVs!$A$2:$E$1041,5,FALSE)</f>
        <v xml:space="preserve">Individual </v>
      </c>
      <c r="D7151" s="96"/>
      <c r="E7151" s="97" t="s">
        <v>2697</v>
      </c>
      <c r="F7151" s="98"/>
      <c r="G7151" s="74"/>
      <c r="H7151" s="75"/>
      <c r="I7151" s="37" t="s">
        <v>2698</v>
      </c>
      <c r="J7151" s="38"/>
    </row>
    <row r="7153" spans="2:10" ht="12.6" customHeight="1" x14ac:dyDescent="0.3">
      <c r="B7153" s="76" t="s">
        <v>2692</v>
      </c>
      <c r="C7153" s="77"/>
      <c r="D7153" s="20" t="str">
        <f>VLOOKUP($J7153,ASBVs!$A$2:$B$1041,2,FALSE)</f>
        <v>223214</v>
      </c>
      <c r="E7153" s="21"/>
      <c r="F7153" s="22" t="str">
        <f>VLOOKUP($J7153,ASBVs!$A$2:$J$1041,10,FALSE)</f>
        <v>Single</v>
      </c>
      <c r="G7153" s="78" t="str">
        <f>VLOOKUP($J7153,ASBVs!$A$2:$AX$1041,50,FALSE)</f>
        <v xml:space="preserve"> </v>
      </c>
      <c r="H7153" s="79"/>
      <c r="I7153" s="23" t="s">
        <v>2693</v>
      </c>
      <c r="J7153" s="24">
        <v>587</v>
      </c>
    </row>
    <row r="7154" spans="2:10" ht="12.6" customHeight="1" x14ac:dyDescent="0.3">
      <c r="B7154" s="25" t="s">
        <v>2694</v>
      </c>
      <c r="C7154" s="80" t="str">
        <f>VLOOKUP($J7153,ASBVs!$A$2:$H$1041,8,FALSE)</f>
        <v>193431</v>
      </c>
      <c r="D7154" s="80"/>
      <c r="E7154" s="81"/>
      <c r="F7154" s="26" t="s">
        <v>2639</v>
      </c>
      <c r="G7154" s="82">
        <f>VLOOKUP($J7153,ASBVs!$A$2:$I$1041,9,FALSE)</f>
        <v>44686</v>
      </c>
      <c r="H7154" s="83"/>
      <c r="I7154" s="83"/>
      <c r="J7154" s="84"/>
    </row>
    <row r="7155" spans="2:10" ht="12.6" customHeight="1" x14ac:dyDescent="0.3">
      <c r="B7155" s="27" t="s">
        <v>0</v>
      </c>
      <c r="C7155" s="28" t="s">
        <v>1</v>
      </c>
      <c r="D7155" s="28" t="s">
        <v>2</v>
      </c>
      <c r="E7155" s="28" t="s">
        <v>3</v>
      </c>
      <c r="F7155" s="27" t="s">
        <v>4</v>
      </c>
      <c r="G7155" s="28" t="s">
        <v>1093</v>
      </c>
      <c r="H7155" s="28" t="s">
        <v>1092</v>
      </c>
      <c r="I7155" s="28" t="s">
        <v>5</v>
      </c>
      <c r="J7155" s="28" t="s">
        <v>2652</v>
      </c>
    </row>
    <row r="7156" spans="2:10" ht="12.6" customHeight="1" x14ac:dyDescent="0.3">
      <c r="B7156" s="29">
        <f>VLOOKUP($J7153,ASBVs!$A$2:$AP$1041,11,FALSE)</f>
        <v>0.6</v>
      </c>
      <c r="C7156" s="29">
        <f>VLOOKUP($J7153,ASBVs!$A$2:$AP$1041,13,FALSE)</f>
        <v>9.31</v>
      </c>
      <c r="D7156" s="29">
        <f>VLOOKUP($J7153,ASBVs!$A$2:$AP$1041,15,FALSE)</f>
        <v>13.5</v>
      </c>
      <c r="E7156" s="29">
        <f>VLOOKUP($J7153,ASBVs!$A$2:$AP$1041,17,FALSE)</f>
        <v>0.03</v>
      </c>
      <c r="F7156" s="29">
        <f>VLOOKUP($J7153,ASBVs!$A$2:$AP$1041,19,FALSE)</f>
        <v>2.54</v>
      </c>
      <c r="G7156" s="39">
        <f>VLOOKUP($J7153,ASBVs!$A$2:$AP$1041,41,FALSE)</f>
        <v>0.37</v>
      </c>
      <c r="H7156" s="39">
        <f>VLOOKUP($J7153,ASBVs!$A$2:$AP$1041,39,FALSE)</f>
        <v>0.15</v>
      </c>
      <c r="I7156" s="29">
        <f>VLOOKUP($J7153,ASBVs!$A$2:$AP$1041,21,FALSE)</f>
        <v>0.74</v>
      </c>
      <c r="J7156" s="39">
        <f>VLOOKUP($J7153,ASBVs!$A$2:$AP$1041,31,FALSE)</f>
        <v>0.27</v>
      </c>
    </row>
    <row r="7157" spans="2:10" ht="12.6" customHeight="1" x14ac:dyDescent="0.3">
      <c r="B7157" s="29">
        <f>VLOOKUP($J7153,ASBVs!$A$2:$AP$1041,12,FALSE)</f>
        <v>67</v>
      </c>
      <c r="C7157" s="29">
        <f>VLOOKUP($J7153,ASBVs!$A$2:$AP$1041,14,FALSE)</f>
        <v>72</v>
      </c>
      <c r="D7157" s="29">
        <f>VLOOKUP($J7153,ASBVs!$A$2:$AP$1041,16,FALSE)</f>
        <v>62</v>
      </c>
      <c r="E7157" s="29">
        <f>VLOOKUP($J7153,ASBVs!$A$2:$AP$1041,18,FALSE)</f>
        <v>71</v>
      </c>
      <c r="F7157" s="29">
        <f>VLOOKUP($J7153,ASBVs!$A$2:$AP$1041,20,FALSE)</f>
        <v>69</v>
      </c>
      <c r="G7157" s="29">
        <f>VLOOKUP($J7153,ASBVs!$A$2:$AP$1041,42,FALSE)</f>
        <v>54</v>
      </c>
      <c r="H7157" s="29">
        <f>VLOOKUP($J7153,ASBVs!$A$2:$AP$1041,40,FALSE)</f>
        <v>47</v>
      </c>
      <c r="I7157" s="29">
        <f>VLOOKUP($J7153,ASBVs!$A$2:$AP$1041,22,FALSE)</f>
        <v>62</v>
      </c>
      <c r="J7157" s="29">
        <f>VLOOKUP($J7153,ASBVs!$A$2:$AP$1041,32,FALSE)</f>
        <v>52</v>
      </c>
    </row>
    <row r="7158" spans="2:10" ht="12.6" customHeight="1" x14ac:dyDescent="0.3">
      <c r="B7158" s="31" t="s">
        <v>1089</v>
      </c>
      <c r="C7158" s="27" t="s">
        <v>1090</v>
      </c>
      <c r="D7158" s="27" t="s">
        <v>1091</v>
      </c>
      <c r="E7158" s="27" t="s">
        <v>8</v>
      </c>
      <c r="F7158" s="27" t="s">
        <v>6</v>
      </c>
      <c r="G7158" s="27" t="s">
        <v>7</v>
      </c>
      <c r="H7158" s="27" t="s">
        <v>2638</v>
      </c>
      <c r="I7158" s="85" t="s">
        <v>2700</v>
      </c>
      <c r="J7158" s="86"/>
    </row>
    <row r="7159" spans="2:10" ht="12.6" customHeight="1" x14ac:dyDescent="0.3">
      <c r="B7159" s="30">
        <f>VLOOKUP($J7153,ASBVs!$A$2:$AP$1041,33,FALSE)</f>
        <v>0.04</v>
      </c>
      <c r="C7159" s="30">
        <f>VLOOKUP($J7153,ASBVs!$A$2:$AP$1041,35,FALSE)</f>
        <v>7.0000000000000007E-2</v>
      </c>
      <c r="D7159" s="30">
        <f>VLOOKUP($J7153,ASBVs!$A$2:$AP$1041,37,FALSE)</f>
        <v>0.03</v>
      </c>
      <c r="E7159" s="32">
        <f>VLOOKUP($J7153,ASBVs!$A$2:$AP$1041,29,FALSE)</f>
        <v>5.6</v>
      </c>
      <c r="F7159" s="32">
        <f>VLOOKUP($J7153,ASBVs!$A$2:$AP$1041,23,FALSE)</f>
        <v>-0.3</v>
      </c>
      <c r="G7159" s="32">
        <f>VLOOKUP($J7153,ASBVs!$A$2:$AP$1041,25,FALSE)</f>
        <v>4.84</v>
      </c>
      <c r="H7159" s="32">
        <f>VLOOKUP($J7153,ASBVs!$A$2:$AP$1041,27,FALSE)</f>
        <v>2.17</v>
      </c>
      <c r="I7159" s="86"/>
      <c r="J7159" s="86"/>
    </row>
    <row r="7160" spans="2:10" ht="12.6" customHeight="1" x14ac:dyDescent="0.3">
      <c r="B7160" s="33">
        <f>VLOOKUP($J7153,ASBVs!$A$2:$AP$1041,34,FALSE)</f>
        <v>42</v>
      </c>
      <c r="C7160" s="33">
        <f>VLOOKUP($J7153,ASBVs!$A$2:$AP$1041,36,FALSE)</f>
        <v>50</v>
      </c>
      <c r="D7160" s="33">
        <f>VLOOKUP($J7153,ASBVs!$A$2:$AP$1041,38,FALSE)</f>
        <v>36</v>
      </c>
      <c r="E7160" s="33">
        <f>VLOOKUP($J7153,ASBVs!$A$2:$AP$1041,30,FALSE)</f>
        <v>63</v>
      </c>
      <c r="F7160" s="33">
        <f>VLOOKUP($J7153,ASBVs!$A$2:$AP$1041,24,FALSE)</f>
        <v>48</v>
      </c>
      <c r="G7160" s="33">
        <f>VLOOKUP($J7153,ASBVs!$A$2:$AP$1041,26,FALSE)</f>
        <v>47</v>
      </c>
      <c r="H7160" s="33">
        <f>VLOOKUP($J7153,ASBVs!$A$2:$AP$1041,28,FALSE)</f>
        <v>54</v>
      </c>
      <c r="I7160" s="99">
        <f>VLOOKUP($J7153,ASBVs!$A$2:$AQ$1041,43,FALSE)</f>
        <v>10.050000000000001</v>
      </c>
      <c r="J7160" s="79"/>
    </row>
    <row r="7161" spans="2:10" ht="12.6" customHeight="1" x14ac:dyDescent="0.3">
      <c r="B7161" s="87" t="s">
        <v>2695</v>
      </c>
      <c r="C7161" s="88"/>
      <c r="D7161" s="89" t="s">
        <v>2699</v>
      </c>
      <c r="E7161" s="90"/>
      <c r="F7161" s="91" t="str">
        <f>VLOOKUP($J7153,ASBVs!$A$2:$F$1041,6,FALSE)</f>
        <v xml:space="preserve"> </v>
      </c>
      <c r="G7161" s="34" t="s">
        <v>2669</v>
      </c>
      <c r="H7161" s="35" t="str">
        <f>VLOOKUP($J7153,ASBVs!$A$2:$AU$1041,46,FALSE)</f>
        <v>1</v>
      </c>
      <c r="I7161" s="34" t="s">
        <v>2670</v>
      </c>
      <c r="J7161" s="35" t="str">
        <f>VLOOKUP($J7153,ASBVs!$A$2:$AU$1041,47,FALSE)</f>
        <v>1</v>
      </c>
    </row>
    <row r="7162" spans="2:10" ht="12.6" customHeight="1" x14ac:dyDescent="0.3">
      <c r="B7162" s="93">
        <f>VLOOKUP($J7153,ASBVs!$A$2:$AS$1041,45,FALSE)</f>
        <v>124.24</v>
      </c>
      <c r="C7162" s="94"/>
      <c r="D7162" s="93">
        <f>VLOOKUP($J7153,ASBVs!$A$2:$AS$1041,44,FALSE)</f>
        <v>160.22999999999999</v>
      </c>
      <c r="E7162" s="94"/>
      <c r="F7162" s="92"/>
      <c r="G7162" s="34" t="s">
        <v>2671</v>
      </c>
      <c r="H7162" s="35" t="str">
        <f>VLOOKUP($J7153,ASBVs!$A$2:$AW$1041,48,FALSE)</f>
        <v>2</v>
      </c>
      <c r="I7162" s="34" t="s">
        <v>2672</v>
      </c>
      <c r="J7162" s="35">
        <f>VLOOKUP($J7153,ASBVs!$A$2:$AW$1041,49,FALSE)</f>
        <v>3</v>
      </c>
    </row>
    <row r="7163" spans="2:10" ht="12.6" customHeight="1" x14ac:dyDescent="0.3">
      <c r="B7163" s="36" t="s">
        <v>2696</v>
      </c>
      <c r="C7163" s="95" t="str">
        <f>VLOOKUP($J7153,ASBVs!$A$2:$E$1041,5,FALSE)</f>
        <v xml:space="preserve">Individual </v>
      </c>
      <c r="D7163" s="96"/>
      <c r="E7163" s="97" t="s">
        <v>2697</v>
      </c>
      <c r="F7163" s="98"/>
      <c r="G7163" s="74"/>
      <c r="H7163" s="75"/>
      <c r="I7163" s="37" t="s">
        <v>2698</v>
      </c>
      <c r="J7163" s="38"/>
    </row>
    <row r="7165" spans="2:10" ht="12.6" customHeight="1" x14ac:dyDescent="0.3">
      <c r="B7165" s="76" t="s">
        <v>2692</v>
      </c>
      <c r="C7165" s="77"/>
      <c r="D7165" s="20" t="str">
        <f>VLOOKUP($J7165,ASBVs!$A$2:$B$1041,2,FALSE)</f>
        <v>223406</v>
      </c>
      <c r="E7165" s="21"/>
      <c r="F7165" s="22" t="str">
        <f>VLOOKUP($J7165,ASBVs!$A$2:$J$1041,10,FALSE)</f>
        <v>Triplet</v>
      </c>
      <c r="G7165" s="78" t="str">
        <f>VLOOKUP($J7165,ASBVs!$A$2:$AX$1041,50,FALSE)</f>
        <v xml:space="preserve"> </v>
      </c>
      <c r="H7165" s="79"/>
      <c r="I7165" s="23" t="s">
        <v>2693</v>
      </c>
      <c r="J7165" s="24">
        <v>588</v>
      </c>
    </row>
    <row r="7166" spans="2:10" ht="12.6" customHeight="1" x14ac:dyDescent="0.3">
      <c r="B7166" s="25" t="s">
        <v>2694</v>
      </c>
      <c r="C7166" s="80" t="str">
        <f>VLOOKUP($J7165,ASBVs!$A$2:$H$1041,8,FALSE)</f>
        <v>205728</v>
      </c>
      <c r="D7166" s="80"/>
      <c r="E7166" s="81"/>
      <c r="F7166" s="26" t="s">
        <v>2639</v>
      </c>
      <c r="G7166" s="82">
        <f>VLOOKUP($J7165,ASBVs!$A$2:$I$1041,9,FALSE)</f>
        <v>44696</v>
      </c>
      <c r="H7166" s="83"/>
      <c r="I7166" s="83"/>
      <c r="J7166" s="84"/>
    </row>
    <row r="7167" spans="2:10" ht="12.6" customHeight="1" x14ac:dyDescent="0.3">
      <c r="B7167" s="27" t="s">
        <v>0</v>
      </c>
      <c r="C7167" s="28" t="s">
        <v>1</v>
      </c>
      <c r="D7167" s="28" t="s">
        <v>2</v>
      </c>
      <c r="E7167" s="28" t="s">
        <v>3</v>
      </c>
      <c r="F7167" s="27" t="s">
        <v>4</v>
      </c>
      <c r="G7167" s="28" t="s">
        <v>1093</v>
      </c>
      <c r="H7167" s="28" t="s">
        <v>1092</v>
      </c>
      <c r="I7167" s="28" t="s">
        <v>5</v>
      </c>
      <c r="J7167" s="28" t="s">
        <v>2652</v>
      </c>
    </row>
    <row r="7168" spans="2:10" ht="12.6" customHeight="1" x14ac:dyDescent="0.3">
      <c r="B7168" s="29">
        <f>VLOOKUP($J7165,ASBVs!$A$2:$AP$1041,11,FALSE)</f>
        <v>0.6</v>
      </c>
      <c r="C7168" s="29">
        <f>VLOOKUP($J7165,ASBVs!$A$2:$AP$1041,13,FALSE)</f>
        <v>9.1</v>
      </c>
      <c r="D7168" s="29">
        <f>VLOOKUP($J7165,ASBVs!$A$2:$AP$1041,15,FALSE)</f>
        <v>16.920000000000002</v>
      </c>
      <c r="E7168" s="29">
        <f>VLOOKUP($J7165,ASBVs!$A$2:$AP$1041,17,FALSE)</f>
        <v>0.52</v>
      </c>
      <c r="F7168" s="29">
        <f>VLOOKUP($J7165,ASBVs!$A$2:$AP$1041,19,FALSE)</f>
        <v>2.3199999999999998</v>
      </c>
      <c r="G7168" s="39">
        <f>VLOOKUP($J7165,ASBVs!$A$2:$AP$1041,41,FALSE)</f>
        <v>0.47</v>
      </c>
      <c r="H7168" s="39">
        <f>VLOOKUP($J7165,ASBVs!$A$2:$AP$1041,39,FALSE)</f>
        <v>0.24</v>
      </c>
      <c r="I7168" s="29">
        <f>VLOOKUP($J7165,ASBVs!$A$2:$AP$1041,21,FALSE)</f>
        <v>0.4</v>
      </c>
      <c r="J7168" s="39">
        <f>VLOOKUP($J7165,ASBVs!$A$2:$AP$1041,31,FALSE)</f>
        <v>0.31</v>
      </c>
    </row>
    <row r="7169" spans="2:10" ht="12.6" customHeight="1" x14ac:dyDescent="0.3">
      <c r="B7169" s="29">
        <f>VLOOKUP($J7165,ASBVs!$A$2:$AP$1041,12,FALSE)</f>
        <v>66</v>
      </c>
      <c r="C7169" s="29">
        <f>VLOOKUP($J7165,ASBVs!$A$2:$AP$1041,14,FALSE)</f>
        <v>72</v>
      </c>
      <c r="D7169" s="29">
        <f>VLOOKUP($J7165,ASBVs!$A$2:$AP$1041,16,FALSE)</f>
        <v>59</v>
      </c>
      <c r="E7169" s="29">
        <f>VLOOKUP($J7165,ASBVs!$A$2:$AP$1041,18,FALSE)</f>
        <v>70</v>
      </c>
      <c r="F7169" s="29">
        <f>VLOOKUP($J7165,ASBVs!$A$2:$AP$1041,20,FALSE)</f>
        <v>68</v>
      </c>
      <c r="G7169" s="29">
        <f>VLOOKUP($J7165,ASBVs!$A$2:$AP$1041,42,FALSE)</f>
        <v>48</v>
      </c>
      <c r="H7169" s="29">
        <f>VLOOKUP($J7165,ASBVs!$A$2:$AP$1041,40,FALSE)</f>
        <v>44</v>
      </c>
      <c r="I7169" s="29">
        <f>VLOOKUP($J7165,ASBVs!$A$2:$AP$1041,22,FALSE)</f>
        <v>53</v>
      </c>
      <c r="J7169" s="29">
        <f>VLOOKUP($J7165,ASBVs!$A$2:$AP$1041,32,FALSE)</f>
        <v>46</v>
      </c>
    </row>
    <row r="7170" spans="2:10" ht="12.6" customHeight="1" x14ac:dyDescent="0.3">
      <c r="B7170" s="31" t="s">
        <v>1089</v>
      </c>
      <c r="C7170" s="27" t="s">
        <v>1090</v>
      </c>
      <c r="D7170" s="27" t="s">
        <v>1091</v>
      </c>
      <c r="E7170" s="27" t="s">
        <v>8</v>
      </c>
      <c r="F7170" s="27" t="s">
        <v>6</v>
      </c>
      <c r="G7170" s="27" t="s">
        <v>7</v>
      </c>
      <c r="H7170" s="27" t="s">
        <v>2638</v>
      </c>
      <c r="I7170" s="85" t="s">
        <v>2700</v>
      </c>
      <c r="J7170" s="86"/>
    </row>
    <row r="7171" spans="2:10" ht="12.6" customHeight="1" x14ac:dyDescent="0.3">
      <c r="B7171" s="30">
        <f>VLOOKUP($J7165,ASBVs!$A$2:$AP$1041,33,FALSE)</f>
        <v>0.05</v>
      </c>
      <c r="C7171" s="30">
        <f>VLOOKUP($J7165,ASBVs!$A$2:$AP$1041,35,FALSE)</f>
        <v>0.24</v>
      </c>
      <c r="D7171" s="30">
        <f>VLOOKUP($J7165,ASBVs!$A$2:$AP$1041,37,FALSE)</f>
        <v>-0.01</v>
      </c>
      <c r="E7171" s="32">
        <f>VLOOKUP($J7165,ASBVs!$A$2:$AP$1041,29,FALSE)</f>
        <v>4.38</v>
      </c>
      <c r="F7171" s="32">
        <f>VLOOKUP($J7165,ASBVs!$A$2:$AP$1041,23,FALSE)</f>
        <v>-0.38</v>
      </c>
      <c r="G7171" s="32">
        <f>VLOOKUP($J7165,ASBVs!$A$2:$AP$1041,25,FALSE)</f>
        <v>2.8</v>
      </c>
      <c r="H7171" s="32">
        <f>VLOOKUP($J7165,ASBVs!$A$2:$AP$1041,27,FALSE)</f>
        <v>2.68</v>
      </c>
      <c r="I7171" s="86"/>
      <c r="J7171" s="86"/>
    </row>
    <row r="7172" spans="2:10" ht="12.6" customHeight="1" x14ac:dyDescent="0.3">
      <c r="B7172" s="33">
        <f>VLOOKUP($J7165,ASBVs!$A$2:$AP$1041,34,FALSE)</f>
        <v>39</v>
      </c>
      <c r="C7172" s="33">
        <f>VLOOKUP($J7165,ASBVs!$A$2:$AP$1041,36,FALSE)</f>
        <v>47</v>
      </c>
      <c r="D7172" s="33">
        <f>VLOOKUP($J7165,ASBVs!$A$2:$AP$1041,38,FALSE)</f>
        <v>34</v>
      </c>
      <c r="E7172" s="33">
        <f>VLOOKUP($J7165,ASBVs!$A$2:$AP$1041,30,FALSE)</f>
        <v>61</v>
      </c>
      <c r="F7172" s="33">
        <f>VLOOKUP($J7165,ASBVs!$A$2:$AP$1041,24,FALSE)</f>
        <v>43</v>
      </c>
      <c r="G7172" s="33">
        <f>VLOOKUP($J7165,ASBVs!$A$2:$AP$1041,26,FALSE)</f>
        <v>44</v>
      </c>
      <c r="H7172" s="33">
        <f>VLOOKUP($J7165,ASBVs!$A$2:$AP$1041,28,FALSE)</f>
        <v>53</v>
      </c>
      <c r="I7172" s="99">
        <f>VLOOKUP($J7165,ASBVs!$A$2:$AQ$1041,43,FALSE)</f>
        <v>9.5</v>
      </c>
      <c r="J7172" s="79"/>
    </row>
    <row r="7173" spans="2:10" ht="12.6" customHeight="1" x14ac:dyDescent="0.3">
      <c r="B7173" s="87" t="s">
        <v>2695</v>
      </c>
      <c r="C7173" s="88"/>
      <c r="D7173" s="89" t="s">
        <v>2699</v>
      </c>
      <c r="E7173" s="90"/>
      <c r="F7173" s="91" t="str">
        <f>VLOOKUP($J7165,ASBVs!$A$2:$F$1041,6,FALSE)</f>
        <v xml:space="preserve"> </v>
      </c>
      <c r="G7173" s="34" t="s">
        <v>2669</v>
      </c>
      <c r="H7173" s="35" t="str">
        <f>VLOOKUP($J7165,ASBVs!$A$2:$AU$1041,46,FALSE)</f>
        <v>2</v>
      </c>
      <c r="I7173" s="34" t="s">
        <v>2670</v>
      </c>
      <c r="J7173" s="35" t="str">
        <f>VLOOKUP($J7165,ASBVs!$A$2:$AU$1041,47,FALSE)</f>
        <v>2</v>
      </c>
    </row>
    <row r="7174" spans="2:10" ht="12.6" customHeight="1" x14ac:dyDescent="0.3">
      <c r="B7174" s="93">
        <f>VLOOKUP($J7165,ASBVs!$A$2:$AS$1041,45,FALSE)</f>
        <v>122.61</v>
      </c>
      <c r="C7174" s="94"/>
      <c r="D7174" s="93">
        <f>VLOOKUP($J7165,ASBVs!$A$2:$AS$1041,44,FALSE)</f>
        <v>168.26</v>
      </c>
      <c r="E7174" s="94"/>
      <c r="F7174" s="92"/>
      <c r="G7174" s="34" t="s">
        <v>2671</v>
      </c>
      <c r="H7174" s="35" t="str">
        <f>VLOOKUP($J7165,ASBVs!$A$2:$AW$1041,48,FALSE)</f>
        <v>2</v>
      </c>
      <c r="I7174" s="34" t="s">
        <v>2672</v>
      </c>
      <c r="J7174" s="35">
        <f>VLOOKUP($J7165,ASBVs!$A$2:$AW$1041,49,FALSE)</f>
        <v>3</v>
      </c>
    </row>
    <row r="7175" spans="2:10" ht="12.6" customHeight="1" x14ac:dyDescent="0.3">
      <c r="B7175" s="36" t="s">
        <v>2696</v>
      </c>
      <c r="C7175" s="95" t="str">
        <f>VLOOKUP($J7165,ASBVs!$A$2:$E$1041,5,FALSE)</f>
        <v xml:space="preserve">Individual </v>
      </c>
      <c r="D7175" s="96"/>
      <c r="E7175" s="97" t="s">
        <v>2697</v>
      </c>
      <c r="F7175" s="98"/>
      <c r="G7175" s="74"/>
      <c r="H7175" s="75"/>
      <c r="I7175" s="37" t="s">
        <v>2698</v>
      </c>
      <c r="J7175" s="38"/>
    </row>
    <row r="7177" spans="2:10" ht="12.6" customHeight="1" x14ac:dyDescent="0.3">
      <c r="B7177" s="76" t="s">
        <v>2692</v>
      </c>
      <c r="C7177" s="77"/>
      <c r="D7177" s="20" t="str">
        <f>VLOOKUP($J7177,ASBVs!$A$2:$B$1041,2,FALSE)</f>
        <v>224904</v>
      </c>
      <c r="E7177" s="21"/>
      <c r="F7177" s="22" t="str">
        <f>VLOOKUP($J7177,ASBVs!$A$2:$J$1041,10,FALSE)</f>
        <v>Single</v>
      </c>
      <c r="G7177" s="78" t="str">
        <f>VLOOKUP($J7177,ASBVs!$A$2:$AX$1041,50,FALSE)</f>
        <v xml:space="preserve"> </v>
      </c>
      <c r="H7177" s="79"/>
      <c r="I7177" s="23" t="s">
        <v>2693</v>
      </c>
      <c r="J7177" s="24">
        <v>589</v>
      </c>
    </row>
    <row r="7178" spans="2:10" ht="12.6" customHeight="1" x14ac:dyDescent="0.3">
      <c r="B7178" s="25" t="s">
        <v>2694</v>
      </c>
      <c r="C7178" s="80" t="str">
        <f>VLOOKUP($J7177,ASBVs!$A$2:$H$1041,8,FALSE)</f>
        <v>206625</v>
      </c>
      <c r="D7178" s="80"/>
      <c r="E7178" s="81"/>
      <c r="F7178" s="26" t="s">
        <v>2639</v>
      </c>
      <c r="G7178" s="82">
        <f>VLOOKUP($J7177,ASBVs!$A$2:$I$1041,9,FALSE)</f>
        <v>44712</v>
      </c>
      <c r="H7178" s="83"/>
      <c r="I7178" s="83"/>
      <c r="J7178" s="84"/>
    </row>
    <row r="7179" spans="2:10" ht="12.6" customHeight="1" x14ac:dyDescent="0.3">
      <c r="B7179" s="27" t="s">
        <v>0</v>
      </c>
      <c r="C7179" s="28" t="s">
        <v>1</v>
      </c>
      <c r="D7179" s="28" t="s">
        <v>2</v>
      </c>
      <c r="E7179" s="28" t="s">
        <v>3</v>
      </c>
      <c r="F7179" s="27" t="s">
        <v>4</v>
      </c>
      <c r="G7179" s="28" t="s">
        <v>1093</v>
      </c>
      <c r="H7179" s="28" t="s">
        <v>1092</v>
      </c>
      <c r="I7179" s="28" t="s">
        <v>5</v>
      </c>
      <c r="J7179" s="28" t="s">
        <v>2652</v>
      </c>
    </row>
    <row r="7180" spans="2:10" ht="12.6" customHeight="1" x14ac:dyDescent="0.3">
      <c r="B7180" s="29">
        <f>VLOOKUP($J7177,ASBVs!$A$2:$AP$1041,11,FALSE)</f>
        <v>0.27</v>
      </c>
      <c r="C7180" s="29">
        <f>VLOOKUP($J7177,ASBVs!$A$2:$AP$1041,13,FALSE)</f>
        <v>8.5399999999999991</v>
      </c>
      <c r="D7180" s="29">
        <f>VLOOKUP($J7177,ASBVs!$A$2:$AP$1041,15,FALSE)</f>
        <v>11.4</v>
      </c>
      <c r="E7180" s="29">
        <f>VLOOKUP($J7177,ASBVs!$A$2:$AP$1041,17,FALSE)</f>
        <v>0.27</v>
      </c>
      <c r="F7180" s="29">
        <f>VLOOKUP($J7177,ASBVs!$A$2:$AP$1041,19,FALSE)</f>
        <v>2.09</v>
      </c>
      <c r="G7180" s="39">
        <f>VLOOKUP($J7177,ASBVs!$A$2:$AP$1041,41,FALSE)</f>
        <v>0.4</v>
      </c>
      <c r="H7180" s="39">
        <f>VLOOKUP($J7177,ASBVs!$A$2:$AP$1041,39,FALSE)</f>
        <v>0.21</v>
      </c>
      <c r="I7180" s="29">
        <f>VLOOKUP($J7177,ASBVs!$A$2:$AP$1041,21,FALSE)</f>
        <v>-0.08</v>
      </c>
      <c r="J7180" s="39">
        <f>VLOOKUP($J7177,ASBVs!$A$2:$AP$1041,31,FALSE)</f>
        <v>0.27</v>
      </c>
    </row>
    <row r="7181" spans="2:10" ht="12.6" customHeight="1" x14ac:dyDescent="0.3">
      <c r="B7181" s="29">
        <f>VLOOKUP($J7177,ASBVs!$A$2:$AP$1041,12,FALSE)</f>
        <v>66</v>
      </c>
      <c r="C7181" s="29">
        <f>VLOOKUP($J7177,ASBVs!$A$2:$AP$1041,14,FALSE)</f>
        <v>70</v>
      </c>
      <c r="D7181" s="29">
        <f>VLOOKUP($J7177,ASBVs!$A$2:$AP$1041,16,FALSE)</f>
        <v>60</v>
      </c>
      <c r="E7181" s="29">
        <f>VLOOKUP($J7177,ASBVs!$A$2:$AP$1041,18,FALSE)</f>
        <v>67</v>
      </c>
      <c r="F7181" s="29">
        <f>VLOOKUP($J7177,ASBVs!$A$2:$AP$1041,20,FALSE)</f>
        <v>67</v>
      </c>
      <c r="G7181" s="29">
        <f>VLOOKUP($J7177,ASBVs!$A$2:$AP$1041,42,FALSE)</f>
        <v>55</v>
      </c>
      <c r="H7181" s="29">
        <f>VLOOKUP($J7177,ASBVs!$A$2:$AP$1041,40,FALSE)</f>
        <v>47</v>
      </c>
      <c r="I7181" s="29">
        <f>VLOOKUP($J7177,ASBVs!$A$2:$AP$1041,22,FALSE)</f>
        <v>57</v>
      </c>
      <c r="J7181" s="29">
        <f>VLOOKUP($J7177,ASBVs!$A$2:$AP$1041,32,FALSE)</f>
        <v>54</v>
      </c>
    </row>
    <row r="7182" spans="2:10" ht="12.6" customHeight="1" x14ac:dyDescent="0.3">
      <c r="B7182" s="31" t="s">
        <v>1089</v>
      </c>
      <c r="C7182" s="27" t="s">
        <v>1090</v>
      </c>
      <c r="D7182" s="27" t="s">
        <v>1091</v>
      </c>
      <c r="E7182" s="27" t="s">
        <v>8</v>
      </c>
      <c r="F7182" s="27" t="s">
        <v>6</v>
      </c>
      <c r="G7182" s="27" t="s">
        <v>7</v>
      </c>
      <c r="H7182" s="27" t="s">
        <v>2638</v>
      </c>
      <c r="I7182" s="85" t="s">
        <v>2700</v>
      </c>
      <c r="J7182" s="86"/>
    </row>
    <row r="7183" spans="2:10" ht="12.6" customHeight="1" x14ac:dyDescent="0.3">
      <c r="B7183" s="30">
        <f>VLOOKUP($J7177,ASBVs!$A$2:$AP$1041,33,FALSE)</f>
        <v>0.04</v>
      </c>
      <c r="C7183" s="30">
        <f>VLOOKUP($J7177,ASBVs!$A$2:$AP$1041,35,FALSE)</f>
        <v>0.13</v>
      </c>
      <c r="D7183" s="30">
        <f>VLOOKUP($J7177,ASBVs!$A$2:$AP$1041,37,FALSE)</f>
        <v>0.03</v>
      </c>
      <c r="E7183" s="32">
        <f>VLOOKUP($J7177,ASBVs!$A$2:$AP$1041,29,FALSE)</f>
        <v>5.09</v>
      </c>
      <c r="F7183" s="32">
        <f>VLOOKUP($J7177,ASBVs!$A$2:$AP$1041,23,FALSE)</f>
        <v>-0.28999999999999998</v>
      </c>
      <c r="G7183" s="32">
        <f>VLOOKUP($J7177,ASBVs!$A$2:$AP$1041,25,FALSE)</f>
        <v>3.4</v>
      </c>
      <c r="H7183" s="32">
        <f>VLOOKUP($J7177,ASBVs!$A$2:$AP$1041,27,FALSE)</f>
        <v>2.06</v>
      </c>
      <c r="I7183" s="86"/>
      <c r="J7183" s="86"/>
    </row>
    <row r="7184" spans="2:10" ht="12.6" customHeight="1" x14ac:dyDescent="0.3">
      <c r="B7184" s="33">
        <f>VLOOKUP($J7177,ASBVs!$A$2:$AP$1041,34,FALSE)</f>
        <v>42</v>
      </c>
      <c r="C7184" s="33">
        <f>VLOOKUP($J7177,ASBVs!$A$2:$AP$1041,36,FALSE)</f>
        <v>50</v>
      </c>
      <c r="D7184" s="33">
        <f>VLOOKUP($J7177,ASBVs!$A$2:$AP$1041,38,FALSE)</f>
        <v>36</v>
      </c>
      <c r="E7184" s="33">
        <f>VLOOKUP($J7177,ASBVs!$A$2:$AP$1041,30,FALSE)</f>
        <v>60</v>
      </c>
      <c r="F7184" s="33">
        <f>VLOOKUP($J7177,ASBVs!$A$2:$AP$1041,24,FALSE)</f>
        <v>49</v>
      </c>
      <c r="G7184" s="33">
        <f>VLOOKUP($J7177,ASBVs!$A$2:$AP$1041,26,FALSE)</f>
        <v>49</v>
      </c>
      <c r="H7184" s="33">
        <f>VLOOKUP($J7177,ASBVs!$A$2:$AP$1041,28,FALSE)</f>
        <v>52</v>
      </c>
      <c r="I7184" s="99">
        <f>VLOOKUP($J7177,ASBVs!$A$2:$AQ$1041,43,FALSE)</f>
        <v>8.4599999999999991</v>
      </c>
      <c r="J7184" s="79"/>
    </row>
    <row r="7185" spans="2:10" ht="12.6" customHeight="1" x14ac:dyDescent="0.3">
      <c r="B7185" s="87" t="s">
        <v>2695</v>
      </c>
      <c r="C7185" s="88"/>
      <c r="D7185" s="89" t="s">
        <v>2699</v>
      </c>
      <c r="E7185" s="90"/>
      <c r="F7185" s="91" t="str">
        <f>VLOOKUP($J7177,ASBVs!$A$2:$F$1041,6,FALSE)</f>
        <v xml:space="preserve"> </v>
      </c>
      <c r="G7185" s="34" t="s">
        <v>2669</v>
      </c>
      <c r="H7185" s="35" t="str">
        <f>VLOOKUP($J7177,ASBVs!$A$2:$AU$1041,46,FALSE)</f>
        <v>2</v>
      </c>
      <c r="I7185" s="34" t="s">
        <v>2670</v>
      </c>
      <c r="J7185" s="35" t="str">
        <f>VLOOKUP($J7177,ASBVs!$A$2:$AU$1041,47,FALSE)</f>
        <v>2</v>
      </c>
    </row>
    <row r="7186" spans="2:10" ht="12.6" customHeight="1" x14ac:dyDescent="0.3">
      <c r="B7186" s="93">
        <f>VLOOKUP($J7177,ASBVs!$A$2:$AS$1041,45,FALSE)</f>
        <v>124.45</v>
      </c>
      <c r="C7186" s="94"/>
      <c r="D7186" s="93">
        <f>VLOOKUP($J7177,ASBVs!$A$2:$AS$1041,44,FALSE)</f>
        <v>163.62</v>
      </c>
      <c r="E7186" s="94"/>
      <c r="F7186" s="92"/>
      <c r="G7186" s="34" t="s">
        <v>2671</v>
      </c>
      <c r="H7186" s="35" t="str">
        <f>VLOOKUP($J7177,ASBVs!$A$2:$AW$1041,48,FALSE)</f>
        <v>1</v>
      </c>
      <c r="I7186" s="34" t="s">
        <v>2672</v>
      </c>
      <c r="J7186" s="35">
        <f>VLOOKUP($J7177,ASBVs!$A$2:$AW$1041,49,FALSE)</f>
        <v>3</v>
      </c>
    </row>
    <row r="7187" spans="2:10" ht="12.6" customHeight="1" x14ac:dyDescent="0.3">
      <c r="B7187" s="36" t="s">
        <v>2696</v>
      </c>
      <c r="C7187" s="95" t="str">
        <f>VLOOKUP($J7177,ASBVs!$A$2:$E$1041,5,FALSE)</f>
        <v xml:space="preserve">Individual </v>
      </c>
      <c r="D7187" s="96"/>
      <c r="E7187" s="97" t="s">
        <v>2697</v>
      </c>
      <c r="F7187" s="98"/>
      <c r="G7187" s="74"/>
      <c r="H7187" s="75"/>
      <c r="I7187" s="37" t="s">
        <v>2698</v>
      </c>
      <c r="J7187" s="38"/>
    </row>
    <row r="7189" spans="2:10" ht="12.6" customHeight="1" x14ac:dyDescent="0.3">
      <c r="B7189" s="76" t="s">
        <v>2692</v>
      </c>
      <c r="C7189" s="77"/>
      <c r="D7189" s="20" t="str">
        <f>VLOOKUP($J7189,ASBVs!$A$2:$B$1041,2,FALSE)</f>
        <v>224320</v>
      </c>
      <c r="E7189" s="21"/>
      <c r="F7189" s="22" t="str">
        <f>VLOOKUP($J7189,ASBVs!$A$2:$J$1041,10,FALSE)</f>
        <v>Single</v>
      </c>
      <c r="G7189" s="78" t="str">
        <f>VLOOKUP($J7189,ASBVs!$A$2:$AX$1041,50,FALSE)</f>
        <v xml:space="preserve"> </v>
      </c>
      <c r="H7189" s="79"/>
      <c r="I7189" s="23" t="s">
        <v>2693</v>
      </c>
      <c r="J7189" s="24">
        <v>590</v>
      </c>
    </row>
    <row r="7190" spans="2:10" ht="12.6" customHeight="1" x14ac:dyDescent="0.3">
      <c r="B7190" s="25" t="s">
        <v>2694</v>
      </c>
      <c r="C7190" s="80" t="str">
        <f>VLOOKUP($J7189,ASBVs!$A$2:$H$1041,8,FALSE)</f>
        <v>196104</v>
      </c>
      <c r="D7190" s="80"/>
      <c r="E7190" s="81"/>
      <c r="F7190" s="26" t="s">
        <v>2639</v>
      </c>
      <c r="G7190" s="82">
        <f>VLOOKUP($J7189,ASBVs!$A$2:$I$1041,9,FALSE)</f>
        <v>44708</v>
      </c>
      <c r="H7190" s="83"/>
      <c r="I7190" s="83"/>
      <c r="J7190" s="84"/>
    </row>
    <row r="7191" spans="2:10" ht="12.6" customHeight="1" x14ac:dyDescent="0.3">
      <c r="B7191" s="27" t="s">
        <v>0</v>
      </c>
      <c r="C7191" s="28" t="s">
        <v>1</v>
      </c>
      <c r="D7191" s="28" t="s">
        <v>2</v>
      </c>
      <c r="E7191" s="28" t="s">
        <v>3</v>
      </c>
      <c r="F7191" s="27" t="s">
        <v>4</v>
      </c>
      <c r="G7191" s="28" t="s">
        <v>1093</v>
      </c>
      <c r="H7191" s="28" t="s">
        <v>1092</v>
      </c>
      <c r="I7191" s="28" t="s">
        <v>5</v>
      </c>
      <c r="J7191" s="28" t="s">
        <v>2652</v>
      </c>
    </row>
    <row r="7192" spans="2:10" ht="12.6" customHeight="1" x14ac:dyDescent="0.3">
      <c r="B7192" s="29">
        <f>VLOOKUP($J7189,ASBVs!$A$2:$AP$1041,11,FALSE)</f>
        <v>0.64</v>
      </c>
      <c r="C7192" s="29">
        <f>VLOOKUP($J7189,ASBVs!$A$2:$AP$1041,13,FALSE)</f>
        <v>9.83</v>
      </c>
      <c r="D7192" s="29">
        <f>VLOOKUP($J7189,ASBVs!$A$2:$AP$1041,15,FALSE)</f>
        <v>14.99</v>
      </c>
      <c r="E7192" s="29">
        <f>VLOOKUP($J7189,ASBVs!$A$2:$AP$1041,17,FALSE)</f>
        <v>-0.81</v>
      </c>
      <c r="F7192" s="29">
        <f>VLOOKUP($J7189,ASBVs!$A$2:$AP$1041,19,FALSE)</f>
        <v>2.2000000000000002</v>
      </c>
      <c r="G7192" s="39">
        <f>VLOOKUP($J7189,ASBVs!$A$2:$AP$1041,41,FALSE)</f>
        <v>0.4</v>
      </c>
      <c r="H7192" s="39">
        <f>VLOOKUP($J7189,ASBVs!$A$2:$AP$1041,39,FALSE)</f>
        <v>0.22</v>
      </c>
      <c r="I7192" s="29">
        <f>VLOOKUP($J7189,ASBVs!$A$2:$AP$1041,21,FALSE)</f>
        <v>-0.87</v>
      </c>
      <c r="J7192" s="39">
        <f>VLOOKUP($J7189,ASBVs!$A$2:$AP$1041,31,FALSE)</f>
        <v>0.28999999999999998</v>
      </c>
    </row>
    <row r="7193" spans="2:10" ht="12.6" customHeight="1" x14ac:dyDescent="0.3">
      <c r="B7193" s="29">
        <f>VLOOKUP($J7189,ASBVs!$A$2:$AP$1041,12,FALSE)</f>
        <v>67</v>
      </c>
      <c r="C7193" s="29">
        <f>VLOOKUP($J7189,ASBVs!$A$2:$AP$1041,14,FALSE)</f>
        <v>71</v>
      </c>
      <c r="D7193" s="29">
        <f>VLOOKUP($J7189,ASBVs!$A$2:$AP$1041,16,FALSE)</f>
        <v>63</v>
      </c>
      <c r="E7193" s="29">
        <f>VLOOKUP($J7189,ASBVs!$A$2:$AP$1041,18,FALSE)</f>
        <v>68</v>
      </c>
      <c r="F7193" s="29">
        <f>VLOOKUP($J7189,ASBVs!$A$2:$AP$1041,20,FALSE)</f>
        <v>68</v>
      </c>
      <c r="G7193" s="29">
        <f>VLOOKUP($J7189,ASBVs!$A$2:$AP$1041,42,FALSE)</f>
        <v>62</v>
      </c>
      <c r="H7193" s="29">
        <f>VLOOKUP($J7189,ASBVs!$A$2:$AP$1041,40,FALSE)</f>
        <v>52</v>
      </c>
      <c r="I7193" s="29">
        <f>VLOOKUP($J7189,ASBVs!$A$2:$AP$1041,22,FALSE)</f>
        <v>62</v>
      </c>
      <c r="J7193" s="29">
        <f>VLOOKUP($J7189,ASBVs!$A$2:$AP$1041,32,FALSE)</f>
        <v>60</v>
      </c>
    </row>
    <row r="7194" spans="2:10" ht="12.6" customHeight="1" x14ac:dyDescent="0.3">
      <c r="B7194" s="31" t="s">
        <v>1089</v>
      </c>
      <c r="C7194" s="27" t="s">
        <v>1090</v>
      </c>
      <c r="D7194" s="27" t="s">
        <v>1091</v>
      </c>
      <c r="E7194" s="27" t="s">
        <v>8</v>
      </c>
      <c r="F7194" s="27" t="s">
        <v>6</v>
      </c>
      <c r="G7194" s="27" t="s">
        <v>7</v>
      </c>
      <c r="H7194" s="27" t="s">
        <v>2638</v>
      </c>
      <c r="I7194" s="85" t="s">
        <v>2700</v>
      </c>
      <c r="J7194" s="86"/>
    </row>
    <row r="7195" spans="2:10" ht="12.6" customHeight="1" x14ac:dyDescent="0.3">
      <c r="B7195" s="30">
        <f>VLOOKUP($J7189,ASBVs!$A$2:$AP$1041,33,FALSE)</f>
        <v>0.03</v>
      </c>
      <c r="C7195" s="30">
        <f>VLOOKUP($J7189,ASBVs!$A$2:$AP$1041,35,FALSE)</f>
        <v>0.18</v>
      </c>
      <c r="D7195" s="30">
        <f>VLOOKUP($J7189,ASBVs!$A$2:$AP$1041,37,FALSE)</f>
        <v>0.02</v>
      </c>
      <c r="E7195" s="32">
        <f>VLOOKUP($J7189,ASBVs!$A$2:$AP$1041,29,FALSE)</f>
        <v>5.95</v>
      </c>
      <c r="F7195" s="32">
        <f>VLOOKUP($J7189,ASBVs!$A$2:$AP$1041,23,FALSE)</f>
        <v>-0.27</v>
      </c>
      <c r="G7195" s="32">
        <f>VLOOKUP($J7189,ASBVs!$A$2:$AP$1041,25,FALSE)</f>
        <v>4.6900000000000004</v>
      </c>
      <c r="H7195" s="32">
        <f>VLOOKUP($J7189,ASBVs!$A$2:$AP$1041,27,FALSE)</f>
        <v>2.2400000000000002</v>
      </c>
      <c r="I7195" s="86"/>
      <c r="J7195" s="86"/>
    </row>
    <row r="7196" spans="2:10" ht="12.6" customHeight="1" x14ac:dyDescent="0.3">
      <c r="B7196" s="33">
        <f>VLOOKUP($J7189,ASBVs!$A$2:$AP$1041,34,FALSE)</f>
        <v>46</v>
      </c>
      <c r="C7196" s="33">
        <f>VLOOKUP($J7189,ASBVs!$A$2:$AP$1041,36,FALSE)</f>
        <v>55</v>
      </c>
      <c r="D7196" s="33">
        <f>VLOOKUP($J7189,ASBVs!$A$2:$AP$1041,38,FALSE)</f>
        <v>39</v>
      </c>
      <c r="E7196" s="33">
        <f>VLOOKUP($J7189,ASBVs!$A$2:$AP$1041,30,FALSE)</f>
        <v>62</v>
      </c>
      <c r="F7196" s="33">
        <f>VLOOKUP($J7189,ASBVs!$A$2:$AP$1041,24,FALSE)</f>
        <v>52</v>
      </c>
      <c r="G7196" s="33">
        <f>VLOOKUP($J7189,ASBVs!$A$2:$AP$1041,26,FALSE)</f>
        <v>52</v>
      </c>
      <c r="H7196" s="33">
        <f>VLOOKUP($J7189,ASBVs!$A$2:$AP$1041,28,FALSE)</f>
        <v>55</v>
      </c>
      <c r="I7196" s="99">
        <f>VLOOKUP($J7189,ASBVs!$A$2:$AQ$1041,43,FALSE)</f>
        <v>8.9600000000000009</v>
      </c>
      <c r="J7196" s="79"/>
    </row>
    <row r="7197" spans="2:10" ht="12.6" customHeight="1" x14ac:dyDescent="0.3">
      <c r="B7197" s="87" t="s">
        <v>2695</v>
      </c>
      <c r="C7197" s="88"/>
      <c r="D7197" s="89" t="s">
        <v>2699</v>
      </c>
      <c r="E7197" s="90"/>
      <c r="F7197" s="91" t="str">
        <f>VLOOKUP($J7189,ASBVs!$A$2:$F$1041,6,FALSE)</f>
        <v xml:space="preserve"> </v>
      </c>
      <c r="G7197" s="34" t="s">
        <v>2669</v>
      </c>
      <c r="H7197" s="35" t="str">
        <f>VLOOKUP($J7189,ASBVs!$A$2:$AU$1041,46,FALSE)</f>
        <v>3</v>
      </c>
      <c r="I7197" s="34" t="s">
        <v>2670</v>
      </c>
      <c r="J7197" s="35" t="str">
        <f>VLOOKUP($J7189,ASBVs!$A$2:$AU$1041,47,FALSE)</f>
        <v>2</v>
      </c>
    </row>
    <row r="7198" spans="2:10" ht="12.6" customHeight="1" x14ac:dyDescent="0.3">
      <c r="B7198" s="93">
        <f>VLOOKUP($J7189,ASBVs!$A$2:$AS$1041,45,FALSE)</f>
        <v>124.2</v>
      </c>
      <c r="C7198" s="94"/>
      <c r="D7198" s="93">
        <f>VLOOKUP($J7189,ASBVs!$A$2:$AS$1041,44,FALSE)</f>
        <v>163.87</v>
      </c>
      <c r="E7198" s="94"/>
      <c r="F7198" s="92"/>
      <c r="G7198" s="34" t="s">
        <v>2671</v>
      </c>
      <c r="H7198" s="35" t="str">
        <f>VLOOKUP($J7189,ASBVs!$A$2:$AW$1041,48,FALSE)</f>
        <v>2</v>
      </c>
      <c r="I7198" s="34" t="s">
        <v>2672</v>
      </c>
      <c r="J7198" s="35">
        <f>VLOOKUP($J7189,ASBVs!$A$2:$AW$1041,49,FALSE)</f>
        <v>3</v>
      </c>
    </row>
    <row r="7199" spans="2:10" ht="12.6" customHeight="1" x14ac:dyDescent="0.3">
      <c r="B7199" s="36" t="s">
        <v>2696</v>
      </c>
      <c r="C7199" s="95" t="str">
        <f>VLOOKUP($J7189,ASBVs!$A$2:$E$1041,5,FALSE)</f>
        <v xml:space="preserve">Individual </v>
      </c>
      <c r="D7199" s="96"/>
      <c r="E7199" s="97" t="s">
        <v>2697</v>
      </c>
      <c r="F7199" s="98"/>
      <c r="G7199" s="74"/>
      <c r="H7199" s="75"/>
      <c r="I7199" s="37" t="s">
        <v>2698</v>
      </c>
      <c r="J7199" s="38"/>
    </row>
    <row r="7201" spans="2:10" ht="12.6" customHeight="1" x14ac:dyDescent="0.3">
      <c r="B7201" s="76" t="s">
        <v>2692</v>
      </c>
      <c r="C7201" s="77"/>
      <c r="D7201" s="20" t="str">
        <f>VLOOKUP($J7201,ASBVs!$A$2:$B$1041,2,FALSE)</f>
        <v>224766</v>
      </c>
      <c r="E7201" s="21"/>
      <c r="F7201" s="22" t="str">
        <f>VLOOKUP($J7201,ASBVs!$A$2:$J$1041,10,FALSE)</f>
        <v>Single</v>
      </c>
      <c r="G7201" s="78" t="str">
        <f>VLOOKUP($J7201,ASBVs!$A$2:$AX$1041,50,FALSE)</f>
        <v>«««««</v>
      </c>
      <c r="H7201" s="79"/>
      <c r="I7201" s="23" t="s">
        <v>2693</v>
      </c>
      <c r="J7201" s="24">
        <v>591</v>
      </c>
    </row>
    <row r="7202" spans="2:10" ht="12.6" customHeight="1" x14ac:dyDescent="0.3">
      <c r="B7202" s="25" t="s">
        <v>2694</v>
      </c>
      <c r="C7202" s="80" t="str">
        <f>VLOOKUP($J7201,ASBVs!$A$2:$H$1041,8,FALSE)</f>
        <v>214314</v>
      </c>
      <c r="D7202" s="80"/>
      <c r="E7202" s="81"/>
      <c r="F7202" s="26" t="s">
        <v>2639</v>
      </c>
      <c r="G7202" s="82">
        <f>VLOOKUP($J7201,ASBVs!$A$2:$I$1041,9,FALSE)</f>
        <v>44711</v>
      </c>
      <c r="H7202" s="83"/>
      <c r="I7202" s="83"/>
      <c r="J7202" s="84"/>
    </row>
    <row r="7203" spans="2:10" ht="12.6" customHeight="1" x14ac:dyDescent="0.3">
      <c r="B7203" s="27" t="s">
        <v>0</v>
      </c>
      <c r="C7203" s="28" t="s">
        <v>1</v>
      </c>
      <c r="D7203" s="28" t="s">
        <v>2</v>
      </c>
      <c r="E7203" s="28" t="s">
        <v>3</v>
      </c>
      <c r="F7203" s="27" t="s">
        <v>4</v>
      </c>
      <c r="G7203" s="28" t="s">
        <v>1093</v>
      </c>
      <c r="H7203" s="28" t="s">
        <v>1092</v>
      </c>
      <c r="I7203" s="28" t="s">
        <v>5</v>
      </c>
      <c r="J7203" s="28" t="s">
        <v>2652</v>
      </c>
    </row>
    <row r="7204" spans="2:10" ht="12.6" customHeight="1" x14ac:dyDescent="0.3">
      <c r="B7204" s="29">
        <f>VLOOKUP($J7201,ASBVs!$A$2:$AP$1041,11,FALSE)</f>
        <v>0.65</v>
      </c>
      <c r="C7204" s="29">
        <f>VLOOKUP($J7201,ASBVs!$A$2:$AP$1041,13,FALSE)</f>
        <v>9.61</v>
      </c>
      <c r="D7204" s="29">
        <f>VLOOKUP($J7201,ASBVs!$A$2:$AP$1041,15,FALSE)</f>
        <v>18.63</v>
      </c>
      <c r="E7204" s="29">
        <f>VLOOKUP($J7201,ASBVs!$A$2:$AP$1041,17,FALSE)</f>
        <v>0.5</v>
      </c>
      <c r="F7204" s="29">
        <f>VLOOKUP($J7201,ASBVs!$A$2:$AP$1041,19,FALSE)</f>
        <v>2.29</v>
      </c>
      <c r="G7204" s="39">
        <f>VLOOKUP($J7201,ASBVs!$A$2:$AP$1041,41,FALSE)</f>
        <v>0.33</v>
      </c>
      <c r="H7204" s="39">
        <f>VLOOKUP($J7201,ASBVs!$A$2:$AP$1041,39,FALSE)</f>
        <v>0.2</v>
      </c>
      <c r="I7204" s="29">
        <f>VLOOKUP($J7201,ASBVs!$A$2:$AP$1041,21,FALSE)</f>
        <v>1.05</v>
      </c>
      <c r="J7204" s="39">
        <f>VLOOKUP($J7201,ASBVs!$A$2:$AP$1041,31,FALSE)</f>
        <v>0.25</v>
      </c>
    </row>
    <row r="7205" spans="2:10" ht="12.6" customHeight="1" x14ac:dyDescent="0.3">
      <c r="B7205" s="29">
        <f>VLOOKUP($J7201,ASBVs!$A$2:$AP$1041,12,FALSE)</f>
        <v>65</v>
      </c>
      <c r="C7205" s="29">
        <f>VLOOKUP($J7201,ASBVs!$A$2:$AP$1041,14,FALSE)</f>
        <v>70</v>
      </c>
      <c r="D7205" s="29">
        <f>VLOOKUP($J7201,ASBVs!$A$2:$AP$1041,16,FALSE)</f>
        <v>58</v>
      </c>
      <c r="E7205" s="29">
        <f>VLOOKUP($J7201,ASBVs!$A$2:$AP$1041,18,FALSE)</f>
        <v>63</v>
      </c>
      <c r="F7205" s="29">
        <f>VLOOKUP($J7201,ASBVs!$A$2:$AP$1041,20,FALSE)</f>
        <v>64</v>
      </c>
      <c r="G7205" s="29">
        <f>VLOOKUP($J7201,ASBVs!$A$2:$AP$1041,42,FALSE)</f>
        <v>50</v>
      </c>
      <c r="H7205" s="29">
        <f>VLOOKUP($J7201,ASBVs!$A$2:$AP$1041,40,FALSE)</f>
        <v>43</v>
      </c>
      <c r="I7205" s="29">
        <f>VLOOKUP($J7201,ASBVs!$A$2:$AP$1041,22,FALSE)</f>
        <v>52</v>
      </c>
      <c r="J7205" s="29">
        <f>VLOOKUP($J7201,ASBVs!$A$2:$AP$1041,32,FALSE)</f>
        <v>48</v>
      </c>
    </row>
    <row r="7206" spans="2:10" ht="12.6" customHeight="1" x14ac:dyDescent="0.3">
      <c r="B7206" s="31" t="s">
        <v>1089</v>
      </c>
      <c r="C7206" s="27" t="s">
        <v>1090</v>
      </c>
      <c r="D7206" s="27" t="s">
        <v>1091</v>
      </c>
      <c r="E7206" s="27" t="s">
        <v>8</v>
      </c>
      <c r="F7206" s="27" t="s">
        <v>6</v>
      </c>
      <c r="G7206" s="27" t="s">
        <v>7</v>
      </c>
      <c r="H7206" s="27" t="s">
        <v>2638</v>
      </c>
      <c r="I7206" s="85" t="s">
        <v>2700</v>
      </c>
      <c r="J7206" s="86"/>
    </row>
    <row r="7207" spans="2:10" ht="12.6" customHeight="1" x14ac:dyDescent="0.3">
      <c r="B7207" s="30">
        <f>VLOOKUP($J7201,ASBVs!$A$2:$AP$1041,33,FALSE)</f>
        <v>0.04</v>
      </c>
      <c r="C7207" s="30">
        <f>VLOOKUP($J7201,ASBVs!$A$2:$AP$1041,35,FALSE)</f>
        <v>0.16</v>
      </c>
      <c r="D7207" s="30">
        <f>VLOOKUP($J7201,ASBVs!$A$2:$AP$1041,37,FALSE)</f>
        <v>0.01</v>
      </c>
      <c r="E7207" s="32">
        <f>VLOOKUP($J7201,ASBVs!$A$2:$AP$1041,29,FALSE)</f>
        <v>4.71</v>
      </c>
      <c r="F7207" s="32">
        <f>VLOOKUP($J7201,ASBVs!$A$2:$AP$1041,23,FALSE)</f>
        <v>-0.11</v>
      </c>
      <c r="G7207" s="32">
        <f>VLOOKUP($J7201,ASBVs!$A$2:$AP$1041,25,FALSE)</f>
        <v>2.44</v>
      </c>
      <c r="H7207" s="32">
        <f>VLOOKUP($J7201,ASBVs!$A$2:$AP$1041,27,FALSE)</f>
        <v>2.64</v>
      </c>
      <c r="I7207" s="86"/>
      <c r="J7207" s="86"/>
    </row>
    <row r="7208" spans="2:10" ht="12.6" customHeight="1" x14ac:dyDescent="0.3">
      <c r="B7208" s="33">
        <f>VLOOKUP($J7201,ASBVs!$A$2:$AP$1041,34,FALSE)</f>
        <v>37</v>
      </c>
      <c r="C7208" s="33">
        <f>VLOOKUP($J7201,ASBVs!$A$2:$AP$1041,36,FALSE)</f>
        <v>46</v>
      </c>
      <c r="D7208" s="33">
        <f>VLOOKUP($J7201,ASBVs!$A$2:$AP$1041,38,FALSE)</f>
        <v>31</v>
      </c>
      <c r="E7208" s="33">
        <f>VLOOKUP($J7201,ASBVs!$A$2:$AP$1041,30,FALSE)</f>
        <v>59</v>
      </c>
      <c r="F7208" s="33">
        <f>VLOOKUP($J7201,ASBVs!$A$2:$AP$1041,24,FALSE)</f>
        <v>47</v>
      </c>
      <c r="G7208" s="33">
        <f>VLOOKUP($J7201,ASBVs!$A$2:$AP$1041,26,FALSE)</f>
        <v>46</v>
      </c>
      <c r="H7208" s="33">
        <f>VLOOKUP($J7201,ASBVs!$A$2:$AP$1041,28,FALSE)</f>
        <v>48</v>
      </c>
      <c r="I7208" s="99">
        <f>VLOOKUP($J7201,ASBVs!$A$2:$AQ$1041,43,FALSE)</f>
        <v>10.66</v>
      </c>
      <c r="J7208" s="79"/>
    </row>
    <row r="7209" spans="2:10" ht="12.6" customHeight="1" x14ac:dyDescent="0.3">
      <c r="B7209" s="87" t="s">
        <v>2695</v>
      </c>
      <c r="C7209" s="88"/>
      <c r="D7209" s="89" t="s">
        <v>2699</v>
      </c>
      <c r="E7209" s="90"/>
      <c r="F7209" s="91" t="str">
        <f>VLOOKUP($J7201,ASBVs!$A$2:$F$1041,6,FALSE)</f>
        <v xml:space="preserve"> </v>
      </c>
      <c r="G7209" s="34" t="s">
        <v>2669</v>
      </c>
      <c r="H7209" s="35" t="str">
        <f>VLOOKUP($J7201,ASBVs!$A$2:$AU$1041,46,FALSE)</f>
        <v>2</v>
      </c>
      <c r="I7209" s="34" t="s">
        <v>2670</v>
      </c>
      <c r="J7209" s="35" t="str">
        <f>VLOOKUP($J7201,ASBVs!$A$2:$AU$1041,47,FALSE)</f>
        <v>1</v>
      </c>
    </row>
    <row r="7210" spans="2:10" ht="12.6" customHeight="1" x14ac:dyDescent="0.3">
      <c r="B7210" s="93">
        <f>VLOOKUP($J7201,ASBVs!$A$2:$AS$1041,45,FALSE)</f>
        <v>124.06</v>
      </c>
      <c r="C7210" s="94"/>
      <c r="D7210" s="93">
        <f>VLOOKUP($J7201,ASBVs!$A$2:$AS$1041,44,FALSE)</f>
        <v>160.9</v>
      </c>
      <c r="E7210" s="94"/>
      <c r="F7210" s="92"/>
      <c r="G7210" s="34" t="s">
        <v>2671</v>
      </c>
      <c r="H7210" s="35" t="str">
        <f>VLOOKUP($J7201,ASBVs!$A$2:$AW$1041,48,FALSE)</f>
        <v>1</v>
      </c>
      <c r="I7210" s="34" t="s">
        <v>2672</v>
      </c>
      <c r="J7210" s="35">
        <f>VLOOKUP($J7201,ASBVs!$A$2:$AW$1041,49,FALSE)</f>
        <v>3</v>
      </c>
    </row>
    <row r="7211" spans="2:10" ht="12.6" customHeight="1" x14ac:dyDescent="0.3">
      <c r="B7211" s="36" t="s">
        <v>2696</v>
      </c>
      <c r="C7211" s="95" t="str">
        <f>VLOOKUP($J7201,ASBVs!$A$2:$E$1041,5,FALSE)</f>
        <v xml:space="preserve">Individual </v>
      </c>
      <c r="D7211" s="96"/>
      <c r="E7211" s="97" t="s">
        <v>2697</v>
      </c>
      <c r="F7211" s="98"/>
      <c r="G7211" s="74"/>
      <c r="H7211" s="75"/>
      <c r="I7211" s="37" t="s">
        <v>2698</v>
      </c>
      <c r="J7211" s="38"/>
    </row>
    <row r="7213" spans="2:10" ht="12.6" customHeight="1" x14ac:dyDescent="0.3">
      <c r="B7213" s="76" t="s">
        <v>2692</v>
      </c>
      <c r="C7213" s="77"/>
      <c r="D7213" s="20" t="str">
        <f>VLOOKUP($J7213,ASBVs!$A$2:$B$1041,2,FALSE)</f>
        <v>225101</v>
      </c>
      <c r="E7213" s="21"/>
      <c r="F7213" s="22" t="str">
        <f>VLOOKUP($J7213,ASBVs!$A$2:$J$1041,10,FALSE)</f>
        <v>Single</v>
      </c>
      <c r="G7213" s="78" t="str">
        <f>VLOOKUP($J7213,ASBVs!$A$2:$AX$1041,50,FALSE)</f>
        <v xml:space="preserve"> </v>
      </c>
      <c r="H7213" s="79"/>
      <c r="I7213" s="23" t="s">
        <v>2693</v>
      </c>
      <c r="J7213" s="24">
        <v>592</v>
      </c>
    </row>
    <row r="7214" spans="2:10" ht="12.6" customHeight="1" x14ac:dyDescent="0.3">
      <c r="B7214" s="25" t="s">
        <v>2694</v>
      </c>
      <c r="C7214" s="80" t="str">
        <f>VLOOKUP($J7213,ASBVs!$A$2:$H$1041,8,FALSE)</f>
        <v>218812</v>
      </c>
      <c r="D7214" s="80"/>
      <c r="E7214" s="81"/>
      <c r="F7214" s="26" t="s">
        <v>2639</v>
      </c>
      <c r="G7214" s="82">
        <f>VLOOKUP($J7213,ASBVs!$A$2:$I$1041,9,FALSE)</f>
        <v>44727</v>
      </c>
      <c r="H7214" s="83"/>
      <c r="I7214" s="83"/>
      <c r="J7214" s="84"/>
    </row>
    <row r="7215" spans="2:10" ht="12.6" customHeight="1" x14ac:dyDescent="0.3">
      <c r="B7215" s="27" t="s">
        <v>0</v>
      </c>
      <c r="C7215" s="28" t="s">
        <v>1</v>
      </c>
      <c r="D7215" s="28" t="s">
        <v>2</v>
      </c>
      <c r="E7215" s="28" t="s">
        <v>3</v>
      </c>
      <c r="F7215" s="27" t="s">
        <v>4</v>
      </c>
      <c r="G7215" s="28" t="s">
        <v>1093</v>
      </c>
      <c r="H7215" s="28" t="s">
        <v>1092</v>
      </c>
      <c r="I7215" s="28" t="s">
        <v>5</v>
      </c>
      <c r="J7215" s="28" t="s">
        <v>2652</v>
      </c>
    </row>
    <row r="7216" spans="2:10" ht="12.6" customHeight="1" x14ac:dyDescent="0.3">
      <c r="B7216" s="29">
        <f>VLOOKUP($J7213,ASBVs!$A$2:$AP$1041,11,FALSE)</f>
        <v>0.46</v>
      </c>
      <c r="C7216" s="29">
        <f>VLOOKUP($J7213,ASBVs!$A$2:$AP$1041,13,FALSE)</f>
        <v>7.58</v>
      </c>
      <c r="D7216" s="29">
        <f>VLOOKUP($J7213,ASBVs!$A$2:$AP$1041,15,FALSE)</f>
        <v>10.46</v>
      </c>
      <c r="E7216" s="29">
        <f>VLOOKUP($J7213,ASBVs!$A$2:$AP$1041,17,FALSE)</f>
        <v>-0.14000000000000001</v>
      </c>
      <c r="F7216" s="29">
        <f>VLOOKUP($J7213,ASBVs!$A$2:$AP$1041,19,FALSE)</f>
        <v>1.68</v>
      </c>
      <c r="G7216" s="39">
        <f>VLOOKUP($J7213,ASBVs!$A$2:$AP$1041,41,FALSE)</f>
        <v>0.53</v>
      </c>
      <c r="H7216" s="39">
        <f>VLOOKUP($J7213,ASBVs!$A$2:$AP$1041,39,FALSE)</f>
        <v>0.35</v>
      </c>
      <c r="I7216" s="29">
        <f>VLOOKUP($J7213,ASBVs!$A$2:$AP$1041,21,FALSE)</f>
        <v>-1.06</v>
      </c>
      <c r="J7216" s="39">
        <f>VLOOKUP($J7213,ASBVs!$A$2:$AP$1041,31,FALSE)</f>
        <v>0.32</v>
      </c>
    </row>
    <row r="7217" spans="2:10" ht="12.6" customHeight="1" x14ac:dyDescent="0.3">
      <c r="B7217" s="29">
        <f>VLOOKUP($J7213,ASBVs!$A$2:$AP$1041,12,FALSE)</f>
        <v>67</v>
      </c>
      <c r="C7217" s="29">
        <f>VLOOKUP($J7213,ASBVs!$A$2:$AP$1041,14,FALSE)</f>
        <v>70</v>
      </c>
      <c r="D7217" s="29">
        <f>VLOOKUP($J7213,ASBVs!$A$2:$AP$1041,16,FALSE)</f>
        <v>62</v>
      </c>
      <c r="E7217" s="29">
        <f>VLOOKUP($J7213,ASBVs!$A$2:$AP$1041,18,FALSE)</f>
        <v>64</v>
      </c>
      <c r="F7217" s="29">
        <f>VLOOKUP($J7213,ASBVs!$A$2:$AP$1041,20,FALSE)</f>
        <v>65</v>
      </c>
      <c r="G7217" s="29">
        <f>VLOOKUP($J7213,ASBVs!$A$2:$AP$1041,42,FALSE)</f>
        <v>54</v>
      </c>
      <c r="H7217" s="29">
        <f>VLOOKUP($J7213,ASBVs!$A$2:$AP$1041,40,FALSE)</f>
        <v>47</v>
      </c>
      <c r="I7217" s="29">
        <f>VLOOKUP($J7213,ASBVs!$A$2:$AP$1041,22,FALSE)</f>
        <v>57</v>
      </c>
      <c r="J7217" s="29">
        <f>VLOOKUP($J7213,ASBVs!$A$2:$AP$1041,32,FALSE)</f>
        <v>52</v>
      </c>
    </row>
    <row r="7218" spans="2:10" ht="12.6" customHeight="1" x14ac:dyDescent="0.3">
      <c r="B7218" s="31" t="s">
        <v>1089</v>
      </c>
      <c r="C7218" s="27" t="s">
        <v>1090</v>
      </c>
      <c r="D7218" s="27" t="s">
        <v>1091</v>
      </c>
      <c r="E7218" s="27" t="s">
        <v>8</v>
      </c>
      <c r="F7218" s="27" t="s">
        <v>6</v>
      </c>
      <c r="G7218" s="27" t="s">
        <v>7</v>
      </c>
      <c r="H7218" s="27" t="s">
        <v>2638</v>
      </c>
      <c r="I7218" s="85" t="s">
        <v>2700</v>
      </c>
      <c r="J7218" s="86"/>
    </row>
    <row r="7219" spans="2:10" ht="12.6" customHeight="1" x14ac:dyDescent="0.3">
      <c r="B7219" s="30">
        <f>VLOOKUP($J7213,ASBVs!$A$2:$AP$1041,33,FALSE)</f>
        <v>7.0000000000000007E-2</v>
      </c>
      <c r="C7219" s="30">
        <f>VLOOKUP($J7213,ASBVs!$A$2:$AP$1041,35,FALSE)</f>
        <v>0.3</v>
      </c>
      <c r="D7219" s="30">
        <f>VLOOKUP($J7213,ASBVs!$A$2:$AP$1041,37,FALSE)</f>
        <v>0.02</v>
      </c>
      <c r="E7219" s="32">
        <f>VLOOKUP($J7213,ASBVs!$A$2:$AP$1041,29,FALSE)</f>
        <v>4.8099999999999996</v>
      </c>
      <c r="F7219" s="32">
        <f>VLOOKUP($J7213,ASBVs!$A$2:$AP$1041,23,FALSE)</f>
        <v>-0.52</v>
      </c>
      <c r="G7219" s="32">
        <f>VLOOKUP($J7213,ASBVs!$A$2:$AP$1041,25,FALSE)</f>
        <v>2.79</v>
      </c>
      <c r="H7219" s="32">
        <f>VLOOKUP($J7213,ASBVs!$A$2:$AP$1041,27,FALSE)</f>
        <v>1.81</v>
      </c>
      <c r="I7219" s="86"/>
      <c r="J7219" s="86"/>
    </row>
    <row r="7220" spans="2:10" ht="12.6" customHeight="1" x14ac:dyDescent="0.3">
      <c r="B7220" s="33">
        <f>VLOOKUP($J7213,ASBVs!$A$2:$AP$1041,34,FALSE)</f>
        <v>41</v>
      </c>
      <c r="C7220" s="33">
        <f>VLOOKUP($J7213,ASBVs!$A$2:$AP$1041,36,FALSE)</f>
        <v>50</v>
      </c>
      <c r="D7220" s="33">
        <f>VLOOKUP($J7213,ASBVs!$A$2:$AP$1041,38,FALSE)</f>
        <v>34</v>
      </c>
      <c r="E7220" s="33">
        <f>VLOOKUP($J7213,ASBVs!$A$2:$AP$1041,30,FALSE)</f>
        <v>60</v>
      </c>
      <c r="F7220" s="33">
        <f>VLOOKUP($J7213,ASBVs!$A$2:$AP$1041,24,FALSE)</f>
        <v>48</v>
      </c>
      <c r="G7220" s="33">
        <f>VLOOKUP($J7213,ASBVs!$A$2:$AP$1041,26,FALSE)</f>
        <v>48</v>
      </c>
      <c r="H7220" s="33">
        <f>VLOOKUP($J7213,ASBVs!$A$2:$AP$1041,28,FALSE)</f>
        <v>51</v>
      </c>
      <c r="I7220" s="99">
        <f>VLOOKUP($J7213,ASBVs!$A$2:$AQ$1041,43,FALSE)</f>
        <v>6.52</v>
      </c>
      <c r="J7220" s="79"/>
    </row>
    <row r="7221" spans="2:10" ht="12.6" customHeight="1" x14ac:dyDescent="0.3">
      <c r="B7221" s="87" t="s">
        <v>2695</v>
      </c>
      <c r="C7221" s="88"/>
      <c r="D7221" s="89" t="s">
        <v>2699</v>
      </c>
      <c r="E7221" s="90"/>
      <c r="F7221" s="91" t="str">
        <f>VLOOKUP($J7213,ASBVs!$A$2:$F$1041,6,FALSE)</f>
        <v xml:space="preserve"> </v>
      </c>
      <c r="G7221" s="34" t="s">
        <v>2669</v>
      </c>
      <c r="H7221" s="35" t="str">
        <f>VLOOKUP($J7213,ASBVs!$A$2:$AU$1041,46,FALSE)</f>
        <v>1</v>
      </c>
      <c r="I7221" s="34" t="s">
        <v>2670</v>
      </c>
      <c r="J7221" s="35" t="str">
        <f>VLOOKUP($J7213,ASBVs!$A$2:$AU$1041,47,FALSE)</f>
        <v>1</v>
      </c>
    </row>
    <row r="7222" spans="2:10" ht="12.6" customHeight="1" x14ac:dyDescent="0.3">
      <c r="B7222" s="93">
        <f>VLOOKUP($J7213,ASBVs!$A$2:$AS$1041,45,FALSE)</f>
        <v>124.86</v>
      </c>
      <c r="C7222" s="94"/>
      <c r="D7222" s="93">
        <f>VLOOKUP($J7213,ASBVs!$A$2:$AS$1041,44,FALSE)</f>
        <v>169.49</v>
      </c>
      <c r="E7222" s="94"/>
      <c r="F7222" s="92"/>
      <c r="G7222" s="34" t="s">
        <v>2671</v>
      </c>
      <c r="H7222" s="35" t="str">
        <f>VLOOKUP($J7213,ASBVs!$A$2:$AW$1041,48,FALSE)</f>
        <v>2</v>
      </c>
      <c r="I7222" s="34" t="s">
        <v>2672</v>
      </c>
      <c r="J7222" s="35">
        <f>VLOOKUP($J7213,ASBVs!$A$2:$AW$1041,49,FALSE)</f>
        <v>3</v>
      </c>
    </row>
    <row r="7223" spans="2:10" ht="12.6" customHeight="1" x14ac:dyDescent="0.3">
      <c r="B7223" s="36" t="s">
        <v>2696</v>
      </c>
      <c r="C7223" s="95" t="str">
        <f>VLOOKUP($J7213,ASBVs!$A$2:$E$1041,5,FALSE)</f>
        <v xml:space="preserve">Individual </v>
      </c>
      <c r="D7223" s="96"/>
      <c r="E7223" s="97" t="s">
        <v>2697</v>
      </c>
      <c r="F7223" s="98"/>
      <c r="G7223" s="74"/>
      <c r="H7223" s="75"/>
      <c r="I7223" s="37" t="s">
        <v>2698</v>
      </c>
      <c r="J7223" s="38"/>
    </row>
    <row r="7225" spans="2:10" ht="12.6" customHeight="1" x14ac:dyDescent="0.3">
      <c r="B7225" s="76" t="s">
        <v>2692</v>
      </c>
      <c r="C7225" s="77"/>
      <c r="D7225" s="20" t="str">
        <f>VLOOKUP($J7225,ASBVs!$A$2:$B$1041,2,FALSE)</f>
        <v>224599</v>
      </c>
      <c r="E7225" s="21"/>
      <c r="F7225" s="22" t="str">
        <f>VLOOKUP($J7225,ASBVs!$A$2:$J$1041,10,FALSE)</f>
        <v>Twin</v>
      </c>
      <c r="G7225" s="78" t="str">
        <f>VLOOKUP($J7225,ASBVs!$A$2:$AX$1041,50,FALSE)</f>
        <v xml:space="preserve"> </v>
      </c>
      <c r="H7225" s="79"/>
      <c r="I7225" s="23" t="s">
        <v>2693</v>
      </c>
      <c r="J7225" s="24">
        <v>593</v>
      </c>
    </row>
    <row r="7226" spans="2:10" ht="12.6" customHeight="1" x14ac:dyDescent="0.3">
      <c r="B7226" s="25" t="s">
        <v>2694</v>
      </c>
      <c r="C7226" s="80" t="str">
        <f>VLOOKUP($J7225,ASBVs!$A$2:$H$1041,8,FALSE)</f>
        <v>196104</v>
      </c>
      <c r="D7226" s="80"/>
      <c r="E7226" s="81"/>
      <c r="F7226" s="26" t="s">
        <v>2639</v>
      </c>
      <c r="G7226" s="82">
        <f>VLOOKUP($J7225,ASBVs!$A$2:$I$1041,9,FALSE)</f>
        <v>44710</v>
      </c>
      <c r="H7226" s="83"/>
      <c r="I7226" s="83"/>
      <c r="J7226" s="84"/>
    </row>
    <row r="7227" spans="2:10" ht="12.6" customHeight="1" x14ac:dyDescent="0.3">
      <c r="B7227" s="27" t="s">
        <v>0</v>
      </c>
      <c r="C7227" s="28" t="s">
        <v>1</v>
      </c>
      <c r="D7227" s="28" t="s">
        <v>2</v>
      </c>
      <c r="E7227" s="28" t="s">
        <v>3</v>
      </c>
      <c r="F7227" s="27" t="s">
        <v>4</v>
      </c>
      <c r="G7227" s="28" t="s">
        <v>1093</v>
      </c>
      <c r="H7227" s="28" t="s">
        <v>1092</v>
      </c>
      <c r="I7227" s="28" t="s">
        <v>5</v>
      </c>
      <c r="J7227" s="28" t="s">
        <v>2652</v>
      </c>
    </row>
    <row r="7228" spans="2:10" ht="12.6" customHeight="1" x14ac:dyDescent="0.3">
      <c r="B7228" s="29">
        <f>VLOOKUP($J7225,ASBVs!$A$2:$AP$1041,11,FALSE)</f>
        <v>0.54</v>
      </c>
      <c r="C7228" s="29">
        <f>VLOOKUP($J7225,ASBVs!$A$2:$AP$1041,13,FALSE)</f>
        <v>9.69</v>
      </c>
      <c r="D7228" s="29">
        <f>VLOOKUP($J7225,ASBVs!$A$2:$AP$1041,15,FALSE)</f>
        <v>16.95</v>
      </c>
      <c r="E7228" s="29">
        <f>VLOOKUP($J7225,ASBVs!$A$2:$AP$1041,17,FALSE)</f>
        <v>-0.03</v>
      </c>
      <c r="F7228" s="29">
        <f>VLOOKUP($J7225,ASBVs!$A$2:$AP$1041,19,FALSE)</f>
        <v>2.5499999999999998</v>
      </c>
      <c r="G7228" s="39">
        <f>VLOOKUP($J7225,ASBVs!$A$2:$AP$1041,41,FALSE)</f>
        <v>0.36</v>
      </c>
      <c r="H7228" s="39">
        <f>VLOOKUP($J7225,ASBVs!$A$2:$AP$1041,39,FALSE)</f>
        <v>0.22</v>
      </c>
      <c r="I7228" s="29">
        <f>VLOOKUP($J7225,ASBVs!$A$2:$AP$1041,21,FALSE)</f>
        <v>0.35</v>
      </c>
      <c r="J7228" s="39">
        <f>VLOOKUP($J7225,ASBVs!$A$2:$AP$1041,31,FALSE)</f>
        <v>0.22</v>
      </c>
    </row>
    <row r="7229" spans="2:10" ht="12.6" customHeight="1" x14ac:dyDescent="0.3">
      <c r="B7229" s="29">
        <f>VLOOKUP($J7225,ASBVs!$A$2:$AP$1041,12,FALSE)</f>
        <v>68</v>
      </c>
      <c r="C7229" s="29">
        <f>VLOOKUP($J7225,ASBVs!$A$2:$AP$1041,14,FALSE)</f>
        <v>70</v>
      </c>
      <c r="D7229" s="29">
        <f>VLOOKUP($J7225,ASBVs!$A$2:$AP$1041,16,FALSE)</f>
        <v>63</v>
      </c>
      <c r="E7229" s="29">
        <f>VLOOKUP($J7225,ASBVs!$A$2:$AP$1041,18,FALSE)</f>
        <v>66</v>
      </c>
      <c r="F7229" s="29">
        <f>VLOOKUP($J7225,ASBVs!$A$2:$AP$1041,20,FALSE)</f>
        <v>65</v>
      </c>
      <c r="G7229" s="29">
        <f>VLOOKUP($J7225,ASBVs!$A$2:$AP$1041,42,FALSE)</f>
        <v>61</v>
      </c>
      <c r="H7229" s="29">
        <f>VLOOKUP($J7225,ASBVs!$A$2:$AP$1041,40,FALSE)</f>
        <v>52</v>
      </c>
      <c r="I7229" s="29">
        <f>VLOOKUP($J7225,ASBVs!$A$2:$AP$1041,22,FALSE)</f>
        <v>63</v>
      </c>
      <c r="J7229" s="29">
        <f>VLOOKUP($J7225,ASBVs!$A$2:$AP$1041,32,FALSE)</f>
        <v>59</v>
      </c>
    </row>
    <row r="7230" spans="2:10" ht="12.6" customHeight="1" x14ac:dyDescent="0.3">
      <c r="B7230" s="31" t="s">
        <v>1089</v>
      </c>
      <c r="C7230" s="27" t="s">
        <v>1090</v>
      </c>
      <c r="D7230" s="27" t="s">
        <v>1091</v>
      </c>
      <c r="E7230" s="27" t="s">
        <v>8</v>
      </c>
      <c r="F7230" s="27" t="s">
        <v>6</v>
      </c>
      <c r="G7230" s="27" t="s">
        <v>7</v>
      </c>
      <c r="H7230" s="27" t="s">
        <v>2638</v>
      </c>
      <c r="I7230" s="85" t="s">
        <v>2700</v>
      </c>
      <c r="J7230" s="86"/>
    </row>
    <row r="7231" spans="2:10" ht="12.6" customHeight="1" x14ac:dyDescent="0.3">
      <c r="B7231" s="30">
        <f>VLOOKUP($J7225,ASBVs!$A$2:$AP$1041,33,FALSE)</f>
        <v>0.02</v>
      </c>
      <c r="C7231" s="30">
        <f>VLOOKUP($J7225,ASBVs!$A$2:$AP$1041,35,FALSE)</f>
        <v>0.24</v>
      </c>
      <c r="D7231" s="30">
        <f>VLOOKUP($J7225,ASBVs!$A$2:$AP$1041,37,FALSE)</f>
        <v>0.01</v>
      </c>
      <c r="E7231" s="32">
        <f>VLOOKUP($J7225,ASBVs!$A$2:$AP$1041,29,FALSE)</f>
        <v>5.19</v>
      </c>
      <c r="F7231" s="32">
        <f>VLOOKUP($J7225,ASBVs!$A$2:$AP$1041,23,FALSE)</f>
        <v>-0.32</v>
      </c>
      <c r="G7231" s="32">
        <f>VLOOKUP($J7225,ASBVs!$A$2:$AP$1041,25,FALSE)</f>
        <v>4.93</v>
      </c>
      <c r="H7231" s="32">
        <f>VLOOKUP($J7225,ASBVs!$A$2:$AP$1041,27,FALSE)</f>
        <v>2.46</v>
      </c>
      <c r="I7231" s="86"/>
      <c r="J7231" s="86"/>
    </row>
    <row r="7232" spans="2:10" ht="12.6" customHeight="1" x14ac:dyDescent="0.3">
      <c r="B7232" s="33">
        <f>VLOOKUP($J7225,ASBVs!$A$2:$AP$1041,34,FALSE)</f>
        <v>46</v>
      </c>
      <c r="C7232" s="33">
        <f>VLOOKUP($J7225,ASBVs!$A$2:$AP$1041,36,FALSE)</f>
        <v>55</v>
      </c>
      <c r="D7232" s="33">
        <f>VLOOKUP($J7225,ASBVs!$A$2:$AP$1041,38,FALSE)</f>
        <v>39</v>
      </c>
      <c r="E7232" s="33">
        <f>VLOOKUP($J7225,ASBVs!$A$2:$AP$1041,30,FALSE)</f>
        <v>60</v>
      </c>
      <c r="F7232" s="33">
        <f>VLOOKUP($J7225,ASBVs!$A$2:$AP$1041,24,FALSE)</f>
        <v>52</v>
      </c>
      <c r="G7232" s="33">
        <f>VLOOKUP($J7225,ASBVs!$A$2:$AP$1041,26,FALSE)</f>
        <v>51</v>
      </c>
      <c r="H7232" s="33">
        <f>VLOOKUP($J7225,ASBVs!$A$2:$AP$1041,28,FALSE)</f>
        <v>54</v>
      </c>
      <c r="I7232" s="99">
        <f>VLOOKUP($J7225,ASBVs!$A$2:$AQ$1041,43,FALSE)</f>
        <v>10.039999999999999</v>
      </c>
      <c r="J7232" s="79"/>
    </row>
    <row r="7233" spans="2:10" ht="12.6" customHeight="1" x14ac:dyDescent="0.3">
      <c r="B7233" s="87" t="s">
        <v>2695</v>
      </c>
      <c r="C7233" s="88"/>
      <c r="D7233" s="89" t="s">
        <v>2699</v>
      </c>
      <c r="E7233" s="90"/>
      <c r="F7233" s="91" t="str">
        <f>VLOOKUP($J7225,ASBVs!$A$2:$F$1041,6,FALSE)</f>
        <v xml:space="preserve"> </v>
      </c>
      <c r="G7233" s="34" t="s">
        <v>2669</v>
      </c>
      <c r="H7233" s="35" t="str">
        <f>VLOOKUP($J7225,ASBVs!$A$2:$AU$1041,46,FALSE)</f>
        <v>2</v>
      </c>
      <c r="I7233" s="34" t="s">
        <v>2670</v>
      </c>
      <c r="J7233" s="35" t="str">
        <f>VLOOKUP($J7225,ASBVs!$A$2:$AU$1041,47,FALSE)</f>
        <v>2</v>
      </c>
    </row>
    <row r="7234" spans="2:10" ht="12.6" customHeight="1" x14ac:dyDescent="0.3">
      <c r="B7234" s="93">
        <f>VLOOKUP($J7225,ASBVs!$A$2:$AS$1041,45,FALSE)</f>
        <v>123.6</v>
      </c>
      <c r="C7234" s="94"/>
      <c r="D7234" s="93">
        <f>VLOOKUP($J7225,ASBVs!$A$2:$AS$1041,44,FALSE)</f>
        <v>161.94999999999999</v>
      </c>
      <c r="E7234" s="94"/>
      <c r="F7234" s="92"/>
      <c r="G7234" s="34" t="s">
        <v>2671</v>
      </c>
      <c r="H7234" s="35" t="str">
        <f>VLOOKUP($J7225,ASBVs!$A$2:$AW$1041,48,FALSE)</f>
        <v>2</v>
      </c>
      <c r="I7234" s="34" t="s">
        <v>2672</v>
      </c>
      <c r="J7234" s="35">
        <f>VLOOKUP($J7225,ASBVs!$A$2:$AW$1041,49,FALSE)</f>
        <v>3</v>
      </c>
    </row>
    <row r="7235" spans="2:10" ht="12.6" customHeight="1" x14ac:dyDescent="0.3">
      <c r="B7235" s="36" t="s">
        <v>2696</v>
      </c>
      <c r="C7235" s="95" t="str">
        <f>VLOOKUP($J7225,ASBVs!$A$2:$E$1041,5,FALSE)</f>
        <v xml:space="preserve">Individual </v>
      </c>
      <c r="D7235" s="96"/>
      <c r="E7235" s="97" t="s">
        <v>2697</v>
      </c>
      <c r="F7235" s="98"/>
      <c r="G7235" s="74"/>
      <c r="H7235" s="75"/>
      <c r="I7235" s="37" t="s">
        <v>2698</v>
      </c>
      <c r="J7235" s="38"/>
    </row>
    <row r="7237" spans="2:10" ht="12.6" customHeight="1" x14ac:dyDescent="0.3">
      <c r="B7237" s="76" t="s">
        <v>2692</v>
      </c>
      <c r="C7237" s="77"/>
      <c r="D7237" s="20" t="str">
        <f>VLOOKUP($J7237,ASBVs!$A$2:$B$1041,2,FALSE)</f>
        <v>223350</v>
      </c>
      <c r="E7237" s="21"/>
      <c r="F7237" s="22" t="str">
        <f>VLOOKUP($J7237,ASBVs!$A$2:$J$1041,10,FALSE)</f>
        <v>Twin</v>
      </c>
      <c r="G7237" s="78" t="str">
        <f>VLOOKUP($J7237,ASBVs!$A$2:$AX$1041,50,FALSE)</f>
        <v xml:space="preserve"> </v>
      </c>
      <c r="H7237" s="79"/>
      <c r="I7237" s="23" t="s">
        <v>2693</v>
      </c>
      <c r="J7237" s="24">
        <v>594</v>
      </c>
    </row>
    <row r="7238" spans="2:10" ht="12.6" customHeight="1" x14ac:dyDescent="0.3">
      <c r="B7238" s="25" t="s">
        <v>2694</v>
      </c>
      <c r="C7238" s="80" t="str">
        <f>VLOOKUP($J7237,ASBVs!$A$2:$H$1041,8,FALSE)</f>
        <v>206625</v>
      </c>
      <c r="D7238" s="80"/>
      <c r="E7238" s="81"/>
      <c r="F7238" s="26" t="s">
        <v>2639</v>
      </c>
      <c r="G7238" s="82">
        <f>VLOOKUP($J7237,ASBVs!$A$2:$I$1041,9,FALSE)</f>
        <v>44693</v>
      </c>
      <c r="H7238" s="83"/>
      <c r="I7238" s="83"/>
      <c r="J7238" s="84"/>
    </row>
    <row r="7239" spans="2:10" ht="12.6" customHeight="1" x14ac:dyDescent="0.3">
      <c r="B7239" s="27" t="s">
        <v>0</v>
      </c>
      <c r="C7239" s="28" t="s">
        <v>1</v>
      </c>
      <c r="D7239" s="28" t="s">
        <v>2</v>
      </c>
      <c r="E7239" s="28" t="s">
        <v>3</v>
      </c>
      <c r="F7239" s="27" t="s">
        <v>4</v>
      </c>
      <c r="G7239" s="28" t="s">
        <v>1093</v>
      </c>
      <c r="H7239" s="28" t="s">
        <v>1092</v>
      </c>
      <c r="I7239" s="28" t="s">
        <v>5</v>
      </c>
      <c r="J7239" s="28" t="s">
        <v>2652</v>
      </c>
    </row>
    <row r="7240" spans="2:10" ht="12.6" customHeight="1" x14ac:dyDescent="0.3">
      <c r="B7240" s="29">
        <f>VLOOKUP($J7237,ASBVs!$A$2:$AP$1041,11,FALSE)</f>
        <v>0.55000000000000004</v>
      </c>
      <c r="C7240" s="29">
        <f>VLOOKUP($J7237,ASBVs!$A$2:$AP$1041,13,FALSE)</f>
        <v>10.08</v>
      </c>
      <c r="D7240" s="29">
        <f>VLOOKUP($J7237,ASBVs!$A$2:$AP$1041,15,FALSE)</f>
        <v>15.79</v>
      </c>
      <c r="E7240" s="29">
        <f>VLOOKUP($J7237,ASBVs!$A$2:$AP$1041,17,FALSE)</f>
        <v>-0.13</v>
      </c>
      <c r="F7240" s="29">
        <f>VLOOKUP($J7237,ASBVs!$A$2:$AP$1041,19,FALSE)</f>
        <v>1.01</v>
      </c>
      <c r="G7240" s="39">
        <f>VLOOKUP($J7237,ASBVs!$A$2:$AP$1041,41,FALSE)</f>
        <v>0.32</v>
      </c>
      <c r="H7240" s="39">
        <f>VLOOKUP($J7237,ASBVs!$A$2:$AP$1041,39,FALSE)</f>
        <v>0.19</v>
      </c>
      <c r="I7240" s="29">
        <f>VLOOKUP($J7237,ASBVs!$A$2:$AP$1041,21,FALSE)</f>
        <v>0.91</v>
      </c>
      <c r="J7240" s="39">
        <f>VLOOKUP($J7237,ASBVs!$A$2:$AP$1041,31,FALSE)</f>
        <v>0.22</v>
      </c>
    </row>
    <row r="7241" spans="2:10" ht="12.6" customHeight="1" x14ac:dyDescent="0.3">
      <c r="B7241" s="29">
        <f>VLOOKUP($J7237,ASBVs!$A$2:$AP$1041,12,FALSE)</f>
        <v>66</v>
      </c>
      <c r="C7241" s="29">
        <f>VLOOKUP($J7237,ASBVs!$A$2:$AP$1041,14,FALSE)</f>
        <v>72</v>
      </c>
      <c r="D7241" s="29">
        <f>VLOOKUP($J7237,ASBVs!$A$2:$AP$1041,16,FALSE)</f>
        <v>60</v>
      </c>
      <c r="E7241" s="29">
        <f>VLOOKUP($J7237,ASBVs!$A$2:$AP$1041,18,FALSE)</f>
        <v>71</v>
      </c>
      <c r="F7241" s="29">
        <f>VLOOKUP($J7237,ASBVs!$A$2:$AP$1041,20,FALSE)</f>
        <v>69</v>
      </c>
      <c r="G7241" s="29">
        <f>VLOOKUP($J7237,ASBVs!$A$2:$AP$1041,42,FALSE)</f>
        <v>55</v>
      </c>
      <c r="H7241" s="29">
        <f>VLOOKUP($J7237,ASBVs!$A$2:$AP$1041,40,FALSE)</f>
        <v>48</v>
      </c>
      <c r="I7241" s="29">
        <f>VLOOKUP($J7237,ASBVs!$A$2:$AP$1041,22,FALSE)</f>
        <v>57</v>
      </c>
      <c r="J7241" s="29">
        <f>VLOOKUP($J7237,ASBVs!$A$2:$AP$1041,32,FALSE)</f>
        <v>53</v>
      </c>
    </row>
    <row r="7242" spans="2:10" ht="12.6" customHeight="1" x14ac:dyDescent="0.3">
      <c r="B7242" s="31" t="s">
        <v>1089</v>
      </c>
      <c r="C7242" s="27" t="s">
        <v>1090</v>
      </c>
      <c r="D7242" s="27" t="s">
        <v>1091</v>
      </c>
      <c r="E7242" s="27" t="s">
        <v>8</v>
      </c>
      <c r="F7242" s="27" t="s">
        <v>6</v>
      </c>
      <c r="G7242" s="27" t="s">
        <v>7</v>
      </c>
      <c r="H7242" s="27" t="s">
        <v>2638</v>
      </c>
      <c r="I7242" s="85" t="s">
        <v>2700</v>
      </c>
      <c r="J7242" s="86"/>
    </row>
    <row r="7243" spans="2:10" ht="12.6" customHeight="1" x14ac:dyDescent="0.3">
      <c r="B7243" s="30">
        <f>VLOOKUP($J7237,ASBVs!$A$2:$AP$1041,33,FALSE)</f>
        <v>0.03</v>
      </c>
      <c r="C7243" s="30">
        <f>VLOOKUP($J7237,ASBVs!$A$2:$AP$1041,35,FALSE)</f>
        <v>0.12</v>
      </c>
      <c r="D7243" s="30">
        <f>VLOOKUP($J7237,ASBVs!$A$2:$AP$1041,37,FALSE)</f>
        <v>0.02</v>
      </c>
      <c r="E7243" s="32">
        <f>VLOOKUP($J7237,ASBVs!$A$2:$AP$1041,29,FALSE)</f>
        <v>5.29</v>
      </c>
      <c r="F7243" s="32">
        <f>VLOOKUP($J7237,ASBVs!$A$2:$AP$1041,23,FALSE)</f>
        <v>-0.43</v>
      </c>
      <c r="G7243" s="32">
        <f>VLOOKUP($J7237,ASBVs!$A$2:$AP$1041,25,FALSE)</f>
        <v>5.35</v>
      </c>
      <c r="H7243" s="32">
        <f>VLOOKUP($J7237,ASBVs!$A$2:$AP$1041,27,FALSE)</f>
        <v>1.22</v>
      </c>
      <c r="I7243" s="86"/>
      <c r="J7243" s="86"/>
    </row>
    <row r="7244" spans="2:10" ht="12.6" customHeight="1" x14ac:dyDescent="0.3">
      <c r="B7244" s="33">
        <f>VLOOKUP($J7237,ASBVs!$A$2:$AP$1041,34,FALSE)</f>
        <v>42</v>
      </c>
      <c r="C7244" s="33">
        <f>VLOOKUP($J7237,ASBVs!$A$2:$AP$1041,36,FALSE)</f>
        <v>51</v>
      </c>
      <c r="D7244" s="33">
        <f>VLOOKUP($J7237,ASBVs!$A$2:$AP$1041,38,FALSE)</f>
        <v>36</v>
      </c>
      <c r="E7244" s="33">
        <f>VLOOKUP($J7237,ASBVs!$A$2:$AP$1041,30,FALSE)</f>
        <v>62</v>
      </c>
      <c r="F7244" s="33">
        <f>VLOOKUP($J7237,ASBVs!$A$2:$AP$1041,24,FALSE)</f>
        <v>49</v>
      </c>
      <c r="G7244" s="33">
        <f>VLOOKUP($J7237,ASBVs!$A$2:$AP$1041,26,FALSE)</f>
        <v>48</v>
      </c>
      <c r="H7244" s="33">
        <f>VLOOKUP($J7237,ASBVs!$A$2:$AP$1041,28,FALSE)</f>
        <v>55</v>
      </c>
      <c r="I7244" s="99">
        <f>VLOOKUP($J7237,ASBVs!$A$2:$AQ$1041,43,FALSE)</f>
        <v>10.99</v>
      </c>
      <c r="J7244" s="79"/>
    </row>
    <row r="7245" spans="2:10" ht="12.6" customHeight="1" x14ac:dyDescent="0.3">
      <c r="B7245" s="87" t="s">
        <v>2695</v>
      </c>
      <c r="C7245" s="88"/>
      <c r="D7245" s="89" t="s">
        <v>2699</v>
      </c>
      <c r="E7245" s="90"/>
      <c r="F7245" s="91" t="str">
        <f>VLOOKUP($J7237,ASBVs!$A$2:$F$1041,6,FALSE)</f>
        <v xml:space="preserve"> </v>
      </c>
      <c r="G7245" s="34" t="s">
        <v>2669</v>
      </c>
      <c r="H7245" s="35" t="str">
        <f>VLOOKUP($J7237,ASBVs!$A$2:$AU$1041,46,FALSE)</f>
        <v>2</v>
      </c>
      <c r="I7245" s="34" t="s">
        <v>2670</v>
      </c>
      <c r="J7245" s="35" t="str">
        <f>VLOOKUP($J7237,ASBVs!$A$2:$AU$1041,47,FALSE)</f>
        <v>3</v>
      </c>
    </row>
    <row r="7246" spans="2:10" ht="12.6" customHeight="1" x14ac:dyDescent="0.3">
      <c r="B7246" s="93">
        <f>VLOOKUP($J7237,ASBVs!$A$2:$AS$1041,45,FALSE)</f>
        <v>123.31</v>
      </c>
      <c r="C7246" s="94"/>
      <c r="D7246" s="93">
        <f>VLOOKUP($J7237,ASBVs!$A$2:$AS$1041,44,FALSE)</f>
        <v>152.52000000000001</v>
      </c>
      <c r="E7246" s="94"/>
      <c r="F7246" s="92"/>
      <c r="G7246" s="34" t="s">
        <v>2671</v>
      </c>
      <c r="H7246" s="35" t="str">
        <f>VLOOKUP($J7237,ASBVs!$A$2:$AW$1041,48,FALSE)</f>
        <v>2</v>
      </c>
      <c r="I7246" s="34" t="s">
        <v>2672</v>
      </c>
      <c r="J7246" s="35">
        <f>VLOOKUP($J7237,ASBVs!$A$2:$AW$1041,49,FALSE)</f>
        <v>3</v>
      </c>
    </row>
    <row r="7247" spans="2:10" ht="12.6" customHeight="1" x14ac:dyDescent="0.3">
      <c r="B7247" s="36" t="s">
        <v>2696</v>
      </c>
      <c r="C7247" s="95" t="str">
        <f>VLOOKUP($J7237,ASBVs!$A$2:$E$1041,5,FALSE)</f>
        <v xml:space="preserve">Individual </v>
      </c>
      <c r="D7247" s="96"/>
      <c r="E7247" s="97" t="s">
        <v>2697</v>
      </c>
      <c r="F7247" s="98"/>
      <c r="G7247" s="74"/>
      <c r="H7247" s="75"/>
      <c r="I7247" s="37" t="s">
        <v>2698</v>
      </c>
      <c r="J7247" s="38"/>
    </row>
    <row r="7249" spans="2:10" ht="12.6" customHeight="1" x14ac:dyDescent="0.3">
      <c r="B7249" s="76" t="s">
        <v>2692</v>
      </c>
      <c r="C7249" s="77"/>
      <c r="D7249" s="20" t="str">
        <f>VLOOKUP($J7249,ASBVs!$A$2:$B$1041,2,FALSE)</f>
        <v>224940</v>
      </c>
      <c r="E7249" s="21"/>
      <c r="F7249" s="22" t="str">
        <f>VLOOKUP($J7249,ASBVs!$A$2:$J$1041,10,FALSE)</f>
        <v>Twin</v>
      </c>
      <c r="G7249" s="78" t="str">
        <f>VLOOKUP($J7249,ASBVs!$A$2:$AX$1041,50,FALSE)</f>
        <v>«««««</v>
      </c>
      <c r="H7249" s="79"/>
      <c r="I7249" s="23" t="s">
        <v>2693</v>
      </c>
      <c r="J7249" s="24">
        <v>595</v>
      </c>
    </row>
    <row r="7250" spans="2:10" ht="12.6" customHeight="1" x14ac:dyDescent="0.3">
      <c r="B7250" s="25" t="s">
        <v>2694</v>
      </c>
      <c r="C7250" s="80" t="str">
        <f>VLOOKUP($J7249,ASBVs!$A$2:$H$1041,8,FALSE)</f>
        <v>196104</v>
      </c>
      <c r="D7250" s="80"/>
      <c r="E7250" s="81"/>
      <c r="F7250" s="26" t="s">
        <v>2639</v>
      </c>
      <c r="G7250" s="82">
        <f>VLOOKUP($J7249,ASBVs!$A$2:$I$1041,9,FALSE)</f>
        <v>44713</v>
      </c>
      <c r="H7250" s="83"/>
      <c r="I7250" s="83"/>
      <c r="J7250" s="84"/>
    </row>
    <row r="7251" spans="2:10" ht="12.6" customHeight="1" x14ac:dyDescent="0.3">
      <c r="B7251" s="27" t="s">
        <v>0</v>
      </c>
      <c r="C7251" s="28" t="s">
        <v>1</v>
      </c>
      <c r="D7251" s="28" t="s">
        <v>2</v>
      </c>
      <c r="E7251" s="28" t="s">
        <v>3</v>
      </c>
      <c r="F7251" s="27" t="s">
        <v>4</v>
      </c>
      <c r="G7251" s="28" t="s">
        <v>1093</v>
      </c>
      <c r="H7251" s="28" t="s">
        <v>1092</v>
      </c>
      <c r="I7251" s="28" t="s">
        <v>5</v>
      </c>
      <c r="J7251" s="28" t="s">
        <v>2652</v>
      </c>
    </row>
    <row r="7252" spans="2:10" ht="12.6" customHeight="1" x14ac:dyDescent="0.3">
      <c r="B7252" s="29">
        <f>VLOOKUP($J7249,ASBVs!$A$2:$AP$1041,11,FALSE)</f>
        <v>0.61</v>
      </c>
      <c r="C7252" s="29">
        <f>VLOOKUP($J7249,ASBVs!$A$2:$AP$1041,13,FALSE)</f>
        <v>8.81</v>
      </c>
      <c r="D7252" s="29">
        <f>VLOOKUP($J7249,ASBVs!$A$2:$AP$1041,15,FALSE)</f>
        <v>16.899999999999999</v>
      </c>
      <c r="E7252" s="29">
        <f>VLOOKUP($J7249,ASBVs!$A$2:$AP$1041,17,FALSE)</f>
        <v>-0.23</v>
      </c>
      <c r="F7252" s="29">
        <f>VLOOKUP($J7249,ASBVs!$A$2:$AP$1041,19,FALSE)</f>
        <v>1.57</v>
      </c>
      <c r="G7252" s="39">
        <f>VLOOKUP($J7249,ASBVs!$A$2:$AP$1041,41,FALSE)</f>
        <v>0.47</v>
      </c>
      <c r="H7252" s="39">
        <f>VLOOKUP($J7249,ASBVs!$A$2:$AP$1041,39,FALSE)</f>
        <v>0.19</v>
      </c>
      <c r="I7252" s="29">
        <f>VLOOKUP($J7249,ASBVs!$A$2:$AP$1041,21,FALSE)</f>
        <v>0.36</v>
      </c>
      <c r="J7252" s="39">
        <f>VLOOKUP($J7249,ASBVs!$A$2:$AP$1041,31,FALSE)</f>
        <v>0.3</v>
      </c>
    </row>
    <row r="7253" spans="2:10" ht="12.6" customHeight="1" x14ac:dyDescent="0.3">
      <c r="B7253" s="29">
        <f>VLOOKUP($J7249,ASBVs!$A$2:$AP$1041,12,FALSE)</f>
        <v>66</v>
      </c>
      <c r="C7253" s="29">
        <f>VLOOKUP($J7249,ASBVs!$A$2:$AP$1041,14,FALSE)</f>
        <v>70</v>
      </c>
      <c r="D7253" s="29">
        <f>VLOOKUP($J7249,ASBVs!$A$2:$AP$1041,16,FALSE)</f>
        <v>62</v>
      </c>
      <c r="E7253" s="29">
        <f>VLOOKUP($J7249,ASBVs!$A$2:$AP$1041,18,FALSE)</f>
        <v>66</v>
      </c>
      <c r="F7253" s="29">
        <f>VLOOKUP($J7249,ASBVs!$A$2:$AP$1041,20,FALSE)</f>
        <v>66</v>
      </c>
      <c r="G7253" s="29">
        <f>VLOOKUP($J7249,ASBVs!$A$2:$AP$1041,42,FALSE)</f>
        <v>59</v>
      </c>
      <c r="H7253" s="29">
        <f>VLOOKUP($J7249,ASBVs!$A$2:$AP$1041,40,FALSE)</f>
        <v>50</v>
      </c>
      <c r="I7253" s="29">
        <f>VLOOKUP($J7249,ASBVs!$A$2:$AP$1041,22,FALSE)</f>
        <v>61</v>
      </c>
      <c r="J7253" s="29">
        <f>VLOOKUP($J7249,ASBVs!$A$2:$AP$1041,32,FALSE)</f>
        <v>57</v>
      </c>
    </row>
    <row r="7254" spans="2:10" ht="12.6" customHeight="1" x14ac:dyDescent="0.3">
      <c r="B7254" s="31" t="s">
        <v>1089</v>
      </c>
      <c r="C7254" s="27" t="s">
        <v>1090</v>
      </c>
      <c r="D7254" s="27" t="s">
        <v>1091</v>
      </c>
      <c r="E7254" s="27" t="s">
        <v>8</v>
      </c>
      <c r="F7254" s="27" t="s">
        <v>6</v>
      </c>
      <c r="G7254" s="27" t="s">
        <v>7</v>
      </c>
      <c r="H7254" s="27" t="s">
        <v>2638</v>
      </c>
      <c r="I7254" s="85" t="s">
        <v>2700</v>
      </c>
      <c r="J7254" s="86"/>
    </row>
    <row r="7255" spans="2:10" ht="12.6" customHeight="1" x14ac:dyDescent="0.3">
      <c r="B7255" s="30">
        <f>VLOOKUP($J7249,ASBVs!$A$2:$AP$1041,33,FALSE)</f>
        <v>0.01</v>
      </c>
      <c r="C7255" s="30">
        <f>VLOOKUP($J7249,ASBVs!$A$2:$AP$1041,35,FALSE)</f>
        <v>0.21</v>
      </c>
      <c r="D7255" s="30">
        <f>VLOOKUP($J7249,ASBVs!$A$2:$AP$1041,37,FALSE)</f>
        <v>0.02</v>
      </c>
      <c r="E7255" s="32">
        <f>VLOOKUP($J7249,ASBVs!$A$2:$AP$1041,29,FALSE)</f>
        <v>4.46</v>
      </c>
      <c r="F7255" s="32">
        <f>VLOOKUP($J7249,ASBVs!$A$2:$AP$1041,23,FALSE)</f>
        <v>-0.03</v>
      </c>
      <c r="G7255" s="32">
        <f>VLOOKUP($J7249,ASBVs!$A$2:$AP$1041,25,FALSE)</f>
        <v>3.11</v>
      </c>
      <c r="H7255" s="32">
        <f>VLOOKUP($J7249,ASBVs!$A$2:$AP$1041,27,FALSE)</f>
        <v>1.86</v>
      </c>
      <c r="I7255" s="86"/>
      <c r="J7255" s="86"/>
    </row>
    <row r="7256" spans="2:10" ht="12.6" customHeight="1" x14ac:dyDescent="0.3">
      <c r="B7256" s="33">
        <f>VLOOKUP($J7249,ASBVs!$A$2:$AP$1041,34,FALSE)</f>
        <v>44</v>
      </c>
      <c r="C7256" s="33">
        <f>VLOOKUP($J7249,ASBVs!$A$2:$AP$1041,36,FALSE)</f>
        <v>53</v>
      </c>
      <c r="D7256" s="33">
        <f>VLOOKUP($J7249,ASBVs!$A$2:$AP$1041,38,FALSE)</f>
        <v>38</v>
      </c>
      <c r="E7256" s="33">
        <f>VLOOKUP($J7249,ASBVs!$A$2:$AP$1041,30,FALSE)</f>
        <v>61</v>
      </c>
      <c r="F7256" s="33">
        <f>VLOOKUP($J7249,ASBVs!$A$2:$AP$1041,24,FALSE)</f>
        <v>51</v>
      </c>
      <c r="G7256" s="33">
        <f>VLOOKUP($J7249,ASBVs!$A$2:$AP$1041,26,FALSE)</f>
        <v>51</v>
      </c>
      <c r="H7256" s="33">
        <f>VLOOKUP($J7249,ASBVs!$A$2:$AP$1041,28,FALSE)</f>
        <v>53</v>
      </c>
      <c r="I7256" s="99">
        <f>VLOOKUP($J7249,ASBVs!$A$2:$AQ$1041,43,FALSE)</f>
        <v>9.17</v>
      </c>
      <c r="J7256" s="79"/>
    </row>
    <row r="7257" spans="2:10" ht="12.6" customHeight="1" x14ac:dyDescent="0.3">
      <c r="B7257" s="87" t="s">
        <v>2695</v>
      </c>
      <c r="C7257" s="88"/>
      <c r="D7257" s="89" t="s">
        <v>2699</v>
      </c>
      <c r="E7257" s="90"/>
      <c r="F7257" s="91" t="str">
        <f>VLOOKUP($J7249,ASBVs!$A$2:$F$1041,6,FALSE)</f>
        <v xml:space="preserve"> </v>
      </c>
      <c r="G7257" s="34" t="s">
        <v>2669</v>
      </c>
      <c r="H7257" s="35" t="str">
        <f>VLOOKUP($J7249,ASBVs!$A$2:$AU$1041,46,FALSE)</f>
        <v>3</v>
      </c>
      <c r="I7257" s="34" t="s">
        <v>2670</v>
      </c>
      <c r="J7257" s="35" t="str">
        <f>VLOOKUP($J7249,ASBVs!$A$2:$AU$1041,47,FALSE)</f>
        <v>2</v>
      </c>
    </row>
    <row r="7258" spans="2:10" ht="12.6" customHeight="1" x14ac:dyDescent="0.3">
      <c r="B7258" s="93">
        <f>VLOOKUP($J7249,ASBVs!$A$2:$AS$1041,45,FALSE)</f>
        <v>123.08</v>
      </c>
      <c r="C7258" s="94"/>
      <c r="D7258" s="93">
        <f>VLOOKUP($J7249,ASBVs!$A$2:$AS$1041,44,FALSE)</f>
        <v>156.05000000000001</v>
      </c>
      <c r="E7258" s="94"/>
      <c r="F7258" s="92"/>
      <c r="G7258" s="34" t="s">
        <v>2671</v>
      </c>
      <c r="H7258" s="35" t="str">
        <f>VLOOKUP($J7249,ASBVs!$A$2:$AW$1041,48,FALSE)</f>
        <v>3</v>
      </c>
      <c r="I7258" s="34" t="s">
        <v>2672</v>
      </c>
      <c r="J7258" s="35">
        <f>VLOOKUP($J7249,ASBVs!$A$2:$AW$1041,49,FALSE)</f>
        <v>3</v>
      </c>
    </row>
    <row r="7259" spans="2:10" ht="12.6" customHeight="1" x14ac:dyDescent="0.3">
      <c r="B7259" s="36" t="s">
        <v>2696</v>
      </c>
      <c r="C7259" s="95" t="str">
        <f>VLOOKUP($J7249,ASBVs!$A$2:$E$1041,5,FALSE)</f>
        <v xml:space="preserve">Individual </v>
      </c>
      <c r="D7259" s="96"/>
      <c r="E7259" s="97" t="s">
        <v>2697</v>
      </c>
      <c r="F7259" s="98"/>
      <c r="G7259" s="74"/>
      <c r="H7259" s="75"/>
      <c r="I7259" s="37" t="s">
        <v>2698</v>
      </c>
      <c r="J7259" s="38"/>
    </row>
    <row r="7261" spans="2:10" ht="12.6" customHeight="1" x14ac:dyDescent="0.3">
      <c r="B7261" s="76" t="s">
        <v>2692</v>
      </c>
      <c r="C7261" s="77"/>
      <c r="D7261" s="20" t="str">
        <f>VLOOKUP($J7261,ASBVs!$A$2:$B$1041,2,FALSE)</f>
        <v>223238</v>
      </c>
      <c r="E7261" s="21"/>
      <c r="F7261" s="22" t="str">
        <f>VLOOKUP($J7261,ASBVs!$A$2:$J$1041,10,FALSE)</f>
        <v>Single</v>
      </c>
      <c r="G7261" s="78" t="str">
        <f>VLOOKUP($J7261,ASBVs!$A$2:$AX$1041,50,FALSE)</f>
        <v xml:space="preserve"> </v>
      </c>
      <c r="H7261" s="79"/>
      <c r="I7261" s="23" t="s">
        <v>2693</v>
      </c>
      <c r="J7261" s="24">
        <v>596</v>
      </c>
    </row>
    <row r="7262" spans="2:10" ht="12.6" customHeight="1" x14ac:dyDescent="0.3">
      <c r="B7262" s="25" t="s">
        <v>2694</v>
      </c>
      <c r="C7262" s="80" t="str">
        <f>VLOOKUP($J7261,ASBVs!$A$2:$H$1041,8,FALSE)</f>
        <v>206625</v>
      </c>
      <c r="D7262" s="80"/>
      <c r="E7262" s="81"/>
      <c r="F7262" s="26" t="s">
        <v>2639</v>
      </c>
      <c r="G7262" s="82">
        <f>VLOOKUP($J7261,ASBVs!$A$2:$I$1041,9,FALSE)</f>
        <v>44687</v>
      </c>
      <c r="H7262" s="83"/>
      <c r="I7262" s="83"/>
      <c r="J7262" s="84"/>
    </row>
    <row r="7263" spans="2:10" ht="12.6" customHeight="1" x14ac:dyDescent="0.3">
      <c r="B7263" s="27" t="s">
        <v>0</v>
      </c>
      <c r="C7263" s="28" t="s">
        <v>1</v>
      </c>
      <c r="D7263" s="28" t="s">
        <v>2</v>
      </c>
      <c r="E7263" s="28" t="s">
        <v>3</v>
      </c>
      <c r="F7263" s="27" t="s">
        <v>4</v>
      </c>
      <c r="G7263" s="28" t="s">
        <v>1093</v>
      </c>
      <c r="H7263" s="28" t="s">
        <v>1092</v>
      </c>
      <c r="I7263" s="28" t="s">
        <v>5</v>
      </c>
      <c r="J7263" s="28" t="s">
        <v>2652</v>
      </c>
    </row>
    <row r="7264" spans="2:10" ht="12.6" customHeight="1" x14ac:dyDescent="0.3">
      <c r="B7264" s="29">
        <f>VLOOKUP($J7261,ASBVs!$A$2:$AP$1041,11,FALSE)</f>
        <v>0.47</v>
      </c>
      <c r="C7264" s="29">
        <f>VLOOKUP($J7261,ASBVs!$A$2:$AP$1041,13,FALSE)</f>
        <v>7.86</v>
      </c>
      <c r="D7264" s="29">
        <f>VLOOKUP($J7261,ASBVs!$A$2:$AP$1041,15,FALSE)</f>
        <v>9.58</v>
      </c>
      <c r="E7264" s="29">
        <f>VLOOKUP($J7261,ASBVs!$A$2:$AP$1041,17,FALSE)</f>
        <v>0.17</v>
      </c>
      <c r="F7264" s="29">
        <f>VLOOKUP($J7261,ASBVs!$A$2:$AP$1041,19,FALSE)</f>
        <v>1.32</v>
      </c>
      <c r="G7264" s="39">
        <f>VLOOKUP($J7261,ASBVs!$A$2:$AP$1041,41,FALSE)</f>
        <v>0.3</v>
      </c>
      <c r="H7264" s="39">
        <f>VLOOKUP($J7261,ASBVs!$A$2:$AP$1041,39,FALSE)</f>
        <v>0.16</v>
      </c>
      <c r="I7264" s="29">
        <f>VLOOKUP($J7261,ASBVs!$A$2:$AP$1041,21,FALSE)</f>
        <v>0.49</v>
      </c>
      <c r="J7264" s="39">
        <f>VLOOKUP($J7261,ASBVs!$A$2:$AP$1041,31,FALSE)</f>
        <v>0.2</v>
      </c>
    </row>
    <row r="7265" spans="2:10" ht="12.6" customHeight="1" x14ac:dyDescent="0.3">
      <c r="B7265" s="29">
        <f>VLOOKUP($J7261,ASBVs!$A$2:$AP$1041,12,FALSE)</f>
        <v>66</v>
      </c>
      <c r="C7265" s="29">
        <f>VLOOKUP($J7261,ASBVs!$A$2:$AP$1041,14,FALSE)</f>
        <v>72</v>
      </c>
      <c r="D7265" s="29">
        <f>VLOOKUP($J7261,ASBVs!$A$2:$AP$1041,16,FALSE)</f>
        <v>59</v>
      </c>
      <c r="E7265" s="29">
        <f>VLOOKUP($J7261,ASBVs!$A$2:$AP$1041,18,FALSE)</f>
        <v>71</v>
      </c>
      <c r="F7265" s="29">
        <f>VLOOKUP($J7261,ASBVs!$A$2:$AP$1041,20,FALSE)</f>
        <v>69</v>
      </c>
      <c r="G7265" s="29">
        <f>VLOOKUP($J7261,ASBVs!$A$2:$AP$1041,42,FALSE)</f>
        <v>54</v>
      </c>
      <c r="H7265" s="29">
        <f>VLOOKUP($J7261,ASBVs!$A$2:$AP$1041,40,FALSE)</f>
        <v>47</v>
      </c>
      <c r="I7265" s="29">
        <f>VLOOKUP($J7261,ASBVs!$A$2:$AP$1041,22,FALSE)</f>
        <v>56</v>
      </c>
      <c r="J7265" s="29">
        <f>VLOOKUP($J7261,ASBVs!$A$2:$AP$1041,32,FALSE)</f>
        <v>52</v>
      </c>
    </row>
    <row r="7266" spans="2:10" ht="12.6" customHeight="1" x14ac:dyDescent="0.3">
      <c r="B7266" s="31" t="s">
        <v>1089</v>
      </c>
      <c r="C7266" s="27" t="s">
        <v>1090</v>
      </c>
      <c r="D7266" s="27" t="s">
        <v>1091</v>
      </c>
      <c r="E7266" s="27" t="s">
        <v>8</v>
      </c>
      <c r="F7266" s="27" t="s">
        <v>6</v>
      </c>
      <c r="G7266" s="27" t="s">
        <v>7</v>
      </c>
      <c r="H7266" s="27" t="s">
        <v>2638</v>
      </c>
      <c r="I7266" s="85" t="s">
        <v>2700</v>
      </c>
      <c r="J7266" s="86"/>
    </row>
    <row r="7267" spans="2:10" ht="12.6" customHeight="1" x14ac:dyDescent="0.3">
      <c r="B7267" s="30">
        <f>VLOOKUP($J7261,ASBVs!$A$2:$AP$1041,33,FALSE)</f>
        <v>0.03</v>
      </c>
      <c r="C7267" s="30">
        <f>VLOOKUP($J7261,ASBVs!$A$2:$AP$1041,35,FALSE)</f>
        <v>0.13</v>
      </c>
      <c r="D7267" s="30">
        <f>VLOOKUP($J7261,ASBVs!$A$2:$AP$1041,37,FALSE)</f>
        <v>0.01</v>
      </c>
      <c r="E7267" s="32">
        <f>VLOOKUP($J7261,ASBVs!$A$2:$AP$1041,29,FALSE)</f>
        <v>4.2</v>
      </c>
      <c r="F7267" s="32">
        <f>VLOOKUP($J7261,ASBVs!$A$2:$AP$1041,23,FALSE)</f>
        <v>-0.18</v>
      </c>
      <c r="G7267" s="32">
        <f>VLOOKUP($J7261,ASBVs!$A$2:$AP$1041,25,FALSE)</f>
        <v>3.03</v>
      </c>
      <c r="H7267" s="32">
        <f>VLOOKUP($J7261,ASBVs!$A$2:$AP$1041,27,FALSE)</f>
        <v>1.52</v>
      </c>
      <c r="I7267" s="86"/>
      <c r="J7267" s="86"/>
    </row>
    <row r="7268" spans="2:10" ht="12.6" customHeight="1" x14ac:dyDescent="0.3">
      <c r="B7268" s="33">
        <f>VLOOKUP($J7261,ASBVs!$A$2:$AP$1041,34,FALSE)</f>
        <v>42</v>
      </c>
      <c r="C7268" s="33">
        <f>VLOOKUP($J7261,ASBVs!$A$2:$AP$1041,36,FALSE)</f>
        <v>50</v>
      </c>
      <c r="D7268" s="33">
        <f>VLOOKUP($J7261,ASBVs!$A$2:$AP$1041,38,FALSE)</f>
        <v>36</v>
      </c>
      <c r="E7268" s="33">
        <f>VLOOKUP($J7261,ASBVs!$A$2:$AP$1041,30,FALSE)</f>
        <v>61</v>
      </c>
      <c r="F7268" s="33">
        <f>VLOOKUP($J7261,ASBVs!$A$2:$AP$1041,24,FALSE)</f>
        <v>46</v>
      </c>
      <c r="G7268" s="33">
        <f>VLOOKUP($J7261,ASBVs!$A$2:$AP$1041,26,FALSE)</f>
        <v>46</v>
      </c>
      <c r="H7268" s="33">
        <f>VLOOKUP($J7261,ASBVs!$A$2:$AP$1041,28,FALSE)</f>
        <v>54</v>
      </c>
      <c r="I7268" s="99">
        <f>VLOOKUP($J7261,ASBVs!$A$2:$AQ$1041,43,FALSE)</f>
        <v>8.35</v>
      </c>
      <c r="J7268" s="79"/>
    </row>
    <row r="7269" spans="2:10" ht="12.6" customHeight="1" x14ac:dyDescent="0.3">
      <c r="B7269" s="87" t="s">
        <v>2695</v>
      </c>
      <c r="C7269" s="88"/>
      <c r="D7269" s="89" t="s">
        <v>2699</v>
      </c>
      <c r="E7269" s="90"/>
      <c r="F7269" s="91" t="str">
        <f>VLOOKUP($J7261,ASBVs!$A$2:$F$1041,6,FALSE)</f>
        <v xml:space="preserve"> </v>
      </c>
      <c r="G7269" s="34" t="s">
        <v>2669</v>
      </c>
      <c r="H7269" s="35" t="str">
        <f>VLOOKUP($J7261,ASBVs!$A$2:$AU$1041,46,FALSE)</f>
        <v>2</v>
      </c>
      <c r="I7269" s="34" t="s">
        <v>2670</v>
      </c>
      <c r="J7269" s="35" t="str">
        <f>VLOOKUP($J7261,ASBVs!$A$2:$AU$1041,47,FALSE)</f>
        <v>3</v>
      </c>
    </row>
    <row r="7270" spans="2:10" ht="12.6" customHeight="1" x14ac:dyDescent="0.3">
      <c r="B7270" s="93">
        <f>VLOOKUP($J7261,ASBVs!$A$2:$AS$1041,45,FALSE)</f>
        <v>122.66</v>
      </c>
      <c r="C7270" s="94"/>
      <c r="D7270" s="93">
        <f>VLOOKUP($J7261,ASBVs!$A$2:$AS$1041,44,FALSE)</f>
        <v>154.81</v>
      </c>
      <c r="E7270" s="94"/>
      <c r="F7270" s="92"/>
      <c r="G7270" s="34" t="s">
        <v>2671</v>
      </c>
      <c r="H7270" s="35" t="str">
        <f>VLOOKUP($J7261,ASBVs!$A$2:$AW$1041,48,FALSE)</f>
        <v>2</v>
      </c>
      <c r="I7270" s="34" t="s">
        <v>2672</v>
      </c>
      <c r="J7270" s="35">
        <f>VLOOKUP($J7261,ASBVs!$A$2:$AW$1041,49,FALSE)</f>
        <v>4</v>
      </c>
    </row>
    <row r="7271" spans="2:10" ht="12.6" customHeight="1" x14ac:dyDescent="0.3">
      <c r="B7271" s="36" t="s">
        <v>2696</v>
      </c>
      <c r="C7271" s="95" t="str">
        <f>VLOOKUP($J7261,ASBVs!$A$2:$E$1041,5,FALSE)</f>
        <v xml:space="preserve">Individual </v>
      </c>
      <c r="D7271" s="96"/>
      <c r="E7271" s="97" t="s">
        <v>2697</v>
      </c>
      <c r="F7271" s="98"/>
      <c r="G7271" s="74"/>
      <c r="H7271" s="75"/>
      <c r="I7271" s="37" t="s">
        <v>2698</v>
      </c>
      <c r="J7271" s="38"/>
    </row>
    <row r="7273" spans="2:10" ht="12.6" customHeight="1" x14ac:dyDescent="0.3">
      <c r="B7273" s="76" t="s">
        <v>2692</v>
      </c>
      <c r="C7273" s="77"/>
      <c r="D7273" s="20" t="str">
        <f>VLOOKUP($J7273,ASBVs!$A$2:$B$1041,2,FALSE)</f>
        <v>223852</v>
      </c>
      <c r="E7273" s="21"/>
      <c r="F7273" s="22" t="str">
        <f>VLOOKUP($J7273,ASBVs!$A$2:$J$1041,10,FALSE)</f>
        <v>Twin</v>
      </c>
      <c r="G7273" s="78" t="str">
        <f>VLOOKUP($J7273,ASBVs!$A$2:$AX$1041,50,FALSE)</f>
        <v>«««««</v>
      </c>
      <c r="H7273" s="79"/>
      <c r="I7273" s="23" t="s">
        <v>2693</v>
      </c>
      <c r="J7273" s="24">
        <v>597</v>
      </c>
    </row>
    <row r="7274" spans="2:10" ht="12.6" customHeight="1" x14ac:dyDescent="0.3">
      <c r="B7274" s="25" t="s">
        <v>2694</v>
      </c>
      <c r="C7274" s="80" t="str">
        <f>VLOOKUP($J7273,ASBVs!$A$2:$H$1041,8,FALSE)</f>
        <v>196104</v>
      </c>
      <c r="D7274" s="80"/>
      <c r="E7274" s="81"/>
      <c r="F7274" s="26" t="s">
        <v>2639</v>
      </c>
      <c r="G7274" s="82">
        <f>VLOOKUP($J7273,ASBVs!$A$2:$I$1041,9,FALSE)</f>
        <v>44703</v>
      </c>
      <c r="H7274" s="83"/>
      <c r="I7274" s="83"/>
      <c r="J7274" s="84"/>
    </row>
    <row r="7275" spans="2:10" ht="12.6" customHeight="1" x14ac:dyDescent="0.3">
      <c r="B7275" s="27" t="s">
        <v>0</v>
      </c>
      <c r="C7275" s="28" t="s">
        <v>1</v>
      </c>
      <c r="D7275" s="28" t="s">
        <v>2</v>
      </c>
      <c r="E7275" s="28" t="s">
        <v>3</v>
      </c>
      <c r="F7275" s="27" t="s">
        <v>4</v>
      </c>
      <c r="G7275" s="28" t="s">
        <v>1093</v>
      </c>
      <c r="H7275" s="28" t="s">
        <v>1092</v>
      </c>
      <c r="I7275" s="28" t="s">
        <v>5</v>
      </c>
      <c r="J7275" s="28" t="s">
        <v>2652</v>
      </c>
    </row>
    <row r="7276" spans="2:10" ht="12.6" customHeight="1" x14ac:dyDescent="0.3">
      <c r="B7276" s="29">
        <f>VLOOKUP($J7273,ASBVs!$A$2:$AP$1041,11,FALSE)</f>
        <v>0.34</v>
      </c>
      <c r="C7276" s="29">
        <f>VLOOKUP($J7273,ASBVs!$A$2:$AP$1041,13,FALSE)</f>
        <v>7.69</v>
      </c>
      <c r="D7276" s="29">
        <f>VLOOKUP($J7273,ASBVs!$A$2:$AP$1041,15,FALSE)</f>
        <v>11.95</v>
      </c>
      <c r="E7276" s="29">
        <f>VLOOKUP($J7273,ASBVs!$A$2:$AP$1041,17,FALSE)</f>
        <v>-0.34</v>
      </c>
      <c r="F7276" s="29">
        <f>VLOOKUP($J7273,ASBVs!$A$2:$AP$1041,19,FALSE)</f>
        <v>1.68</v>
      </c>
      <c r="G7276" s="39">
        <f>VLOOKUP($J7273,ASBVs!$A$2:$AP$1041,41,FALSE)</f>
        <v>0.43</v>
      </c>
      <c r="H7276" s="39">
        <f>VLOOKUP($J7273,ASBVs!$A$2:$AP$1041,39,FALSE)</f>
        <v>0.2</v>
      </c>
      <c r="I7276" s="29">
        <f>VLOOKUP($J7273,ASBVs!$A$2:$AP$1041,21,FALSE)</f>
        <v>-0.51</v>
      </c>
      <c r="J7276" s="39">
        <f>VLOOKUP($J7273,ASBVs!$A$2:$AP$1041,31,FALSE)</f>
        <v>0.27</v>
      </c>
    </row>
    <row r="7277" spans="2:10" ht="12.6" customHeight="1" x14ac:dyDescent="0.3">
      <c r="B7277" s="29">
        <f>VLOOKUP($J7273,ASBVs!$A$2:$AP$1041,12,FALSE)</f>
        <v>67</v>
      </c>
      <c r="C7277" s="29">
        <f>VLOOKUP($J7273,ASBVs!$A$2:$AP$1041,14,FALSE)</f>
        <v>70</v>
      </c>
      <c r="D7277" s="29">
        <f>VLOOKUP($J7273,ASBVs!$A$2:$AP$1041,16,FALSE)</f>
        <v>63</v>
      </c>
      <c r="E7277" s="29">
        <f>VLOOKUP($J7273,ASBVs!$A$2:$AP$1041,18,FALSE)</f>
        <v>67</v>
      </c>
      <c r="F7277" s="29">
        <f>VLOOKUP($J7273,ASBVs!$A$2:$AP$1041,20,FALSE)</f>
        <v>67</v>
      </c>
      <c r="G7277" s="29">
        <f>VLOOKUP($J7273,ASBVs!$A$2:$AP$1041,42,FALSE)</f>
        <v>62</v>
      </c>
      <c r="H7277" s="29">
        <f>VLOOKUP($J7273,ASBVs!$A$2:$AP$1041,40,FALSE)</f>
        <v>52</v>
      </c>
      <c r="I7277" s="29">
        <f>VLOOKUP($J7273,ASBVs!$A$2:$AP$1041,22,FALSE)</f>
        <v>62</v>
      </c>
      <c r="J7277" s="29">
        <f>VLOOKUP($J7273,ASBVs!$A$2:$AP$1041,32,FALSE)</f>
        <v>60</v>
      </c>
    </row>
    <row r="7278" spans="2:10" ht="12.6" customHeight="1" x14ac:dyDescent="0.3">
      <c r="B7278" s="31" t="s">
        <v>1089</v>
      </c>
      <c r="C7278" s="27" t="s">
        <v>1090</v>
      </c>
      <c r="D7278" s="27" t="s">
        <v>1091</v>
      </c>
      <c r="E7278" s="27" t="s">
        <v>8</v>
      </c>
      <c r="F7278" s="27" t="s">
        <v>6</v>
      </c>
      <c r="G7278" s="27" t="s">
        <v>7</v>
      </c>
      <c r="H7278" s="27" t="s">
        <v>2638</v>
      </c>
      <c r="I7278" s="85" t="s">
        <v>2700</v>
      </c>
      <c r="J7278" s="86"/>
    </row>
    <row r="7279" spans="2:10" ht="12.6" customHeight="1" x14ac:dyDescent="0.3">
      <c r="B7279" s="30">
        <f>VLOOKUP($J7273,ASBVs!$A$2:$AP$1041,33,FALSE)</f>
        <v>0.01</v>
      </c>
      <c r="C7279" s="30">
        <f>VLOOKUP($J7273,ASBVs!$A$2:$AP$1041,35,FALSE)</f>
        <v>0.19</v>
      </c>
      <c r="D7279" s="30">
        <f>VLOOKUP($J7273,ASBVs!$A$2:$AP$1041,37,FALSE)</f>
        <v>0.02</v>
      </c>
      <c r="E7279" s="32">
        <f>VLOOKUP($J7273,ASBVs!$A$2:$AP$1041,29,FALSE)</f>
        <v>4.49</v>
      </c>
      <c r="F7279" s="32">
        <f>VLOOKUP($J7273,ASBVs!$A$2:$AP$1041,23,FALSE)</f>
        <v>-0.08</v>
      </c>
      <c r="G7279" s="32">
        <f>VLOOKUP($J7273,ASBVs!$A$2:$AP$1041,25,FALSE)</f>
        <v>3.68</v>
      </c>
      <c r="H7279" s="32">
        <f>VLOOKUP($J7273,ASBVs!$A$2:$AP$1041,27,FALSE)</f>
        <v>1.73</v>
      </c>
      <c r="I7279" s="86"/>
      <c r="J7279" s="86"/>
    </row>
    <row r="7280" spans="2:10" ht="12.6" customHeight="1" x14ac:dyDescent="0.3">
      <c r="B7280" s="33">
        <f>VLOOKUP($J7273,ASBVs!$A$2:$AP$1041,34,FALSE)</f>
        <v>47</v>
      </c>
      <c r="C7280" s="33">
        <f>VLOOKUP($J7273,ASBVs!$A$2:$AP$1041,36,FALSE)</f>
        <v>55</v>
      </c>
      <c r="D7280" s="33">
        <f>VLOOKUP($J7273,ASBVs!$A$2:$AP$1041,38,FALSE)</f>
        <v>41</v>
      </c>
      <c r="E7280" s="33">
        <f>VLOOKUP($J7273,ASBVs!$A$2:$AP$1041,30,FALSE)</f>
        <v>62</v>
      </c>
      <c r="F7280" s="33">
        <f>VLOOKUP($J7273,ASBVs!$A$2:$AP$1041,24,FALSE)</f>
        <v>52</v>
      </c>
      <c r="G7280" s="33">
        <f>VLOOKUP($J7273,ASBVs!$A$2:$AP$1041,26,FALSE)</f>
        <v>51</v>
      </c>
      <c r="H7280" s="33">
        <f>VLOOKUP($J7273,ASBVs!$A$2:$AP$1041,28,FALSE)</f>
        <v>54</v>
      </c>
      <c r="I7280" s="99">
        <f>VLOOKUP($J7273,ASBVs!$A$2:$AQ$1041,43,FALSE)</f>
        <v>7.1800000000000006</v>
      </c>
      <c r="J7280" s="79"/>
    </row>
    <row r="7281" spans="2:10" ht="12.6" customHeight="1" x14ac:dyDescent="0.3">
      <c r="B7281" s="87" t="s">
        <v>2695</v>
      </c>
      <c r="C7281" s="88"/>
      <c r="D7281" s="89" t="s">
        <v>2699</v>
      </c>
      <c r="E7281" s="90"/>
      <c r="F7281" s="91" t="str">
        <f>VLOOKUP($J7273,ASBVs!$A$2:$F$1041,6,FALSE)</f>
        <v xml:space="preserve"> </v>
      </c>
      <c r="G7281" s="34" t="s">
        <v>2669</v>
      </c>
      <c r="H7281" s="35" t="str">
        <f>VLOOKUP($J7273,ASBVs!$A$2:$AU$1041,46,FALSE)</f>
        <v>3</v>
      </c>
      <c r="I7281" s="34" t="s">
        <v>2670</v>
      </c>
      <c r="J7281" s="35" t="str">
        <f>VLOOKUP($J7273,ASBVs!$A$2:$AU$1041,47,FALSE)</f>
        <v>2</v>
      </c>
    </row>
    <row r="7282" spans="2:10" ht="12.6" customHeight="1" x14ac:dyDescent="0.3">
      <c r="B7282" s="93">
        <f>VLOOKUP($J7273,ASBVs!$A$2:$AS$1041,45,FALSE)</f>
        <v>122.33</v>
      </c>
      <c r="C7282" s="94"/>
      <c r="D7282" s="93">
        <f>VLOOKUP($J7273,ASBVs!$A$2:$AS$1041,44,FALSE)</f>
        <v>154.47999999999999</v>
      </c>
      <c r="E7282" s="94"/>
      <c r="F7282" s="92"/>
      <c r="G7282" s="34" t="s">
        <v>2671</v>
      </c>
      <c r="H7282" s="35" t="str">
        <f>VLOOKUP($J7273,ASBVs!$A$2:$AW$1041,48,FALSE)</f>
        <v>2</v>
      </c>
      <c r="I7282" s="34" t="s">
        <v>2672</v>
      </c>
      <c r="J7282" s="35">
        <f>VLOOKUP($J7273,ASBVs!$A$2:$AW$1041,49,FALSE)</f>
        <v>3</v>
      </c>
    </row>
    <row r="7283" spans="2:10" ht="12.6" customHeight="1" x14ac:dyDescent="0.3">
      <c r="B7283" s="36" t="s">
        <v>2696</v>
      </c>
      <c r="C7283" s="95" t="str">
        <f>VLOOKUP($J7273,ASBVs!$A$2:$E$1041,5,FALSE)</f>
        <v xml:space="preserve">Individual </v>
      </c>
      <c r="D7283" s="96"/>
      <c r="E7283" s="97" t="s">
        <v>2697</v>
      </c>
      <c r="F7283" s="98"/>
      <c r="G7283" s="74"/>
      <c r="H7283" s="75"/>
      <c r="I7283" s="37" t="s">
        <v>2698</v>
      </c>
      <c r="J7283" s="38"/>
    </row>
    <row r="7285" spans="2:10" ht="12.6" customHeight="1" x14ac:dyDescent="0.3">
      <c r="B7285" s="76" t="s">
        <v>2692</v>
      </c>
      <c r="C7285" s="77"/>
      <c r="D7285" s="20" t="str">
        <f>VLOOKUP($J7285,ASBVs!$A$2:$B$1041,2,FALSE)</f>
        <v>225862</v>
      </c>
      <c r="E7285" s="21"/>
      <c r="F7285" s="22" t="str">
        <f>VLOOKUP($J7285,ASBVs!$A$2:$J$1041,10,FALSE)</f>
        <v>Single</v>
      </c>
      <c r="G7285" s="78" t="str">
        <f>VLOOKUP($J7285,ASBVs!$A$2:$AX$1041,50,FALSE)</f>
        <v xml:space="preserve"> </v>
      </c>
      <c r="H7285" s="79"/>
      <c r="I7285" s="23" t="s">
        <v>2693</v>
      </c>
      <c r="J7285" s="24">
        <v>598</v>
      </c>
    </row>
    <row r="7286" spans="2:10" ht="12.6" customHeight="1" x14ac:dyDescent="0.3">
      <c r="B7286" s="25" t="s">
        <v>2694</v>
      </c>
      <c r="C7286" s="80" t="str">
        <f>VLOOKUP($J7285,ASBVs!$A$2:$H$1041,8,FALSE)</f>
        <v>206625</v>
      </c>
      <c r="D7286" s="80"/>
      <c r="E7286" s="81"/>
      <c r="F7286" s="26" t="s">
        <v>2639</v>
      </c>
      <c r="G7286" s="82">
        <f>VLOOKUP($J7285,ASBVs!$A$2:$I$1041,9,FALSE)</f>
        <v>44732</v>
      </c>
      <c r="H7286" s="83"/>
      <c r="I7286" s="83"/>
      <c r="J7286" s="84"/>
    </row>
    <row r="7287" spans="2:10" ht="12.6" customHeight="1" x14ac:dyDescent="0.3">
      <c r="B7287" s="27" t="s">
        <v>0</v>
      </c>
      <c r="C7287" s="28" t="s">
        <v>1</v>
      </c>
      <c r="D7287" s="28" t="s">
        <v>2</v>
      </c>
      <c r="E7287" s="28" t="s">
        <v>3</v>
      </c>
      <c r="F7287" s="27" t="s">
        <v>4</v>
      </c>
      <c r="G7287" s="28" t="s">
        <v>1093</v>
      </c>
      <c r="H7287" s="28" t="s">
        <v>1092</v>
      </c>
      <c r="I7287" s="28" t="s">
        <v>5</v>
      </c>
      <c r="J7287" s="28" t="s">
        <v>2652</v>
      </c>
    </row>
    <row r="7288" spans="2:10" ht="12.6" customHeight="1" x14ac:dyDescent="0.3">
      <c r="B7288" s="29">
        <f>VLOOKUP($J7285,ASBVs!$A$2:$AP$1041,11,FALSE)</f>
        <v>0.33</v>
      </c>
      <c r="C7288" s="29">
        <f>VLOOKUP($J7285,ASBVs!$A$2:$AP$1041,13,FALSE)</f>
        <v>9.1300000000000008</v>
      </c>
      <c r="D7288" s="29">
        <f>VLOOKUP($J7285,ASBVs!$A$2:$AP$1041,15,FALSE)</f>
        <v>13.39</v>
      </c>
      <c r="E7288" s="29">
        <f>VLOOKUP($J7285,ASBVs!$A$2:$AP$1041,17,FALSE)</f>
        <v>-0.02</v>
      </c>
      <c r="F7288" s="29">
        <f>VLOOKUP($J7285,ASBVs!$A$2:$AP$1041,19,FALSE)</f>
        <v>1.42</v>
      </c>
      <c r="G7288" s="39">
        <f>VLOOKUP($J7285,ASBVs!$A$2:$AP$1041,41,FALSE)</f>
        <v>0.37</v>
      </c>
      <c r="H7288" s="39">
        <f>VLOOKUP($J7285,ASBVs!$A$2:$AP$1041,39,FALSE)</f>
        <v>0.18</v>
      </c>
      <c r="I7288" s="29">
        <f>VLOOKUP($J7285,ASBVs!$A$2:$AP$1041,21,FALSE)</f>
        <v>0.33</v>
      </c>
      <c r="J7288" s="39">
        <f>VLOOKUP($J7285,ASBVs!$A$2:$AP$1041,31,FALSE)</f>
        <v>0.25</v>
      </c>
    </row>
    <row r="7289" spans="2:10" ht="12.6" customHeight="1" x14ac:dyDescent="0.3">
      <c r="B7289" s="29">
        <f>VLOOKUP($J7285,ASBVs!$A$2:$AP$1041,12,FALSE)</f>
        <v>64</v>
      </c>
      <c r="C7289" s="29">
        <f>VLOOKUP($J7285,ASBVs!$A$2:$AP$1041,14,FALSE)</f>
        <v>69</v>
      </c>
      <c r="D7289" s="29">
        <f>VLOOKUP($J7285,ASBVs!$A$2:$AP$1041,16,FALSE)</f>
        <v>55</v>
      </c>
      <c r="E7289" s="29">
        <f>VLOOKUP($J7285,ASBVs!$A$2:$AP$1041,18,FALSE)</f>
        <v>65</v>
      </c>
      <c r="F7289" s="29">
        <f>VLOOKUP($J7285,ASBVs!$A$2:$AP$1041,20,FALSE)</f>
        <v>65</v>
      </c>
      <c r="G7289" s="29">
        <f>VLOOKUP($J7285,ASBVs!$A$2:$AP$1041,42,FALSE)</f>
        <v>51</v>
      </c>
      <c r="H7289" s="29">
        <f>VLOOKUP($J7285,ASBVs!$A$2:$AP$1041,40,FALSE)</f>
        <v>42</v>
      </c>
      <c r="I7289" s="29">
        <f>VLOOKUP($J7285,ASBVs!$A$2:$AP$1041,22,FALSE)</f>
        <v>52</v>
      </c>
      <c r="J7289" s="29">
        <f>VLOOKUP($J7285,ASBVs!$A$2:$AP$1041,32,FALSE)</f>
        <v>50</v>
      </c>
    </row>
    <row r="7290" spans="2:10" ht="12.6" customHeight="1" x14ac:dyDescent="0.3">
      <c r="B7290" s="31" t="s">
        <v>1089</v>
      </c>
      <c r="C7290" s="27" t="s">
        <v>1090</v>
      </c>
      <c r="D7290" s="27" t="s">
        <v>1091</v>
      </c>
      <c r="E7290" s="27" t="s">
        <v>8</v>
      </c>
      <c r="F7290" s="27" t="s">
        <v>6</v>
      </c>
      <c r="G7290" s="27" t="s">
        <v>7</v>
      </c>
      <c r="H7290" s="27" t="s">
        <v>2638</v>
      </c>
      <c r="I7290" s="85" t="s">
        <v>2700</v>
      </c>
      <c r="J7290" s="86"/>
    </row>
    <row r="7291" spans="2:10" ht="12.6" customHeight="1" x14ac:dyDescent="0.3">
      <c r="B7291" s="30">
        <f>VLOOKUP($J7285,ASBVs!$A$2:$AP$1041,33,FALSE)</f>
        <v>0.04</v>
      </c>
      <c r="C7291" s="30">
        <f>VLOOKUP($J7285,ASBVs!$A$2:$AP$1041,35,FALSE)</f>
        <v>0.13</v>
      </c>
      <c r="D7291" s="30">
        <f>VLOOKUP($J7285,ASBVs!$A$2:$AP$1041,37,FALSE)</f>
        <v>0.02</v>
      </c>
      <c r="E7291" s="32">
        <f>VLOOKUP($J7285,ASBVs!$A$2:$AP$1041,29,FALSE)</f>
        <v>4.75</v>
      </c>
      <c r="F7291" s="32">
        <f>VLOOKUP($J7285,ASBVs!$A$2:$AP$1041,23,FALSE)</f>
        <v>-0.2</v>
      </c>
      <c r="G7291" s="32">
        <f>VLOOKUP($J7285,ASBVs!$A$2:$AP$1041,25,FALSE)</f>
        <v>4.22</v>
      </c>
      <c r="H7291" s="32">
        <f>VLOOKUP($J7285,ASBVs!$A$2:$AP$1041,27,FALSE)</f>
        <v>1.9</v>
      </c>
      <c r="I7291" s="86"/>
      <c r="J7291" s="86"/>
    </row>
    <row r="7292" spans="2:10" ht="12.6" customHeight="1" x14ac:dyDescent="0.3">
      <c r="B7292" s="33">
        <f>VLOOKUP($J7285,ASBVs!$A$2:$AP$1041,34,FALSE)</f>
        <v>37</v>
      </c>
      <c r="C7292" s="33">
        <f>VLOOKUP($J7285,ASBVs!$A$2:$AP$1041,36,FALSE)</f>
        <v>45</v>
      </c>
      <c r="D7292" s="33">
        <f>VLOOKUP($J7285,ASBVs!$A$2:$AP$1041,38,FALSE)</f>
        <v>31</v>
      </c>
      <c r="E7292" s="33">
        <f>VLOOKUP($J7285,ASBVs!$A$2:$AP$1041,30,FALSE)</f>
        <v>58</v>
      </c>
      <c r="F7292" s="33">
        <f>VLOOKUP($J7285,ASBVs!$A$2:$AP$1041,24,FALSE)</f>
        <v>43</v>
      </c>
      <c r="G7292" s="33">
        <f>VLOOKUP($J7285,ASBVs!$A$2:$AP$1041,26,FALSE)</f>
        <v>43</v>
      </c>
      <c r="H7292" s="33">
        <f>VLOOKUP($J7285,ASBVs!$A$2:$AP$1041,28,FALSE)</f>
        <v>48</v>
      </c>
      <c r="I7292" s="99">
        <f>VLOOKUP($J7285,ASBVs!$A$2:$AQ$1041,43,FALSE)</f>
        <v>9.4600000000000009</v>
      </c>
      <c r="J7292" s="79"/>
    </row>
    <row r="7293" spans="2:10" ht="12.6" customHeight="1" x14ac:dyDescent="0.3">
      <c r="B7293" s="87" t="s">
        <v>2695</v>
      </c>
      <c r="C7293" s="88"/>
      <c r="D7293" s="89" t="s">
        <v>2699</v>
      </c>
      <c r="E7293" s="90"/>
      <c r="F7293" s="91" t="str">
        <f>VLOOKUP($J7285,ASBVs!$A$2:$F$1041,6,FALSE)</f>
        <v xml:space="preserve"> </v>
      </c>
      <c r="G7293" s="34" t="s">
        <v>2669</v>
      </c>
      <c r="H7293" s="35" t="str">
        <f>VLOOKUP($J7285,ASBVs!$A$2:$AU$1041,46,FALSE)</f>
        <v>2</v>
      </c>
      <c r="I7293" s="34" t="s">
        <v>2670</v>
      </c>
      <c r="J7293" s="35" t="str">
        <f>VLOOKUP($J7285,ASBVs!$A$2:$AU$1041,47,FALSE)</f>
        <v>3</v>
      </c>
    </row>
    <row r="7294" spans="2:10" ht="12.6" customHeight="1" x14ac:dyDescent="0.3">
      <c r="B7294" s="93">
        <f>VLOOKUP($J7285,ASBVs!$A$2:$AS$1041,45,FALSE)</f>
        <v>123.83</v>
      </c>
      <c r="C7294" s="94"/>
      <c r="D7294" s="93">
        <f>VLOOKUP($J7285,ASBVs!$A$2:$AS$1041,44,FALSE)</f>
        <v>154.87</v>
      </c>
      <c r="E7294" s="94"/>
      <c r="F7294" s="92"/>
      <c r="G7294" s="34" t="s">
        <v>2671</v>
      </c>
      <c r="H7294" s="35" t="str">
        <f>VLOOKUP($J7285,ASBVs!$A$2:$AW$1041,48,FALSE)</f>
        <v>2</v>
      </c>
      <c r="I7294" s="34" t="s">
        <v>2672</v>
      </c>
      <c r="J7294" s="35">
        <f>VLOOKUP($J7285,ASBVs!$A$2:$AW$1041,49,FALSE)</f>
        <v>4</v>
      </c>
    </row>
    <row r="7295" spans="2:10" ht="12.6" customHeight="1" x14ac:dyDescent="0.3">
      <c r="B7295" s="36" t="s">
        <v>2696</v>
      </c>
      <c r="C7295" s="95" t="str">
        <f>VLOOKUP($J7285,ASBVs!$A$2:$E$1041,5,FALSE)</f>
        <v xml:space="preserve">Individual </v>
      </c>
      <c r="D7295" s="96"/>
      <c r="E7295" s="97" t="s">
        <v>2697</v>
      </c>
      <c r="F7295" s="98"/>
      <c r="G7295" s="74"/>
      <c r="H7295" s="75"/>
      <c r="I7295" s="37" t="s">
        <v>2698</v>
      </c>
      <c r="J7295" s="38"/>
    </row>
    <row r="7297" spans="2:10" ht="12.6" customHeight="1" x14ac:dyDescent="0.3">
      <c r="B7297" s="76" t="s">
        <v>2692</v>
      </c>
      <c r="C7297" s="77"/>
      <c r="D7297" s="20" t="str">
        <f>VLOOKUP($J7297,ASBVs!$A$2:$B$1041,2,FALSE)</f>
        <v>225336</v>
      </c>
      <c r="E7297" s="21"/>
      <c r="F7297" s="22" t="str">
        <f>VLOOKUP($J7297,ASBVs!$A$2:$J$1041,10,FALSE)</f>
        <v>Twin</v>
      </c>
      <c r="G7297" s="78" t="str">
        <f>VLOOKUP($J7297,ASBVs!$A$2:$AX$1041,50,FALSE)</f>
        <v xml:space="preserve"> </v>
      </c>
      <c r="H7297" s="79"/>
      <c r="I7297" s="23" t="s">
        <v>2693</v>
      </c>
      <c r="J7297" s="24">
        <v>599</v>
      </c>
    </row>
    <row r="7298" spans="2:10" ht="12.6" customHeight="1" x14ac:dyDescent="0.3">
      <c r="B7298" s="25" t="s">
        <v>2694</v>
      </c>
      <c r="C7298" s="80" t="str">
        <f>VLOOKUP($J7297,ASBVs!$A$2:$H$1041,8,FALSE)</f>
        <v>214314</v>
      </c>
      <c r="D7298" s="80"/>
      <c r="E7298" s="81"/>
      <c r="F7298" s="26" t="s">
        <v>2639</v>
      </c>
      <c r="G7298" s="82">
        <f>VLOOKUP($J7297,ASBVs!$A$2:$I$1041,9,FALSE)</f>
        <v>44723</v>
      </c>
      <c r="H7298" s="83"/>
      <c r="I7298" s="83"/>
      <c r="J7298" s="84"/>
    </row>
    <row r="7299" spans="2:10" ht="12.6" customHeight="1" x14ac:dyDescent="0.3">
      <c r="B7299" s="27" t="s">
        <v>0</v>
      </c>
      <c r="C7299" s="28" t="s">
        <v>1</v>
      </c>
      <c r="D7299" s="28" t="s">
        <v>2</v>
      </c>
      <c r="E7299" s="28" t="s">
        <v>3</v>
      </c>
      <c r="F7299" s="27" t="s">
        <v>4</v>
      </c>
      <c r="G7299" s="28" t="s">
        <v>1093</v>
      </c>
      <c r="H7299" s="28" t="s">
        <v>1092</v>
      </c>
      <c r="I7299" s="28" t="s">
        <v>5</v>
      </c>
      <c r="J7299" s="28" t="s">
        <v>2652</v>
      </c>
    </row>
    <row r="7300" spans="2:10" ht="12.6" customHeight="1" x14ac:dyDescent="0.3">
      <c r="B7300" s="29">
        <f>VLOOKUP($J7297,ASBVs!$A$2:$AP$1041,11,FALSE)</f>
        <v>0.49</v>
      </c>
      <c r="C7300" s="29">
        <f>VLOOKUP($J7297,ASBVs!$A$2:$AP$1041,13,FALSE)</f>
        <v>8.56</v>
      </c>
      <c r="D7300" s="29">
        <f>VLOOKUP($J7297,ASBVs!$A$2:$AP$1041,15,FALSE)</f>
        <v>15.04</v>
      </c>
      <c r="E7300" s="29">
        <f>VLOOKUP($J7297,ASBVs!$A$2:$AP$1041,17,FALSE)</f>
        <v>1.28</v>
      </c>
      <c r="F7300" s="29">
        <f>VLOOKUP($J7297,ASBVs!$A$2:$AP$1041,19,FALSE)</f>
        <v>2.35</v>
      </c>
      <c r="G7300" s="39">
        <f>VLOOKUP($J7297,ASBVs!$A$2:$AP$1041,41,FALSE)</f>
        <v>0.28999999999999998</v>
      </c>
      <c r="H7300" s="39">
        <f>VLOOKUP($J7297,ASBVs!$A$2:$AP$1041,39,FALSE)</f>
        <v>0.25</v>
      </c>
      <c r="I7300" s="29">
        <f>VLOOKUP($J7297,ASBVs!$A$2:$AP$1041,21,FALSE)</f>
        <v>0.65</v>
      </c>
      <c r="J7300" s="39">
        <f>VLOOKUP($J7297,ASBVs!$A$2:$AP$1041,31,FALSE)</f>
        <v>0.19</v>
      </c>
    </row>
    <row r="7301" spans="2:10" ht="12.6" customHeight="1" x14ac:dyDescent="0.3">
      <c r="B7301" s="29">
        <f>VLOOKUP($J7297,ASBVs!$A$2:$AP$1041,12,FALSE)</f>
        <v>66</v>
      </c>
      <c r="C7301" s="29">
        <f>VLOOKUP($J7297,ASBVs!$A$2:$AP$1041,14,FALSE)</f>
        <v>70</v>
      </c>
      <c r="D7301" s="29">
        <f>VLOOKUP($J7297,ASBVs!$A$2:$AP$1041,16,FALSE)</f>
        <v>61</v>
      </c>
      <c r="E7301" s="29">
        <f>VLOOKUP($J7297,ASBVs!$A$2:$AP$1041,18,FALSE)</f>
        <v>63</v>
      </c>
      <c r="F7301" s="29">
        <f>VLOOKUP($J7297,ASBVs!$A$2:$AP$1041,20,FALSE)</f>
        <v>64</v>
      </c>
      <c r="G7301" s="29">
        <f>VLOOKUP($J7297,ASBVs!$A$2:$AP$1041,42,FALSE)</f>
        <v>51</v>
      </c>
      <c r="H7301" s="29">
        <f>VLOOKUP($J7297,ASBVs!$A$2:$AP$1041,40,FALSE)</f>
        <v>44</v>
      </c>
      <c r="I7301" s="29">
        <f>VLOOKUP($J7297,ASBVs!$A$2:$AP$1041,22,FALSE)</f>
        <v>57</v>
      </c>
      <c r="J7301" s="29">
        <f>VLOOKUP($J7297,ASBVs!$A$2:$AP$1041,32,FALSE)</f>
        <v>49</v>
      </c>
    </row>
    <row r="7302" spans="2:10" ht="12.6" customHeight="1" x14ac:dyDescent="0.3">
      <c r="B7302" s="31" t="s">
        <v>1089</v>
      </c>
      <c r="C7302" s="27" t="s">
        <v>1090</v>
      </c>
      <c r="D7302" s="27" t="s">
        <v>1091</v>
      </c>
      <c r="E7302" s="27" t="s">
        <v>8</v>
      </c>
      <c r="F7302" s="27" t="s">
        <v>6</v>
      </c>
      <c r="G7302" s="27" t="s">
        <v>7</v>
      </c>
      <c r="H7302" s="27" t="s">
        <v>2638</v>
      </c>
      <c r="I7302" s="85" t="s">
        <v>2700</v>
      </c>
      <c r="J7302" s="86"/>
    </row>
    <row r="7303" spans="2:10" ht="12.6" customHeight="1" x14ac:dyDescent="0.3">
      <c r="B7303" s="30">
        <f>VLOOKUP($J7297,ASBVs!$A$2:$AP$1041,33,FALSE)</f>
        <v>0.04</v>
      </c>
      <c r="C7303" s="30">
        <f>VLOOKUP($J7297,ASBVs!$A$2:$AP$1041,35,FALSE)</f>
        <v>0.21</v>
      </c>
      <c r="D7303" s="30">
        <f>VLOOKUP($J7297,ASBVs!$A$2:$AP$1041,37,FALSE)</f>
        <v>0.02</v>
      </c>
      <c r="E7303" s="32">
        <f>VLOOKUP($J7297,ASBVs!$A$2:$AP$1041,29,FALSE)</f>
        <v>3.41</v>
      </c>
      <c r="F7303" s="32">
        <f>VLOOKUP($J7297,ASBVs!$A$2:$AP$1041,23,FALSE)</f>
        <v>-0.24</v>
      </c>
      <c r="G7303" s="32">
        <f>VLOOKUP($J7297,ASBVs!$A$2:$AP$1041,25,FALSE)</f>
        <v>1.32</v>
      </c>
      <c r="H7303" s="32">
        <f>VLOOKUP($J7297,ASBVs!$A$2:$AP$1041,27,FALSE)</f>
        <v>2.08</v>
      </c>
      <c r="I7303" s="86"/>
      <c r="J7303" s="86"/>
    </row>
    <row r="7304" spans="2:10" ht="12.6" customHeight="1" x14ac:dyDescent="0.3">
      <c r="B7304" s="33">
        <f>VLOOKUP($J7297,ASBVs!$A$2:$AP$1041,34,FALSE)</f>
        <v>38</v>
      </c>
      <c r="C7304" s="33">
        <f>VLOOKUP($J7297,ASBVs!$A$2:$AP$1041,36,FALSE)</f>
        <v>47</v>
      </c>
      <c r="D7304" s="33">
        <f>VLOOKUP($J7297,ASBVs!$A$2:$AP$1041,38,FALSE)</f>
        <v>32</v>
      </c>
      <c r="E7304" s="33">
        <f>VLOOKUP($J7297,ASBVs!$A$2:$AP$1041,30,FALSE)</f>
        <v>59</v>
      </c>
      <c r="F7304" s="33">
        <f>VLOOKUP($J7297,ASBVs!$A$2:$AP$1041,24,FALSE)</f>
        <v>47</v>
      </c>
      <c r="G7304" s="33">
        <f>VLOOKUP($J7297,ASBVs!$A$2:$AP$1041,26,FALSE)</f>
        <v>46</v>
      </c>
      <c r="H7304" s="33">
        <f>VLOOKUP($J7297,ASBVs!$A$2:$AP$1041,28,FALSE)</f>
        <v>50</v>
      </c>
      <c r="I7304" s="99">
        <f>VLOOKUP($J7297,ASBVs!$A$2:$AQ$1041,43,FALSE)</f>
        <v>9.2100000000000009</v>
      </c>
      <c r="J7304" s="79"/>
    </row>
    <row r="7305" spans="2:10" ht="12.6" customHeight="1" x14ac:dyDescent="0.3">
      <c r="B7305" s="87" t="s">
        <v>2695</v>
      </c>
      <c r="C7305" s="88"/>
      <c r="D7305" s="89" t="s">
        <v>2699</v>
      </c>
      <c r="E7305" s="90"/>
      <c r="F7305" s="91" t="str">
        <f>VLOOKUP($J7297,ASBVs!$A$2:$F$1041,6,FALSE)</f>
        <v xml:space="preserve"> </v>
      </c>
      <c r="G7305" s="34" t="s">
        <v>2669</v>
      </c>
      <c r="H7305" s="35" t="str">
        <f>VLOOKUP($J7297,ASBVs!$A$2:$AU$1041,46,FALSE)</f>
        <v>2</v>
      </c>
      <c r="I7305" s="34" t="s">
        <v>2670</v>
      </c>
      <c r="J7305" s="35" t="str">
        <f>VLOOKUP($J7297,ASBVs!$A$2:$AU$1041,47,FALSE)</f>
        <v>2</v>
      </c>
    </row>
    <row r="7306" spans="2:10" ht="12.6" customHeight="1" x14ac:dyDescent="0.3">
      <c r="B7306" s="93">
        <f>VLOOKUP($J7297,ASBVs!$A$2:$AS$1041,45,FALSE)</f>
        <v>122.86</v>
      </c>
      <c r="C7306" s="94"/>
      <c r="D7306" s="93">
        <f>VLOOKUP($J7297,ASBVs!$A$2:$AS$1041,44,FALSE)</f>
        <v>161.75</v>
      </c>
      <c r="E7306" s="94"/>
      <c r="F7306" s="92"/>
      <c r="G7306" s="34" t="s">
        <v>2671</v>
      </c>
      <c r="H7306" s="35" t="str">
        <f>VLOOKUP($J7297,ASBVs!$A$2:$AW$1041,48,FALSE)</f>
        <v>2</v>
      </c>
      <c r="I7306" s="34" t="s">
        <v>2672</v>
      </c>
      <c r="J7306" s="35">
        <f>VLOOKUP($J7297,ASBVs!$A$2:$AW$1041,49,FALSE)</f>
        <v>2</v>
      </c>
    </row>
    <row r="7307" spans="2:10" ht="12.6" customHeight="1" x14ac:dyDescent="0.3">
      <c r="B7307" s="36" t="s">
        <v>2696</v>
      </c>
      <c r="C7307" s="95" t="str">
        <f>VLOOKUP($J7297,ASBVs!$A$2:$E$1041,5,FALSE)</f>
        <v xml:space="preserve">Individual </v>
      </c>
      <c r="D7307" s="96"/>
      <c r="E7307" s="97" t="s">
        <v>2697</v>
      </c>
      <c r="F7307" s="98"/>
      <c r="G7307" s="74"/>
      <c r="H7307" s="75"/>
      <c r="I7307" s="37" t="s">
        <v>2698</v>
      </c>
      <c r="J7307" s="38"/>
    </row>
    <row r="7309" spans="2:10" ht="12.6" customHeight="1" x14ac:dyDescent="0.3">
      <c r="B7309" s="76" t="s">
        <v>2692</v>
      </c>
      <c r="C7309" s="77"/>
      <c r="D7309" s="20" t="str">
        <f>VLOOKUP($J7309,ASBVs!$A$2:$B$1041,2,FALSE)</f>
        <v>226699</v>
      </c>
      <c r="E7309" s="21"/>
      <c r="F7309" s="22" t="str">
        <f>VLOOKUP($J7309,ASBVs!$A$2:$J$1041,10,FALSE)</f>
        <v>Single</v>
      </c>
      <c r="G7309" s="78" t="str">
        <f>VLOOKUP($J7309,ASBVs!$A$2:$AX$1041,50,FALSE)</f>
        <v xml:space="preserve"> </v>
      </c>
      <c r="H7309" s="79"/>
      <c r="I7309" s="23" t="s">
        <v>2693</v>
      </c>
      <c r="J7309" s="24">
        <v>600</v>
      </c>
    </row>
    <row r="7310" spans="2:10" ht="12.6" customHeight="1" x14ac:dyDescent="0.3">
      <c r="B7310" s="25" t="s">
        <v>2694</v>
      </c>
      <c r="C7310" s="80" t="str">
        <f>VLOOKUP($J7309,ASBVs!$A$2:$H$1041,8,FALSE)</f>
        <v>217469</v>
      </c>
      <c r="D7310" s="80"/>
      <c r="E7310" s="81"/>
      <c r="F7310" s="26" t="s">
        <v>2639</v>
      </c>
      <c r="G7310" s="82">
        <f>VLOOKUP($J7309,ASBVs!$A$2:$I$1041,9,FALSE)</f>
        <v>44737</v>
      </c>
      <c r="H7310" s="83"/>
      <c r="I7310" s="83"/>
      <c r="J7310" s="84"/>
    </row>
    <row r="7311" spans="2:10" ht="12.6" customHeight="1" x14ac:dyDescent="0.3">
      <c r="B7311" s="27" t="s">
        <v>0</v>
      </c>
      <c r="C7311" s="28" t="s">
        <v>1</v>
      </c>
      <c r="D7311" s="28" t="s">
        <v>2</v>
      </c>
      <c r="E7311" s="28" t="s">
        <v>3</v>
      </c>
      <c r="F7311" s="27" t="s">
        <v>4</v>
      </c>
      <c r="G7311" s="28" t="s">
        <v>1093</v>
      </c>
      <c r="H7311" s="28" t="s">
        <v>1092</v>
      </c>
      <c r="I7311" s="28" t="s">
        <v>5</v>
      </c>
      <c r="J7311" s="28" t="s">
        <v>2652</v>
      </c>
    </row>
    <row r="7312" spans="2:10" ht="12.6" customHeight="1" x14ac:dyDescent="0.3">
      <c r="B7312" s="29">
        <f>VLOOKUP($J7309,ASBVs!$A$2:$AP$1041,11,FALSE)</f>
        <v>0.63</v>
      </c>
      <c r="C7312" s="29">
        <f>VLOOKUP($J7309,ASBVs!$A$2:$AP$1041,13,FALSE)</f>
        <v>9.84</v>
      </c>
      <c r="D7312" s="29">
        <f>VLOOKUP($J7309,ASBVs!$A$2:$AP$1041,15,FALSE)</f>
        <v>16.38</v>
      </c>
      <c r="E7312" s="29">
        <f>VLOOKUP($J7309,ASBVs!$A$2:$AP$1041,17,FALSE)</f>
        <v>-0.22</v>
      </c>
      <c r="F7312" s="29">
        <f>VLOOKUP($J7309,ASBVs!$A$2:$AP$1041,19,FALSE)</f>
        <v>1.59</v>
      </c>
      <c r="G7312" s="39">
        <f>VLOOKUP($J7309,ASBVs!$A$2:$AP$1041,41,FALSE)</f>
        <v>0.44</v>
      </c>
      <c r="H7312" s="39">
        <f>VLOOKUP($J7309,ASBVs!$A$2:$AP$1041,39,FALSE)</f>
        <v>0.19</v>
      </c>
      <c r="I7312" s="29">
        <f>VLOOKUP($J7309,ASBVs!$A$2:$AP$1041,21,FALSE)</f>
        <v>0.45</v>
      </c>
      <c r="J7312" s="39">
        <f>VLOOKUP($J7309,ASBVs!$A$2:$AP$1041,31,FALSE)</f>
        <v>0.28000000000000003</v>
      </c>
    </row>
    <row r="7313" spans="2:10" ht="12.6" customHeight="1" x14ac:dyDescent="0.3">
      <c r="B7313" s="29">
        <f>VLOOKUP($J7309,ASBVs!$A$2:$AP$1041,12,FALSE)</f>
        <v>63</v>
      </c>
      <c r="C7313" s="29">
        <f>VLOOKUP($J7309,ASBVs!$A$2:$AP$1041,14,FALSE)</f>
        <v>67</v>
      </c>
      <c r="D7313" s="29">
        <f>VLOOKUP($J7309,ASBVs!$A$2:$AP$1041,16,FALSE)</f>
        <v>55</v>
      </c>
      <c r="E7313" s="29">
        <f>VLOOKUP($J7309,ASBVs!$A$2:$AP$1041,18,FALSE)</f>
        <v>61</v>
      </c>
      <c r="F7313" s="29">
        <f>VLOOKUP($J7309,ASBVs!$A$2:$AP$1041,20,FALSE)</f>
        <v>61</v>
      </c>
      <c r="G7313" s="29">
        <f>VLOOKUP($J7309,ASBVs!$A$2:$AP$1041,42,FALSE)</f>
        <v>48</v>
      </c>
      <c r="H7313" s="29">
        <f>VLOOKUP($J7309,ASBVs!$A$2:$AP$1041,40,FALSE)</f>
        <v>41</v>
      </c>
      <c r="I7313" s="29">
        <f>VLOOKUP($J7309,ASBVs!$A$2:$AP$1041,22,FALSE)</f>
        <v>49</v>
      </c>
      <c r="J7313" s="29">
        <f>VLOOKUP($J7309,ASBVs!$A$2:$AP$1041,32,FALSE)</f>
        <v>46</v>
      </c>
    </row>
    <row r="7314" spans="2:10" ht="12.6" customHeight="1" x14ac:dyDescent="0.3">
      <c r="B7314" s="31" t="s">
        <v>1089</v>
      </c>
      <c r="C7314" s="27" t="s">
        <v>1090</v>
      </c>
      <c r="D7314" s="27" t="s">
        <v>1091</v>
      </c>
      <c r="E7314" s="27" t="s">
        <v>8</v>
      </c>
      <c r="F7314" s="27" t="s">
        <v>6</v>
      </c>
      <c r="G7314" s="27" t="s">
        <v>7</v>
      </c>
      <c r="H7314" s="27" t="s">
        <v>2638</v>
      </c>
      <c r="I7314" s="85" t="s">
        <v>2700</v>
      </c>
      <c r="J7314" s="86"/>
    </row>
    <row r="7315" spans="2:10" ht="12.6" customHeight="1" x14ac:dyDescent="0.3">
      <c r="B7315" s="30">
        <f>VLOOKUP($J7309,ASBVs!$A$2:$AP$1041,33,FALSE)</f>
        <v>0.01</v>
      </c>
      <c r="C7315" s="30">
        <f>VLOOKUP($J7309,ASBVs!$A$2:$AP$1041,35,FALSE)</f>
        <v>0.23</v>
      </c>
      <c r="D7315" s="30">
        <f>VLOOKUP($J7309,ASBVs!$A$2:$AP$1041,37,FALSE)</f>
        <v>0.01</v>
      </c>
      <c r="E7315" s="32">
        <f>VLOOKUP($J7309,ASBVs!$A$2:$AP$1041,29,FALSE)</f>
        <v>4.91</v>
      </c>
      <c r="F7315" s="32">
        <f>VLOOKUP($J7309,ASBVs!$A$2:$AP$1041,23,FALSE)</f>
        <v>-0.16</v>
      </c>
      <c r="G7315" s="32">
        <f>VLOOKUP($J7309,ASBVs!$A$2:$AP$1041,25,FALSE)</f>
        <v>4.71</v>
      </c>
      <c r="H7315" s="32">
        <f>VLOOKUP($J7309,ASBVs!$A$2:$AP$1041,27,FALSE)</f>
        <v>2.12</v>
      </c>
      <c r="I7315" s="86"/>
      <c r="J7315" s="86"/>
    </row>
    <row r="7316" spans="2:10" ht="12.6" customHeight="1" x14ac:dyDescent="0.3">
      <c r="B7316" s="33">
        <f>VLOOKUP($J7309,ASBVs!$A$2:$AP$1041,34,FALSE)</f>
        <v>37</v>
      </c>
      <c r="C7316" s="33">
        <f>VLOOKUP($J7309,ASBVs!$A$2:$AP$1041,36,FALSE)</f>
        <v>44</v>
      </c>
      <c r="D7316" s="33">
        <f>VLOOKUP($J7309,ASBVs!$A$2:$AP$1041,38,FALSE)</f>
        <v>31</v>
      </c>
      <c r="E7316" s="33">
        <f>VLOOKUP($J7309,ASBVs!$A$2:$AP$1041,30,FALSE)</f>
        <v>57</v>
      </c>
      <c r="F7316" s="33">
        <f>VLOOKUP($J7309,ASBVs!$A$2:$AP$1041,24,FALSE)</f>
        <v>43</v>
      </c>
      <c r="G7316" s="33">
        <f>VLOOKUP($J7309,ASBVs!$A$2:$AP$1041,26,FALSE)</f>
        <v>43</v>
      </c>
      <c r="H7316" s="33">
        <f>VLOOKUP($J7309,ASBVs!$A$2:$AP$1041,28,FALSE)</f>
        <v>46</v>
      </c>
      <c r="I7316" s="99">
        <f>VLOOKUP($J7309,ASBVs!$A$2:$AQ$1041,43,FALSE)</f>
        <v>10.29</v>
      </c>
      <c r="J7316" s="79"/>
    </row>
    <row r="7317" spans="2:10" ht="12.6" customHeight="1" x14ac:dyDescent="0.3">
      <c r="B7317" s="87" t="s">
        <v>2695</v>
      </c>
      <c r="C7317" s="88"/>
      <c r="D7317" s="89" t="s">
        <v>2699</v>
      </c>
      <c r="E7317" s="90"/>
      <c r="F7317" s="91" t="str">
        <f>VLOOKUP($J7309,ASBVs!$A$2:$F$1041,6,FALSE)</f>
        <v xml:space="preserve"> </v>
      </c>
      <c r="G7317" s="34" t="s">
        <v>2669</v>
      </c>
      <c r="H7317" s="35" t="str">
        <f>VLOOKUP($J7309,ASBVs!$A$2:$AU$1041,46,FALSE)</f>
        <v>2</v>
      </c>
      <c r="I7317" s="34" t="s">
        <v>2670</v>
      </c>
      <c r="J7317" s="35" t="str">
        <f>VLOOKUP($J7309,ASBVs!$A$2:$AU$1041,47,FALSE)</f>
        <v>2</v>
      </c>
    </row>
    <row r="7318" spans="2:10" ht="12.6" customHeight="1" x14ac:dyDescent="0.3">
      <c r="B7318" s="93">
        <f>VLOOKUP($J7309,ASBVs!$A$2:$AS$1041,45,FALSE)</f>
        <v>124.88</v>
      </c>
      <c r="C7318" s="94"/>
      <c r="D7318" s="93">
        <f>VLOOKUP($J7309,ASBVs!$A$2:$AS$1041,44,FALSE)</f>
        <v>160.91</v>
      </c>
      <c r="E7318" s="94"/>
      <c r="F7318" s="92"/>
      <c r="G7318" s="34" t="s">
        <v>2671</v>
      </c>
      <c r="H7318" s="35" t="str">
        <f>VLOOKUP($J7309,ASBVs!$A$2:$AW$1041,48,FALSE)</f>
        <v>2</v>
      </c>
      <c r="I7318" s="34" t="s">
        <v>2672</v>
      </c>
      <c r="J7318" s="35">
        <f>VLOOKUP($J7309,ASBVs!$A$2:$AW$1041,49,FALSE)</f>
        <v>3</v>
      </c>
    </row>
    <row r="7319" spans="2:10" ht="12.6" customHeight="1" x14ac:dyDescent="0.3">
      <c r="B7319" s="36" t="s">
        <v>2696</v>
      </c>
      <c r="C7319" s="95" t="str">
        <f>VLOOKUP($J7309,ASBVs!$A$2:$E$1041,5,FALSE)</f>
        <v xml:space="preserve">Individual </v>
      </c>
      <c r="D7319" s="96"/>
      <c r="E7319" s="97" t="s">
        <v>2697</v>
      </c>
      <c r="F7319" s="98"/>
      <c r="G7319" s="74"/>
      <c r="H7319" s="75"/>
      <c r="I7319" s="37" t="s">
        <v>2698</v>
      </c>
      <c r="J7319" s="38"/>
    </row>
    <row r="7321" spans="2:10" ht="12.6" customHeight="1" x14ac:dyDescent="0.3">
      <c r="B7321" s="76" t="s">
        <v>2692</v>
      </c>
      <c r="C7321" s="77"/>
      <c r="D7321" s="20" t="str">
        <f>VLOOKUP($J7321,ASBVs!$A$2:$B$1041,2,FALSE)</f>
        <v>223049</v>
      </c>
      <c r="E7321" s="21"/>
      <c r="F7321" s="22" t="str">
        <f>VLOOKUP($J7321,ASBVs!$A$2:$J$1041,10,FALSE)</f>
        <v>Twin</v>
      </c>
      <c r="G7321" s="78" t="str">
        <f>VLOOKUP($J7321,ASBVs!$A$2:$AX$1041,50,FALSE)</f>
        <v xml:space="preserve"> </v>
      </c>
      <c r="H7321" s="79"/>
      <c r="I7321" s="23" t="s">
        <v>2693</v>
      </c>
      <c r="J7321" s="24">
        <v>601</v>
      </c>
    </row>
    <row r="7322" spans="2:10" ht="12.6" customHeight="1" x14ac:dyDescent="0.3">
      <c r="B7322" s="25" t="s">
        <v>2694</v>
      </c>
      <c r="C7322" s="80" t="str">
        <f>VLOOKUP($J7321,ASBVs!$A$2:$H$1041,8,FALSE)</f>
        <v>196104</v>
      </c>
      <c r="D7322" s="80"/>
      <c r="E7322" s="81"/>
      <c r="F7322" s="26" t="s">
        <v>2639</v>
      </c>
      <c r="G7322" s="82">
        <f>VLOOKUP($J7321,ASBVs!$A$2:$I$1041,9,FALSE)</f>
        <v>44682</v>
      </c>
      <c r="H7322" s="83"/>
      <c r="I7322" s="83"/>
      <c r="J7322" s="84"/>
    </row>
    <row r="7323" spans="2:10" ht="12.6" customHeight="1" x14ac:dyDescent="0.3">
      <c r="B7323" s="27" t="s">
        <v>0</v>
      </c>
      <c r="C7323" s="28" t="s">
        <v>1</v>
      </c>
      <c r="D7323" s="28" t="s">
        <v>2</v>
      </c>
      <c r="E7323" s="28" t="s">
        <v>3</v>
      </c>
      <c r="F7323" s="27" t="s">
        <v>4</v>
      </c>
      <c r="G7323" s="28" t="s">
        <v>1093</v>
      </c>
      <c r="H7323" s="28" t="s">
        <v>1092</v>
      </c>
      <c r="I7323" s="28" t="s">
        <v>5</v>
      </c>
      <c r="J7323" s="28" t="s">
        <v>2652</v>
      </c>
    </row>
    <row r="7324" spans="2:10" ht="12.6" customHeight="1" x14ac:dyDescent="0.3">
      <c r="B7324" s="29">
        <f>VLOOKUP($J7321,ASBVs!$A$2:$AP$1041,11,FALSE)</f>
        <v>0.66</v>
      </c>
      <c r="C7324" s="29">
        <f>VLOOKUP($J7321,ASBVs!$A$2:$AP$1041,13,FALSE)</f>
        <v>10.31</v>
      </c>
      <c r="D7324" s="29">
        <f>VLOOKUP($J7321,ASBVs!$A$2:$AP$1041,15,FALSE)</f>
        <v>17.149999999999999</v>
      </c>
      <c r="E7324" s="29">
        <f>VLOOKUP($J7321,ASBVs!$A$2:$AP$1041,17,FALSE)</f>
        <v>1E-3</v>
      </c>
      <c r="F7324" s="29">
        <f>VLOOKUP($J7321,ASBVs!$A$2:$AP$1041,19,FALSE)</f>
        <v>1.38</v>
      </c>
      <c r="G7324" s="39">
        <f>VLOOKUP($J7321,ASBVs!$A$2:$AP$1041,41,FALSE)</f>
        <v>0.53</v>
      </c>
      <c r="H7324" s="39">
        <f>VLOOKUP($J7321,ASBVs!$A$2:$AP$1041,39,FALSE)</f>
        <v>0.21</v>
      </c>
      <c r="I7324" s="29">
        <f>VLOOKUP($J7321,ASBVs!$A$2:$AP$1041,21,FALSE)</f>
        <v>-0.31</v>
      </c>
      <c r="J7324" s="39">
        <f>VLOOKUP($J7321,ASBVs!$A$2:$AP$1041,31,FALSE)</f>
        <v>0.34</v>
      </c>
    </row>
    <row r="7325" spans="2:10" ht="12.6" customHeight="1" x14ac:dyDescent="0.3">
      <c r="B7325" s="29">
        <f>VLOOKUP($J7321,ASBVs!$A$2:$AP$1041,12,FALSE)</f>
        <v>68</v>
      </c>
      <c r="C7325" s="29">
        <f>VLOOKUP($J7321,ASBVs!$A$2:$AP$1041,14,FALSE)</f>
        <v>73</v>
      </c>
      <c r="D7325" s="29">
        <f>VLOOKUP($J7321,ASBVs!$A$2:$AP$1041,16,FALSE)</f>
        <v>64</v>
      </c>
      <c r="E7325" s="29">
        <f>VLOOKUP($J7321,ASBVs!$A$2:$AP$1041,18,FALSE)</f>
        <v>72</v>
      </c>
      <c r="F7325" s="29">
        <f>VLOOKUP($J7321,ASBVs!$A$2:$AP$1041,20,FALSE)</f>
        <v>70</v>
      </c>
      <c r="G7325" s="29">
        <f>VLOOKUP($J7321,ASBVs!$A$2:$AP$1041,42,FALSE)</f>
        <v>62</v>
      </c>
      <c r="H7325" s="29">
        <f>VLOOKUP($J7321,ASBVs!$A$2:$AP$1041,40,FALSE)</f>
        <v>52</v>
      </c>
      <c r="I7325" s="29">
        <f>VLOOKUP($J7321,ASBVs!$A$2:$AP$1041,22,FALSE)</f>
        <v>64</v>
      </c>
      <c r="J7325" s="29">
        <f>VLOOKUP($J7321,ASBVs!$A$2:$AP$1041,32,FALSE)</f>
        <v>60</v>
      </c>
    </row>
    <row r="7326" spans="2:10" ht="12.6" customHeight="1" x14ac:dyDescent="0.3">
      <c r="B7326" s="31" t="s">
        <v>1089</v>
      </c>
      <c r="C7326" s="27" t="s">
        <v>1090</v>
      </c>
      <c r="D7326" s="27" t="s">
        <v>1091</v>
      </c>
      <c r="E7326" s="27" t="s">
        <v>8</v>
      </c>
      <c r="F7326" s="27" t="s">
        <v>6</v>
      </c>
      <c r="G7326" s="27" t="s">
        <v>7</v>
      </c>
      <c r="H7326" s="27" t="s">
        <v>2638</v>
      </c>
      <c r="I7326" s="85" t="s">
        <v>2700</v>
      </c>
      <c r="J7326" s="86"/>
    </row>
    <row r="7327" spans="2:10" ht="12.6" customHeight="1" x14ac:dyDescent="0.3">
      <c r="B7327" s="30">
        <f>VLOOKUP($J7321,ASBVs!$A$2:$AP$1041,33,FALSE)</f>
        <v>0.02</v>
      </c>
      <c r="C7327" s="30">
        <f>VLOOKUP($J7321,ASBVs!$A$2:$AP$1041,35,FALSE)</f>
        <v>0.23</v>
      </c>
      <c r="D7327" s="30">
        <f>VLOOKUP($J7321,ASBVs!$A$2:$AP$1041,37,FALSE)</f>
        <v>0.02</v>
      </c>
      <c r="E7327" s="32">
        <f>VLOOKUP($J7321,ASBVs!$A$2:$AP$1041,29,FALSE)</f>
        <v>4.7300000000000004</v>
      </c>
      <c r="F7327" s="32">
        <f>VLOOKUP($J7321,ASBVs!$A$2:$AP$1041,23,FALSE)</f>
        <v>-0.17</v>
      </c>
      <c r="G7327" s="32">
        <f>VLOOKUP($J7321,ASBVs!$A$2:$AP$1041,25,FALSE)</f>
        <v>5.86</v>
      </c>
      <c r="H7327" s="32">
        <f>VLOOKUP($J7321,ASBVs!$A$2:$AP$1041,27,FALSE)</f>
        <v>1.74</v>
      </c>
      <c r="I7327" s="86"/>
      <c r="J7327" s="86"/>
    </row>
    <row r="7328" spans="2:10" ht="12.6" customHeight="1" x14ac:dyDescent="0.3">
      <c r="B7328" s="33">
        <f>VLOOKUP($J7321,ASBVs!$A$2:$AP$1041,34,FALSE)</f>
        <v>46</v>
      </c>
      <c r="C7328" s="33">
        <f>VLOOKUP($J7321,ASBVs!$A$2:$AP$1041,36,FALSE)</f>
        <v>55</v>
      </c>
      <c r="D7328" s="33">
        <f>VLOOKUP($J7321,ASBVs!$A$2:$AP$1041,38,FALSE)</f>
        <v>40</v>
      </c>
      <c r="E7328" s="33">
        <f>VLOOKUP($J7321,ASBVs!$A$2:$AP$1041,30,FALSE)</f>
        <v>64</v>
      </c>
      <c r="F7328" s="33">
        <f>VLOOKUP($J7321,ASBVs!$A$2:$AP$1041,24,FALSE)</f>
        <v>52</v>
      </c>
      <c r="G7328" s="33">
        <f>VLOOKUP($J7321,ASBVs!$A$2:$AP$1041,26,FALSE)</f>
        <v>51</v>
      </c>
      <c r="H7328" s="33">
        <f>VLOOKUP($J7321,ASBVs!$A$2:$AP$1041,28,FALSE)</f>
        <v>56</v>
      </c>
      <c r="I7328" s="99">
        <f>VLOOKUP($J7321,ASBVs!$A$2:$AQ$1041,43,FALSE)</f>
        <v>10</v>
      </c>
      <c r="J7328" s="79"/>
    </row>
    <row r="7329" spans="2:10" ht="12.6" customHeight="1" x14ac:dyDescent="0.3">
      <c r="B7329" s="87" t="s">
        <v>2695</v>
      </c>
      <c r="C7329" s="88"/>
      <c r="D7329" s="89" t="s">
        <v>2699</v>
      </c>
      <c r="E7329" s="90"/>
      <c r="F7329" s="91" t="str">
        <f>VLOOKUP($J7321,ASBVs!$A$2:$F$1041,6,FALSE)</f>
        <v xml:space="preserve"> </v>
      </c>
      <c r="G7329" s="34" t="s">
        <v>2669</v>
      </c>
      <c r="H7329" s="35" t="str">
        <f>VLOOKUP($J7321,ASBVs!$A$2:$AU$1041,46,FALSE)</f>
        <v>2</v>
      </c>
      <c r="I7329" s="34" t="s">
        <v>2670</v>
      </c>
      <c r="J7329" s="35" t="str">
        <f>VLOOKUP($J7321,ASBVs!$A$2:$AU$1041,47,FALSE)</f>
        <v>2</v>
      </c>
    </row>
    <row r="7330" spans="2:10" ht="12.6" customHeight="1" x14ac:dyDescent="0.3">
      <c r="B7330" s="93">
        <f>VLOOKUP($J7321,ASBVs!$A$2:$AS$1041,45,FALSE)</f>
        <v>124.78</v>
      </c>
      <c r="C7330" s="94"/>
      <c r="D7330" s="93">
        <f>VLOOKUP($J7321,ASBVs!$A$2:$AS$1041,44,FALSE)</f>
        <v>159.16999999999999</v>
      </c>
      <c r="E7330" s="94"/>
      <c r="F7330" s="92"/>
      <c r="G7330" s="34" t="s">
        <v>2671</v>
      </c>
      <c r="H7330" s="35" t="str">
        <f>VLOOKUP($J7321,ASBVs!$A$2:$AW$1041,48,FALSE)</f>
        <v>3</v>
      </c>
      <c r="I7330" s="34" t="s">
        <v>2672</v>
      </c>
      <c r="J7330" s="35">
        <f>VLOOKUP($J7321,ASBVs!$A$2:$AW$1041,49,FALSE)</f>
        <v>3</v>
      </c>
    </row>
    <row r="7331" spans="2:10" ht="12.6" customHeight="1" x14ac:dyDescent="0.3">
      <c r="B7331" s="36" t="s">
        <v>2696</v>
      </c>
      <c r="C7331" s="95" t="str">
        <f>VLOOKUP($J7321,ASBVs!$A$2:$E$1041,5,FALSE)</f>
        <v xml:space="preserve">Individual </v>
      </c>
      <c r="D7331" s="96"/>
      <c r="E7331" s="97" t="s">
        <v>2697</v>
      </c>
      <c r="F7331" s="98"/>
      <c r="G7331" s="74"/>
      <c r="H7331" s="75"/>
      <c r="I7331" s="37" t="s">
        <v>2698</v>
      </c>
      <c r="J7331" s="38"/>
    </row>
    <row r="7333" spans="2:10" ht="12.6" customHeight="1" x14ac:dyDescent="0.3">
      <c r="B7333" s="76" t="s">
        <v>2692</v>
      </c>
      <c r="C7333" s="77"/>
      <c r="D7333" s="20" t="str">
        <f>VLOOKUP($J7333,ASBVs!$A$2:$B$1041,2,FALSE)</f>
        <v>223938</v>
      </c>
      <c r="E7333" s="21"/>
      <c r="F7333" s="22" t="str">
        <f>VLOOKUP($J7333,ASBVs!$A$2:$J$1041,10,FALSE)</f>
        <v>Single</v>
      </c>
      <c r="G7333" s="78" t="str">
        <f>VLOOKUP($J7333,ASBVs!$A$2:$AX$1041,50,FALSE)</f>
        <v xml:space="preserve"> </v>
      </c>
      <c r="H7333" s="79"/>
      <c r="I7333" s="23" t="s">
        <v>2693</v>
      </c>
      <c r="J7333" s="24">
        <v>602</v>
      </c>
    </row>
    <row r="7334" spans="2:10" ht="12.6" customHeight="1" x14ac:dyDescent="0.3">
      <c r="B7334" s="25" t="s">
        <v>2694</v>
      </c>
      <c r="C7334" s="80" t="str">
        <f>VLOOKUP($J7333,ASBVs!$A$2:$H$1041,8,FALSE)</f>
        <v>193431</v>
      </c>
      <c r="D7334" s="80"/>
      <c r="E7334" s="81"/>
      <c r="F7334" s="26" t="s">
        <v>2639</v>
      </c>
      <c r="G7334" s="82">
        <f>VLOOKUP($J7333,ASBVs!$A$2:$I$1041,9,FALSE)</f>
        <v>44705</v>
      </c>
      <c r="H7334" s="83"/>
      <c r="I7334" s="83"/>
      <c r="J7334" s="84"/>
    </row>
    <row r="7335" spans="2:10" ht="12.6" customHeight="1" x14ac:dyDescent="0.3">
      <c r="B7335" s="27" t="s">
        <v>0</v>
      </c>
      <c r="C7335" s="28" t="s">
        <v>1</v>
      </c>
      <c r="D7335" s="28" t="s">
        <v>2</v>
      </c>
      <c r="E7335" s="28" t="s">
        <v>3</v>
      </c>
      <c r="F7335" s="27" t="s">
        <v>4</v>
      </c>
      <c r="G7335" s="28" t="s">
        <v>1093</v>
      </c>
      <c r="H7335" s="28" t="s">
        <v>1092</v>
      </c>
      <c r="I7335" s="28" t="s">
        <v>5</v>
      </c>
      <c r="J7335" s="28" t="s">
        <v>2652</v>
      </c>
    </row>
    <row r="7336" spans="2:10" ht="12.6" customHeight="1" x14ac:dyDescent="0.3">
      <c r="B7336" s="29">
        <f>VLOOKUP($J7333,ASBVs!$A$2:$AP$1041,11,FALSE)</f>
        <v>0.21</v>
      </c>
      <c r="C7336" s="29">
        <f>VLOOKUP($J7333,ASBVs!$A$2:$AP$1041,13,FALSE)</f>
        <v>7.47</v>
      </c>
      <c r="D7336" s="29">
        <f>VLOOKUP($J7333,ASBVs!$A$2:$AP$1041,15,FALSE)</f>
        <v>10.41</v>
      </c>
      <c r="E7336" s="29">
        <f>VLOOKUP($J7333,ASBVs!$A$2:$AP$1041,17,FALSE)</f>
        <v>0.57999999999999996</v>
      </c>
      <c r="F7336" s="29">
        <f>VLOOKUP($J7333,ASBVs!$A$2:$AP$1041,19,FALSE)</f>
        <v>2.4900000000000002</v>
      </c>
      <c r="G7336" s="39">
        <f>VLOOKUP($J7333,ASBVs!$A$2:$AP$1041,41,FALSE)</f>
        <v>0.37</v>
      </c>
      <c r="H7336" s="39">
        <f>VLOOKUP($J7333,ASBVs!$A$2:$AP$1041,39,FALSE)</f>
        <v>0.21</v>
      </c>
      <c r="I7336" s="29">
        <f>VLOOKUP($J7333,ASBVs!$A$2:$AP$1041,21,FALSE)</f>
        <v>0.28000000000000003</v>
      </c>
      <c r="J7336" s="39">
        <f>VLOOKUP($J7333,ASBVs!$A$2:$AP$1041,31,FALSE)</f>
        <v>0.26</v>
      </c>
    </row>
    <row r="7337" spans="2:10" ht="12.6" customHeight="1" x14ac:dyDescent="0.3">
      <c r="B7337" s="29">
        <f>VLOOKUP($J7333,ASBVs!$A$2:$AP$1041,12,FALSE)</f>
        <v>67</v>
      </c>
      <c r="C7337" s="29">
        <f>VLOOKUP($J7333,ASBVs!$A$2:$AP$1041,14,FALSE)</f>
        <v>70</v>
      </c>
      <c r="D7337" s="29">
        <f>VLOOKUP($J7333,ASBVs!$A$2:$AP$1041,16,FALSE)</f>
        <v>62</v>
      </c>
      <c r="E7337" s="29">
        <f>VLOOKUP($J7333,ASBVs!$A$2:$AP$1041,18,FALSE)</f>
        <v>67</v>
      </c>
      <c r="F7337" s="29">
        <f>VLOOKUP($J7333,ASBVs!$A$2:$AP$1041,20,FALSE)</f>
        <v>67</v>
      </c>
      <c r="G7337" s="29">
        <f>VLOOKUP($J7333,ASBVs!$A$2:$AP$1041,42,FALSE)</f>
        <v>58</v>
      </c>
      <c r="H7337" s="29">
        <f>VLOOKUP($J7333,ASBVs!$A$2:$AP$1041,40,FALSE)</f>
        <v>50</v>
      </c>
      <c r="I7337" s="29">
        <f>VLOOKUP($J7333,ASBVs!$A$2:$AP$1041,22,FALSE)</f>
        <v>61</v>
      </c>
      <c r="J7337" s="29">
        <f>VLOOKUP($J7333,ASBVs!$A$2:$AP$1041,32,FALSE)</f>
        <v>56</v>
      </c>
    </row>
    <row r="7338" spans="2:10" ht="12.6" customHeight="1" x14ac:dyDescent="0.3">
      <c r="B7338" s="31" t="s">
        <v>1089</v>
      </c>
      <c r="C7338" s="27" t="s">
        <v>1090</v>
      </c>
      <c r="D7338" s="27" t="s">
        <v>1091</v>
      </c>
      <c r="E7338" s="27" t="s">
        <v>8</v>
      </c>
      <c r="F7338" s="27" t="s">
        <v>6</v>
      </c>
      <c r="G7338" s="27" t="s">
        <v>7</v>
      </c>
      <c r="H7338" s="27" t="s">
        <v>2638</v>
      </c>
      <c r="I7338" s="85" t="s">
        <v>2700</v>
      </c>
      <c r="J7338" s="86"/>
    </row>
    <row r="7339" spans="2:10" ht="12.6" customHeight="1" x14ac:dyDescent="0.3">
      <c r="B7339" s="30">
        <f>VLOOKUP($J7333,ASBVs!$A$2:$AP$1041,33,FALSE)</f>
        <v>0.05</v>
      </c>
      <c r="C7339" s="30">
        <f>VLOOKUP($J7333,ASBVs!$A$2:$AP$1041,35,FALSE)</f>
        <v>0.12</v>
      </c>
      <c r="D7339" s="30">
        <f>VLOOKUP($J7333,ASBVs!$A$2:$AP$1041,37,FALSE)</f>
        <v>0.03</v>
      </c>
      <c r="E7339" s="32">
        <f>VLOOKUP($J7333,ASBVs!$A$2:$AP$1041,29,FALSE)</f>
        <v>4.34</v>
      </c>
      <c r="F7339" s="32">
        <f>VLOOKUP($J7333,ASBVs!$A$2:$AP$1041,23,FALSE)</f>
        <v>-0.22</v>
      </c>
      <c r="G7339" s="32">
        <f>VLOOKUP($J7333,ASBVs!$A$2:$AP$1041,25,FALSE)</f>
        <v>3.99</v>
      </c>
      <c r="H7339" s="32">
        <f>VLOOKUP($J7333,ASBVs!$A$2:$AP$1041,27,FALSE)</f>
        <v>2.11</v>
      </c>
      <c r="I7339" s="86"/>
      <c r="J7339" s="86"/>
    </row>
    <row r="7340" spans="2:10" ht="12.6" customHeight="1" x14ac:dyDescent="0.3">
      <c r="B7340" s="33">
        <f>VLOOKUP($J7333,ASBVs!$A$2:$AP$1041,34,FALSE)</f>
        <v>46</v>
      </c>
      <c r="C7340" s="33">
        <f>VLOOKUP($J7333,ASBVs!$A$2:$AP$1041,36,FALSE)</f>
        <v>53</v>
      </c>
      <c r="D7340" s="33">
        <f>VLOOKUP($J7333,ASBVs!$A$2:$AP$1041,38,FALSE)</f>
        <v>39</v>
      </c>
      <c r="E7340" s="33">
        <f>VLOOKUP($J7333,ASBVs!$A$2:$AP$1041,30,FALSE)</f>
        <v>62</v>
      </c>
      <c r="F7340" s="33">
        <f>VLOOKUP($J7333,ASBVs!$A$2:$AP$1041,24,FALSE)</f>
        <v>52</v>
      </c>
      <c r="G7340" s="33">
        <f>VLOOKUP($J7333,ASBVs!$A$2:$AP$1041,26,FALSE)</f>
        <v>51</v>
      </c>
      <c r="H7340" s="33">
        <f>VLOOKUP($J7333,ASBVs!$A$2:$AP$1041,28,FALSE)</f>
        <v>54</v>
      </c>
      <c r="I7340" s="99">
        <f>VLOOKUP($J7333,ASBVs!$A$2:$AQ$1041,43,FALSE)</f>
        <v>7.75</v>
      </c>
      <c r="J7340" s="79"/>
    </row>
    <row r="7341" spans="2:10" ht="12.6" customHeight="1" x14ac:dyDescent="0.3">
      <c r="B7341" s="87" t="s">
        <v>2695</v>
      </c>
      <c r="C7341" s="88"/>
      <c r="D7341" s="89" t="s">
        <v>2699</v>
      </c>
      <c r="E7341" s="90"/>
      <c r="F7341" s="91" t="str">
        <f>VLOOKUP($J7333,ASBVs!$A$2:$F$1041,6,FALSE)</f>
        <v xml:space="preserve"> </v>
      </c>
      <c r="G7341" s="34" t="s">
        <v>2669</v>
      </c>
      <c r="H7341" s="35" t="str">
        <f>VLOOKUP($J7333,ASBVs!$A$2:$AU$1041,46,FALSE)</f>
        <v>2</v>
      </c>
      <c r="I7341" s="34" t="s">
        <v>2670</v>
      </c>
      <c r="J7341" s="35" t="str">
        <f>VLOOKUP($J7333,ASBVs!$A$2:$AU$1041,47,FALSE)</f>
        <v>3</v>
      </c>
    </row>
    <row r="7342" spans="2:10" ht="12.6" customHeight="1" x14ac:dyDescent="0.3">
      <c r="B7342" s="93">
        <f>VLOOKUP($J7333,ASBVs!$A$2:$AS$1041,45,FALSE)</f>
        <v>123.59</v>
      </c>
      <c r="C7342" s="94"/>
      <c r="D7342" s="93">
        <f>VLOOKUP($J7333,ASBVs!$A$2:$AS$1041,44,FALSE)</f>
        <v>160</v>
      </c>
      <c r="E7342" s="94"/>
      <c r="F7342" s="92"/>
      <c r="G7342" s="34" t="s">
        <v>2671</v>
      </c>
      <c r="H7342" s="35" t="str">
        <f>VLOOKUP($J7333,ASBVs!$A$2:$AW$1041,48,FALSE)</f>
        <v>3</v>
      </c>
      <c r="I7342" s="34" t="s">
        <v>2672</v>
      </c>
      <c r="J7342" s="35">
        <f>VLOOKUP($J7333,ASBVs!$A$2:$AW$1041,49,FALSE)</f>
        <v>3</v>
      </c>
    </row>
    <row r="7343" spans="2:10" ht="12.6" customHeight="1" x14ac:dyDescent="0.3">
      <c r="B7343" s="36" t="s">
        <v>2696</v>
      </c>
      <c r="C7343" s="95" t="str">
        <f>VLOOKUP($J7333,ASBVs!$A$2:$E$1041,5,FALSE)</f>
        <v xml:space="preserve">Individual </v>
      </c>
      <c r="D7343" s="96"/>
      <c r="E7343" s="97" t="s">
        <v>2697</v>
      </c>
      <c r="F7343" s="98"/>
      <c r="G7343" s="74"/>
      <c r="H7343" s="75"/>
      <c r="I7343" s="37" t="s">
        <v>2698</v>
      </c>
      <c r="J7343" s="38"/>
    </row>
    <row r="7345" spans="2:10" ht="12.6" customHeight="1" x14ac:dyDescent="0.3">
      <c r="B7345" s="76" t="s">
        <v>2692</v>
      </c>
      <c r="C7345" s="77"/>
      <c r="D7345" s="20" t="str">
        <f>VLOOKUP($J7345,ASBVs!$A$2:$B$1041,2,FALSE)</f>
        <v>223303</v>
      </c>
      <c r="E7345" s="21"/>
      <c r="F7345" s="22" t="str">
        <f>VLOOKUP($J7345,ASBVs!$A$2:$J$1041,10,FALSE)</f>
        <v>Twin</v>
      </c>
      <c r="G7345" s="78" t="str">
        <f>VLOOKUP($J7345,ASBVs!$A$2:$AX$1041,50,FALSE)</f>
        <v xml:space="preserve"> </v>
      </c>
      <c r="H7345" s="79"/>
      <c r="I7345" s="23" t="s">
        <v>2693</v>
      </c>
      <c r="J7345" s="24">
        <v>603</v>
      </c>
    </row>
    <row r="7346" spans="2:10" ht="12.6" customHeight="1" x14ac:dyDescent="0.3">
      <c r="B7346" s="25" t="s">
        <v>2694</v>
      </c>
      <c r="C7346" s="80" t="str">
        <f>VLOOKUP($J7345,ASBVs!$A$2:$H$1041,8,FALSE)</f>
        <v>206625</v>
      </c>
      <c r="D7346" s="80"/>
      <c r="E7346" s="81"/>
      <c r="F7346" s="26" t="s">
        <v>2639</v>
      </c>
      <c r="G7346" s="82">
        <f>VLOOKUP($J7345,ASBVs!$A$2:$I$1041,9,FALSE)</f>
        <v>44689</v>
      </c>
      <c r="H7346" s="83"/>
      <c r="I7346" s="83"/>
      <c r="J7346" s="84"/>
    </row>
    <row r="7347" spans="2:10" ht="12.6" customHeight="1" x14ac:dyDescent="0.3">
      <c r="B7347" s="27" t="s">
        <v>0</v>
      </c>
      <c r="C7347" s="28" t="s">
        <v>1</v>
      </c>
      <c r="D7347" s="28" t="s">
        <v>2</v>
      </c>
      <c r="E7347" s="28" t="s">
        <v>3</v>
      </c>
      <c r="F7347" s="27" t="s">
        <v>4</v>
      </c>
      <c r="G7347" s="28" t="s">
        <v>1093</v>
      </c>
      <c r="H7347" s="28" t="s">
        <v>1092</v>
      </c>
      <c r="I7347" s="28" t="s">
        <v>5</v>
      </c>
      <c r="J7347" s="28" t="s">
        <v>2652</v>
      </c>
    </row>
    <row r="7348" spans="2:10" ht="12.6" customHeight="1" x14ac:dyDescent="0.3">
      <c r="B7348" s="29">
        <f>VLOOKUP($J7345,ASBVs!$A$2:$AP$1041,11,FALSE)</f>
        <v>0.5</v>
      </c>
      <c r="C7348" s="29">
        <f>VLOOKUP($J7345,ASBVs!$A$2:$AP$1041,13,FALSE)</f>
        <v>8.5</v>
      </c>
      <c r="D7348" s="29">
        <f>VLOOKUP($J7345,ASBVs!$A$2:$AP$1041,15,FALSE)</f>
        <v>12.28</v>
      </c>
      <c r="E7348" s="29">
        <f>VLOOKUP($J7345,ASBVs!$A$2:$AP$1041,17,FALSE)</f>
        <v>0.11</v>
      </c>
      <c r="F7348" s="29">
        <f>VLOOKUP($J7345,ASBVs!$A$2:$AP$1041,19,FALSE)</f>
        <v>1.52</v>
      </c>
      <c r="G7348" s="39">
        <f>VLOOKUP($J7345,ASBVs!$A$2:$AP$1041,41,FALSE)</f>
        <v>0.35</v>
      </c>
      <c r="H7348" s="39">
        <f>VLOOKUP($J7345,ASBVs!$A$2:$AP$1041,39,FALSE)</f>
        <v>0.17</v>
      </c>
      <c r="I7348" s="29">
        <f>VLOOKUP($J7345,ASBVs!$A$2:$AP$1041,21,FALSE)</f>
        <v>1.24</v>
      </c>
      <c r="J7348" s="39">
        <f>VLOOKUP($J7345,ASBVs!$A$2:$AP$1041,31,FALSE)</f>
        <v>0.25</v>
      </c>
    </row>
    <row r="7349" spans="2:10" ht="12.6" customHeight="1" x14ac:dyDescent="0.3">
      <c r="B7349" s="29">
        <f>VLOOKUP($J7345,ASBVs!$A$2:$AP$1041,12,FALSE)</f>
        <v>66</v>
      </c>
      <c r="C7349" s="29">
        <f>VLOOKUP($J7345,ASBVs!$A$2:$AP$1041,14,FALSE)</f>
        <v>72</v>
      </c>
      <c r="D7349" s="29">
        <f>VLOOKUP($J7345,ASBVs!$A$2:$AP$1041,16,FALSE)</f>
        <v>60</v>
      </c>
      <c r="E7349" s="29">
        <f>VLOOKUP($J7345,ASBVs!$A$2:$AP$1041,18,FALSE)</f>
        <v>71</v>
      </c>
      <c r="F7349" s="29">
        <f>VLOOKUP($J7345,ASBVs!$A$2:$AP$1041,20,FALSE)</f>
        <v>69</v>
      </c>
      <c r="G7349" s="29">
        <f>VLOOKUP($J7345,ASBVs!$A$2:$AP$1041,42,FALSE)</f>
        <v>54</v>
      </c>
      <c r="H7349" s="29">
        <f>VLOOKUP($J7345,ASBVs!$A$2:$AP$1041,40,FALSE)</f>
        <v>47</v>
      </c>
      <c r="I7349" s="29">
        <f>VLOOKUP($J7345,ASBVs!$A$2:$AP$1041,22,FALSE)</f>
        <v>57</v>
      </c>
      <c r="J7349" s="29">
        <f>VLOOKUP($J7345,ASBVs!$A$2:$AP$1041,32,FALSE)</f>
        <v>53</v>
      </c>
    </row>
    <row r="7350" spans="2:10" ht="12.6" customHeight="1" x14ac:dyDescent="0.3">
      <c r="B7350" s="31" t="s">
        <v>1089</v>
      </c>
      <c r="C7350" s="27" t="s">
        <v>1090</v>
      </c>
      <c r="D7350" s="27" t="s">
        <v>1091</v>
      </c>
      <c r="E7350" s="27" t="s">
        <v>8</v>
      </c>
      <c r="F7350" s="27" t="s">
        <v>6</v>
      </c>
      <c r="G7350" s="27" t="s">
        <v>7</v>
      </c>
      <c r="H7350" s="27" t="s">
        <v>2638</v>
      </c>
      <c r="I7350" s="85" t="s">
        <v>2700</v>
      </c>
      <c r="J7350" s="86"/>
    </row>
    <row r="7351" spans="2:10" ht="12.6" customHeight="1" x14ac:dyDescent="0.3">
      <c r="B7351" s="30">
        <f>VLOOKUP($J7345,ASBVs!$A$2:$AP$1041,33,FALSE)</f>
        <v>0.03</v>
      </c>
      <c r="C7351" s="30">
        <f>VLOOKUP($J7345,ASBVs!$A$2:$AP$1041,35,FALSE)</f>
        <v>0.12</v>
      </c>
      <c r="D7351" s="30">
        <f>VLOOKUP($J7345,ASBVs!$A$2:$AP$1041,37,FALSE)</f>
        <v>0.02</v>
      </c>
      <c r="E7351" s="32">
        <f>VLOOKUP($J7345,ASBVs!$A$2:$AP$1041,29,FALSE)</f>
        <v>4.8099999999999996</v>
      </c>
      <c r="F7351" s="32">
        <f>VLOOKUP($J7345,ASBVs!$A$2:$AP$1041,23,FALSE)</f>
        <v>-0.4</v>
      </c>
      <c r="G7351" s="32">
        <f>VLOOKUP($J7345,ASBVs!$A$2:$AP$1041,25,FALSE)</f>
        <v>4.6100000000000003</v>
      </c>
      <c r="H7351" s="32">
        <f>VLOOKUP($J7345,ASBVs!$A$2:$AP$1041,27,FALSE)</f>
        <v>1.58</v>
      </c>
      <c r="I7351" s="86"/>
      <c r="J7351" s="86"/>
    </row>
    <row r="7352" spans="2:10" ht="12.6" customHeight="1" x14ac:dyDescent="0.3">
      <c r="B7352" s="33">
        <f>VLOOKUP($J7345,ASBVs!$A$2:$AP$1041,34,FALSE)</f>
        <v>41</v>
      </c>
      <c r="C7352" s="33">
        <f>VLOOKUP($J7345,ASBVs!$A$2:$AP$1041,36,FALSE)</f>
        <v>50</v>
      </c>
      <c r="D7352" s="33">
        <f>VLOOKUP($J7345,ASBVs!$A$2:$AP$1041,38,FALSE)</f>
        <v>36</v>
      </c>
      <c r="E7352" s="33">
        <f>VLOOKUP($J7345,ASBVs!$A$2:$AP$1041,30,FALSE)</f>
        <v>61</v>
      </c>
      <c r="F7352" s="33">
        <f>VLOOKUP($J7345,ASBVs!$A$2:$AP$1041,24,FALSE)</f>
        <v>46</v>
      </c>
      <c r="G7352" s="33">
        <f>VLOOKUP($J7345,ASBVs!$A$2:$AP$1041,26,FALSE)</f>
        <v>46</v>
      </c>
      <c r="H7352" s="33">
        <f>VLOOKUP($J7345,ASBVs!$A$2:$AP$1041,28,FALSE)</f>
        <v>54</v>
      </c>
      <c r="I7352" s="99">
        <f>VLOOKUP($J7345,ASBVs!$A$2:$AQ$1041,43,FALSE)</f>
        <v>9.74</v>
      </c>
      <c r="J7352" s="79"/>
    </row>
    <row r="7353" spans="2:10" ht="12.6" customHeight="1" x14ac:dyDescent="0.3">
      <c r="B7353" s="87" t="s">
        <v>2695</v>
      </c>
      <c r="C7353" s="88"/>
      <c r="D7353" s="89" t="s">
        <v>2699</v>
      </c>
      <c r="E7353" s="90"/>
      <c r="F7353" s="91" t="str">
        <f>VLOOKUP($J7345,ASBVs!$A$2:$F$1041,6,FALSE)</f>
        <v xml:space="preserve"> </v>
      </c>
      <c r="G7353" s="34" t="s">
        <v>2669</v>
      </c>
      <c r="H7353" s="35" t="str">
        <f>VLOOKUP($J7345,ASBVs!$A$2:$AU$1041,46,FALSE)</f>
        <v>2</v>
      </c>
      <c r="I7353" s="34" t="s">
        <v>2670</v>
      </c>
      <c r="J7353" s="35" t="str">
        <f>VLOOKUP($J7345,ASBVs!$A$2:$AU$1041,47,FALSE)</f>
        <v>3</v>
      </c>
    </row>
    <row r="7354" spans="2:10" ht="12.6" customHeight="1" x14ac:dyDescent="0.3">
      <c r="B7354" s="93">
        <f>VLOOKUP($J7345,ASBVs!$A$2:$AS$1041,45,FALSE)</f>
        <v>122.88</v>
      </c>
      <c r="C7354" s="94"/>
      <c r="D7354" s="93">
        <f>VLOOKUP($J7345,ASBVs!$A$2:$AS$1041,44,FALSE)</f>
        <v>157.77000000000001</v>
      </c>
      <c r="E7354" s="94"/>
      <c r="F7354" s="92"/>
      <c r="G7354" s="34" t="s">
        <v>2671</v>
      </c>
      <c r="H7354" s="35" t="str">
        <f>VLOOKUP($J7345,ASBVs!$A$2:$AW$1041,48,FALSE)</f>
        <v>3</v>
      </c>
      <c r="I7354" s="34" t="s">
        <v>2672</v>
      </c>
      <c r="J7354" s="35">
        <f>VLOOKUP($J7345,ASBVs!$A$2:$AW$1041,49,FALSE)</f>
        <v>4</v>
      </c>
    </row>
    <row r="7355" spans="2:10" ht="12.6" customHeight="1" x14ac:dyDescent="0.3">
      <c r="B7355" s="36" t="s">
        <v>2696</v>
      </c>
      <c r="C7355" s="95" t="str">
        <f>VLOOKUP($J7345,ASBVs!$A$2:$E$1041,5,FALSE)</f>
        <v xml:space="preserve">Individual </v>
      </c>
      <c r="D7355" s="96"/>
      <c r="E7355" s="97" t="s">
        <v>2697</v>
      </c>
      <c r="F7355" s="98"/>
      <c r="G7355" s="74"/>
      <c r="H7355" s="75"/>
      <c r="I7355" s="37" t="s">
        <v>2698</v>
      </c>
      <c r="J7355" s="38"/>
    </row>
    <row r="7357" spans="2:10" ht="12.6" customHeight="1" x14ac:dyDescent="0.3">
      <c r="B7357" s="76" t="s">
        <v>2692</v>
      </c>
      <c r="C7357" s="77"/>
      <c r="D7357" s="20" t="str">
        <f>VLOOKUP($J7357,ASBVs!$A$2:$B$1041,2,FALSE)</f>
        <v>223609</v>
      </c>
      <c r="E7357" s="21"/>
      <c r="F7357" s="22" t="str">
        <f>VLOOKUP($J7357,ASBVs!$A$2:$J$1041,10,FALSE)</f>
        <v>Twin</v>
      </c>
      <c r="G7357" s="78" t="str">
        <f>VLOOKUP($J7357,ASBVs!$A$2:$AX$1041,50,FALSE)</f>
        <v>«««««</v>
      </c>
      <c r="H7357" s="79"/>
      <c r="I7357" s="23" t="s">
        <v>2693</v>
      </c>
      <c r="J7357" s="24">
        <v>604</v>
      </c>
    </row>
    <row r="7358" spans="2:10" ht="12.6" customHeight="1" x14ac:dyDescent="0.3">
      <c r="B7358" s="25" t="s">
        <v>2694</v>
      </c>
      <c r="C7358" s="80" t="str">
        <f>VLOOKUP($J7357,ASBVs!$A$2:$H$1041,8,FALSE)</f>
        <v>196104</v>
      </c>
      <c r="D7358" s="80"/>
      <c r="E7358" s="81"/>
      <c r="F7358" s="26" t="s">
        <v>2639</v>
      </c>
      <c r="G7358" s="82">
        <f>VLOOKUP($J7357,ASBVs!$A$2:$I$1041,9,FALSE)</f>
        <v>44700</v>
      </c>
      <c r="H7358" s="83"/>
      <c r="I7358" s="83"/>
      <c r="J7358" s="84"/>
    </row>
    <row r="7359" spans="2:10" ht="12.6" customHeight="1" x14ac:dyDescent="0.3">
      <c r="B7359" s="27" t="s">
        <v>0</v>
      </c>
      <c r="C7359" s="28" t="s">
        <v>1</v>
      </c>
      <c r="D7359" s="28" t="s">
        <v>2</v>
      </c>
      <c r="E7359" s="28" t="s">
        <v>3</v>
      </c>
      <c r="F7359" s="27" t="s">
        <v>4</v>
      </c>
      <c r="G7359" s="28" t="s">
        <v>1093</v>
      </c>
      <c r="H7359" s="28" t="s">
        <v>1092</v>
      </c>
      <c r="I7359" s="28" t="s">
        <v>5</v>
      </c>
      <c r="J7359" s="28" t="s">
        <v>2652</v>
      </c>
    </row>
    <row r="7360" spans="2:10" ht="12.6" customHeight="1" x14ac:dyDescent="0.3">
      <c r="B7360" s="29">
        <f>VLOOKUP($J7357,ASBVs!$A$2:$AP$1041,11,FALSE)</f>
        <v>0.52</v>
      </c>
      <c r="C7360" s="29">
        <f>VLOOKUP($J7357,ASBVs!$A$2:$AP$1041,13,FALSE)</f>
        <v>9.23</v>
      </c>
      <c r="D7360" s="29">
        <f>VLOOKUP($J7357,ASBVs!$A$2:$AP$1041,15,FALSE)</f>
        <v>14.93</v>
      </c>
      <c r="E7360" s="29">
        <f>VLOOKUP($J7357,ASBVs!$A$2:$AP$1041,17,FALSE)</f>
        <v>-0.22</v>
      </c>
      <c r="F7360" s="29">
        <f>VLOOKUP($J7357,ASBVs!$A$2:$AP$1041,19,FALSE)</f>
        <v>1.6</v>
      </c>
      <c r="G7360" s="39">
        <f>VLOOKUP($J7357,ASBVs!$A$2:$AP$1041,41,FALSE)</f>
        <v>0.36</v>
      </c>
      <c r="H7360" s="39">
        <f>VLOOKUP($J7357,ASBVs!$A$2:$AP$1041,39,FALSE)</f>
        <v>0.15</v>
      </c>
      <c r="I7360" s="29">
        <f>VLOOKUP($J7357,ASBVs!$A$2:$AP$1041,21,FALSE)</f>
        <v>-0.14000000000000001</v>
      </c>
      <c r="J7360" s="39">
        <f>VLOOKUP($J7357,ASBVs!$A$2:$AP$1041,31,FALSE)</f>
        <v>0.24</v>
      </c>
    </row>
    <row r="7361" spans="2:10" ht="12.6" customHeight="1" x14ac:dyDescent="0.3">
      <c r="B7361" s="29">
        <f>VLOOKUP($J7357,ASBVs!$A$2:$AP$1041,12,FALSE)</f>
        <v>67</v>
      </c>
      <c r="C7361" s="29">
        <f>VLOOKUP($J7357,ASBVs!$A$2:$AP$1041,14,FALSE)</f>
        <v>71</v>
      </c>
      <c r="D7361" s="29">
        <f>VLOOKUP($J7357,ASBVs!$A$2:$AP$1041,16,FALSE)</f>
        <v>64</v>
      </c>
      <c r="E7361" s="29">
        <f>VLOOKUP($J7357,ASBVs!$A$2:$AP$1041,18,FALSE)</f>
        <v>68</v>
      </c>
      <c r="F7361" s="29">
        <f>VLOOKUP($J7357,ASBVs!$A$2:$AP$1041,20,FALSE)</f>
        <v>68</v>
      </c>
      <c r="G7361" s="29">
        <f>VLOOKUP($J7357,ASBVs!$A$2:$AP$1041,42,FALSE)</f>
        <v>61</v>
      </c>
      <c r="H7361" s="29">
        <f>VLOOKUP($J7357,ASBVs!$A$2:$AP$1041,40,FALSE)</f>
        <v>52</v>
      </c>
      <c r="I7361" s="29">
        <f>VLOOKUP($J7357,ASBVs!$A$2:$AP$1041,22,FALSE)</f>
        <v>62</v>
      </c>
      <c r="J7361" s="29">
        <f>VLOOKUP($J7357,ASBVs!$A$2:$AP$1041,32,FALSE)</f>
        <v>59</v>
      </c>
    </row>
    <row r="7362" spans="2:10" ht="12.6" customHeight="1" x14ac:dyDescent="0.3">
      <c r="B7362" s="31" t="s">
        <v>1089</v>
      </c>
      <c r="C7362" s="27" t="s">
        <v>1090</v>
      </c>
      <c r="D7362" s="27" t="s">
        <v>1091</v>
      </c>
      <c r="E7362" s="27" t="s">
        <v>8</v>
      </c>
      <c r="F7362" s="27" t="s">
        <v>6</v>
      </c>
      <c r="G7362" s="27" t="s">
        <v>7</v>
      </c>
      <c r="H7362" s="27" t="s">
        <v>2638</v>
      </c>
      <c r="I7362" s="85" t="s">
        <v>2700</v>
      </c>
      <c r="J7362" s="86"/>
    </row>
    <row r="7363" spans="2:10" ht="12.6" customHeight="1" x14ac:dyDescent="0.3">
      <c r="B7363" s="30">
        <f>VLOOKUP($J7357,ASBVs!$A$2:$AP$1041,33,FALSE)</f>
        <v>0.01</v>
      </c>
      <c r="C7363" s="30">
        <f>VLOOKUP($J7357,ASBVs!$A$2:$AP$1041,35,FALSE)</f>
        <v>0.19</v>
      </c>
      <c r="D7363" s="30">
        <f>VLOOKUP($J7357,ASBVs!$A$2:$AP$1041,37,FALSE)</f>
        <v>0.01</v>
      </c>
      <c r="E7363" s="32">
        <f>VLOOKUP($J7357,ASBVs!$A$2:$AP$1041,29,FALSE)</f>
        <v>4.78</v>
      </c>
      <c r="F7363" s="32">
        <f>VLOOKUP($J7357,ASBVs!$A$2:$AP$1041,23,FALSE)</f>
        <v>-0.03</v>
      </c>
      <c r="G7363" s="32">
        <f>VLOOKUP($J7357,ASBVs!$A$2:$AP$1041,25,FALSE)</f>
        <v>5.49</v>
      </c>
      <c r="H7363" s="32">
        <f>VLOOKUP($J7357,ASBVs!$A$2:$AP$1041,27,FALSE)</f>
        <v>1.96</v>
      </c>
      <c r="I7363" s="86"/>
      <c r="J7363" s="86"/>
    </row>
    <row r="7364" spans="2:10" ht="12.6" customHeight="1" x14ac:dyDescent="0.3">
      <c r="B7364" s="33">
        <f>VLOOKUP($J7357,ASBVs!$A$2:$AP$1041,34,FALSE)</f>
        <v>46</v>
      </c>
      <c r="C7364" s="33">
        <f>VLOOKUP($J7357,ASBVs!$A$2:$AP$1041,36,FALSE)</f>
        <v>55</v>
      </c>
      <c r="D7364" s="33">
        <f>VLOOKUP($J7357,ASBVs!$A$2:$AP$1041,38,FALSE)</f>
        <v>39</v>
      </c>
      <c r="E7364" s="33">
        <f>VLOOKUP($J7357,ASBVs!$A$2:$AP$1041,30,FALSE)</f>
        <v>63</v>
      </c>
      <c r="F7364" s="33">
        <f>VLOOKUP($J7357,ASBVs!$A$2:$AP$1041,24,FALSE)</f>
        <v>52</v>
      </c>
      <c r="G7364" s="33">
        <f>VLOOKUP($J7357,ASBVs!$A$2:$AP$1041,26,FALSE)</f>
        <v>51</v>
      </c>
      <c r="H7364" s="33">
        <f>VLOOKUP($J7357,ASBVs!$A$2:$AP$1041,28,FALSE)</f>
        <v>55</v>
      </c>
      <c r="I7364" s="99">
        <f>VLOOKUP($J7357,ASBVs!$A$2:$AQ$1041,43,FALSE)</f>
        <v>9.09</v>
      </c>
      <c r="J7364" s="79"/>
    </row>
    <row r="7365" spans="2:10" ht="12.6" customHeight="1" x14ac:dyDescent="0.3">
      <c r="B7365" s="87" t="s">
        <v>2695</v>
      </c>
      <c r="C7365" s="88"/>
      <c r="D7365" s="89" t="s">
        <v>2699</v>
      </c>
      <c r="E7365" s="90"/>
      <c r="F7365" s="91" t="str">
        <f>VLOOKUP($J7357,ASBVs!$A$2:$F$1041,6,FALSE)</f>
        <v xml:space="preserve"> </v>
      </c>
      <c r="G7365" s="34" t="s">
        <v>2669</v>
      </c>
      <c r="H7365" s="35" t="str">
        <f>VLOOKUP($J7357,ASBVs!$A$2:$AU$1041,46,FALSE)</f>
        <v>2</v>
      </c>
      <c r="I7365" s="34" t="s">
        <v>2670</v>
      </c>
      <c r="J7365" s="35" t="str">
        <f>VLOOKUP($J7357,ASBVs!$A$2:$AU$1041,47,FALSE)</f>
        <v>2</v>
      </c>
    </row>
    <row r="7366" spans="2:10" ht="12.6" customHeight="1" x14ac:dyDescent="0.3">
      <c r="B7366" s="93">
        <f>VLOOKUP($J7357,ASBVs!$A$2:$AS$1041,45,FALSE)</f>
        <v>122.31</v>
      </c>
      <c r="C7366" s="94"/>
      <c r="D7366" s="93">
        <f>VLOOKUP($J7357,ASBVs!$A$2:$AS$1041,44,FALSE)</f>
        <v>153</v>
      </c>
      <c r="E7366" s="94"/>
      <c r="F7366" s="92"/>
      <c r="G7366" s="34" t="s">
        <v>2671</v>
      </c>
      <c r="H7366" s="35" t="str">
        <f>VLOOKUP($J7357,ASBVs!$A$2:$AW$1041,48,FALSE)</f>
        <v>2</v>
      </c>
      <c r="I7366" s="34" t="s">
        <v>2672</v>
      </c>
      <c r="J7366" s="35">
        <f>VLOOKUP($J7357,ASBVs!$A$2:$AW$1041,49,FALSE)</f>
        <v>3</v>
      </c>
    </row>
    <row r="7367" spans="2:10" ht="12.6" customHeight="1" x14ac:dyDescent="0.3">
      <c r="B7367" s="36" t="s">
        <v>2696</v>
      </c>
      <c r="C7367" s="95" t="str">
        <f>VLOOKUP($J7357,ASBVs!$A$2:$E$1041,5,FALSE)</f>
        <v xml:space="preserve">Individual </v>
      </c>
      <c r="D7367" s="96"/>
      <c r="E7367" s="97" t="s">
        <v>2697</v>
      </c>
      <c r="F7367" s="98"/>
      <c r="G7367" s="74"/>
      <c r="H7367" s="75"/>
      <c r="I7367" s="37" t="s">
        <v>2698</v>
      </c>
      <c r="J7367" s="38"/>
    </row>
    <row r="7369" spans="2:10" ht="12.6" customHeight="1" x14ac:dyDescent="0.3">
      <c r="B7369" s="76" t="s">
        <v>2692</v>
      </c>
      <c r="C7369" s="77"/>
      <c r="D7369" s="20" t="str">
        <f>VLOOKUP($J7369,ASBVs!$A$2:$B$1041,2,FALSE)</f>
        <v>226667</v>
      </c>
      <c r="E7369" s="21"/>
      <c r="F7369" s="22" t="str">
        <f>VLOOKUP($J7369,ASBVs!$A$2:$J$1041,10,FALSE)</f>
        <v>Twin</v>
      </c>
      <c r="G7369" s="78" t="str">
        <f>VLOOKUP($J7369,ASBVs!$A$2:$AX$1041,50,FALSE)</f>
        <v xml:space="preserve"> </v>
      </c>
      <c r="H7369" s="79"/>
      <c r="I7369" s="23" t="s">
        <v>2693</v>
      </c>
      <c r="J7369" s="24">
        <v>605</v>
      </c>
    </row>
    <row r="7370" spans="2:10" ht="12.6" customHeight="1" x14ac:dyDescent="0.3">
      <c r="B7370" s="25" t="s">
        <v>2694</v>
      </c>
      <c r="C7370" s="80" t="str">
        <f>VLOOKUP($J7369,ASBVs!$A$2:$H$1041,8,FALSE)</f>
        <v>218959</v>
      </c>
      <c r="D7370" s="80"/>
      <c r="E7370" s="81"/>
      <c r="F7370" s="26" t="s">
        <v>2639</v>
      </c>
      <c r="G7370" s="82">
        <f>VLOOKUP($J7369,ASBVs!$A$2:$I$1041,9,FALSE)</f>
        <v>44736</v>
      </c>
      <c r="H7370" s="83"/>
      <c r="I7370" s="83"/>
      <c r="J7370" s="84"/>
    </row>
    <row r="7371" spans="2:10" ht="12.6" customHeight="1" x14ac:dyDescent="0.3">
      <c r="B7371" s="27" t="s">
        <v>0</v>
      </c>
      <c r="C7371" s="28" t="s">
        <v>1</v>
      </c>
      <c r="D7371" s="28" t="s">
        <v>2</v>
      </c>
      <c r="E7371" s="28" t="s">
        <v>3</v>
      </c>
      <c r="F7371" s="27" t="s">
        <v>4</v>
      </c>
      <c r="G7371" s="28" t="s">
        <v>1093</v>
      </c>
      <c r="H7371" s="28" t="s">
        <v>1092</v>
      </c>
      <c r="I7371" s="28" t="s">
        <v>5</v>
      </c>
      <c r="J7371" s="28" t="s">
        <v>2652</v>
      </c>
    </row>
    <row r="7372" spans="2:10" ht="12.6" customHeight="1" x14ac:dyDescent="0.3">
      <c r="B7372" s="29">
        <f>VLOOKUP($J7369,ASBVs!$A$2:$AP$1041,11,FALSE)</f>
        <v>0.7</v>
      </c>
      <c r="C7372" s="29">
        <f>VLOOKUP($J7369,ASBVs!$A$2:$AP$1041,13,FALSE)</f>
        <v>10.83</v>
      </c>
      <c r="D7372" s="29">
        <f>VLOOKUP($J7369,ASBVs!$A$2:$AP$1041,15,FALSE)</f>
        <v>18.010000000000002</v>
      </c>
      <c r="E7372" s="29">
        <f>VLOOKUP($J7369,ASBVs!$A$2:$AP$1041,17,FALSE)</f>
        <v>0.08</v>
      </c>
      <c r="F7372" s="29">
        <f>VLOOKUP($J7369,ASBVs!$A$2:$AP$1041,19,FALSE)</f>
        <v>1.58</v>
      </c>
      <c r="G7372" s="39">
        <f>VLOOKUP($J7369,ASBVs!$A$2:$AP$1041,41,FALSE)</f>
        <v>0.39</v>
      </c>
      <c r="H7372" s="39">
        <f>VLOOKUP($J7369,ASBVs!$A$2:$AP$1041,39,FALSE)</f>
        <v>0.18</v>
      </c>
      <c r="I7372" s="29">
        <f>VLOOKUP($J7369,ASBVs!$A$2:$AP$1041,21,FALSE)</f>
        <v>0.13</v>
      </c>
      <c r="J7372" s="39">
        <f>VLOOKUP($J7369,ASBVs!$A$2:$AP$1041,31,FALSE)</f>
        <v>0.27</v>
      </c>
    </row>
    <row r="7373" spans="2:10" ht="12.6" customHeight="1" x14ac:dyDescent="0.3">
      <c r="B7373" s="29">
        <f>VLOOKUP($J7369,ASBVs!$A$2:$AP$1041,12,FALSE)</f>
        <v>65</v>
      </c>
      <c r="C7373" s="29">
        <f>VLOOKUP($J7369,ASBVs!$A$2:$AP$1041,14,FALSE)</f>
        <v>69</v>
      </c>
      <c r="D7373" s="29">
        <f>VLOOKUP($J7369,ASBVs!$A$2:$AP$1041,16,FALSE)</f>
        <v>56</v>
      </c>
      <c r="E7373" s="29">
        <f>VLOOKUP($J7369,ASBVs!$A$2:$AP$1041,18,FALSE)</f>
        <v>63</v>
      </c>
      <c r="F7373" s="29">
        <f>VLOOKUP($J7369,ASBVs!$A$2:$AP$1041,20,FALSE)</f>
        <v>65</v>
      </c>
      <c r="G7373" s="29">
        <f>VLOOKUP($J7369,ASBVs!$A$2:$AP$1041,42,FALSE)</f>
        <v>50</v>
      </c>
      <c r="H7373" s="29">
        <f>VLOOKUP($J7369,ASBVs!$A$2:$AP$1041,40,FALSE)</f>
        <v>43</v>
      </c>
      <c r="I7373" s="29">
        <f>VLOOKUP($J7369,ASBVs!$A$2:$AP$1041,22,FALSE)</f>
        <v>50</v>
      </c>
      <c r="J7373" s="29">
        <f>VLOOKUP($J7369,ASBVs!$A$2:$AP$1041,32,FALSE)</f>
        <v>48</v>
      </c>
    </row>
    <row r="7374" spans="2:10" ht="12.6" customHeight="1" x14ac:dyDescent="0.3">
      <c r="B7374" s="31" t="s">
        <v>1089</v>
      </c>
      <c r="C7374" s="27" t="s">
        <v>1090</v>
      </c>
      <c r="D7374" s="27" t="s">
        <v>1091</v>
      </c>
      <c r="E7374" s="27" t="s">
        <v>8</v>
      </c>
      <c r="F7374" s="27" t="s">
        <v>6</v>
      </c>
      <c r="G7374" s="27" t="s">
        <v>7</v>
      </c>
      <c r="H7374" s="27" t="s">
        <v>2638</v>
      </c>
      <c r="I7374" s="85" t="s">
        <v>2700</v>
      </c>
      <c r="J7374" s="86"/>
    </row>
    <row r="7375" spans="2:10" ht="12.6" customHeight="1" x14ac:dyDescent="0.3">
      <c r="B7375" s="30">
        <f>VLOOKUP($J7369,ASBVs!$A$2:$AP$1041,33,FALSE)</f>
        <v>0.01</v>
      </c>
      <c r="C7375" s="30">
        <f>VLOOKUP($J7369,ASBVs!$A$2:$AP$1041,35,FALSE)</f>
        <v>0.19</v>
      </c>
      <c r="D7375" s="30">
        <f>VLOOKUP($J7369,ASBVs!$A$2:$AP$1041,37,FALSE)</f>
        <v>0.02</v>
      </c>
      <c r="E7375" s="32">
        <f>VLOOKUP($J7369,ASBVs!$A$2:$AP$1041,29,FALSE)</f>
        <v>4.9800000000000004</v>
      </c>
      <c r="F7375" s="32">
        <f>VLOOKUP($J7369,ASBVs!$A$2:$AP$1041,23,FALSE)</f>
        <v>-0.21</v>
      </c>
      <c r="G7375" s="32">
        <f>VLOOKUP($J7369,ASBVs!$A$2:$AP$1041,25,FALSE)</f>
        <v>6.6</v>
      </c>
      <c r="H7375" s="32">
        <f>VLOOKUP($J7369,ASBVs!$A$2:$AP$1041,27,FALSE)</f>
        <v>2.2799999999999998</v>
      </c>
      <c r="I7375" s="86"/>
      <c r="J7375" s="86"/>
    </row>
    <row r="7376" spans="2:10" ht="12.6" customHeight="1" x14ac:dyDescent="0.3">
      <c r="B7376" s="33">
        <f>VLOOKUP($J7369,ASBVs!$A$2:$AP$1041,34,FALSE)</f>
        <v>37</v>
      </c>
      <c r="C7376" s="33">
        <f>VLOOKUP($J7369,ASBVs!$A$2:$AP$1041,36,FALSE)</f>
        <v>46</v>
      </c>
      <c r="D7376" s="33">
        <f>VLOOKUP($J7369,ASBVs!$A$2:$AP$1041,38,FALSE)</f>
        <v>31</v>
      </c>
      <c r="E7376" s="33">
        <f>VLOOKUP($J7369,ASBVs!$A$2:$AP$1041,30,FALSE)</f>
        <v>59</v>
      </c>
      <c r="F7376" s="33">
        <f>VLOOKUP($J7369,ASBVs!$A$2:$AP$1041,24,FALSE)</f>
        <v>43</v>
      </c>
      <c r="G7376" s="33">
        <f>VLOOKUP($J7369,ASBVs!$A$2:$AP$1041,26,FALSE)</f>
        <v>43</v>
      </c>
      <c r="H7376" s="33">
        <f>VLOOKUP($J7369,ASBVs!$A$2:$AP$1041,28,FALSE)</f>
        <v>48</v>
      </c>
      <c r="I7376" s="99">
        <f>VLOOKUP($J7369,ASBVs!$A$2:$AQ$1041,43,FALSE)</f>
        <v>10.96</v>
      </c>
      <c r="J7376" s="79"/>
    </row>
    <row r="7377" spans="2:10" ht="12.6" customHeight="1" x14ac:dyDescent="0.3">
      <c r="B7377" s="87" t="s">
        <v>2695</v>
      </c>
      <c r="C7377" s="88"/>
      <c r="D7377" s="89" t="s">
        <v>2699</v>
      </c>
      <c r="E7377" s="90"/>
      <c r="F7377" s="91" t="str">
        <f>VLOOKUP($J7369,ASBVs!$A$2:$F$1041,6,FALSE)</f>
        <v xml:space="preserve"> </v>
      </c>
      <c r="G7377" s="34" t="s">
        <v>2669</v>
      </c>
      <c r="H7377" s="35" t="str">
        <f>VLOOKUP($J7369,ASBVs!$A$2:$AU$1041,46,FALSE)</f>
        <v>2</v>
      </c>
      <c r="I7377" s="34" t="s">
        <v>2670</v>
      </c>
      <c r="J7377" s="35" t="str">
        <f>VLOOKUP($J7369,ASBVs!$A$2:$AU$1041,47,FALSE)</f>
        <v>2</v>
      </c>
    </row>
    <row r="7378" spans="2:10" ht="12.6" customHeight="1" x14ac:dyDescent="0.3">
      <c r="B7378" s="93">
        <f>VLOOKUP($J7369,ASBVs!$A$2:$AS$1041,45,FALSE)</f>
        <v>123.81</v>
      </c>
      <c r="C7378" s="94"/>
      <c r="D7378" s="93">
        <f>VLOOKUP($J7369,ASBVs!$A$2:$AS$1041,44,FALSE)</f>
        <v>159.6</v>
      </c>
      <c r="E7378" s="94"/>
      <c r="F7378" s="92"/>
      <c r="G7378" s="34" t="s">
        <v>2671</v>
      </c>
      <c r="H7378" s="35" t="str">
        <f>VLOOKUP($J7369,ASBVs!$A$2:$AW$1041,48,FALSE)</f>
        <v>2</v>
      </c>
      <c r="I7378" s="34" t="s">
        <v>2672</v>
      </c>
      <c r="J7378" s="35">
        <f>VLOOKUP($J7369,ASBVs!$A$2:$AW$1041,49,FALSE)</f>
        <v>3</v>
      </c>
    </row>
    <row r="7379" spans="2:10" ht="12.6" customHeight="1" x14ac:dyDescent="0.3">
      <c r="B7379" s="36" t="s">
        <v>2696</v>
      </c>
      <c r="C7379" s="95" t="str">
        <f>VLOOKUP($J7369,ASBVs!$A$2:$E$1041,5,FALSE)</f>
        <v xml:space="preserve">Individual </v>
      </c>
      <c r="D7379" s="96"/>
      <c r="E7379" s="97" t="s">
        <v>2697</v>
      </c>
      <c r="F7379" s="98"/>
      <c r="G7379" s="74"/>
      <c r="H7379" s="75"/>
      <c r="I7379" s="37" t="s">
        <v>2698</v>
      </c>
      <c r="J7379" s="38"/>
    </row>
    <row r="7381" spans="2:10" ht="12.6" customHeight="1" x14ac:dyDescent="0.3">
      <c r="B7381" s="76" t="s">
        <v>2692</v>
      </c>
      <c r="C7381" s="77"/>
      <c r="D7381" s="20" t="str">
        <f>VLOOKUP($J7381,ASBVs!$A$2:$B$1041,2,FALSE)</f>
        <v>225846</v>
      </c>
      <c r="E7381" s="21"/>
      <c r="F7381" s="22" t="str">
        <f>VLOOKUP($J7381,ASBVs!$A$2:$J$1041,10,FALSE)</f>
        <v>Single</v>
      </c>
      <c r="G7381" s="78" t="str">
        <f>VLOOKUP($J7381,ASBVs!$A$2:$AX$1041,50,FALSE)</f>
        <v>«««««</v>
      </c>
      <c r="H7381" s="79"/>
      <c r="I7381" s="23" t="s">
        <v>2693</v>
      </c>
      <c r="J7381" s="24">
        <v>606</v>
      </c>
    </row>
    <row r="7382" spans="2:10" ht="12.6" customHeight="1" x14ac:dyDescent="0.3">
      <c r="B7382" s="25" t="s">
        <v>2694</v>
      </c>
      <c r="C7382" s="80" t="str">
        <f>VLOOKUP($J7381,ASBVs!$A$2:$H$1041,8,FALSE)</f>
        <v>196104</v>
      </c>
      <c r="D7382" s="80"/>
      <c r="E7382" s="81"/>
      <c r="F7382" s="26" t="s">
        <v>2639</v>
      </c>
      <c r="G7382" s="82">
        <f>VLOOKUP($J7381,ASBVs!$A$2:$I$1041,9,FALSE)</f>
        <v>44732</v>
      </c>
      <c r="H7382" s="83"/>
      <c r="I7382" s="83"/>
      <c r="J7382" s="84"/>
    </row>
    <row r="7383" spans="2:10" ht="12.6" customHeight="1" x14ac:dyDescent="0.3">
      <c r="B7383" s="27" t="s">
        <v>0</v>
      </c>
      <c r="C7383" s="28" t="s">
        <v>1</v>
      </c>
      <c r="D7383" s="28" t="s">
        <v>2</v>
      </c>
      <c r="E7383" s="28" t="s">
        <v>3</v>
      </c>
      <c r="F7383" s="27" t="s">
        <v>4</v>
      </c>
      <c r="G7383" s="28" t="s">
        <v>1093</v>
      </c>
      <c r="H7383" s="28" t="s">
        <v>1092</v>
      </c>
      <c r="I7383" s="28" t="s">
        <v>5</v>
      </c>
      <c r="J7383" s="28" t="s">
        <v>2652</v>
      </c>
    </row>
    <row r="7384" spans="2:10" ht="12.6" customHeight="1" x14ac:dyDescent="0.3">
      <c r="B7384" s="29">
        <f>VLOOKUP($J7381,ASBVs!$A$2:$AP$1041,11,FALSE)</f>
        <v>0.54</v>
      </c>
      <c r="C7384" s="29">
        <f>VLOOKUP($J7381,ASBVs!$A$2:$AP$1041,13,FALSE)</f>
        <v>10.130000000000001</v>
      </c>
      <c r="D7384" s="29">
        <f>VLOOKUP($J7381,ASBVs!$A$2:$AP$1041,15,FALSE)</f>
        <v>16.32</v>
      </c>
      <c r="E7384" s="29">
        <f>VLOOKUP($J7381,ASBVs!$A$2:$AP$1041,17,FALSE)</f>
        <v>-0.36</v>
      </c>
      <c r="F7384" s="29">
        <f>VLOOKUP($J7381,ASBVs!$A$2:$AP$1041,19,FALSE)</f>
        <v>1.45</v>
      </c>
      <c r="G7384" s="39">
        <f>VLOOKUP($J7381,ASBVs!$A$2:$AP$1041,41,FALSE)</f>
        <v>0.39</v>
      </c>
      <c r="H7384" s="39">
        <f>VLOOKUP($J7381,ASBVs!$A$2:$AP$1041,39,FALSE)</f>
        <v>0.17</v>
      </c>
      <c r="I7384" s="29">
        <f>VLOOKUP($J7381,ASBVs!$A$2:$AP$1041,21,FALSE)</f>
        <v>-0.82</v>
      </c>
      <c r="J7384" s="39">
        <f>VLOOKUP($J7381,ASBVs!$A$2:$AP$1041,31,FALSE)</f>
        <v>0.27</v>
      </c>
    </row>
    <row r="7385" spans="2:10" ht="12.6" customHeight="1" x14ac:dyDescent="0.3">
      <c r="B7385" s="29">
        <f>VLOOKUP($J7381,ASBVs!$A$2:$AP$1041,12,FALSE)</f>
        <v>65</v>
      </c>
      <c r="C7385" s="29">
        <f>VLOOKUP($J7381,ASBVs!$A$2:$AP$1041,14,FALSE)</f>
        <v>70</v>
      </c>
      <c r="D7385" s="29">
        <f>VLOOKUP($J7381,ASBVs!$A$2:$AP$1041,16,FALSE)</f>
        <v>60</v>
      </c>
      <c r="E7385" s="29">
        <f>VLOOKUP($J7381,ASBVs!$A$2:$AP$1041,18,FALSE)</f>
        <v>66</v>
      </c>
      <c r="F7385" s="29">
        <f>VLOOKUP($J7381,ASBVs!$A$2:$AP$1041,20,FALSE)</f>
        <v>66</v>
      </c>
      <c r="G7385" s="29">
        <f>VLOOKUP($J7381,ASBVs!$A$2:$AP$1041,42,FALSE)</f>
        <v>59</v>
      </c>
      <c r="H7385" s="29">
        <f>VLOOKUP($J7381,ASBVs!$A$2:$AP$1041,40,FALSE)</f>
        <v>48</v>
      </c>
      <c r="I7385" s="29">
        <f>VLOOKUP($J7381,ASBVs!$A$2:$AP$1041,22,FALSE)</f>
        <v>58</v>
      </c>
      <c r="J7385" s="29">
        <f>VLOOKUP($J7381,ASBVs!$A$2:$AP$1041,32,FALSE)</f>
        <v>57</v>
      </c>
    </row>
    <row r="7386" spans="2:10" ht="12.6" customHeight="1" x14ac:dyDescent="0.3">
      <c r="B7386" s="31" t="s">
        <v>1089</v>
      </c>
      <c r="C7386" s="27" t="s">
        <v>1090</v>
      </c>
      <c r="D7386" s="27" t="s">
        <v>1091</v>
      </c>
      <c r="E7386" s="27" t="s">
        <v>8</v>
      </c>
      <c r="F7386" s="27" t="s">
        <v>6</v>
      </c>
      <c r="G7386" s="27" t="s">
        <v>7</v>
      </c>
      <c r="H7386" s="27" t="s">
        <v>2638</v>
      </c>
      <c r="I7386" s="85" t="s">
        <v>2700</v>
      </c>
      <c r="J7386" s="86"/>
    </row>
    <row r="7387" spans="2:10" ht="12.6" customHeight="1" x14ac:dyDescent="0.3">
      <c r="B7387" s="30">
        <f>VLOOKUP($J7381,ASBVs!$A$2:$AP$1041,33,FALSE)</f>
        <v>0.01</v>
      </c>
      <c r="C7387" s="30">
        <f>VLOOKUP($J7381,ASBVs!$A$2:$AP$1041,35,FALSE)</f>
        <v>0.2</v>
      </c>
      <c r="D7387" s="30">
        <f>VLOOKUP($J7381,ASBVs!$A$2:$AP$1041,37,FALSE)</f>
        <v>0.01</v>
      </c>
      <c r="E7387" s="32">
        <f>VLOOKUP($J7381,ASBVs!$A$2:$AP$1041,29,FALSE)</f>
        <v>5.01</v>
      </c>
      <c r="F7387" s="32">
        <f>VLOOKUP($J7381,ASBVs!$A$2:$AP$1041,23,FALSE)</f>
        <v>-0.02</v>
      </c>
      <c r="G7387" s="32">
        <f>VLOOKUP($J7381,ASBVs!$A$2:$AP$1041,25,FALSE)</f>
        <v>5.29</v>
      </c>
      <c r="H7387" s="32">
        <f>VLOOKUP($J7381,ASBVs!$A$2:$AP$1041,27,FALSE)</f>
        <v>1.82</v>
      </c>
      <c r="I7387" s="86"/>
      <c r="J7387" s="86"/>
    </row>
    <row r="7388" spans="2:10" ht="12.6" customHeight="1" x14ac:dyDescent="0.3">
      <c r="B7388" s="33">
        <f>VLOOKUP($J7381,ASBVs!$A$2:$AP$1041,34,FALSE)</f>
        <v>42</v>
      </c>
      <c r="C7388" s="33">
        <f>VLOOKUP($J7381,ASBVs!$A$2:$AP$1041,36,FALSE)</f>
        <v>51</v>
      </c>
      <c r="D7388" s="33">
        <f>VLOOKUP($J7381,ASBVs!$A$2:$AP$1041,38,FALSE)</f>
        <v>35</v>
      </c>
      <c r="E7388" s="33">
        <f>VLOOKUP($J7381,ASBVs!$A$2:$AP$1041,30,FALSE)</f>
        <v>61</v>
      </c>
      <c r="F7388" s="33">
        <f>VLOOKUP($J7381,ASBVs!$A$2:$AP$1041,24,FALSE)</f>
        <v>48</v>
      </c>
      <c r="G7388" s="33">
        <f>VLOOKUP($J7381,ASBVs!$A$2:$AP$1041,26,FALSE)</f>
        <v>48</v>
      </c>
      <c r="H7388" s="33">
        <f>VLOOKUP($J7381,ASBVs!$A$2:$AP$1041,28,FALSE)</f>
        <v>52</v>
      </c>
      <c r="I7388" s="99">
        <f>VLOOKUP($J7381,ASBVs!$A$2:$AQ$1041,43,FALSE)</f>
        <v>9.31</v>
      </c>
      <c r="J7388" s="79"/>
    </row>
    <row r="7389" spans="2:10" ht="12.6" customHeight="1" x14ac:dyDescent="0.3">
      <c r="B7389" s="87" t="s">
        <v>2695</v>
      </c>
      <c r="C7389" s="88"/>
      <c r="D7389" s="89" t="s">
        <v>2699</v>
      </c>
      <c r="E7389" s="90"/>
      <c r="F7389" s="91" t="str">
        <f>VLOOKUP($J7381,ASBVs!$A$2:$F$1041,6,FALSE)</f>
        <v xml:space="preserve"> </v>
      </c>
      <c r="G7389" s="34" t="s">
        <v>2669</v>
      </c>
      <c r="H7389" s="35" t="str">
        <f>VLOOKUP($J7381,ASBVs!$A$2:$AU$1041,46,FALSE)</f>
        <v>2</v>
      </c>
      <c r="I7389" s="34" t="s">
        <v>2670</v>
      </c>
      <c r="J7389" s="35" t="str">
        <f>VLOOKUP($J7381,ASBVs!$A$2:$AU$1041,47,FALSE)</f>
        <v>2</v>
      </c>
    </row>
    <row r="7390" spans="2:10" ht="12.6" customHeight="1" x14ac:dyDescent="0.3">
      <c r="B7390" s="93">
        <f>VLOOKUP($J7381,ASBVs!$A$2:$AS$1041,45,FALSE)</f>
        <v>122.99</v>
      </c>
      <c r="C7390" s="94"/>
      <c r="D7390" s="93">
        <f>VLOOKUP($J7381,ASBVs!$A$2:$AS$1041,44,FALSE)</f>
        <v>155.22999999999999</v>
      </c>
      <c r="E7390" s="94"/>
      <c r="F7390" s="92"/>
      <c r="G7390" s="34" t="s">
        <v>2671</v>
      </c>
      <c r="H7390" s="35" t="str">
        <f>VLOOKUP($J7381,ASBVs!$A$2:$AW$1041,48,FALSE)</f>
        <v>3</v>
      </c>
      <c r="I7390" s="34" t="s">
        <v>2672</v>
      </c>
      <c r="J7390" s="35">
        <f>VLOOKUP($J7381,ASBVs!$A$2:$AW$1041,49,FALSE)</f>
        <v>4</v>
      </c>
    </row>
    <row r="7391" spans="2:10" ht="12.6" customHeight="1" x14ac:dyDescent="0.3">
      <c r="B7391" s="36" t="s">
        <v>2696</v>
      </c>
      <c r="C7391" s="95" t="str">
        <f>VLOOKUP($J7381,ASBVs!$A$2:$E$1041,5,FALSE)</f>
        <v xml:space="preserve">Individual </v>
      </c>
      <c r="D7391" s="96"/>
      <c r="E7391" s="97" t="s">
        <v>2697</v>
      </c>
      <c r="F7391" s="98"/>
      <c r="G7391" s="74"/>
      <c r="H7391" s="75"/>
      <c r="I7391" s="37" t="s">
        <v>2698</v>
      </c>
      <c r="J7391" s="38"/>
    </row>
    <row r="7393" spans="2:10" ht="12.6" customHeight="1" x14ac:dyDescent="0.3">
      <c r="B7393" s="76" t="s">
        <v>2692</v>
      </c>
      <c r="C7393" s="77"/>
      <c r="D7393" s="20" t="str">
        <f>VLOOKUP($J7393,ASBVs!$A$2:$B$1041,2,FALSE)</f>
        <v>223448</v>
      </c>
      <c r="E7393" s="21"/>
      <c r="F7393" s="22" t="str">
        <f>VLOOKUP($J7393,ASBVs!$A$2:$J$1041,10,FALSE)</f>
        <v>Twin</v>
      </c>
      <c r="G7393" s="78" t="str">
        <f>VLOOKUP($J7393,ASBVs!$A$2:$AX$1041,50,FALSE)</f>
        <v>«««««</v>
      </c>
      <c r="H7393" s="79"/>
      <c r="I7393" s="23" t="s">
        <v>2693</v>
      </c>
      <c r="J7393" s="24">
        <v>607</v>
      </c>
    </row>
    <row r="7394" spans="2:10" ht="12.6" customHeight="1" x14ac:dyDescent="0.3">
      <c r="B7394" s="25" t="s">
        <v>2694</v>
      </c>
      <c r="C7394" s="80" t="str">
        <f>VLOOKUP($J7393,ASBVs!$A$2:$H$1041,8,FALSE)</f>
        <v>196104</v>
      </c>
      <c r="D7394" s="80"/>
      <c r="E7394" s="81"/>
      <c r="F7394" s="26" t="s">
        <v>2639</v>
      </c>
      <c r="G7394" s="82">
        <f>VLOOKUP($J7393,ASBVs!$A$2:$I$1041,9,FALSE)</f>
        <v>44698</v>
      </c>
      <c r="H7394" s="83"/>
      <c r="I7394" s="83"/>
      <c r="J7394" s="84"/>
    </row>
    <row r="7395" spans="2:10" ht="12.6" customHeight="1" x14ac:dyDescent="0.3">
      <c r="B7395" s="27" t="s">
        <v>0</v>
      </c>
      <c r="C7395" s="28" t="s">
        <v>1</v>
      </c>
      <c r="D7395" s="28" t="s">
        <v>2</v>
      </c>
      <c r="E7395" s="28" t="s">
        <v>3</v>
      </c>
      <c r="F7395" s="27" t="s">
        <v>4</v>
      </c>
      <c r="G7395" s="28" t="s">
        <v>1093</v>
      </c>
      <c r="H7395" s="28" t="s">
        <v>1092</v>
      </c>
      <c r="I7395" s="28" t="s">
        <v>5</v>
      </c>
      <c r="J7395" s="28" t="s">
        <v>2652</v>
      </c>
    </row>
    <row r="7396" spans="2:10" ht="12.6" customHeight="1" x14ac:dyDescent="0.3">
      <c r="B7396" s="29">
        <f>VLOOKUP($J7393,ASBVs!$A$2:$AP$1041,11,FALSE)</f>
        <v>0.4</v>
      </c>
      <c r="C7396" s="29">
        <f>VLOOKUP($J7393,ASBVs!$A$2:$AP$1041,13,FALSE)</f>
        <v>9</v>
      </c>
      <c r="D7396" s="29">
        <f>VLOOKUP($J7393,ASBVs!$A$2:$AP$1041,15,FALSE)</f>
        <v>14.72</v>
      </c>
      <c r="E7396" s="29">
        <f>VLOOKUP($J7393,ASBVs!$A$2:$AP$1041,17,FALSE)</f>
        <v>0.23</v>
      </c>
      <c r="F7396" s="29">
        <f>VLOOKUP($J7393,ASBVs!$A$2:$AP$1041,19,FALSE)</f>
        <v>1.57</v>
      </c>
      <c r="G7396" s="39">
        <f>VLOOKUP($J7393,ASBVs!$A$2:$AP$1041,41,FALSE)</f>
        <v>0.41</v>
      </c>
      <c r="H7396" s="39">
        <f>VLOOKUP($J7393,ASBVs!$A$2:$AP$1041,39,FALSE)</f>
        <v>0.16</v>
      </c>
      <c r="I7396" s="29">
        <f>VLOOKUP($J7393,ASBVs!$A$2:$AP$1041,21,FALSE)</f>
        <v>-0.8</v>
      </c>
      <c r="J7396" s="39">
        <f>VLOOKUP($J7393,ASBVs!$A$2:$AP$1041,31,FALSE)</f>
        <v>0.28000000000000003</v>
      </c>
    </row>
    <row r="7397" spans="2:10" ht="12.6" customHeight="1" x14ac:dyDescent="0.3">
      <c r="B7397" s="29">
        <f>VLOOKUP($J7393,ASBVs!$A$2:$AP$1041,12,FALSE)</f>
        <v>65</v>
      </c>
      <c r="C7397" s="29">
        <f>VLOOKUP($J7393,ASBVs!$A$2:$AP$1041,14,FALSE)</f>
        <v>72</v>
      </c>
      <c r="D7397" s="29">
        <f>VLOOKUP($J7393,ASBVs!$A$2:$AP$1041,16,FALSE)</f>
        <v>63</v>
      </c>
      <c r="E7397" s="29">
        <f>VLOOKUP($J7393,ASBVs!$A$2:$AP$1041,18,FALSE)</f>
        <v>71</v>
      </c>
      <c r="F7397" s="29">
        <f>VLOOKUP($J7393,ASBVs!$A$2:$AP$1041,20,FALSE)</f>
        <v>69</v>
      </c>
      <c r="G7397" s="29">
        <f>VLOOKUP($J7393,ASBVs!$A$2:$AP$1041,42,FALSE)</f>
        <v>59</v>
      </c>
      <c r="H7397" s="29">
        <f>VLOOKUP($J7393,ASBVs!$A$2:$AP$1041,40,FALSE)</f>
        <v>49</v>
      </c>
      <c r="I7397" s="29">
        <f>VLOOKUP($J7393,ASBVs!$A$2:$AP$1041,22,FALSE)</f>
        <v>59</v>
      </c>
      <c r="J7397" s="29">
        <f>VLOOKUP($J7393,ASBVs!$A$2:$AP$1041,32,FALSE)</f>
        <v>57</v>
      </c>
    </row>
    <row r="7398" spans="2:10" ht="12.6" customHeight="1" x14ac:dyDescent="0.3">
      <c r="B7398" s="31" t="s">
        <v>1089</v>
      </c>
      <c r="C7398" s="27" t="s">
        <v>1090</v>
      </c>
      <c r="D7398" s="27" t="s">
        <v>1091</v>
      </c>
      <c r="E7398" s="27" t="s">
        <v>8</v>
      </c>
      <c r="F7398" s="27" t="s">
        <v>6</v>
      </c>
      <c r="G7398" s="27" t="s">
        <v>7</v>
      </c>
      <c r="H7398" s="27" t="s">
        <v>2638</v>
      </c>
      <c r="I7398" s="85" t="s">
        <v>2700</v>
      </c>
      <c r="J7398" s="86"/>
    </row>
    <row r="7399" spans="2:10" ht="12.6" customHeight="1" x14ac:dyDescent="0.3">
      <c r="B7399" s="30">
        <f>VLOOKUP($J7393,ASBVs!$A$2:$AP$1041,33,FALSE)</f>
        <v>1E-3</v>
      </c>
      <c r="C7399" s="30">
        <f>VLOOKUP($J7393,ASBVs!$A$2:$AP$1041,35,FALSE)</f>
        <v>0.18</v>
      </c>
      <c r="D7399" s="30">
        <f>VLOOKUP($J7393,ASBVs!$A$2:$AP$1041,37,FALSE)</f>
        <v>0.01</v>
      </c>
      <c r="E7399" s="32">
        <f>VLOOKUP($J7393,ASBVs!$A$2:$AP$1041,29,FALSE)</f>
        <v>4.29</v>
      </c>
      <c r="F7399" s="32">
        <f>VLOOKUP($J7393,ASBVs!$A$2:$AP$1041,23,FALSE)</f>
        <v>0.09</v>
      </c>
      <c r="G7399" s="32">
        <f>VLOOKUP($J7393,ASBVs!$A$2:$AP$1041,25,FALSE)</f>
        <v>5.27</v>
      </c>
      <c r="H7399" s="32">
        <f>VLOOKUP($J7393,ASBVs!$A$2:$AP$1041,27,FALSE)</f>
        <v>1.71</v>
      </c>
      <c r="I7399" s="86"/>
      <c r="J7399" s="86"/>
    </row>
    <row r="7400" spans="2:10" ht="12.6" customHeight="1" x14ac:dyDescent="0.3">
      <c r="B7400" s="33">
        <f>VLOOKUP($J7393,ASBVs!$A$2:$AP$1041,34,FALSE)</f>
        <v>43</v>
      </c>
      <c r="C7400" s="33">
        <f>VLOOKUP($J7393,ASBVs!$A$2:$AP$1041,36,FALSE)</f>
        <v>52</v>
      </c>
      <c r="D7400" s="33">
        <f>VLOOKUP($J7393,ASBVs!$A$2:$AP$1041,38,FALSE)</f>
        <v>36</v>
      </c>
      <c r="E7400" s="33">
        <f>VLOOKUP($J7393,ASBVs!$A$2:$AP$1041,30,FALSE)</f>
        <v>62</v>
      </c>
      <c r="F7400" s="33">
        <f>VLOOKUP($J7393,ASBVs!$A$2:$AP$1041,24,FALSE)</f>
        <v>49</v>
      </c>
      <c r="G7400" s="33">
        <f>VLOOKUP($J7393,ASBVs!$A$2:$AP$1041,26,FALSE)</f>
        <v>48</v>
      </c>
      <c r="H7400" s="33">
        <f>VLOOKUP($J7393,ASBVs!$A$2:$AP$1041,28,FALSE)</f>
        <v>55</v>
      </c>
      <c r="I7400" s="99">
        <f>VLOOKUP($J7393,ASBVs!$A$2:$AQ$1041,43,FALSE)</f>
        <v>8.1999999999999993</v>
      </c>
      <c r="J7400" s="79"/>
    </row>
    <row r="7401" spans="2:10" ht="12.6" customHeight="1" x14ac:dyDescent="0.3">
      <c r="B7401" s="87" t="s">
        <v>2695</v>
      </c>
      <c r="C7401" s="88"/>
      <c r="D7401" s="89" t="s">
        <v>2699</v>
      </c>
      <c r="E7401" s="90"/>
      <c r="F7401" s="91" t="str">
        <f>VLOOKUP($J7393,ASBVs!$A$2:$F$1041,6,FALSE)</f>
        <v xml:space="preserve"> </v>
      </c>
      <c r="G7401" s="34" t="s">
        <v>2669</v>
      </c>
      <c r="H7401" s="35" t="str">
        <f>VLOOKUP($J7393,ASBVs!$A$2:$AU$1041,46,FALSE)</f>
        <v>2</v>
      </c>
      <c r="I7401" s="34" t="s">
        <v>2670</v>
      </c>
      <c r="J7401" s="35" t="str">
        <f>VLOOKUP($J7393,ASBVs!$A$2:$AU$1041,47,FALSE)</f>
        <v>2</v>
      </c>
    </row>
    <row r="7402" spans="2:10" ht="12.6" customHeight="1" x14ac:dyDescent="0.3">
      <c r="B7402" s="93">
        <f>VLOOKUP($J7393,ASBVs!$A$2:$AS$1041,45,FALSE)</f>
        <v>122.02</v>
      </c>
      <c r="C7402" s="94"/>
      <c r="D7402" s="93">
        <f>VLOOKUP($J7393,ASBVs!$A$2:$AS$1041,44,FALSE)</f>
        <v>151.97999999999999</v>
      </c>
      <c r="E7402" s="94"/>
      <c r="F7402" s="92"/>
      <c r="G7402" s="34" t="s">
        <v>2671</v>
      </c>
      <c r="H7402" s="35" t="str">
        <f>VLOOKUP($J7393,ASBVs!$A$2:$AW$1041,48,FALSE)</f>
        <v>2</v>
      </c>
      <c r="I7402" s="34" t="s">
        <v>2672</v>
      </c>
      <c r="J7402" s="35">
        <f>VLOOKUP($J7393,ASBVs!$A$2:$AW$1041,49,FALSE)</f>
        <v>3</v>
      </c>
    </row>
    <row r="7403" spans="2:10" ht="12.6" customHeight="1" x14ac:dyDescent="0.3">
      <c r="B7403" s="36" t="s">
        <v>2696</v>
      </c>
      <c r="C7403" s="95" t="str">
        <f>VLOOKUP($J7393,ASBVs!$A$2:$E$1041,5,FALSE)</f>
        <v xml:space="preserve">Individual </v>
      </c>
      <c r="D7403" s="96"/>
      <c r="E7403" s="97" t="s">
        <v>2697</v>
      </c>
      <c r="F7403" s="98"/>
      <c r="G7403" s="74"/>
      <c r="H7403" s="75"/>
      <c r="I7403" s="37" t="s">
        <v>2698</v>
      </c>
      <c r="J7403" s="38"/>
    </row>
    <row r="7405" spans="2:10" ht="12.6" customHeight="1" x14ac:dyDescent="0.3">
      <c r="B7405" s="76" t="s">
        <v>2692</v>
      </c>
      <c r="C7405" s="77"/>
      <c r="D7405" s="20" t="str">
        <f>VLOOKUP($J7405,ASBVs!$A$2:$B$1041,2,FALSE)</f>
        <v>223605</v>
      </c>
      <c r="E7405" s="21"/>
      <c r="F7405" s="22" t="str">
        <f>VLOOKUP($J7405,ASBVs!$A$2:$J$1041,10,FALSE)</f>
        <v>Triplet</v>
      </c>
      <c r="G7405" s="78" t="str">
        <f>VLOOKUP($J7405,ASBVs!$A$2:$AX$1041,50,FALSE)</f>
        <v xml:space="preserve"> </v>
      </c>
      <c r="H7405" s="79"/>
      <c r="I7405" s="23" t="s">
        <v>2693</v>
      </c>
      <c r="J7405" s="24">
        <v>608</v>
      </c>
    </row>
    <row r="7406" spans="2:10" ht="12.6" customHeight="1" x14ac:dyDescent="0.3">
      <c r="B7406" s="25" t="s">
        <v>2694</v>
      </c>
      <c r="C7406" s="80" t="str">
        <f>VLOOKUP($J7405,ASBVs!$A$2:$H$1041,8,FALSE)</f>
        <v>218959</v>
      </c>
      <c r="D7406" s="80"/>
      <c r="E7406" s="81"/>
      <c r="F7406" s="26" t="s">
        <v>2639</v>
      </c>
      <c r="G7406" s="82">
        <f>VLOOKUP($J7405,ASBVs!$A$2:$I$1041,9,FALSE)</f>
        <v>44699</v>
      </c>
      <c r="H7406" s="83"/>
      <c r="I7406" s="83"/>
      <c r="J7406" s="84"/>
    </row>
    <row r="7407" spans="2:10" ht="12.6" customHeight="1" x14ac:dyDescent="0.3">
      <c r="B7407" s="27" t="s">
        <v>0</v>
      </c>
      <c r="C7407" s="28" t="s">
        <v>1</v>
      </c>
      <c r="D7407" s="28" t="s">
        <v>2</v>
      </c>
      <c r="E7407" s="28" t="s">
        <v>3</v>
      </c>
      <c r="F7407" s="27" t="s">
        <v>4</v>
      </c>
      <c r="G7407" s="28" t="s">
        <v>1093</v>
      </c>
      <c r="H7407" s="28" t="s">
        <v>1092</v>
      </c>
      <c r="I7407" s="28" t="s">
        <v>5</v>
      </c>
      <c r="J7407" s="28" t="s">
        <v>2652</v>
      </c>
    </row>
    <row r="7408" spans="2:10" ht="12.6" customHeight="1" x14ac:dyDescent="0.3">
      <c r="B7408" s="29">
        <f>VLOOKUP($J7405,ASBVs!$A$2:$AP$1041,11,FALSE)</f>
        <v>0.46</v>
      </c>
      <c r="C7408" s="29">
        <f>VLOOKUP($J7405,ASBVs!$A$2:$AP$1041,13,FALSE)</f>
        <v>10.4</v>
      </c>
      <c r="D7408" s="29">
        <f>VLOOKUP($J7405,ASBVs!$A$2:$AP$1041,15,FALSE)</f>
        <v>20.59</v>
      </c>
      <c r="E7408" s="29">
        <f>VLOOKUP($J7405,ASBVs!$A$2:$AP$1041,17,FALSE)</f>
        <v>-0.08</v>
      </c>
      <c r="F7408" s="29">
        <f>VLOOKUP($J7405,ASBVs!$A$2:$AP$1041,19,FALSE)</f>
        <v>1.69</v>
      </c>
      <c r="G7408" s="39">
        <f>VLOOKUP($J7405,ASBVs!$A$2:$AP$1041,41,FALSE)</f>
        <v>0.47</v>
      </c>
      <c r="H7408" s="39">
        <f>VLOOKUP($J7405,ASBVs!$A$2:$AP$1041,39,FALSE)</f>
        <v>0.31</v>
      </c>
      <c r="I7408" s="29">
        <f>VLOOKUP($J7405,ASBVs!$A$2:$AP$1041,21,FALSE)</f>
        <v>-0.14000000000000001</v>
      </c>
      <c r="J7408" s="39">
        <f>VLOOKUP($J7405,ASBVs!$A$2:$AP$1041,31,FALSE)</f>
        <v>0.33</v>
      </c>
    </row>
    <row r="7409" spans="2:10" ht="12.6" customHeight="1" x14ac:dyDescent="0.3">
      <c r="B7409" s="29">
        <f>VLOOKUP($J7405,ASBVs!$A$2:$AP$1041,12,FALSE)</f>
        <v>66</v>
      </c>
      <c r="C7409" s="29">
        <f>VLOOKUP($J7405,ASBVs!$A$2:$AP$1041,14,FALSE)</f>
        <v>70</v>
      </c>
      <c r="D7409" s="29">
        <f>VLOOKUP($J7405,ASBVs!$A$2:$AP$1041,16,FALSE)</f>
        <v>59</v>
      </c>
      <c r="E7409" s="29">
        <f>VLOOKUP($J7405,ASBVs!$A$2:$AP$1041,18,FALSE)</f>
        <v>64</v>
      </c>
      <c r="F7409" s="29">
        <f>VLOOKUP($J7405,ASBVs!$A$2:$AP$1041,20,FALSE)</f>
        <v>65</v>
      </c>
      <c r="G7409" s="29">
        <f>VLOOKUP($J7405,ASBVs!$A$2:$AP$1041,42,FALSE)</f>
        <v>52</v>
      </c>
      <c r="H7409" s="29">
        <f>VLOOKUP($J7405,ASBVs!$A$2:$AP$1041,40,FALSE)</f>
        <v>46</v>
      </c>
      <c r="I7409" s="29">
        <f>VLOOKUP($J7405,ASBVs!$A$2:$AP$1041,22,FALSE)</f>
        <v>55</v>
      </c>
      <c r="J7409" s="29">
        <f>VLOOKUP($J7405,ASBVs!$A$2:$AP$1041,32,FALSE)</f>
        <v>50</v>
      </c>
    </row>
    <row r="7410" spans="2:10" ht="12.6" customHeight="1" x14ac:dyDescent="0.3">
      <c r="B7410" s="31" t="s">
        <v>1089</v>
      </c>
      <c r="C7410" s="27" t="s">
        <v>1090</v>
      </c>
      <c r="D7410" s="27" t="s">
        <v>1091</v>
      </c>
      <c r="E7410" s="27" t="s">
        <v>8</v>
      </c>
      <c r="F7410" s="27" t="s">
        <v>6</v>
      </c>
      <c r="G7410" s="27" t="s">
        <v>7</v>
      </c>
      <c r="H7410" s="27" t="s">
        <v>2638</v>
      </c>
      <c r="I7410" s="85" t="s">
        <v>2700</v>
      </c>
      <c r="J7410" s="86"/>
    </row>
    <row r="7411" spans="2:10" ht="12.6" customHeight="1" x14ac:dyDescent="0.3">
      <c r="B7411" s="30">
        <f>VLOOKUP($J7405,ASBVs!$A$2:$AP$1041,33,FALSE)</f>
        <v>0.05</v>
      </c>
      <c r="C7411" s="30">
        <f>VLOOKUP($J7405,ASBVs!$A$2:$AP$1041,35,FALSE)</f>
        <v>0.31</v>
      </c>
      <c r="D7411" s="30">
        <f>VLOOKUP($J7405,ASBVs!$A$2:$AP$1041,37,FALSE)</f>
        <v>0.01</v>
      </c>
      <c r="E7411" s="32">
        <f>VLOOKUP($J7405,ASBVs!$A$2:$AP$1041,29,FALSE)</f>
        <v>4.95</v>
      </c>
      <c r="F7411" s="32">
        <f>VLOOKUP($J7405,ASBVs!$A$2:$AP$1041,23,FALSE)</f>
        <v>-0.33</v>
      </c>
      <c r="G7411" s="32">
        <f>VLOOKUP($J7405,ASBVs!$A$2:$AP$1041,25,FALSE)</f>
        <v>5.61</v>
      </c>
      <c r="H7411" s="32">
        <f>VLOOKUP($J7405,ASBVs!$A$2:$AP$1041,27,FALSE)</f>
        <v>2.19</v>
      </c>
      <c r="I7411" s="86"/>
      <c r="J7411" s="86"/>
    </row>
    <row r="7412" spans="2:10" ht="12.6" customHeight="1" x14ac:dyDescent="0.3">
      <c r="B7412" s="33">
        <f>VLOOKUP($J7405,ASBVs!$A$2:$AP$1041,34,FALSE)</f>
        <v>40</v>
      </c>
      <c r="C7412" s="33">
        <f>VLOOKUP($J7405,ASBVs!$A$2:$AP$1041,36,FALSE)</f>
        <v>49</v>
      </c>
      <c r="D7412" s="33">
        <f>VLOOKUP($J7405,ASBVs!$A$2:$AP$1041,38,FALSE)</f>
        <v>34</v>
      </c>
      <c r="E7412" s="33">
        <f>VLOOKUP($J7405,ASBVs!$A$2:$AP$1041,30,FALSE)</f>
        <v>60</v>
      </c>
      <c r="F7412" s="33">
        <f>VLOOKUP($J7405,ASBVs!$A$2:$AP$1041,24,FALSE)</f>
        <v>48</v>
      </c>
      <c r="G7412" s="33">
        <f>VLOOKUP($J7405,ASBVs!$A$2:$AP$1041,26,FALSE)</f>
        <v>47</v>
      </c>
      <c r="H7412" s="33">
        <f>VLOOKUP($J7405,ASBVs!$A$2:$AP$1041,28,FALSE)</f>
        <v>50</v>
      </c>
      <c r="I7412" s="99">
        <f>VLOOKUP($J7405,ASBVs!$A$2:$AQ$1041,43,FALSE)</f>
        <v>10.26</v>
      </c>
      <c r="J7412" s="79"/>
    </row>
    <row r="7413" spans="2:10" ht="12.6" customHeight="1" x14ac:dyDescent="0.3">
      <c r="B7413" s="87" t="s">
        <v>2695</v>
      </c>
      <c r="C7413" s="88"/>
      <c r="D7413" s="89" t="s">
        <v>2699</v>
      </c>
      <c r="E7413" s="90"/>
      <c r="F7413" s="91" t="str">
        <f>VLOOKUP($J7405,ASBVs!$A$2:$F$1041,6,FALSE)</f>
        <v xml:space="preserve"> </v>
      </c>
      <c r="G7413" s="34" t="s">
        <v>2669</v>
      </c>
      <c r="H7413" s="35" t="str">
        <f>VLOOKUP($J7405,ASBVs!$A$2:$AU$1041,46,FALSE)</f>
        <v>2</v>
      </c>
      <c r="I7413" s="34" t="s">
        <v>2670</v>
      </c>
      <c r="J7413" s="35" t="str">
        <f>VLOOKUP($J7405,ASBVs!$A$2:$AU$1041,47,FALSE)</f>
        <v>1</v>
      </c>
    </row>
    <row r="7414" spans="2:10" ht="12.6" customHeight="1" x14ac:dyDescent="0.3">
      <c r="B7414" s="93">
        <f>VLOOKUP($J7405,ASBVs!$A$2:$AS$1041,45,FALSE)</f>
        <v>124.93</v>
      </c>
      <c r="C7414" s="94"/>
      <c r="D7414" s="93">
        <f>VLOOKUP($J7405,ASBVs!$A$2:$AS$1041,44,FALSE)</f>
        <v>159.97999999999999</v>
      </c>
      <c r="E7414" s="94"/>
      <c r="F7414" s="92"/>
      <c r="G7414" s="34" t="s">
        <v>2671</v>
      </c>
      <c r="H7414" s="35" t="str">
        <f>VLOOKUP($J7405,ASBVs!$A$2:$AW$1041,48,FALSE)</f>
        <v>1</v>
      </c>
      <c r="I7414" s="34" t="s">
        <v>2672</v>
      </c>
      <c r="J7414" s="35">
        <f>VLOOKUP($J7405,ASBVs!$A$2:$AW$1041,49,FALSE)</f>
        <v>3</v>
      </c>
    </row>
    <row r="7415" spans="2:10" ht="12.6" customHeight="1" x14ac:dyDescent="0.3">
      <c r="B7415" s="36" t="s">
        <v>2696</v>
      </c>
      <c r="C7415" s="95" t="str">
        <f>VLOOKUP($J7405,ASBVs!$A$2:$E$1041,5,FALSE)</f>
        <v xml:space="preserve">Individual </v>
      </c>
      <c r="D7415" s="96"/>
      <c r="E7415" s="97" t="s">
        <v>2697</v>
      </c>
      <c r="F7415" s="98"/>
      <c r="G7415" s="74"/>
      <c r="H7415" s="75"/>
      <c r="I7415" s="37" t="s">
        <v>2698</v>
      </c>
      <c r="J7415" s="38"/>
    </row>
    <row r="7417" spans="2:10" ht="12.6" customHeight="1" x14ac:dyDescent="0.3">
      <c r="B7417" s="76" t="s">
        <v>2692</v>
      </c>
      <c r="C7417" s="77"/>
      <c r="D7417" s="20" t="str">
        <f>VLOOKUP($J7417,ASBVs!$A$2:$B$1041,2,FALSE)</f>
        <v>225219</v>
      </c>
      <c r="E7417" s="21"/>
      <c r="F7417" s="22" t="str">
        <f>VLOOKUP($J7417,ASBVs!$A$2:$J$1041,10,FALSE)</f>
        <v>Twin</v>
      </c>
      <c r="G7417" s="78" t="str">
        <f>VLOOKUP($J7417,ASBVs!$A$2:$AX$1041,50,FALSE)</f>
        <v xml:space="preserve"> </v>
      </c>
      <c r="H7417" s="79"/>
      <c r="I7417" s="23" t="s">
        <v>2693</v>
      </c>
      <c r="J7417" s="24">
        <v>609</v>
      </c>
    </row>
    <row r="7418" spans="2:10" ht="12.6" customHeight="1" x14ac:dyDescent="0.3">
      <c r="B7418" s="25" t="s">
        <v>2694</v>
      </c>
      <c r="C7418" s="80" t="str">
        <f>VLOOKUP($J7417,ASBVs!$A$2:$H$1041,8,FALSE)</f>
        <v>214314</v>
      </c>
      <c r="D7418" s="80"/>
      <c r="E7418" s="81"/>
      <c r="F7418" s="26" t="s">
        <v>2639</v>
      </c>
      <c r="G7418" s="82">
        <f>VLOOKUP($J7417,ASBVs!$A$2:$I$1041,9,FALSE)</f>
        <v>44715</v>
      </c>
      <c r="H7418" s="83"/>
      <c r="I7418" s="83"/>
      <c r="J7418" s="84"/>
    </row>
    <row r="7419" spans="2:10" ht="12.6" customHeight="1" x14ac:dyDescent="0.3">
      <c r="B7419" s="27" t="s">
        <v>0</v>
      </c>
      <c r="C7419" s="28" t="s">
        <v>1</v>
      </c>
      <c r="D7419" s="28" t="s">
        <v>2</v>
      </c>
      <c r="E7419" s="28" t="s">
        <v>3</v>
      </c>
      <c r="F7419" s="27" t="s">
        <v>4</v>
      </c>
      <c r="G7419" s="28" t="s">
        <v>1093</v>
      </c>
      <c r="H7419" s="28" t="s">
        <v>1092</v>
      </c>
      <c r="I7419" s="28" t="s">
        <v>5</v>
      </c>
      <c r="J7419" s="28" t="s">
        <v>2652</v>
      </c>
    </row>
    <row r="7420" spans="2:10" ht="12.6" customHeight="1" x14ac:dyDescent="0.3">
      <c r="B7420" s="29">
        <f>VLOOKUP($J7417,ASBVs!$A$2:$AP$1041,11,FALSE)</f>
        <v>0.67</v>
      </c>
      <c r="C7420" s="29">
        <f>VLOOKUP($J7417,ASBVs!$A$2:$AP$1041,13,FALSE)</f>
        <v>8.5299999999999994</v>
      </c>
      <c r="D7420" s="29">
        <f>VLOOKUP($J7417,ASBVs!$A$2:$AP$1041,15,FALSE)</f>
        <v>14.53</v>
      </c>
      <c r="E7420" s="29">
        <f>VLOOKUP($J7417,ASBVs!$A$2:$AP$1041,17,FALSE)</f>
        <v>0.26</v>
      </c>
      <c r="F7420" s="29">
        <f>VLOOKUP($J7417,ASBVs!$A$2:$AP$1041,19,FALSE)</f>
        <v>2.33</v>
      </c>
      <c r="G7420" s="39">
        <f>VLOOKUP($J7417,ASBVs!$A$2:$AP$1041,41,FALSE)</f>
        <v>0.39</v>
      </c>
      <c r="H7420" s="39">
        <f>VLOOKUP($J7417,ASBVs!$A$2:$AP$1041,39,FALSE)</f>
        <v>0.28000000000000003</v>
      </c>
      <c r="I7420" s="29">
        <f>VLOOKUP($J7417,ASBVs!$A$2:$AP$1041,21,FALSE)</f>
        <v>1.36</v>
      </c>
      <c r="J7420" s="39">
        <f>VLOOKUP($J7417,ASBVs!$A$2:$AP$1041,31,FALSE)</f>
        <v>0.24</v>
      </c>
    </row>
    <row r="7421" spans="2:10" ht="12.6" customHeight="1" x14ac:dyDescent="0.3">
      <c r="B7421" s="29">
        <f>VLOOKUP($J7417,ASBVs!$A$2:$AP$1041,12,FALSE)</f>
        <v>66</v>
      </c>
      <c r="C7421" s="29">
        <f>VLOOKUP($J7417,ASBVs!$A$2:$AP$1041,14,FALSE)</f>
        <v>70</v>
      </c>
      <c r="D7421" s="29">
        <f>VLOOKUP($J7417,ASBVs!$A$2:$AP$1041,16,FALSE)</f>
        <v>58</v>
      </c>
      <c r="E7421" s="29">
        <f>VLOOKUP($J7417,ASBVs!$A$2:$AP$1041,18,FALSE)</f>
        <v>64</v>
      </c>
      <c r="F7421" s="29">
        <f>VLOOKUP($J7417,ASBVs!$A$2:$AP$1041,20,FALSE)</f>
        <v>65</v>
      </c>
      <c r="G7421" s="29">
        <f>VLOOKUP($J7417,ASBVs!$A$2:$AP$1041,42,FALSE)</f>
        <v>51</v>
      </c>
      <c r="H7421" s="29">
        <f>VLOOKUP($J7417,ASBVs!$A$2:$AP$1041,40,FALSE)</f>
        <v>43</v>
      </c>
      <c r="I7421" s="29">
        <f>VLOOKUP($J7417,ASBVs!$A$2:$AP$1041,22,FALSE)</f>
        <v>53</v>
      </c>
      <c r="J7421" s="29">
        <f>VLOOKUP($J7417,ASBVs!$A$2:$AP$1041,32,FALSE)</f>
        <v>49</v>
      </c>
    </row>
    <row r="7422" spans="2:10" ht="12.6" customHeight="1" x14ac:dyDescent="0.3">
      <c r="B7422" s="31" t="s">
        <v>1089</v>
      </c>
      <c r="C7422" s="27" t="s">
        <v>1090</v>
      </c>
      <c r="D7422" s="27" t="s">
        <v>1091</v>
      </c>
      <c r="E7422" s="27" t="s">
        <v>8</v>
      </c>
      <c r="F7422" s="27" t="s">
        <v>6</v>
      </c>
      <c r="G7422" s="27" t="s">
        <v>7</v>
      </c>
      <c r="H7422" s="27" t="s">
        <v>2638</v>
      </c>
      <c r="I7422" s="85" t="s">
        <v>2700</v>
      </c>
      <c r="J7422" s="86"/>
    </row>
    <row r="7423" spans="2:10" ht="12.6" customHeight="1" x14ac:dyDescent="0.3">
      <c r="B7423" s="30">
        <f>VLOOKUP($J7417,ASBVs!$A$2:$AP$1041,33,FALSE)</f>
        <v>0.04</v>
      </c>
      <c r="C7423" s="30">
        <f>VLOOKUP($J7417,ASBVs!$A$2:$AP$1041,35,FALSE)</f>
        <v>0.27</v>
      </c>
      <c r="D7423" s="30">
        <f>VLOOKUP($J7417,ASBVs!$A$2:$AP$1041,37,FALSE)</f>
        <v>0.01</v>
      </c>
      <c r="E7423" s="32">
        <f>VLOOKUP($J7417,ASBVs!$A$2:$AP$1041,29,FALSE)</f>
        <v>4.88</v>
      </c>
      <c r="F7423" s="32">
        <f>VLOOKUP($J7417,ASBVs!$A$2:$AP$1041,23,FALSE)</f>
        <v>-0.65</v>
      </c>
      <c r="G7423" s="32">
        <f>VLOOKUP($J7417,ASBVs!$A$2:$AP$1041,25,FALSE)</f>
        <v>3.71</v>
      </c>
      <c r="H7423" s="32">
        <f>VLOOKUP($J7417,ASBVs!$A$2:$AP$1041,27,FALSE)</f>
        <v>2.44</v>
      </c>
      <c r="I7423" s="86"/>
      <c r="J7423" s="86"/>
    </row>
    <row r="7424" spans="2:10" ht="12.6" customHeight="1" x14ac:dyDescent="0.3">
      <c r="B7424" s="33">
        <f>VLOOKUP($J7417,ASBVs!$A$2:$AP$1041,34,FALSE)</f>
        <v>38</v>
      </c>
      <c r="C7424" s="33">
        <f>VLOOKUP($J7417,ASBVs!$A$2:$AP$1041,36,FALSE)</f>
        <v>46</v>
      </c>
      <c r="D7424" s="33">
        <f>VLOOKUP($J7417,ASBVs!$A$2:$AP$1041,38,FALSE)</f>
        <v>32</v>
      </c>
      <c r="E7424" s="33">
        <f>VLOOKUP($J7417,ASBVs!$A$2:$AP$1041,30,FALSE)</f>
        <v>59</v>
      </c>
      <c r="F7424" s="33">
        <f>VLOOKUP($J7417,ASBVs!$A$2:$AP$1041,24,FALSE)</f>
        <v>46</v>
      </c>
      <c r="G7424" s="33">
        <f>VLOOKUP($J7417,ASBVs!$A$2:$AP$1041,26,FALSE)</f>
        <v>45</v>
      </c>
      <c r="H7424" s="33">
        <f>VLOOKUP($J7417,ASBVs!$A$2:$AP$1041,28,FALSE)</f>
        <v>49</v>
      </c>
      <c r="I7424" s="99">
        <f>VLOOKUP($J7417,ASBVs!$A$2:$AQ$1041,43,FALSE)</f>
        <v>9.8899999999999988</v>
      </c>
      <c r="J7424" s="79"/>
    </row>
    <row r="7425" spans="2:10" ht="12.6" customHeight="1" x14ac:dyDescent="0.3">
      <c r="B7425" s="87" t="s">
        <v>2695</v>
      </c>
      <c r="C7425" s="88"/>
      <c r="D7425" s="89" t="s">
        <v>2699</v>
      </c>
      <c r="E7425" s="90"/>
      <c r="F7425" s="91" t="str">
        <f>VLOOKUP($J7417,ASBVs!$A$2:$F$1041,6,FALSE)</f>
        <v xml:space="preserve"> </v>
      </c>
      <c r="G7425" s="34" t="s">
        <v>2669</v>
      </c>
      <c r="H7425" s="35" t="str">
        <f>VLOOKUP($J7417,ASBVs!$A$2:$AU$1041,46,FALSE)</f>
        <v>2</v>
      </c>
      <c r="I7425" s="34" t="s">
        <v>2670</v>
      </c>
      <c r="J7425" s="35" t="str">
        <f>VLOOKUP($J7417,ASBVs!$A$2:$AU$1041,47,FALSE)</f>
        <v>3</v>
      </c>
    </row>
    <row r="7426" spans="2:10" ht="12.6" customHeight="1" x14ac:dyDescent="0.3">
      <c r="B7426" s="93">
        <f>VLOOKUP($J7417,ASBVs!$A$2:$AS$1041,45,FALSE)</f>
        <v>124.15</v>
      </c>
      <c r="C7426" s="94"/>
      <c r="D7426" s="93">
        <f>VLOOKUP($J7417,ASBVs!$A$2:$AS$1041,44,FALSE)</f>
        <v>169.5</v>
      </c>
      <c r="E7426" s="94"/>
      <c r="F7426" s="92"/>
      <c r="G7426" s="34" t="s">
        <v>2671</v>
      </c>
      <c r="H7426" s="35" t="str">
        <f>VLOOKUP($J7417,ASBVs!$A$2:$AW$1041,48,FALSE)</f>
        <v>3</v>
      </c>
      <c r="I7426" s="34" t="s">
        <v>2672</v>
      </c>
      <c r="J7426" s="35">
        <f>VLOOKUP($J7417,ASBVs!$A$2:$AW$1041,49,FALSE)</f>
        <v>2</v>
      </c>
    </row>
    <row r="7427" spans="2:10" ht="12.6" customHeight="1" x14ac:dyDescent="0.3">
      <c r="B7427" s="36" t="s">
        <v>2696</v>
      </c>
      <c r="C7427" s="95" t="str">
        <f>VLOOKUP($J7417,ASBVs!$A$2:$E$1041,5,FALSE)</f>
        <v xml:space="preserve">Individual </v>
      </c>
      <c r="D7427" s="96"/>
      <c r="E7427" s="97" t="s">
        <v>2697</v>
      </c>
      <c r="F7427" s="98"/>
      <c r="G7427" s="74"/>
      <c r="H7427" s="75"/>
      <c r="I7427" s="37" t="s">
        <v>2698</v>
      </c>
      <c r="J7427" s="38"/>
    </row>
    <row r="7429" spans="2:10" ht="12.6" customHeight="1" x14ac:dyDescent="0.3">
      <c r="B7429" s="76" t="s">
        <v>2692</v>
      </c>
      <c r="C7429" s="77"/>
      <c r="D7429" s="20" t="str">
        <f>VLOOKUP($J7429,ASBVs!$A$2:$B$1041,2,FALSE)</f>
        <v>223857</v>
      </c>
      <c r="E7429" s="21"/>
      <c r="F7429" s="22" t="str">
        <f>VLOOKUP($J7429,ASBVs!$A$2:$J$1041,10,FALSE)</f>
        <v>Twin</v>
      </c>
      <c r="G7429" s="78" t="str">
        <f>VLOOKUP($J7429,ASBVs!$A$2:$AX$1041,50,FALSE)</f>
        <v xml:space="preserve"> </v>
      </c>
      <c r="H7429" s="79"/>
      <c r="I7429" s="23" t="s">
        <v>2693</v>
      </c>
      <c r="J7429" s="24">
        <v>610</v>
      </c>
    </row>
    <row r="7430" spans="2:10" ht="12.6" customHeight="1" x14ac:dyDescent="0.3">
      <c r="B7430" s="25" t="s">
        <v>2694</v>
      </c>
      <c r="C7430" s="80" t="str">
        <f>VLOOKUP($J7429,ASBVs!$A$2:$H$1041,8,FALSE)</f>
        <v>206570</v>
      </c>
      <c r="D7430" s="80"/>
      <c r="E7430" s="81"/>
      <c r="F7430" s="26" t="s">
        <v>2639</v>
      </c>
      <c r="G7430" s="82">
        <f>VLOOKUP($J7429,ASBVs!$A$2:$I$1041,9,FALSE)</f>
        <v>44704</v>
      </c>
      <c r="H7430" s="83"/>
      <c r="I7430" s="83"/>
      <c r="J7430" s="84"/>
    </row>
    <row r="7431" spans="2:10" ht="12.6" customHeight="1" x14ac:dyDescent="0.3">
      <c r="B7431" s="27" t="s">
        <v>0</v>
      </c>
      <c r="C7431" s="28" t="s">
        <v>1</v>
      </c>
      <c r="D7431" s="28" t="s">
        <v>2</v>
      </c>
      <c r="E7431" s="28" t="s">
        <v>3</v>
      </c>
      <c r="F7431" s="27" t="s">
        <v>4</v>
      </c>
      <c r="G7431" s="28" t="s">
        <v>1093</v>
      </c>
      <c r="H7431" s="28" t="s">
        <v>1092</v>
      </c>
      <c r="I7431" s="28" t="s">
        <v>5</v>
      </c>
      <c r="J7431" s="28" t="s">
        <v>2652</v>
      </c>
    </row>
    <row r="7432" spans="2:10" ht="12.6" customHeight="1" x14ac:dyDescent="0.3">
      <c r="B7432" s="29">
        <f>VLOOKUP($J7429,ASBVs!$A$2:$AP$1041,11,FALSE)</f>
        <v>0.56000000000000005</v>
      </c>
      <c r="C7432" s="29">
        <f>VLOOKUP($J7429,ASBVs!$A$2:$AP$1041,13,FALSE)</f>
        <v>10.66</v>
      </c>
      <c r="D7432" s="29">
        <f>VLOOKUP($J7429,ASBVs!$A$2:$AP$1041,15,FALSE)</f>
        <v>16.940000000000001</v>
      </c>
      <c r="E7432" s="29">
        <f>VLOOKUP($J7429,ASBVs!$A$2:$AP$1041,17,FALSE)</f>
        <v>-1.22</v>
      </c>
      <c r="F7432" s="29">
        <f>VLOOKUP($J7429,ASBVs!$A$2:$AP$1041,19,FALSE)</f>
        <v>1.5</v>
      </c>
      <c r="G7432" s="39">
        <f>VLOOKUP($J7429,ASBVs!$A$2:$AP$1041,41,FALSE)</f>
        <v>0.31</v>
      </c>
      <c r="H7432" s="39">
        <f>VLOOKUP($J7429,ASBVs!$A$2:$AP$1041,39,FALSE)</f>
        <v>0.23</v>
      </c>
      <c r="I7432" s="29">
        <f>VLOOKUP($J7429,ASBVs!$A$2:$AP$1041,21,FALSE)</f>
        <v>1.41</v>
      </c>
      <c r="J7432" s="39">
        <f>VLOOKUP($J7429,ASBVs!$A$2:$AP$1041,31,FALSE)</f>
        <v>0.23</v>
      </c>
    </row>
    <row r="7433" spans="2:10" ht="12.6" customHeight="1" x14ac:dyDescent="0.3">
      <c r="B7433" s="29">
        <f>VLOOKUP($J7429,ASBVs!$A$2:$AP$1041,12,FALSE)</f>
        <v>67</v>
      </c>
      <c r="C7433" s="29">
        <f>VLOOKUP($J7429,ASBVs!$A$2:$AP$1041,14,FALSE)</f>
        <v>71</v>
      </c>
      <c r="D7433" s="29">
        <f>VLOOKUP($J7429,ASBVs!$A$2:$AP$1041,16,FALSE)</f>
        <v>61</v>
      </c>
      <c r="E7433" s="29">
        <f>VLOOKUP($J7429,ASBVs!$A$2:$AP$1041,18,FALSE)</f>
        <v>67</v>
      </c>
      <c r="F7433" s="29">
        <f>VLOOKUP($J7429,ASBVs!$A$2:$AP$1041,20,FALSE)</f>
        <v>66</v>
      </c>
      <c r="G7433" s="29">
        <f>VLOOKUP($J7429,ASBVs!$A$2:$AP$1041,42,FALSE)</f>
        <v>59</v>
      </c>
      <c r="H7433" s="29">
        <f>VLOOKUP($J7429,ASBVs!$A$2:$AP$1041,40,FALSE)</f>
        <v>51</v>
      </c>
      <c r="I7433" s="29">
        <f>VLOOKUP($J7429,ASBVs!$A$2:$AP$1041,22,FALSE)</f>
        <v>60</v>
      </c>
      <c r="J7433" s="29">
        <f>VLOOKUP($J7429,ASBVs!$A$2:$AP$1041,32,FALSE)</f>
        <v>57</v>
      </c>
    </row>
    <row r="7434" spans="2:10" ht="12.6" customHeight="1" x14ac:dyDescent="0.3">
      <c r="B7434" s="31" t="s">
        <v>1089</v>
      </c>
      <c r="C7434" s="27" t="s">
        <v>1090</v>
      </c>
      <c r="D7434" s="27" t="s">
        <v>1091</v>
      </c>
      <c r="E7434" s="27" t="s">
        <v>8</v>
      </c>
      <c r="F7434" s="27" t="s">
        <v>6</v>
      </c>
      <c r="G7434" s="27" t="s">
        <v>7</v>
      </c>
      <c r="H7434" s="27" t="s">
        <v>2638</v>
      </c>
      <c r="I7434" s="85" t="s">
        <v>2700</v>
      </c>
      <c r="J7434" s="86"/>
    </row>
    <row r="7435" spans="2:10" ht="12.6" customHeight="1" x14ac:dyDescent="0.3">
      <c r="B7435" s="30">
        <f>VLOOKUP($J7429,ASBVs!$A$2:$AP$1041,33,FALSE)</f>
        <v>0.06</v>
      </c>
      <c r="C7435" s="30">
        <f>VLOOKUP($J7429,ASBVs!$A$2:$AP$1041,35,FALSE)</f>
        <v>0.18</v>
      </c>
      <c r="D7435" s="30">
        <f>VLOOKUP($J7429,ASBVs!$A$2:$AP$1041,37,FALSE)</f>
        <v>1E-3</v>
      </c>
      <c r="E7435" s="32">
        <f>VLOOKUP($J7429,ASBVs!$A$2:$AP$1041,29,FALSE)</f>
        <v>6.38</v>
      </c>
      <c r="F7435" s="32">
        <f>VLOOKUP($J7429,ASBVs!$A$2:$AP$1041,23,FALSE)</f>
        <v>-0.8</v>
      </c>
      <c r="G7435" s="32">
        <f>VLOOKUP($J7429,ASBVs!$A$2:$AP$1041,25,FALSE)</f>
        <v>6.66</v>
      </c>
      <c r="H7435" s="32">
        <f>VLOOKUP($J7429,ASBVs!$A$2:$AP$1041,27,FALSE)</f>
        <v>1.82</v>
      </c>
      <c r="I7435" s="86"/>
      <c r="J7435" s="86"/>
    </row>
    <row r="7436" spans="2:10" ht="12.6" customHeight="1" x14ac:dyDescent="0.3">
      <c r="B7436" s="33">
        <f>VLOOKUP($J7429,ASBVs!$A$2:$AP$1041,34,FALSE)</f>
        <v>45</v>
      </c>
      <c r="C7436" s="33">
        <f>VLOOKUP($J7429,ASBVs!$A$2:$AP$1041,36,FALSE)</f>
        <v>55</v>
      </c>
      <c r="D7436" s="33">
        <f>VLOOKUP($J7429,ASBVs!$A$2:$AP$1041,38,FALSE)</f>
        <v>39</v>
      </c>
      <c r="E7436" s="33">
        <f>VLOOKUP($J7429,ASBVs!$A$2:$AP$1041,30,FALSE)</f>
        <v>60</v>
      </c>
      <c r="F7436" s="33">
        <f>VLOOKUP($J7429,ASBVs!$A$2:$AP$1041,24,FALSE)</f>
        <v>51</v>
      </c>
      <c r="G7436" s="33">
        <f>VLOOKUP($J7429,ASBVs!$A$2:$AP$1041,26,FALSE)</f>
        <v>50</v>
      </c>
      <c r="H7436" s="33">
        <f>VLOOKUP($J7429,ASBVs!$A$2:$AP$1041,28,FALSE)</f>
        <v>54</v>
      </c>
      <c r="I7436" s="99">
        <f>VLOOKUP($J7429,ASBVs!$A$2:$AQ$1041,43,FALSE)</f>
        <v>12.07</v>
      </c>
      <c r="J7436" s="79"/>
    </row>
    <row r="7437" spans="2:10" ht="12.6" customHeight="1" x14ac:dyDescent="0.3">
      <c r="B7437" s="87" t="s">
        <v>2695</v>
      </c>
      <c r="C7437" s="88"/>
      <c r="D7437" s="89" t="s">
        <v>2699</v>
      </c>
      <c r="E7437" s="90"/>
      <c r="F7437" s="91" t="str">
        <f>VLOOKUP($J7429,ASBVs!$A$2:$F$1041,6,FALSE)</f>
        <v xml:space="preserve"> </v>
      </c>
      <c r="G7437" s="34" t="s">
        <v>2669</v>
      </c>
      <c r="H7437" s="35" t="str">
        <f>VLOOKUP($J7429,ASBVs!$A$2:$AU$1041,46,FALSE)</f>
        <v>2</v>
      </c>
      <c r="I7437" s="34" t="s">
        <v>2670</v>
      </c>
      <c r="J7437" s="35" t="str">
        <f>VLOOKUP($J7429,ASBVs!$A$2:$AU$1041,47,FALSE)</f>
        <v>3</v>
      </c>
    </row>
    <row r="7438" spans="2:10" ht="12.6" customHeight="1" x14ac:dyDescent="0.3">
      <c r="B7438" s="93">
        <f>VLOOKUP($J7429,ASBVs!$A$2:$AS$1041,45,FALSE)</f>
        <v>123.94</v>
      </c>
      <c r="C7438" s="94"/>
      <c r="D7438" s="93">
        <f>VLOOKUP($J7429,ASBVs!$A$2:$AS$1041,44,FALSE)</f>
        <v>164.23</v>
      </c>
      <c r="E7438" s="94"/>
      <c r="F7438" s="92"/>
      <c r="G7438" s="34" t="s">
        <v>2671</v>
      </c>
      <c r="H7438" s="35" t="str">
        <f>VLOOKUP($J7429,ASBVs!$A$2:$AW$1041,48,FALSE)</f>
        <v>3</v>
      </c>
      <c r="I7438" s="34" t="s">
        <v>2672</v>
      </c>
      <c r="J7438" s="35">
        <f>VLOOKUP($J7429,ASBVs!$A$2:$AW$1041,49,FALSE)</f>
        <v>3</v>
      </c>
    </row>
    <row r="7439" spans="2:10" ht="12.6" customHeight="1" x14ac:dyDescent="0.3">
      <c r="B7439" s="36" t="s">
        <v>2696</v>
      </c>
      <c r="C7439" s="95" t="str">
        <f>VLOOKUP($J7429,ASBVs!$A$2:$E$1041,5,FALSE)</f>
        <v xml:space="preserve">Individual </v>
      </c>
      <c r="D7439" s="96"/>
      <c r="E7439" s="97" t="s">
        <v>2697</v>
      </c>
      <c r="F7439" s="98"/>
      <c r="G7439" s="74"/>
      <c r="H7439" s="75"/>
      <c r="I7439" s="37" t="s">
        <v>2698</v>
      </c>
      <c r="J7439" s="38"/>
    </row>
    <row r="7441" spans="2:10" ht="12.6" customHeight="1" x14ac:dyDescent="0.3">
      <c r="B7441" s="76" t="s">
        <v>2692</v>
      </c>
      <c r="C7441" s="77"/>
      <c r="D7441" s="20" t="str">
        <f>VLOOKUP($J7441,ASBVs!$A$2:$B$1041,2,FALSE)</f>
        <v>224695</v>
      </c>
      <c r="E7441" s="21"/>
      <c r="F7441" s="22" t="str">
        <f>VLOOKUP($J7441,ASBVs!$A$2:$J$1041,10,FALSE)</f>
        <v>Twin</v>
      </c>
      <c r="G7441" s="78" t="str">
        <f>VLOOKUP($J7441,ASBVs!$A$2:$AX$1041,50,FALSE)</f>
        <v xml:space="preserve"> </v>
      </c>
      <c r="H7441" s="79"/>
      <c r="I7441" s="23" t="s">
        <v>2693</v>
      </c>
      <c r="J7441" s="24">
        <v>611</v>
      </c>
    </row>
    <row r="7442" spans="2:10" ht="12.6" customHeight="1" x14ac:dyDescent="0.3">
      <c r="B7442" s="25" t="s">
        <v>2694</v>
      </c>
      <c r="C7442" s="80" t="str">
        <f>VLOOKUP($J7441,ASBVs!$A$2:$H$1041,8,FALSE)</f>
        <v>205728</v>
      </c>
      <c r="D7442" s="80"/>
      <c r="E7442" s="81"/>
      <c r="F7442" s="26" t="s">
        <v>2639</v>
      </c>
      <c r="G7442" s="82">
        <f>VLOOKUP($J7441,ASBVs!$A$2:$I$1041,9,FALSE)</f>
        <v>44710</v>
      </c>
      <c r="H7442" s="83"/>
      <c r="I7442" s="83"/>
      <c r="J7442" s="84"/>
    </row>
    <row r="7443" spans="2:10" ht="12.6" customHeight="1" x14ac:dyDescent="0.3">
      <c r="B7443" s="27" t="s">
        <v>0</v>
      </c>
      <c r="C7443" s="28" t="s">
        <v>1</v>
      </c>
      <c r="D7443" s="28" t="s">
        <v>2</v>
      </c>
      <c r="E7443" s="28" t="s">
        <v>3</v>
      </c>
      <c r="F7443" s="27" t="s">
        <v>4</v>
      </c>
      <c r="G7443" s="28" t="s">
        <v>1093</v>
      </c>
      <c r="H7443" s="28" t="s">
        <v>1092</v>
      </c>
      <c r="I7443" s="28" t="s">
        <v>5</v>
      </c>
      <c r="J7443" s="28" t="s">
        <v>2652</v>
      </c>
    </row>
    <row r="7444" spans="2:10" ht="12.6" customHeight="1" x14ac:dyDescent="0.3">
      <c r="B7444" s="29">
        <f>VLOOKUP($J7441,ASBVs!$A$2:$AP$1041,11,FALSE)</f>
        <v>0.42</v>
      </c>
      <c r="C7444" s="29">
        <f>VLOOKUP($J7441,ASBVs!$A$2:$AP$1041,13,FALSE)</f>
        <v>8.74</v>
      </c>
      <c r="D7444" s="29">
        <f>VLOOKUP($J7441,ASBVs!$A$2:$AP$1041,15,FALSE)</f>
        <v>16.5</v>
      </c>
      <c r="E7444" s="29">
        <f>VLOOKUP($J7441,ASBVs!$A$2:$AP$1041,17,FALSE)</f>
        <v>0.32</v>
      </c>
      <c r="F7444" s="29">
        <f>VLOOKUP($J7441,ASBVs!$A$2:$AP$1041,19,FALSE)</f>
        <v>2.23</v>
      </c>
      <c r="G7444" s="39">
        <f>VLOOKUP($J7441,ASBVs!$A$2:$AP$1041,41,FALSE)</f>
        <v>0.49</v>
      </c>
      <c r="H7444" s="39">
        <f>VLOOKUP($J7441,ASBVs!$A$2:$AP$1041,39,FALSE)</f>
        <v>0.28000000000000003</v>
      </c>
      <c r="I7444" s="29">
        <f>VLOOKUP($J7441,ASBVs!$A$2:$AP$1041,21,FALSE)</f>
        <v>0.08</v>
      </c>
      <c r="J7444" s="39">
        <f>VLOOKUP($J7441,ASBVs!$A$2:$AP$1041,31,FALSE)</f>
        <v>0.3</v>
      </c>
    </row>
    <row r="7445" spans="2:10" ht="12.6" customHeight="1" x14ac:dyDescent="0.3">
      <c r="B7445" s="29">
        <f>VLOOKUP($J7441,ASBVs!$A$2:$AP$1041,12,FALSE)</f>
        <v>66</v>
      </c>
      <c r="C7445" s="29">
        <f>VLOOKUP($J7441,ASBVs!$A$2:$AP$1041,14,FALSE)</f>
        <v>70</v>
      </c>
      <c r="D7445" s="29">
        <f>VLOOKUP($J7441,ASBVs!$A$2:$AP$1041,16,FALSE)</f>
        <v>59</v>
      </c>
      <c r="E7445" s="29">
        <f>VLOOKUP($J7441,ASBVs!$A$2:$AP$1041,18,FALSE)</f>
        <v>65</v>
      </c>
      <c r="F7445" s="29">
        <f>VLOOKUP($J7441,ASBVs!$A$2:$AP$1041,20,FALSE)</f>
        <v>66</v>
      </c>
      <c r="G7445" s="29">
        <f>VLOOKUP($J7441,ASBVs!$A$2:$AP$1041,42,FALSE)</f>
        <v>52</v>
      </c>
      <c r="H7445" s="29">
        <f>VLOOKUP($J7441,ASBVs!$A$2:$AP$1041,40,FALSE)</f>
        <v>44</v>
      </c>
      <c r="I7445" s="29">
        <f>VLOOKUP($J7441,ASBVs!$A$2:$AP$1041,22,FALSE)</f>
        <v>54</v>
      </c>
      <c r="J7445" s="29">
        <f>VLOOKUP($J7441,ASBVs!$A$2:$AP$1041,32,FALSE)</f>
        <v>50</v>
      </c>
    </row>
    <row r="7446" spans="2:10" ht="12.6" customHeight="1" x14ac:dyDescent="0.3">
      <c r="B7446" s="31" t="s">
        <v>1089</v>
      </c>
      <c r="C7446" s="27" t="s">
        <v>1090</v>
      </c>
      <c r="D7446" s="27" t="s">
        <v>1091</v>
      </c>
      <c r="E7446" s="27" t="s">
        <v>8</v>
      </c>
      <c r="F7446" s="27" t="s">
        <v>6</v>
      </c>
      <c r="G7446" s="27" t="s">
        <v>7</v>
      </c>
      <c r="H7446" s="27" t="s">
        <v>2638</v>
      </c>
      <c r="I7446" s="85" t="s">
        <v>2700</v>
      </c>
      <c r="J7446" s="86"/>
    </row>
    <row r="7447" spans="2:10" ht="12.6" customHeight="1" x14ac:dyDescent="0.3">
      <c r="B7447" s="30">
        <f>VLOOKUP($J7441,ASBVs!$A$2:$AP$1041,33,FALSE)</f>
        <v>0.05</v>
      </c>
      <c r="C7447" s="30">
        <f>VLOOKUP($J7441,ASBVs!$A$2:$AP$1041,35,FALSE)</f>
        <v>0.28999999999999998</v>
      </c>
      <c r="D7447" s="30">
        <f>VLOOKUP($J7441,ASBVs!$A$2:$AP$1041,37,FALSE)</f>
        <v>1E-3</v>
      </c>
      <c r="E7447" s="32">
        <f>VLOOKUP($J7441,ASBVs!$A$2:$AP$1041,29,FALSE)</f>
        <v>4.24</v>
      </c>
      <c r="F7447" s="32">
        <f>VLOOKUP($J7441,ASBVs!$A$2:$AP$1041,23,FALSE)</f>
        <v>-0.33</v>
      </c>
      <c r="G7447" s="32">
        <f>VLOOKUP($J7441,ASBVs!$A$2:$AP$1041,25,FALSE)</f>
        <v>2.56</v>
      </c>
      <c r="H7447" s="32">
        <f>VLOOKUP($J7441,ASBVs!$A$2:$AP$1041,27,FALSE)</f>
        <v>2.19</v>
      </c>
      <c r="I7447" s="86"/>
      <c r="J7447" s="86"/>
    </row>
    <row r="7448" spans="2:10" ht="12.6" customHeight="1" x14ac:dyDescent="0.3">
      <c r="B7448" s="33">
        <f>VLOOKUP($J7441,ASBVs!$A$2:$AP$1041,34,FALSE)</f>
        <v>39</v>
      </c>
      <c r="C7448" s="33">
        <f>VLOOKUP($J7441,ASBVs!$A$2:$AP$1041,36,FALSE)</f>
        <v>47</v>
      </c>
      <c r="D7448" s="33">
        <f>VLOOKUP($J7441,ASBVs!$A$2:$AP$1041,38,FALSE)</f>
        <v>34</v>
      </c>
      <c r="E7448" s="33">
        <f>VLOOKUP($J7441,ASBVs!$A$2:$AP$1041,30,FALSE)</f>
        <v>60</v>
      </c>
      <c r="F7448" s="33">
        <f>VLOOKUP($J7441,ASBVs!$A$2:$AP$1041,24,FALSE)</f>
        <v>45</v>
      </c>
      <c r="G7448" s="33">
        <f>VLOOKUP($J7441,ASBVs!$A$2:$AP$1041,26,FALSE)</f>
        <v>45</v>
      </c>
      <c r="H7448" s="33">
        <f>VLOOKUP($J7441,ASBVs!$A$2:$AP$1041,28,FALSE)</f>
        <v>51</v>
      </c>
      <c r="I7448" s="99">
        <f>VLOOKUP($J7441,ASBVs!$A$2:$AQ$1041,43,FALSE)</f>
        <v>8.82</v>
      </c>
      <c r="J7448" s="79"/>
    </row>
    <row r="7449" spans="2:10" ht="12.6" customHeight="1" x14ac:dyDescent="0.3">
      <c r="B7449" s="87" t="s">
        <v>2695</v>
      </c>
      <c r="C7449" s="88"/>
      <c r="D7449" s="89" t="s">
        <v>2699</v>
      </c>
      <c r="E7449" s="90"/>
      <c r="F7449" s="91" t="str">
        <f>VLOOKUP($J7441,ASBVs!$A$2:$F$1041,6,FALSE)</f>
        <v xml:space="preserve"> </v>
      </c>
      <c r="G7449" s="34" t="s">
        <v>2669</v>
      </c>
      <c r="H7449" s="35" t="str">
        <f>VLOOKUP($J7441,ASBVs!$A$2:$AU$1041,46,FALSE)</f>
        <v>2</v>
      </c>
      <c r="I7449" s="34" t="s">
        <v>2670</v>
      </c>
      <c r="J7449" s="35" t="str">
        <f>VLOOKUP($J7441,ASBVs!$A$2:$AU$1041,47,FALSE)</f>
        <v>1</v>
      </c>
    </row>
    <row r="7450" spans="2:10" ht="12.6" customHeight="1" x14ac:dyDescent="0.3">
      <c r="B7450" s="93">
        <f>VLOOKUP($J7441,ASBVs!$A$2:$AS$1041,45,FALSE)</f>
        <v>123.54</v>
      </c>
      <c r="C7450" s="94"/>
      <c r="D7450" s="93">
        <f>VLOOKUP($J7441,ASBVs!$A$2:$AS$1041,44,FALSE)</f>
        <v>168.14</v>
      </c>
      <c r="E7450" s="94"/>
      <c r="F7450" s="92"/>
      <c r="G7450" s="34" t="s">
        <v>2671</v>
      </c>
      <c r="H7450" s="35" t="str">
        <f>VLOOKUP($J7441,ASBVs!$A$2:$AW$1041,48,FALSE)</f>
        <v>1</v>
      </c>
      <c r="I7450" s="34" t="s">
        <v>2672</v>
      </c>
      <c r="J7450" s="35">
        <f>VLOOKUP($J7441,ASBVs!$A$2:$AW$1041,49,FALSE)</f>
        <v>3</v>
      </c>
    </row>
    <row r="7451" spans="2:10" ht="12.6" customHeight="1" x14ac:dyDescent="0.3">
      <c r="B7451" s="36" t="s">
        <v>2696</v>
      </c>
      <c r="C7451" s="95" t="str">
        <f>VLOOKUP($J7441,ASBVs!$A$2:$E$1041,5,FALSE)</f>
        <v xml:space="preserve">Individual </v>
      </c>
      <c r="D7451" s="96"/>
      <c r="E7451" s="97" t="s">
        <v>2697</v>
      </c>
      <c r="F7451" s="98"/>
      <c r="G7451" s="74"/>
      <c r="H7451" s="75"/>
      <c r="I7451" s="37" t="s">
        <v>2698</v>
      </c>
      <c r="J7451" s="38"/>
    </row>
    <row r="7453" spans="2:10" ht="12.6" customHeight="1" x14ac:dyDescent="0.3">
      <c r="B7453" s="76" t="s">
        <v>2692</v>
      </c>
      <c r="C7453" s="77"/>
      <c r="D7453" s="20" t="str">
        <f>VLOOKUP($J7453,ASBVs!$A$2:$B$1041,2,FALSE)</f>
        <v>223409</v>
      </c>
      <c r="E7453" s="21"/>
      <c r="F7453" s="22" t="str">
        <f>VLOOKUP($J7453,ASBVs!$A$2:$J$1041,10,FALSE)</f>
        <v>Twin</v>
      </c>
      <c r="G7453" s="78" t="str">
        <f>VLOOKUP($J7453,ASBVs!$A$2:$AX$1041,50,FALSE)</f>
        <v xml:space="preserve"> </v>
      </c>
      <c r="H7453" s="79"/>
      <c r="I7453" s="23" t="s">
        <v>2693</v>
      </c>
      <c r="J7453" s="24">
        <v>612</v>
      </c>
    </row>
    <row r="7454" spans="2:10" ht="12.6" customHeight="1" x14ac:dyDescent="0.3">
      <c r="B7454" s="25" t="s">
        <v>2694</v>
      </c>
      <c r="C7454" s="80" t="str">
        <f>VLOOKUP($J7453,ASBVs!$A$2:$H$1041,8,FALSE)</f>
        <v>205728</v>
      </c>
      <c r="D7454" s="80"/>
      <c r="E7454" s="81"/>
      <c r="F7454" s="26" t="s">
        <v>2639</v>
      </c>
      <c r="G7454" s="82">
        <f>VLOOKUP($J7453,ASBVs!$A$2:$I$1041,9,FALSE)</f>
        <v>44696</v>
      </c>
      <c r="H7454" s="83"/>
      <c r="I7454" s="83"/>
      <c r="J7454" s="84"/>
    </row>
    <row r="7455" spans="2:10" ht="12.6" customHeight="1" x14ac:dyDescent="0.3">
      <c r="B7455" s="27" t="s">
        <v>0</v>
      </c>
      <c r="C7455" s="28" t="s">
        <v>1</v>
      </c>
      <c r="D7455" s="28" t="s">
        <v>2</v>
      </c>
      <c r="E7455" s="28" t="s">
        <v>3</v>
      </c>
      <c r="F7455" s="27" t="s">
        <v>4</v>
      </c>
      <c r="G7455" s="28" t="s">
        <v>1093</v>
      </c>
      <c r="H7455" s="28" t="s">
        <v>1092</v>
      </c>
      <c r="I7455" s="28" t="s">
        <v>5</v>
      </c>
      <c r="J7455" s="28" t="s">
        <v>2652</v>
      </c>
    </row>
    <row r="7456" spans="2:10" ht="12.6" customHeight="1" x14ac:dyDescent="0.3">
      <c r="B7456" s="29">
        <f>VLOOKUP($J7453,ASBVs!$A$2:$AP$1041,11,FALSE)</f>
        <v>0.51</v>
      </c>
      <c r="C7456" s="29">
        <f>VLOOKUP($J7453,ASBVs!$A$2:$AP$1041,13,FALSE)</f>
        <v>9.5500000000000007</v>
      </c>
      <c r="D7456" s="29">
        <f>VLOOKUP($J7453,ASBVs!$A$2:$AP$1041,15,FALSE)</f>
        <v>17.59</v>
      </c>
      <c r="E7456" s="29">
        <f>VLOOKUP($J7453,ASBVs!$A$2:$AP$1041,17,FALSE)</f>
        <v>-0.41</v>
      </c>
      <c r="F7456" s="29">
        <f>VLOOKUP($J7453,ASBVs!$A$2:$AP$1041,19,FALSE)</f>
        <v>1.75</v>
      </c>
      <c r="G7456" s="39">
        <f>VLOOKUP($J7453,ASBVs!$A$2:$AP$1041,41,FALSE)</f>
        <v>0.45</v>
      </c>
      <c r="H7456" s="39">
        <f>VLOOKUP($J7453,ASBVs!$A$2:$AP$1041,39,FALSE)</f>
        <v>0.28000000000000003</v>
      </c>
      <c r="I7456" s="29">
        <f>VLOOKUP($J7453,ASBVs!$A$2:$AP$1041,21,FALSE)</f>
        <v>0.2</v>
      </c>
      <c r="J7456" s="39">
        <f>VLOOKUP($J7453,ASBVs!$A$2:$AP$1041,31,FALSE)</f>
        <v>0.28000000000000003</v>
      </c>
    </row>
    <row r="7457" spans="2:10" ht="12.6" customHeight="1" x14ac:dyDescent="0.3">
      <c r="B7457" s="29">
        <f>VLOOKUP($J7453,ASBVs!$A$2:$AP$1041,12,FALSE)</f>
        <v>67</v>
      </c>
      <c r="C7457" s="29">
        <f>VLOOKUP($J7453,ASBVs!$A$2:$AP$1041,14,FALSE)</f>
        <v>72</v>
      </c>
      <c r="D7457" s="29">
        <f>VLOOKUP($J7453,ASBVs!$A$2:$AP$1041,16,FALSE)</f>
        <v>60</v>
      </c>
      <c r="E7457" s="29">
        <f>VLOOKUP($J7453,ASBVs!$A$2:$AP$1041,18,FALSE)</f>
        <v>70</v>
      </c>
      <c r="F7457" s="29">
        <f>VLOOKUP($J7453,ASBVs!$A$2:$AP$1041,20,FALSE)</f>
        <v>68</v>
      </c>
      <c r="G7457" s="29">
        <f>VLOOKUP($J7453,ASBVs!$A$2:$AP$1041,42,FALSE)</f>
        <v>51</v>
      </c>
      <c r="H7457" s="29">
        <f>VLOOKUP($J7453,ASBVs!$A$2:$AP$1041,40,FALSE)</f>
        <v>45</v>
      </c>
      <c r="I7457" s="29">
        <f>VLOOKUP($J7453,ASBVs!$A$2:$AP$1041,22,FALSE)</f>
        <v>55</v>
      </c>
      <c r="J7457" s="29">
        <f>VLOOKUP($J7453,ASBVs!$A$2:$AP$1041,32,FALSE)</f>
        <v>49</v>
      </c>
    </row>
    <row r="7458" spans="2:10" ht="12.6" customHeight="1" x14ac:dyDescent="0.3">
      <c r="B7458" s="31" t="s">
        <v>1089</v>
      </c>
      <c r="C7458" s="27" t="s">
        <v>1090</v>
      </c>
      <c r="D7458" s="27" t="s">
        <v>1091</v>
      </c>
      <c r="E7458" s="27" t="s">
        <v>8</v>
      </c>
      <c r="F7458" s="27" t="s">
        <v>6</v>
      </c>
      <c r="G7458" s="27" t="s">
        <v>7</v>
      </c>
      <c r="H7458" s="27" t="s">
        <v>2638</v>
      </c>
      <c r="I7458" s="85" t="s">
        <v>2700</v>
      </c>
      <c r="J7458" s="86"/>
    </row>
    <row r="7459" spans="2:10" ht="12.6" customHeight="1" x14ac:dyDescent="0.3">
      <c r="B7459" s="30">
        <f>VLOOKUP($J7453,ASBVs!$A$2:$AP$1041,33,FALSE)</f>
        <v>0.05</v>
      </c>
      <c r="C7459" s="30">
        <f>VLOOKUP($J7453,ASBVs!$A$2:$AP$1041,35,FALSE)</f>
        <v>0.28000000000000003</v>
      </c>
      <c r="D7459" s="30">
        <f>VLOOKUP($J7453,ASBVs!$A$2:$AP$1041,37,FALSE)</f>
        <v>1E-3</v>
      </c>
      <c r="E7459" s="32">
        <f>VLOOKUP($J7453,ASBVs!$A$2:$AP$1041,29,FALSE)</f>
        <v>4.99</v>
      </c>
      <c r="F7459" s="32">
        <f>VLOOKUP($J7453,ASBVs!$A$2:$AP$1041,23,FALSE)</f>
        <v>-0.48</v>
      </c>
      <c r="G7459" s="32">
        <f>VLOOKUP($J7453,ASBVs!$A$2:$AP$1041,25,FALSE)</f>
        <v>2.9</v>
      </c>
      <c r="H7459" s="32">
        <f>VLOOKUP($J7453,ASBVs!$A$2:$AP$1041,27,FALSE)</f>
        <v>2.2000000000000002</v>
      </c>
      <c r="I7459" s="86"/>
      <c r="J7459" s="86"/>
    </row>
    <row r="7460" spans="2:10" ht="12.6" customHeight="1" x14ac:dyDescent="0.3">
      <c r="B7460" s="33">
        <f>VLOOKUP($J7453,ASBVs!$A$2:$AP$1041,34,FALSE)</f>
        <v>40</v>
      </c>
      <c r="C7460" s="33">
        <f>VLOOKUP($J7453,ASBVs!$A$2:$AP$1041,36,FALSE)</f>
        <v>48</v>
      </c>
      <c r="D7460" s="33">
        <f>VLOOKUP($J7453,ASBVs!$A$2:$AP$1041,38,FALSE)</f>
        <v>35</v>
      </c>
      <c r="E7460" s="33">
        <f>VLOOKUP($J7453,ASBVs!$A$2:$AP$1041,30,FALSE)</f>
        <v>61</v>
      </c>
      <c r="F7460" s="33">
        <f>VLOOKUP($J7453,ASBVs!$A$2:$AP$1041,24,FALSE)</f>
        <v>44</v>
      </c>
      <c r="G7460" s="33">
        <f>VLOOKUP($J7453,ASBVs!$A$2:$AP$1041,26,FALSE)</f>
        <v>44</v>
      </c>
      <c r="H7460" s="33">
        <f>VLOOKUP($J7453,ASBVs!$A$2:$AP$1041,28,FALSE)</f>
        <v>53</v>
      </c>
      <c r="I7460" s="99">
        <f>VLOOKUP($J7453,ASBVs!$A$2:$AQ$1041,43,FALSE)</f>
        <v>9.75</v>
      </c>
      <c r="J7460" s="79"/>
    </row>
    <row r="7461" spans="2:10" ht="12.6" customHeight="1" x14ac:dyDescent="0.3">
      <c r="B7461" s="87" t="s">
        <v>2695</v>
      </c>
      <c r="C7461" s="88"/>
      <c r="D7461" s="89" t="s">
        <v>2699</v>
      </c>
      <c r="E7461" s="90"/>
      <c r="F7461" s="91" t="str">
        <f>VLOOKUP($J7453,ASBVs!$A$2:$F$1041,6,FALSE)</f>
        <v xml:space="preserve"> </v>
      </c>
      <c r="G7461" s="34" t="s">
        <v>2669</v>
      </c>
      <c r="H7461" s="35" t="str">
        <f>VLOOKUP($J7453,ASBVs!$A$2:$AU$1041,46,FALSE)</f>
        <v>2</v>
      </c>
      <c r="I7461" s="34" t="s">
        <v>2670</v>
      </c>
      <c r="J7461" s="35" t="str">
        <f>VLOOKUP($J7453,ASBVs!$A$2:$AU$1041,47,FALSE)</f>
        <v>2</v>
      </c>
    </row>
    <row r="7462" spans="2:10" ht="12.6" customHeight="1" x14ac:dyDescent="0.3">
      <c r="B7462" s="93">
        <f>VLOOKUP($J7453,ASBVs!$A$2:$AS$1041,45,FALSE)</f>
        <v>123.4</v>
      </c>
      <c r="C7462" s="94"/>
      <c r="D7462" s="93">
        <f>VLOOKUP($J7453,ASBVs!$A$2:$AS$1041,44,FALSE)</f>
        <v>168.03</v>
      </c>
      <c r="E7462" s="94"/>
      <c r="F7462" s="92"/>
      <c r="G7462" s="34" t="s">
        <v>2671</v>
      </c>
      <c r="H7462" s="35" t="str">
        <f>VLOOKUP($J7453,ASBVs!$A$2:$AW$1041,48,FALSE)</f>
        <v>2</v>
      </c>
      <c r="I7462" s="34" t="s">
        <v>2672</v>
      </c>
      <c r="J7462" s="35">
        <f>VLOOKUP($J7453,ASBVs!$A$2:$AW$1041,49,FALSE)</f>
        <v>2</v>
      </c>
    </row>
    <row r="7463" spans="2:10" ht="12.6" customHeight="1" x14ac:dyDescent="0.3">
      <c r="B7463" s="36" t="s">
        <v>2696</v>
      </c>
      <c r="C7463" s="95" t="str">
        <f>VLOOKUP($J7453,ASBVs!$A$2:$E$1041,5,FALSE)</f>
        <v xml:space="preserve">Individual </v>
      </c>
      <c r="D7463" s="96"/>
      <c r="E7463" s="97" t="s">
        <v>2697</v>
      </c>
      <c r="F7463" s="98"/>
      <c r="G7463" s="74"/>
      <c r="H7463" s="75"/>
      <c r="I7463" s="37" t="s">
        <v>2698</v>
      </c>
      <c r="J7463" s="38"/>
    </row>
    <row r="7465" spans="2:10" ht="12.6" customHeight="1" x14ac:dyDescent="0.3">
      <c r="B7465" s="76" t="s">
        <v>2692</v>
      </c>
      <c r="C7465" s="77"/>
      <c r="D7465" s="20" t="str">
        <f>VLOOKUP($J7465,ASBVs!$A$2:$B$1041,2,FALSE)</f>
        <v>223163</v>
      </c>
      <c r="E7465" s="21"/>
      <c r="F7465" s="22" t="str">
        <f>VLOOKUP($J7465,ASBVs!$A$2:$J$1041,10,FALSE)</f>
        <v>Single</v>
      </c>
      <c r="G7465" s="78" t="str">
        <f>VLOOKUP($J7465,ASBVs!$A$2:$AX$1041,50,FALSE)</f>
        <v xml:space="preserve"> </v>
      </c>
      <c r="H7465" s="79"/>
      <c r="I7465" s="23" t="s">
        <v>2693</v>
      </c>
      <c r="J7465" s="24">
        <v>613</v>
      </c>
    </row>
    <row r="7466" spans="2:10" ht="12.6" customHeight="1" x14ac:dyDescent="0.3">
      <c r="B7466" s="25" t="s">
        <v>2694</v>
      </c>
      <c r="C7466" s="80" t="str">
        <f>VLOOKUP($J7465,ASBVs!$A$2:$H$1041,8,FALSE)</f>
        <v>206625</v>
      </c>
      <c r="D7466" s="80"/>
      <c r="E7466" s="81"/>
      <c r="F7466" s="26" t="s">
        <v>2639</v>
      </c>
      <c r="G7466" s="82">
        <f>VLOOKUP($J7465,ASBVs!$A$2:$I$1041,9,FALSE)</f>
        <v>44685</v>
      </c>
      <c r="H7466" s="83"/>
      <c r="I7466" s="83"/>
      <c r="J7466" s="84"/>
    </row>
    <row r="7467" spans="2:10" ht="12.6" customHeight="1" x14ac:dyDescent="0.3">
      <c r="B7467" s="27" t="s">
        <v>0</v>
      </c>
      <c r="C7467" s="28" t="s">
        <v>1</v>
      </c>
      <c r="D7467" s="28" t="s">
        <v>2</v>
      </c>
      <c r="E7467" s="28" t="s">
        <v>3</v>
      </c>
      <c r="F7467" s="27" t="s">
        <v>4</v>
      </c>
      <c r="G7467" s="28" t="s">
        <v>1093</v>
      </c>
      <c r="H7467" s="28" t="s">
        <v>1092</v>
      </c>
      <c r="I7467" s="28" t="s">
        <v>5</v>
      </c>
      <c r="J7467" s="28" t="s">
        <v>2652</v>
      </c>
    </row>
    <row r="7468" spans="2:10" ht="12.6" customHeight="1" x14ac:dyDescent="0.3">
      <c r="B7468" s="29">
        <f>VLOOKUP($J7465,ASBVs!$A$2:$AP$1041,11,FALSE)</f>
        <v>0.46</v>
      </c>
      <c r="C7468" s="29">
        <f>VLOOKUP($J7465,ASBVs!$A$2:$AP$1041,13,FALSE)</f>
        <v>8.57</v>
      </c>
      <c r="D7468" s="29">
        <f>VLOOKUP($J7465,ASBVs!$A$2:$AP$1041,15,FALSE)</f>
        <v>11.7</v>
      </c>
      <c r="E7468" s="29">
        <f>VLOOKUP($J7465,ASBVs!$A$2:$AP$1041,17,FALSE)</f>
        <v>-0.05</v>
      </c>
      <c r="F7468" s="29">
        <f>VLOOKUP($J7465,ASBVs!$A$2:$AP$1041,19,FALSE)</f>
        <v>2.15</v>
      </c>
      <c r="G7468" s="39">
        <f>VLOOKUP($J7465,ASBVs!$A$2:$AP$1041,41,FALSE)</f>
        <v>0.3</v>
      </c>
      <c r="H7468" s="39">
        <f>VLOOKUP($J7465,ASBVs!$A$2:$AP$1041,39,FALSE)</f>
        <v>0.14000000000000001</v>
      </c>
      <c r="I7468" s="29">
        <f>VLOOKUP($J7465,ASBVs!$A$2:$AP$1041,21,FALSE)</f>
        <v>0.64</v>
      </c>
      <c r="J7468" s="39">
        <f>VLOOKUP($J7465,ASBVs!$A$2:$AP$1041,31,FALSE)</f>
        <v>0.21</v>
      </c>
    </row>
    <row r="7469" spans="2:10" ht="12.6" customHeight="1" x14ac:dyDescent="0.3">
      <c r="B7469" s="29">
        <f>VLOOKUP($J7465,ASBVs!$A$2:$AP$1041,12,FALSE)</f>
        <v>66</v>
      </c>
      <c r="C7469" s="29">
        <f>VLOOKUP($J7465,ASBVs!$A$2:$AP$1041,14,FALSE)</f>
        <v>72</v>
      </c>
      <c r="D7469" s="29">
        <f>VLOOKUP($J7465,ASBVs!$A$2:$AP$1041,16,FALSE)</f>
        <v>61</v>
      </c>
      <c r="E7469" s="29">
        <f>VLOOKUP($J7465,ASBVs!$A$2:$AP$1041,18,FALSE)</f>
        <v>71</v>
      </c>
      <c r="F7469" s="29">
        <f>VLOOKUP($J7465,ASBVs!$A$2:$AP$1041,20,FALSE)</f>
        <v>69</v>
      </c>
      <c r="G7469" s="29">
        <f>VLOOKUP($J7465,ASBVs!$A$2:$AP$1041,42,FALSE)</f>
        <v>54</v>
      </c>
      <c r="H7469" s="29">
        <f>VLOOKUP($J7465,ASBVs!$A$2:$AP$1041,40,FALSE)</f>
        <v>47</v>
      </c>
      <c r="I7469" s="29">
        <f>VLOOKUP($J7465,ASBVs!$A$2:$AP$1041,22,FALSE)</f>
        <v>57</v>
      </c>
      <c r="J7469" s="29">
        <f>VLOOKUP($J7465,ASBVs!$A$2:$AP$1041,32,FALSE)</f>
        <v>53</v>
      </c>
    </row>
    <row r="7470" spans="2:10" ht="12.6" customHeight="1" x14ac:dyDescent="0.3">
      <c r="B7470" s="31" t="s">
        <v>1089</v>
      </c>
      <c r="C7470" s="27" t="s">
        <v>1090</v>
      </c>
      <c r="D7470" s="27" t="s">
        <v>1091</v>
      </c>
      <c r="E7470" s="27" t="s">
        <v>8</v>
      </c>
      <c r="F7470" s="27" t="s">
        <v>6</v>
      </c>
      <c r="G7470" s="27" t="s">
        <v>7</v>
      </c>
      <c r="H7470" s="27" t="s">
        <v>2638</v>
      </c>
      <c r="I7470" s="85" t="s">
        <v>2700</v>
      </c>
      <c r="J7470" s="86"/>
    </row>
    <row r="7471" spans="2:10" ht="12.6" customHeight="1" x14ac:dyDescent="0.3">
      <c r="B7471" s="30">
        <f>VLOOKUP($J7465,ASBVs!$A$2:$AP$1041,33,FALSE)</f>
        <v>0.02</v>
      </c>
      <c r="C7471" s="30">
        <f>VLOOKUP($J7465,ASBVs!$A$2:$AP$1041,35,FALSE)</f>
        <v>0.14000000000000001</v>
      </c>
      <c r="D7471" s="30">
        <f>VLOOKUP($J7465,ASBVs!$A$2:$AP$1041,37,FALSE)</f>
        <v>1E-3</v>
      </c>
      <c r="E7471" s="32">
        <f>VLOOKUP($J7465,ASBVs!$A$2:$AP$1041,29,FALSE)</f>
        <v>5.38</v>
      </c>
      <c r="F7471" s="32">
        <f>VLOOKUP($J7465,ASBVs!$A$2:$AP$1041,23,FALSE)</f>
        <v>-0.24</v>
      </c>
      <c r="G7471" s="32">
        <f>VLOOKUP($J7465,ASBVs!$A$2:$AP$1041,25,FALSE)</f>
        <v>3.97</v>
      </c>
      <c r="H7471" s="32">
        <f>VLOOKUP($J7465,ASBVs!$A$2:$AP$1041,27,FALSE)</f>
        <v>1.91</v>
      </c>
      <c r="I7471" s="86"/>
      <c r="J7471" s="86"/>
    </row>
    <row r="7472" spans="2:10" ht="12.6" customHeight="1" x14ac:dyDescent="0.3">
      <c r="B7472" s="33">
        <f>VLOOKUP($J7465,ASBVs!$A$2:$AP$1041,34,FALSE)</f>
        <v>41</v>
      </c>
      <c r="C7472" s="33">
        <f>VLOOKUP($J7465,ASBVs!$A$2:$AP$1041,36,FALSE)</f>
        <v>50</v>
      </c>
      <c r="D7472" s="33">
        <f>VLOOKUP($J7465,ASBVs!$A$2:$AP$1041,38,FALSE)</f>
        <v>35</v>
      </c>
      <c r="E7472" s="33">
        <f>VLOOKUP($J7465,ASBVs!$A$2:$AP$1041,30,FALSE)</f>
        <v>61</v>
      </c>
      <c r="F7472" s="33">
        <f>VLOOKUP($J7465,ASBVs!$A$2:$AP$1041,24,FALSE)</f>
        <v>47</v>
      </c>
      <c r="G7472" s="33">
        <f>VLOOKUP($J7465,ASBVs!$A$2:$AP$1041,26,FALSE)</f>
        <v>47</v>
      </c>
      <c r="H7472" s="33">
        <f>VLOOKUP($J7465,ASBVs!$A$2:$AP$1041,28,FALSE)</f>
        <v>54</v>
      </c>
      <c r="I7472" s="99">
        <f>VLOOKUP($J7465,ASBVs!$A$2:$AQ$1041,43,FALSE)</f>
        <v>9.2100000000000009</v>
      </c>
      <c r="J7472" s="79"/>
    </row>
    <row r="7473" spans="2:10" ht="12.6" customHeight="1" x14ac:dyDescent="0.3">
      <c r="B7473" s="87" t="s">
        <v>2695</v>
      </c>
      <c r="C7473" s="88"/>
      <c r="D7473" s="89" t="s">
        <v>2699</v>
      </c>
      <c r="E7473" s="90"/>
      <c r="F7473" s="91" t="str">
        <f>VLOOKUP($J7465,ASBVs!$A$2:$F$1041,6,FALSE)</f>
        <v xml:space="preserve"> </v>
      </c>
      <c r="G7473" s="34" t="s">
        <v>2669</v>
      </c>
      <c r="H7473" s="35" t="str">
        <f>VLOOKUP($J7465,ASBVs!$A$2:$AU$1041,46,FALSE)</f>
        <v>2</v>
      </c>
      <c r="I7473" s="34" t="s">
        <v>2670</v>
      </c>
      <c r="J7473" s="35" t="str">
        <f>VLOOKUP($J7465,ASBVs!$A$2:$AU$1041,47,FALSE)</f>
        <v>2</v>
      </c>
    </row>
    <row r="7474" spans="2:10" ht="12.6" customHeight="1" x14ac:dyDescent="0.3">
      <c r="B7474" s="93">
        <f>VLOOKUP($J7465,ASBVs!$A$2:$AS$1041,45,FALSE)</f>
        <v>123.04</v>
      </c>
      <c r="C7474" s="94"/>
      <c r="D7474" s="93">
        <f>VLOOKUP($J7465,ASBVs!$A$2:$AS$1041,44,FALSE)</f>
        <v>157.13999999999999</v>
      </c>
      <c r="E7474" s="94"/>
      <c r="F7474" s="92"/>
      <c r="G7474" s="34" t="s">
        <v>2671</v>
      </c>
      <c r="H7474" s="35" t="str">
        <f>VLOOKUP($J7465,ASBVs!$A$2:$AW$1041,48,FALSE)</f>
        <v>3</v>
      </c>
      <c r="I7474" s="34" t="s">
        <v>2672</v>
      </c>
      <c r="J7474" s="35">
        <f>VLOOKUP($J7465,ASBVs!$A$2:$AW$1041,49,FALSE)</f>
        <v>3</v>
      </c>
    </row>
    <row r="7475" spans="2:10" ht="12.6" customHeight="1" x14ac:dyDescent="0.3">
      <c r="B7475" s="36" t="s">
        <v>2696</v>
      </c>
      <c r="C7475" s="95" t="str">
        <f>VLOOKUP($J7465,ASBVs!$A$2:$E$1041,5,FALSE)</f>
        <v xml:space="preserve">Individual </v>
      </c>
      <c r="D7475" s="96"/>
      <c r="E7475" s="97" t="s">
        <v>2697</v>
      </c>
      <c r="F7475" s="98"/>
      <c r="G7475" s="74"/>
      <c r="H7475" s="75"/>
      <c r="I7475" s="37" t="s">
        <v>2698</v>
      </c>
      <c r="J7475" s="38"/>
    </row>
    <row r="7477" spans="2:10" ht="12.6" customHeight="1" x14ac:dyDescent="0.3">
      <c r="B7477" s="76" t="s">
        <v>2692</v>
      </c>
      <c r="C7477" s="77"/>
      <c r="D7477" s="20" t="str">
        <f>VLOOKUP($J7477,ASBVs!$A$2:$B$1041,2,FALSE)</f>
        <v>223171</v>
      </c>
      <c r="E7477" s="21"/>
      <c r="F7477" s="22" t="str">
        <f>VLOOKUP($J7477,ASBVs!$A$2:$J$1041,10,FALSE)</f>
        <v>Twin</v>
      </c>
      <c r="G7477" s="78" t="str">
        <f>VLOOKUP($J7477,ASBVs!$A$2:$AX$1041,50,FALSE)</f>
        <v xml:space="preserve"> </v>
      </c>
      <c r="H7477" s="79"/>
      <c r="I7477" s="23" t="s">
        <v>2693</v>
      </c>
      <c r="J7477" s="24">
        <v>614</v>
      </c>
    </row>
    <row r="7478" spans="2:10" ht="12.6" customHeight="1" x14ac:dyDescent="0.3">
      <c r="B7478" s="25" t="s">
        <v>2694</v>
      </c>
      <c r="C7478" s="80" t="str">
        <f>VLOOKUP($J7477,ASBVs!$A$2:$H$1041,8,FALSE)</f>
        <v>205728</v>
      </c>
      <c r="D7478" s="80"/>
      <c r="E7478" s="81"/>
      <c r="F7478" s="26" t="s">
        <v>2639</v>
      </c>
      <c r="G7478" s="82">
        <f>VLOOKUP($J7477,ASBVs!$A$2:$I$1041,9,FALSE)</f>
        <v>44685</v>
      </c>
      <c r="H7478" s="83"/>
      <c r="I7478" s="83"/>
      <c r="J7478" s="84"/>
    </row>
    <row r="7479" spans="2:10" ht="12.6" customHeight="1" x14ac:dyDescent="0.3">
      <c r="B7479" s="27" t="s">
        <v>0</v>
      </c>
      <c r="C7479" s="28" t="s">
        <v>1</v>
      </c>
      <c r="D7479" s="28" t="s">
        <v>2</v>
      </c>
      <c r="E7479" s="28" t="s">
        <v>3</v>
      </c>
      <c r="F7479" s="27" t="s">
        <v>4</v>
      </c>
      <c r="G7479" s="28" t="s">
        <v>1093</v>
      </c>
      <c r="H7479" s="28" t="s">
        <v>1092</v>
      </c>
      <c r="I7479" s="28" t="s">
        <v>5</v>
      </c>
      <c r="J7479" s="28" t="s">
        <v>2652</v>
      </c>
    </row>
    <row r="7480" spans="2:10" ht="12.6" customHeight="1" x14ac:dyDescent="0.3">
      <c r="B7480" s="29">
        <f>VLOOKUP($J7477,ASBVs!$A$2:$AP$1041,11,FALSE)</f>
        <v>0.09</v>
      </c>
      <c r="C7480" s="29">
        <f>VLOOKUP($J7477,ASBVs!$A$2:$AP$1041,13,FALSE)</f>
        <v>7.02</v>
      </c>
      <c r="D7480" s="29">
        <f>VLOOKUP($J7477,ASBVs!$A$2:$AP$1041,15,FALSE)</f>
        <v>13.19</v>
      </c>
      <c r="E7480" s="29">
        <f>VLOOKUP($J7477,ASBVs!$A$2:$AP$1041,17,FALSE)</f>
        <v>0.73</v>
      </c>
      <c r="F7480" s="29">
        <f>VLOOKUP($J7477,ASBVs!$A$2:$AP$1041,19,FALSE)</f>
        <v>2.79</v>
      </c>
      <c r="G7480" s="39">
        <f>VLOOKUP($J7477,ASBVs!$A$2:$AP$1041,41,FALSE)</f>
        <v>0.44</v>
      </c>
      <c r="H7480" s="39">
        <f>VLOOKUP($J7477,ASBVs!$A$2:$AP$1041,39,FALSE)</f>
        <v>0.28999999999999998</v>
      </c>
      <c r="I7480" s="29">
        <f>VLOOKUP($J7477,ASBVs!$A$2:$AP$1041,21,FALSE)</f>
        <v>-0.12</v>
      </c>
      <c r="J7480" s="39">
        <f>VLOOKUP($J7477,ASBVs!$A$2:$AP$1041,31,FALSE)</f>
        <v>0.25</v>
      </c>
    </row>
    <row r="7481" spans="2:10" ht="12.6" customHeight="1" x14ac:dyDescent="0.3">
      <c r="B7481" s="29">
        <f>VLOOKUP($J7477,ASBVs!$A$2:$AP$1041,12,FALSE)</f>
        <v>68</v>
      </c>
      <c r="C7481" s="29">
        <f>VLOOKUP($J7477,ASBVs!$A$2:$AP$1041,14,FALSE)</f>
        <v>71</v>
      </c>
      <c r="D7481" s="29">
        <f>VLOOKUP($J7477,ASBVs!$A$2:$AP$1041,16,FALSE)</f>
        <v>63</v>
      </c>
      <c r="E7481" s="29">
        <f>VLOOKUP($J7477,ASBVs!$A$2:$AP$1041,18,FALSE)</f>
        <v>66</v>
      </c>
      <c r="F7481" s="29">
        <f>VLOOKUP($J7477,ASBVs!$A$2:$AP$1041,20,FALSE)</f>
        <v>66</v>
      </c>
      <c r="G7481" s="29">
        <f>VLOOKUP($J7477,ASBVs!$A$2:$AP$1041,42,FALSE)</f>
        <v>55</v>
      </c>
      <c r="H7481" s="29">
        <f>VLOOKUP($J7477,ASBVs!$A$2:$AP$1041,40,FALSE)</f>
        <v>49</v>
      </c>
      <c r="I7481" s="29">
        <f>VLOOKUP($J7477,ASBVs!$A$2:$AP$1041,22,FALSE)</f>
        <v>58</v>
      </c>
      <c r="J7481" s="29">
        <f>VLOOKUP($J7477,ASBVs!$A$2:$AP$1041,32,FALSE)</f>
        <v>53</v>
      </c>
    </row>
    <row r="7482" spans="2:10" ht="12.6" customHeight="1" x14ac:dyDescent="0.3">
      <c r="B7482" s="31" t="s">
        <v>1089</v>
      </c>
      <c r="C7482" s="27" t="s">
        <v>1090</v>
      </c>
      <c r="D7482" s="27" t="s">
        <v>1091</v>
      </c>
      <c r="E7482" s="27" t="s">
        <v>8</v>
      </c>
      <c r="F7482" s="27" t="s">
        <v>6</v>
      </c>
      <c r="G7482" s="27" t="s">
        <v>7</v>
      </c>
      <c r="H7482" s="27" t="s">
        <v>2638</v>
      </c>
      <c r="I7482" s="85" t="s">
        <v>2700</v>
      </c>
      <c r="J7482" s="86"/>
    </row>
    <row r="7483" spans="2:10" ht="12.6" customHeight="1" x14ac:dyDescent="0.3">
      <c r="B7483" s="30">
        <f>VLOOKUP($J7477,ASBVs!$A$2:$AP$1041,33,FALSE)</f>
        <v>0.05</v>
      </c>
      <c r="C7483" s="30">
        <f>VLOOKUP($J7477,ASBVs!$A$2:$AP$1041,35,FALSE)</f>
        <v>0.33</v>
      </c>
      <c r="D7483" s="30">
        <f>VLOOKUP($J7477,ASBVs!$A$2:$AP$1041,37,FALSE)</f>
        <v>1E-3</v>
      </c>
      <c r="E7483" s="32">
        <f>VLOOKUP($J7477,ASBVs!$A$2:$AP$1041,29,FALSE)</f>
        <v>3.4</v>
      </c>
      <c r="F7483" s="32">
        <f>VLOOKUP($J7477,ASBVs!$A$2:$AP$1041,23,FALSE)</f>
        <v>-0.16</v>
      </c>
      <c r="G7483" s="32">
        <f>VLOOKUP($J7477,ASBVs!$A$2:$AP$1041,25,FALSE)</f>
        <v>1.43</v>
      </c>
      <c r="H7483" s="32">
        <f>VLOOKUP($J7477,ASBVs!$A$2:$AP$1041,27,FALSE)</f>
        <v>2.46</v>
      </c>
      <c r="I7483" s="86"/>
      <c r="J7483" s="86"/>
    </row>
    <row r="7484" spans="2:10" ht="12.6" customHeight="1" x14ac:dyDescent="0.3">
      <c r="B7484" s="33">
        <f>VLOOKUP($J7477,ASBVs!$A$2:$AP$1041,34,FALSE)</f>
        <v>43</v>
      </c>
      <c r="C7484" s="33">
        <f>VLOOKUP($J7477,ASBVs!$A$2:$AP$1041,36,FALSE)</f>
        <v>52</v>
      </c>
      <c r="D7484" s="33">
        <f>VLOOKUP($J7477,ASBVs!$A$2:$AP$1041,38,FALSE)</f>
        <v>37</v>
      </c>
      <c r="E7484" s="33">
        <f>VLOOKUP($J7477,ASBVs!$A$2:$AP$1041,30,FALSE)</f>
        <v>61</v>
      </c>
      <c r="F7484" s="33">
        <f>VLOOKUP($J7477,ASBVs!$A$2:$AP$1041,24,FALSE)</f>
        <v>49</v>
      </c>
      <c r="G7484" s="33">
        <f>VLOOKUP($J7477,ASBVs!$A$2:$AP$1041,26,FALSE)</f>
        <v>49</v>
      </c>
      <c r="H7484" s="33">
        <f>VLOOKUP($J7477,ASBVs!$A$2:$AP$1041,28,FALSE)</f>
        <v>54</v>
      </c>
      <c r="I7484" s="99">
        <f>VLOOKUP($J7477,ASBVs!$A$2:$AQ$1041,43,FALSE)</f>
        <v>6.8999999999999995</v>
      </c>
      <c r="J7484" s="79"/>
    </row>
    <row r="7485" spans="2:10" ht="12.6" customHeight="1" x14ac:dyDescent="0.3">
      <c r="B7485" s="87" t="s">
        <v>2695</v>
      </c>
      <c r="C7485" s="88"/>
      <c r="D7485" s="89" t="s">
        <v>2699</v>
      </c>
      <c r="E7485" s="90"/>
      <c r="F7485" s="91" t="str">
        <f>VLOOKUP($J7477,ASBVs!$A$2:$F$1041,6,FALSE)</f>
        <v xml:space="preserve"> </v>
      </c>
      <c r="G7485" s="34" t="s">
        <v>2669</v>
      </c>
      <c r="H7485" s="35" t="str">
        <f>VLOOKUP($J7477,ASBVs!$A$2:$AU$1041,46,FALSE)</f>
        <v>2</v>
      </c>
      <c r="I7485" s="34" t="s">
        <v>2670</v>
      </c>
      <c r="J7485" s="35" t="str">
        <f>VLOOKUP($J7477,ASBVs!$A$2:$AU$1041,47,FALSE)</f>
        <v>2</v>
      </c>
    </row>
    <row r="7486" spans="2:10" ht="12.6" customHeight="1" x14ac:dyDescent="0.3">
      <c r="B7486" s="93">
        <f>VLOOKUP($J7477,ASBVs!$A$2:$AS$1041,45,FALSE)</f>
        <v>123.1</v>
      </c>
      <c r="C7486" s="94"/>
      <c r="D7486" s="93">
        <f>VLOOKUP($J7477,ASBVs!$A$2:$AS$1041,44,FALSE)</f>
        <v>169.1</v>
      </c>
      <c r="E7486" s="94"/>
      <c r="F7486" s="92"/>
      <c r="G7486" s="34" t="s">
        <v>2671</v>
      </c>
      <c r="H7486" s="35" t="str">
        <f>VLOOKUP($J7477,ASBVs!$A$2:$AW$1041,48,FALSE)</f>
        <v>3</v>
      </c>
      <c r="I7486" s="34" t="s">
        <v>2672</v>
      </c>
      <c r="J7486" s="35">
        <f>VLOOKUP($J7477,ASBVs!$A$2:$AW$1041,49,FALSE)</f>
        <v>3</v>
      </c>
    </row>
    <row r="7487" spans="2:10" ht="12.6" customHeight="1" x14ac:dyDescent="0.3">
      <c r="B7487" s="36" t="s">
        <v>2696</v>
      </c>
      <c r="C7487" s="95" t="str">
        <f>VLOOKUP($J7477,ASBVs!$A$2:$E$1041,5,FALSE)</f>
        <v xml:space="preserve">Individual </v>
      </c>
      <c r="D7487" s="96"/>
      <c r="E7487" s="97" t="s">
        <v>2697</v>
      </c>
      <c r="F7487" s="98"/>
      <c r="G7487" s="74"/>
      <c r="H7487" s="75"/>
      <c r="I7487" s="37" t="s">
        <v>2698</v>
      </c>
      <c r="J7487" s="38"/>
    </row>
    <row r="7489" spans="2:10" ht="12.6" customHeight="1" x14ac:dyDescent="0.3">
      <c r="B7489" s="76" t="s">
        <v>2692</v>
      </c>
      <c r="C7489" s="77"/>
      <c r="D7489" s="20" t="str">
        <f>VLOOKUP($J7489,ASBVs!$A$2:$B$1041,2,FALSE)</f>
        <v>224610</v>
      </c>
      <c r="E7489" s="21"/>
      <c r="F7489" s="22" t="str">
        <f>VLOOKUP($J7489,ASBVs!$A$2:$J$1041,10,FALSE)</f>
        <v>Twin</v>
      </c>
      <c r="G7489" s="78" t="str">
        <f>VLOOKUP($J7489,ASBVs!$A$2:$AX$1041,50,FALSE)</f>
        <v xml:space="preserve"> </v>
      </c>
      <c r="H7489" s="79"/>
      <c r="I7489" s="23" t="s">
        <v>2693</v>
      </c>
      <c r="J7489" s="24">
        <v>615</v>
      </c>
    </row>
    <row r="7490" spans="2:10" ht="12.6" customHeight="1" x14ac:dyDescent="0.3">
      <c r="B7490" s="25" t="s">
        <v>2694</v>
      </c>
      <c r="C7490" s="80" t="str">
        <f>VLOOKUP($J7489,ASBVs!$A$2:$H$1041,8,FALSE)</f>
        <v>206625</v>
      </c>
      <c r="D7490" s="80"/>
      <c r="E7490" s="81"/>
      <c r="F7490" s="26" t="s">
        <v>2639</v>
      </c>
      <c r="G7490" s="82">
        <f>VLOOKUP($J7489,ASBVs!$A$2:$I$1041,9,FALSE)</f>
        <v>44709</v>
      </c>
      <c r="H7490" s="83"/>
      <c r="I7490" s="83"/>
      <c r="J7490" s="84"/>
    </row>
    <row r="7491" spans="2:10" ht="12.6" customHeight="1" x14ac:dyDescent="0.3">
      <c r="B7491" s="27" t="s">
        <v>0</v>
      </c>
      <c r="C7491" s="28" t="s">
        <v>1</v>
      </c>
      <c r="D7491" s="28" t="s">
        <v>2</v>
      </c>
      <c r="E7491" s="28" t="s">
        <v>3</v>
      </c>
      <c r="F7491" s="27" t="s">
        <v>4</v>
      </c>
      <c r="G7491" s="28" t="s">
        <v>1093</v>
      </c>
      <c r="H7491" s="28" t="s">
        <v>1092</v>
      </c>
      <c r="I7491" s="28" t="s">
        <v>5</v>
      </c>
      <c r="J7491" s="28" t="s">
        <v>2652</v>
      </c>
    </row>
    <row r="7492" spans="2:10" ht="12.6" customHeight="1" x14ac:dyDescent="0.3">
      <c r="B7492" s="29">
        <f>VLOOKUP($J7489,ASBVs!$A$2:$AP$1041,11,FALSE)</f>
        <v>0.42</v>
      </c>
      <c r="C7492" s="29">
        <f>VLOOKUP($J7489,ASBVs!$A$2:$AP$1041,13,FALSE)</f>
        <v>9.32</v>
      </c>
      <c r="D7492" s="29">
        <f>VLOOKUP($J7489,ASBVs!$A$2:$AP$1041,15,FALSE)</f>
        <v>13.1</v>
      </c>
      <c r="E7492" s="29">
        <f>VLOOKUP($J7489,ASBVs!$A$2:$AP$1041,17,FALSE)</f>
        <v>0.26</v>
      </c>
      <c r="F7492" s="29">
        <f>VLOOKUP($J7489,ASBVs!$A$2:$AP$1041,19,FALSE)</f>
        <v>2.15</v>
      </c>
      <c r="G7492" s="39">
        <f>VLOOKUP($J7489,ASBVs!$A$2:$AP$1041,41,FALSE)</f>
        <v>0.32</v>
      </c>
      <c r="H7492" s="39">
        <f>VLOOKUP($J7489,ASBVs!$A$2:$AP$1041,39,FALSE)</f>
        <v>0.18</v>
      </c>
      <c r="I7492" s="29">
        <f>VLOOKUP($J7489,ASBVs!$A$2:$AP$1041,21,FALSE)</f>
        <v>0.79</v>
      </c>
      <c r="J7492" s="39">
        <f>VLOOKUP($J7489,ASBVs!$A$2:$AP$1041,31,FALSE)</f>
        <v>0.23</v>
      </c>
    </row>
    <row r="7493" spans="2:10" ht="12.6" customHeight="1" x14ac:dyDescent="0.3">
      <c r="B7493" s="29">
        <f>VLOOKUP($J7489,ASBVs!$A$2:$AP$1041,12,FALSE)</f>
        <v>67</v>
      </c>
      <c r="C7493" s="29">
        <f>VLOOKUP($J7489,ASBVs!$A$2:$AP$1041,14,FALSE)</f>
        <v>70</v>
      </c>
      <c r="D7493" s="29">
        <f>VLOOKUP($J7489,ASBVs!$A$2:$AP$1041,16,FALSE)</f>
        <v>59</v>
      </c>
      <c r="E7493" s="29">
        <f>VLOOKUP($J7489,ASBVs!$A$2:$AP$1041,18,FALSE)</f>
        <v>67</v>
      </c>
      <c r="F7493" s="29">
        <f>VLOOKUP($J7489,ASBVs!$A$2:$AP$1041,20,FALSE)</f>
        <v>67</v>
      </c>
      <c r="G7493" s="29">
        <f>VLOOKUP($J7489,ASBVs!$A$2:$AP$1041,42,FALSE)</f>
        <v>58</v>
      </c>
      <c r="H7493" s="29">
        <f>VLOOKUP($J7489,ASBVs!$A$2:$AP$1041,40,FALSE)</f>
        <v>49</v>
      </c>
      <c r="I7493" s="29">
        <f>VLOOKUP($J7489,ASBVs!$A$2:$AP$1041,22,FALSE)</f>
        <v>58</v>
      </c>
      <c r="J7493" s="29">
        <f>VLOOKUP($J7489,ASBVs!$A$2:$AP$1041,32,FALSE)</f>
        <v>56</v>
      </c>
    </row>
    <row r="7494" spans="2:10" ht="12.6" customHeight="1" x14ac:dyDescent="0.3">
      <c r="B7494" s="31" t="s">
        <v>1089</v>
      </c>
      <c r="C7494" s="27" t="s">
        <v>1090</v>
      </c>
      <c r="D7494" s="27" t="s">
        <v>1091</v>
      </c>
      <c r="E7494" s="27" t="s">
        <v>8</v>
      </c>
      <c r="F7494" s="27" t="s">
        <v>6</v>
      </c>
      <c r="G7494" s="27" t="s">
        <v>7</v>
      </c>
      <c r="H7494" s="27" t="s">
        <v>2638</v>
      </c>
      <c r="I7494" s="85" t="s">
        <v>2700</v>
      </c>
      <c r="J7494" s="86"/>
    </row>
    <row r="7495" spans="2:10" ht="12.6" customHeight="1" x14ac:dyDescent="0.3">
      <c r="B7495" s="30">
        <f>VLOOKUP($J7489,ASBVs!$A$2:$AP$1041,33,FALSE)</f>
        <v>0.04</v>
      </c>
      <c r="C7495" s="30">
        <f>VLOOKUP($J7489,ASBVs!$A$2:$AP$1041,35,FALSE)</f>
        <v>0.13</v>
      </c>
      <c r="D7495" s="30">
        <f>VLOOKUP($J7489,ASBVs!$A$2:$AP$1041,37,FALSE)</f>
        <v>0.02</v>
      </c>
      <c r="E7495" s="32">
        <f>VLOOKUP($J7489,ASBVs!$A$2:$AP$1041,29,FALSE)</f>
        <v>5.23</v>
      </c>
      <c r="F7495" s="32">
        <f>VLOOKUP($J7489,ASBVs!$A$2:$AP$1041,23,FALSE)</f>
        <v>-0.36</v>
      </c>
      <c r="G7495" s="32">
        <f>VLOOKUP($J7489,ASBVs!$A$2:$AP$1041,25,FALSE)</f>
        <v>4.71</v>
      </c>
      <c r="H7495" s="32">
        <f>VLOOKUP($J7489,ASBVs!$A$2:$AP$1041,27,FALSE)</f>
        <v>1.83</v>
      </c>
      <c r="I7495" s="86"/>
      <c r="J7495" s="86"/>
    </row>
    <row r="7496" spans="2:10" ht="12.6" customHeight="1" x14ac:dyDescent="0.3">
      <c r="B7496" s="33">
        <f>VLOOKUP($J7489,ASBVs!$A$2:$AP$1041,34,FALSE)</f>
        <v>45</v>
      </c>
      <c r="C7496" s="33">
        <f>VLOOKUP($J7489,ASBVs!$A$2:$AP$1041,36,FALSE)</f>
        <v>52</v>
      </c>
      <c r="D7496" s="33">
        <f>VLOOKUP($J7489,ASBVs!$A$2:$AP$1041,38,FALSE)</f>
        <v>38</v>
      </c>
      <c r="E7496" s="33">
        <f>VLOOKUP($J7489,ASBVs!$A$2:$AP$1041,30,FALSE)</f>
        <v>61</v>
      </c>
      <c r="F7496" s="33">
        <f>VLOOKUP($J7489,ASBVs!$A$2:$AP$1041,24,FALSE)</f>
        <v>51</v>
      </c>
      <c r="G7496" s="33">
        <f>VLOOKUP($J7489,ASBVs!$A$2:$AP$1041,26,FALSE)</f>
        <v>51</v>
      </c>
      <c r="H7496" s="33">
        <f>VLOOKUP($J7489,ASBVs!$A$2:$AP$1041,28,FALSE)</f>
        <v>54</v>
      </c>
      <c r="I7496" s="99">
        <f>VLOOKUP($J7489,ASBVs!$A$2:$AQ$1041,43,FALSE)</f>
        <v>10.11</v>
      </c>
      <c r="J7496" s="79"/>
    </row>
    <row r="7497" spans="2:10" ht="12.6" customHeight="1" x14ac:dyDescent="0.3">
      <c r="B7497" s="87" t="s">
        <v>2695</v>
      </c>
      <c r="C7497" s="88"/>
      <c r="D7497" s="89" t="s">
        <v>2699</v>
      </c>
      <c r="E7497" s="90"/>
      <c r="F7497" s="91" t="str">
        <f>VLOOKUP($J7489,ASBVs!$A$2:$F$1041,6,FALSE)</f>
        <v xml:space="preserve"> </v>
      </c>
      <c r="G7497" s="34" t="s">
        <v>2669</v>
      </c>
      <c r="H7497" s="35" t="str">
        <f>VLOOKUP($J7489,ASBVs!$A$2:$AU$1041,46,FALSE)</f>
        <v>2</v>
      </c>
      <c r="I7497" s="34" t="s">
        <v>2670</v>
      </c>
      <c r="J7497" s="35">
        <v>3</v>
      </c>
    </row>
    <row r="7498" spans="2:10" ht="12.6" customHeight="1" x14ac:dyDescent="0.3">
      <c r="B7498" s="93">
        <f>VLOOKUP($J7489,ASBVs!$A$2:$AS$1041,45,FALSE)</f>
        <v>124.33</v>
      </c>
      <c r="C7498" s="94"/>
      <c r="D7498" s="93">
        <f>VLOOKUP($J7489,ASBVs!$A$2:$AS$1041,44,FALSE)</f>
        <v>160.22</v>
      </c>
      <c r="E7498" s="94"/>
      <c r="F7498" s="92"/>
      <c r="G7498" s="34" t="s">
        <v>2671</v>
      </c>
      <c r="H7498" s="35" t="str">
        <f>VLOOKUP($J7489,ASBVs!$A$2:$AW$1041,48,FALSE)</f>
        <v>L</v>
      </c>
      <c r="I7498" s="34" t="s">
        <v>2672</v>
      </c>
      <c r="J7498" s="35">
        <f>VLOOKUP($J7489,ASBVs!$A$2:$AW$1041,49,FALSE)</f>
        <v>3</v>
      </c>
    </row>
    <row r="7499" spans="2:10" ht="12.6" customHeight="1" x14ac:dyDescent="0.3">
      <c r="B7499" s="36" t="s">
        <v>2696</v>
      </c>
      <c r="C7499" s="95" t="str">
        <f>VLOOKUP($J7489,ASBVs!$A$2:$E$1041,5,FALSE)</f>
        <v xml:space="preserve">Individual </v>
      </c>
      <c r="D7499" s="96"/>
      <c r="E7499" s="97" t="s">
        <v>2697</v>
      </c>
      <c r="F7499" s="98"/>
      <c r="G7499" s="74"/>
      <c r="H7499" s="75"/>
      <c r="I7499" s="37" t="s">
        <v>2698</v>
      </c>
      <c r="J7499" s="38"/>
    </row>
    <row r="7501" spans="2:10" ht="12.6" customHeight="1" x14ac:dyDescent="0.3">
      <c r="B7501" s="76" t="s">
        <v>2692</v>
      </c>
      <c r="C7501" s="77"/>
      <c r="D7501" s="20" t="str">
        <f>VLOOKUP($J7501,ASBVs!$A$2:$B$1041,2,FALSE)</f>
        <v>224219</v>
      </c>
      <c r="E7501" s="21"/>
      <c r="F7501" s="22" t="str">
        <f>VLOOKUP($J7501,ASBVs!$A$2:$J$1041,10,FALSE)</f>
        <v>Single</v>
      </c>
      <c r="G7501" s="78" t="str">
        <f>VLOOKUP($J7501,ASBVs!$A$2:$AX$1041,50,FALSE)</f>
        <v>«««««</v>
      </c>
      <c r="H7501" s="79"/>
      <c r="I7501" s="23" t="s">
        <v>2693</v>
      </c>
      <c r="J7501" s="24">
        <v>616</v>
      </c>
    </row>
    <row r="7502" spans="2:10" ht="12.6" customHeight="1" x14ac:dyDescent="0.3">
      <c r="B7502" s="25" t="s">
        <v>2694</v>
      </c>
      <c r="C7502" s="80" t="str">
        <f>VLOOKUP($J7501,ASBVs!$A$2:$H$1041,8,FALSE)</f>
        <v>214314</v>
      </c>
      <c r="D7502" s="80"/>
      <c r="E7502" s="81"/>
      <c r="F7502" s="26" t="s">
        <v>2639</v>
      </c>
      <c r="G7502" s="82">
        <f>VLOOKUP($J7501,ASBVs!$A$2:$I$1041,9,FALSE)</f>
        <v>44708</v>
      </c>
      <c r="H7502" s="83"/>
      <c r="I7502" s="83"/>
      <c r="J7502" s="84"/>
    </row>
    <row r="7503" spans="2:10" ht="12.6" customHeight="1" x14ac:dyDescent="0.3">
      <c r="B7503" s="27" t="s">
        <v>0</v>
      </c>
      <c r="C7503" s="28" t="s">
        <v>1</v>
      </c>
      <c r="D7503" s="28" t="s">
        <v>2</v>
      </c>
      <c r="E7503" s="28" t="s">
        <v>3</v>
      </c>
      <c r="F7503" s="27" t="s">
        <v>4</v>
      </c>
      <c r="G7503" s="28" t="s">
        <v>1093</v>
      </c>
      <c r="H7503" s="28" t="s">
        <v>1092</v>
      </c>
      <c r="I7503" s="28" t="s">
        <v>5</v>
      </c>
      <c r="J7503" s="28" t="s">
        <v>2652</v>
      </c>
    </row>
    <row r="7504" spans="2:10" ht="12.6" customHeight="1" x14ac:dyDescent="0.3">
      <c r="B7504" s="29">
        <f>VLOOKUP($J7501,ASBVs!$A$2:$AP$1041,11,FALSE)</f>
        <v>0.61</v>
      </c>
      <c r="C7504" s="29">
        <f>VLOOKUP($J7501,ASBVs!$A$2:$AP$1041,13,FALSE)</f>
        <v>9.01</v>
      </c>
      <c r="D7504" s="29">
        <f>VLOOKUP($J7501,ASBVs!$A$2:$AP$1041,15,FALSE)</f>
        <v>15.77</v>
      </c>
      <c r="E7504" s="29">
        <f>VLOOKUP($J7501,ASBVs!$A$2:$AP$1041,17,FALSE)</f>
        <v>0.99</v>
      </c>
      <c r="F7504" s="29">
        <f>VLOOKUP($J7501,ASBVs!$A$2:$AP$1041,19,FALSE)</f>
        <v>2.08</v>
      </c>
      <c r="G7504" s="39">
        <f>VLOOKUP($J7501,ASBVs!$A$2:$AP$1041,41,FALSE)</f>
        <v>0.38</v>
      </c>
      <c r="H7504" s="39">
        <f>VLOOKUP($J7501,ASBVs!$A$2:$AP$1041,39,FALSE)</f>
        <v>0.19</v>
      </c>
      <c r="I7504" s="29">
        <f>VLOOKUP($J7501,ASBVs!$A$2:$AP$1041,21,FALSE)</f>
        <v>0.56000000000000005</v>
      </c>
      <c r="J7504" s="39">
        <f>VLOOKUP($J7501,ASBVs!$A$2:$AP$1041,31,FALSE)</f>
        <v>0.26</v>
      </c>
    </row>
    <row r="7505" spans="2:10" ht="12.6" customHeight="1" x14ac:dyDescent="0.3">
      <c r="B7505" s="29">
        <f>VLOOKUP($J7501,ASBVs!$A$2:$AP$1041,12,FALSE)</f>
        <v>65</v>
      </c>
      <c r="C7505" s="29">
        <f>VLOOKUP($J7501,ASBVs!$A$2:$AP$1041,14,FALSE)</f>
        <v>69</v>
      </c>
      <c r="D7505" s="29">
        <f>VLOOKUP($J7501,ASBVs!$A$2:$AP$1041,16,FALSE)</f>
        <v>57</v>
      </c>
      <c r="E7505" s="29">
        <f>VLOOKUP($J7501,ASBVs!$A$2:$AP$1041,18,FALSE)</f>
        <v>62</v>
      </c>
      <c r="F7505" s="29">
        <f>VLOOKUP($J7501,ASBVs!$A$2:$AP$1041,20,FALSE)</f>
        <v>63</v>
      </c>
      <c r="G7505" s="29">
        <f>VLOOKUP($J7501,ASBVs!$A$2:$AP$1041,42,FALSE)</f>
        <v>50</v>
      </c>
      <c r="H7505" s="29">
        <f>VLOOKUP($J7501,ASBVs!$A$2:$AP$1041,40,FALSE)</f>
        <v>43</v>
      </c>
      <c r="I7505" s="29">
        <f>VLOOKUP($J7501,ASBVs!$A$2:$AP$1041,22,FALSE)</f>
        <v>52</v>
      </c>
      <c r="J7505" s="29">
        <f>VLOOKUP($J7501,ASBVs!$A$2:$AP$1041,32,FALSE)</f>
        <v>48</v>
      </c>
    </row>
    <row r="7506" spans="2:10" ht="12.6" customHeight="1" x14ac:dyDescent="0.3">
      <c r="B7506" s="31" t="s">
        <v>1089</v>
      </c>
      <c r="C7506" s="27" t="s">
        <v>1090</v>
      </c>
      <c r="D7506" s="27" t="s">
        <v>1091</v>
      </c>
      <c r="E7506" s="27" t="s">
        <v>8</v>
      </c>
      <c r="F7506" s="27" t="s">
        <v>6</v>
      </c>
      <c r="G7506" s="27" t="s">
        <v>7</v>
      </c>
      <c r="H7506" s="27" t="s">
        <v>2638</v>
      </c>
      <c r="I7506" s="85" t="s">
        <v>2700</v>
      </c>
      <c r="J7506" s="86"/>
    </row>
    <row r="7507" spans="2:10" ht="12.6" customHeight="1" x14ac:dyDescent="0.3">
      <c r="B7507" s="30">
        <f>VLOOKUP($J7501,ASBVs!$A$2:$AP$1041,33,FALSE)</f>
        <v>0.03</v>
      </c>
      <c r="C7507" s="30">
        <f>VLOOKUP($J7501,ASBVs!$A$2:$AP$1041,35,FALSE)</f>
        <v>0.14000000000000001</v>
      </c>
      <c r="D7507" s="30">
        <f>VLOOKUP($J7501,ASBVs!$A$2:$AP$1041,37,FALSE)</f>
        <v>0.02</v>
      </c>
      <c r="E7507" s="32">
        <f>VLOOKUP($J7501,ASBVs!$A$2:$AP$1041,29,FALSE)</f>
        <v>3.75</v>
      </c>
      <c r="F7507" s="32">
        <f>VLOOKUP($J7501,ASBVs!$A$2:$AP$1041,23,FALSE)</f>
        <v>-0.05</v>
      </c>
      <c r="G7507" s="32">
        <f>VLOOKUP($J7501,ASBVs!$A$2:$AP$1041,25,FALSE)</f>
        <v>3.41</v>
      </c>
      <c r="H7507" s="32">
        <f>VLOOKUP($J7501,ASBVs!$A$2:$AP$1041,27,FALSE)</f>
        <v>2.48</v>
      </c>
      <c r="I7507" s="86"/>
      <c r="J7507" s="86"/>
    </row>
    <row r="7508" spans="2:10" ht="12.6" customHeight="1" x14ac:dyDescent="0.3">
      <c r="B7508" s="33">
        <f>VLOOKUP($J7501,ASBVs!$A$2:$AP$1041,34,FALSE)</f>
        <v>38</v>
      </c>
      <c r="C7508" s="33">
        <f>VLOOKUP($J7501,ASBVs!$A$2:$AP$1041,36,FALSE)</f>
        <v>46</v>
      </c>
      <c r="D7508" s="33">
        <f>VLOOKUP($J7501,ASBVs!$A$2:$AP$1041,38,FALSE)</f>
        <v>32</v>
      </c>
      <c r="E7508" s="33">
        <f>VLOOKUP($J7501,ASBVs!$A$2:$AP$1041,30,FALSE)</f>
        <v>58</v>
      </c>
      <c r="F7508" s="33">
        <f>VLOOKUP($J7501,ASBVs!$A$2:$AP$1041,24,FALSE)</f>
        <v>47</v>
      </c>
      <c r="G7508" s="33">
        <f>VLOOKUP($J7501,ASBVs!$A$2:$AP$1041,26,FALSE)</f>
        <v>46</v>
      </c>
      <c r="H7508" s="33">
        <f>VLOOKUP($J7501,ASBVs!$A$2:$AP$1041,28,FALSE)</f>
        <v>49</v>
      </c>
      <c r="I7508" s="99">
        <f>VLOOKUP($J7501,ASBVs!$A$2:$AQ$1041,43,FALSE)</f>
        <v>9.57</v>
      </c>
      <c r="J7508" s="79"/>
    </row>
    <row r="7509" spans="2:10" ht="12.6" customHeight="1" x14ac:dyDescent="0.3">
      <c r="B7509" s="87" t="s">
        <v>2695</v>
      </c>
      <c r="C7509" s="88"/>
      <c r="D7509" s="89" t="s">
        <v>2699</v>
      </c>
      <c r="E7509" s="90"/>
      <c r="F7509" s="91" t="str">
        <f>VLOOKUP($J7501,ASBVs!$A$2:$F$1041,6,FALSE)</f>
        <v xml:space="preserve"> </v>
      </c>
      <c r="G7509" s="34" t="s">
        <v>2669</v>
      </c>
      <c r="H7509" s="35" t="str">
        <f>VLOOKUP($J7501,ASBVs!$A$2:$AU$1041,46,FALSE)</f>
        <v>2</v>
      </c>
      <c r="I7509" s="34" t="s">
        <v>2670</v>
      </c>
      <c r="J7509" s="35" t="str">
        <f>VLOOKUP($J7501,ASBVs!$A$2:$AU$1041,47,FALSE)</f>
        <v>2</v>
      </c>
    </row>
    <row r="7510" spans="2:10" ht="12.6" customHeight="1" x14ac:dyDescent="0.3">
      <c r="B7510" s="93">
        <f>VLOOKUP($J7501,ASBVs!$A$2:$AS$1041,45,FALSE)</f>
        <v>123.48</v>
      </c>
      <c r="C7510" s="94"/>
      <c r="D7510" s="93">
        <f>VLOOKUP($J7501,ASBVs!$A$2:$AS$1041,44,FALSE)</f>
        <v>160.69999999999999</v>
      </c>
      <c r="E7510" s="94"/>
      <c r="F7510" s="92"/>
      <c r="G7510" s="34" t="s">
        <v>2671</v>
      </c>
      <c r="H7510" s="35" t="str">
        <f>VLOOKUP($J7501,ASBVs!$A$2:$AW$1041,48,FALSE)</f>
        <v>3</v>
      </c>
      <c r="I7510" s="34" t="s">
        <v>2672</v>
      </c>
      <c r="J7510" s="35">
        <f>VLOOKUP($J7501,ASBVs!$A$2:$AW$1041,49,FALSE)</f>
        <v>2</v>
      </c>
    </row>
    <row r="7511" spans="2:10" ht="12.6" customHeight="1" x14ac:dyDescent="0.3">
      <c r="B7511" s="36" t="s">
        <v>2696</v>
      </c>
      <c r="C7511" s="95" t="str">
        <f>VLOOKUP($J7501,ASBVs!$A$2:$E$1041,5,FALSE)</f>
        <v xml:space="preserve">Individual </v>
      </c>
      <c r="D7511" s="96"/>
      <c r="E7511" s="97" t="s">
        <v>2697</v>
      </c>
      <c r="F7511" s="98"/>
      <c r="G7511" s="74"/>
      <c r="H7511" s="75"/>
      <c r="I7511" s="37" t="s">
        <v>2698</v>
      </c>
      <c r="J7511" s="38"/>
    </row>
    <row r="7513" spans="2:10" ht="12.6" customHeight="1" x14ac:dyDescent="0.3">
      <c r="B7513" s="76" t="s">
        <v>2692</v>
      </c>
      <c r="C7513" s="77"/>
      <c r="D7513" s="20" t="str">
        <f>VLOOKUP($J7513,ASBVs!$A$2:$B$1041,2,FALSE)</f>
        <v>224451</v>
      </c>
      <c r="E7513" s="21"/>
      <c r="F7513" s="22" t="str">
        <f>VLOOKUP($J7513,ASBVs!$A$2:$J$1041,10,FALSE)</f>
        <v>Twin</v>
      </c>
      <c r="G7513" s="78" t="str">
        <f>VLOOKUP($J7513,ASBVs!$A$2:$AX$1041,50,FALSE)</f>
        <v xml:space="preserve"> </v>
      </c>
      <c r="H7513" s="79"/>
      <c r="I7513" s="23" t="s">
        <v>2693</v>
      </c>
      <c r="J7513" s="24">
        <v>617</v>
      </c>
    </row>
    <row r="7514" spans="2:10" ht="12.6" customHeight="1" x14ac:dyDescent="0.3">
      <c r="B7514" s="25" t="s">
        <v>2694</v>
      </c>
      <c r="C7514" s="80" t="str">
        <f>VLOOKUP($J7513,ASBVs!$A$2:$H$1041,8,FALSE)</f>
        <v>206691</v>
      </c>
      <c r="D7514" s="80"/>
      <c r="E7514" s="81"/>
      <c r="F7514" s="26" t="s">
        <v>2639</v>
      </c>
      <c r="G7514" s="82">
        <f>VLOOKUP($J7513,ASBVs!$A$2:$I$1041,9,FALSE)</f>
        <v>44708</v>
      </c>
      <c r="H7514" s="83"/>
      <c r="I7514" s="83"/>
      <c r="J7514" s="84"/>
    </row>
    <row r="7515" spans="2:10" ht="12.6" customHeight="1" x14ac:dyDescent="0.3">
      <c r="B7515" s="27" t="s">
        <v>0</v>
      </c>
      <c r="C7515" s="28" t="s">
        <v>1</v>
      </c>
      <c r="D7515" s="28" t="s">
        <v>2</v>
      </c>
      <c r="E7515" s="28" t="s">
        <v>3</v>
      </c>
      <c r="F7515" s="27" t="s">
        <v>4</v>
      </c>
      <c r="G7515" s="28" t="s">
        <v>1093</v>
      </c>
      <c r="H7515" s="28" t="s">
        <v>1092</v>
      </c>
      <c r="I7515" s="28" t="s">
        <v>5</v>
      </c>
      <c r="J7515" s="28" t="s">
        <v>2652</v>
      </c>
    </row>
    <row r="7516" spans="2:10" ht="12.6" customHeight="1" x14ac:dyDescent="0.3">
      <c r="B7516" s="29">
        <f>VLOOKUP($J7513,ASBVs!$A$2:$AP$1041,11,FALSE)</f>
        <v>0.43</v>
      </c>
      <c r="C7516" s="29">
        <f>VLOOKUP($J7513,ASBVs!$A$2:$AP$1041,13,FALSE)</f>
        <v>8.09</v>
      </c>
      <c r="D7516" s="29">
        <f>VLOOKUP($J7513,ASBVs!$A$2:$AP$1041,15,FALSE)</f>
        <v>13.1</v>
      </c>
      <c r="E7516" s="29">
        <f>VLOOKUP($J7513,ASBVs!$A$2:$AP$1041,17,FALSE)</f>
        <v>0.24</v>
      </c>
      <c r="F7516" s="29">
        <f>VLOOKUP($J7513,ASBVs!$A$2:$AP$1041,19,FALSE)</f>
        <v>1.52</v>
      </c>
      <c r="G7516" s="39">
        <f>VLOOKUP($J7513,ASBVs!$A$2:$AP$1041,41,FALSE)</f>
        <v>0.45</v>
      </c>
      <c r="H7516" s="39">
        <f>VLOOKUP($J7513,ASBVs!$A$2:$AP$1041,39,FALSE)</f>
        <v>0.23</v>
      </c>
      <c r="I7516" s="29">
        <f>VLOOKUP($J7513,ASBVs!$A$2:$AP$1041,21,FALSE)</f>
        <v>0.35</v>
      </c>
      <c r="J7516" s="39">
        <f>VLOOKUP($J7513,ASBVs!$A$2:$AP$1041,31,FALSE)</f>
        <v>0.28999999999999998</v>
      </c>
    </row>
    <row r="7517" spans="2:10" ht="12.6" customHeight="1" x14ac:dyDescent="0.3">
      <c r="B7517" s="29">
        <f>VLOOKUP($J7513,ASBVs!$A$2:$AP$1041,12,FALSE)</f>
        <v>66</v>
      </c>
      <c r="C7517" s="29">
        <f>VLOOKUP($J7513,ASBVs!$A$2:$AP$1041,14,FALSE)</f>
        <v>70</v>
      </c>
      <c r="D7517" s="29">
        <f>VLOOKUP($J7513,ASBVs!$A$2:$AP$1041,16,FALSE)</f>
        <v>59</v>
      </c>
      <c r="E7517" s="29">
        <f>VLOOKUP($J7513,ASBVs!$A$2:$AP$1041,18,FALSE)</f>
        <v>66</v>
      </c>
      <c r="F7517" s="29">
        <f>VLOOKUP($J7513,ASBVs!$A$2:$AP$1041,20,FALSE)</f>
        <v>66</v>
      </c>
      <c r="G7517" s="29">
        <f>VLOOKUP($J7513,ASBVs!$A$2:$AP$1041,42,FALSE)</f>
        <v>56</v>
      </c>
      <c r="H7517" s="29">
        <f>VLOOKUP($J7513,ASBVs!$A$2:$AP$1041,40,FALSE)</f>
        <v>48</v>
      </c>
      <c r="I7517" s="29">
        <f>VLOOKUP($J7513,ASBVs!$A$2:$AP$1041,22,FALSE)</f>
        <v>58</v>
      </c>
      <c r="J7517" s="29">
        <f>VLOOKUP($J7513,ASBVs!$A$2:$AP$1041,32,FALSE)</f>
        <v>54</v>
      </c>
    </row>
    <row r="7518" spans="2:10" ht="12.6" customHeight="1" x14ac:dyDescent="0.3">
      <c r="B7518" s="31" t="s">
        <v>1089</v>
      </c>
      <c r="C7518" s="27" t="s">
        <v>1090</v>
      </c>
      <c r="D7518" s="27" t="s">
        <v>1091</v>
      </c>
      <c r="E7518" s="27" t="s">
        <v>8</v>
      </c>
      <c r="F7518" s="27" t="s">
        <v>6</v>
      </c>
      <c r="G7518" s="27" t="s">
        <v>7</v>
      </c>
      <c r="H7518" s="27" t="s">
        <v>2638</v>
      </c>
      <c r="I7518" s="85" t="s">
        <v>2700</v>
      </c>
      <c r="J7518" s="86"/>
    </row>
    <row r="7519" spans="2:10" ht="12.6" customHeight="1" x14ac:dyDescent="0.3">
      <c r="B7519" s="30">
        <f>VLOOKUP($J7513,ASBVs!$A$2:$AP$1041,33,FALSE)</f>
        <v>0.03</v>
      </c>
      <c r="C7519" s="30">
        <f>VLOOKUP($J7513,ASBVs!$A$2:$AP$1041,35,FALSE)</f>
        <v>0.25</v>
      </c>
      <c r="D7519" s="30">
        <f>VLOOKUP($J7513,ASBVs!$A$2:$AP$1041,37,FALSE)</f>
        <v>0.01</v>
      </c>
      <c r="E7519" s="32">
        <f>VLOOKUP($J7513,ASBVs!$A$2:$AP$1041,29,FALSE)</f>
        <v>4.3499999999999996</v>
      </c>
      <c r="F7519" s="32">
        <f>VLOOKUP($J7513,ASBVs!$A$2:$AP$1041,23,FALSE)</f>
        <v>-0.3</v>
      </c>
      <c r="G7519" s="32">
        <f>VLOOKUP($J7513,ASBVs!$A$2:$AP$1041,25,FALSE)</f>
        <v>5.83</v>
      </c>
      <c r="H7519" s="32">
        <f>VLOOKUP($J7513,ASBVs!$A$2:$AP$1041,27,FALSE)</f>
        <v>1.96</v>
      </c>
      <c r="I7519" s="86"/>
      <c r="J7519" s="86"/>
    </row>
    <row r="7520" spans="2:10" ht="12.6" customHeight="1" x14ac:dyDescent="0.3">
      <c r="B7520" s="33">
        <f>VLOOKUP($J7513,ASBVs!$A$2:$AP$1041,34,FALSE)</f>
        <v>43</v>
      </c>
      <c r="C7520" s="33">
        <f>VLOOKUP($J7513,ASBVs!$A$2:$AP$1041,36,FALSE)</f>
        <v>51</v>
      </c>
      <c r="D7520" s="33">
        <f>VLOOKUP($J7513,ASBVs!$A$2:$AP$1041,38,FALSE)</f>
        <v>37</v>
      </c>
      <c r="E7520" s="33">
        <f>VLOOKUP($J7513,ASBVs!$A$2:$AP$1041,30,FALSE)</f>
        <v>60</v>
      </c>
      <c r="F7520" s="33">
        <f>VLOOKUP($J7513,ASBVs!$A$2:$AP$1041,24,FALSE)</f>
        <v>48</v>
      </c>
      <c r="G7520" s="33">
        <f>VLOOKUP($J7513,ASBVs!$A$2:$AP$1041,26,FALSE)</f>
        <v>48</v>
      </c>
      <c r="H7520" s="33">
        <f>VLOOKUP($J7513,ASBVs!$A$2:$AP$1041,28,FALSE)</f>
        <v>52</v>
      </c>
      <c r="I7520" s="99">
        <f>VLOOKUP($J7513,ASBVs!$A$2:$AQ$1041,43,FALSE)</f>
        <v>8.44</v>
      </c>
      <c r="J7520" s="79"/>
    </row>
    <row r="7521" spans="2:10" ht="12.6" customHeight="1" x14ac:dyDescent="0.3">
      <c r="B7521" s="87" t="s">
        <v>2695</v>
      </c>
      <c r="C7521" s="88"/>
      <c r="D7521" s="89" t="s">
        <v>2699</v>
      </c>
      <c r="E7521" s="90"/>
      <c r="F7521" s="91" t="str">
        <f>VLOOKUP($J7513,ASBVs!$A$2:$F$1041,6,FALSE)</f>
        <v xml:space="preserve"> </v>
      </c>
      <c r="G7521" s="34" t="s">
        <v>2669</v>
      </c>
      <c r="H7521" s="35" t="str">
        <f>VLOOKUP($J7513,ASBVs!$A$2:$AU$1041,46,FALSE)</f>
        <v>1</v>
      </c>
      <c r="I7521" s="34" t="s">
        <v>2670</v>
      </c>
      <c r="J7521" s="35" t="str">
        <f>VLOOKUP($J7513,ASBVs!$A$2:$AU$1041,47,FALSE)</f>
        <v>2</v>
      </c>
    </row>
    <row r="7522" spans="2:10" ht="12.6" customHeight="1" x14ac:dyDescent="0.3">
      <c r="B7522" s="93">
        <f>VLOOKUP($J7513,ASBVs!$A$2:$AS$1041,45,FALSE)</f>
        <v>123.14</v>
      </c>
      <c r="C7522" s="94"/>
      <c r="D7522" s="93">
        <f>VLOOKUP($J7513,ASBVs!$A$2:$AS$1041,44,FALSE)</f>
        <v>157.12</v>
      </c>
      <c r="E7522" s="94"/>
      <c r="F7522" s="92"/>
      <c r="G7522" s="34" t="s">
        <v>2671</v>
      </c>
      <c r="H7522" s="35" t="str">
        <f>VLOOKUP($J7513,ASBVs!$A$2:$AW$1041,48,FALSE)</f>
        <v>2</v>
      </c>
      <c r="I7522" s="34" t="s">
        <v>2672</v>
      </c>
      <c r="J7522" s="35">
        <f>VLOOKUP($J7513,ASBVs!$A$2:$AW$1041,49,FALSE)</f>
        <v>3</v>
      </c>
    </row>
    <row r="7523" spans="2:10" ht="12.6" customHeight="1" x14ac:dyDescent="0.3">
      <c r="B7523" s="36" t="s">
        <v>2696</v>
      </c>
      <c r="C7523" s="95" t="str">
        <f>VLOOKUP($J7513,ASBVs!$A$2:$E$1041,5,FALSE)</f>
        <v xml:space="preserve">Individual </v>
      </c>
      <c r="D7523" s="96"/>
      <c r="E7523" s="97" t="s">
        <v>2697</v>
      </c>
      <c r="F7523" s="98"/>
      <c r="G7523" s="74"/>
      <c r="H7523" s="75"/>
      <c r="I7523" s="37" t="s">
        <v>2698</v>
      </c>
      <c r="J7523" s="38"/>
    </row>
    <row r="7525" spans="2:10" ht="12.6" customHeight="1" x14ac:dyDescent="0.3">
      <c r="B7525" s="76" t="s">
        <v>2692</v>
      </c>
      <c r="C7525" s="77"/>
      <c r="D7525" s="20" t="str">
        <f>VLOOKUP($J7525,ASBVs!$A$2:$B$1041,2,FALSE)</f>
        <v>223153</v>
      </c>
      <c r="E7525" s="21"/>
      <c r="F7525" s="22" t="str">
        <f>VLOOKUP($J7525,ASBVs!$A$2:$J$1041,10,FALSE)</f>
        <v>Twin</v>
      </c>
      <c r="G7525" s="78" t="str">
        <f>VLOOKUP($J7525,ASBVs!$A$2:$AX$1041,50,FALSE)</f>
        <v xml:space="preserve"> </v>
      </c>
      <c r="H7525" s="79"/>
      <c r="I7525" s="23" t="s">
        <v>2693</v>
      </c>
      <c r="J7525" s="24">
        <v>618</v>
      </c>
    </row>
    <row r="7526" spans="2:10" ht="12.6" customHeight="1" x14ac:dyDescent="0.3">
      <c r="B7526" s="25" t="s">
        <v>2694</v>
      </c>
      <c r="C7526" s="80" t="str">
        <f>VLOOKUP($J7525,ASBVs!$A$2:$H$1041,8,FALSE)</f>
        <v>205728</v>
      </c>
      <c r="D7526" s="80"/>
      <c r="E7526" s="81"/>
      <c r="F7526" s="26" t="s">
        <v>2639</v>
      </c>
      <c r="G7526" s="82">
        <f>VLOOKUP($J7525,ASBVs!$A$2:$I$1041,9,FALSE)</f>
        <v>44685</v>
      </c>
      <c r="H7526" s="83"/>
      <c r="I7526" s="83"/>
      <c r="J7526" s="84"/>
    </row>
    <row r="7527" spans="2:10" ht="12.6" customHeight="1" x14ac:dyDescent="0.3">
      <c r="B7527" s="27" t="s">
        <v>0</v>
      </c>
      <c r="C7527" s="28" t="s">
        <v>1</v>
      </c>
      <c r="D7527" s="28" t="s">
        <v>2</v>
      </c>
      <c r="E7527" s="28" t="s">
        <v>3</v>
      </c>
      <c r="F7527" s="27" t="s">
        <v>4</v>
      </c>
      <c r="G7527" s="28" t="s">
        <v>1093</v>
      </c>
      <c r="H7527" s="28" t="s">
        <v>1092</v>
      </c>
      <c r="I7527" s="28" t="s">
        <v>5</v>
      </c>
      <c r="J7527" s="28" t="s">
        <v>2652</v>
      </c>
    </row>
    <row r="7528" spans="2:10" ht="12.6" customHeight="1" x14ac:dyDescent="0.3">
      <c r="B7528" s="29">
        <f>VLOOKUP($J7525,ASBVs!$A$2:$AP$1041,11,FALSE)</f>
        <v>0.42</v>
      </c>
      <c r="C7528" s="29">
        <f>VLOOKUP($J7525,ASBVs!$A$2:$AP$1041,13,FALSE)</f>
        <v>8.64</v>
      </c>
      <c r="D7528" s="29">
        <f>VLOOKUP($J7525,ASBVs!$A$2:$AP$1041,15,FALSE)</f>
        <v>17.690000000000001</v>
      </c>
      <c r="E7528" s="29">
        <f>VLOOKUP($J7525,ASBVs!$A$2:$AP$1041,17,FALSE)</f>
        <v>0.09</v>
      </c>
      <c r="F7528" s="29">
        <f>VLOOKUP($J7525,ASBVs!$A$2:$AP$1041,19,FALSE)</f>
        <v>2.4</v>
      </c>
      <c r="G7528" s="39">
        <f>VLOOKUP($J7525,ASBVs!$A$2:$AP$1041,41,FALSE)</f>
        <v>0.43</v>
      </c>
      <c r="H7528" s="39">
        <f>VLOOKUP($J7525,ASBVs!$A$2:$AP$1041,39,FALSE)</f>
        <v>0.26</v>
      </c>
      <c r="I7528" s="29">
        <f>VLOOKUP($J7525,ASBVs!$A$2:$AP$1041,21,FALSE)</f>
        <v>0.13</v>
      </c>
      <c r="J7528" s="39">
        <f>VLOOKUP($J7525,ASBVs!$A$2:$AP$1041,31,FALSE)</f>
        <v>0.25</v>
      </c>
    </row>
    <row r="7529" spans="2:10" ht="12.6" customHeight="1" x14ac:dyDescent="0.3">
      <c r="B7529" s="29">
        <f>VLOOKUP($J7525,ASBVs!$A$2:$AP$1041,12,FALSE)</f>
        <v>66</v>
      </c>
      <c r="C7529" s="29">
        <f>VLOOKUP($J7525,ASBVs!$A$2:$AP$1041,14,FALSE)</f>
        <v>72</v>
      </c>
      <c r="D7529" s="29">
        <f>VLOOKUP($J7525,ASBVs!$A$2:$AP$1041,16,FALSE)</f>
        <v>60</v>
      </c>
      <c r="E7529" s="29">
        <f>VLOOKUP($J7525,ASBVs!$A$2:$AP$1041,18,FALSE)</f>
        <v>70</v>
      </c>
      <c r="F7529" s="29">
        <f>VLOOKUP($J7525,ASBVs!$A$2:$AP$1041,20,FALSE)</f>
        <v>68</v>
      </c>
      <c r="G7529" s="29">
        <f>VLOOKUP($J7525,ASBVs!$A$2:$AP$1041,42,FALSE)</f>
        <v>50</v>
      </c>
      <c r="H7529" s="29">
        <f>VLOOKUP($J7525,ASBVs!$A$2:$AP$1041,40,FALSE)</f>
        <v>44</v>
      </c>
      <c r="I7529" s="29">
        <f>VLOOKUP($J7525,ASBVs!$A$2:$AP$1041,22,FALSE)</f>
        <v>53</v>
      </c>
      <c r="J7529" s="29">
        <f>VLOOKUP($J7525,ASBVs!$A$2:$AP$1041,32,FALSE)</f>
        <v>48</v>
      </c>
    </row>
    <row r="7530" spans="2:10" ht="12.6" customHeight="1" x14ac:dyDescent="0.3">
      <c r="B7530" s="31" t="s">
        <v>1089</v>
      </c>
      <c r="C7530" s="27" t="s">
        <v>1090</v>
      </c>
      <c r="D7530" s="27" t="s">
        <v>1091</v>
      </c>
      <c r="E7530" s="27" t="s">
        <v>8</v>
      </c>
      <c r="F7530" s="27" t="s">
        <v>6</v>
      </c>
      <c r="G7530" s="27" t="s">
        <v>7</v>
      </c>
      <c r="H7530" s="27" t="s">
        <v>2638</v>
      </c>
      <c r="I7530" s="85" t="s">
        <v>2700</v>
      </c>
      <c r="J7530" s="86"/>
    </row>
    <row r="7531" spans="2:10" ht="12.6" customHeight="1" x14ac:dyDescent="0.3">
      <c r="B7531" s="30">
        <f>VLOOKUP($J7525,ASBVs!$A$2:$AP$1041,33,FALSE)</f>
        <v>0.05</v>
      </c>
      <c r="C7531" s="30">
        <f>VLOOKUP($J7525,ASBVs!$A$2:$AP$1041,35,FALSE)</f>
        <v>0.24</v>
      </c>
      <c r="D7531" s="30">
        <f>VLOOKUP($J7525,ASBVs!$A$2:$AP$1041,37,FALSE)</f>
        <v>0.01</v>
      </c>
      <c r="E7531" s="32">
        <f>VLOOKUP($J7525,ASBVs!$A$2:$AP$1041,29,FALSE)</f>
        <v>4.6500000000000004</v>
      </c>
      <c r="F7531" s="32">
        <f>VLOOKUP($J7525,ASBVs!$A$2:$AP$1041,23,FALSE)</f>
        <v>-0.26</v>
      </c>
      <c r="G7531" s="32">
        <f>VLOOKUP($J7525,ASBVs!$A$2:$AP$1041,25,FALSE)</f>
        <v>1.68</v>
      </c>
      <c r="H7531" s="32">
        <f>VLOOKUP($J7525,ASBVs!$A$2:$AP$1041,27,FALSE)</f>
        <v>2.4500000000000002</v>
      </c>
      <c r="I7531" s="86"/>
      <c r="J7531" s="86"/>
    </row>
    <row r="7532" spans="2:10" ht="12.6" customHeight="1" x14ac:dyDescent="0.3">
      <c r="B7532" s="33">
        <f>VLOOKUP($J7525,ASBVs!$A$2:$AP$1041,34,FALSE)</f>
        <v>39</v>
      </c>
      <c r="C7532" s="33">
        <f>VLOOKUP($J7525,ASBVs!$A$2:$AP$1041,36,FALSE)</f>
        <v>47</v>
      </c>
      <c r="D7532" s="33">
        <f>VLOOKUP($J7525,ASBVs!$A$2:$AP$1041,38,FALSE)</f>
        <v>35</v>
      </c>
      <c r="E7532" s="33">
        <f>VLOOKUP($J7525,ASBVs!$A$2:$AP$1041,30,FALSE)</f>
        <v>61</v>
      </c>
      <c r="F7532" s="33">
        <f>VLOOKUP($J7525,ASBVs!$A$2:$AP$1041,24,FALSE)</f>
        <v>44</v>
      </c>
      <c r="G7532" s="33">
        <f>VLOOKUP($J7525,ASBVs!$A$2:$AP$1041,26,FALSE)</f>
        <v>45</v>
      </c>
      <c r="H7532" s="33">
        <f>VLOOKUP($J7525,ASBVs!$A$2:$AP$1041,28,FALSE)</f>
        <v>53</v>
      </c>
      <c r="I7532" s="99">
        <f>VLOOKUP($J7525,ASBVs!$A$2:$AQ$1041,43,FALSE)</f>
        <v>8.7700000000000014</v>
      </c>
      <c r="J7532" s="79"/>
    </row>
    <row r="7533" spans="2:10" ht="12.6" customHeight="1" x14ac:dyDescent="0.3">
      <c r="B7533" s="87" t="s">
        <v>2695</v>
      </c>
      <c r="C7533" s="88"/>
      <c r="D7533" s="89" t="s">
        <v>2699</v>
      </c>
      <c r="E7533" s="90"/>
      <c r="F7533" s="91" t="str">
        <f>VLOOKUP($J7525,ASBVs!$A$2:$F$1041,6,FALSE)</f>
        <v xml:space="preserve"> </v>
      </c>
      <c r="G7533" s="34" t="s">
        <v>2669</v>
      </c>
      <c r="H7533" s="35" t="str">
        <f>VLOOKUP($J7525,ASBVs!$A$2:$AU$1041,46,FALSE)</f>
        <v>1</v>
      </c>
      <c r="I7533" s="34" t="s">
        <v>2670</v>
      </c>
      <c r="J7533" s="35" t="str">
        <f>VLOOKUP($J7525,ASBVs!$A$2:$AU$1041,47,FALSE)</f>
        <v>1</v>
      </c>
    </row>
    <row r="7534" spans="2:10" ht="12.6" customHeight="1" x14ac:dyDescent="0.3">
      <c r="B7534" s="93">
        <f>VLOOKUP($J7525,ASBVs!$A$2:$AS$1041,45,FALSE)</f>
        <v>122.38</v>
      </c>
      <c r="C7534" s="94"/>
      <c r="D7534" s="93">
        <f>VLOOKUP($J7525,ASBVs!$A$2:$AS$1041,44,FALSE)</f>
        <v>165.62</v>
      </c>
      <c r="E7534" s="94"/>
      <c r="F7534" s="92"/>
      <c r="G7534" s="34" t="s">
        <v>2671</v>
      </c>
      <c r="H7534" s="35" t="str">
        <f>VLOOKUP($J7525,ASBVs!$A$2:$AW$1041,48,FALSE)</f>
        <v>2</v>
      </c>
      <c r="I7534" s="34" t="s">
        <v>2672</v>
      </c>
      <c r="J7534" s="35">
        <f>VLOOKUP($J7525,ASBVs!$A$2:$AW$1041,49,FALSE)</f>
        <v>3</v>
      </c>
    </row>
    <row r="7535" spans="2:10" ht="12.6" customHeight="1" x14ac:dyDescent="0.3">
      <c r="B7535" s="36" t="s">
        <v>2696</v>
      </c>
      <c r="C7535" s="95" t="str">
        <f>VLOOKUP($J7525,ASBVs!$A$2:$E$1041,5,FALSE)</f>
        <v xml:space="preserve">Individual </v>
      </c>
      <c r="D7535" s="96"/>
      <c r="E7535" s="97" t="s">
        <v>2697</v>
      </c>
      <c r="F7535" s="98"/>
      <c r="G7535" s="74"/>
      <c r="H7535" s="75"/>
      <c r="I7535" s="37" t="s">
        <v>2698</v>
      </c>
      <c r="J7535" s="38"/>
    </row>
    <row r="7537" spans="2:10" ht="12.6" customHeight="1" x14ac:dyDescent="0.3">
      <c r="B7537" s="76" t="s">
        <v>2692</v>
      </c>
      <c r="C7537" s="77"/>
      <c r="D7537" s="20" t="str">
        <f>VLOOKUP($J7537,ASBVs!$A$2:$B$1041,2,FALSE)</f>
        <v>224168</v>
      </c>
      <c r="E7537" s="21"/>
      <c r="F7537" s="22" t="str">
        <f>VLOOKUP($J7537,ASBVs!$A$2:$J$1041,10,FALSE)</f>
        <v>Twin</v>
      </c>
      <c r="G7537" s="78" t="str">
        <f>VLOOKUP($J7537,ASBVs!$A$2:$AX$1041,50,FALSE)</f>
        <v xml:space="preserve"> </v>
      </c>
      <c r="H7537" s="79"/>
      <c r="I7537" s="23" t="s">
        <v>2693</v>
      </c>
      <c r="J7537" s="24">
        <v>619</v>
      </c>
    </row>
    <row r="7538" spans="2:10" ht="12.6" customHeight="1" x14ac:dyDescent="0.3">
      <c r="B7538" s="25" t="s">
        <v>2694</v>
      </c>
      <c r="C7538" s="80" t="str">
        <f>VLOOKUP($J7537,ASBVs!$A$2:$H$1041,8,FALSE)</f>
        <v>184292</v>
      </c>
      <c r="D7538" s="80"/>
      <c r="E7538" s="81"/>
      <c r="F7538" s="26" t="s">
        <v>2639</v>
      </c>
      <c r="G7538" s="82">
        <f>VLOOKUP($J7537,ASBVs!$A$2:$I$1041,9,FALSE)</f>
        <v>44708</v>
      </c>
      <c r="H7538" s="83"/>
      <c r="I7538" s="83"/>
      <c r="J7538" s="84"/>
    </row>
    <row r="7539" spans="2:10" ht="12.6" customHeight="1" x14ac:dyDescent="0.3">
      <c r="B7539" s="27" t="s">
        <v>0</v>
      </c>
      <c r="C7539" s="28" t="s">
        <v>1</v>
      </c>
      <c r="D7539" s="28" t="s">
        <v>2</v>
      </c>
      <c r="E7539" s="28" t="s">
        <v>3</v>
      </c>
      <c r="F7539" s="27" t="s">
        <v>4</v>
      </c>
      <c r="G7539" s="28" t="s">
        <v>1093</v>
      </c>
      <c r="H7539" s="28" t="s">
        <v>1092</v>
      </c>
      <c r="I7539" s="28" t="s">
        <v>5</v>
      </c>
      <c r="J7539" s="28" t="s">
        <v>2652</v>
      </c>
    </row>
    <row r="7540" spans="2:10" ht="12.6" customHeight="1" x14ac:dyDescent="0.3">
      <c r="B7540" s="29">
        <f>VLOOKUP($J7537,ASBVs!$A$2:$AP$1041,11,FALSE)</f>
        <v>0.56000000000000005</v>
      </c>
      <c r="C7540" s="29">
        <f>VLOOKUP($J7537,ASBVs!$A$2:$AP$1041,13,FALSE)</f>
        <v>8.2799999999999994</v>
      </c>
      <c r="D7540" s="29">
        <f>VLOOKUP($J7537,ASBVs!$A$2:$AP$1041,15,FALSE)</f>
        <v>11.44</v>
      </c>
      <c r="E7540" s="29">
        <f>VLOOKUP($J7537,ASBVs!$A$2:$AP$1041,17,FALSE)</f>
        <v>0.52</v>
      </c>
      <c r="F7540" s="29">
        <f>VLOOKUP($J7537,ASBVs!$A$2:$AP$1041,19,FALSE)</f>
        <v>2.2200000000000002</v>
      </c>
      <c r="G7540" s="39">
        <f>VLOOKUP($J7537,ASBVs!$A$2:$AP$1041,41,FALSE)</f>
        <v>0.4</v>
      </c>
      <c r="H7540" s="39">
        <f>VLOOKUP($J7537,ASBVs!$A$2:$AP$1041,39,FALSE)</f>
        <v>0.28999999999999998</v>
      </c>
      <c r="I7540" s="29">
        <f>VLOOKUP($J7537,ASBVs!$A$2:$AP$1041,21,FALSE)</f>
        <v>-0.31</v>
      </c>
      <c r="J7540" s="39">
        <f>VLOOKUP($J7537,ASBVs!$A$2:$AP$1041,31,FALSE)</f>
        <v>0.28999999999999998</v>
      </c>
    </row>
    <row r="7541" spans="2:10" ht="12.6" customHeight="1" x14ac:dyDescent="0.3">
      <c r="B7541" s="29">
        <f>VLOOKUP($J7537,ASBVs!$A$2:$AP$1041,12,FALSE)</f>
        <v>66</v>
      </c>
      <c r="C7541" s="29">
        <f>VLOOKUP($J7537,ASBVs!$A$2:$AP$1041,14,FALSE)</f>
        <v>70</v>
      </c>
      <c r="D7541" s="29">
        <f>VLOOKUP($J7537,ASBVs!$A$2:$AP$1041,16,FALSE)</f>
        <v>64</v>
      </c>
      <c r="E7541" s="29">
        <f>VLOOKUP($J7537,ASBVs!$A$2:$AP$1041,18,FALSE)</f>
        <v>66</v>
      </c>
      <c r="F7541" s="29">
        <f>VLOOKUP($J7537,ASBVs!$A$2:$AP$1041,20,FALSE)</f>
        <v>66</v>
      </c>
      <c r="G7541" s="29">
        <f>VLOOKUP($J7537,ASBVs!$A$2:$AP$1041,42,FALSE)</f>
        <v>59</v>
      </c>
      <c r="H7541" s="29">
        <f>VLOOKUP($J7537,ASBVs!$A$2:$AP$1041,40,FALSE)</f>
        <v>51</v>
      </c>
      <c r="I7541" s="29">
        <f>VLOOKUP($J7537,ASBVs!$A$2:$AP$1041,22,FALSE)</f>
        <v>63</v>
      </c>
      <c r="J7541" s="29">
        <f>VLOOKUP($J7537,ASBVs!$A$2:$AP$1041,32,FALSE)</f>
        <v>57</v>
      </c>
    </row>
    <row r="7542" spans="2:10" ht="12.6" customHeight="1" x14ac:dyDescent="0.3">
      <c r="B7542" s="31" t="s">
        <v>1089</v>
      </c>
      <c r="C7542" s="27" t="s">
        <v>1090</v>
      </c>
      <c r="D7542" s="27" t="s">
        <v>1091</v>
      </c>
      <c r="E7542" s="27" t="s">
        <v>8</v>
      </c>
      <c r="F7542" s="27" t="s">
        <v>6</v>
      </c>
      <c r="G7542" s="27" t="s">
        <v>7</v>
      </c>
      <c r="H7542" s="27" t="s">
        <v>2638</v>
      </c>
      <c r="I7542" s="85" t="s">
        <v>2700</v>
      </c>
      <c r="J7542" s="86"/>
    </row>
    <row r="7543" spans="2:10" ht="12.6" customHeight="1" x14ac:dyDescent="0.3">
      <c r="B7543" s="30">
        <f>VLOOKUP($J7537,ASBVs!$A$2:$AP$1041,33,FALSE)</f>
        <v>0.06</v>
      </c>
      <c r="C7543" s="30">
        <f>VLOOKUP($J7537,ASBVs!$A$2:$AP$1041,35,FALSE)</f>
        <v>0.21</v>
      </c>
      <c r="D7543" s="30">
        <f>VLOOKUP($J7537,ASBVs!$A$2:$AP$1041,37,FALSE)</f>
        <v>0.02</v>
      </c>
      <c r="E7543" s="32">
        <f>VLOOKUP($J7537,ASBVs!$A$2:$AP$1041,29,FALSE)</f>
        <v>4.5999999999999996</v>
      </c>
      <c r="F7543" s="32">
        <f>VLOOKUP($J7537,ASBVs!$A$2:$AP$1041,23,FALSE)</f>
        <v>-0.42</v>
      </c>
      <c r="G7543" s="32">
        <f>VLOOKUP($J7537,ASBVs!$A$2:$AP$1041,25,FALSE)</f>
        <v>4.22</v>
      </c>
      <c r="H7543" s="32">
        <f>VLOOKUP($J7537,ASBVs!$A$2:$AP$1041,27,FALSE)</f>
        <v>2.19</v>
      </c>
      <c r="I7543" s="86"/>
      <c r="J7543" s="86"/>
    </row>
    <row r="7544" spans="2:10" ht="12.6" customHeight="1" x14ac:dyDescent="0.3">
      <c r="B7544" s="33">
        <f>VLOOKUP($J7537,ASBVs!$A$2:$AP$1041,34,FALSE)</f>
        <v>45</v>
      </c>
      <c r="C7544" s="33">
        <f>VLOOKUP($J7537,ASBVs!$A$2:$AP$1041,36,FALSE)</f>
        <v>54</v>
      </c>
      <c r="D7544" s="33">
        <f>VLOOKUP($J7537,ASBVs!$A$2:$AP$1041,38,FALSE)</f>
        <v>37</v>
      </c>
      <c r="E7544" s="33">
        <f>VLOOKUP($J7537,ASBVs!$A$2:$AP$1041,30,FALSE)</f>
        <v>61</v>
      </c>
      <c r="F7544" s="33">
        <f>VLOOKUP($J7537,ASBVs!$A$2:$AP$1041,24,FALSE)</f>
        <v>50</v>
      </c>
      <c r="G7544" s="33">
        <f>VLOOKUP($J7537,ASBVs!$A$2:$AP$1041,26,FALSE)</f>
        <v>49</v>
      </c>
      <c r="H7544" s="33">
        <f>VLOOKUP($J7537,ASBVs!$A$2:$AP$1041,28,FALSE)</f>
        <v>52</v>
      </c>
      <c r="I7544" s="99">
        <f>VLOOKUP($J7537,ASBVs!$A$2:$AQ$1041,43,FALSE)</f>
        <v>7.97</v>
      </c>
      <c r="J7544" s="79"/>
    </row>
    <row r="7545" spans="2:10" ht="12.6" customHeight="1" x14ac:dyDescent="0.3">
      <c r="B7545" s="87" t="s">
        <v>2695</v>
      </c>
      <c r="C7545" s="88"/>
      <c r="D7545" s="89" t="s">
        <v>2699</v>
      </c>
      <c r="E7545" s="90"/>
      <c r="F7545" s="91" t="str">
        <f>VLOOKUP($J7537,ASBVs!$A$2:$F$1041,6,FALSE)</f>
        <v xml:space="preserve"> </v>
      </c>
      <c r="G7545" s="34" t="s">
        <v>2669</v>
      </c>
      <c r="H7545" s="35" t="str">
        <f>VLOOKUP($J7537,ASBVs!$A$2:$AU$1041,46,FALSE)</f>
        <v>2</v>
      </c>
      <c r="I7545" s="34" t="s">
        <v>2670</v>
      </c>
      <c r="J7545" s="35" t="str">
        <f>VLOOKUP($J7537,ASBVs!$A$2:$AU$1041,47,FALSE)</f>
        <v>2</v>
      </c>
    </row>
    <row r="7546" spans="2:10" ht="12.6" customHeight="1" x14ac:dyDescent="0.3">
      <c r="B7546" s="93">
        <f>VLOOKUP($J7537,ASBVs!$A$2:$AS$1041,45,FALSE)</f>
        <v>124.85</v>
      </c>
      <c r="C7546" s="94"/>
      <c r="D7546" s="93">
        <f>VLOOKUP($J7537,ASBVs!$A$2:$AS$1041,44,FALSE)</f>
        <v>166.75</v>
      </c>
      <c r="E7546" s="94"/>
      <c r="F7546" s="92"/>
      <c r="G7546" s="34" t="s">
        <v>2671</v>
      </c>
      <c r="H7546" s="35" t="str">
        <f>VLOOKUP($J7537,ASBVs!$A$2:$AW$1041,48,FALSE)</f>
        <v>2</v>
      </c>
      <c r="I7546" s="34" t="s">
        <v>2672</v>
      </c>
      <c r="J7546" s="35">
        <f>VLOOKUP($J7537,ASBVs!$A$2:$AW$1041,49,FALSE)</f>
        <v>4</v>
      </c>
    </row>
    <row r="7547" spans="2:10" ht="12.6" customHeight="1" x14ac:dyDescent="0.3">
      <c r="B7547" s="36" t="s">
        <v>2696</v>
      </c>
      <c r="C7547" s="95" t="str">
        <f>VLOOKUP($J7537,ASBVs!$A$2:$E$1041,5,FALSE)</f>
        <v xml:space="preserve">Individual </v>
      </c>
      <c r="D7547" s="96"/>
      <c r="E7547" s="97" t="s">
        <v>2697</v>
      </c>
      <c r="F7547" s="98"/>
      <c r="G7547" s="74"/>
      <c r="H7547" s="75"/>
      <c r="I7547" s="37" t="s">
        <v>2698</v>
      </c>
      <c r="J7547" s="38"/>
    </row>
    <row r="7549" spans="2:10" ht="12.6" customHeight="1" x14ac:dyDescent="0.3">
      <c r="B7549" s="76" t="s">
        <v>2692</v>
      </c>
      <c r="C7549" s="77"/>
      <c r="D7549" s="20" t="str">
        <f>VLOOKUP($J7549,ASBVs!$A$2:$B$1041,2,FALSE)</f>
        <v>225126</v>
      </c>
      <c r="E7549" s="21"/>
      <c r="F7549" s="22" t="str">
        <f>VLOOKUP($J7549,ASBVs!$A$2:$J$1041,10,FALSE)</f>
        <v>Twin</v>
      </c>
      <c r="G7549" s="78" t="str">
        <f>VLOOKUP($J7549,ASBVs!$A$2:$AX$1041,50,FALSE)</f>
        <v xml:space="preserve"> </v>
      </c>
      <c r="H7549" s="79"/>
      <c r="I7549" s="23" t="s">
        <v>2693</v>
      </c>
      <c r="J7549" s="24">
        <v>620</v>
      </c>
    </row>
    <row r="7550" spans="2:10" ht="12.6" customHeight="1" x14ac:dyDescent="0.3">
      <c r="B7550" s="25" t="s">
        <v>2694</v>
      </c>
      <c r="C7550" s="80" t="str">
        <f>VLOOKUP($J7549,ASBVs!$A$2:$H$1041,8,FALSE)</f>
        <v>215404</v>
      </c>
      <c r="D7550" s="80"/>
      <c r="E7550" s="81"/>
      <c r="F7550" s="26" t="s">
        <v>2639</v>
      </c>
      <c r="G7550" s="82">
        <f>VLOOKUP($J7549,ASBVs!$A$2:$I$1041,9,FALSE)</f>
        <v>44728</v>
      </c>
      <c r="H7550" s="83"/>
      <c r="I7550" s="83"/>
      <c r="J7550" s="84"/>
    </row>
    <row r="7551" spans="2:10" ht="12.6" customHeight="1" x14ac:dyDescent="0.3">
      <c r="B7551" s="27" t="s">
        <v>0</v>
      </c>
      <c r="C7551" s="28" t="s">
        <v>1</v>
      </c>
      <c r="D7551" s="28" t="s">
        <v>2</v>
      </c>
      <c r="E7551" s="28" t="s">
        <v>3</v>
      </c>
      <c r="F7551" s="27" t="s">
        <v>4</v>
      </c>
      <c r="G7551" s="28" t="s">
        <v>1093</v>
      </c>
      <c r="H7551" s="28" t="s">
        <v>1092</v>
      </c>
      <c r="I7551" s="28" t="s">
        <v>5</v>
      </c>
      <c r="J7551" s="28" t="s">
        <v>2652</v>
      </c>
    </row>
    <row r="7552" spans="2:10" ht="12.6" customHeight="1" x14ac:dyDescent="0.3">
      <c r="B7552" s="29">
        <f>VLOOKUP($J7549,ASBVs!$A$2:$AP$1041,11,FALSE)</f>
        <v>0.61</v>
      </c>
      <c r="C7552" s="29">
        <f>VLOOKUP($J7549,ASBVs!$A$2:$AP$1041,13,FALSE)</f>
        <v>9.4600000000000009</v>
      </c>
      <c r="D7552" s="29">
        <f>VLOOKUP($J7549,ASBVs!$A$2:$AP$1041,15,FALSE)</f>
        <v>12.34</v>
      </c>
      <c r="E7552" s="29">
        <f>VLOOKUP($J7549,ASBVs!$A$2:$AP$1041,17,FALSE)</f>
        <v>1E-3</v>
      </c>
      <c r="F7552" s="29">
        <f>VLOOKUP($J7549,ASBVs!$A$2:$AP$1041,19,FALSE)</f>
        <v>2.29</v>
      </c>
      <c r="G7552" s="39">
        <f>VLOOKUP($J7549,ASBVs!$A$2:$AP$1041,41,FALSE)</f>
        <v>0.3</v>
      </c>
      <c r="H7552" s="39">
        <f>VLOOKUP($J7549,ASBVs!$A$2:$AP$1041,39,FALSE)</f>
        <v>0.19</v>
      </c>
      <c r="I7552" s="29">
        <f>VLOOKUP($J7549,ASBVs!$A$2:$AP$1041,21,FALSE)</f>
        <v>-0.01</v>
      </c>
      <c r="J7552" s="39">
        <f>VLOOKUP($J7549,ASBVs!$A$2:$AP$1041,31,FALSE)</f>
        <v>0.21</v>
      </c>
    </row>
    <row r="7553" spans="2:10" ht="12.6" customHeight="1" x14ac:dyDescent="0.3">
      <c r="B7553" s="29">
        <f>VLOOKUP($J7549,ASBVs!$A$2:$AP$1041,12,FALSE)</f>
        <v>62</v>
      </c>
      <c r="C7553" s="29">
        <f>VLOOKUP($J7549,ASBVs!$A$2:$AP$1041,14,FALSE)</f>
        <v>68</v>
      </c>
      <c r="D7553" s="29">
        <f>VLOOKUP($J7549,ASBVs!$A$2:$AP$1041,16,FALSE)</f>
        <v>55</v>
      </c>
      <c r="E7553" s="29">
        <f>VLOOKUP($J7549,ASBVs!$A$2:$AP$1041,18,FALSE)</f>
        <v>61</v>
      </c>
      <c r="F7553" s="29">
        <f>VLOOKUP($J7549,ASBVs!$A$2:$AP$1041,20,FALSE)</f>
        <v>62</v>
      </c>
      <c r="G7553" s="29">
        <f>VLOOKUP($J7549,ASBVs!$A$2:$AP$1041,42,FALSE)</f>
        <v>47</v>
      </c>
      <c r="H7553" s="29">
        <f>VLOOKUP($J7549,ASBVs!$A$2:$AP$1041,40,FALSE)</f>
        <v>40</v>
      </c>
      <c r="I7553" s="29">
        <f>VLOOKUP($J7549,ASBVs!$A$2:$AP$1041,22,FALSE)</f>
        <v>47</v>
      </c>
      <c r="J7553" s="29">
        <f>VLOOKUP($J7549,ASBVs!$A$2:$AP$1041,32,FALSE)</f>
        <v>45</v>
      </c>
    </row>
    <row r="7554" spans="2:10" ht="12.6" customHeight="1" x14ac:dyDescent="0.3">
      <c r="B7554" s="31" t="s">
        <v>1089</v>
      </c>
      <c r="C7554" s="27" t="s">
        <v>1090</v>
      </c>
      <c r="D7554" s="27" t="s">
        <v>1091</v>
      </c>
      <c r="E7554" s="27" t="s">
        <v>8</v>
      </c>
      <c r="F7554" s="27" t="s">
        <v>6</v>
      </c>
      <c r="G7554" s="27" t="s">
        <v>7</v>
      </c>
      <c r="H7554" s="27" t="s">
        <v>2638</v>
      </c>
      <c r="I7554" s="85" t="s">
        <v>2700</v>
      </c>
      <c r="J7554" s="86"/>
    </row>
    <row r="7555" spans="2:10" ht="12.6" customHeight="1" x14ac:dyDescent="0.3">
      <c r="B7555" s="30">
        <f>VLOOKUP($J7549,ASBVs!$A$2:$AP$1041,33,FALSE)</f>
        <v>0.03</v>
      </c>
      <c r="C7555" s="30">
        <f>VLOOKUP($J7549,ASBVs!$A$2:$AP$1041,35,FALSE)</f>
        <v>0.19</v>
      </c>
      <c r="D7555" s="30">
        <f>VLOOKUP($J7549,ASBVs!$A$2:$AP$1041,37,FALSE)</f>
        <v>1E-3</v>
      </c>
      <c r="E7555" s="32">
        <f>VLOOKUP($J7549,ASBVs!$A$2:$AP$1041,29,FALSE)</f>
        <v>5.47</v>
      </c>
      <c r="F7555" s="32">
        <f>VLOOKUP($J7549,ASBVs!$A$2:$AP$1041,23,FALSE)</f>
        <v>-0.56000000000000005</v>
      </c>
      <c r="G7555" s="32">
        <f>VLOOKUP($J7549,ASBVs!$A$2:$AP$1041,25,FALSE)</f>
        <v>6.26</v>
      </c>
      <c r="H7555" s="32">
        <f>VLOOKUP($J7549,ASBVs!$A$2:$AP$1041,27,FALSE)</f>
        <v>2.3199999999999998</v>
      </c>
      <c r="I7555" s="86"/>
      <c r="J7555" s="86"/>
    </row>
    <row r="7556" spans="2:10" ht="12.6" customHeight="1" x14ac:dyDescent="0.3">
      <c r="B7556" s="33">
        <f>VLOOKUP($J7549,ASBVs!$A$2:$AP$1041,34,FALSE)</f>
        <v>35</v>
      </c>
      <c r="C7556" s="33">
        <f>VLOOKUP($J7549,ASBVs!$A$2:$AP$1041,36,FALSE)</f>
        <v>43</v>
      </c>
      <c r="D7556" s="33">
        <f>VLOOKUP($J7549,ASBVs!$A$2:$AP$1041,38,FALSE)</f>
        <v>29</v>
      </c>
      <c r="E7556" s="33">
        <f>VLOOKUP($J7549,ASBVs!$A$2:$AP$1041,30,FALSE)</f>
        <v>57</v>
      </c>
      <c r="F7556" s="33">
        <f>VLOOKUP($J7549,ASBVs!$A$2:$AP$1041,24,FALSE)</f>
        <v>43</v>
      </c>
      <c r="G7556" s="33">
        <f>VLOOKUP($J7549,ASBVs!$A$2:$AP$1041,26,FALSE)</f>
        <v>43</v>
      </c>
      <c r="H7556" s="33">
        <f>VLOOKUP($J7549,ASBVs!$A$2:$AP$1041,28,FALSE)</f>
        <v>46</v>
      </c>
      <c r="I7556" s="99">
        <f>VLOOKUP($J7549,ASBVs!$A$2:$AQ$1041,43,FALSE)</f>
        <v>9.4500000000000011</v>
      </c>
      <c r="J7556" s="79"/>
    </row>
    <row r="7557" spans="2:10" ht="12.6" customHeight="1" x14ac:dyDescent="0.3">
      <c r="B7557" s="87" t="s">
        <v>2695</v>
      </c>
      <c r="C7557" s="88"/>
      <c r="D7557" s="89" t="s">
        <v>2699</v>
      </c>
      <c r="E7557" s="90"/>
      <c r="F7557" s="91" t="str">
        <f>VLOOKUP($J7549,ASBVs!$A$2:$F$1041,6,FALSE)</f>
        <v xml:space="preserve"> </v>
      </c>
      <c r="G7557" s="34" t="s">
        <v>2669</v>
      </c>
      <c r="H7557" s="35" t="str">
        <f>VLOOKUP($J7549,ASBVs!$A$2:$AU$1041,46,FALSE)</f>
        <v>1</v>
      </c>
      <c r="I7557" s="34" t="s">
        <v>2670</v>
      </c>
      <c r="J7557" s="35" t="str">
        <f>VLOOKUP($J7549,ASBVs!$A$2:$AU$1041,47,FALSE)</f>
        <v>1</v>
      </c>
    </row>
    <row r="7558" spans="2:10" ht="12.6" customHeight="1" x14ac:dyDescent="0.3">
      <c r="B7558" s="93">
        <f>VLOOKUP($J7549,ASBVs!$A$2:$AS$1041,45,FALSE)</f>
        <v>122.04</v>
      </c>
      <c r="C7558" s="94"/>
      <c r="D7558" s="93">
        <f>VLOOKUP($J7549,ASBVs!$A$2:$AS$1041,44,FALSE)</f>
        <v>164.36</v>
      </c>
      <c r="E7558" s="94"/>
      <c r="F7558" s="92"/>
      <c r="G7558" s="34" t="s">
        <v>2671</v>
      </c>
      <c r="H7558" s="35" t="str">
        <f>VLOOKUP($J7549,ASBVs!$A$2:$AW$1041,48,FALSE)</f>
        <v>1</v>
      </c>
      <c r="I7558" s="34" t="s">
        <v>2672</v>
      </c>
      <c r="J7558" s="35">
        <f>VLOOKUP($J7549,ASBVs!$A$2:$AW$1041,49,FALSE)</f>
        <v>2</v>
      </c>
    </row>
    <row r="7559" spans="2:10" ht="12.6" customHeight="1" x14ac:dyDescent="0.3">
      <c r="B7559" s="36" t="s">
        <v>2696</v>
      </c>
      <c r="C7559" s="95" t="str">
        <f>VLOOKUP($J7549,ASBVs!$A$2:$E$1041,5,FALSE)</f>
        <v xml:space="preserve">Individual </v>
      </c>
      <c r="D7559" s="96"/>
      <c r="E7559" s="97" t="s">
        <v>2697</v>
      </c>
      <c r="F7559" s="98"/>
      <c r="G7559" s="74"/>
      <c r="H7559" s="75"/>
      <c r="I7559" s="37" t="s">
        <v>2698</v>
      </c>
      <c r="J7559" s="38"/>
    </row>
    <row r="7561" spans="2:10" ht="12.6" customHeight="1" x14ac:dyDescent="0.3">
      <c r="B7561" s="76" t="s">
        <v>2692</v>
      </c>
      <c r="C7561" s="77"/>
      <c r="D7561" s="20" t="str">
        <f>VLOOKUP($J7561,ASBVs!$A$2:$B$1041,2,FALSE)</f>
        <v>224518</v>
      </c>
      <c r="E7561" s="21"/>
      <c r="F7561" s="22" t="str">
        <f>VLOOKUP($J7561,ASBVs!$A$2:$J$1041,10,FALSE)</f>
        <v>Twin</v>
      </c>
      <c r="G7561" s="78" t="str">
        <f>VLOOKUP($J7561,ASBVs!$A$2:$AX$1041,50,FALSE)</f>
        <v xml:space="preserve"> </v>
      </c>
      <c r="H7561" s="79"/>
      <c r="I7561" s="23" t="s">
        <v>2693</v>
      </c>
      <c r="J7561" s="24">
        <v>621</v>
      </c>
    </row>
    <row r="7562" spans="2:10" ht="12.6" customHeight="1" x14ac:dyDescent="0.3">
      <c r="B7562" s="25" t="s">
        <v>2694</v>
      </c>
      <c r="C7562" s="80" t="str">
        <f>VLOOKUP($J7561,ASBVs!$A$2:$H$1041,8,FALSE)</f>
        <v>196104</v>
      </c>
      <c r="D7562" s="80"/>
      <c r="E7562" s="81"/>
      <c r="F7562" s="26" t="s">
        <v>2639</v>
      </c>
      <c r="G7562" s="82">
        <f>VLOOKUP($J7561,ASBVs!$A$2:$I$1041,9,FALSE)</f>
        <v>44709</v>
      </c>
      <c r="H7562" s="83"/>
      <c r="I7562" s="83"/>
      <c r="J7562" s="84"/>
    </row>
    <row r="7563" spans="2:10" ht="12.6" customHeight="1" x14ac:dyDescent="0.3">
      <c r="B7563" s="27" t="s">
        <v>0</v>
      </c>
      <c r="C7563" s="28" t="s">
        <v>1</v>
      </c>
      <c r="D7563" s="28" t="s">
        <v>2</v>
      </c>
      <c r="E7563" s="28" t="s">
        <v>3</v>
      </c>
      <c r="F7563" s="27" t="s">
        <v>4</v>
      </c>
      <c r="G7563" s="28" t="s">
        <v>1093</v>
      </c>
      <c r="H7563" s="28" t="s">
        <v>1092</v>
      </c>
      <c r="I7563" s="28" t="s">
        <v>5</v>
      </c>
      <c r="J7563" s="28" t="s">
        <v>2652</v>
      </c>
    </row>
    <row r="7564" spans="2:10" ht="12.6" customHeight="1" x14ac:dyDescent="0.3">
      <c r="B7564" s="29">
        <f>VLOOKUP($J7561,ASBVs!$A$2:$AP$1041,11,FALSE)</f>
        <v>0.63</v>
      </c>
      <c r="C7564" s="29">
        <f>VLOOKUP($J7561,ASBVs!$A$2:$AP$1041,13,FALSE)</f>
        <v>10.02</v>
      </c>
      <c r="D7564" s="29">
        <f>VLOOKUP($J7561,ASBVs!$A$2:$AP$1041,15,FALSE)</f>
        <v>15.47</v>
      </c>
      <c r="E7564" s="29">
        <f>VLOOKUP($J7561,ASBVs!$A$2:$AP$1041,17,FALSE)</f>
        <v>-0.18</v>
      </c>
      <c r="F7564" s="29">
        <f>VLOOKUP($J7561,ASBVs!$A$2:$AP$1041,19,FALSE)</f>
        <v>2.0099999999999998</v>
      </c>
      <c r="G7564" s="39">
        <f>VLOOKUP($J7561,ASBVs!$A$2:$AP$1041,41,FALSE)</f>
        <v>0.42</v>
      </c>
      <c r="H7564" s="39">
        <f>VLOOKUP($J7561,ASBVs!$A$2:$AP$1041,39,FALSE)</f>
        <v>0.18</v>
      </c>
      <c r="I7564" s="29">
        <f>VLOOKUP($J7561,ASBVs!$A$2:$AP$1041,21,FALSE)</f>
        <v>-0.12</v>
      </c>
      <c r="J7564" s="39">
        <f>VLOOKUP($J7561,ASBVs!$A$2:$AP$1041,31,FALSE)</f>
        <v>0.27</v>
      </c>
    </row>
    <row r="7565" spans="2:10" ht="12.6" customHeight="1" x14ac:dyDescent="0.3">
      <c r="B7565" s="29">
        <f>VLOOKUP($J7561,ASBVs!$A$2:$AP$1041,12,FALSE)</f>
        <v>66</v>
      </c>
      <c r="C7565" s="29">
        <f>VLOOKUP($J7561,ASBVs!$A$2:$AP$1041,14,FALSE)</f>
        <v>71</v>
      </c>
      <c r="D7565" s="29">
        <f>VLOOKUP($J7561,ASBVs!$A$2:$AP$1041,16,FALSE)</f>
        <v>62</v>
      </c>
      <c r="E7565" s="29">
        <f>VLOOKUP($J7561,ASBVs!$A$2:$AP$1041,18,FALSE)</f>
        <v>67</v>
      </c>
      <c r="F7565" s="29">
        <f>VLOOKUP($J7561,ASBVs!$A$2:$AP$1041,20,FALSE)</f>
        <v>67</v>
      </c>
      <c r="G7565" s="29">
        <f>VLOOKUP($J7561,ASBVs!$A$2:$AP$1041,42,FALSE)</f>
        <v>60</v>
      </c>
      <c r="H7565" s="29">
        <f>VLOOKUP($J7561,ASBVs!$A$2:$AP$1041,40,FALSE)</f>
        <v>50</v>
      </c>
      <c r="I7565" s="29">
        <f>VLOOKUP($J7561,ASBVs!$A$2:$AP$1041,22,FALSE)</f>
        <v>61</v>
      </c>
      <c r="J7565" s="29">
        <f>VLOOKUP($J7561,ASBVs!$A$2:$AP$1041,32,FALSE)</f>
        <v>58</v>
      </c>
    </row>
    <row r="7566" spans="2:10" ht="12.6" customHeight="1" x14ac:dyDescent="0.3">
      <c r="B7566" s="31" t="s">
        <v>1089</v>
      </c>
      <c r="C7566" s="27" t="s">
        <v>1090</v>
      </c>
      <c r="D7566" s="27" t="s">
        <v>1091</v>
      </c>
      <c r="E7566" s="27" t="s">
        <v>8</v>
      </c>
      <c r="F7566" s="27" t="s">
        <v>6</v>
      </c>
      <c r="G7566" s="27" t="s">
        <v>7</v>
      </c>
      <c r="H7566" s="27" t="s">
        <v>2638</v>
      </c>
      <c r="I7566" s="85" t="s">
        <v>2700</v>
      </c>
      <c r="J7566" s="86"/>
    </row>
    <row r="7567" spans="2:10" ht="12.6" customHeight="1" x14ac:dyDescent="0.3">
      <c r="B7567" s="30">
        <f>VLOOKUP($J7561,ASBVs!$A$2:$AP$1041,33,FALSE)</f>
        <v>0.02</v>
      </c>
      <c r="C7567" s="30">
        <f>VLOOKUP($J7561,ASBVs!$A$2:$AP$1041,35,FALSE)</f>
        <v>0.19</v>
      </c>
      <c r="D7567" s="30">
        <f>VLOOKUP($J7561,ASBVs!$A$2:$AP$1041,37,FALSE)</f>
        <v>0.02</v>
      </c>
      <c r="E7567" s="32">
        <f>VLOOKUP($J7561,ASBVs!$A$2:$AP$1041,29,FALSE)</f>
        <v>5.51</v>
      </c>
      <c r="F7567" s="32">
        <f>VLOOKUP($J7561,ASBVs!$A$2:$AP$1041,23,FALSE)</f>
        <v>-0.28999999999999998</v>
      </c>
      <c r="G7567" s="32">
        <f>VLOOKUP($J7561,ASBVs!$A$2:$AP$1041,25,FALSE)</f>
        <v>5.0199999999999996</v>
      </c>
      <c r="H7567" s="32">
        <f>VLOOKUP($J7561,ASBVs!$A$2:$AP$1041,27,FALSE)</f>
        <v>2.0099999999999998</v>
      </c>
      <c r="I7567" s="86"/>
      <c r="J7567" s="86"/>
    </row>
    <row r="7568" spans="2:10" ht="12.6" customHeight="1" x14ac:dyDescent="0.3">
      <c r="B7568" s="33">
        <f>VLOOKUP($J7561,ASBVs!$A$2:$AP$1041,34,FALSE)</f>
        <v>45</v>
      </c>
      <c r="C7568" s="33">
        <f>VLOOKUP($J7561,ASBVs!$A$2:$AP$1041,36,FALSE)</f>
        <v>53</v>
      </c>
      <c r="D7568" s="33">
        <f>VLOOKUP($J7561,ASBVs!$A$2:$AP$1041,38,FALSE)</f>
        <v>38</v>
      </c>
      <c r="E7568" s="33">
        <f>VLOOKUP($J7561,ASBVs!$A$2:$AP$1041,30,FALSE)</f>
        <v>62</v>
      </c>
      <c r="F7568" s="33">
        <f>VLOOKUP($J7561,ASBVs!$A$2:$AP$1041,24,FALSE)</f>
        <v>51</v>
      </c>
      <c r="G7568" s="33">
        <f>VLOOKUP($J7561,ASBVs!$A$2:$AP$1041,26,FALSE)</f>
        <v>51</v>
      </c>
      <c r="H7568" s="33">
        <f>VLOOKUP($J7561,ASBVs!$A$2:$AP$1041,28,FALSE)</f>
        <v>54</v>
      </c>
      <c r="I7568" s="99">
        <f>VLOOKUP($J7561,ASBVs!$A$2:$AQ$1041,43,FALSE)</f>
        <v>9.9</v>
      </c>
      <c r="J7568" s="79"/>
    </row>
    <row r="7569" spans="2:10" ht="12.6" customHeight="1" x14ac:dyDescent="0.3">
      <c r="B7569" s="87" t="s">
        <v>2695</v>
      </c>
      <c r="C7569" s="88"/>
      <c r="D7569" s="89" t="s">
        <v>2699</v>
      </c>
      <c r="E7569" s="90"/>
      <c r="F7569" s="91" t="str">
        <f>VLOOKUP($J7561,ASBVs!$A$2:$F$1041,6,FALSE)</f>
        <v xml:space="preserve"> </v>
      </c>
      <c r="G7569" s="34" t="s">
        <v>2669</v>
      </c>
      <c r="H7569" s="35" t="str">
        <f>VLOOKUP($J7561,ASBVs!$A$2:$AU$1041,46,FALSE)</f>
        <v>2</v>
      </c>
      <c r="I7569" s="34" t="s">
        <v>2670</v>
      </c>
      <c r="J7569" s="35" t="str">
        <f>VLOOKUP($J7561,ASBVs!$A$2:$AU$1041,47,FALSE)</f>
        <v>1</v>
      </c>
    </row>
    <row r="7570" spans="2:10" ht="12.6" customHeight="1" x14ac:dyDescent="0.3">
      <c r="B7570" s="93">
        <f>VLOOKUP($J7561,ASBVs!$A$2:$AS$1041,45,FALSE)</f>
        <v>123.69</v>
      </c>
      <c r="C7570" s="94"/>
      <c r="D7570" s="93">
        <f>VLOOKUP($J7561,ASBVs!$A$2:$AS$1041,44,FALSE)</f>
        <v>162.34</v>
      </c>
      <c r="E7570" s="94"/>
      <c r="F7570" s="92"/>
      <c r="G7570" s="34" t="s">
        <v>2671</v>
      </c>
      <c r="H7570" s="35" t="str">
        <f>VLOOKUP($J7561,ASBVs!$A$2:$AW$1041,48,FALSE)</f>
        <v>1</v>
      </c>
      <c r="I7570" s="34" t="s">
        <v>2672</v>
      </c>
      <c r="J7570" s="35">
        <f>VLOOKUP($J7561,ASBVs!$A$2:$AW$1041,49,FALSE)</f>
        <v>3</v>
      </c>
    </row>
    <row r="7571" spans="2:10" ht="12.6" customHeight="1" x14ac:dyDescent="0.3">
      <c r="B7571" s="36" t="s">
        <v>2696</v>
      </c>
      <c r="C7571" s="95" t="str">
        <f>VLOOKUP($J7561,ASBVs!$A$2:$E$1041,5,FALSE)</f>
        <v xml:space="preserve">Individual </v>
      </c>
      <c r="D7571" s="96"/>
      <c r="E7571" s="97" t="s">
        <v>2697</v>
      </c>
      <c r="F7571" s="98"/>
      <c r="G7571" s="74"/>
      <c r="H7571" s="75"/>
      <c r="I7571" s="37" t="s">
        <v>2698</v>
      </c>
      <c r="J7571" s="38"/>
    </row>
    <row r="7573" spans="2:10" ht="12.6" customHeight="1" x14ac:dyDescent="0.3">
      <c r="B7573" s="76" t="s">
        <v>2692</v>
      </c>
      <c r="C7573" s="77"/>
      <c r="D7573" s="20" t="str">
        <f>VLOOKUP($J7573,ASBVs!$A$2:$B$1041,2,FALSE)</f>
        <v>224530</v>
      </c>
      <c r="E7573" s="21"/>
      <c r="F7573" s="22" t="str">
        <f>VLOOKUP($J7573,ASBVs!$A$2:$J$1041,10,FALSE)</f>
        <v>Twin</v>
      </c>
      <c r="G7573" s="78" t="str">
        <f>VLOOKUP($J7573,ASBVs!$A$2:$AX$1041,50,FALSE)</f>
        <v xml:space="preserve"> </v>
      </c>
      <c r="H7573" s="79"/>
      <c r="I7573" s="23" t="s">
        <v>2693</v>
      </c>
      <c r="J7573" s="24">
        <v>622</v>
      </c>
    </row>
    <row r="7574" spans="2:10" ht="12.6" customHeight="1" x14ac:dyDescent="0.3">
      <c r="B7574" s="25" t="s">
        <v>2694</v>
      </c>
      <c r="C7574" s="80" t="str">
        <f>VLOOKUP($J7573,ASBVs!$A$2:$H$1041,8,FALSE)</f>
        <v>205728</v>
      </c>
      <c r="D7574" s="80"/>
      <c r="E7574" s="81"/>
      <c r="F7574" s="26" t="s">
        <v>2639</v>
      </c>
      <c r="G7574" s="82">
        <f>VLOOKUP($J7573,ASBVs!$A$2:$I$1041,9,FALSE)</f>
        <v>44709</v>
      </c>
      <c r="H7574" s="83"/>
      <c r="I7574" s="83"/>
      <c r="J7574" s="84"/>
    </row>
    <row r="7575" spans="2:10" ht="12.6" customHeight="1" x14ac:dyDescent="0.3">
      <c r="B7575" s="27" t="s">
        <v>0</v>
      </c>
      <c r="C7575" s="28" t="s">
        <v>1</v>
      </c>
      <c r="D7575" s="28" t="s">
        <v>2</v>
      </c>
      <c r="E7575" s="28" t="s">
        <v>3</v>
      </c>
      <c r="F7575" s="27" t="s">
        <v>4</v>
      </c>
      <c r="G7575" s="28" t="s">
        <v>1093</v>
      </c>
      <c r="H7575" s="28" t="s">
        <v>1092</v>
      </c>
      <c r="I7575" s="28" t="s">
        <v>5</v>
      </c>
      <c r="J7575" s="28" t="s">
        <v>2652</v>
      </c>
    </row>
    <row r="7576" spans="2:10" ht="12.6" customHeight="1" x14ac:dyDescent="0.3">
      <c r="B7576" s="29">
        <f>VLOOKUP($J7573,ASBVs!$A$2:$AP$1041,11,FALSE)</f>
        <v>0.52</v>
      </c>
      <c r="C7576" s="29">
        <f>VLOOKUP($J7573,ASBVs!$A$2:$AP$1041,13,FALSE)</f>
        <v>8.7100000000000009</v>
      </c>
      <c r="D7576" s="29">
        <f>VLOOKUP($J7573,ASBVs!$A$2:$AP$1041,15,FALSE)</f>
        <v>15.97</v>
      </c>
      <c r="E7576" s="29">
        <f>VLOOKUP($J7573,ASBVs!$A$2:$AP$1041,17,FALSE)</f>
        <v>0.01</v>
      </c>
      <c r="F7576" s="29">
        <f>VLOOKUP($J7573,ASBVs!$A$2:$AP$1041,19,FALSE)</f>
        <v>1.73</v>
      </c>
      <c r="G7576" s="39">
        <f>VLOOKUP($J7573,ASBVs!$A$2:$AP$1041,41,FALSE)</f>
        <v>0.47</v>
      </c>
      <c r="H7576" s="39">
        <f>VLOOKUP($J7573,ASBVs!$A$2:$AP$1041,39,FALSE)</f>
        <v>0.25</v>
      </c>
      <c r="I7576" s="29">
        <f>VLOOKUP($J7573,ASBVs!$A$2:$AP$1041,21,FALSE)</f>
        <v>0.42</v>
      </c>
      <c r="J7576" s="39">
        <f>VLOOKUP($J7573,ASBVs!$A$2:$AP$1041,31,FALSE)</f>
        <v>0.28999999999999998</v>
      </c>
    </row>
    <row r="7577" spans="2:10" ht="12.6" customHeight="1" x14ac:dyDescent="0.3">
      <c r="B7577" s="29">
        <f>VLOOKUP($J7573,ASBVs!$A$2:$AP$1041,12,FALSE)</f>
        <v>66</v>
      </c>
      <c r="C7577" s="29">
        <f>VLOOKUP($J7573,ASBVs!$A$2:$AP$1041,14,FALSE)</f>
        <v>70</v>
      </c>
      <c r="D7577" s="29">
        <f>VLOOKUP($J7573,ASBVs!$A$2:$AP$1041,16,FALSE)</f>
        <v>59</v>
      </c>
      <c r="E7577" s="29">
        <f>VLOOKUP($J7573,ASBVs!$A$2:$AP$1041,18,FALSE)</f>
        <v>66</v>
      </c>
      <c r="F7577" s="29">
        <f>VLOOKUP($J7573,ASBVs!$A$2:$AP$1041,20,FALSE)</f>
        <v>66</v>
      </c>
      <c r="G7577" s="29">
        <f>VLOOKUP($J7573,ASBVs!$A$2:$AP$1041,42,FALSE)</f>
        <v>53</v>
      </c>
      <c r="H7577" s="29">
        <f>VLOOKUP($J7573,ASBVs!$A$2:$AP$1041,40,FALSE)</f>
        <v>46</v>
      </c>
      <c r="I7577" s="29">
        <f>VLOOKUP($J7573,ASBVs!$A$2:$AP$1041,22,FALSE)</f>
        <v>54</v>
      </c>
      <c r="J7577" s="29">
        <f>VLOOKUP($J7573,ASBVs!$A$2:$AP$1041,32,FALSE)</f>
        <v>51</v>
      </c>
    </row>
    <row r="7578" spans="2:10" ht="12.6" customHeight="1" x14ac:dyDescent="0.3">
      <c r="B7578" s="31" t="s">
        <v>1089</v>
      </c>
      <c r="C7578" s="27" t="s">
        <v>1090</v>
      </c>
      <c r="D7578" s="27" t="s">
        <v>1091</v>
      </c>
      <c r="E7578" s="27" t="s">
        <v>8</v>
      </c>
      <c r="F7578" s="27" t="s">
        <v>6</v>
      </c>
      <c r="G7578" s="27" t="s">
        <v>7</v>
      </c>
      <c r="H7578" s="27" t="s">
        <v>2638</v>
      </c>
      <c r="I7578" s="85" t="s">
        <v>2700</v>
      </c>
      <c r="J7578" s="86"/>
    </row>
    <row r="7579" spans="2:10" ht="12.6" customHeight="1" x14ac:dyDescent="0.3">
      <c r="B7579" s="30">
        <f>VLOOKUP($J7573,ASBVs!$A$2:$AP$1041,33,FALSE)</f>
        <v>0.05</v>
      </c>
      <c r="C7579" s="30">
        <f>VLOOKUP($J7573,ASBVs!$A$2:$AP$1041,35,FALSE)</f>
        <v>0.28999999999999998</v>
      </c>
      <c r="D7579" s="30">
        <f>VLOOKUP($J7573,ASBVs!$A$2:$AP$1041,37,FALSE)</f>
        <v>-0.01</v>
      </c>
      <c r="E7579" s="32">
        <f>VLOOKUP($J7573,ASBVs!$A$2:$AP$1041,29,FALSE)</f>
        <v>4.51</v>
      </c>
      <c r="F7579" s="32">
        <f>VLOOKUP($J7573,ASBVs!$A$2:$AP$1041,23,FALSE)</f>
        <v>-0.31</v>
      </c>
      <c r="G7579" s="32">
        <f>VLOOKUP($J7573,ASBVs!$A$2:$AP$1041,25,FALSE)</f>
        <v>3.68</v>
      </c>
      <c r="H7579" s="32">
        <f>VLOOKUP($J7573,ASBVs!$A$2:$AP$1041,27,FALSE)</f>
        <v>2.2999999999999998</v>
      </c>
      <c r="I7579" s="86"/>
      <c r="J7579" s="86"/>
    </row>
    <row r="7580" spans="2:10" ht="12.6" customHeight="1" x14ac:dyDescent="0.3">
      <c r="B7580" s="33">
        <f>VLOOKUP($J7573,ASBVs!$A$2:$AP$1041,34,FALSE)</f>
        <v>41</v>
      </c>
      <c r="C7580" s="33">
        <f>VLOOKUP($J7573,ASBVs!$A$2:$AP$1041,36,FALSE)</f>
        <v>49</v>
      </c>
      <c r="D7580" s="33">
        <f>VLOOKUP($J7573,ASBVs!$A$2:$AP$1041,38,FALSE)</f>
        <v>35</v>
      </c>
      <c r="E7580" s="33">
        <f>VLOOKUP($J7573,ASBVs!$A$2:$AP$1041,30,FALSE)</f>
        <v>60</v>
      </c>
      <c r="F7580" s="33">
        <f>VLOOKUP($J7573,ASBVs!$A$2:$AP$1041,24,FALSE)</f>
        <v>46</v>
      </c>
      <c r="G7580" s="33">
        <f>VLOOKUP($J7573,ASBVs!$A$2:$AP$1041,26,FALSE)</f>
        <v>47</v>
      </c>
      <c r="H7580" s="33">
        <f>VLOOKUP($J7573,ASBVs!$A$2:$AP$1041,28,FALSE)</f>
        <v>51</v>
      </c>
      <c r="I7580" s="99">
        <f>VLOOKUP($J7573,ASBVs!$A$2:$AQ$1041,43,FALSE)</f>
        <v>9.1300000000000008</v>
      </c>
      <c r="J7580" s="79"/>
    </row>
    <row r="7581" spans="2:10" ht="12.6" customHeight="1" x14ac:dyDescent="0.3">
      <c r="B7581" s="87" t="s">
        <v>2695</v>
      </c>
      <c r="C7581" s="88"/>
      <c r="D7581" s="89" t="s">
        <v>2699</v>
      </c>
      <c r="E7581" s="90"/>
      <c r="F7581" s="91" t="str">
        <f>VLOOKUP($J7573,ASBVs!$A$2:$F$1041,6,FALSE)</f>
        <v xml:space="preserve"> </v>
      </c>
      <c r="G7581" s="34" t="s">
        <v>2669</v>
      </c>
      <c r="H7581" s="35" t="str">
        <f>VLOOKUP($J7573,ASBVs!$A$2:$AU$1041,46,FALSE)</f>
        <v>2</v>
      </c>
      <c r="I7581" s="34" t="s">
        <v>2670</v>
      </c>
      <c r="J7581" s="35" t="str">
        <f>VLOOKUP($J7573,ASBVs!$A$2:$AU$1041,47,FALSE)</f>
        <v>2</v>
      </c>
    </row>
    <row r="7582" spans="2:10" ht="12.6" customHeight="1" x14ac:dyDescent="0.3">
      <c r="B7582" s="93">
        <f>VLOOKUP($J7573,ASBVs!$A$2:$AS$1041,45,FALSE)</f>
        <v>123.49</v>
      </c>
      <c r="C7582" s="94"/>
      <c r="D7582" s="93">
        <f>VLOOKUP($J7573,ASBVs!$A$2:$AS$1041,44,FALSE)</f>
        <v>166.5</v>
      </c>
      <c r="E7582" s="94"/>
      <c r="F7582" s="92"/>
      <c r="G7582" s="34" t="s">
        <v>2671</v>
      </c>
      <c r="H7582" s="35" t="str">
        <f>VLOOKUP($J7573,ASBVs!$A$2:$AW$1041,48,FALSE)</f>
        <v>3</v>
      </c>
      <c r="I7582" s="34" t="s">
        <v>2672</v>
      </c>
      <c r="J7582" s="35">
        <f>VLOOKUP($J7573,ASBVs!$A$2:$AW$1041,49,FALSE)</f>
        <v>3</v>
      </c>
    </row>
    <row r="7583" spans="2:10" ht="12.6" customHeight="1" x14ac:dyDescent="0.3">
      <c r="B7583" s="36" t="s">
        <v>2696</v>
      </c>
      <c r="C7583" s="95" t="str">
        <f>VLOOKUP($J7573,ASBVs!$A$2:$E$1041,5,FALSE)</f>
        <v xml:space="preserve">Individual </v>
      </c>
      <c r="D7583" s="96"/>
      <c r="E7583" s="97" t="s">
        <v>2697</v>
      </c>
      <c r="F7583" s="98"/>
      <c r="G7583" s="74"/>
      <c r="H7583" s="75"/>
      <c r="I7583" s="37" t="s">
        <v>2698</v>
      </c>
      <c r="J7583" s="38"/>
    </row>
    <row r="7585" spans="2:10" ht="12.6" customHeight="1" x14ac:dyDescent="0.3">
      <c r="B7585" s="76" t="s">
        <v>2692</v>
      </c>
      <c r="C7585" s="77"/>
      <c r="D7585" s="20" t="str">
        <f>VLOOKUP($J7585,ASBVs!$A$2:$B$1041,2,FALSE)</f>
        <v>224260</v>
      </c>
      <c r="E7585" s="21"/>
      <c r="F7585" s="22" t="str">
        <f>VLOOKUP($J7585,ASBVs!$A$2:$J$1041,10,FALSE)</f>
        <v>Twin</v>
      </c>
      <c r="G7585" s="78" t="str">
        <f>VLOOKUP($J7585,ASBVs!$A$2:$AX$1041,50,FALSE)</f>
        <v xml:space="preserve"> </v>
      </c>
      <c r="H7585" s="79"/>
      <c r="I7585" s="23" t="s">
        <v>2693</v>
      </c>
      <c r="J7585" s="24">
        <v>623</v>
      </c>
    </row>
    <row r="7586" spans="2:10" ht="12.6" customHeight="1" x14ac:dyDescent="0.3">
      <c r="B7586" s="25" t="s">
        <v>2694</v>
      </c>
      <c r="C7586" s="80" t="str">
        <f>VLOOKUP($J7585,ASBVs!$A$2:$H$1041,8,FALSE)</f>
        <v>218812</v>
      </c>
      <c r="D7586" s="80"/>
      <c r="E7586" s="81"/>
      <c r="F7586" s="26" t="s">
        <v>2639</v>
      </c>
      <c r="G7586" s="82">
        <f>VLOOKUP($J7585,ASBVs!$A$2:$I$1041,9,FALSE)</f>
        <v>44708</v>
      </c>
      <c r="H7586" s="83"/>
      <c r="I7586" s="83"/>
      <c r="J7586" s="84"/>
    </row>
    <row r="7587" spans="2:10" ht="12.6" customHeight="1" x14ac:dyDescent="0.3">
      <c r="B7587" s="27" t="s">
        <v>0</v>
      </c>
      <c r="C7587" s="28" t="s">
        <v>1</v>
      </c>
      <c r="D7587" s="28" t="s">
        <v>2</v>
      </c>
      <c r="E7587" s="28" t="s">
        <v>3</v>
      </c>
      <c r="F7587" s="27" t="s">
        <v>4</v>
      </c>
      <c r="G7587" s="28" t="s">
        <v>1093</v>
      </c>
      <c r="H7587" s="28" t="s">
        <v>1092</v>
      </c>
      <c r="I7587" s="28" t="s">
        <v>5</v>
      </c>
      <c r="J7587" s="28" t="s">
        <v>2652</v>
      </c>
    </row>
    <row r="7588" spans="2:10" ht="12.6" customHeight="1" x14ac:dyDescent="0.3">
      <c r="B7588" s="29">
        <f>VLOOKUP($J7585,ASBVs!$A$2:$AP$1041,11,FALSE)</f>
        <v>0.45</v>
      </c>
      <c r="C7588" s="29">
        <f>VLOOKUP($J7585,ASBVs!$A$2:$AP$1041,13,FALSE)</f>
        <v>8.0299999999999994</v>
      </c>
      <c r="D7588" s="29">
        <f>VLOOKUP($J7585,ASBVs!$A$2:$AP$1041,15,FALSE)</f>
        <v>12.8</v>
      </c>
      <c r="E7588" s="29">
        <f>VLOOKUP($J7585,ASBVs!$A$2:$AP$1041,17,FALSE)</f>
        <v>0.67</v>
      </c>
      <c r="F7588" s="29">
        <f>VLOOKUP($J7585,ASBVs!$A$2:$AP$1041,19,FALSE)</f>
        <v>2.2400000000000002</v>
      </c>
      <c r="G7588" s="39">
        <f>VLOOKUP($J7585,ASBVs!$A$2:$AP$1041,41,FALSE)</f>
        <v>0.43</v>
      </c>
      <c r="H7588" s="39">
        <f>VLOOKUP($J7585,ASBVs!$A$2:$AP$1041,39,FALSE)</f>
        <v>0.25</v>
      </c>
      <c r="I7588" s="29">
        <f>VLOOKUP($J7585,ASBVs!$A$2:$AP$1041,21,FALSE)</f>
        <v>-0.63</v>
      </c>
      <c r="J7588" s="39">
        <f>VLOOKUP($J7585,ASBVs!$A$2:$AP$1041,31,FALSE)</f>
        <v>0.27</v>
      </c>
    </row>
    <row r="7589" spans="2:10" ht="12.6" customHeight="1" x14ac:dyDescent="0.3">
      <c r="B7589" s="29">
        <f>VLOOKUP($J7585,ASBVs!$A$2:$AP$1041,12,FALSE)</f>
        <v>65</v>
      </c>
      <c r="C7589" s="29">
        <f>VLOOKUP($J7585,ASBVs!$A$2:$AP$1041,14,FALSE)</f>
        <v>70</v>
      </c>
      <c r="D7589" s="29">
        <f>VLOOKUP($J7585,ASBVs!$A$2:$AP$1041,16,FALSE)</f>
        <v>58</v>
      </c>
      <c r="E7589" s="29">
        <f>VLOOKUP($J7585,ASBVs!$A$2:$AP$1041,18,FALSE)</f>
        <v>64</v>
      </c>
      <c r="F7589" s="29">
        <f>VLOOKUP($J7585,ASBVs!$A$2:$AP$1041,20,FALSE)</f>
        <v>65</v>
      </c>
      <c r="G7589" s="29">
        <f>VLOOKUP($J7585,ASBVs!$A$2:$AP$1041,42,FALSE)</f>
        <v>53</v>
      </c>
      <c r="H7589" s="29">
        <f>VLOOKUP($J7585,ASBVs!$A$2:$AP$1041,40,FALSE)</f>
        <v>47</v>
      </c>
      <c r="I7589" s="29">
        <f>VLOOKUP($J7585,ASBVs!$A$2:$AP$1041,22,FALSE)</f>
        <v>55</v>
      </c>
      <c r="J7589" s="29">
        <f>VLOOKUP($J7585,ASBVs!$A$2:$AP$1041,32,FALSE)</f>
        <v>51</v>
      </c>
    </row>
    <row r="7590" spans="2:10" ht="12.6" customHeight="1" x14ac:dyDescent="0.3">
      <c r="B7590" s="31" t="s">
        <v>1089</v>
      </c>
      <c r="C7590" s="27" t="s">
        <v>1090</v>
      </c>
      <c r="D7590" s="27" t="s">
        <v>1091</v>
      </c>
      <c r="E7590" s="27" t="s">
        <v>8</v>
      </c>
      <c r="F7590" s="27" t="s">
        <v>6</v>
      </c>
      <c r="G7590" s="27" t="s">
        <v>7</v>
      </c>
      <c r="H7590" s="27" t="s">
        <v>2638</v>
      </c>
      <c r="I7590" s="85" t="s">
        <v>2700</v>
      </c>
      <c r="J7590" s="86"/>
    </row>
    <row r="7591" spans="2:10" ht="12.6" customHeight="1" x14ac:dyDescent="0.3">
      <c r="B7591" s="30">
        <f>VLOOKUP($J7585,ASBVs!$A$2:$AP$1041,33,FALSE)</f>
        <v>0.04</v>
      </c>
      <c r="C7591" s="30">
        <f>VLOOKUP($J7585,ASBVs!$A$2:$AP$1041,35,FALSE)</f>
        <v>0.28999999999999998</v>
      </c>
      <c r="D7591" s="30">
        <f>VLOOKUP($J7585,ASBVs!$A$2:$AP$1041,37,FALSE)</f>
        <v>1E-3</v>
      </c>
      <c r="E7591" s="32">
        <f>VLOOKUP($J7585,ASBVs!$A$2:$AP$1041,29,FALSE)</f>
        <v>4.2</v>
      </c>
      <c r="F7591" s="32">
        <f>VLOOKUP($J7585,ASBVs!$A$2:$AP$1041,23,FALSE)</f>
        <v>-0.21</v>
      </c>
      <c r="G7591" s="32">
        <f>VLOOKUP($J7585,ASBVs!$A$2:$AP$1041,25,FALSE)</f>
        <v>4.3600000000000003</v>
      </c>
      <c r="H7591" s="32">
        <f>VLOOKUP($J7585,ASBVs!$A$2:$AP$1041,27,FALSE)</f>
        <v>2.3199999999999998</v>
      </c>
      <c r="I7591" s="86"/>
      <c r="J7591" s="86"/>
    </row>
    <row r="7592" spans="2:10" ht="12.6" customHeight="1" x14ac:dyDescent="0.3">
      <c r="B7592" s="33">
        <f>VLOOKUP($J7585,ASBVs!$A$2:$AP$1041,34,FALSE)</f>
        <v>42</v>
      </c>
      <c r="C7592" s="33">
        <f>VLOOKUP($J7585,ASBVs!$A$2:$AP$1041,36,FALSE)</f>
        <v>50</v>
      </c>
      <c r="D7592" s="33">
        <f>VLOOKUP($J7585,ASBVs!$A$2:$AP$1041,38,FALSE)</f>
        <v>36</v>
      </c>
      <c r="E7592" s="33">
        <f>VLOOKUP($J7585,ASBVs!$A$2:$AP$1041,30,FALSE)</f>
        <v>60</v>
      </c>
      <c r="F7592" s="33">
        <f>VLOOKUP($J7585,ASBVs!$A$2:$AP$1041,24,FALSE)</f>
        <v>48</v>
      </c>
      <c r="G7592" s="33">
        <f>VLOOKUP($J7585,ASBVs!$A$2:$AP$1041,26,FALSE)</f>
        <v>48</v>
      </c>
      <c r="H7592" s="33">
        <f>VLOOKUP($J7585,ASBVs!$A$2:$AP$1041,28,FALSE)</f>
        <v>51</v>
      </c>
      <c r="I7592" s="99">
        <f>VLOOKUP($J7585,ASBVs!$A$2:$AQ$1041,43,FALSE)</f>
        <v>7.3999999999999995</v>
      </c>
      <c r="J7592" s="79"/>
    </row>
    <row r="7593" spans="2:10" ht="12.6" customHeight="1" x14ac:dyDescent="0.3">
      <c r="B7593" s="87" t="s">
        <v>2695</v>
      </c>
      <c r="C7593" s="88"/>
      <c r="D7593" s="89" t="s">
        <v>2699</v>
      </c>
      <c r="E7593" s="90"/>
      <c r="F7593" s="91" t="str">
        <f>VLOOKUP($J7585,ASBVs!$A$2:$F$1041,6,FALSE)</f>
        <v xml:space="preserve"> </v>
      </c>
      <c r="G7593" s="34" t="s">
        <v>2669</v>
      </c>
      <c r="H7593" s="35" t="str">
        <f>VLOOKUP($J7585,ASBVs!$A$2:$AU$1041,46,FALSE)</f>
        <v>2</v>
      </c>
      <c r="I7593" s="34" t="s">
        <v>2670</v>
      </c>
      <c r="J7593" s="35" t="str">
        <f>VLOOKUP($J7585,ASBVs!$A$2:$AU$1041,47,FALSE)</f>
        <v>2</v>
      </c>
    </row>
    <row r="7594" spans="2:10" ht="12.6" customHeight="1" x14ac:dyDescent="0.3">
      <c r="B7594" s="93">
        <f>VLOOKUP($J7585,ASBVs!$A$2:$AS$1041,45,FALSE)</f>
        <v>122.84</v>
      </c>
      <c r="C7594" s="94"/>
      <c r="D7594" s="93">
        <f>VLOOKUP($J7585,ASBVs!$A$2:$AS$1041,44,FALSE)</f>
        <v>162.9</v>
      </c>
      <c r="E7594" s="94"/>
      <c r="F7594" s="92"/>
      <c r="G7594" s="34" t="s">
        <v>2671</v>
      </c>
      <c r="H7594" s="35" t="str">
        <f>VLOOKUP($J7585,ASBVs!$A$2:$AW$1041,48,FALSE)</f>
        <v>2</v>
      </c>
      <c r="I7594" s="34" t="s">
        <v>2672</v>
      </c>
      <c r="J7594" s="35">
        <f>VLOOKUP($J7585,ASBVs!$A$2:$AW$1041,49,FALSE)</f>
        <v>3</v>
      </c>
    </row>
    <row r="7595" spans="2:10" ht="12.6" customHeight="1" x14ac:dyDescent="0.3">
      <c r="B7595" s="36" t="s">
        <v>2696</v>
      </c>
      <c r="C7595" s="95" t="str">
        <f>VLOOKUP($J7585,ASBVs!$A$2:$E$1041,5,FALSE)</f>
        <v xml:space="preserve">Individual </v>
      </c>
      <c r="D7595" s="96"/>
      <c r="E7595" s="97" t="s">
        <v>2697</v>
      </c>
      <c r="F7595" s="98"/>
      <c r="G7595" s="74"/>
      <c r="H7595" s="75"/>
      <c r="I7595" s="37" t="s">
        <v>2698</v>
      </c>
      <c r="J7595" s="38"/>
    </row>
    <row r="7597" spans="2:10" ht="12.6" customHeight="1" x14ac:dyDescent="0.3">
      <c r="B7597" s="76" t="s">
        <v>2692</v>
      </c>
      <c r="C7597" s="77"/>
      <c r="D7597" s="20" t="str">
        <f>VLOOKUP($J7597,ASBVs!$A$2:$B$1041,2,FALSE)</f>
        <v>225216</v>
      </c>
      <c r="E7597" s="21"/>
      <c r="F7597" s="22" t="str">
        <f>VLOOKUP($J7597,ASBVs!$A$2:$J$1041,10,FALSE)</f>
        <v>Twin</v>
      </c>
      <c r="G7597" s="78" t="str">
        <f>VLOOKUP($J7597,ASBVs!$A$2:$AX$1041,50,FALSE)</f>
        <v xml:space="preserve"> </v>
      </c>
      <c r="H7597" s="79"/>
      <c r="I7597" s="23" t="s">
        <v>2693</v>
      </c>
      <c r="J7597" s="24">
        <v>624</v>
      </c>
    </row>
    <row r="7598" spans="2:10" ht="12.6" customHeight="1" x14ac:dyDescent="0.3">
      <c r="B7598" s="25" t="s">
        <v>2694</v>
      </c>
      <c r="C7598" s="80" t="str">
        <f>VLOOKUP($J7597,ASBVs!$A$2:$H$1041,8,FALSE)</f>
        <v>196104</v>
      </c>
      <c r="D7598" s="80"/>
      <c r="E7598" s="81"/>
      <c r="F7598" s="26" t="s">
        <v>2639</v>
      </c>
      <c r="G7598" s="82">
        <f>VLOOKUP($J7597,ASBVs!$A$2:$I$1041,9,FALSE)</f>
        <v>44715</v>
      </c>
      <c r="H7598" s="83"/>
      <c r="I7598" s="83"/>
      <c r="J7598" s="84"/>
    </row>
    <row r="7599" spans="2:10" ht="12.6" customHeight="1" x14ac:dyDescent="0.3">
      <c r="B7599" s="27" t="s">
        <v>0</v>
      </c>
      <c r="C7599" s="28" t="s">
        <v>1</v>
      </c>
      <c r="D7599" s="28" t="s">
        <v>2</v>
      </c>
      <c r="E7599" s="28" t="s">
        <v>3</v>
      </c>
      <c r="F7599" s="27" t="s">
        <v>4</v>
      </c>
      <c r="G7599" s="28" t="s">
        <v>1093</v>
      </c>
      <c r="H7599" s="28" t="s">
        <v>1092</v>
      </c>
      <c r="I7599" s="28" t="s">
        <v>5</v>
      </c>
      <c r="J7599" s="28" t="s">
        <v>2652</v>
      </c>
    </row>
    <row r="7600" spans="2:10" ht="12.6" customHeight="1" x14ac:dyDescent="0.3">
      <c r="B7600" s="29">
        <f>VLOOKUP($J7597,ASBVs!$A$2:$AP$1041,11,FALSE)</f>
        <v>0.51</v>
      </c>
      <c r="C7600" s="29">
        <f>VLOOKUP($J7597,ASBVs!$A$2:$AP$1041,13,FALSE)</f>
        <v>8.52</v>
      </c>
      <c r="D7600" s="29">
        <f>VLOOKUP($J7597,ASBVs!$A$2:$AP$1041,15,FALSE)</f>
        <v>13.78</v>
      </c>
      <c r="E7600" s="29">
        <f>VLOOKUP($J7597,ASBVs!$A$2:$AP$1041,17,FALSE)</f>
        <v>-0.2</v>
      </c>
      <c r="F7600" s="29">
        <f>VLOOKUP($J7597,ASBVs!$A$2:$AP$1041,19,FALSE)</f>
        <v>1.81</v>
      </c>
      <c r="G7600" s="39">
        <f>VLOOKUP($J7597,ASBVs!$A$2:$AP$1041,41,FALSE)</f>
        <v>0.45</v>
      </c>
      <c r="H7600" s="39">
        <f>VLOOKUP($J7597,ASBVs!$A$2:$AP$1041,39,FALSE)</f>
        <v>0.18</v>
      </c>
      <c r="I7600" s="29">
        <f>VLOOKUP($J7597,ASBVs!$A$2:$AP$1041,21,FALSE)</f>
        <v>0.13</v>
      </c>
      <c r="J7600" s="39">
        <f>VLOOKUP($J7597,ASBVs!$A$2:$AP$1041,31,FALSE)</f>
        <v>0.28999999999999998</v>
      </c>
    </row>
    <row r="7601" spans="2:10" ht="12.6" customHeight="1" x14ac:dyDescent="0.3">
      <c r="B7601" s="29">
        <f>VLOOKUP($J7597,ASBVs!$A$2:$AP$1041,12,FALSE)</f>
        <v>67</v>
      </c>
      <c r="C7601" s="29">
        <f>VLOOKUP($J7597,ASBVs!$A$2:$AP$1041,14,FALSE)</f>
        <v>70</v>
      </c>
      <c r="D7601" s="29">
        <f>VLOOKUP($J7597,ASBVs!$A$2:$AP$1041,16,FALSE)</f>
        <v>62</v>
      </c>
      <c r="E7601" s="29">
        <f>VLOOKUP($J7597,ASBVs!$A$2:$AP$1041,18,FALSE)</f>
        <v>67</v>
      </c>
      <c r="F7601" s="29">
        <f>VLOOKUP($J7597,ASBVs!$A$2:$AP$1041,20,FALSE)</f>
        <v>67</v>
      </c>
      <c r="G7601" s="29">
        <f>VLOOKUP($J7597,ASBVs!$A$2:$AP$1041,42,FALSE)</f>
        <v>62</v>
      </c>
      <c r="H7601" s="29">
        <f>VLOOKUP($J7597,ASBVs!$A$2:$AP$1041,40,FALSE)</f>
        <v>53</v>
      </c>
      <c r="I7601" s="29">
        <f>VLOOKUP($J7597,ASBVs!$A$2:$AP$1041,22,FALSE)</f>
        <v>61</v>
      </c>
      <c r="J7601" s="29">
        <f>VLOOKUP($J7597,ASBVs!$A$2:$AP$1041,32,FALSE)</f>
        <v>60</v>
      </c>
    </row>
    <row r="7602" spans="2:10" ht="12.6" customHeight="1" x14ac:dyDescent="0.3">
      <c r="B7602" s="31" t="s">
        <v>1089</v>
      </c>
      <c r="C7602" s="27" t="s">
        <v>1090</v>
      </c>
      <c r="D7602" s="27" t="s">
        <v>1091</v>
      </c>
      <c r="E7602" s="27" t="s">
        <v>8</v>
      </c>
      <c r="F7602" s="27" t="s">
        <v>6</v>
      </c>
      <c r="G7602" s="27" t="s">
        <v>7</v>
      </c>
      <c r="H7602" s="27" t="s">
        <v>2638</v>
      </c>
      <c r="I7602" s="85" t="s">
        <v>2700</v>
      </c>
      <c r="J7602" s="86"/>
    </row>
    <row r="7603" spans="2:10" ht="12.6" customHeight="1" x14ac:dyDescent="0.3">
      <c r="B7603" s="30">
        <f>VLOOKUP($J7597,ASBVs!$A$2:$AP$1041,33,FALSE)</f>
        <v>0.02</v>
      </c>
      <c r="C7603" s="30">
        <f>VLOOKUP($J7597,ASBVs!$A$2:$AP$1041,35,FALSE)</f>
        <v>0.17</v>
      </c>
      <c r="D7603" s="30">
        <f>VLOOKUP($J7597,ASBVs!$A$2:$AP$1041,37,FALSE)</f>
        <v>0.02</v>
      </c>
      <c r="E7603" s="32">
        <f>VLOOKUP($J7597,ASBVs!$A$2:$AP$1041,29,FALSE)</f>
        <v>4.97</v>
      </c>
      <c r="F7603" s="32">
        <f>VLOOKUP($J7597,ASBVs!$A$2:$AP$1041,23,FALSE)</f>
        <v>-0.22</v>
      </c>
      <c r="G7603" s="32">
        <f>VLOOKUP($J7597,ASBVs!$A$2:$AP$1041,25,FALSE)</f>
        <v>4.24</v>
      </c>
      <c r="H7603" s="32">
        <f>VLOOKUP($J7597,ASBVs!$A$2:$AP$1041,27,FALSE)</f>
        <v>1.92</v>
      </c>
      <c r="I7603" s="86"/>
      <c r="J7603" s="86"/>
    </row>
    <row r="7604" spans="2:10" ht="12.6" customHeight="1" x14ac:dyDescent="0.3">
      <c r="B7604" s="33">
        <f>VLOOKUP($J7597,ASBVs!$A$2:$AP$1041,34,FALSE)</f>
        <v>48</v>
      </c>
      <c r="C7604" s="33">
        <f>VLOOKUP($J7597,ASBVs!$A$2:$AP$1041,36,FALSE)</f>
        <v>56</v>
      </c>
      <c r="D7604" s="33">
        <f>VLOOKUP($J7597,ASBVs!$A$2:$AP$1041,38,FALSE)</f>
        <v>41</v>
      </c>
      <c r="E7604" s="33">
        <f>VLOOKUP($J7597,ASBVs!$A$2:$AP$1041,30,FALSE)</f>
        <v>62</v>
      </c>
      <c r="F7604" s="33">
        <f>VLOOKUP($J7597,ASBVs!$A$2:$AP$1041,24,FALSE)</f>
        <v>53</v>
      </c>
      <c r="G7604" s="33">
        <f>VLOOKUP($J7597,ASBVs!$A$2:$AP$1041,26,FALSE)</f>
        <v>53</v>
      </c>
      <c r="H7604" s="33">
        <f>VLOOKUP($J7597,ASBVs!$A$2:$AP$1041,28,FALSE)</f>
        <v>55</v>
      </c>
      <c r="I7604" s="99">
        <f>VLOOKUP($J7597,ASBVs!$A$2:$AQ$1041,43,FALSE)</f>
        <v>8.65</v>
      </c>
      <c r="J7604" s="79"/>
    </row>
    <row r="7605" spans="2:10" ht="12.6" customHeight="1" x14ac:dyDescent="0.3">
      <c r="B7605" s="87" t="s">
        <v>2695</v>
      </c>
      <c r="C7605" s="88"/>
      <c r="D7605" s="89" t="s">
        <v>2699</v>
      </c>
      <c r="E7605" s="90"/>
      <c r="F7605" s="91" t="str">
        <f>VLOOKUP($J7597,ASBVs!$A$2:$F$1041,6,FALSE)</f>
        <v xml:space="preserve"> </v>
      </c>
      <c r="G7605" s="34" t="s">
        <v>2669</v>
      </c>
      <c r="H7605" s="35" t="str">
        <f>VLOOKUP($J7597,ASBVs!$A$2:$AU$1041,46,FALSE)</f>
        <v>2</v>
      </c>
      <c r="I7605" s="34" t="s">
        <v>2670</v>
      </c>
      <c r="J7605" s="35" t="str">
        <f>VLOOKUP($J7597,ASBVs!$A$2:$AU$1041,47,FALSE)</f>
        <v>1</v>
      </c>
    </row>
    <row r="7606" spans="2:10" ht="12.6" customHeight="1" x14ac:dyDescent="0.3">
      <c r="B7606" s="93">
        <f>VLOOKUP($J7597,ASBVs!$A$2:$AS$1041,45,FALSE)</f>
        <v>122.6</v>
      </c>
      <c r="C7606" s="94"/>
      <c r="D7606" s="93">
        <f>VLOOKUP($J7597,ASBVs!$A$2:$AS$1041,44,FALSE)</f>
        <v>158.74</v>
      </c>
      <c r="E7606" s="94"/>
      <c r="F7606" s="92"/>
      <c r="G7606" s="34" t="s">
        <v>2671</v>
      </c>
      <c r="H7606" s="35" t="str">
        <f>VLOOKUP($J7597,ASBVs!$A$2:$AW$1041,48,FALSE)</f>
        <v>2</v>
      </c>
      <c r="I7606" s="34" t="s">
        <v>2672</v>
      </c>
      <c r="J7606" s="35">
        <f>VLOOKUP($J7597,ASBVs!$A$2:$AW$1041,49,FALSE)</f>
        <v>3</v>
      </c>
    </row>
    <row r="7607" spans="2:10" ht="12.6" customHeight="1" x14ac:dyDescent="0.3">
      <c r="B7607" s="36" t="s">
        <v>2696</v>
      </c>
      <c r="C7607" s="95" t="str">
        <f>VLOOKUP($J7597,ASBVs!$A$2:$E$1041,5,FALSE)</f>
        <v xml:space="preserve">Individual </v>
      </c>
      <c r="D7607" s="96"/>
      <c r="E7607" s="97" t="s">
        <v>2697</v>
      </c>
      <c r="F7607" s="98"/>
      <c r="G7607" s="74"/>
      <c r="H7607" s="75"/>
      <c r="I7607" s="37" t="s">
        <v>2698</v>
      </c>
      <c r="J7607" s="38"/>
    </row>
    <row r="7609" spans="2:10" ht="12.6" customHeight="1" x14ac:dyDescent="0.3">
      <c r="B7609" s="76" t="s">
        <v>2692</v>
      </c>
      <c r="C7609" s="77"/>
      <c r="D7609" s="20" t="str">
        <f>VLOOKUP($J7609,ASBVs!$A$2:$B$1041,2,FALSE)</f>
        <v>225956</v>
      </c>
      <c r="E7609" s="21"/>
      <c r="F7609" s="22" t="str">
        <f>VLOOKUP($J7609,ASBVs!$A$2:$J$1041,10,FALSE)</f>
        <v>Single</v>
      </c>
      <c r="G7609" s="78" t="str">
        <f>VLOOKUP($J7609,ASBVs!$A$2:$AX$1041,50,FALSE)</f>
        <v>«««««</v>
      </c>
      <c r="H7609" s="79"/>
      <c r="I7609" s="23" t="s">
        <v>2693</v>
      </c>
      <c r="J7609" s="24">
        <v>625</v>
      </c>
    </row>
    <row r="7610" spans="2:10" ht="12.6" customHeight="1" x14ac:dyDescent="0.3">
      <c r="B7610" s="25" t="s">
        <v>2694</v>
      </c>
      <c r="C7610" s="80" t="str">
        <f>VLOOKUP($J7609,ASBVs!$A$2:$H$1041,8,FALSE)</f>
        <v>196104</v>
      </c>
      <c r="D7610" s="80"/>
      <c r="E7610" s="81"/>
      <c r="F7610" s="26" t="s">
        <v>2639</v>
      </c>
      <c r="G7610" s="82">
        <f>VLOOKUP($J7609,ASBVs!$A$2:$I$1041,9,FALSE)</f>
        <v>44733</v>
      </c>
      <c r="H7610" s="83"/>
      <c r="I7610" s="83"/>
      <c r="J7610" s="84"/>
    </row>
    <row r="7611" spans="2:10" ht="12.6" customHeight="1" x14ac:dyDescent="0.3">
      <c r="B7611" s="27" t="s">
        <v>0</v>
      </c>
      <c r="C7611" s="28" t="s">
        <v>1</v>
      </c>
      <c r="D7611" s="28" t="s">
        <v>2</v>
      </c>
      <c r="E7611" s="28" t="s">
        <v>3</v>
      </c>
      <c r="F7611" s="27" t="s">
        <v>4</v>
      </c>
      <c r="G7611" s="28" t="s">
        <v>1093</v>
      </c>
      <c r="H7611" s="28" t="s">
        <v>1092</v>
      </c>
      <c r="I7611" s="28" t="s">
        <v>5</v>
      </c>
      <c r="J7611" s="28" t="s">
        <v>2652</v>
      </c>
    </row>
    <row r="7612" spans="2:10" ht="12.6" customHeight="1" x14ac:dyDescent="0.3">
      <c r="B7612" s="29">
        <f>VLOOKUP($J7609,ASBVs!$A$2:$AP$1041,11,FALSE)</f>
        <v>0.34</v>
      </c>
      <c r="C7612" s="29">
        <f>VLOOKUP($J7609,ASBVs!$A$2:$AP$1041,13,FALSE)</f>
        <v>8.7100000000000009</v>
      </c>
      <c r="D7612" s="29">
        <f>VLOOKUP($J7609,ASBVs!$A$2:$AP$1041,15,FALSE)</f>
        <v>13.8</v>
      </c>
      <c r="E7612" s="29">
        <f>VLOOKUP($J7609,ASBVs!$A$2:$AP$1041,17,FALSE)</f>
        <v>0.56999999999999995</v>
      </c>
      <c r="F7612" s="29">
        <f>VLOOKUP($J7609,ASBVs!$A$2:$AP$1041,19,FALSE)</f>
        <v>2.52</v>
      </c>
      <c r="G7612" s="39">
        <f>VLOOKUP($J7609,ASBVs!$A$2:$AP$1041,41,FALSE)</f>
        <v>0.38</v>
      </c>
      <c r="H7612" s="39">
        <f>VLOOKUP($J7609,ASBVs!$A$2:$AP$1041,39,FALSE)</f>
        <v>0.18</v>
      </c>
      <c r="I7612" s="29">
        <f>VLOOKUP($J7609,ASBVs!$A$2:$AP$1041,21,FALSE)</f>
        <v>-0.8</v>
      </c>
      <c r="J7612" s="39">
        <f>VLOOKUP($J7609,ASBVs!$A$2:$AP$1041,31,FALSE)</f>
        <v>0.26</v>
      </c>
    </row>
    <row r="7613" spans="2:10" ht="12.6" customHeight="1" x14ac:dyDescent="0.3">
      <c r="B7613" s="29">
        <f>VLOOKUP($J7609,ASBVs!$A$2:$AP$1041,12,FALSE)</f>
        <v>66</v>
      </c>
      <c r="C7613" s="29">
        <f>VLOOKUP($J7609,ASBVs!$A$2:$AP$1041,14,FALSE)</f>
        <v>70</v>
      </c>
      <c r="D7613" s="29">
        <f>VLOOKUP($J7609,ASBVs!$A$2:$AP$1041,16,FALSE)</f>
        <v>62</v>
      </c>
      <c r="E7613" s="29">
        <f>VLOOKUP($J7609,ASBVs!$A$2:$AP$1041,18,FALSE)</f>
        <v>67</v>
      </c>
      <c r="F7613" s="29">
        <f>VLOOKUP($J7609,ASBVs!$A$2:$AP$1041,20,FALSE)</f>
        <v>67</v>
      </c>
      <c r="G7613" s="29">
        <f>VLOOKUP($J7609,ASBVs!$A$2:$AP$1041,42,FALSE)</f>
        <v>61</v>
      </c>
      <c r="H7613" s="29">
        <f>VLOOKUP($J7609,ASBVs!$A$2:$AP$1041,40,FALSE)</f>
        <v>50</v>
      </c>
      <c r="I7613" s="29">
        <f>VLOOKUP($J7609,ASBVs!$A$2:$AP$1041,22,FALSE)</f>
        <v>60</v>
      </c>
      <c r="J7613" s="29">
        <f>VLOOKUP($J7609,ASBVs!$A$2:$AP$1041,32,FALSE)</f>
        <v>59</v>
      </c>
    </row>
    <row r="7614" spans="2:10" ht="12.6" customHeight="1" x14ac:dyDescent="0.3">
      <c r="B7614" s="31" t="s">
        <v>1089</v>
      </c>
      <c r="C7614" s="27" t="s">
        <v>1090</v>
      </c>
      <c r="D7614" s="27" t="s">
        <v>1091</v>
      </c>
      <c r="E7614" s="27" t="s">
        <v>8</v>
      </c>
      <c r="F7614" s="27" t="s">
        <v>6</v>
      </c>
      <c r="G7614" s="27" t="s">
        <v>7</v>
      </c>
      <c r="H7614" s="27" t="s">
        <v>2638</v>
      </c>
      <c r="I7614" s="85" t="s">
        <v>2700</v>
      </c>
      <c r="J7614" s="86"/>
    </row>
    <row r="7615" spans="2:10" ht="12.6" customHeight="1" x14ac:dyDescent="0.3">
      <c r="B7615" s="30">
        <f>VLOOKUP($J7609,ASBVs!$A$2:$AP$1041,33,FALSE)</f>
        <v>0.02</v>
      </c>
      <c r="C7615" s="30">
        <f>VLOOKUP($J7609,ASBVs!$A$2:$AP$1041,35,FALSE)</f>
        <v>0.16</v>
      </c>
      <c r="D7615" s="30">
        <f>VLOOKUP($J7609,ASBVs!$A$2:$AP$1041,37,FALSE)</f>
        <v>0.02</v>
      </c>
      <c r="E7615" s="32">
        <f>VLOOKUP($J7609,ASBVs!$A$2:$AP$1041,29,FALSE)</f>
        <v>4.54</v>
      </c>
      <c r="F7615" s="32">
        <f>VLOOKUP($J7609,ASBVs!$A$2:$AP$1041,23,FALSE)</f>
        <v>0.14000000000000001</v>
      </c>
      <c r="G7615" s="32">
        <f>VLOOKUP($J7609,ASBVs!$A$2:$AP$1041,25,FALSE)</f>
        <v>4.1500000000000004</v>
      </c>
      <c r="H7615" s="32">
        <f>VLOOKUP($J7609,ASBVs!$A$2:$AP$1041,27,FALSE)</f>
        <v>2.62</v>
      </c>
      <c r="I7615" s="86"/>
      <c r="J7615" s="86"/>
    </row>
    <row r="7616" spans="2:10" ht="12.6" customHeight="1" x14ac:dyDescent="0.3">
      <c r="B7616" s="33">
        <f>VLOOKUP($J7609,ASBVs!$A$2:$AP$1041,34,FALSE)</f>
        <v>44</v>
      </c>
      <c r="C7616" s="33">
        <f>VLOOKUP($J7609,ASBVs!$A$2:$AP$1041,36,FALSE)</f>
        <v>53</v>
      </c>
      <c r="D7616" s="33">
        <f>VLOOKUP($J7609,ASBVs!$A$2:$AP$1041,38,FALSE)</f>
        <v>38</v>
      </c>
      <c r="E7616" s="33">
        <f>VLOOKUP($J7609,ASBVs!$A$2:$AP$1041,30,FALSE)</f>
        <v>62</v>
      </c>
      <c r="F7616" s="33">
        <f>VLOOKUP($J7609,ASBVs!$A$2:$AP$1041,24,FALSE)</f>
        <v>51</v>
      </c>
      <c r="G7616" s="33">
        <f>VLOOKUP($J7609,ASBVs!$A$2:$AP$1041,26,FALSE)</f>
        <v>51</v>
      </c>
      <c r="H7616" s="33">
        <f>VLOOKUP($J7609,ASBVs!$A$2:$AP$1041,28,FALSE)</f>
        <v>54</v>
      </c>
      <c r="I7616" s="99">
        <f>VLOOKUP($J7609,ASBVs!$A$2:$AQ$1041,43,FALSE)</f>
        <v>7.910000000000001</v>
      </c>
      <c r="J7616" s="79"/>
    </row>
    <row r="7617" spans="2:10" ht="12.6" customHeight="1" x14ac:dyDescent="0.3">
      <c r="B7617" s="87" t="s">
        <v>2695</v>
      </c>
      <c r="C7617" s="88"/>
      <c r="D7617" s="89" t="s">
        <v>2699</v>
      </c>
      <c r="E7617" s="90"/>
      <c r="F7617" s="91" t="str">
        <f>VLOOKUP($J7609,ASBVs!$A$2:$F$1041,6,FALSE)</f>
        <v xml:space="preserve"> </v>
      </c>
      <c r="G7617" s="34" t="s">
        <v>2669</v>
      </c>
      <c r="H7617" s="35" t="str">
        <f>VLOOKUP($J7609,ASBVs!$A$2:$AU$1041,46,FALSE)</f>
        <v>2</v>
      </c>
      <c r="I7617" s="34" t="s">
        <v>2670</v>
      </c>
      <c r="J7617" s="35" t="str">
        <f>VLOOKUP($J7609,ASBVs!$A$2:$AU$1041,47,FALSE)</f>
        <v>2</v>
      </c>
    </row>
    <row r="7618" spans="2:10" ht="12.6" customHeight="1" x14ac:dyDescent="0.3">
      <c r="B7618" s="93">
        <f>VLOOKUP($J7609,ASBVs!$A$2:$AS$1041,45,FALSE)</f>
        <v>123.91</v>
      </c>
      <c r="C7618" s="94"/>
      <c r="D7618" s="93">
        <f>VLOOKUP($J7609,ASBVs!$A$2:$AS$1041,44,FALSE)</f>
        <v>159.63</v>
      </c>
      <c r="E7618" s="94"/>
      <c r="F7618" s="92"/>
      <c r="G7618" s="34" t="s">
        <v>2671</v>
      </c>
      <c r="H7618" s="35" t="str">
        <f>VLOOKUP($J7609,ASBVs!$A$2:$AW$1041,48,FALSE)</f>
        <v>2</v>
      </c>
      <c r="I7618" s="34" t="s">
        <v>2672</v>
      </c>
      <c r="J7618" s="35">
        <f>VLOOKUP($J7609,ASBVs!$A$2:$AW$1041,49,FALSE)</f>
        <v>3</v>
      </c>
    </row>
    <row r="7619" spans="2:10" ht="12.6" customHeight="1" x14ac:dyDescent="0.3">
      <c r="B7619" s="36" t="s">
        <v>2696</v>
      </c>
      <c r="C7619" s="95" t="str">
        <f>VLOOKUP($J7609,ASBVs!$A$2:$E$1041,5,FALSE)</f>
        <v xml:space="preserve">Individual </v>
      </c>
      <c r="D7619" s="96"/>
      <c r="E7619" s="97" t="s">
        <v>2697</v>
      </c>
      <c r="F7619" s="98"/>
      <c r="G7619" s="74"/>
      <c r="H7619" s="75"/>
      <c r="I7619" s="37" t="s">
        <v>2698</v>
      </c>
      <c r="J7619" s="38"/>
    </row>
    <row r="7621" spans="2:10" ht="12.6" customHeight="1" x14ac:dyDescent="0.3">
      <c r="B7621" s="76" t="s">
        <v>2692</v>
      </c>
      <c r="C7621" s="77"/>
      <c r="D7621" s="20" t="str">
        <f>VLOOKUP($J7621,ASBVs!$A$2:$B$1041,2,FALSE)</f>
        <v>224932</v>
      </c>
      <c r="E7621" s="21"/>
      <c r="F7621" s="22" t="str">
        <f>VLOOKUP($J7621,ASBVs!$A$2:$J$1041,10,FALSE)</f>
        <v>Twin</v>
      </c>
      <c r="G7621" s="78" t="str">
        <f>VLOOKUP($J7621,ASBVs!$A$2:$AX$1041,50,FALSE)</f>
        <v xml:space="preserve"> </v>
      </c>
      <c r="H7621" s="79"/>
      <c r="I7621" s="23" t="s">
        <v>2693</v>
      </c>
      <c r="J7621" s="24">
        <v>626</v>
      </c>
    </row>
    <row r="7622" spans="2:10" ht="12.6" customHeight="1" x14ac:dyDescent="0.3">
      <c r="B7622" s="25" t="s">
        <v>2694</v>
      </c>
      <c r="C7622" s="80" t="str">
        <f>VLOOKUP($J7621,ASBVs!$A$2:$H$1041,8,FALSE)</f>
        <v>205728</v>
      </c>
      <c r="D7622" s="80"/>
      <c r="E7622" s="81"/>
      <c r="F7622" s="26" t="s">
        <v>2639</v>
      </c>
      <c r="G7622" s="82">
        <f>VLOOKUP($J7621,ASBVs!$A$2:$I$1041,9,FALSE)</f>
        <v>44713</v>
      </c>
      <c r="H7622" s="83"/>
      <c r="I7622" s="83"/>
      <c r="J7622" s="84"/>
    </row>
    <row r="7623" spans="2:10" ht="12.6" customHeight="1" x14ac:dyDescent="0.3">
      <c r="B7623" s="27" t="s">
        <v>0</v>
      </c>
      <c r="C7623" s="28" t="s">
        <v>1</v>
      </c>
      <c r="D7623" s="28" t="s">
        <v>2</v>
      </c>
      <c r="E7623" s="28" t="s">
        <v>3</v>
      </c>
      <c r="F7623" s="27" t="s">
        <v>4</v>
      </c>
      <c r="G7623" s="28" t="s">
        <v>1093</v>
      </c>
      <c r="H7623" s="28" t="s">
        <v>1092</v>
      </c>
      <c r="I7623" s="28" t="s">
        <v>5</v>
      </c>
      <c r="J7623" s="28" t="s">
        <v>2652</v>
      </c>
    </row>
    <row r="7624" spans="2:10" ht="12.6" customHeight="1" x14ac:dyDescent="0.3">
      <c r="B7624" s="29">
        <f>VLOOKUP($J7621,ASBVs!$A$2:$AP$1041,11,FALSE)</f>
        <v>0.54</v>
      </c>
      <c r="C7624" s="29">
        <f>VLOOKUP($J7621,ASBVs!$A$2:$AP$1041,13,FALSE)</f>
        <v>8.91</v>
      </c>
      <c r="D7624" s="29">
        <f>VLOOKUP($J7621,ASBVs!$A$2:$AP$1041,15,FALSE)</f>
        <v>17.07</v>
      </c>
      <c r="E7624" s="29">
        <f>VLOOKUP($J7621,ASBVs!$A$2:$AP$1041,17,FALSE)</f>
        <v>0.93</v>
      </c>
      <c r="F7624" s="29">
        <f>VLOOKUP($J7621,ASBVs!$A$2:$AP$1041,19,FALSE)</f>
        <v>3.03</v>
      </c>
      <c r="G7624" s="39">
        <f>VLOOKUP($J7621,ASBVs!$A$2:$AP$1041,41,FALSE)</f>
        <v>0.46</v>
      </c>
      <c r="H7624" s="39">
        <f>VLOOKUP($J7621,ASBVs!$A$2:$AP$1041,39,FALSE)</f>
        <v>0.22</v>
      </c>
      <c r="I7624" s="29">
        <f>VLOOKUP($J7621,ASBVs!$A$2:$AP$1041,21,FALSE)</f>
        <v>0.11</v>
      </c>
      <c r="J7624" s="39">
        <f>VLOOKUP($J7621,ASBVs!$A$2:$AP$1041,31,FALSE)</f>
        <v>0.27</v>
      </c>
    </row>
    <row r="7625" spans="2:10" ht="12.6" customHeight="1" x14ac:dyDescent="0.3">
      <c r="B7625" s="29">
        <f>VLOOKUP($J7621,ASBVs!$A$2:$AP$1041,12,FALSE)</f>
        <v>65</v>
      </c>
      <c r="C7625" s="29">
        <f>VLOOKUP($J7621,ASBVs!$A$2:$AP$1041,14,FALSE)</f>
        <v>69</v>
      </c>
      <c r="D7625" s="29">
        <f>VLOOKUP($J7621,ASBVs!$A$2:$AP$1041,16,FALSE)</f>
        <v>58</v>
      </c>
      <c r="E7625" s="29">
        <f>VLOOKUP($J7621,ASBVs!$A$2:$AP$1041,18,FALSE)</f>
        <v>64</v>
      </c>
      <c r="F7625" s="29">
        <f>VLOOKUP($J7621,ASBVs!$A$2:$AP$1041,20,FALSE)</f>
        <v>65</v>
      </c>
      <c r="G7625" s="29">
        <f>VLOOKUP($J7621,ASBVs!$A$2:$AP$1041,42,FALSE)</f>
        <v>52</v>
      </c>
      <c r="H7625" s="29">
        <f>VLOOKUP($J7621,ASBVs!$A$2:$AP$1041,40,FALSE)</f>
        <v>45</v>
      </c>
      <c r="I7625" s="29">
        <f>VLOOKUP($J7621,ASBVs!$A$2:$AP$1041,22,FALSE)</f>
        <v>51</v>
      </c>
      <c r="J7625" s="29">
        <f>VLOOKUP($J7621,ASBVs!$A$2:$AP$1041,32,FALSE)</f>
        <v>50</v>
      </c>
    </row>
    <row r="7626" spans="2:10" ht="12.6" customHeight="1" x14ac:dyDescent="0.3">
      <c r="B7626" s="31" t="s">
        <v>1089</v>
      </c>
      <c r="C7626" s="27" t="s">
        <v>1090</v>
      </c>
      <c r="D7626" s="27" t="s">
        <v>1091</v>
      </c>
      <c r="E7626" s="27" t="s">
        <v>8</v>
      </c>
      <c r="F7626" s="27" t="s">
        <v>6</v>
      </c>
      <c r="G7626" s="27" t="s">
        <v>7</v>
      </c>
      <c r="H7626" s="27" t="s">
        <v>2638</v>
      </c>
      <c r="I7626" s="85" t="s">
        <v>2700</v>
      </c>
      <c r="J7626" s="86"/>
    </row>
    <row r="7627" spans="2:10" ht="12.6" customHeight="1" x14ac:dyDescent="0.3">
      <c r="B7627" s="30">
        <f>VLOOKUP($J7621,ASBVs!$A$2:$AP$1041,33,FALSE)</f>
        <v>0.03</v>
      </c>
      <c r="C7627" s="30">
        <f>VLOOKUP($J7621,ASBVs!$A$2:$AP$1041,35,FALSE)</f>
        <v>0.28999999999999998</v>
      </c>
      <c r="D7627" s="30">
        <f>VLOOKUP($J7621,ASBVs!$A$2:$AP$1041,37,FALSE)</f>
        <v>-0.01</v>
      </c>
      <c r="E7627" s="32">
        <f>VLOOKUP($J7621,ASBVs!$A$2:$AP$1041,29,FALSE)</f>
        <v>4.32</v>
      </c>
      <c r="F7627" s="32">
        <f>VLOOKUP($J7621,ASBVs!$A$2:$AP$1041,23,FALSE)</f>
        <v>-0.19</v>
      </c>
      <c r="G7627" s="32">
        <f>VLOOKUP($J7621,ASBVs!$A$2:$AP$1041,25,FALSE)</f>
        <v>3.13</v>
      </c>
      <c r="H7627" s="32">
        <f>VLOOKUP($J7621,ASBVs!$A$2:$AP$1041,27,FALSE)</f>
        <v>3.07</v>
      </c>
      <c r="I7627" s="86"/>
      <c r="J7627" s="86"/>
    </row>
    <row r="7628" spans="2:10" ht="12.6" customHeight="1" x14ac:dyDescent="0.3">
      <c r="B7628" s="33">
        <f>VLOOKUP($J7621,ASBVs!$A$2:$AP$1041,34,FALSE)</f>
        <v>41</v>
      </c>
      <c r="C7628" s="33">
        <f>VLOOKUP($J7621,ASBVs!$A$2:$AP$1041,36,FALSE)</f>
        <v>48</v>
      </c>
      <c r="D7628" s="33">
        <f>VLOOKUP($J7621,ASBVs!$A$2:$AP$1041,38,FALSE)</f>
        <v>35</v>
      </c>
      <c r="E7628" s="33">
        <f>VLOOKUP($J7621,ASBVs!$A$2:$AP$1041,30,FALSE)</f>
        <v>59</v>
      </c>
      <c r="F7628" s="33">
        <f>VLOOKUP($J7621,ASBVs!$A$2:$AP$1041,24,FALSE)</f>
        <v>46</v>
      </c>
      <c r="G7628" s="33">
        <f>VLOOKUP($J7621,ASBVs!$A$2:$AP$1041,26,FALSE)</f>
        <v>46</v>
      </c>
      <c r="H7628" s="33">
        <f>VLOOKUP($J7621,ASBVs!$A$2:$AP$1041,28,FALSE)</f>
        <v>51</v>
      </c>
      <c r="I7628" s="99">
        <f>VLOOKUP($J7621,ASBVs!$A$2:$AQ$1041,43,FALSE)</f>
        <v>9.02</v>
      </c>
      <c r="J7628" s="79"/>
    </row>
    <row r="7629" spans="2:10" ht="12.6" customHeight="1" x14ac:dyDescent="0.3">
      <c r="B7629" s="87" t="s">
        <v>2695</v>
      </c>
      <c r="C7629" s="88"/>
      <c r="D7629" s="89" t="s">
        <v>2699</v>
      </c>
      <c r="E7629" s="90"/>
      <c r="F7629" s="91" t="str">
        <f>VLOOKUP($J7621,ASBVs!$A$2:$F$1041,6,FALSE)</f>
        <v xml:space="preserve"> </v>
      </c>
      <c r="G7629" s="34" t="s">
        <v>2669</v>
      </c>
      <c r="H7629" s="35" t="str">
        <f>VLOOKUP($J7621,ASBVs!$A$2:$AU$1041,46,FALSE)</f>
        <v>2</v>
      </c>
      <c r="I7629" s="34" t="s">
        <v>2670</v>
      </c>
      <c r="J7629" s="35" t="str">
        <f>VLOOKUP($J7621,ASBVs!$A$2:$AU$1041,47,FALSE)</f>
        <v>2</v>
      </c>
    </row>
    <row r="7630" spans="2:10" ht="12.6" customHeight="1" x14ac:dyDescent="0.3">
      <c r="B7630" s="93">
        <f>VLOOKUP($J7621,ASBVs!$A$2:$AS$1041,45,FALSE)</f>
        <v>122.74</v>
      </c>
      <c r="C7630" s="94"/>
      <c r="D7630" s="93">
        <f>VLOOKUP($J7621,ASBVs!$A$2:$AS$1041,44,FALSE)</f>
        <v>168.74</v>
      </c>
      <c r="E7630" s="94"/>
      <c r="F7630" s="92"/>
      <c r="G7630" s="34" t="s">
        <v>2671</v>
      </c>
      <c r="H7630" s="35" t="str">
        <f>VLOOKUP($J7621,ASBVs!$A$2:$AW$1041,48,FALSE)</f>
        <v>2</v>
      </c>
      <c r="I7630" s="34" t="s">
        <v>2672</v>
      </c>
      <c r="J7630" s="35">
        <f>VLOOKUP($J7621,ASBVs!$A$2:$AW$1041,49,FALSE)</f>
        <v>3</v>
      </c>
    </row>
    <row r="7631" spans="2:10" ht="12.6" customHeight="1" x14ac:dyDescent="0.3">
      <c r="B7631" s="36" t="s">
        <v>2696</v>
      </c>
      <c r="C7631" s="95" t="str">
        <f>VLOOKUP($J7621,ASBVs!$A$2:$E$1041,5,FALSE)</f>
        <v xml:space="preserve">Individual </v>
      </c>
      <c r="D7631" s="96"/>
      <c r="E7631" s="97" t="s">
        <v>2697</v>
      </c>
      <c r="F7631" s="98"/>
      <c r="G7631" s="74"/>
      <c r="H7631" s="75"/>
      <c r="I7631" s="37" t="s">
        <v>2698</v>
      </c>
      <c r="J7631" s="38"/>
    </row>
    <row r="7633" spans="2:10" ht="12.6" customHeight="1" x14ac:dyDescent="0.3">
      <c r="B7633" s="76" t="s">
        <v>2692</v>
      </c>
      <c r="C7633" s="77"/>
      <c r="D7633" s="20" t="str">
        <f>VLOOKUP($J7633,ASBVs!$A$2:$B$1041,2,FALSE)</f>
        <v>225601</v>
      </c>
      <c r="E7633" s="21"/>
      <c r="F7633" s="22" t="str">
        <f>VLOOKUP($J7633,ASBVs!$A$2:$J$1041,10,FALSE)</f>
        <v>Twin</v>
      </c>
      <c r="G7633" s="78" t="str">
        <f>VLOOKUP($J7633,ASBVs!$A$2:$AX$1041,50,FALSE)</f>
        <v xml:space="preserve"> </v>
      </c>
      <c r="H7633" s="79"/>
      <c r="I7633" s="23" t="s">
        <v>2693</v>
      </c>
      <c r="J7633" s="24">
        <v>627</v>
      </c>
    </row>
    <row r="7634" spans="2:10" ht="12.6" customHeight="1" x14ac:dyDescent="0.3">
      <c r="B7634" s="25" t="s">
        <v>2694</v>
      </c>
      <c r="C7634" s="80" t="str">
        <f>VLOOKUP($J7633,ASBVs!$A$2:$H$1041,8,FALSE)</f>
        <v>202934</v>
      </c>
      <c r="D7634" s="80"/>
      <c r="E7634" s="81"/>
      <c r="F7634" s="26" t="s">
        <v>2639</v>
      </c>
      <c r="G7634" s="82">
        <f>VLOOKUP($J7633,ASBVs!$A$2:$I$1041,9,FALSE)</f>
        <v>44730</v>
      </c>
      <c r="H7634" s="83"/>
      <c r="I7634" s="83"/>
      <c r="J7634" s="84"/>
    </row>
    <row r="7635" spans="2:10" ht="12.6" customHeight="1" x14ac:dyDescent="0.3">
      <c r="B7635" s="27" t="s">
        <v>0</v>
      </c>
      <c r="C7635" s="28" t="s">
        <v>1</v>
      </c>
      <c r="D7635" s="28" t="s">
        <v>2</v>
      </c>
      <c r="E7635" s="28" t="s">
        <v>3</v>
      </c>
      <c r="F7635" s="27" t="s">
        <v>4</v>
      </c>
      <c r="G7635" s="28" t="s">
        <v>1093</v>
      </c>
      <c r="H7635" s="28" t="s">
        <v>1092</v>
      </c>
      <c r="I7635" s="28" t="s">
        <v>5</v>
      </c>
      <c r="J7635" s="28" t="s">
        <v>2652</v>
      </c>
    </row>
    <row r="7636" spans="2:10" ht="12.6" customHeight="1" x14ac:dyDescent="0.3">
      <c r="B7636" s="29">
        <f>VLOOKUP($J7633,ASBVs!$A$2:$AP$1041,11,FALSE)</f>
        <v>0.56000000000000005</v>
      </c>
      <c r="C7636" s="29">
        <f>VLOOKUP($J7633,ASBVs!$A$2:$AP$1041,13,FALSE)</f>
        <v>8.25</v>
      </c>
      <c r="D7636" s="29">
        <f>VLOOKUP($J7633,ASBVs!$A$2:$AP$1041,15,FALSE)</f>
        <v>13.72</v>
      </c>
      <c r="E7636" s="29">
        <f>VLOOKUP($J7633,ASBVs!$A$2:$AP$1041,17,FALSE)</f>
        <v>-0.4</v>
      </c>
      <c r="F7636" s="29">
        <f>VLOOKUP($J7633,ASBVs!$A$2:$AP$1041,19,FALSE)</f>
        <v>1.02</v>
      </c>
      <c r="G7636" s="39">
        <f>VLOOKUP($J7633,ASBVs!$A$2:$AP$1041,41,FALSE)</f>
        <v>0.37</v>
      </c>
      <c r="H7636" s="39">
        <f>VLOOKUP($J7633,ASBVs!$A$2:$AP$1041,39,FALSE)</f>
        <v>0.27</v>
      </c>
      <c r="I7636" s="29">
        <f>VLOOKUP($J7633,ASBVs!$A$2:$AP$1041,21,FALSE)</f>
        <v>-0.21</v>
      </c>
      <c r="J7636" s="39">
        <f>VLOOKUP($J7633,ASBVs!$A$2:$AP$1041,31,FALSE)</f>
        <v>0.23</v>
      </c>
    </row>
    <row r="7637" spans="2:10" ht="12.6" customHeight="1" x14ac:dyDescent="0.3">
      <c r="B7637" s="29">
        <f>VLOOKUP($J7633,ASBVs!$A$2:$AP$1041,12,FALSE)</f>
        <v>68</v>
      </c>
      <c r="C7637" s="29">
        <f>VLOOKUP($J7633,ASBVs!$A$2:$AP$1041,14,FALSE)</f>
        <v>70</v>
      </c>
      <c r="D7637" s="29">
        <f>VLOOKUP($J7633,ASBVs!$A$2:$AP$1041,16,FALSE)</f>
        <v>61</v>
      </c>
      <c r="E7637" s="29">
        <f>VLOOKUP($J7633,ASBVs!$A$2:$AP$1041,18,FALSE)</f>
        <v>66</v>
      </c>
      <c r="F7637" s="29">
        <f>VLOOKUP($J7633,ASBVs!$A$2:$AP$1041,20,FALSE)</f>
        <v>65</v>
      </c>
      <c r="G7637" s="29">
        <f>VLOOKUP($J7633,ASBVs!$A$2:$AP$1041,42,FALSE)</f>
        <v>61</v>
      </c>
      <c r="H7637" s="29">
        <f>VLOOKUP($J7633,ASBVs!$A$2:$AP$1041,40,FALSE)</f>
        <v>52</v>
      </c>
      <c r="I7637" s="29">
        <f>VLOOKUP($J7633,ASBVs!$A$2:$AP$1041,22,FALSE)</f>
        <v>60</v>
      </c>
      <c r="J7637" s="29">
        <f>VLOOKUP($J7633,ASBVs!$A$2:$AP$1041,32,FALSE)</f>
        <v>59</v>
      </c>
    </row>
    <row r="7638" spans="2:10" ht="12.6" customHeight="1" x14ac:dyDescent="0.3">
      <c r="B7638" s="31" t="s">
        <v>1089</v>
      </c>
      <c r="C7638" s="27" t="s">
        <v>1090</v>
      </c>
      <c r="D7638" s="27" t="s">
        <v>1091</v>
      </c>
      <c r="E7638" s="27" t="s">
        <v>8</v>
      </c>
      <c r="F7638" s="27" t="s">
        <v>6</v>
      </c>
      <c r="G7638" s="27" t="s">
        <v>7</v>
      </c>
      <c r="H7638" s="27" t="s">
        <v>2638</v>
      </c>
      <c r="I7638" s="85" t="s">
        <v>2700</v>
      </c>
      <c r="J7638" s="86"/>
    </row>
    <row r="7639" spans="2:10" ht="12.6" customHeight="1" x14ac:dyDescent="0.3">
      <c r="B7639" s="30">
        <f>VLOOKUP($J7633,ASBVs!$A$2:$AP$1041,33,FALSE)</f>
        <v>0.04</v>
      </c>
      <c r="C7639" s="30">
        <f>VLOOKUP($J7633,ASBVs!$A$2:$AP$1041,35,FALSE)</f>
        <v>0.32</v>
      </c>
      <c r="D7639" s="30">
        <f>VLOOKUP($J7633,ASBVs!$A$2:$AP$1041,37,FALSE)</f>
        <v>-0.01</v>
      </c>
      <c r="E7639" s="32">
        <f>VLOOKUP($J7633,ASBVs!$A$2:$AP$1041,29,FALSE)</f>
        <v>4.41</v>
      </c>
      <c r="F7639" s="32">
        <f>VLOOKUP($J7633,ASBVs!$A$2:$AP$1041,23,FALSE)</f>
        <v>-0.28999999999999998</v>
      </c>
      <c r="G7639" s="32">
        <f>VLOOKUP($J7633,ASBVs!$A$2:$AP$1041,25,FALSE)</f>
        <v>2.29</v>
      </c>
      <c r="H7639" s="32">
        <f>VLOOKUP($J7633,ASBVs!$A$2:$AP$1041,27,FALSE)</f>
        <v>1.22</v>
      </c>
      <c r="I7639" s="86"/>
      <c r="J7639" s="86"/>
    </row>
    <row r="7640" spans="2:10" ht="12.6" customHeight="1" x14ac:dyDescent="0.3">
      <c r="B7640" s="33">
        <f>VLOOKUP($J7633,ASBVs!$A$2:$AP$1041,34,FALSE)</f>
        <v>47</v>
      </c>
      <c r="C7640" s="33">
        <f>VLOOKUP($J7633,ASBVs!$A$2:$AP$1041,36,FALSE)</f>
        <v>55</v>
      </c>
      <c r="D7640" s="33">
        <f>VLOOKUP($J7633,ASBVs!$A$2:$AP$1041,38,FALSE)</f>
        <v>41</v>
      </c>
      <c r="E7640" s="33">
        <f>VLOOKUP($J7633,ASBVs!$A$2:$AP$1041,30,FALSE)</f>
        <v>59</v>
      </c>
      <c r="F7640" s="33">
        <f>VLOOKUP($J7633,ASBVs!$A$2:$AP$1041,24,FALSE)</f>
        <v>53</v>
      </c>
      <c r="G7640" s="33">
        <f>VLOOKUP($J7633,ASBVs!$A$2:$AP$1041,26,FALSE)</f>
        <v>53</v>
      </c>
      <c r="H7640" s="33">
        <f>VLOOKUP($J7633,ASBVs!$A$2:$AP$1041,28,FALSE)</f>
        <v>55</v>
      </c>
      <c r="I7640" s="99">
        <f>VLOOKUP($J7633,ASBVs!$A$2:$AQ$1041,43,FALSE)</f>
        <v>8.0399999999999991</v>
      </c>
      <c r="J7640" s="79"/>
    </row>
    <row r="7641" spans="2:10" ht="12.6" customHeight="1" x14ac:dyDescent="0.3">
      <c r="B7641" s="87" t="s">
        <v>2695</v>
      </c>
      <c r="C7641" s="88"/>
      <c r="D7641" s="89" t="s">
        <v>2699</v>
      </c>
      <c r="E7641" s="90"/>
      <c r="F7641" s="91" t="str">
        <f>VLOOKUP($J7633,ASBVs!$A$2:$F$1041,6,FALSE)</f>
        <v xml:space="preserve"> </v>
      </c>
      <c r="G7641" s="34" t="s">
        <v>2669</v>
      </c>
      <c r="H7641" s="35" t="str">
        <f>VLOOKUP($J7633,ASBVs!$A$2:$AU$1041,46,FALSE)</f>
        <v>3</v>
      </c>
      <c r="I7641" s="34" t="s">
        <v>2670</v>
      </c>
      <c r="J7641" s="35" t="str">
        <f>VLOOKUP($J7633,ASBVs!$A$2:$AU$1041,47,FALSE)</f>
        <v>1</v>
      </c>
    </row>
    <row r="7642" spans="2:10" ht="12.6" customHeight="1" x14ac:dyDescent="0.3">
      <c r="B7642" s="93">
        <f>VLOOKUP($J7633,ASBVs!$A$2:$AS$1041,45,FALSE)</f>
        <v>122.64</v>
      </c>
      <c r="C7642" s="94"/>
      <c r="D7642" s="93">
        <f>VLOOKUP($J7633,ASBVs!$A$2:$AS$1041,44,FALSE)</f>
        <v>159.03</v>
      </c>
      <c r="E7642" s="94"/>
      <c r="F7642" s="92"/>
      <c r="G7642" s="34" t="s">
        <v>2671</v>
      </c>
      <c r="H7642" s="35" t="str">
        <f>VLOOKUP($J7633,ASBVs!$A$2:$AW$1041,48,FALSE)</f>
        <v>2</v>
      </c>
      <c r="I7642" s="34" t="s">
        <v>2672</v>
      </c>
      <c r="J7642" s="35">
        <f>VLOOKUP($J7633,ASBVs!$A$2:$AW$1041,49,FALSE)</f>
        <v>2</v>
      </c>
    </row>
    <row r="7643" spans="2:10" ht="12.6" customHeight="1" x14ac:dyDescent="0.3">
      <c r="B7643" s="36" t="s">
        <v>2696</v>
      </c>
      <c r="C7643" s="95" t="str">
        <f>VLOOKUP($J7633,ASBVs!$A$2:$E$1041,5,FALSE)</f>
        <v xml:space="preserve">Individual </v>
      </c>
      <c r="D7643" s="96"/>
      <c r="E7643" s="97" t="s">
        <v>2697</v>
      </c>
      <c r="F7643" s="98"/>
      <c r="G7643" s="74"/>
      <c r="H7643" s="75"/>
      <c r="I7643" s="37" t="s">
        <v>2698</v>
      </c>
      <c r="J7643" s="38"/>
    </row>
    <row r="7645" spans="2:10" ht="12.6" customHeight="1" x14ac:dyDescent="0.3">
      <c r="B7645" s="76" t="s">
        <v>2692</v>
      </c>
      <c r="C7645" s="77"/>
      <c r="D7645" s="20" t="str">
        <f>VLOOKUP($J7645,ASBVs!$A$2:$B$1041,2,FALSE)</f>
        <v>225599</v>
      </c>
      <c r="E7645" s="21"/>
      <c r="F7645" s="22" t="str">
        <f>VLOOKUP($J7645,ASBVs!$A$2:$J$1041,10,FALSE)</f>
        <v>Twin</v>
      </c>
      <c r="G7645" s="78" t="str">
        <f>VLOOKUP($J7645,ASBVs!$A$2:$AX$1041,50,FALSE)</f>
        <v xml:space="preserve"> </v>
      </c>
      <c r="H7645" s="79"/>
      <c r="I7645" s="23" t="s">
        <v>2693</v>
      </c>
      <c r="J7645" s="24">
        <v>628</v>
      </c>
    </row>
    <row r="7646" spans="2:10" ht="12.6" customHeight="1" x14ac:dyDescent="0.3">
      <c r="B7646" s="25" t="s">
        <v>2694</v>
      </c>
      <c r="C7646" s="80" t="str">
        <f>VLOOKUP($J7645,ASBVs!$A$2:$H$1041,8,FALSE)</f>
        <v>215475</v>
      </c>
      <c r="D7646" s="80"/>
      <c r="E7646" s="81"/>
      <c r="F7646" s="26" t="s">
        <v>2639</v>
      </c>
      <c r="G7646" s="82">
        <f>VLOOKUP($J7645,ASBVs!$A$2:$I$1041,9,FALSE)</f>
        <v>44727</v>
      </c>
      <c r="H7646" s="83"/>
      <c r="I7646" s="83"/>
      <c r="J7646" s="84"/>
    </row>
    <row r="7647" spans="2:10" ht="12.6" customHeight="1" x14ac:dyDescent="0.3">
      <c r="B7647" s="27" t="s">
        <v>0</v>
      </c>
      <c r="C7647" s="28" t="s">
        <v>1</v>
      </c>
      <c r="D7647" s="28" t="s">
        <v>2</v>
      </c>
      <c r="E7647" s="28" t="s">
        <v>3</v>
      </c>
      <c r="F7647" s="27" t="s">
        <v>4</v>
      </c>
      <c r="G7647" s="28" t="s">
        <v>1093</v>
      </c>
      <c r="H7647" s="28" t="s">
        <v>1092</v>
      </c>
      <c r="I7647" s="28" t="s">
        <v>5</v>
      </c>
      <c r="J7647" s="28" t="s">
        <v>2652</v>
      </c>
    </row>
    <row r="7648" spans="2:10" ht="12.6" customHeight="1" x14ac:dyDescent="0.3">
      <c r="B7648" s="29">
        <f>VLOOKUP($J7645,ASBVs!$A$2:$AP$1041,11,FALSE)</f>
        <v>0.6</v>
      </c>
      <c r="C7648" s="29">
        <f>VLOOKUP($J7645,ASBVs!$A$2:$AP$1041,13,FALSE)</f>
        <v>9.48</v>
      </c>
      <c r="D7648" s="29">
        <f>VLOOKUP($J7645,ASBVs!$A$2:$AP$1041,15,FALSE)</f>
        <v>16.41</v>
      </c>
      <c r="E7648" s="29">
        <f>VLOOKUP($J7645,ASBVs!$A$2:$AP$1041,17,FALSE)</f>
        <v>-1.28</v>
      </c>
      <c r="F7648" s="29">
        <f>VLOOKUP($J7645,ASBVs!$A$2:$AP$1041,19,FALSE)</f>
        <v>0.89</v>
      </c>
      <c r="G7648" s="39">
        <f>VLOOKUP($J7645,ASBVs!$A$2:$AP$1041,41,FALSE)</f>
        <v>0.46</v>
      </c>
      <c r="H7648" s="39">
        <f>VLOOKUP($J7645,ASBVs!$A$2:$AP$1041,39,FALSE)</f>
        <v>0.27</v>
      </c>
      <c r="I7648" s="29">
        <f>VLOOKUP($J7645,ASBVs!$A$2:$AP$1041,21,FALSE)</f>
        <v>0.68</v>
      </c>
      <c r="J7648" s="39">
        <f>VLOOKUP($J7645,ASBVs!$A$2:$AP$1041,31,FALSE)</f>
        <v>0.28000000000000003</v>
      </c>
    </row>
    <row r="7649" spans="2:10" ht="12.6" customHeight="1" x14ac:dyDescent="0.3">
      <c r="B7649" s="29">
        <f>VLOOKUP($J7645,ASBVs!$A$2:$AP$1041,12,FALSE)</f>
        <v>64</v>
      </c>
      <c r="C7649" s="29">
        <f>VLOOKUP($J7645,ASBVs!$A$2:$AP$1041,14,FALSE)</f>
        <v>69</v>
      </c>
      <c r="D7649" s="29">
        <f>VLOOKUP($J7645,ASBVs!$A$2:$AP$1041,16,FALSE)</f>
        <v>61</v>
      </c>
      <c r="E7649" s="29">
        <f>VLOOKUP($J7645,ASBVs!$A$2:$AP$1041,18,FALSE)</f>
        <v>61</v>
      </c>
      <c r="F7649" s="29">
        <f>VLOOKUP($J7645,ASBVs!$A$2:$AP$1041,20,FALSE)</f>
        <v>63</v>
      </c>
      <c r="G7649" s="29">
        <f>VLOOKUP($J7645,ASBVs!$A$2:$AP$1041,42,FALSE)</f>
        <v>51</v>
      </c>
      <c r="H7649" s="29">
        <f>VLOOKUP($J7645,ASBVs!$A$2:$AP$1041,40,FALSE)</f>
        <v>44</v>
      </c>
      <c r="I7649" s="29">
        <f>VLOOKUP($J7645,ASBVs!$A$2:$AP$1041,22,FALSE)</f>
        <v>56</v>
      </c>
      <c r="J7649" s="29">
        <f>VLOOKUP($J7645,ASBVs!$A$2:$AP$1041,32,FALSE)</f>
        <v>49</v>
      </c>
    </row>
    <row r="7650" spans="2:10" ht="12.6" customHeight="1" x14ac:dyDescent="0.3">
      <c r="B7650" s="31" t="s">
        <v>1089</v>
      </c>
      <c r="C7650" s="27" t="s">
        <v>1090</v>
      </c>
      <c r="D7650" s="27" t="s">
        <v>1091</v>
      </c>
      <c r="E7650" s="27" t="s">
        <v>8</v>
      </c>
      <c r="F7650" s="27" t="s">
        <v>6</v>
      </c>
      <c r="G7650" s="27" t="s">
        <v>7</v>
      </c>
      <c r="H7650" s="27" t="s">
        <v>2638</v>
      </c>
      <c r="I7650" s="85" t="s">
        <v>2700</v>
      </c>
      <c r="J7650" s="86"/>
    </row>
    <row r="7651" spans="2:10" ht="12.6" customHeight="1" x14ac:dyDescent="0.3">
      <c r="B7651" s="30">
        <f>VLOOKUP($J7645,ASBVs!$A$2:$AP$1041,33,FALSE)</f>
        <v>0.04</v>
      </c>
      <c r="C7651" s="30">
        <f>VLOOKUP($J7645,ASBVs!$A$2:$AP$1041,35,FALSE)</f>
        <v>0.27</v>
      </c>
      <c r="D7651" s="30">
        <f>VLOOKUP($J7645,ASBVs!$A$2:$AP$1041,37,FALSE)</f>
        <v>0.01</v>
      </c>
      <c r="E7651" s="32">
        <f>VLOOKUP($J7645,ASBVs!$A$2:$AP$1041,29,FALSE)</f>
        <v>5.61</v>
      </c>
      <c r="F7651" s="32">
        <f>VLOOKUP($J7645,ASBVs!$A$2:$AP$1041,23,FALSE)</f>
        <v>-0.54</v>
      </c>
      <c r="G7651" s="32">
        <f>VLOOKUP($J7645,ASBVs!$A$2:$AP$1041,25,FALSE)</f>
        <v>5.08</v>
      </c>
      <c r="H7651" s="32">
        <f>VLOOKUP($J7645,ASBVs!$A$2:$AP$1041,27,FALSE)</f>
        <v>1.02</v>
      </c>
      <c r="I7651" s="86"/>
      <c r="J7651" s="86"/>
    </row>
    <row r="7652" spans="2:10" ht="12.6" customHeight="1" x14ac:dyDescent="0.3">
      <c r="B7652" s="33">
        <f>VLOOKUP($J7645,ASBVs!$A$2:$AP$1041,34,FALSE)</f>
        <v>38</v>
      </c>
      <c r="C7652" s="33">
        <f>VLOOKUP($J7645,ASBVs!$A$2:$AP$1041,36,FALSE)</f>
        <v>47</v>
      </c>
      <c r="D7652" s="33">
        <f>VLOOKUP($J7645,ASBVs!$A$2:$AP$1041,38,FALSE)</f>
        <v>33</v>
      </c>
      <c r="E7652" s="33">
        <f>VLOOKUP($J7645,ASBVs!$A$2:$AP$1041,30,FALSE)</f>
        <v>58</v>
      </c>
      <c r="F7652" s="33">
        <f>VLOOKUP($J7645,ASBVs!$A$2:$AP$1041,24,FALSE)</f>
        <v>46</v>
      </c>
      <c r="G7652" s="33">
        <f>VLOOKUP($J7645,ASBVs!$A$2:$AP$1041,26,FALSE)</f>
        <v>45</v>
      </c>
      <c r="H7652" s="33">
        <f>VLOOKUP($J7645,ASBVs!$A$2:$AP$1041,28,FALSE)</f>
        <v>49</v>
      </c>
      <c r="I7652" s="99">
        <f>VLOOKUP($J7645,ASBVs!$A$2:$AQ$1041,43,FALSE)</f>
        <v>10.16</v>
      </c>
      <c r="J7652" s="79"/>
    </row>
    <row r="7653" spans="2:10" ht="12.6" customHeight="1" x14ac:dyDescent="0.3">
      <c r="B7653" s="87" t="s">
        <v>2695</v>
      </c>
      <c r="C7653" s="88"/>
      <c r="D7653" s="89" t="s">
        <v>2699</v>
      </c>
      <c r="E7653" s="90"/>
      <c r="F7653" s="91" t="str">
        <f>VLOOKUP($J7645,ASBVs!$A$2:$F$1041,6,FALSE)</f>
        <v xml:space="preserve"> </v>
      </c>
      <c r="G7653" s="34" t="s">
        <v>2669</v>
      </c>
      <c r="H7653" s="35" t="str">
        <f>VLOOKUP($J7645,ASBVs!$A$2:$AU$1041,46,FALSE)</f>
        <v>2</v>
      </c>
      <c r="I7653" s="34" t="s">
        <v>2670</v>
      </c>
      <c r="J7653" s="35" t="str">
        <f>VLOOKUP($J7645,ASBVs!$A$2:$AU$1041,47,FALSE)</f>
        <v>2</v>
      </c>
    </row>
    <row r="7654" spans="2:10" ht="12.6" customHeight="1" x14ac:dyDescent="0.3">
      <c r="B7654" s="93">
        <f>VLOOKUP($J7645,ASBVs!$A$2:$AS$1041,45,FALSE)</f>
        <v>124.51</v>
      </c>
      <c r="C7654" s="94"/>
      <c r="D7654" s="93">
        <f>VLOOKUP($J7645,ASBVs!$A$2:$AS$1041,44,FALSE)</f>
        <v>156.15</v>
      </c>
      <c r="E7654" s="94"/>
      <c r="F7654" s="92"/>
      <c r="G7654" s="34" t="s">
        <v>2671</v>
      </c>
      <c r="H7654" s="35" t="str">
        <f>VLOOKUP($J7645,ASBVs!$A$2:$AW$1041,48,FALSE)</f>
        <v>2</v>
      </c>
      <c r="I7654" s="34" t="s">
        <v>2672</v>
      </c>
      <c r="J7654" s="35">
        <f>VLOOKUP($J7645,ASBVs!$A$2:$AW$1041,49,FALSE)</f>
        <v>3</v>
      </c>
    </row>
    <row r="7655" spans="2:10" ht="12.6" customHeight="1" x14ac:dyDescent="0.3">
      <c r="B7655" s="36" t="s">
        <v>2696</v>
      </c>
      <c r="C7655" s="95" t="str">
        <f>VLOOKUP($J7645,ASBVs!$A$2:$E$1041,5,FALSE)</f>
        <v xml:space="preserve">Individual </v>
      </c>
      <c r="D7655" s="96"/>
      <c r="E7655" s="97" t="s">
        <v>2697</v>
      </c>
      <c r="F7655" s="98"/>
      <c r="G7655" s="74"/>
      <c r="H7655" s="75"/>
      <c r="I7655" s="37" t="s">
        <v>2698</v>
      </c>
      <c r="J7655" s="38"/>
    </row>
    <row r="7657" spans="2:10" ht="12.6" customHeight="1" x14ac:dyDescent="0.3">
      <c r="B7657" s="76" t="s">
        <v>2692</v>
      </c>
      <c r="C7657" s="77"/>
      <c r="D7657" s="20" t="str">
        <f>VLOOKUP($J7657,ASBVs!$A$2:$B$1041,2,FALSE)</f>
        <v>224375</v>
      </c>
      <c r="E7657" s="21"/>
      <c r="F7657" s="22" t="str">
        <f>VLOOKUP($J7657,ASBVs!$A$2:$J$1041,10,FALSE)</f>
        <v>Twin</v>
      </c>
      <c r="G7657" s="78" t="str">
        <f>VLOOKUP($J7657,ASBVs!$A$2:$AX$1041,50,FALSE)</f>
        <v xml:space="preserve"> </v>
      </c>
      <c r="H7657" s="79"/>
      <c r="I7657" s="23" t="s">
        <v>2693</v>
      </c>
      <c r="J7657" s="24">
        <v>629</v>
      </c>
    </row>
    <row r="7658" spans="2:10" ht="12.6" customHeight="1" x14ac:dyDescent="0.3">
      <c r="B7658" s="25" t="s">
        <v>2694</v>
      </c>
      <c r="C7658" s="80" t="str">
        <f>VLOOKUP($J7657,ASBVs!$A$2:$H$1041,8,FALSE)</f>
        <v>218959</v>
      </c>
      <c r="D7658" s="80"/>
      <c r="E7658" s="81"/>
      <c r="F7658" s="26" t="s">
        <v>2639</v>
      </c>
      <c r="G7658" s="82">
        <f>VLOOKUP($J7657,ASBVs!$A$2:$I$1041,9,FALSE)</f>
        <v>44709</v>
      </c>
      <c r="H7658" s="83"/>
      <c r="I7658" s="83"/>
      <c r="J7658" s="84"/>
    </row>
    <row r="7659" spans="2:10" ht="12.6" customHeight="1" x14ac:dyDescent="0.3">
      <c r="B7659" s="27" t="s">
        <v>0</v>
      </c>
      <c r="C7659" s="28" t="s">
        <v>1</v>
      </c>
      <c r="D7659" s="28" t="s">
        <v>2</v>
      </c>
      <c r="E7659" s="28" t="s">
        <v>3</v>
      </c>
      <c r="F7659" s="27" t="s">
        <v>4</v>
      </c>
      <c r="G7659" s="28" t="s">
        <v>1093</v>
      </c>
      <c r="H7659" s="28" t="s">
        <v>1092</v>
      </c>
      <c r="I7659" s="28" t="s">
        <v>5</v>
      </c>
      <c r="J7659" s="28" t="s">
        <v>2652</v>
      </c>
    </row>
    <row r="7660" spans="2:10" ht="12.6" customHeight="1" x14ac:dyDescent="0.3">
      <c r="B7660" s="29">
        <f>VLOOKUP($J7657,ASBVs!$A$2:$AP$1041,11,FALSE)</f>
        <v>0.31</v>
      </c>
      <c r="C7660" s="29">
        <f>VLOOKUP($J7657,ASBVs!$A$2:$AP$1041,13,FALSE)</f>
        <v>8.15</v>
      </c>
      <c r="D7660" s="29">
        <f>VLOOKUP($J7657,ASBVs!$A$2:$AP$1041,15,FALSE)</f>
        <v>12.71</v>
      </c>
      <c r="E7660" s="29">
        <f>VLOOKUP($J7657,ASBVs!$A$2:$AP$1041,17,FALSE)</f>
        <v>-0.2</v>
      </c>
      <c r="F7660" s="29">
        <f>VLOOKUP($J7657,ASBVs!$A$2:$AP$1041,19,FALSE)</f>
        <v>1.88</v>
      </c>
      <c r="G7660" s="39">
        <f>VLOOKUP($J7657,ASBVs!$A$2:$AP$1041,41,FALSE)</f>
        <v>0.44</v>
      </c>
      <c r="H7660" s="39">
        <f>VLOOKUP($J7657,ASBVs!$A$2:$AP$1041,39,FALSE)</f>
        <v>0.22</v>
      </c>
      <c r="I7660" s="29">
        <f>VLOOKUP($J7657,ASBVs!$A$2:$AP$1041,21,FALSE)</f>
        <v>0.17</v>
      </c>
      <c r="J7660" s="39">
        <f>VLOOKUP($J7657,ASBVs!$A$2:$AP$1041,31,FALSE)</f>
        <v>0.28999999999999998</v>
      </c>
    </row>
    <row r="7661" spans="2:10" ht="12.6" customHeight="1" x14ac:dyDescent="0.3">
      <c r="B7661" s="29">
        <f>VLOOKUP($J7657,ASBVs!$A$2:$AP$1041,12,FALSE)</f>
        <v>65</v>
      </c>
      <c r="C7661" s="29">
        <f>VLOOKUP($J7657,ASBVs!$A$2:$AP$1041,14,FALSE)</f>
        <v>70</v>
      </c>
      <c r="D7661" s="29">
        <f>VLOOKUP($J7657,ASBVs!$A$2:$AP$1041,16,FALSE)</f>
        <v>58</v>
      </c>
      <c r="E7661" s="29">
        <f>VLOOKUP($J7657,ASBVs!$A$2:$AP$1041,18,FALSE)</f>
        <v>63</v>
      </c>
      <c r="F7661" s="29">
        <f>VLOOKUP($J7657,ASBVs!$A$2:$AP$1041,20,FALSE)</f>
        <v>65</v>
      </c>
      <c r="G7661" s="29">
        <f>VLOOKUP($J7657,ASBVs!$A$2:$AP$1041,42,FALSE)</f>
        <v>53</v>
      </c>
      <c r="H7661" s="29">
        <f>VLOOKUP($J7657,ASBVs!$A$2:$AP$1041,40,FALSE)</f>
        <v>46</v>
      </c>
      <c r="I7661" s="29">
        <f>VLOOKUP($J7657,ASBVs!$A$2:$AP$1041,22,FALSE)</f>
        <v>56</v>
      </c>
      <c r="J7661" s="29">
        <f>VLOOKUP($J7657,ASBVs!$A$2:$AP$1041,32,FALSE)</f>
        <v>51</v>
      </c>
    </row>
    <row r="7662" spans="2:10" ht="12.6" customHeight="1" x14ac:dyDescent="0.3">
      <c r="B7662" s="31" t="s">
        <v>1089</v>
      </c>
      <c r="C7662" s="27" t="s">
        <v>1090</v>
      </c>
      <c r="D7662" s="27" t="s">
        <v>1091</v>
      </c>
      <c r="E7662" s="27" t="s">
        <v>8</v>
      </c>
      <c r="F7662" s="27" t="s">
        <v>6</v>
      </c>
      <c r="G7662" s="27" t="s">
        <v>7</v>
      </c>
      <c r="H7662" s="27" t="s">
        <v>2638</v>
      </c>
      <c r="I7662" s="85" t="s">
        <v>2700</v>
      </c>
      <c r="J7662" s="86"/>
    </row>
    <row r="7663" spans="2:10" ht="12.6" customHeight="1" x14ac:dyDescent="0.3">
      <c r="B7663" s="30">
        <f>VLOOKUP($J7657,ASBVs!$A$2:$AP$1041,33,FALSE)</f>
        <v>0.02</v>
      </c>
      <c r="C7663" s="30">
        <f>VLOOKUP($J7657,ASBVs!$A$2:$AP$1041,35,FALSE)</f>
        <v>0.18</v>
      </c>
      <c r="D7663" s="30">
        <f>VLOOKUP($J7657,ASBVs!$A$2:$AP$1041,37,FALSE)</f>
        <v>0.03</v>
      </c>
      <c r="E7663" s="32">
        <f>VLOOKUP($J7657,ASBVs!$A$2:$AP$1041,29,FALSE)</f>
        <v>4.8499999999999996</v>
      </c>
      <c r="F7663" s="32">
        <f>VLOOKUP($J7657,ASBVs!$A$2:$AP$1041,23,FALSE)</f>
        <v>-0.19</v>
      </c>
      <c r="G7663" s="32">
        <f>VLOOKUP($J7657,ASBVs!$A$2:$AP$1041,25,FALSE)</f>
        <v>3.91</v>
      </c>
      <c r="H7663" s="32">
        <f>VLOOKUP($J7657,ASBVs!$A$2:$AP$1041,27,FALSE)</f>
        <v>2.09</v>
      </c>
      <c r="I7663" s="86"/>
      <c r="J7663" s="86"/>
    </row>
    <row r="7664" spans="2:10" ht="12.6" customHeight="1" x14ac:dyDescent="0.3">
      <c r="B7664" s="33">
        <f>VLOOKUP($J7657,ASBVs!$A$2:$AP$1041,34,FALSE)</f>
        <v>41</v>
      </c>
      <c r="C7664" s="33">
        <f>VLOOKUP($J7657,ASBVs!$A$2:$AP$1041,36,FALSE)</f>
        <v>49</v>
      </c>
      <c r="D7664" s="33">
        <f>VLOOKUP($J7657,ASBVs!$A$2:$AP$1041,38,FALSE)</f>
        <v>36</v>
      </c>
      <c r="E7664" s="33">
        <f>VLOOKUP($J7657,ASBVs!$A$2:$AP$1041,30,FALSE)</f>
        <v>59</v>
      </c>
      <c r="F7664" s="33">
        <f>VLOOKUP($J7657,ASBVs!$A$2:$AP$1041,24,FALSE)</f>
        <v>48</v>
      </c>
      <c r="G7664" s="33">
        <f>VLOOKUP($J7657,ASBVs!$A$2:$AP$1041,26,FALSE)</f>
        <v>47</v>
      </c>
      <c r="H7664" s="33">
        <f>VLOOKUP($J7657,ASBVs!$A$2:$AP$1041,28,FALSE)</f>
        <v>50</v>
      </c>
      <c r="I7664" s="99">
        <f>VLOOKUP($J7657,ASBVs!$A$2:$AQ$1041,43,FALSE)</f>
        <v>8.32</v>
      </c>
      <c r="J7664" s="79"/>
    </row>
    <row r="7665" spans="2:10" ht="12.6" customHeight="1" x14ac:dyDescent="0.3">
      <c r="B7665" s="87" t="s">
        <v>2695</v>
      </c>
      <c r="C7665" s="88"/>
      <c r="D7665" s="89" t="s">
        <v>2699</v>
      </c>
      <c r="E7665" s="90"/>
      <c r="F7665" s="91" t="str">
        <f>VLOOKUP($J7657,ASBVs!$A$2:$F$1041,6,FALSE)</f>
        <v xml:space="preserve"> </v>
      </c>
      <c r="G7665" s="34" t="s">
        <v>2669</v>
      </c>
      <c r="H7665" s="35" t="str">
        <f>VLOOKUP($J7657,ASBVs!$A$2:$AU$1041,46,FALSE)</f>
        <v>2</v>
      </c>
      <c r="I7665" s="34" t="s">
        <v>2670</v>
      </c>
      <c r="J7665" s="35" t="str">
        <f>VLOOKUP($J7657,ASBVs!$A$2:$AU$1041,47,FALSE)</f>
        <v>2</v>
      </c>
    </row>
    <row r="7666" spans="2:10" ht="12.6" customHeight="1" x14ac:dyDescent="0.3">
      <c r="B7666" s="93">
        <f>VLOOKUP($J7657,ASBVs!$A$2:$AS$1041,45,FALSE)</f>
        <v>124.48</v>
      </c>
      <c r="C7666" s="94"/>
      <c r="D7666" s="93">
        <f>VLOOKUP($J7657,ASBVs!$A$2:$AS$1041,44,FALSE)</f>
        <v>162.43</v>
      </c>
      <c r="E7666" s="94"/>
      <c r="F7666" s="92"/>
      <c r="G7666" s="34" t="s">
        <v>2671</v>
      </c>
      <c r="H7666" s="35" t="str">
        <f>VLOOKUP($J7657,ASBVs!$A$2:$AW$1041,48,FALSE)</f>
        <v>3</v>
      </c>
      <c r="I7666" s="34" t="s">
        <v>2672</v>
      </c>
      <c r="J7666" s="35">
        <f>VLOOKUP($J7657,ASBVs!$A$2:$AW$1041,49,FALSE)</f>
        <v>3</v>
      </c>
    </row>
    <row r="7667" spans="2:10" ht="12.6" customHeight="1" x14ac:dyDescent="0.3">
      <c r="B7667" s="36" t="s">
        <v>2696</v>
      </c>
      <c r="C7667" s="95" t="str">
        <f>VLOOKUP($J7657,ASBVs!$A$2:$E$1041,5,FALSE)</f>
        <v xml:space="preserve">Individual </v>
      </c>
      <c r="D7667" s="96"/>
      <c r="E7667" s="97" t="s">
        <v>2697</v>
      </c>
      <c r="F7667" s="98"/>
      <c r="G7667" s="74"/>
      <c r="H7667" s="75"/>
      <c r="I7667" s="37" t="s">
        <v>2698</v>
      </c>
      <c r="J7667" s="38"/>
    </row>
    <row r="7669" spans="2:10" ht="12.6" customHeight="1" x14ac:dyDescent="0.3">
      <c r="B7669" s="76" t="s">
        <v>2692</v>
      </c>
      <c r="C7669" s="77"/>
      <c r="D7669" s="20" t="str">
        <f>VLOOKUP($J7669,ASBVs!$A$2:$B$1041,2,FALSE)</f>
        <v>225372</v>
      </c>
      <c r="E7669" s="21"/>
      <c r="F7669" s="22" t="str">
        <f>VLOOKUP($J7669,ASBVs!$A$2:$J$1041,10,FALSE)</f>
        <v>Twin</v>
      </c>
      <c r="G7669" s="78" t="str">
        <f>VLOOKUP($J7669,ASBVs!$A$2:$AX$1041,50,FALSE)</f>
        <v xml:space="preserve"> </v>
      </c>
      <c r="H7669" s="79"/>
      <c r="I7669" s="23" t="s">
        <v>2693</v>
      </c>
      <c r="J7669" s="24">
        <v>630</v>
      </c>
    </row>
    <row r="7670" spans="2:10" ht="12.6" customHeight="1" x14ac:dyDescent="0.3">
      <c r="B7670" s="25" t="s">
        <v>2694</v>
      </c>
      <c r="C7670" s="80" t="str">
        <f>VLOOKUP($J7669,ASBVs!$A$2:$H$1041,8,FALSE)</f>
        <v>207279</v>
      </c>
      <c r="D7670" s="80"/>
      <c r="E7670" s="81"/>
      <c r="F7670" s="26" t="s">
        <v>2639</v>
      </c>
      <c r="G7670" s="82">
        <f>VLOOKUP($J7669,ASBVs!$A$2:$I$1041,9,FALSE)</f>
        <v>44724</v>
      </c>
      <c r="H7670" s="83"/>
      <c r="I7670" s="83"/>
      <c r="J7670" s="84"/>
    </row>
    <row r="7671" spans="2:10" ht="12.6" customHeight="1" x14ac:dyDescent="0.3">
      <c r="B7671" s="27" t="s">
        <v>0</v>
      </c>
      <c r="C7671" s="28" t="s">
        <v>1</v>
      </c>
      <c r="D7671" s="28" t="s">
        <v>2</v>
      </c>
      <c r="E7671" s="28" t="s">
        <v>3</v>
      </c>
      <c r="F7671" s="27" t="s">
        <v>4</v>
      </c>
      <c r="G7671" s="28" t="s">
        <v>1093</v>
      </c>
      <c r="H7671" s="28" t="s">
        <v>1092</v>
      </c>
      <c r="I7671" s="28" t="s">
        <v>5</v>
      </c>
      <c r="J7671" s="28" t="s">
        <v>2652</v>
      </c>
    </row>
    <row r="7672" spans="2:10" ht="12.6" customHeight="1" x14ac:dyDescent="0.3">
      <c r="B7672" s="29">
        <f>VLOOKUP($J7669,ASBVs!$A$2:$AP$1041,11,FALSE)</f>
        <v>0.33</v>
      </c>
      <c r="C7672" s="29">
        <f>VLOOKUP($J7669,ASBVs!$A$2:$AP$1041,13,FALSE)</f>
        <v>6.68</v>
      </c>
      <c r="D7672" s="29">
        <f>VLOOKUP($J7669,ASBVs!$A$2:$AP$1041,15,FALSE)</f>
        <v>11.99</v>
      </c>
      <c r="E7672" s="29">
        <f>VLOOKUP($J7669,ASBVs!$A$2:$AP$1041,17,FALSE)</f>
        <v>0.11</v>
      </c>
      <c r="F7672" s="29">
        <f>VLOOKUP($J7669,ASBVs!$A$2:$AP$1041,19,FALSE)</f>
        <v>1.1399999999999999</v>
      </c>
      <c r="G7672" s="39">
        <f>VLOOKUP($J7669,ASBVs!$A$2:$AP$1041,41,FALSE)</f>
        <v>0.51</v>
      </c>
      <c r="H7672" s="39">
        <f>VLOOKUP($J7669,ASBVs!$A$2:$AP$1041,39,FALSE)</f>
        <v>0.31</v>
      </c>
      <c r="I7672" s="29">
        <f>VLOOKUP($J7669,ASBVs!$A$2:$AP$1041,21,FALSE)</f>
        <v>1E-3</v>
      </c>
      <c r="J7672" s="39">
        <f>VLOOKUP($J7669,ASBVs!$A$2:$AP$1041,31,FALSE)</f>
        <v>0.31</v>
      </c>
    </row>
    <row r="7673" spans="2:10" ht="12.6" customHeight="1" x14ac:dyDescent="0.3">
      <c r="B7673" s="29">
        <f>VLOOKUP($J7669,ASBVs!$A$2:$AP$1041,12,FALSE)</f>
        <v>68</v>
      </c>
      <c r="C7673" s="29">
        <f>VLOOKUP($J7669,ASBVs!$A$2:$AP$1041,14,FALSE)</f>
        <v>71</v>
      </c>
      <c r="D7673" s="29">
        <f>VLOOKUP($J7669,ASBVs!$A$2:$AP$1041,16,FALSE)</f>
        <v>62</v>
      </c>
      <c r="E7673" s="29">
        <f>VLOOKUP($J7669,ASBVs!$A$2:$AP$1041,18,FALSE)</f>
        <v>66</v>
      </c>
      <c r="F7673" s="29">
        <f>VLOOKUP($J7669,ASBVs!$A$2:$AP$1041,20,FALSE)</f>
        <v>66</v>
      </c>
      <c r="G7673" s="29">
        <f>VLOOKUP($J7669,ASBVs!$A$2:$AP$1041,42,FALSE)</f>
        <v>57</v>
      </c>
      <c r="H7673" s="29">
        <f>VLOOKUP($J7669,ASBVs!$A$2:$AP$1041,40,FALSE)</f>
        <v>47</v>
      </c>
      <c r="I7673" s="29">
        <f>VLOOKUP($J7669,ASBVs!$A$2:$AP$1041,22,FALSE)</f>
        <v>58</v>
      </c>
      <c r="J7673" s="29">
        <f>VLOOKUP($J7669,ASBVs!$A$2:$AP$1041,32,FALSE)</f>
        <v>55</v>
      </c>
    </row>
    <row r="7674" spans="2:10" ht="12.6" customHeight="1" x14ac:dyDescent="0.3">
      <c r="B7674" s="31" t="s">
        <v>1089</v>
      </c>
      <c r="C7674" s="27" t="s">
        <v>1090</v>
      </c>
      <c r="D7674" s="27" t="s">
        <v>1091</v>
      </c>
      <c r="E7674" s="27" t="s">
        <v>8</v>
      </c>
      <c r="F7674" s="27" t="s">
        <v>6</v>
      </c>
      <c r="G7674" s="27" t="s">
        <v>7</v>
      </c>
      <c r="H7674" s="27" t="s">
        <v>2638</v>
      </c>
      <c r="I7674" s="85" t="s">
        <v>2700</v>
      </c>
      <c r="J7674" s="86"/>
    </row>
    <row r="7675" spans="2:10" ht="12.6" customHeight="1" x14ac:dyDescent="0.3">
      <c r="B7675" s="30">
        <f>VLOOKUP($J7669,ASBVs!$A$2:$AP$1041,33,FALSE)</f>
        <v>0.04</v>
      </c>
      <c r="C7675" s="30">
        <f>VLOOKUP($J7669,ASBVs!$A$2:$AP$1041,35,FALSE)</f>
        <v>0.31</v>
      </c>
      <c r="D7675" s="30">
        <f>VLOOKUP($J7669,ASBVs!$A$2:$AP$1041,37,FALSE)</f>
        <v>0.02</v>
      </c>
      <c r="E7675" s="32">
        <f>VLOOKUP($J7669,ASBVs!$A$2:$AP$1041,29,FALSE)</f>
        <v>3.71</v>
      </c>
      <c r="F7675" s="32">
        <f>VLOOKUP($J7669,ASBVs!$A$2:$AP$1041,23,FALSE)</f>
        <v>-0.23</v>
      </c>
      <c r="G7675" s="32">
        <f>VLOOKUP($J7669,ASBVs!$A$2:$AP$1041,25,FALSE)</f>
        <v>2.44</v>
      </c>
      <c r="H7675" s="32">
        <f>VLOOKUP($J7669,ASBVs!$A$2:$AP$1041,27,FALSE)</f>
        <v>1.61</v>
      </c>
      <c r="I7675" s="86"/>
      <c r="J7675" s="86"/>
    </row>
    <row r="7676" spans="2:10" ht="12.6" customHeight="1" x14ac:dyDescent="0.3">
      <c r="B7676" s="33">
        <f>VLOOKUP($J7669,ASBVs!$A$2:$AP$1041,34,FALSE)</f>
        <v>41</v>
      </c>
      <c r="C7676" s="33">
        <f>VLOOKUP($J7669,ASBVs!$A$2:$AP$1041,36,FALSE)</f>
        <v>51</v>
      </c>
      <c r="D7676" s="33">
        <f>VLOOKUP($J7669,ASBVs!$A$2:$AP$1041,38,FALSE)</f>
        <v>34</v>
      </c>
      <c r="E7676" s="33">
        <f>VLOOKUP($J7669,ASBVs!$A$2:$AP$1041,30,FALSE)</f>
        <v>60</v>
      </c>
      <c r="F7676" s="33">
        <f>VLOOKUP($J7669,ASBVs!$A$2:$AP$1041,24,FALSE)</f>
        <v>48</v>
      </c>
      <c r="G7676" s="33">
        <f>VLOOKUP($J7669,ASBVs!$A$2:$AP$1041,26,FALSE)</f>
        <v>48</v>
      </c>
      <c r="H7676" s="33">
        <f>VLOOKUP($J7669,ASBVs!$A$2:$AP$1041,28,FALSE)</f>
        <v>52</v>
      </c>
      <c r="I7676" s="99">
        <f>VLOOKUP($J7669,ASBVs!$A$2:$AQ$1041,43,FALSE)</f>
        <v>6.681</v>
      </c>
      <c r="J7676" s="79"/>
    </row>
    <row r="7677" spans="2:10" ht="12.6" customHeight="1" x14ac:dyDescent="0.3">
      <c r="B7677" s="87" t="s">
        <v>2695</v>
      </c>
      <c r="C7677" s="88"/>
      <c r="D7677" s="89" t="s">
        <v>2699</v>
      </c>
      <c r="E7677" s="90"/>
      <c r="F7677" s="91" t="str">
        <f>VLOOKUP($J7669,ASBVs!$A$2:$F$1041,6,FALSE)</f>
        <v xml:space="preserve"> </v>
      </c>
      <c r="G7677" s="34" t="s">
        <v>2669</v>
      </c>
      <c r="H7677" s="35" t="str">
        <f>VLOOKUP($J7669,ASBVs!$A$2:$AU$1041,46,FALSE)</f>
        <v>2</v>
      </c>
      <c r="I7677" s="34" t="s">
        <v>2670</v>
      </c>
      <c r="J7677" s="35" t="str">
        <f>VLOOKUP($J7669,ASBVs!$A$2:$AU$1041,47,FALSE)</f>
        <v>2</v>
      </c>
    </row>
    <row r="7678" spans="2:10" ht="12.6" customHeight="1" x14ac:dyDescent="0.3">
      <c r="B7678" s="93">
        <f>VLOOKUP($J7669,ASBVs!$A$2:$AS$1041,45,FALSE)</f>
        <v>123.74</v>
      </c>
      <c r="C7678" s="94"/>
      <c r="D7678" s="93">
        <f>VLOOKUP($J7669,ASBVs!$A$2:$AS$1041,44,FALSE)</f>
        <v>158.96</v>
      </c>
      <c r="E7678" s="94"/>
      <c r="F7678" s="92"/>
      <c r="G7678" s="34" t="s">
        <v>2671</v>
      </c>
      <c r="H7678" s="35" t="str">
        <f>VLOOKUP($J7669,ASBVs!$A$2:$AW$1041,48,FALSE)</f>
        <v>2</v>
      </c>
      <c r="I7678" s="34" t="s">
        <v>2672</v>
      </c>
      <c r="J7678" s="35">
        <f>VLOOKUP($J7669,ASBVs!$A$2:$AW$1041,49,FALSE)</f>
        <v>2</v>
      </c>
    </row>
    <row r="7679" spans="2:10" ht="12.6" customHeight="1" x14ac:dyDescent="0.3">
      <c r="B7679" s="36" t="s">
        <v>2696</v>
      </c>
      <c r="C7679" s="95" t="str">
        <f>VLOOKUP($J7669,ASBVs!$A$2:$E$1041,5,FALSE)</f>
        <v xml:space="preserve">Individual </v>
      </c>
      <c r="D7679" s="96"/>
      <c r="E7679" s="97" t="s">
        <v>2697</v>
      </c>
      <c r="F7679" s="98"/>
      <c r="G7679" s="74"/>
      <c r="H7679" s="75"/>
      <c r="I7679" s="37" t="s">
        <v>2698</v>
      </c>
      <c r="J7679" s="38"/>
    </row>
    <row r="7681" spans="2:10" ht="12.6" customHeight="1" x14ac:dyDescent="0.3">
      <c r="B7681" s="76" t="s">
        <v>2692</v>
      </c>
      <c r="C7681" s="77"/>
      <c r="D7681" s="20" t="str">
        <f>VLOOKUP($J7681,ASBVs!$A$2:$B$1041,2,FALSE)</f>
        <v>224373</v>
      </c>
      <c r="E7681" s="21"/>
      <c r="F7681" s="22" t="str">
        <f>VLOOKUP($J7681,ASBVs!$A$2:$J$1041,10,FALSE)</f>
        <v>Twin</v>
      </c>
      <c r="G7681" s="78" t="str">
        <f>VLOOKUP($J7681,ASBVs!$A$2:$AX$1041,50,FALSE)</f>
        <v xml:space="preserve"> </v>
      </c>
      <c r="H7681" s="79"/>
      <c r="I7681" s="23" t="s">
        <v>2693</v>
      </c>
      <c r="J7681" s="24">
        <v>631</v>
      </c>
    </row>
    <row r="7682" spans="2:10" ht="12.6" customHeight="1" x14ac:dyDescent="0.3">
      <c r="B7682" s="25" t="s">
        <v>2694</v>
      </c>
      <c r="C7682" s="80" t="str">
        <f>VLOOKUP($J7681,ASBVs!$A$2:$H$1041,8,FALSE)</f>
        <v>218812</v>
      </c>
      <c r="D7682" s="80"/>
      <c r="E7682" s="81"/>
      <c r="F7682" s="26" t="s">
        <v>2639</v>
      </c>
      <c r="G7682" s="82">
        <f>VLOOKUP($J7681,ASBVs!$A$2:$I$1041,9,FALSE)</f>
        <v>44709</v>
      </c>
      <c r="H7682" s="83"/>
      <c r="I7682" s="83"/>
      <c r="J7682" s="84"/>
    </row>
    <row r="7683" spans="2:10" ht="12.6" customHeight="1" x14ac:dyDescent="0.3">
      <c r="B7683" s="27" t="s">
        <v>0</v>
      </c>
      <c r="C7683" s="28" t="s">
        <v>1</v>
      </c>
      <c r="D7683" s="28" t="s">
        <v>2</v>
      </c>
      <c r="E7683" s="28" t="s">
        <v>3</v>
      </c>
      <c r="F7683" s="27" t="s">
        <v>4</v>
      </c>
      <c r="G7683" s="28" t="s">
        <v>1093</v>
      </c>
      <c r="H7683" s="28" t="s">
        <v>1092</v>
      </c>
      <c r="I7683" s="28" t="s">
        <v>5</v>
      </c>
      <c r="J7683" s="28" t="s">
        <v>2652</v>
      </c>
    </row>
    <row r="7684" spans="2:10" ht="12.6" customHeight="1" x14ac:dyDescent="0.3">
      <c r="B7684" s="29">
        <f>VLOOKUP($J7681,ASBVs!$A$2:$AP$1041,11,FALSE)</f>
        <v>0.69</v>
      </c>
      <c r="C7684" s="29">
        <f>VLOOKUP($J7681,ASBVs!$A$2:$AP$1041,13,FALSE)</f>
        <v>9.58</v>
      </c>
      <c r="D7684" s="29">
        <f>VLOOKUP($J7681,ASBVs!$A$2:$AP$1041,15,FALSE)</f>
        <v>14.35</v>
      </c>
      <c r="E7684" s="29">
        <f>VLOOKUP($J7681,ASBVs!$A$2:$AP$1041,17,FALSE)</f>
        <v>0.51</v>
      </c>
      <c r="F7684" s="29">
        <f>VLOOKUP($J7681,ASBVs!$A$2:$AP$1041,19,FALSE)</f>
        <v>1.81</v>
      </c>
      <c r="G7684" s="39">
        <f>VLOOKUP($J7681,ASBVs!$A$2:$AP$1041,41,FALSE)</f>
        <v>0.46</v>
      </c>
      <c r="H7684" s="39">
        <f>VLOOKUP($J7681,ASBVs!$A$2:$AP$1041,39,FALSE)</f>
        <v>0.31</v>
      </c>
      <c r="I7684" s="29">
        <f>VLOOKUP($J7681,ASBVs!$A$2:$AP$1041,21,FALSE)</f>
        <v>-0.47</v>
      </c>
      <c r="J7684" s="39">
        <f>VLOOKUP($J7681,ASBVs!$A$2:$AP$1041,31,FALSE)</f>
        <v>0.31</v>
      </c>
    </row>
    <row r="7685" spans="2:10" ht="12.6" customHeight="1" x14ac:dyDescent="0.3">
      <c r="B7685" s="29">
        <f>VLOOKUP($J7681,ASBVs!$A$2:$AP$1041,12,FALSE)</f>
        <v>64</v>
      </c>
      <c r="C7685" s="29">
        <f>VLOOKUP($J7681,ASBVs!$A$2:$AP$1041,14,FALSE)</f>
        <v>70</v>
      </c>
      <c r="D7685" s="29">
        <f>VLOOKUP($J7681,ASBVs!$A$2:$AP$1041,16,FALSE)</f>
        <v>59</v>
      </c>
      <c r="E7685" s="29">
        <f>VLOOKUP($J7681,ASBVs!$A$2:$AP$1041,18,FALSE)</f>
        <v>63</v>
      </c>
      <c r="F7685" s="29">
        <f>VLOOKUP($J7681,ASBVs!$A$2:$AP$1041,20,FALSE)</f>
        <v>64</v>
      </c>
      <c r="G7685" s="29">
        <f>VLOOKUP($J7681,ASBVs!$A$2:$AP$1041,42,FALSE)</f>
        <v>51</v>
      </c>
      <c r="H7685" s="29">
        <f>VLOOKUP($J7681,ASBVs!$A$2:$AP$1041,40,FALSE)</f>
        <v>44</v>
      </c>
      <c r="I7685" s="29">
        <f>VLOOKUP($J7681,ASBVs!$A$2:$AP$1041,22,FALSE)</f>
        <v>54</v>
      </c>
      <c r="J7685" s="29">
        <f>VLOOKUP($J7681,ASBVs!$A$2:$AP$1041,32,FALSE)</f>
        <v>49</v>
      </c>
    </row>
    <row r="7686" spans="2:10" ht="12.6" customHeight="1" x14ac:dyDescent="0.3">
      <c r="B7686" s="31" t="s">
        <v>1089</v>
      </c>
      <c r="C7686" s="27" t="s">
        <v>1090</v>
      </c>
      <c r="D7686" s="27" t="s">
        <v>1091</v>
      </c>
      <c r="E7686" s="27" t="s">
        <v>8</v>
      </c>
      <c r="F7686" s="27" t="s">
        <v>6</v>
      </c>
      <c r="G7686" s="27" t="s">
        <v>7</v>
      </c>
      <c r="H7686" s="27" t="s">
        <v>2638</v>
      </c>
      <c r="I7686" s="85" t="s">
        <v>2700</v>
      </c>
      <c r="J7686" s="86"/>
    </row>
    <row r="7687" spans="2:10" ht="12.6" customHeight="1" x14ac:dyDescent="0.3">
      <c r="B7687" s="30">
        <f>VLOOKUP($J7681,ASBVs!$A$2:$AP$1041,33,FALSE)</f>
        <v>0.06</v>
      </c>
      <c r="C7687" s="30">
        <f>VLOOKUP($J7681,ASBVs!$A$2:$AP$1041,35,FALSE)</f>
        <v>0.3</v>
      </c>
      <c r="D7687" s="30">
        <f>VLOOKUP($J7681,ASBVs!$A$2:$AP$1041,37,FALSE)</f>
        <v>1E-3</v>
      </c>
      <c r="E7687" s="32">
        <f>VLOOKUP($J7681,ASBVs!$A$2:$AP$1041,29,FALSE)</f>
        <v>4.68</v>
      </c>
      <c r="F7687" s="32">
        <f>VLOOKUP($J7681,ASBVs!$A$2:$AP$1041,23,FALSE)</f>
        <v>-0.43</v>
      </c>
      <c r="G7687" s="32">
        <f>VLOOKUP($J7681,ASBVs!$A$2:$AP$1041,25,FALSE)</f>
        <v>5.1100000000000003</v>
      </c>
      <c r="H7687" s="32">
        <f>VLOOKUP($J7681,ASBVs!$A$2:$AP$1041,27,FALSE)</f>
        <v>2.15</v>
      </c>
      <c r="I7687" s="86"/>
      <c r="J7687" s="86"/>
    </row>
    <row r="7688" spans="2:10" ht="12.6" customHeight="1" x14ac:dyDescent="0.3">
      <c r="B7688" s="33">
        <f>VLOOKUP($J7681,ASBVs!$A$2:$AP$1041,34,FALSE)</f>
        <v>39</v>
      </c>
      <c r="C7688" s="33">
        <f>VLOOKUP($J7681,ASBVs!$A$2:$AP$1041,36,FALSE)</f>
        <v>47</v>
      </c>
      <c r="D7688" s="33">
        <f>VLOOKUP($J7681,ASBVs!$A$2:$AP$1041,38,FALSE)</f>
        <v>33</v>
      </c>
      <c r="E7688" s="33">
        <f>VLOOKUP($J7681,ASBVs!$A$2:$AP$1041,30,FALSE)</f>
        <v>59</v>
      </c>
      <c r="F7688" s="33">
        <f>VLOOKUP($J7681,ASBVs!$A$2:$AP$1041,24,FALSE)</f>
        <v>46</v>
      </c>
      <c r="G7688" s="33">
        <f>VLOOKUP($J7681,ASBVs!$A$2:$AP$1041,26,FALSE)</f>
        <v>45</v>
      </c>
      <c r="H7688" s="33">
        <f>VLOOKUP($J7681,ASBVs!$A$2:$AP$1041,28,FALSE)</f>
        <v>49</v>
      </c>
      <c r="I7688" s="99">
        <f>VLOOKUP($J7681,ASBVs!$A$2:$AQ$1041,43,FALSE)</f>
        <v>9.11</v>
      </c>
      <c r="J7688" s="79"/>
    </row>
    <row r="7689" spans="2:10" ht="12.6" customHeight="1" x14ac:dyDescent="0.3">
      <c r="B7689" s="87" t="s">
        <v>2695</v>
      </c>
      <c r="C7689" s="88"/>
      <c r="D7689" s="89" t="s">
        <v>2699</v>
      </c>
      <c r="E7689" s="90"/>
      <c r="F7689" s="91" t="str">
        <f>VLOOKUP($J7681,ASBVs!$A$2:$F$1041,6,FALSE)</f>
        <v xml:space="preserve"> </v>
      </c>
      <c r="G7689" s="34" t="s">
        <v>2669</v>
      </c>
      <c r="H7689" s="35" t="str">
        <f>VLOOKUP($J7681,ASBVs!$A$2:$AU$1041,46,FALSE)</f>
        <v>3</v>
      </c>
      <c r="I7689" s="34" t="s">
        <v>2670</v>
      </c>
      <c r="J7689" s="35" t="str">
        <f>VLOOKUP($J7681,ASBVs!$A$2:$AU$1041,47,FALSE)</f>
        <v>2</v>
      </c>
    </row>
    <row r="7690" spans="2:10" ht="12.6" customHeight="1" x14ac:dyDescent="0.3">
      <c r="B7690" s="93">
        <f>VLOOKUP($J7681,ASBVs!$A$2:$AS$1041,45,FALSE)</f>
        <v>126.1</v>
      </c>
      <c r="C7690" s="94"/>
      <c r="D7690" s="93">
        <f>VLOOKUP($J7681,ASBVs!$A$2:$AS$1041,44,FALSE)</f>
        <v>168.83</v>
      </c>
      <c r="E7690" s="94"/>
      <c r="F7690" s="92"/>
      <c r="G7690" s="34" t="s">
        <v>2671</v>
      </c>
      <c r="H7690" s="35" t="str">
        <f>VLOOKUP($J7681,ASBVs!$A$2:$AW$1041,48,FALSE)</f>
        <v>2</v>
      </c>
      <c r="I7690" s="34" t="s">
        <v>2672</v>
      </c>
      <c r="J7690" s="35">
        <f>VLOOKUP($J7681,ASBVs!$A$2:$AW$1041,49,FALSE)</f>
        <v>3</v>
      </c>
    </row>
    <row r="7691" spans="2:10" ht="12.6" customHeight="1" x14ac:dyDescent="0.3">
      <c r="B7691" s="36" t="s">
        <v>2696</v>
      </c>
      <c r="C7691" s="95" t="str">
        <f>VLOOKUP($J7681,ASBVs!$A$2:$E$1041,5,FALSE)</f>
        <v xml:space="preserve">Individual </v>
      </c>
      <c r="D7691" s="96"/>
      <c r="E7691" s="97" t="s">
        <v>2697</v>
      </c>
      <c r="F7691" s="98"/>
      <c r="G7691" s="74"/>
      <c r="H7691" s="75"/>
      <c r="I7691" s="37" t="s">
        <v>2698</v>
      </c>
      <c r="J7691" s="38"/>
    </row>
    <row r="7693" spans="2:10" ht="12.6" customHeight="1" x14ac:dyDescent="0.3">
      <c r="B7693" s="76" t="s">
        <v>2692</v>
      </c>
      <c r="C7693" s="77"/>
      <c r="D7693" s="20" t="str">
        <f>VLOOKUP($J7693,ASBVs!$A$2:$B$1041,2,FALSE)</f>
        <v>225641</v>
      </c>
      <c r="E7693" s="21"/>
      <c r="F7693" s="22" t="str">
        <f>VLOOKUP($J7693,ASBVs!$A$2:$J$1041,10,FALSE)</f>
        <v>Twin</v>
      </c>
      <c r="G7693" s="78" t="str">
        <f>VLOOKUP($J7693,ASBVs!$A$2:$AX$1041,50,FALSE)</f>
        <v xml:space="preserve"> </v>
      </c>
      <c r="H7693" s="79"/>
      <c r="I7693" s="23" t="s">
        <v>2693</v>
      </c>
      <c r="J7693" s="24">
        <v>632</v>
      </c>
    </row>
    <row r="7694" spans="2:10" ht="12.6" customHeight="1" x14ac:dyDescent="0.3">
      <c r="B7694" s="25" t="s">
        <v>2694</v>
      </c>
      <c r="C7694" s="80" t="str">
        <f>VLOOKUP($J7693,ASBVs!$A$2:$H$1041,8,FALSE)</f>
        <v>204319</v>
      </c>
      <c r="D7694" s="80"/>
      <c r="E7694" s="81"/>
      <c r="F7694" s="26" t="s">
        <v>2639</v>
      </c>
      <c r="G7694" s="82">
        <f>VLOOKUP($J7693,ASBVs!$A$2:$I$1041,9,FALSE)</f>
        <v>44731</v>
      </c>
      <c r="H7694" s="83"/>
      <c r="I7694" s="83"/>
      <c r="J7694" s="84"/>
    </row>
    <row r="7695" spans="2:10" ht="12.6" customHeight="1" x14ac:dyDescent="0.3">
      <c r="B7695" s="27" t="s">
        <v>0</v>
      </c>
      <c r="C7695" s="28" t="s">
        <v>1</v>
      </c>
      <c r="D7695" s="28" t="s">
        <v>2</v>
      </c>
      <c r="E7695" s="28" t="s">
        <v>3</v>
      </c>
      <c r="F7695" s="27" t="s">
        <v>4</v>
      </c>
      <c r="G7695" s="28" t="s">
        <v>1093</v>
      </c>
      <c r="H7695" s="28" t="s">
        <v>1092</v>
      </c>
      <c r="I7695" s="28" t="s">
        <v>5</v>
      </c>
      <c r="J7695" s="28" t="s">
        <v>2652</v>
      </c>
    </row>
    <row r="7696" spans="2:10" ht="12.6" customHeight="1" x14ac:dyDescent="0.3">
      <c r="B7696" s="29">
        <f>VLOOKUP($J7693,ASBVs!$A$2:$AP$1041,11,FALSE)</f>
        <v>0.88</v>
      </c>
      <c r="C7696" s="29">
        <f>VLOOKUP($J7693,ASBVs!$A$2:$AP$1041,13,FALSE)</f>
        <v>11.94</v>
      </c>
      <c r="D7696" s="29">
        <f>VLOOKUP($J7693,ASBVs!$A$2:$AP$1041,15,FALSE)</f>
        <v>17.190000000000001</v>
      </c>
      <c r="E7696" s="29">
        <f>VLOOKUP($J7693,ASBVs!$A$2:$AP$1041,17,FALSE)</f>
        <v>0.19</v>
      </c>
      <c r="F7696" s="29">
        <f>VLOOKUP($J7693,ASBVs!$A$2:$AP$1041,19,FALSE)</f>
        <v>2.54</v>
      </c>
      <c r="G7696" s="39">
        <f>VLOOKUP($J7693,ASBVs!$A$2:$AP$1041,41,FALSE)</f>
        <v>0.38</v>
      </c>
      <c r="H7696" s="39">
        <f>VLOOKUP($J7693,ASBVs!$A$2:$AP$1041,39,FALSE)</f>
        <v>0.22</v>
      </c>
      <c r="I7696" s="29">
        <f>VLOOKUP($J7693,ASBVs!$A$2:$AP$1041,21,FALSE)</f>
        <v>-0.5</v>
      </c>
      <c r="J7696" s="39">
        <f>VLOOKUP($J7693,ASBVs!$A$2:$AP$1041,31,FALSE)</f>
        <v>0.22</v>
      </c>
    </row>
    <row r="7697" spans="2:10" ht="12.6" customHeight="1" x14ac:dyDescent="0.3">
      <c r="B7697" s="29">
        <f>VLOOKUP($J7693,ASBVs!$A$2:$AP$1041,12,FALSE)</f>
        <v>68</v>
      </c>
      <c r="C7697" s="29">
        <f>VLOOKUP($J7693,ASBVs!$A$2:$AP$1041,14,FALSE)</f>
        <v>70</v>
      </c>
      <c r="D7697" s="29">
        <f>VLOOKUP($J7693,ASBVs!$A$2:$AP$1041,16,FALSE)</f>
        <v>61</v>
      </c>
      <c r="E7697" s="29">
        <f>VLOOKUP($J7693,ASBVs!$A$2:$AP$1041,18,FALSE)</f>
        <v>66</v>
      </c>
      <c r="F7697" s="29">
        <f>VLOOKUP($J7693,ASBVs!$A$2:$AP$1041,20,FALSE)</f>
        <v>65</v>
      </c>
      <c r="G7697" s="29">
        <f>VLOOKUP($J7693,ASBVs!$A$2:$AP$1041,42,FALSE)</f>
        <v>59</v>
      </c>
      <c r="H7697" s="29">
        <f>VLOOKUP($J7693,ASBVs!$A$2:$AP$1041,40,FALSE)</f>
        <v>49</v>
      </c>
      <c r="I7697" s="29">
        <f>VLOOKUP($J7693,ASBVs!$A$2:$AP$1041,22,FALSE)</f>
        <v>58</v>
      </c>
      <c r="J7697" s="29">
        <f>VLOOKUP($J7693,ASBVs!$A$2:$AP$1041,32,FALSE)</f>
        <v>58</v>
      </c>
    </row>
    <row r="7698" spans="2:10" ht="12.6" customHeight="1" x14ac:dyDescent="0.3">
      <c r="B7698" s="31" t="s">
        <v>1089</v>
      </c>
      <c r="C7698" s="27" t="s">
        <v>1090</v>
      </c>
      <c r="D7698" s="27" t="s">
        <v>1091</v>
      </c>
      <c r="E7698" s="27" t="s">
        <v>8</v>
      </c>
      <c r="F7698" s="27" t="s">
        <v>6</v>
      </c>
      <c r="G7698" s="27" t="s">
        <v>7</v>
      </c>
      <c r="H7698" s="27" t="s">
        <v>2638</v>
      </c>
      <c r="I7698" s="85" t="s">
        <v>2700</v>
      </c>
      <c r="J7698" s="86"/>
    </row>
    <row r="7699" spans="2:10" ht="12.6" customHeight="1" x14ac:dyDescent="0.3">
      <c r="B7699" s="30">
        <f>VLOOKUP($J7693,ASBVs!$A$2:$AP$1041,33,FALSE)</f>
        <v>0.01</v>
      </c>
      <c r="C7699" s="30">
        <f>VLOOKUP($J7693,ASBVs!$A$2:$AP$1041,35,FALSE)</f>
        <v>0.31</v>
      </c>
      <c r="D7699" s="30">
        <f>VLOOKUP($J7693,ASBVs!$A$2:$AP$1041,37,FALSE)</f>
        <v>-0.01</v>
      </c>
      <c r="E7699" s="32">
        <f>VLOOKUP($J7693,ASBVs!$A$2:$AP$1041,29,FALSE)</f>
        <v>6.06</v>
      </c>
      <c r="F7699" s="32">
        <f>VLOOKUP($J7693,ASBVs!$A$2:$AP$1041,23,FALSE)</f>
        <v>-0.55000000000000004</v>
      </c>
      <c r="G7699" s="32">
        <f>VLOOKUP($J7693,ASBVs!$A$2:$AP$1041,25,FALSE)</f>
        <v>6.26</v>
      </c>
      <c r="H7699" s="32">
        <f>VLOOKUP($J7693,ASBVs!$A$2:$AP$1041,27,FALSE)</f>
        <v>2.82</v>
      </c>
      <c r="I7699" s="86"/>
      <c r="J7699" s="86"/>
    </row>
    <row r="7700" spans="2:10" ht="12.6" customHeight="1" x14ac:dyDescent="0.3">
      <c r="B7700" s="33">
        <f>VLOOKUP($J7693,ASBVs!$A$2:$AP$1041,34,FALSE)</f>
        <v>42</v>
      </c>
      <c r="C7700" s="33">
        <f>VLOOKUP($J7693,ASBVs!$A$2:$AP$1041,36,FALSE)</f>
        <v>52</v>
      </c>
      <c r="D7700" s="33">
        <f>VLOOKUP($J7693,ASBVs!$A$2:$AP$1041,38,FALSE)</f>
        <v>34</v>
      </c>
      <c r="E7700" s="33">
        <f>VLOOKUP($J7693,ASBVs!$A$2:$AP$1041,30,FALSE)</f>
        <v>57</v>
      </c>
      <c r="F7700" s="33">
        <f>VLOOKUP($J7693,ASBVs!$A$2:$AP$1041,24,FALSE)</f>
        <v>52</v>
      </c>
      <c r="G7700" s="33">
        <f>VLOOKUP($J7693,ASBVs!$A$2:$AP$1041,26,FALSE)</f>
        <v>51</v>
      </c>
      <c r="H7700" s="33">
        <f>VLOOKUP($J7693,ASBVs!$A$2:$AP$1041,28,FALSE)</f>
        <v>53</v>
      </c>
      <c r="I7700" s="99">
        <f>VLOOKUP($J7693,ASBVs!$A$2:$AQ$1041,43,FALSE)</f>
        <v>11.44</v>
      </c>
      <c r="J7700" s="79"/>
    </row>
    <row r="7701" spans="2:10" ht="12.6" customHeight="1" x14ac:dyDescent="0.3">
      <c r="B7701" s="87" t="s">
        <v>2695</v>
      </c>
      <c r="C7701" s="88"/>
      <c r="D7701" s="89" t="s">
        <v>2699</v>
      </c>
      <c r="E7701" s="90"/>
      <c r="F7701" s="91" t="str">
        <f>VLOOKUP($J7693,ASBVs!$A$2:$F$1041,6,FALSE)</f>
        <v xml:space="preserve"> </v>
      </c>
      <c r="G7701" s="34" t="s">
        <v>2669</v>
      </c>
      <c r="H7701" s="35" t="str">
        <f>VLOOKUP($J7693,ASBVs!$A$2:$AU$1041,46,FALSE)</f>
        <v>2</v>
      </c>
      <c r="I7701" s="34" t="s">
        <v>2670</v>
      </c>
      <c r="J7701" s="35" t="str">
        <f>VLOOKUP($J7693,ASBVs!$A$2:$AU$1041,47,FALSE)</f>
        <v>2</v>
      </c>
    </row>
    <row r="7702" spans="2:10" ht="12.6" customHeight="1" x14ac:dyDescent="0.3">
      <c r="B7702" s="93">
        <f>VLOOKUP($J7693,ASBVs!$A$2:$AS$1041,45,FALSE)</f>
        <v>125.21</v>
      </c>
      <c r="C7702" s="94"/>
      <c r="D7702" s="93">
        <f>VLOOKUP($J7693,ASBVs!$A$2:$AS$1041,44,FALSE)</f>
        <v>172.93</v>
      </c>
      <c r="E7702" s="94"/>
      <c r="F7702" s="92"/>
      <c r="G7702" s="34" t="s">
        <v>2671</v>
      </c>
      <c r="H7702" s="35" t="str">
        <f>VLOOKUP($J7693,ASBVs!$A$2:$AW$1041,48,FALSE)</f>
        <v>3</v>
      </c>
      <c r="I7702" s="34" t="s">
        <v>2672</v>
      </c>
      <c r="J7702" s="35">
        <f>VLOOKUP($J7693,ASBVs!$A$2:$AW$1041,49,FALSE)</f>
        <v>3</v>
      </c>
    </row>
    <row r="7703" spans="2:10" ht="12.6" customHeight="1" x14ac:dyDescent="0.3">
      <c r="B7703" s="36" t="s">
        <v>2696</v>
      </c>
      <c r="C7703" s="95" t="str">
        <f>VLOOKUP($J7693,ASBVs!$A$2:$E$1041,5,FALSE)</f>
        <v xml:space="preserve">Individual </v>
      </c>
      <c r="D7703" s="96"/>
      <c r="E7703" s="97" t="s">
        <v>2697</v>
      </c>
      <c r="F7703" s="98"/>
      <c r="G7703" s="74"/>
      <c r="H7703" s="75"/>
      <c r="I7703" s="37" t="s">
        <v>2698</v>
      </c>
      <c r="J7703" s="38"/>
    </row>
    <row r="7705" spans="2:10" ht="12.6" customHeight="1" x14ac:dyDescent="0.3">
      <c r="B7705" s="76" t="s">
        <v>2692</v>
      </c>
      <c r="C7705" s="77"/>
      <c r="D7705" s="20" t="str">
        <f>VLOOKUP($J7705,ASBVs!$A$2:$B$1041,2,FALSE)</f>
        <v>225640</v>
      </c>
      <c r="E7705" s="21"/>
      <c r="F7705" s="22" t="str">
        <f>VLOOKUP($J7705,ASBVs!$A$2:$J$1041,10,FALSE)</f>
        <v>Twin</v>
      </c>
      <c r="G7705" s="78" t="str">
        <f>VLOOKUP($J7705,ASBVs!$A$2:$AX$1041,50,FALSE)</f>
        <v xml:space="preserve"> </v>
      </c>
      <c r="H7705" s="79"/>
      <c r="I7705" s="23" t="s">
        <v>2693</v>
      </c>
      <c r="J7705" s="24">
        <v>633</v>
      </c>
    </row>
    <row r="7706" spans="2:10" ht="12.6" customHeight="1" x14ac:dyDescent="0.3">
      <c r="B7706" s="25" t="s">
        <v>2694</v>
      </c>
      <c r="C7706" s="80" t="str">
        <f>VLOOKUP($J7705,ASBVs!$A$2:$H$1041,8,FALSE)</f>
        <v>204319</v>
      </c>
      <c r="D7706" s="80"/>
      <c r="E7706" s="81"/>
      <c r="F7706" s="26" t="s">
        <v>2639</v>
      </c>
      <c r="G7706" s="82">
        <f>VLOOKUP($J7705,ASBVs!$A$2:$I$1041,9,FALSE)</f>
        <v>44731</v>
      </c>
      <c r="H7706" s="83"/>
      <c r="I7706" s="83"/>
      <c r="J7706" s="84"/>
    </row>
    <row r="7707" spans="2:10" ht="12.6" customHeight="1" x14ac:dyDescent="0.3">
      <c r="B7707" s="27" t="s">
        <v>0</v>
      </c>
      <c r="C7707" s="28" t="s">
        <v>1</v>
      </c>
      <c r="D7707" s="28" t="s">
        <v>2</v>
      </c>
      <c r="E7707" s="28" t="s">
        <v>3</v>
      </c>
      <c r="F7707" s="27" t="s">
        <v>4</v>
      </c>
      <c r="G7707" s="28" t="s">
        <v>1093</v>
      </c>
      <c r="H7707" s="28" t="s">
        <v>1092</v>
      </c>
      <c r="I7707" s="28" t="s">
        <v>5</v>
      </c>
      <c r="J7707" s="28" t="s">
        <v>2652</v>
      </c>
    </row>
    <row r="7708" spans="2:10" ht="12.6" customHeight="1" x14ac:dyDescent="0.3">
      <c r="B7708" s="29">
        <f>VLOOKUP($J7705,ASBVs!$A$2:$AP$1041,11,FALSE)</f>
        <v>0.91</v>
      </c>
      <c r="C7708" s="29">
        <f>VLOOKUP($J7705,ASBVs!$A$2:$AP$1041,13,FALSE)</f>
        <v>10.25</v>
      </c>
      <c r="D7708" s="29">
        <f>VLOOKUP($J7705,ASBVs!$A$2:$AP$1041,15,FALSE)</f>
        <v>16.739999999999998</v>
      </c>
      <c r="E7708" s="29">
        <f>VLOOKUP($J7705,ASBVs!$A$2:$AP$1041,17,FALSE)</f>
        <v>0.26</v>
      </c>
      <c r="F7708" s="29">
        <f>VLOOKUP($J7705,ASBVs!$A$2:$AP$1041,19,FALSE)</f>
        <v>2.1</v>
      </c>
      <c r="G7708" s="39">
        <f>VLOOKUP($J7705,ASBVs!$A$2:$AP$1041,41,FALSE)</f>
        <v>0.34</v>
      </c>
      <c r="H7708" s="39">
        <f>VLOOKUP($J7705,ASBVs!$A$2:$AP$1041,39,FALSE)</f>
        <v>0.24</v>
      </c>
      <c r="I7708" s="29">
        <f>VLOOKUP($J7705,ASBVs!$A$2:$AP$1041,21,FALSE)</f>
        <v>-0.03</v>
      </c>
      <c r="J7708" s="39">
        <f>VLOOKUP($J7705,ASBVs!$A$2:$AP$1041,31,FALSE)</f>
        <v>0.2</v>
      </c>
    </row>
    <row r="7709" spans="2:10" ht="12.6" customHeight="1" x14ac:dyDescent="0.3">
      <c r="B7709" s="29">
        <f>VLOOKUP($J7705,ASBVs!$A$2:$AP$1041,12,FALSE)</f>
        <v>67</v>
      </c>
      <c r="C7709" s="29">
        <f>VLOOKUP($J7705,ASBVs!$A$2:$AP$1041,14,FALSE)</f>
        <v>70</v>
      </c>
      <c r="D7709" s="29">
        <f>VLOOKUP($J7705,ASBVs!$A$2:$AP$1041,16,FALSE)</f>
        <v>60</v>
      </c>
      <c r="E7709" s="29">
        <f>VLOOKUP($J7705,ASBVs!$A$2:$AP$1041,18,FALSE)</f>
        <v>65</v>
      </c>
      <c r="F7709" s="29">
        <f>VLOOKUP($J7705,ASBVs!$A$2:$AP$1041,20,FALSE)</f>
        <v>64</v>
      </c>
      <c r="G7709" s="29">
        <f>VLOOKUP($J7705,ASBVs!$A$2:$AP$1041,42,FALSE)</f>
        <v>59</v>
      </c>
      <c r="H7709" s="29">
        <f>VLOOKUP($J7705,ASBVs!$A$2:$AP$1041,40,FALSE)</f>
        <v>47</v>
      </c>
      <c r="I7709" s="29">
        <f>VLOOKUP($J7705,ASBVs!$A$2:$AP$1041,22,FALSE)</f>
        <v>57</v>
      </c>
      <c r="J7709" s="29">
        <f>VLOOKUP($J7705,ASBVs!$A$2:$AP$1041,32,FALSE)</f>
        <v>57</v>
      </c>
    </row>
    <row r="7710" spans="2:10" ht="12.6" customHeight="1" x14ac:dyDescent="0.3">
      <c r="B7710" s="31" t="s">
        <v>1089</v>
      </c>
      <c r="C7710" s="27" t="s">
        <v>1090</v>
      </c>
      <c r="D7710" s="27" t="s">
        <v>1091</v>
      </c>
      <c r="E7710" s="27" t="s">
        <v>8</v>
      </c>
      <c r="F7710" s="27" t="s">
        <v>6</v>
      </c>
      <c r="G7710" s="27" t="s">
        <v>7</v>
      </c>
      <c r="H7710" s="27" t="s">
        <v>2638</v>
      </c>
      <c r="I7710" s="85" t="s">
        <v>2700</v>
      </c>
      <c r="J7710" s="86"/>
    </row>
    <row r="7711" spans="2:10" ht="12.6" customHeight="1" x14ac:dyDescent="0.3">
      <c r="B7711" s="30">
        <f>VLOOKUP($J7705,ASBVs!$A$2:$AP$1041,33,FALSE)</f>
        <v>0.02</v>
      </c>
      <c r="C7711" s="30">
        <f>VLOOKUP($J7705,ASBVs!$A$2:$AP$1041,35,FALSE)</f>
        <v>0.34</v>
      </c>
      <c r="D7711" s="30">
        <f>VLOOKUP($J7705,ASBVs!$A$2:$AP$1041,37,FALSE)</f>
        <v>-0.02</v>
      </c>
      <c r="E7711" s="32">
        <f>VLOOKUP($J7705,ASBVs!$A$2:$AP$1041,29,FALSE)</f>
        <v>4.9400000000000004</v>
      </c>
      <c r="F7711" s="32">
        <f>VLOOKUP($J7705,ASBVs!$A$2:$AP$1041,23,FALSE)</f>
        <v>-0.31</v>
      </c>
      <c r="G7711" s="32">
        <f>VLOOKUP($J7705,ASBVs!$A$2:$AP$1041,25,FALSE)</f>
        <v>4.8600000000000003</v>
      </c>
      <c r="H7711" s="32">
        <f>VLOOKUP($J7705,ASBVs!$A$2:$AP$1041,27,FALSE)</f>
        <v>2.41</v>
      </c>
      <c r="I7711" s="86"/>
      <c r="J7711" s="86"/>
    </row>
    <row r="7712" spans="2:10" ht="12.6" customHeight="1" x14ac:dyDescent="0.3">
      <c r="B7712" s="33">
        <f>VLOOKUP($J7705,ASBVs!$A$2:$AP$1041,34,FALSE)</f>
        <v>41</v>
      </c>
      <c r="C7712" s="33">
        <f>VLOOKUP($J7705,ASBVs!$A$2:$AP$1041,36,FALSE)</f>
        <v>51</v>
      </c>
      <c r="D7712" s="33">
        <f>VLOOKUP($J7705,ASBVs!$A$2:$AP$1041,38,FALSE)</f>
        <v>34</v>
      </c>
      <c r="E7712" s="33">
        <f>VLOOKUP($J7705,ASBVs!$A$2:$AP$1041,30,FALSE)</f>
        <v>57</v>
      </c>
      <c r="F7712" s="33">
        <f>VLOOKUP($J7705,ASBVs!$A$2:$AP$1041,24,FALSE)</f>
        <v>51</v>
      </c>
      <c r="G7712" s="33">
        <f>VLOOKUP($J7705,ASBVs!$A$2:$AP$1041,26,FALSE)</f>
        <v>50</v>
      </c>
      <c r="H7712" s="33">
        <f>VLOOKUP($J7705,ASBVs!$A$2:$AP$1041,28,FALSE)</f>
        <v>53</v>
      </c>
      <c r="I7712" s="99">
        <f>VLOOKUP($J7705,ASBVs!$A$2:$AQ$1041,43,FALSE)</f>
        <v>10.220000000000001</v>
      </c>
      <c r="J7712" s="79"/>
    </row>
    <row r="7713" spans="2:10" ht="12.6" customHeight="1" x14ac:dyDescent="0.3">
      <c r="B7713" s="87" t="s">
        <v>2695</v>
      </c>
      <c r="C7713" s="88"/>
      <c r="D7713" s="89" t="s">
        <v>2699</v>
      </c>
      <c r="E7713" s="90"/>
      <c r="F7713" s="91" t="str">
        <f>VLOOKUP($J7705,ASBVs!$A$2:$F$1041,6,FALSE)</f>
        <v xml:space="preserve"> </v>
      </c>
      <c r="G7713" s="34" t="s">
        <v>2669</v>
      </c>
      <c r="H7713" s="35" t="str">
        <f>VLOOKUP($J7705,ASBVs!$A$2:$AU$1041,46,FALSE)</f>
        <v>2</v>
      </c>
      <c r="I7713" s="34" t="s">
        <v>2670</v>
      </c>
      <c r="J7713" s="35" t="str">
        <f>VLOOKUP($J7705,ASBVs!$A$2:$AU$1041,47,FALSE)</f>
        <v>2</v>
      </c>
    </row>
    <row r="7714" spans="2:10" ht="12.6" customHeight="1" x14ac:dyDescent="0.3">
      <c r="B7714" s="93">
        <f>VLOOKUP($J7705,ASBVs!$A$2:$AS$1041,45,FALSE)</f>
        <v>124.43</v>
      </c>
      <c r="C7714" s="94"/>
      <c r="D7714" s="93">
        <f>VLOOKUP($J7705,ASBVs!$A$2:$AS$1041,44,FALSE)</f>
        <v>163.22</v>
      </c>
      <c r="E7714" s="94"/>
      <c r="F7714" s="92"/>
      <c r="G7714" s="34" t="s">
        <v>2671</v>
      </c>
      <c r="H7714" s="35" t="str">
        <f>VLOOKUP($J7705,ASBVs!$A$2:$AW$1041,48,FALSE)</f>
        <v>3</v>
      </c>
      <c r="I7714" s="34" t="s">
        <v>2672</v>
      </c>
      <c r="J7714" s="35">
        <f>VLOOKUP($J7705,ASBVs!$A$2:$AW$1041,49,FALSE)</f>
        <v>3</v>
      </c>
    </row>
    <row r="7715" spans="2:10" ht="12.6" customHeight="1" x14ac:dyDescent="0.3">
      <c r="B7715" s="36" t="s">
        <v>2696</v>
      </c>
      <c r="C7715" s="95" t="str">
        <f>VLOOKUP($J7705,ASBVs!$A$2:$E$1041,5,FALSE)</f>
        <v xml:space="preserve">Individual </v>
      </c>
      <c r="D7715" s="96"/>
      <c r="E7715" s="97" t="s">
        <v>2697</v>
      </c>
      <c r="F7715" s="98"/>
      <c r="G7715" s="74"/>
      <c r="H7715" s="75"/>
      <c r="I7715" s="37" t="s">
        <v>2698</v>
      </c>
      <c r="J7715" s="38"/>
    </row>
    <row r="7717" spans="2:10" ht="12.6" customHeight="1" x14ac:dyDescent="0.3">
      <c r="B7717" s="76" t="s">
        <v>2692</v>
      </c>
      <c r="C7717" s="77"/>
      <c r="D7717" s="20" t="str">
        <f>VLOOKUP($J7717,ASBVs!$A$2:$B$1041,2,FALSE)</f>
        <v>223870</v>
      </c>
      <c r="E7717" s="21"/>
      <c r="F7717" s="22" t="str">
        <f>VLOOKUP($J7717,ASBVs!$A$2:$J$1041,10,FALSE)</f>
        <v>Twin</v>
      </c>
      <c r="G7717" s="78" t="str">
        <f>VLOOKUP($J7717,ASBVs!$A$2:$AX$1041,50,FALSE)</f>
        <v xml:space="preserve"> </v>
      </c>
      <c r="H7717" s="79"/>
      <c r="I7717" s="23" t="s">
        <v>2693</v>
      </c>
      <c r="J7717" s="24">
        <v>634</v>
      </c>
    </row>
    <row r="7718" spans="2:10" ht="12.6" customHeight="1" x14ac:dyDescent="0.3">
      <c r="B7718" s="25" t="s">
        <v>2694</v>
      </c>
      <c r="C7718" s="80" t="str">
        <f>VLOOKUP($J7717,ASBVs!$A$2:$H$1041,8,FALSE)</f>
        <v>196104</v>
      </c>
      <c r="D7718" s="80"/>
      <c r="E7718" s="81"/>
      <c r="F7718" s="26" t="s">
        <v>2639</v>
      </c>
      <c r="G7718" s="82">
        <f>VLOOKUP($J7717,ASBVs!$A$2:$I$1041,9,FALSE)</f>
        <v>44703</v>
      </c>
      <c r="H7718" s="83"/>
      <c r="I7718" s="83"/>
      <c r="J7718" s="84"/>
    </row>
    <row r="7719" spans="2:10" ht="12.6" customHeight="1" x14ac:dyDescent="0.3">
      <c r="B7719" s="27" t="s">
        <v>0</v>
      </c>
      <c r="C7719" s="28" t="s">
        <v>1</v>
      </c>
      <c r="D7719" s="28" t="s">
        <v>2</v>
      </c>
      <c r="E7719" s="28" t="s">
        <v>3</v>
      </c>
      <c r="F7719" s="27" t="s">
        <v>4</v>
      </c>
      <c r="G7719" s="28" t="s">
        <v>1093</v>
      </c>
      <c r="H7719" s="28" t="s">
        <v>1092</v>
      </c>
      <c r="I7719" s="28" t="s">
        <v>5</v>
      </c>
      <c r="J7719" s="28" t="s">
        <v>2652</v>
      </c>
    </row>
    <row r="7720" spans="2:10" ht="12.6" customHeight="1" x14ac:dyDescent="0.3">
      <c r="B7720" s="29">
        <f>VLOOKUP($J7717,ASBVs!$A$2:$AP$1041,11,FALSE)</f>
        <v>0.51</v>
      </c>
      <c r="C7720" s="29">
        <f>VLOOKUP($J7717,ASBVs!$A$2:$AP$1041,13,FALSE)</f>
        <v>9.43</v>
      </c>
      <c r="D7720" s="29">
        <f>VLOOKUP($J7717,ASBVs!$A$2:$AP$1041,15,FALSE)</f>
        <v>16.399999999999999</v>
      </c>
      <c r="E7720" s="29">
        <f>VLOOKUP($J7717,ASBVs!$A$2:$AP$1041,17,FALSE)</f>
        <v>-0.42</v>
      </c>
      <c r="F7720" s="29">
        <f>VLOOKUP($J7717,ASBVs!$A$2:$AP$1041,19,FALSE)</f>
        <v>1.71</v>
      </c>
      <c r="G7720" s="39">
        <f>VLOOKUP($J7717,ASBVs!$A$2:$AP$1041,41,FALSE)</f>
        <v>0.49</v>
      </c>
      <c r="H7720" s="39">
        <f>VLOOKUP($J7717,ASBVs!$A$2:$AP$1041,39,FALSE)</f>
        <v>0.25</v>
      </c>
      <c r="I7720" s="29">
        <f>VLOOKUP($J7717,ASBVs!$A$2:$AP$1041,21,FALSE)</f>
        <v>-0.44</v>
      </c>
      <c r="J7720" s="39">
        <f>VLOOKUP($J7717,ASBVs!$A$2:$AP$1041,31,FALSE)</f>
        <v>0.32</v>
      </c>
    </row>
    <row r="7721" spans="2:10" ht="12.6" customHeight="1" x14ac:dyDescent="0.3">
      <c r="B7721" s="29">
        <f>VLOOKUP($J7717,ASBVs!$A$2:$AP$1041,12,FALSE)</f>
        <v>66</v>
      </c>
      <c r="C7721" s="29">
        <f>VLOOKUP($J7717,ASBVs!$A$2:$AP$1041,14,FALSE)</f>
        <v>69</v>
      </c>
      <c r="D7721" s="29">
        <f>VLOOKUP($J7717,ASBVs!$A$2:$AP$1041,16,FALSE)</f>
        <v>62</v>
      </c>
      <c r="E7721" s="29">
        <f>VLOOKUP($J7717,ASBVs!$A$2:$AP$1041,18,FALSE)</f>
        <v>66</v>
      </c>
      <c r="F7721" s="29">
        <f>VLOOKUP($J7717,ASBVs!$A$2:$AP$1041,20,FALSE)</f>
        <v>66</v>
      </c>
      <c r="G7721" s="29">
        <f>VLOOKUP($J7717,ASBVs!$A$2:$AP$1041,42,FALSE)</f>
        <v>61</v>
      </c>
      <c r="H7721" s="29">
        <f>VLOOKUP($J7717,ASBVs!$A$2:$AP$1041,40,FALSE)</f>
        <v>51</v>
      </c>
      <c r="I7721" s="29">
        <f>VLOOKUP($J7717,ASBVs!$A$2:$AP$1041,22,FALSE)</f>
        <v>60</v>
      </c>
      <c r="J7721" s="29">
        <f>VLOOKUP($J7717,ASBVs!$A$2:$AP$1041,32,FALSE)</f>
        <v>59</v>
      </c>
    </row>
    <row r="7722" spans="2:10" ht="12.6" customHeight="1" x14ac:dyDescent="0.3">
      <c r="B7722" s="31" t="s">
        <v>1089</v>
      </c>
      <c r="C7722" s="27" t="s">
        <v>1090</v>
      </c>
      <c r="D7722" s="27" t="s">
        <v>1091</v>
      </c>
      <c r="E7722" s="27" t="s">
        <v>8</v>
      </c>
      <c r="F7722" s="27" t="s">
        <v>6</v>
      </c>
      <c r="G7722" s="27" t="s">
        <v>7</v>
      </c>
      <c r="H7722" s="27" t="s">
        <v>2638</v>
      </c>
      <c r="I7722" s="85" t="s">
        <v>2700</v>
      </c>
      <c r="J7722" s="86"/>
    </row>
    <row r="7723" spans="2:10" ht="12.6" customHeight="1" x14ac:dyDescent="0.3">
      <c r="B7723" s="30">
        <f>VLOOKUP($J7717,ASBVs!$A$2:$AP$1041,33,FALSE)</f>
        <v>0.03</v>
      </c>
      <c r="C7723" s="30">
        <f>VLOOKUP($J7717,ASBVs!$A$2:$AP$1041,35,FALSE)</f>
        <v>0.2</v>
      </c>
      <c r="D7723" s="30">
        <f>VLOOKUP($J7717,ASBVs!$A$2:$AP$1041,37,FALSE)</f>
        <v>0.03</v>
      </c>
      <c r="E7723" s="32">
        <f>VLOOKUP($J7717,ASBVs!$A$2:$AP$1041,29,FALSE)</f>
        <v>5.18</v>
      </c>
      <c r="F7723" s="32">
        <f>VLOOKUP($J7717,ASBVs!$A$2:$AP$1041,23,FALSE)</f>
        <v>-0.27</v>
      </c>
      <c r="G7723" s="32">
        <f>VLOOKUP($J7717,ASBVs!$A$2:$AP$1041,25,FALSE)</f>
        <v>4.24</v>
      </c>
      <c r="H7723" s="32">
        <f>VLOOKUP($J7717,ASBVs!$A$2:$AP$1041,27,FALSE)</f>
        <v>2.16</v>
      </c>
      <c r="I7723" s="86"/>
      <c r="J7723" s="86"/>
    </row>
    <row r="7724" spans="2:10" ht="12.6" customHeight="1" x14ac:dyDescent="0.3">
      <c r="B7724" s="33">
        <f>VLOOKUP($J7717,ASBVs!$A$2:$AP$1041,34,FALSE)</f>
        <v>45</v>
      </c>
      <c r="C7724" s="33">
        <f>VLOOKUP($J7717,ASBVs!$A$2:$AP$1041,36,FALSE)</f>
        <v>54</v>
      </c>
      <c r="D7724" s="33">
        <f>VLOOKUP($J7717,ASBVs!$A$2:$AP$1041,38,FALSE)</f>
        <v>38</v>
      </c>
      <c r="E7724" s="33">
        <f>VLOOKUP($J7717,ASBVs!$A$2:$AP$1041,30,FALSE)</f>
        <v>61</v>
      </c>
      <c r="F7724" s="33">
        <f>VLOOKUP($J7717,ASBVs!$A$2:$AP$1041,24,FALSE)</f>
        <v>51</v>
      </c>
      <c r="G7724" s="33">
        <f>VLOOKUP($J7717,ASBVs!$A$2:$AP$1041,26,FALSE)</f>
        <v>51</v>
      </c>
      <c r="H7724" s="33">
        <f>VLOOKUP($J7717,ASBVs!$A$2:$AP$1041,28,FALSE)</f>
        <v>53</v>
      </c>
      <c r="I7724" s="99">
        <f>VLOOKUP($J7717,ASBVs!$A$2:$AQ$1041,43,FALSE)</f>
        <v>8.99</v>
      </c>
      <c r="J7724" s="79"/>
    </row>
    <row r="7725" spans="2:10" ht="12.6" customHeight="1" x14ac:dyDescent="0.3">
      <c r="B7725" s="87" t="s">
        <v>2695</v>
      </c>
      <c r="C7725" s="88"/>
      <c r="D7725" s="89" t="s">
        <v>2699</v>
      </c>
      <c r="E7725" s="90"/>
      <c r="F7725" s="91" t="str">
        <f>VLOOKUP($J7717,ASBVs!$A$2:$F$1041,6,FALSE)</f>
        <v xml:space="preserve"> </v>
      </c>
      <c r="G7725" s="34" t="s">
        <v>2669</v>
      </c>
      <c r="H7725" s="35" t="str">
        <f>VLOOKUP($J7717,ASBVs!$A$2:$AU$1041,46,FALSE)</f>
        <v>1</v>
      </c>
      <c r="I7725" s="34" t="s">
        <v>2670</v>
      </c>
      <c r="J7725" s="35" t="str">
        <f>VLOOKUP($J7717,ASBVs!$A$2:$AU$1041,47,FALSE)</f>
        <v>1</v>
      </c>
    </row>
    <row r="7726" spans="2:10" ht="12.6" customHeight="1" x14ac:dyDescent="0.3">
      <c r="B7726" s="93">
        <f>VLOOKUP($J7717,ASBVs!$A$2:$AS$1041,45,FALSE)</f>
        <v>124.06</v>
      </c>
      <c r="C7726" s="94"/>
      <c r="D7726" s="93">
        <f>VLOOKUP($J7717,ASBVs!$A$2:$AS$1041,44,FALSE)</f>
        <v>162.12</v>
      </c>
      <c r="E7726" s="94"/>
      <c r="F7726" s="92"/>
      <c r="G7726" s="34" t="s">
        <v>2671</v>
      </c>
      <c r="H7726" s="35" t="str">
        <f>VLOOKUP($J7717,ASBVs!$A$2:$AW$1041,48,FALSE)</f>
        <v>2</v>
      </c>
      <c r="I7726" s="34" t="s">
        <v>2672</v>
      </c>
      <c r="J7726" s="35">
        <f>VLOOKUP($J7717,ASBVs!$A$2:$AW$1041,49,FALSE)</f>
        <v>3</v>
      </c>
    </row>
    <row r="7727" spans="2:10" ht="12.6" customHeight="1" x14ac:dyDescent="0.3">
      <c r="B7727" s="36" t="s">
        <v>2696</v>
      </c>
      <c r="C7727" s="95" t="str">
        <f>VLOOKUP($J7717,ASBVs!$A$2:$E$1041,5,FALSE)</f>
        <v xml:space="preserve">Individual </v>
      </c>
      <c r="D7727" s="96"/>
      <c r="E7727" s="97" t="s">
        <v>2697</v>
      </c>
      <c r="F7727" s="98"/>
      <c r="G7727" s="74"/>
      <c r="H7727" s="75"/>
      <c r="I7727" s="37" t="s">
        <v>2698</v>
      </c>
      <c r="J7727" s="38"/>
    </row>
    <row r="7729" spans="2:10" ht="12.6" customHeight="1" x14ac:dyDescent="0.3">
      <c r="B7729" s="76" t="s">
        <v>2692</v>
      </c>
      <c r="C7729" s="77"/>
      <c r="D7729" s="20" t="str">
        <f>VLOOKUP($J7729,ASBVs!$A$2:$B$1041,2,FALSE)</f>
        <v>225836</v>
      </c>
      <c r="E7729" s="21"/>
      <c r="F7729" s="22" t="str">
        <f>VLOOKUP($J7729,ASBVs!$A$2:$J$1041,10,FALSE)</f>
        <v>Twin</v>
      </c>
      <c r="G7729" s="78" t="str">
        <f>VLOOKUP($J7729,ASBVs!$A$2:$AX$1041,50,FALSE)</f>
        <v xml:space="preserve"> </v>
      </c>
      <c r="H7729" s="79"/>
      <c r="I7729" s="23" t="s">
        <v>2693</v>
      </c>
      <c r="J7729" s="24">
        <v>635</v>
      </c>
    </row>
    <row r="7730" spans="2:10" ht="12.6" customHeight="1" x14ac:dyDescent="0.3">
      <c r="B7730" s="25" t="s">
        <v>2694</v>
      </c>
      <c r="C7730" s="80" t="str">
        <f>VLOOKUP($J7729,ASBVs!$A$2:$H$1041,8,FALSE)</f>
        <v>193431</v>
      </c>
      <c r="D7730" s="80"/>
      <c r="E7730" s="81"/>
      <c r="F7730" s="26" t="s">
        <v>2639</v>
      </c>
      <c r="G7730" s="82">
        <f>VLOOKUP($J7729,ASBVs!$A$2:$I$1041,9,FALSE)</f>
        <v>44731</v>
      </c>
      <c r="H7730" s="83"/>
      <c r="I7730" s="83"/>
      <c r="J7730" s="84"/>
    </row>
    <row r="7731" spans="2:10" ht="12.6" customHeight="1" x14ac:dyDescent="0.3">
      <c r="B7731" s="27" t="s">
        <v>0</v>
      </c>
      <c r="C7731" s="28" t="s">
        <v>1</v>
      </c>
      <c r="D7731" s="28" t="s">
        <v>2</v>
      </c>
      <c r="E7731" s="28" t="s">
        <v>3</v>
      </c>
      <c r="F7731" s="27" t="s">
        <v>4</v>
      </c>
      <c r="G7731" s="28" t="s">
        <v>1093</v>
      </c>
      <c r="H7731" s="28" t="s">
        <v>1092</v>
      </c>
      <c r="I7731" s="28" t="s">
        <v>5</v>
      </c>
      <c r="J7731" s="28" t="s">
        <v>2652</v>
      </c>
    </row>
    <row r="7732" spans="2:10" ht="12.6" customHeight="1" x14ac:dyDescent="0.3">
      <c r="B7732" s="29">
        <f>VLOOKUP($J7729,ASBVs!$A$2:$AP$1041,11,FALSE)</f>
        <v>0.77</v>
      </c>
      <c r="C7732" s="29">
        <f>VLOOKUP($J7729,ASBVs!$A$2:$AP$1041,13,FALSE)</f>
        <v>11.91</v>
      </c>
      <c r="D7732" s="29">
        <f>VLOOKUP($J7729,ASBVs!$A$2:$AP$1041,15,FALSE)</f>
        <v>18.52</v>
      </c>
      <c r="E7732" s="29">
        <f>VLOOKUP($J7729,ASBVs!$A$2:$AP$1041,17,FALSE)</f>
        <v>-0.56000000000000005</v>
      </c>
      <c r="F7732" s="29">
        <f>VLOOKUP($J7729,ASBVs!$A$2:$AP$1041,19,FALSE)</f>
        <v>2.54</v>
      </c>
      <c r="G7732" s="39">
        <f>VLOOKUP($J7729,ASBVs!$A$2:$AP$1041,41,FALSE)</f>
        <v>0.34</v>
      </c>
      <c r="H7732" s="39">
        <f>VLOOKUP($J7729,ASBVs!$A$2:$AP$1041,39,FALSE)</f>
        <v>0.24</v>
      </c>
      <c r="I7732" s="29">
        <f>VLOOKUP($J7729,ASBVs!$A$2:$AP$1041,21,FALSE)</f>
        <v>1.42</v>
      </c>
      <c r="J7732" s="39">
        <f>VLOOKUP($J7729,ASBVs!$A$2:$AP$1041,31,FALSE)</f>
        <v>0.23</v>
      </c>
    </row>
    <row r="7733" spans="2:10" ht="12.6" customHeight="1" x14ac:dyDescent="0.3">
      <c r="B7733" s="29">
        <f>VLOOKUP($J7729,ASBVs!$A$2:$AP$1041,12,FALSE)</f>
        <v>68</v>
      </c>
      <c r="C7733" s="29">
        <f>VLOOKUP($J7729,ASBVs!$A$2:$AP$1041,14,FALSE)</f>
        <v>71</v>
      </c>
      <c r="D7733" s="29">
        <f>VLOOKUP($J7729,ASBVs!$A$2:$AP$1041,16,FALSE)</f>
        <v>64</v>
      </c>
      <c r="E7733" s="29">
        <f>VLOOKUP($J7729,ASBVs!$A$2:$AP$1041,18,FALSE)</f>
        <v>67</v>
      </c>
      <c r="F7733" s="29">
        <f>VLOOKUP($J7729,ASBVs!$A$2:$AP$1041,20,FALSE)</f>
        <v>66</v>
      </c>
      <c r="G7733" s="29">
        <f>VLOOKUP($J7729,ASBVs!$A$2:$AP$1041,42,FALSE)</f>
        <v>60</v>
      </c>
      <c r="H7733" s="29">
        <f>VLOOKUP($J7729,ASBVs!$A$2:$AP$1041,40,FALSE)</f>
        <v>52</v>
      </c>
      <c r="I7733" s="29">
        <f>VLOOKUP($J7729,ASBVs!$A$2:$AP$1041,22,FALSE)</f>
        <v>63</v>
      </c>
      <c r="J7733" s="29">
        <f>VLOOKUP($J7729,ASBVs!$A$2:$AP$1041,32,FALSE)</f>
        <v>58</v>
      </c>
    </row>
    <row r="7734" spans="2:10" ht="12.6" customHeight="1" x14ac:dyDescent="0.3">
      <c r="B7734" s="31" t="s">
        <v>1089</v>
      </c>
      <c r="C7734" s="27" t="s">
        <v>1090</v>
      </c>
      <c r="D7734" s="27" t="s">
        <v>1091</v>
      </c>
      <c r="E7734" s="27" t="s">
        <v>8</v>
      </c>
      <c r="F7734" s="27" t="s">
        <v>6</v>
      </c>
      <c r="G7734" s="27" t="s">
        <v>7</v>
      </c>
      <c r="H7734" s="27" t="s">
        <v>2638</v>
      </c>
      <c r="I7734" s="85" t="s">
        <v>2700</v>
      </c>
      <c r="J7734" s="86"/>
    </row>
    <row r="7735" spans="2:10" ht="12.6" customHeight="1" x14ac:dyDescent="0.3">
      <c r="B7735" s="30">
        <f>VLOOKUP($J7729,ASBVs!$A$2:$AP$1041,33,FALSE)</f>
        <v>0.03</v>
      </c>
      <c r="C7735" s="30">
        <f>VLOOKUP($J7729,ASBVs!$A$2:$AP$1041,35,FALSE)</f>
        <v>0.2</v>
      </c>
      <c r="D7735" s="30">
        <f>VLOOKUP($J7729,ASBVs!$A$2:$AP$1041,37,FALSE)</f>
        <v>0.02</v>
      </c>
      <c r="E7735" s="32">
        <f>VLOOKUP($J7729,ASBVs!$A$2:$AP$1041,29,FALSE)</f>
        <v>6.52</v>
      </c>
      <c r="F7735" s="32">
        <f>VLOOKUP($J7729,ASBVs!$A$2:$AP$1041,23,FALSE)</f>
        <v>-0.46</v>
      </c>
      <c r="G7735" s="32">
        <f>VLOOKUP($J7729,ASBVs!$A$2:$AP$1041,25,FALSE)</f>
        <v>6.56</v>
      </c>
      <c r="H7735" s="32">
        <f>VLOOKUP($J7729,ASBVs!$A$2:$AP$1041,27,FALSE)</f>
        <v>2.76</v>
      </c>
      <c r="I7735" s="86"/>
      <c r="J7735" s="86"/>
    </row>
    <row r="7736" spans="2:10" ht="12.6" customHeight="1" x14ac:dyDescent="0.3">
      <c r="B7736" s="33">
        <f>VLOOKUP($J7729,ASBVs!$A$2:$AP$1041,34,FALSE)</f>
        <v>46</v>
      </c>
      <c r="C7736" s="33">
        <f>VLOOKUP($J7729,ASBVs!$A$2:$AP$1041,36,FALSE)</f>
        <v>55</v>
      </c>
      <c r="D7736" s="33">
        <f>VLOOKUP($J7729,ASBVs!$A$2:$AP$1041,38,FALSE)</f>
        <v>40</v>
      </c>
      <c r="E7736" s="33">
        <f>VLOOKUP($J7729,ASBVs!$A$2:$AP$1041,30,FALSE)</f>
        <v>61</v>
      </c>
      <c r="F7736" s="33">
        <f>VLOOKUP($J7729,ASBVs!$A$2:$AP$1041,24,FALSE)</f>
        <v>53</v>
      </c>
      <c r="G7736" s="33">
        <f>VLOOKUP($J7729,ASBVs!$A$2:$AP$1041,26,FALSE)</f>
        <v>52</v>
      </c>
      <c r="H7736" s="33">
        <f>VLOOKUP($J7729,ASBVs!$A$2:$AP$1041,28,FALSE)</f>
        <v>55</v>
      </c>
      <c r="I7736" s="99">
        <f>VLOOKUP($J7729,ASBVs!$A$2:$AQ$1041,43,FALSE)</f>
        <v>13.33</v>
      </c>
      <c r="J7736" s="79"/>
    </row>
    <row r="7737" spans="2:10" ht="12.6" customHeight="1" x14ac:dyDescent="0.3">
      <c r="B7737" s="87" t="s">
        <v>2695</v>
      </c>
      <c r="C7737" s="88"/>
      <c r="D7737" s="89" t="s">
        <v>2699</v>
      </c>
      <c r="E7737" s="90"/>
      <c r="F7737" s="91" t="str">
        <f>VLOOKUP($J7729,ASBVs!$A$2:$F$1041,6,FALSE)</f>
        <v xml:space="preserve"> </v>
      </c>
      <c r="G7737" s="34" t="s">
        <v>2669</v>
      </c>
      <c r="H7737" s="35" t="str">
        <f>VLOOKUP($J7729,ASBVs!$A$2:$AU$1041,46,FALSE)</f>
        <v>2</v>
      </c>
      <c r="I7737" s="34" t="s">
        <v>2670</v>
      </c>
      <c r="J7737" s="35" t="str">
        <f>VLOOKUP($J7729,ASBVs!$A$2:$AU$1041,47,FALSE)</f>
        <v>2</v>
      </c>
    </row>
    <row r="7738" spans="2:10" ht="12.6" customHeight="1" x14ac:dyDescent="0.3">
      <c r="B7738" s="93">
        <f>VLOOKUP($J7729,ASBVs!$A$2:$AS$1041,45,FALSE)</f>
        <v>130.15</v>
      </c>
      <c r="C7738" s="94"/>
      <c r="D7738" s="93">
        <f>VLOOKUP($J7729,ASBVs!$A$2:$AS$1041,44,FALSE)</f>
        <v>171.01</v>
      </c>
      <c r="E7738" s="94"/>
      <c r="F7738" s="92"/>
      <c r="G7738" s="34" t="s">
        <v>2671</v>
      </c>
      <c r="H7738" s="35" t="str">
        <f>VLOOKUP($J7729,ASBVs!$A$2:$AW$1041,48,FALSE)</f>
        <v>3</v>
      </c>
      <c r="I7738" s="34" t="s">
        <v>2672</v>
      </c>
      <c r="J7738" s="35">
        <f>VLOOKUP($J7729,ASBVs!$A$2:$AW$1041,49,FALSE)</f>
        <v>4</v>
      </c>
    </row>
    <row r="7739" spans="2:10" ht="12.6" customHeight="1" x14ac:dyDescent="0.3">
      <c r="B7739" s="36" t="s">
        <v>2696</v>
      </c>
      <c r="C7739" s="95" t="str">
        <f>VLOOKUP($J7729,ASBVs!$A$2:$E$1041,5,FALSE)</f>
        <v xml:space="preserve">Individual </v>
      </c>
      <c r="D7739" s="96"/>
      <c r="E7739" s="97" t="s">
        <v>2697</v>
      </c>
      <c r="F7739" s="98"/>
      <c r="G7739" s="74"/>
      <c r="H7739" s="75"/>
      <c r="I7739" s="37" t="s">
        <v>2698</v>
      </c>
      <c r="J7739" s="38"/>
    </row>
    <row r="7741" spans="2:10" ht="12.6" customHeight="1" x14ac:dyDescent="0.3">
      <c r="B7741" s="76" t="s">
        <v>2692</v>
      </c>
      <c r="C7741" s="77"/>
      <c r="D7741" s="20" t="str">
        <f>VLOOKUP($J7741,ASBVs!$A$2:$B$1041,2,FALSE)</f>
        <v>223642</v>
      </c>
      <c r="E7741" s="21"/>
      <c r="F7741" s="22" t="str">
        <f>VLOOKUP($J7741,ASBVs!$A$2:$J$1041,10,FALSE)</f>
        <v>Twin</v>
      </c>
      <c r="G7741" s="78" t="str">
        <f>VLOOKUP($J7741,ASBVs!$A$2:$AX$1041,50,FALSE)</f>
        <v xml:space="preserve"> </v>
      </c>
      <c r="H7741" s="79"/>
      <c r="I7741" s="23" t="s">
        <v>2693</v>
      </c>
      <c r="J7741" s="24">
        <v>636</v>
      </c>
    </row>
    <row r="7742" spans="2:10" ht="12.6" customHeight="1" x14ac:dyDescent="0.3">
      <c r="B7742" s="25" t="s">
        <v>2694</v>
      </c>
      <c r="C7742" s="80" t="str">
        <f>VLOOKUP($J7741,ASBVs!$A$2:$H$1041,8,FALSE)</f>
        <v>218861</v>
      </c>
      <c r="D7742" s="80"/>
      <c r="E7742" s="81"/>
      <c r="F7742" s="26" t="s">
        <v>2639</v>
      </c>
      <c r="G7742" s="82">
        <f>VLOOKUP($J7741,ASBVs!$A$2:$I$1041,9,FALSE)</f>
        <v>44702</v>
      </c>
      <c r="H7742" s="83"/>
      <c r="I7742" s="83"/>
      <c r="J7742" s="84"/>
    </row>
    <row r="7743" spans="2:10" ht="12.6" customHeight="1" x14ac:dyDescent="0.3">
      <c r="B7743" s="27" t="s">
        <v>0</v>
      </c>
      <c r="C7743" s="28" t="s">
        <v>1</v>
      </c>
      <c r="D7743" s="28" t="s">
        <v>2</v>
      </c>
      <c r="E7743" s="28" t="s">
        <v>3</v>
      </c>
      <c r="F7743" s="27" t="s">
        <v>4</v>
      </c>
      <c r="G7743" s="28" t="s">
        <v>1093</v>
      </c>
      <c r="H7743" s="28" t="s">
        <v>1092</v>
      </c>
      <c r="I7743" s="28" t="s">
        <v>5</v>
      </c>
      <c r="J7743" s="28" t="s">
        <v>2652</v>
      </c>
    </row>
    <row r="7744" spans="2:10" ht="12.6" customHeight="1" x14ac:dyDescent="0.3">
      <c r="B7744" s="29">
        <f>VLOOKUP($J7741,ASBVs!$A$2:$AP$1041,11,FALSE)</f>
        <v>0.3</v>
      </c>
      <c r="C7744" s="29">
        <f>VLOOKUP($J7741,ASBVs!$A$2:$AP$1041,13,FALSE)</f>
        <v>5.77</v>
      </c>
      <c r="D7744" s="29">
        <f>VLOOKUP($J7741,ASBVs!$A$2:$AP$1041,15,FALSE)</f>
        <v>7.36</v>
      </c>
      <c r="E7744" s="29">
        <f>VLOOKUP($J7741,ASBVs!$A$2:$AP$1041,17,FALSE)</f>
        <v>0.25</v>
      </c>
      <c r="F7744" s="29">
        <f>VLOOKUP($J7741,ASBVs!$A$2:$AP$1041,19,FALSE)</f>
        <v>1.8</v>
      </c>
      <c r="G7744" s="39">
        <f>VLOOKUP($J7741,ASBVs!$A$2:$AP$1041,41,FALSE)</f>
        <v>0.51</v>
      </c>
      <c r="H7744" s="39">
        <f>VLOOKUP($J7741,ASBVs!$A$2:$AP$1041,39,FALSE)</f>
        <v>0.34</v>
      </c>
      <c r="I7744" s="29">
        <f>VLOOKUP($J7741,ASBVs!$A$2:$AP$1041,21,FALSE)</f>
        <v>0.4</v>
      </c>
      <c r="J7744" s="39">
        <f>VLOOKUP($J7741,ASBVs!$A$2:$AP$1041,31,FALSE)</f>
        <v>0.34</v>
      </c>
    </row>
    <row r="7745" spans="2:10" ht="12.6" customHeight="1" x14ac:dyDescent="0.3">
      <c r="B7745" s="29">
        <f>VLOOKUP($J7741,ASBVs!$A$2:$AP$1041,12,FALSE)</f>
        <v>65</v>
      </c>
      <c r="C7745" s="29">
        <f>VLOOKUP($J7741,ASBVs!$A$2:$AP$1041,14,FALSE)</f>
        <v>70</v>
      </c>
      <c r="D7745" s="29">
        <f>VLOOKUP($J7741,ASBVs!$A$2:$AP$1041,16,FALSE)</f>
        <v>62</v>
      </c>
      <c r="E7745" s="29">
        <f>VLOOKUP($J7741,ASBVs!$A$2:$AP$1041,18,FALSE)</f>
        <v>64</v>
      </c>
      <c r="F7745" s="29">
        <f>VLOOKUP($J7741,ASBVs!$A$2:$AP$1041,20,FALSE)</f>
        <v>64</v>
      </c>
      <c r="G7745" s="29">
        <f>VLOOKUP($J7741,ASBVs!$A$2:$AP$1041,42,FALSE)</f>
        <v>55</v>
      </c>
      <c r="H7745" s="29">
        <f>VLOOKUP($J7741,ASBVs!$A$2:$AP$1041,40,FALSE)</f>
        <v>50</v>
      </c>
      <c r="I7745" s="29">
        <f>VLOOKUP($J7741,ASBVs!$A$2:$AP$1041,22,FALSE)</f>
        <v>59</v>
      </c>
      <c r="J7745" s="29">
        <f>VLOOKUP($J7741,ASBVs!$A$2:$AP$1041,32,FALSE)</f>
        <v>53</v>
      </c>
    </row>
    <row r="7746" spans="2:10" ht="12.6" customHeight="1" x14ac:dyDescent="0.3">
      <c r="B7746" s="31" t="s">
        <v>1089</v>
      </c>
      <c r="C7746" s="27" t="s">
        <v>1090</v>
      </c>
      <c r="D7746" s="27" t="s">
        <v>1091</v>
      </c>
      <c r="E7746" s="27" t="s">
        <v>8</v>
      </c>
      <c r="F7746" s="27" t="s">
        <v>6</v>
      </c>
      <c r="G7746" s="27" t="s">
        <v>7</v>
      </c>
      <c r="H7746" s="27" t="s">
        <v>2638</v>
      </c>
      <c r="I7746" s="85" t="s">
        <v>2700</v>
      </c>
      <c r="J7746" s="86"/>
    </row>
    <row r="7747" spans="2:10" ht="12.6" customHeight="1" x14ac:dyDescent="0.3">
      <c r="B7747" s="30">
        <f>VLOOKUP($J7741,ASBVs!$A$2:$AP$1041,33,FALSE)</f>
        <v>7.0000000000000007E-2</v>
      </c>
      <c r="C7747" s="30">
        <f>VLOOKUP($J7741,ASBVs!$A$2:$AP$1041,35,FALSE)</f>
        <v>0.33</v>
      </c>
      <c r="D7747" s="30">
        <f>VLOOKUP($J7741,ASBVs!$A$2:$AP$1041,37,FALSE)</f>
        <v>1E-3</v>
      </c>
      <c r="E7747" s="32">
        <f>VLOOKUP($J7741,ASBVs!$A$2:$AP$1041,29,FALSE)</f>
        <v>3.91</v>
      </c>
      <c r="F7747" s="32">
        <f>VLOOKUP($J7741,ASBVs!$A$2:$AP$1041,23,FALSE)</f>
        <v>-0.36</v>
      </c>
      <c r="G7747" s="32">
        <f>VLOOKUP($J7741,ASBVs!$A$2:$AP$1041,25,FALSE)</f>
        <v>4.66</v>
      </c>
      <c r="H7747" s="32">
        <f>VLOOKUP($J7741,ASBVs!$A$2:$AP$1041,27,FALSE)</f>
        <v>1.37</v>
      </c>
      <c r="I7747" s="86"/>
      <c r="J7747" s="86"/>
    </row>
    <row r="7748" spans="2:10" ht="12.6" customHeight="1" x14ac:dyDescent="0.3">
      <c r="B7748" s="33">
        <f>VLOOKUP($J7741,ASBVs!$A$2:$AP$1041,34,FALSE)</f>
        <v>45</v>
      </c>
      <c r="C7748" s="33">
        <f>VLOOKUP($J7741,ASBVs!$A$2:$AP$1041,36,FALSE)</f>
        <v>53</v>
      </c>
      <c r="D7748" s="33">
        <f>VLOOKUP($J7741,ASBVs!$A$2:$AP$1041,38,FALSE)</f>
        <v>39</v>
      </c>
      <c r="E7748" s="33">
        <f>VLOOKUP($J7741,ASBVs!$A$2:$AP$1041,30,FALSE)</f>
        <v>59</v>
      </c>
      <c r="F7748" s="33">
        <f>VLOOKUP($J7741,ASBVs!$A$2:$AP$1041,24,FALSE)</f>
        <v>50</v>
      </c>
      <c r="G7748" s="33">
        <f>VLOOKUP($J7741,ASBVs!$A$2:$AP$1041,26,FALSE)</f>
        <v>49</v>
      </c>
      <c r="H7748" s="33">
        <f>VLOOKUP($J7741,ASBVs!$A$2:$AP$1041,28,FALSE)</f>
        <v>52</v>
      </c>
      <c r="I7748" s="99">
        <f>VLOOKUP($J7741,ASBVs!$A$2:$AQ$1041,43,FALSE)</f>
        <v>6.17</v>
      </c>
      <c r="J7748" s="79"/>
    </row>
    <row r="7749" spans="2:10" ht="12.6" customHeight="1" x14ac:dyDescent="0.3">
      <c r="B7749" s="87" t="s">
        <v>2695</v>
      </c>
      <c r="C7749" s="88"/>
      <c r="D7749" s="89" t="s">
        <v>2699</v>
      </c>
      <c r="E7749" s="90"/>
      <c r="F7749" s="91" t="str">
        <f>VLOOKUP($J7741,ASBVs!$A$2:$F$1041,6,FALSE)</f>
        <v xml:space="preserve"> </v>
      </c>
      <c r="G7749" s="34" t="s">
        <v>2669</v>
      </c>
      <c r="H7749" s="35" t="str">
        <f>VLOOKUP($J7741,ASBVs!$A$2:$AU$1041,46,FALSE)</f>
        <v>1</v>
      </c>
      <c r="I7749" s="34" t="s">
        <v>2670</v>
      </c>
      <c r="J7749" s="35" t="str">
        <f>VLOOKUP($J7741,ASBVs!$A$2:$AU$1041,47,FALSE)</f>
        <v>1</v>
      </c>
    </row>
    <row r="7750" spans="2:10" ht="12.6" customHeight="1" x14ac:dyDescent="0.3">
      <c r="B7750" s="93">
        <f>VLOOKUP($J7741,ASBVs!$A$2:$AS$1041,45,FALSE)</f>
        <v>126.76</v>
      </c>
      <c r="C7750" s="94"/>
      <c r="D7750" s="93">
        <f>VLOOKUP($J7741,ASBVs!$A$2:$AS$1041,44,FALSE)</f>
        <v>163.38</v>
      </c>
      <c r="E7750" s="94"/>
      <c r="F7750" s="92"/>
      <c r="G7750" s="34" t="s">
        <v>2671</v>
      </c>
      <c r="H7750" s="35" t="str">
        <f>VLOOKUP($J7741,ASBVs!$A$2:$AW$1041,48,FALSE)</f>
        <v>2</v>
      </c>
      <c r="I7750" s="34" t="s">
        <v>2672</v>
      </c>
      <c r="J7750" s="35">
        <f>VLOOKUP($J7741,ASBVs!$A$2:$AW$1041,49,FALSE)</f>
        <v>3</v>
      </c>
    </row>
    <row r="7751" spans="2:10" ht="12.6" customHeight="1" x14ac:dyDescent="0.3">
      <c r="B7751" s="36" t="s">
        <v>2696</v>
      </c>
      <c r="C7751" s="95" t="str">
        <f>VLOOKUP($J7741,ASBVs!$A$2:$E$1041,5,FALSE)</f>
        <v xml:space="preserve">Individual </v>
      </c>
      <c r="D7751" s="96"/>
      <c r="E7751" s="97" t="s">
        <v>2697</v>
      </c>
      <c r="F7751" s="98"/>
      <c r="G7751" s="74"/>
      <c r="H7751" s="75"/>
      <c r="I7751" s="37" t="s">
        <v>2698</v>
      </c>
      <c r="J7751" s="38"/>
    </row>
    <row r="7753" spans="2:10" ht="12.6" customHeight="1" x14ac:dyDescent="0.3">
      <c r="B7753" s="76" t="s">
        <v>2692</v>
      </c>
      <c r="C7753" s="77"/>
      <c r="D7753" s="20" t="str">
        <f>VLOOKUP($J7753,ASBVs!$A$2:$B$1041,2,FALSE)</f>
        <v>224406</v>
      </c>
      <c r="E7753" s="21"/>
      <c r="F7753" s="22" t="str">
        <f>VLOOKUP($J7753,ASBVs!$A$2:$J$1041,10,FALSE)</f>
        <v>Twin</v>
      </c>
      <c r="G7753" s="78" t="str">
        <f>VLOOKUP($J7753,ASBVs!$A$2:$AX$1041,50,FALSE)</f>
        <v xml:space="preserve"> </v>
      </c>
      <c r="H7753" s="79"/>
      <c r="I7753" s="23" t="s">
        <v>2693</v>
      </c>
      <c r="J7753" s="24">
        <v>637</v>
      </c>
    </row>
    <row r="7754" spans="2:10" ht="12.6" customHeight="1" x14ac:dyDescent="0.3">
      <c r="B7754" s="25" t="s">
        <v>2694</v>
      </c>
      <c r="C7754" s="80" t="str">
        <f>VLOOKUP($J7753,ASBVs!$A$2:$H$1041,8,FALSE)</f>
        <v>206691</v>
      </c>
      <c r="D7754" s="80"/>
      <c r="E7754" s="81"/>
      <c r="F7754" s="26" t="s">
        <v>2639</v>
      </c>
      <c r="G7754" s="82">
        <f>VLOOKUP($J7753,ASBVs!$A$2:$I$1041,9,FALSE)</f>
        <v>44708</v>
      </c>
      <c r="H7754" s="83"/>
      <c r="I7754" s="83"/>
      <c r="J7754" s="84"/>
    </row>
    <row r="7755" spans="2:10" ht="12.6" customHeight="1" x14ac:dyDescent="0.3">
      <c r="B7755" s="27" t="s">
        <v>0</v>
      </c>
      <c r="C7755" s="28" t="s">
        <v>1</v>
      </c>
      <c r="D7755" s="28" t="s">
        <v>2</v>
      </c>
      <c r="E7755" s="28" t="s">
        <v>3</v>
      </c>
      <c r="F7755" s="27" t="s">
        <v>4</v>
      </c>
      <c r="G7755" s="28" t="s">
        <v>1093</v>
      </c>
      <c r="H7755" s="28" t="s">
        <v>1092</v>
      </c>
      <c r="I7755" s="28" t="s">
        <v>5</v>
      </c>
      <c r="J7755" s="28" t="s">
        <v>2652</v>
      </c>
    </row>
    <row r="7756" spans="2:10" ht="12.6" customHeight="1" x14ac:dyDescent="0.3">
      <c r="B7756" s="29">
        <f>VLOOKUP($J7753,ASBVs!$A$2:$AP$1041,11,FALSE)</f>
        <v>0.46</v>
      </c>
      <c r="C7756" s="29">
        <f>VLOOKUP($J7753,ASBVs!$A$2:$AP$1041,13,FALSE)</f>
        <v>9.26</v>
      </c>
      <c r="D7756" s="29">
        <f>VLOOKUP($J7753,ASBVs!$A$2:$AP$1041,15,FALSE)</f>
        <v>14.35</v>
      </c>
      <c r="E7756" s="29">
        <f>VLOOKUP($J7753,ASBVs!$A$2:$AP$1041,17,FALSE)</f>
        <v>0.48</v>
      </c>
      <c r="F7756" s="29">
        <f>VLOOKUP($J7753,ASBVs!$A$2:$AP$1041,19,FALSE)</f>
        <v>1.79</v>
      </c>
      <c r="G7756" s="39">
        <f>VLOOKUP($J7753,ASBVs!$A$2:$AP$1041,41,FALSE)</f>
        <v>0.43</v>
      </c>
      <c r="H7756" s="39">
        <f>VLOOKUP($J7753,ASBVs!$A$2:$AP$1041,39,FALSE)</f>
        <v>0.23</v>
      </c>
      <c r="I7756" s="29">
        <f>VLOOKUP($J7753,ASBVs!$A$2:$AP$1041,21,FALSE)</f>
        <v>0.23</v>
      </c>
      <c r="J7756" s="39">
        <f>VLOOKUP($J7753,ASBVs!$A$2:$AP$1041,31,FALSE)</f>
        <v>0.28999999999999998</v>
      </c>
    </row>
    <row r="7757" spans="2:10" ht="12.6" customHeight="1" x14ac:dyDescent="0.3">
      <c r="B7757" s="29">
        <f>VLOOKUP($J7753,ASBVs!$A$2:$AP$1041,12,FALSE)</f>
        <v>66</v>
      </c>
      <c r="C7757" s="29">
        <f>VLOOKUP($J7753,ASBVs!$A$2:$AP$1041,14,FALSE)</f>
        <v>70</v>
      </c>
      <c r="D7757" s="29">
        <f>VLOOKUP($J7753,ASBVs!$A$2:$AP$1041,16,FALSE)</f>
        <v>58</v>
      </c>
      <c r="E7757" s="29">
        <f>VLOOKUP($J7753,ASBVs!$A$2:$AP$1041,18,FALSE)</f>
        <v>65</v>
      </c>
      <c r="F7757" s="29">
        <f>VLOOKUP($J7753,ASBVs!$A$2:$AP$1041,20,FALSE)</f>
        <v>65</v>
      </c>
      <c r="G7757" s="29">
        <f>VLOOKUP($J7753,ASBVs!$A$2:$AP$1041,42,FALSE)</f>
        <v>56</v>
      </c>
      <c r="H7757" s="29">
        <f>VLOOKUP($J7753,ASBVs!$A$2:$AP$1041,40,FALSE)</f>
        <v>48</v>
      </c>
      <c r="I7757" s="29">
        <f>VLOOKUP($J7753,ASBVs!$A$2:$AP$1041,22,FALSE)</f>
        <v>57</v>
      </c>
      <c r="J7757" s="29">
        <f>VLOOKUP($J7753,ASBVs!$A$2:$AP$1041,32,FALSE)</f>
        <v>54</v>
      </c>
    </row>
    <row r="7758" spans="2:10" ht="12.6" customHeight="1" x14ac:dyDescent="0.3">
      <c r="B7758" s="31" t="s">
        <v>1089</v>
      </c>
      <c r="C7758" s="27" t="s">
        <v>1090</v>
      </c>
      <c r="D7758" s="27" t="s">
        <v>1091</v>
      </c>
      <c r="E7758" s="27" t="s">
        <v>8</v>
      </c>
      <c r="F7758" s="27" t="s">
        <v>6</v>
      </c>
      <c r="G7758" s="27" t="s">
        <v>7</v>
      </c>
      <c r="H7758" s="27" t="s">
        <v>2638</v>
      </c>
      <c r="I7758" s="85" t="s">
        <v>2700</v>
      </c>
      <c r="J7758" s="86"/>
    </row>
    <row r="7759" spans="2:10" ht="12.6" customHeight="1" x14ac:dyDescent="0.3">
      <c r="B7759" s="30">
        <f>VLOOKUP($J7753,ASBVs!$A$2:$AP$1041,33,FALSE)</f>
        <v>0.03</v>
      </c>
      <c r="C7759" s="30">
        <f>VLOOKUP($J7753,ASBVs!$A$2:$AP$1041,35,FALSE)</f>
        <v>0.22</v>
      </c>
      <c r="D7759" s="30">
        <f>VLOOKUP($J7753,ASBVs!$A$2:$AP$1041,37,FALSE)</f>
        <v>0.01</v>
      </c>
      <c r="E7759" s="32">
        <f>VLOOKUP($J7753,ASBVs!$A$2:$AP$1041,29,FALSE)</f>
        <v>4.6500000000000004</v>
      </c>
      <c r="F7759" s="32">
        <f>VLOOKUP($J7753,ASBVs!$A$2:$AP$1041,23,FALSE)</f>
        <v>-0.22</v>
      </c>
      <c r="G7759" s="32">
        <f>VLOOKUP($J7753,ASBVs!$A$2:$AP$1041,25,FALSE)</f>
        <v>6.24</v>
      </c>
      <c r="H7759" s="32">
        <f>VLOOKUP($J7753,ASBVs!$A$2:$AP$1041,27,FALSE)</f>
        <v>2.4500000000000002</v>
      </c>
      <c r="I7759" s="86"/>
      <c r="J7759" s="86"/>
    </row>
    <row r="7760" spans="2:10" ht="12.6" customHeight="1" x14ac:dyDescent="0.3">
      <c r="B7760" s="33">
        <f>VLOOKUP($J7753,ASBVs!$A$2:$AP$1041,34,FALSE)</f>
        <v>43</v>
      </c>
      <c r="C7760" s="33">
        <f>VLOOKUP($J7753,ASBVs!$A$2:$AP$1041,36,FALSE)</f>
        <v>51</v>
      </c>
      <c r="D7760" s="33">
        <f>VLOOKUP($J7753,ASBVs!$A$2:$AP$1041,38,FALSE)</f>
        <v>37</v>
      </c>
      <c r="E7760" s="33">
        <f>VLOOKUP($J7753,ASBVs!$A$2:$AP$1041,30,FALSE)</f>
        <v>60</v>
      </c>
      <c r="F7760" s="33">
        <f>VLOOKUP($J7753,ASBVs!$A$2:$AP$1041,24,FALSE)</f>
        <v>48</v>
      </c>
      <c r="G7760" s="33">
        <f>VLOOKUP($J7753,ASBVs!$A$2:$AP$1041,26,FALSE)</f>
        <v>48</v>
      </c>
      <c r="H7760" s="33">
        <f>VLOOKUP($J7753,ASBVs!$A$2:$AP$1041,28,FALSE)</f>
        <v>52</v>
      </c>
      <c r="I7760" s="99">
        <f>VLOOKUP($J7753,ASBVs!$A$2:$AQ$1041,43,FALSE)</f>
        <v>9.49</v>
      </c>
      <c r="J7760" s="79"/>
    </row>
    <row r="7761" spans="2:10" ht="12.6" customHeight="1" x14ac:dyDescent="0.3">
      <c r="B7761" s="87" t="s">
        <v>2695</v>
      </c>
      <c r="C7761" s="88"/>
      <c r="D7761" s="89" t="s">
        <v>2699</v>
      </c>
      <c r="E7761" s="90"/>
      <c r="F7761" s="91" t="str">
        <f>VLOOKUP($J7753,ASBVs!$A$2:$F$1041,6,FALSE)</f>
        <v xml:space="preserve"> </v>
      </c>
      <c r="G7761" s="34" t="s">
        <v>2669</v>
      </c>
      <c r="H7761" s="35" t="str">
        <f>VLOOKUP($J7753,ASBVs!$A$2:$AU$1041,46,FALSE)</f>
        <v>2</v>
      </c>
      <c r="I7761" s="34" t="s">
        <v>2670</v>
      </c>
      <c r="J7761" s="35" t="str">
        <f>VLOOKUP($J7753,ASBVs!$A$2:$AU$1041,47,FALSE)</f>
        <v>1</v>
      </c>
    </row>
    <row r="7762" spans="2:10" ht="12.6" customHeight="1" x14ac:dyDescent="0.3">
      <c r="B7762" s="93">
        <f>VLOOKUP($J7753,ASBVs!$A$2:$AS$1041,45,FALSE)</f>
        <v>125.52</v>
      </c>
      <c r="C7762" s="94"/>
      <c r="D7762" s="93">
        <f>VLOOKUP($J7753,ASBVs!$A$2:$AS$1041,44,FALSE)</f>
        <v>163.47999999999999</v>
      </c>
      <c r="E7762" s="94"/>
      <c r="F7762" s="92"/>
      <c r="G7762" s="34" t="s">
        <v>2671</v>
      </c>
      <c r="H7762" s="35" t="str">
        <f>VLOOKUP($J7753,ASBVs!$A$2:$AW$1041,48,FALSE)</f>
        <v>2</v>
      </c>
      <c r="I7762" s="34" t="s">
        <v>2672</v>
      </c>
      <c r="J7762" s="35">
        <f>VLOOKUP($J7753,ASBVs!$A$2:$AW$1041,49,FALSE)</f>
        <v>3</v>
      </c>
    </row>
    <row r="7763" spans="2:10" ht="12.6" customHeight="1" x14ac:dyDescent="0.3">
      <c r="B7763" s="36" t="s">
        <v>2696</v>
      </c>
      <c r="C7763" s="95" t="str">
        <f>VLOOKUP($J7753,ASBVs!$A$2:$E$1041,5,FALSE)</f>
        <v xml:space="preserve">Individual </v>
      </c>
      <c r="D7763" s="96"/>
      <c r="E7763" s="97" t="s">
        <v>2697</v>
      </c>
      <c r="F7763" s="98"/>
      <c r="G7763" s="74"/>
      <c r="H7763" s="75"/>
      <c r="I7763" s="37" t="s">
        <v>2698</v>
      </c>
      <c r="J7763" s="38"/>
    </row>
    <row r="7765" spans="2:10" ht="12.6" customHeight="1" x14ac:dyDescent="0.3">
      <c r="B7765" s="76" t="s">
        <v>2692</v>
      </c>
      <c r="C7765" s="77"/>
      <c r="D7765" s="20" t="str">
        <f>VLOOKUP($J7765,ASBVs!$A$2:$B$1041,2,FALSE)</f>
        <v>226692</v>
      </c>
      <c r="E7765" s="21"/>
      <c r="F7765" s="22" t="str">
        <f>VLOOKUP($J7765,ASBVs!$A$2:$J$1041,10,FALSE)</f>
        <v>Twin</v>
      </c>
      <c r="G7765" s="78" t="str">
        <f>VLOOKUP($J7765,ASBVs!$A$2:$AX$1041,50,FALSE)</f>
        <v xml:space="preserve"> </v>
      </c>
      <c r="H7765" s="79"/>
      <c r="I7765" s="23" t="s">
        <v>2693</v>
      </c>
      <c r="J7765" s="24">
        <v>638</v>
      </c>
    </row>
    <row r="7766" spans="2:10" ht="12.6" customHeight="1" x14ac:dyDescent="0.3">
      <c r="B7766" s="25" t="s">
        <v>2694</v>
      </c>
      <c r="C7766" s="80" t="str">
        <f>VLOOKUP($J7765,ASBVs!$A$2:$H$1041,8,FALSE)</f>
        <v>205728</v>
      </c>
      <c r="D7766" s="80"/>
      <c r="E7766" s="81"/>
      <c r="F7766" s="26" t="s">
        <v>2639</v>
      </c>
      <c r="G7766" s="82">
        <f>VLOOKUP($J7765,ASBVs!$A$2:$I$1041,9,FALSE)</f>
        <v>44736</v>
      </c>
      <c r="H7766" s="83"/>
      <c r="I7766" s="83"/>
      <c r="J7766" s="84"/>
    </row>
    <row r="7767" spans="2:10" ht="12.6" customHeight="1" x14ac:dyDescent="0.3">
      <c r="B7767" s="27" t="s">
        <v>0</v>
      </c>
      <c r="C7767" s="28" t="s">
        <v>1</v>
      </c>
      <c r="D7767" s="28" t="s">
        <v>2</v>
      </c>
      <c r="E7767" s="28" t="s">
        <v>3</v>
      </c>
      <c r="F7767" s="27" t="s">
        <v>4</v>
      </c>
      <c r="G7767" s="28" t="s">
        <v>1093</v>
      </c>
      <c r="H7767" s="28" t="s">
        <v>1092</v>
      </c>
      <c r="I7767" s="28" t="s">
        <v>5</v>
      </c>
      <c r="J7767" s="28" t="s">
        <v>2652</v>
      </c>
    </row>
    <row r="7768" spans="2:10" ht="12.6" customHeight="1" x14ac:dyDescent="0.3">
      <c r="B7768" s="29">
        <f>VLOOKUP($J7765,ASBVs!$A$2:$AP$1041,11,FALSE)</f>
        <v>0.47</v>
      </c>
      <c r="C7768" s="29">
        <f>VLOOKUP($J7765,ASBVs!$A$2:$AP$1041,13,FALSE)</f>
        <v>9.66</v>
      </c>
      <c r="D7768" s="29">
        <f>VLOOKUP($J7765,ASBVs!$A$2:$AP$1041,15,FALSE)</f>
        <v>16.440000000000001</v>
      </c>
      <c r="E7768" s="29">
        <f>VLOOKUP($J7765,ASBVs!$A$2:$AP$1041,17,FALSE)</f>
        <v>0.74</v>
      </c>
      <c r="F7768" s="29">
        <f>VLOOKUP($J7765,ASBVs!$A$2:$AP$1041,19,FALSE)</f>
        <v>2.6</v>
      </c>
      <c r="G7768" s="39">
        <f>VLOOKUP($J7765,ASBVs!$A$2:$AP$1041,41,FALSE)</f>
        <v>0.52</v>
      </c>
      <c r="H7768" s="39">
        <f>VLOOKUP($J7765,ASBVs!$A$2:$AP$1041,39,FALSE)</f>
        <v>0.27</v>
      </c>
      <c r="I7768" s="29">
        <f>VLOOKUP($J7765,ASBVs!$A$2:$AP$1041,21,FALSE)</f>
        <v>0.34</v>
      </c>
      <c r="J7768" s="39">
        <f>VLOOKUP($J7765,ASBVs!$A$2:$AP$1041,31,FALSE)</f>
        <v>0.3</v>
      </c>
    </row>
    <row r="7769" spans="2:10" ht="12.6" customHeight="1" x14ac:dyDescent="0.3">
      <c r="B7769" s="29">
        <f>VLOOKUP($J7765,ASBVs!$A$2:$AP$1041,12,FALSE)</f>
        <v>64</v>
      </c>
      <c r="C7769" s="29">
        <f>VLOOKUP($J7765,ASBVs!$A$2:$AP$1041,14,FALSE)</f>
        <v>68</v>
      </c>
      <c r="D7769" s="29">
        <f>VLOOKUP($J7765,ASBVs!$A$2:$AP$1041,16,FALSE)</f>
        <v>55</v>
      </c>
      <c r="E7769" s="29">
        <f>VLOOKUP($J7765,ASBVs!$A$2:$AP$1041,18,FALSE)</f>
        <v>62</v>
      </c>
      <c r="F7769" s="29">
        <f>VLOOKUP($J7765,ASBVs!$A$2:$AP$1041,20,FALSE)</f>
        <v>63</v>
      </c>
      <c r="G7769" s="29">
        <f>VLOOKUP($J7765,ASBVs!$A$2:$AP$1041,42,FALSE)</f>
        <v>48</v>
      </c>
      <c r="H7769" s="29">
        <f>VLOOKUP($J7765,ASBVs!$A$2:$AP$1041,40,FALSE)</f>
        <v>41</v>
      </c>
      <c r="I7769" s="29">
        <f>VLOOKUP($J7765,ASBVs!$A$2:$AP$1041,22,FALSE)</f>
        <v>49</v>
      </c>
      <c r="J7769" s="29">
        <f>VLOOKUP($J7765,ASBVs!$A$2:$AP$1041,32,FALSE)</f>
        <v>46</v>
      </c>
    </row>
    <row r="7770" spans="2:10" ht="12.6" customHeight="1" x14ac:dyDescent="0.3">
      <c r="B7770" s="31" t="s">
        <v>1089</v>
      </c>
      <c r="C7770" s="27" t="s">
        <v>1090</v>
      </c>
      <c r="D7770" s="27" t="s">
        <v>1091</v>
      </c>
      <c r="E7770" s="27" t="s">
        <v>8</v>
      </c>
      <c r="F7770" s="27" t="s">
        <v>6</v>
      </c>
      <c r="G7770" s="27" t="s">
        <v>7</v>
      </c>
      <c r="H7770" s="27" t="s">
        <v>2638</v>
      </c>
      <c r="I7770" s="85" t="s">
        <v>2700</v>
      </c>
      <c r="J7770" s="86"/>
    </row>
    <row r="7771" spans="2:10" ht="12.6" customHeight="1" x14ac:dyDescent="0.3">
      <c r="B7771" s="30">
        <f>VLOOKUP($J7765,ASBVs!$A$2:$AP$1041,33,FALSE)</f>
        <v>0.05</v>
      </c>
      <c r="C7771" s="30">
        <f>VLOOKUP($J7765,ASBVs!$A$2:$AP$1041,35,FALSE)</f>
        <v>0.27</v>
      </c>
      <c r="D7771" s="30">
        <f>VLOOKUP($J7765,ASBVs!$A$2:$AP$1041,37,FALSE)</f>
        <v>1E-3</v>
      </c>
      <c r="E7771" s="32">
        <f>VLOOKUP($J7765,ASBVs!$A$2:$AP$1041,29,FALSE)</f>
        <v>4.16</v>
      </c>
      <c r="F7771" s="32">
        <f>VLOOKUP($J7765,ASBVs!$A$2:$AP$1041,23,FALSE)</f>
        <v>-0.4</v>
      </c>
      <c r="G7771" s="32">
        <f>VLOOKUP($J7765,ASBVs!$A$2:$AP$1041,25,FALSE)</f>
        <v>2.89</v>
      </c>
      <c r="H7771" s="32">
        <f>VLOOKUP($J7765,ASBVs!$A$2:$AP$1041,27,FALSE)</f>
        <v>2.84</v>
      </c>
      <c r="I7771" s="86"/>
      <c r="J7771" s="86"/>
    </row>
    <row r="7772" spans="2:10" ht="12.6" customHeight="1" x14ac:dyDescent="0.3">
      <c r="B7772" s="33">
        <f>VLOOKUP($J7765,ASBVs!$A$2:$AP$1041,34,FALSE)</f>
        <v>37</v>
      </c>
      <c r="C7772" s="33">
        <f>VLOOKUP($J7765,ASBVs!$A$2:$AP$1041,36,FALSE)</f>
        <v>44</v>
      </c>
      <c r="D7772" s="33">
        <f>VLOOKUP($J7765,ASBVs!$A$2:$AP$1041,38,FALSE)</f>
        <v>32</v>
      </c>
      <c r="E7772" s="33">
        <f>VLOOKUP($J7765,ASBVs!$A$2:$AP$1041,30,FALSE)</f>
        <v>57</v>
      </c>
      <c r="F7772" s="33">
        <f>VLOOKUP($J7765,ASBVs!$A$2:$AP$1041,24,FALSE)</f>
        <v>41</v>
      </c>
      <c r="G7772" s="33">
        <f>VLOOKUP($J7765,ASBVs!$A$2:$AP$1041,26,FALSE)</f>
        <v>42</v>
      </c>
      <c r="H7772" s="33">
        <f>VLOOKUP($J7765,ASBVs!$A$2:$AP$1041,28,FALSE)</f>
        <v>47</v>
      </c>
      <c r="I7772" s="99">
        <f>VLOOKUP($J7765,ASBVs!$A$2:$AQ$1041,43,FALSE)</f>
        <v>10</v>
      </c>
      <c r="J7772" s="79"/>
    </row>
    <row r="7773" spans="2:10" ht="12.6" customHeight="1" x14ac:dyDescent="0.3">
      <c r="B7773" s="87" t="s">
        <v>2695</v>
      </c>
      <c r="C7773" s="88"/>
      <c r="D7773" s="89" t="s">
        <v>2699</v>
      </c>
      <c r="E7773" s="90"/>
      <c r="F7773" s="91" t="str">
        <f>VLOOKUP($J7765,ASBVs!$A$2:$F$1041,6,FALSE)</f>
        <v xml:space="preserve"> </v>
      </c>
      <c r="G7773" s="34" t="s">
        <v>2669</v>
      </c>
      <c r="H7773" s="35" t="str">
        <f>VLOOKUP($J7765,ASBVs!$A$2:$AU$1041,46,FALSE)</f>
        <v>3</v>
      </c>
      <c r="I7773" s="34" t="s">
        <v>2670</v>
      </c>
      <c r="J7773" s="35" t="str">
        <f>VLOOKUP($J7765,ASBVs!$A$2:$AU$1041,47,FALSE)</f>
        <v>2</v>
      </c>
    </row>
    <row r="7774" spans="2:10" ht="12.6" customHeight="1" x14ac:dyDescent="0.3">
      <c r="B7774" s="93">
        <f>VLOOKUP($J7765,ASBVs!$A$2:$AS$1041,45,FALSE)</f>
        <v>125.43</v>
      </c>
      <c r="C7774" s="94"/>
      <c r="D7774" s="93">
        <f>VLOOKUP($J7765,ASBVs!$A$2:$AS$1041,44,FALSE)</f>
        <v>174.75</v>
      </c>
      <c r="E7774" s="94"/>
      <c r="F7774" s="92"/>
      <c r="G7774" s="34" t="s">
        <v>2671</v>
      </c>
      <c r="H7774" s="35" t="str">
        <f>VLOOKUP($J7765,ASBVs!$A$2:$AW$1041,48,FALSE)</f>
        <v>3</v>
      </c>
      <c r="I7774" s="34" t="s">
        <v>2672</v>
      </c>
      <c r="J7774" s="35">
        <f>VLOOKUP($J7765,ASBVs!$A$2:$AW$1041,49,FALSE)</f>
        <v>3</v>
      </c>
    </row>
    <row r="7775" spans="2:10" ht="12.6" customHeight="1" x14ac:dyDescent="0.3">
      <c r="B7775" s="36" t="s">
        <v>2696</v>
      </c>
      <c r="C7775" s="95" t="str">
        <f>VLOOKUP($J7765,ASBVs!$A$2:$E$1041,5,FALSE)</f>
        <v xml:space="preserve">Individual </v>
      </c>
      <c r="D7775" s="96"/>
      <c r="E7775" s="97" t="s">
        <v>2697</v>
      </c>
      <c r="F7775" s="98"/>
      <c r="G7775" s="74"/>
      <c r="H7775" s="75"/>
      <c r="I7775" s="37" t="s">
        <v>2698</v>
      </c>
      <c r="J7775" s="38"/>
    </row>
    <row r="7777" spans="2:10" ht="12.6" customHeight="1" x14ac:dyDescent="0.3">
      <c r="B7777" s="76" t="s">
        <v>2692</v>
      </c>
      <c r="C7777" s="77"/>
      <c r="D7777" s="20" t="str">
        <f>VLOOKUP($J7777,ASBVs!$A$2:$B$1041,2,FALSE)</f>
        <v>224405</v>
      </c>
      <c r="E7777" s="21"/>
      <c r="F7777" s="22" t="str">
        <f>VLOOKUP($J7777,ASBVs!$A$2:$J$1041,10,FALSE)</f>
        <v>Twin</v>
      </c>
      <c r="G7777" s="78" t="str">
        <f>VLOOKUP($J7777,ASBVs!$A$2:$AX$1041,50,FALSE)</f>
        <v xml:space="preserve"> </v>
      </c>
      <c r="H7777" s="79"/>
      <c r="I7777" s="23" t="s">
        <v>2693</v>
      </c>
      <c r="J7777" s="24">
        <v>639</v>
      </c>
    </row>
    <row r="7778" spans="2:10" ht="12.6" customHeight="1" x14ac:dyDescent="0.3">
      <c r="B7778" s="25" t="s">
        <v>2694</v>
      </c>
      <c r="C7778" s="80" t="str">
        <f>VLOOKUP($J7777,ASBVs!$A$2:$H$1041,8,FALSE)</f>
        <v>206691</v>
      </c>
      <c r="D7778" s="80"/>
      <c r="E7778" s="81"/>
      <c r="F7778" s="26" t="s">
        <v>2639</v>
      </c>
      <c r="G7778" s="82">
        <f>VLOOKUP($J7777,ASBVs!$A$2:$I$1041,9,FALSE)</f>
        <v>44708</v>
      </c>
      <c r="H7778" s="83"/>
      <c r="I7778" s="83"/>
      <c r="J7778" s="84"/>
    </row>
    <row r="7779" spans="2:10" ht="12.6" customHeight="1" x14ac:dyDescent="0.3">
      <c r="B7779" s="27" t="s">
        <v>0</v>
      </c>
      <c r="C7779" s="28" t="s">
        <v>1</v>
      </c>
      <c r="D7779" s="28" t="s">
        <v>2</v>
      </c>
      <c r="E7779" s="28" t="s">
        <v>3</v>
      </c>
      <c r="F7779" s="27" t="s">
        <v>4</v>
      </c>
      <c r="G7779" s="28" t="s">
        <v>1093</v>
      </c>
      <c r="H7779" s="28" t="s">
        <v>1092</v>
      </c>
      <c r="I7779" s="28" t="s">
        <v>5</v>
      </c>
      <c r="J7779" s="28" t="s">
        <v>2652</v>
      </c>
    </row>
    <row r="7780" spans="2:10" ht="12.6" customHeight="1" x14ac:dyDescent="0.3">
      <c r="B7780" s="29">
        <f>VLOOKUP($J7777,ASBVs!$A$2:$AP$1041,11,FALSE)</f>
        <v>0.43</v>
      </c>
      <c r="C7780" s="29">
        <f>VLOOKUP($J7777,ASBVs!$A$2:$AP$1041,13,FALSE)</f>
        <v>8.93</v>
      </c>
      <c r="D7780" s="29">
        <f>VLOOKUP($J7777,ASBVs!$A$2:$AP$1041,15,FALSE)</f>
        <v>13.87</v>
      </c>
      <c r="E7780" s="29">
        <f>VLOOKUP($J7777,ASBVs!$A$2:$AP$1041,17,FALSE)</f>
        <v>0.22</v>
      </c>
      <c r="F7780" s="29">
        <f>VLOOKUP($J7777,ASBVs!$A$2:$AP$1041,19,FALSE)</f>
        <v>1.78</v>
      </c>
      <c r="G7780" s="39">
        <f>VLOOKUP($J7777,ASBVs!$A$2:$AP$1041,41,FALSE)</f>
        <v>0.43</v>
      </c>
      <c r="H7780" s="39">
        <f>VLOOKUP($J7777,ASBVs!$A$2:$AP$1041,39,FALSE)</f>
        <v>0.23</v>
      </c>
      <c r="I7780" s="29">
        <f>VLOOKUP($J7777,ASBVs!$A$2:$AP$1041,21,FALSE)</f>
        <v>0.23</v>
      </c>
      <c r="J7780" s="39">
        <f>VLOOKUP($J7777,ASBVs!$A$2:$AP$1041,31,FALSE)</f>
        <v>0.28999999999999998</v>
      </c>
    </row>
    <row r="7781" spans="2:10" ht="12.6" customHeight="1" x14ac:dyDescent="0.3">
      <c r="B7781" s="29">
        <f>VLOOKUP($J7777,ASBVs!$A$2:$AP$1041,12,FALSE)</f>
        <v>66</v>
      </c>
      <c r="C7781" s="29">
        <f>VLOOKUP($J7777,ASBVs!$A$2:$AP$1041,14,FALSE)</f>
        <v>70</v>
      </c>
      <c r="D7781" s="29">
        <f>VLOOKUP($J7777,ASBVs!$A$2:$AP$1041,16,FALSE)</f>
        <v>58</v>
      </c>
      <c r="E7781" s="29">
        <f>VLOOKUP($J7777,ASBVs!$A$2:$AP$1041,18,FALSE)</f>
        <v>65</v>
      </c>
      <c r="F7781" s="29">
        <f>VLOOKUP($J7777,ASBVs!$A$2:$AP$1041,20,FALSE)</f>
        <v>65</v>
      </c>
      <c r="G7781" s="29">
        <f>VLOOKUP($J7777,ASBVs!$A$2:$AP$1041,42,FALSE)</f>
        <v>56</v>
      </c>
      <c r="H7781" s="29">
        <f>VLOOKUP($J7777,ASBVs!$A$2:$AP$1041,40,FALSE)</f>
        <v>48</v>
      </c>
      <c r="I7781" s="29">
        <f>VLOOKUP($J7777,ASBVs!$A$2:$AP$1041,22,FALSE)</f>
        <v>57</v>
      </c>
      <c r="J7781" s="29">
        <f>VLOOKUP($J7777,ASBVs!$A$2:$AP$1041,32,FALSE)</f>
        <v>54</v>
      </c>
    </row>
    <row r="7782" spans="2:10" ht="12.6" customHeight="1" x14ac:dyDescent="0.3">
      <c r="B7782" s="31" t="s">
        <v>1089</v>
      </c>
      <c r="C7782" s="27" t="s">
        <v>1090</v>
      </c>
      <c r="D7782" s="27" t="s">
        <v>1091</v>
      </c>
      <c r="E7782" s="27" t="s">
        <v>8</v>
      </c>
      <c r="F7782" s="27" t="s">
        <v>6</v>
      </c>
      <c r="G7782" s="27" t="s">
        <v>7</v>
      </c>
      <c r="H7782" s="27" t="s">
        <v>2638</v>
      </c>
      <c r="I7782" s="85" t="s">
        <v>2700</v>
      </c>
      <c r="J7782" s="86"/>
    </row>
    <row r="7783" spans="2:10" ht="12.6" customHeight="1" x14ac:dyDescent="0.3">
      <c r="B7783" s="30">
        <f>VLOOKUP($J7777,ASBVs!$A$2:$AP$1041,33,FALSE)</f>
        <v>0.03</v>
      </c>
      <c r="C7783" s="30">
        <f>VLOOKUP($J7777,ASBVs!$A$2:$AP$1041,35,FALSE)</f>
        <v>0.22</v>
      </c>
      <c r="D7783" s="30">
        <f>VLOOKUP($J7777,ASBVs!$A$2:$AP$1041,37,FALSE)</f>
        <v>0.01</v>
      </c>
      <c r="E7783" s="32">
        <f>VLOOKUP($J7777,ASBVs!$A$2:$AP$1041,29,FALSE)</f>
        <v>4.92</v>
      </c>
      <c r="F7783" s="32">
        <f>VLOOKUP($J7777,ASBVs!$A$2:$AP$1041,23,FALSE)</f>
        <v>-0.28000000000000003</v>
      </c>
      <c r="G7783" s="32">
        <f>VLOOKUP($J7777,ASBVs!$A$2:$AP$1041,25,FALSE)</f>
        <v>6.31</v>
      </c>
      <c r="H7783" s="32">
        <f>VLOOKUP($J7777,ASBVs!$A$2:$AP$1041,27,FALSE)</f>
        <v>2.4</v>
      </c>
      <c r="I7783" s="86"/>
      <c r="J7783" s="86"/>
    </row>
    <row r="7784" spans="2:10" ht="12.6" customHeight="1" x14ac:dyDescent="0.3">
      <c r="B7784" s="33">
        <f>VLOOKUP($J7777,ASBVs!$A$2:$AP$1041,34,FALSE)</f>
        <v>43</v>
      </c>
      <c r="C7784" s="33">
        <f>VLOOKUP($J7777,ASBVs!$A$2:$AP$1041,36,FALSE)</f>
        <v>51</v>
      </c>
      <c r="D7784" s="33">
        <f>VLOOKUP($J7777,ASBVs!$A$2:$AP$1041,38,FALSE)</f>
        <v>37</v>
      </c>
      <c r="E7784" s="33">
        <f>VLOOKUP($J7777,ASBVs!$A$2:$AP$1041,30,FALSE)</f>
        <v>60</v>
      </c>
      <c r="F7784" s="33">
        <f>VLOOKUP($J7777,ASBVs!$A$2:$AP$1041,24,FALSE)</f>
        <v>48</v>
      </c>
      <c r="G7784" s="33">
        <f>VLOOKUP($J7777,ASBVs!$A$2:$AP$1041,26,FALSE)</f>
        <v>48</v>
      </c>
      <c r="H7784" s="33">
        <f>VLOOKUP($J7777,ASBVs!$A$2:$AP$1041,28,FALSE)</f>
        <v>52</v>
      </c>
      <c r="I7784" s="99">
        <f>VLOOKUP($J7777,ASBVs!$A$2:$AQ$1041,43,FALSE)</f>
        <v>9.16</v>
      </c>
      <c r="J7784" s="79"/>
    </row>
    <row r="7785" spans="2:10" ht="12.6" customHeight="1" x14ac:dyDescent="0.3">
      <c r="B7785" s="87" t="s">
        <v>2695</v>
      </c>
      <c r="C7785" s="88"/>
      <c r="D7785" s="89" t="s">
        <v>2699</v>
      </c>
      <c r="E7785" s="90"/>
      <c r="F7785" s="91" t="str">
        <f>VLOOKUP($J7777,ASBVs!$A$2:$F$1041,6,FALSE)</f>
        <v xml:space="preserve"> </v>
      </c>
      <c r="G7785" s="34" t="s">
        <v>2669</v>
      </c>
      <c r="H7785" s="35" t="str">
        <f>VLOOKUP($J7777,ASBVs!$A$2:$AU$1041,46,FALSE)</f>
        <v>1</v>
      </c>
      <c r="I7785" s="34" t="s">
        <v>2670</v>
      </c>
      <c r="J7785" s="35" t="str">
        <f>VLOOKUP($J7777,ASBVs!$A$2:$AU$1041,47,FALSE)</f>
        <v>2</v>
      </c>
    </row>
    <row r="7786" spans="2:10" ht="12.6" customHeight="1" x14ac:dyDescent="0.3">
      <c r="B7786" s="93">
        <f>VLOOKUP($J7777,ASBVs!$A$2:$AS$1041,45,FALSE)</f>
        <v>124.84</v>
      </c>
      <c r="C7786" s="94"/>
      <c r="D7786" s="93">
        <f>VLOOKUP($J7777,ASBVs!$A$2:$AS$1041,44,FALSE)</f>
        <v>162.58000000000001</v>
      </c>
      <c r="E7786" s="94"/>
      <c r="F7786" s="92"/>
      <c r="G7786" s="34" t="s">
        <v>2671</v>
      </c>
      <c r="H7786" s="35" t="str">
        <f>VLOOKUP($J7777,ASBVs!$A$2:$AW$1041,48,FALSE)</f>
        <v>2</v>
      </c>
      <c r="I7786" s="34" t="s">
        <v>2672</v>
      </c>
      <c r="J7786" s="35">
        <f>VLOOKUP($J7777,ASBVs!$A$2:$AW$1041,49,FALSE)</f>
        <v>3</v>
      </c>
    </row>
    <row r="7787" spans="2:10" ht="12.6" customHeight="1" x14ac:dyDescent="0.3">
      <c r="B7787" s="36" t="s">
        <v>2696</v>
      </c>
      <c r="C7787" s="95" t="str">
        <f>VLOOKUP($J7777,ASBVs!$A$2:$E$1041,5,FALSE)</f>
        <v xml:space="preserve">Individual </v>
      </c>
      <c r="D7787" s="96"/>
      <c r="E7787" s="97" t="s">
        <v>2697</v>
      </c>
      <c r="F7787" s="98"/>
      <c r="G7787" s="74"/>
      <c r="H7787" s="75"/>
      <c r="I7787" s="37" t="s">
        <v>2698</v>
      </c>
      <c r="J7787" s="38"/>
    </row>
    <row r="7789" spans="2:10" ht="12.6" customHeight="1" x14ac:dyDescent="0.3">
      <c r="B7789" s="76" t="s">
        <v>2692</v>
      </c>
      <c r="C7789" s="77"/>
      <c r="D7789" s="20" t="str">
        <f>VLOOKUP($J7789,ASBVs!$A$2:$B$1041,2,FALSE)</f>
        <v>225359</v>
      </c>
      <c r="E7789" s="21"/>
      <c r="F7789" s="22" t="str">
        <f>VLOOKUP($J7789,ASBVs!$A$2:$J$1041,10,FALSE)</f>
        <v>Twin</v>
      </c>
      <c r="G7789" s="78" t="str">
        <f>VLOOKUP($J7789,ASBVs!$A$2:$AX$1041,50,FALSE)</f>
        <v xml:space="preserve"> </v>
      </c>
      <c r="H7789" s="79"/>
      <c r="I7789" s="23" t="s">
        <v>2693</v>
      </c>
      <c r="J7789" s="24">
        <v>640</v>
      </c>
    </row>
    <row r="7790" spans="2:10" ht="12.6" customHeight="1" x14ac:dyDescent="0.3">
      <c r="B7790" s="25" t="s">
        <v>2694</v>
      </c>
      <c r="C7790" s="80" t="str">
        <f>VLOOKUP($J7789,ASBVs!$A$2:$H$1041,8,FALSE)</f>
        <v>206691</v>
      </c>
      <c r="D7790" s="80"/>
      <c r="E7790" s="81"/>
      <c r="F7790" s="26" t="s">
        <v>2639</v>
      </c>
      <c r="G7790" s="82">
        <f>VLOOKUP($J7789,ASBVs!$A$2:$I$1041,9,FALSE)</f>
        <v>44724</v>
      </c>
      <c r="H7790" s="83"/>
      <c r="I7790" s="83"/>
      <c r="J7790" s="84"/>
    </row>
    <row r="7791" spans="2:10" ht="12.6" customHeight="1" x14ac:dyDescent="0.3">
      <c r="B7791" s="27" t="s">
        <v>0</v>
      </c>
      <c r="C7791" s="28" t="s">
        <v>1</v>
      </c>
      <c r="D7791" s="28" t="s">
        <v>2</v>
      </c>
      <c r="E7791" s="28" t="s">
        <v>3</v>
      </c>
      <c r="F7791" s="27" t="s">
        <v>4</v>
      </c>
      <c r="G7791" s="28" t="s">
        <v>1093</v>
      </c>
      <c r="H7791" s="28" t="s">
        <v>1092</v>
      </c>
      <c r="I7791" s="28" t="s">
        <v>5</v>
      </c>
      <c r="J7791" s="28" t="s">
        <v>2652</v>
      </c>
    </row>
    <row r="7792" spans="2:10" ht="12.6" customHeight="1" x14ac:dyDescent="0.3">
      <c r="B7792" s="29">
        <f>VLOOKUP($J7789,ASBVs!$A$2:$AP$1041,11,FALSE)</f>
        <v>0.57999999999999996</v>
      </c>
      <c r="C7792" s="29">
        <f>VLOOKUP($J7789,ASBVs!$A$2:$AP$1041,13,FALSE)</f>
        <v>11.75</v>
      </c>
      <c r="D7792" s="29">
        <f>VLOOKUP($J7789,ASBVs!$A$2:$AP$1041,15,FALSE)</f>
        <v>17.739999999999998</v>
      </c>
      <c r="E7792" s="29">
        <f>VLOOKUP($J7789,ASBVs!$A$2:$AP$1041,17,FALSE)</f>
        <v>0.04</v>
      </c>
      <c r="F7792" s="29">
        <f>VLOOKUP($J7789,ASBVs!$A$2:$AP$1041,19,FALSE)</f>
        <v>2.37</v>
      </c>
      <c r="G7792" s="39">
        <f>VLOOKUP($J7789,ASBVs!$A$2:$AP$1041,41,FALSE)</f>
        <v>0.41</v>
      </c>
      <c r="H7792" s="39">
        <f>VLOOKUP($J7789,ASBVs!$A$2:$AP$1041,39,FALSE)</f>
        <v>0.25</v>
      </c>
      <c r="I7792" s="29">
        <f>VLOOKUP($J7789,ASBVs!$A$2:$AP$1041,21,FALSE)</f>
        <v>1.2</v>
      </c>
      <c r="J7792" s="39">
        <f>VLOOKUP($J7789,ASBVs!$A$2:$AP$1041,31,FALSE)</f>
        <v>0.28999999999999998</v>
      </c>
    </row>
    <row r="7793" spans="2:10" ht="12.6" customHeight="1" x14ac:dyDescent="0.3">
      <c r="B7793" s="29">
        <f>VLOOKUP($J7789,ASBVs!$A$2:$AP$1041,12,FALSE)</f>
        <v>65</v>
      </c>
      <c r="C7793" s="29">
        <f>VLOOKUP($J7789,ASBVs!$A$2:$AP$1041,14,FALSE)</f>
        <v>69</v>
      </c>
      <c r="D7793" s="29">
        <f>VLOOKUP($J7789,ASBVs!$A$2:$AP$1041,16,FALSE)</f>
        <v>58</v>
      </c>
      <c r="E7793" s="29">
        <f>VLOOKUP($J7789,ASBVs!$A$2:$AP$1041,18,FALSE)</f>
        <v>65</v>
      </c>
      <c r="F7793" s="29">
        <f>VLOOKUP($J7789,ASBVs!$A$2:$AP$1041,20,FALSE)</f>
        <v>65</v>
      </c>
      <c r="G7793" s="29">
        <f>VLOOKUP($J7789,ASBVs!$A$2:$AP$1041,42,FALSE)</f>
        <v>55</v>
      </c>
      <c r="H7793" s="29">
        <f>VLOOKUP($J7789,ASBVs!$A$2:$AP$1041,40,FALSE)</f>
        <v>46</v>
      </c>
      <c r="I7793" s="29">
        <f>VLOOKUP($J7789,ASBVs!$A$2:$AP$1041,22,FALSE)</f>
        <v>55</v>
      </c>
      <c r="J7793" s="29">
        <f>VLOOKUP($J7789,ASBVs!$A$2:$AP$1041,32,FALSE)</f>
        <v>53</v>
      </c>
    </row>
    <row r="7794" spans="2:10" ht="12.6" customHeight="1" x14ac:dyDescent="0.3">
      <c r="B7794" s="31" t="s">
        <v>1089</v>
      </c>
      <c r="C7794" s="27" t="s">
        <v>1090</v>
      </c>
      <c r="D7794" s="27" t="s">
        <v>1091</v>
      </c>
      <c r="E7794" s="27" t="s">
        <v>8</v>
      </c>
      <c r="F7794" s="27" t="s">
        <v>6</v>
      </c>
      <c r="G7794" s="27" t="s">
        <v>7</v>
      </c>
      <c r="H7794" s="27" t="s">
        <v>2638</v>
      </c>
      <c r="I7794" s="85" t="s">
        <v>2700</v>
      </c>
      <c r="J7794" s="86"/>
    </row>
    <row r="7795" spans="2:10" ht="12.6" customHeight="1" x14ac:dyDescent="0.3">
      <c r="B7795" s="30">
        <f>VLOOKUP($J7789,ASBVs!$A$2:$AP$1041,33,FALSE)</f>
        <v>0.05</v>
      </c>
      <c r="C7795" s="30">
        <f>VLOOKUP($J7789,ASBVs!$A$2:$AP$1041,35,FALSE)</f>
        <v>0.22</v>
      </c>
      <c r="D7795" s="30">
        <f>VLOOKUP($J7789,ASBVs!$A$2:$AP$1041,37,FALSE)</f>
        <v>0.01</v>
      </c>
      <c r="E7795" s="32">
        <f>VLOOKUP($J7789,ASBVs!$A$2:$AP$1041,29,FALSE)</f>
        <v>6.16</v>
      </c>
      <c r="F7795" s="32">
        <f>VLOOKUP($J7789,ASBVs!$A$2:$AP$1041,23,FALSE)</f>
        <v>-1.03</v>
      </c>
      <c r="G7795" s="32">
        <f>VLOOKUP($J7789,ASBVs!$A$2:$AP$1041,25,FALSE)</f>
        <v>8.2100000000000009</v>
      </c>
      <c r="H7795" s="32">
        <f>VLOOKUP($J7789,ASBVs!$A$2:$AP$1041,27,FALSE)</f>
        <v>2.54</v>
      </c>
      <c r="I7795" s="86"/>
      <c r="J7795" s="86"/>
    </row>
    <row r="7796" spans="2:10" ht="12.6" customHeight="1" x14ac:dyDescent="0.3">
      <c r="B7796" s="33">
        <f>VLOOKUP($J7789,ASBVs!$A$2:$AP$1041,34,FALSE)</f>
        <v>40</v>
      </c>
      <c r="C7796" s="33">
        <f>VLOOKUP($J7789,ASBVs!$A$2:$AP$1041,36,FALSE)</f>
        <v>49</v>
      </c>
      <c r="D7796" s="33">
        <f>VLOOKUP($J7789,ASBVs!$A$2:$AP$1041,38,FALSE)</f>
        <v>34</v>
      </c>
      <c r="E7796" s="33">
        <f>VLOOKUP($J7789,ASBVs!$A$2:$AP$1041,30,FALSE)</f>
        <v>59</v>
      </c>
      <c r="F7796" s="33">
        <f>VLOOKUP($J7789,ASBVs!$A$2:$AP$1041,24,FALSE)</f>
        <v>46</v>
      </c>
      <c r="G7796" s="33">
        <f>VLOOKUP($J7789,ASBVs!$A$2:$AP$1041,26,FALSE)</f>
        <v>46</v>
      </c>
      <c r="H7796" s="33">
        <f>VLOOKUP($J7789,ASBVs!$A$2:$AP$1041,28,FALSE)</f>
        <v>50</v>
      </c>
      <c r="I7796" s="99">
        <f>VLOOKUP($J7789,ASBVs!$A$2:$AQ$1041,43,FALSE)</f>
        <v>12.95</v>
      </c>
      <c r="J7796" s="79"/>
    </row>
    <row r="7797" spans="2:10" ht="12.6" customHeight="1" x14ac:dyDescent="0.3">
      <c r="B7797" s="87" t="s">
        <v>2695</v>
      </c>
      <c r="C7797" s="88"/>
      <c r="D7797" s="89" t="s">
        <v>2699</v>
      </c>
      <c r="E7797" s="90"/>
      <c r="F7797" s="91" t="str">
        <f>VLOOKUP($J7789,ASBVs!$A$2:$F$1041,6,FALSE)</f>
        <v xml:space="preserve"> </v>
      </c>
      <c r="G7797" s="34" t="s">
        <v>2669</v>
      </c>
      <c r="H7797" s="35" t="str">
        <f>VLOOKUP($J7789,ASBVs!$A$2:$AU$1041,46,FALSE)</f>
        <v>2</v>
      </c>
      <c r="I7797" s="34" t="s">
        <v>2670</v>
      </c>
      <c r="J7797" s="35" t="str">
        <f>VLOOKUP($J7789,ASBVs!$A$2:$AU$1041,47,FALSE)</f>
        <v>1</v>
      </c>
    </row>
    <row r="7798" spans="2:10" ht="12.6" customHeight="1" x14ac:dyDescent="0.3">
      <c r="B7798" s="93">
        <f>VLOOKUP($J7789,ASBVs!$A$2:$AS$1041,45,FALSE)</f>
        <v>124.76</v>
      </c>
      <c r="C7798" s="94"/>
      <c r="D7798" s="93">
        <f>VLOOKUP($J7789,ASBVs!$A$2:$AS$1041,44,FALSE)</f>
        <v>177.2</v>
      </c>
      <c r="E7798" s="94"/>
      <c r="F7798" s="92"/>
      <c r="G7798" s="34" t="s">
        <v>2671</v>
      </c>
      <c r="H7798" s="35" t="str">
        <f>VLOOKUP($J7789,ASBVs!$A$2:$AW$1041,48,FALSE)</f>
        <v>3</v>
      </c>
      <c r="I7798" s="34" t="s">
        <v>2672</v>
      </c>
      <c r="J7798" s="35">
        <f>VLOOKUP($J7789,ASBVs!$A$2:$AW$1041,49,FALSE)</f>
        <v>2</v>
      </c>
    </row>
    <row r="7799" spans="2:10" ht="12.6" customHeight="1" x14ac:dyDescent="0.3">
      <c r="B7799" s="36" t="s">
        <v>2696</v>
      </c>
      <c r="C7799" s="95" t="str">
        <f>VLOOKUP($J7789,ASBVs!$A$2:$E$1041,5,FALSE)</f>
        <v xml:space="preserve">Individual </v>
      </c>
      <c r="D7799" s="96"/>
      <c r="E7799" s="97" t="s">
        <v>2697</v>
      </c>
      <c r="F7799" s="98"/>
      <c r="G7799" s="74"/>
      <c r="H7799" s="75"/>
      <c r="I7799" s="37" t="s">
        <v>2698</v>
      </c>
      <c r="J7799" s="38"/>
    </row>
    <row r="7801" spans="2:10" ht="12.6" customHeight="1" x14ac:dyDescent="0.3">
      <c r="B7801" s="76" t="s">
        <v>2692</v>
      </c>
      <c r="C7801" s="77"/>
      <c r="D7801" s="20" t="str">
        <f>VLOOKUP($J7801,ASBVs!$A$2:$B$1041,2,FALSE)</f>
        <v>224059</v>
      </c>
      <c r="E7801" s="21"/>
      <c r="F7801" s="22" t="str">
        <f>VLOOKUP($J7801,ASBVs!$A$2:$J$1041,10,FALSE)</f>
        <v>Twin</v>
      </c>
      <c r="G7801" s="78" t="str">
        <f>VLOOKUP($J7801,ASBVs!$A$2:$AX$1041,50,FALSE)</f>
        <v xml:space="preserve"> </v>
      </c>
      <c r="H7801" s="79"/>
      <c r="I7801" s="23" t="s">
        <v>2693</v>
      </c>
      <c r="J7801" s="24">
        <v>641</v>
      </c>
    </row>
    <row r="7802" spans="2:10" ht="12.6" customHeight="1" x14ac:dyDescent="0.3">
      <c r="B7802" s="25" t="s">
        <v>2694</v>
      </c>
      <c r="C7802" s="80" t="str">
        <f>VLOOKUP($J7801,ASBVs!$A$2:$H$1041,8,FALSE)</f>
        <v>214314</v>
      </c>
      <c r="D7802" s="80"/>
      <c r="E7802" s="81"/>
      <c r="F7802" s="26" t="s">
        <v>2639</v>
      </c>
      <c r="G7802" s="82">
        <f>VLOOKUP($J7801,ASBVs!$A$2:$I$1041,9,FALSE)</f>
        <v>44706</v>
      </c>
      <c r="H7802" s="83"/>
      <c r="I7802" s="83"/>
      <c r="J7802" s="84"/>
    </row>
    <row r="7803" spans="2:10" ht="12.6" customHeight="1" x14ac:dyDescent="0.3">
      <c r="B7803" s="27" t="s">
        <v>0</v>
      </c>
      <c r="C7803" s="28" t="s">
        <v>1</v>
      </c>
      <c r="D7803" s="28" t="s">
        <v>2</v>
      </c>
      <c r="E7803" s="28" t="s">
        <v>3</v>
      </c>
      <c r="F7803" s="27" t="s">
        <v>4</v>
      </c>
      <c r="G7803" s="28" t="s">
        <v>1093</v>
      </c>
      <c r="H7803" s="28" t="s">
        <v>1092</v>
      </c>
      <c r="I7803" s="28" t="s">
        <v>5</v>
      </c>
      <c r="J7803" s="28" t="s">
        <v>2652</v>
      </c>
    </row>
    <row r="7804" spans="2:10" ht="12.6" customHeight="1" x14ac:dyDescent="0.3">
      <c r="B7804" s="29">
        <f>VLOOKUP($J7801,ASBVs!$A$2:$AP$1041,11,FALSE)</f>
        <v>0.66</v>
      </c>
      <c r="C7804" s="29">
        <f>VLOOKUP($J7801,ASBVs!$A$2:$AP$1041,13,FALSE)</f>
        <v>9.9700000000000006</v>
      </c>
      <c r="D7804" s="29">
        <f>VLOOKUP($J7801,ASBVs!$A$2:$AP$1041,15,FALSE)</f>
        <v>15.15</v>
      </c>
      <c r="E7804" s="29">
        <f>VLOOKUP($J7801,ASBVs!$A$2:$AP$1041,17,FALSE)</f>
        <v>0.18</v>
      </c>
      <c r="F7804" s="29">
        <f>VLOOKUP($J7801,ASBVs!$A$2:$AP$1041,19,FALSE)</f>
        <v>2.23</v>
      </c>
      <c r="G7804" s="39">
        <f>VLOOKUP($J7801,ASBVs!$A$2:$AP$1041,41,FALSE)</f>
        <v>0.39</v>
      </c>
      <c r="H7804" s="39">
        <f>VLOOKUP($J7801,ASBVs!$A$2:$AP$1041,39,FALSE)</f>
        <v>0.21</v>
      </c>
      <c r="I7804" s="29">
        <f>VLOOKUP($J7801,ASBVs!$A$2:$AP$1041,21,FALSE)</f>
        <v>0.52</v>
      </c>
      <c r="J7804" s="39">
        <f>VLOOKUP($J7801,ASBVs!$A$2:$AP$1041,31,FALSE)</f>
        <v>0.25</v>
      </c>
    </row>
    <row r="7805" spans="2:10" ht="12.6" customHeight="1" x14ac:dyDescent="0.3">
      <c r="B7805" s="29">
        <f>VLOOKUP($J7801,ASBVs!$A$2:$AP$1041,12,FALSE)</f>
        <v>65</v>
      </c>
      <c r="C7805" s="29">
        <f>VLOOKUP($J7801,ASBVs!$A$2:$AP$1041,14,FALSE)</f>
        <v>69</v>
      </c>
      <c r="D7805" s="29">
        <f>VLOOKUP($J7801,ASBVs!$A$2:$AP$1041,16,FALSE)</f>
        <v>58</v>
      </c>
      <c r="E7805" s="29">
        <f>VLOOKUP($J7801,ASBVs!$A$2:$AP$1041,18,FALSE)</f>
        <v>62</v>
      </c>
      <c r="F7805" s="29">
        <f>VLOOKUP($J7801,ASBVs!$A$2:$AP$1041,20,FALSE)</f>
        <v>63</v>
      </c>
      <c r="G7805" s="29">
        <f>VLOOKUP($J7801,ASBVs!$A$2:$AP$1041,42,FALSE)</f>
        <v>49</v>
      </c>
      <c r="H7805" s="29">
        <f>VLOOKUP($J7801,ASBVs!$A$2:$AP$1041,40,FALSE)</f>
        <v>41</v>
      </c>
      <c r="I7805" s="29">
        <f>VLOOKUP($J7801,ASBVs!$A$2:$AP$1041,22,FALSE)</f>
        <v>52</v>
      </c>
      <c r="J7805" s="29">
        <f>VLOOKUP($J7801,ASBVs!$A$2:$AP$1041,32,FALSE)</f>
        <v>47</v>
      </c>
    </row>
    <row r="7806" spans="2:10" ht="12.6" customHeight="1" x14ac:dyDescent="0.3">
      <c r="B7806" s="31" t="s">
        <v>1089</v>
      </c>
      <c r="C7806" s="27" t="s">
        <v>1090</v>
      </c>
      <c r="D7806" s="27" t="s">
        <v>1091</v>
      </c>
      <c r="E7806" s="27" t="s">
        <v>8</v>
      </c>
      <c r="F7806" s="27" t="s">
        <v>6</v>
      </c>
      <c r="G7806" s="27" t="s">
        <v>7</v>
      </c>
      <c r="H7806" s="27" t="s">
        <v>2638</v>
      </c>
      <c r="I7806" s="85" t="s">
        <v>2700</v>
      </c>
      <c r="J7806" s="86"/>
    </row>
    <row r="7807" spans="2:10" ht="12.6" customHeight="1" x14ac:dyDescent="0.3">
      <c r="B7807" s="30">
        <f>VLOOKUP($J7801,ASBVs!$A$2:$AP$1041,33,FALSE)</f>
        <v>0.04</v>
      </c>
      <c r="C7807" s="30">
        <f>VLOOKUP($J7801,ASBVs!$A$2:$AP$1041,35,FALSE)</f>
        <v>0.21</v>
      </c>
      <c r="D7807" s="30">
        <f>VLOOKUP($J7801,ASBVs!$A$2:$AP$1041,37,FALSE)</f>
        <v>1E-3</v>
      </c>
      <c r="E7807" s="32">
        <f>VLOOKUP($J7801,ASBVs!$A$2:$AP$1041,29,FALSE)</f>
        <v>5.09</v>
      </c>
      <c r="F7807" s="32">
        <f>VLOOKUP($J7801,ASBVs!$A$2:$AP$1041,23,FALSE)</f>
        <v>-0.41</v>
      </c>
      <c r="G7807" s="32">
        <f>VLOOKUP($J7801,ASBVs!$A$2:$AP$1041,25,FALSE)</f>
        <v>4.6100000000000003</v>
      </c>
      <c r="H7807" s="32">
        <f>VLOOKUP($J7801,ASBVs!$A$2:$AP$1041,27,FALSE)</f>
        <v>2.42</v>
      </c>
      <c r="I7807" s="86"/>
      <c r="J7807" s="86"/>
    </row>
    <row r="7808" spans="2:10" ht="12.6" customHeight="1" x14ac:dyDescent="0.3">
      <c r="B7808" s="33">
        <f>VLOOKUP($J7801,ASBVs!$A$2:$AP$1041,34,FALSE)</f>
        <v>36</v>
      </c>
      <c r="C7808" s="33">
        <f>VLOOKUP($J7801,ASBVs!$A$2:$AP$1041,36,FALSE)</f>
        <v>44</v>
      </c>
      <c r="D7808" s="33">
        <f>VLOOKUP($J7801,ASBVs!$A$2:$AP$1041,38,FALSE)</f>
        <v>29</v>
      </c>
      <c r="E7808" s="33">
        <f>VLOOKUP($J7801,ASBVs!$A$2:$AP$1041,30,FALSE)</f>
        <v>58</v>
      </c>
      <c r="F7808" s="33">
        <f>VLOOKUP($J7801,ASBVs!$A$2:$AP$1041,24,FALSE)</f>
        <v>44</v>
      </c>
      <c r="G7808" s="33">
        <f>VLOOKUP($J7801,ASBVs!$A$2:$AP$1041,26,FALSE)</f>
        <v>43</v>
      </c>
      <c r="H7808" s="33">
        <f>VLOOKUP($J7801,ASBVs!$A$2:$AP$1041,28,FALSE)</f>
        <v>47</v>
      </c>
      <c r="I7808" s="99">
        <f>VLOOKUP($J7801,ASBVs!$A$2:$AQ$1041,43,FALSE)</f>
        <v>10.49</v>
      </c>
      <c r="J7808" s="79"/>
    </row>
    <row r="7809" spans="2:10" ht="12.6" customHeight="1" x14ac:dyDescent="0.3">
      <c r="B7809" s="87" t="s">
        <v>2695</v>
      </c>
      <c r="C7809" s="88"/>
      <c r="D7809" s="89" t="s">
        <v>2699</v>
      </c>
      <c r="E7809" s="90"/>
      <c r="F7809" s="91" t="str">
        <f>VLOOKUP($J7801,ASBVs!$A$2:$F$1041,6,FALSE)</f>
        <v xml:space="preserve"> </v>
      </c>
      <c r="G7809" s="34" t="s">
        <v>2669</v>
      </c>
      <c r="H7809" s="35" t="str">
        <f>VLOOKUP($J7801,ASBVs!$A$2:$AU$1041,46,FALSE)</f>
        <v>1</v>
      </c>
      <c r="I7809" s="34" t="s">
        <v>2670</v>
      </c>
      <c r="J7809" s="35" t="str">
        <f>VLOOKUP($J7801,ASBVs!$A$2:$AU$1041,47,FALSE)</f>
        <v>1</v>
      </c>
    </row>
    <row r="7810" spans="2:10" ht="12.6" customHeight="1" x14ac:dyDescent="0.3">
      <c r="B7810" s="93">
        <f>VLOOKUP($J7801,ASBVs!$A$2:$AS$1041,45,FALSE)</f>
        <v>124.71</v>
      </c>
      <c r="C7810" s="94"/>
      <c r="D7810" s="93">
        <f>VLOOKUP($J7801,ASBVs!$A$2:$AS$1041,44,FALSE)</f>
        <v>166.71</v>
      </c>
      <c r="E7810" s="94"/>
      <c r="F7810" s="92"/>
      <c r="G7810" s="34" t="s">
        <v>2671</v>
      </c>
      <c r="H7810" s="35" t="str">
        <f>VLOOKUP($J7801,ASBVs!$A$2:$AW$1041,48,FALSE)</f>
        <v>2</v>
      </c>
      <c r="I7810" s="34" t="s">
        <v>2672</v>
      </c>
      <c r="J7810" s="35">
        <f>VLOOKUP($J7801,ASBVs!$A$2:$AW$1041,49,FALSE)</f>
        <v>3</v>
      </c>
    </row>
    <row r="7811" spans="2:10" ht="12.6" customHeight="1" x14ac:dyDescent="0.3">
      <c r="B7811" s="36" t="s">
        <v>2696</v>
      </c>
      <c r="C7811" s="95" t="str">
        <f>VLOOKUP($J7801,ASBVs!$A$2:$E$1041,5,FALSE)</f>
        <v xml:space="preserve">Individual </v>
      </c>
      <c r="D7811" s="96"/>
      <c r="E7811" s="97" t="s">
        <v>2697</v>
      </c>
      <c r="F7811" s="98"/>
      <c r="G7811" s="74"/>
      <c r="H7811" s="75"/>
      <c r="I7811" s="37" t="s">
        <v>2698</v>
      </c>
      <c r="J7811" s="38"/>
    </row>
    <row r="7813" spans="2:10" ht="12.6" customHeight="1" x14ac:dyDescent="0.3">
      <c r="B7813" s="76" t="s">
        <v>2692</v>
      </c>
      <c r="C7813" s="77"/>
      <c r="D7813" s="20" t="str">
        <f>VLOOKUP($J7813,ASBVs!$A$2:$B$1041,2,FALSE)</f>
        <v>223500</v>
      </c>
      <c r="E7813" s="21"/>
      <c r="F7813" s="22" t="str">
        <f>VLOOKUP($J7813,ASBVs!$A$2:$J$1041,10,FALSE)</f>
        <v>Twin</v>
      </c>
      <c r="G7813" s="78" t="str">
        <f>VLOOKUP($J7813,ASBVs!$A$2:$AX$1041,50,FALSE)</f>
        <v>«««««</v>
      </c>
      <c r="H7813" s="79"/>
      <c r="I7813" s="23" t="s">
        <v>2693</v>
      </c>
      <c r="J7813" s="24">
        <v>642</v>
      </c>
    </row>
    <row r="7814" spans="2:10" ht="12.6" customHeight="1" x14ac:dyDescent="0.3">
      <c r="B7814" s="25" t="s">
        <v>2694</v>
      </c>
      <c r="C7814" s="80" t="str">
        <f>VLOOKUP($J7813,ASBVs!$A$2:$H$1041,8,FALSE)</f>
        <v>193431</v>
      </c>
      <c r="D7814" s="80"/>
      <c r="E7814" s="81"/>
      <c r="F7814" s="26" t="s">
        <v>2639</v>
      </c>
      <c r="G7814" s="82">
        <f>VLOOKUP($J7813,ASBVs!$A$2:$I$1041,9,FALSE)</f>
        <v>44699</v>
      </c>
      <c r="H7814" s="83"/>
      <c r="I7814" s="83"/>
      <c r="J7814" s="84"/>
    </row>
    <row r="7815" spans="2:10" ht="12.6" customHeight="1" x14ac:dyDescent="0.3">
      <c r="B7815" s="27" t="s">
        <v>0</v>
      </c>
      <c r="C7815" s="28" t="s">
        <v>1</v>
      </c>
      <c r="D7815" s="28" t="s">
        <v>2</v>
      </c>
      <c r="E7815" s="28" t="s">
        <v>3</v>
      </c>
      <c r="F7815" s="27" t="s">
        <v>4</v>
      </c>
      <c r="G7815" s="28" t="s">
        <v>1093</v>
      </c>
      <c r="H7815" s="28" t="s">
        <v>1092</v>
      </c>
      <c r="I7815" s="28" t="s">
        <v>5</v>
      </c>
      <c r="J7815" s="28" t="s">
        <v>2652</v>
      </c>
    </row>
    <row r="7816" spans="2:10" ht="12.6" customHeight="1" x14ac:dyDescent="0.3">
      <c r="B7816" s="29">
        <f>VLOOKUP($J7813,ASBVs!$A$2:$AP$1041,11,FALSE)</f>
        <v>0.54</v>
      </c>
      <c r="C7816" s="29">
        <f>VLOOKUP($J7813,ASBVs!$A$2:$AP$1041,13,FALSE)</f>
        <v>8.02</v>
      </c>
      <c r="D7816" s="29">
        <f>VLOOKUP($J7813,ASBVs!$A$2:$AP$1041,15,FALSE)</f>
        <v>14.7</v>
      </c>
      <c r="E7816" s="29">
        <f>VLOOKUP($J7813,ASBVs!$A$2:$AP$1041,17,FALSE)</f>
        <v>0.21</v>
      </c>
      <c r="F7816" s="29">
        <f>VLOOKUP($J7813,ASBVs!$A$2:$AP$1041,19,FALSE)</f>
        <v>1.66</v>
      </c>
      <c r="G7816" s="39">
        <f>VLOOKUP($J7813,ASBVs!$A$2:$AP$1041,41,FALSE)</f>
        <v>0.35</v>
      </c>
      <c r="H7816" s="39">
        <f>VLOOKUP($J7813,ASBVs!$A$2:$AP$1041,39,FALSE)</f>
        <v>0.25</v>
      </c>
      <c r="I7816" s="29">
        <f>VLOOKUP($J7813,ASBVs!$A$2:$AP$1041,21,FALSE)</f>
        <v>0.8</v>
      </c>
      <c r="J7816" s="39">
        <f>VLOOKUP($J7813,ASBVs!$A$2:$AP$1041,31,FALSE)</f>
        <v>0.25</v>
      </c>
    </row>
    <row r="7817" spans="2:10" ht="12.6" customHeight="1" x14ac:dyDescent="0.3">
      <c r="B7817" s="29">
        <f>VLOOKUP($J7813,ASBVs!$A$2:$AP$1041,12,FALSE)</f>
        <v>68</v>
      </c>
      <c r="C7817" s="29">
        <f>VLOOKUP($J7813,ASBVs!$A$2:$AP$1041,14,FALSE)</f>
        <v>71</v>
      </c>
      <c r="D7817" s="29">
        <f>VLOOKUP($J7813,ASBVs!$A$2:$AP$1041,16,FALSE)</f>
        <v>64</v>
      </c>
      <c r="E7817" s="29">
        <f>VLOOKUP($J7813,ASBVs!$A$2:$AP$1041,18,FALSE)</f>
        <v>67</v>
      </c>
      <c r="F7817" s="29">
        <f>VLOOKUP($J7813,ASBVs!$A$2:$AP$1041,20,FALSE)</f>
        <v>67</v>
      </c>
      <c r="G7817" s="29">
        <f>VLOOKUP($J7813,ASBVs!$A$2:$AP$1041,42,FALSE)</f>
        <v>59</v>
      </c>
      <c r="H7817" s="29">
        <f>VLOOKUP($J7813,ASBVs!$A$2:$AP$1041,40,FALSE)</f>
        <v>52</v>
      </c>
      <c r="I7817" s="29">
        <f>VLOOKUP($J7813,ASBVs!$A$2:$AP$1041,22,FALSE)</f>
        <v>64</v>
      </c>
      <c r="J7817" s="29">
        <f>VLOOKUP($J7813,ASBVs!$A$2:$AP$1041,32,FALSE)</f>
        <v>57</v>
      </c>
    </row>
    <row r="7818" spans="2:10" ht="12.6" customHeight="1" x14ac:dyDescent="0.3">
      <c r="B7818" s="31" t="s">
        <v>1089</v>
      </c>
      <c r="C7818" s="27" t="s">
        <v>1090</v>
      </c>
      <c r="D7818" s="27" t="s">
        <v>1091</v>
      </c>
      <c r="E7818" s="27" t="s">
        <v>8</v>
      </c>
      <c r="F7818" s="27" t="s">
        <v>6</v>
      </c>
      <c r="G7818" s="27" t="s">
        <v>7</v>
      </c>
      <c r="H7818" s="27" t="s">
        <v>2638</v>
      </c>
      <c r="I7818" s="85" t="s">
        <v>2700</v>
      </c>
      <c r="J7818" s="86"/>
    </row>
    <row r="7819" spans="2:10" ht="12.6" customHeight="1" x14ac:dyDescent="0.3">
      <c r="B7819" s="30">
        <f>VLOOKUP($J7813,ASBVs!$A$2:$AP$1041,33,FALSE)</f>
        <v>0.05</v>
      </c>
      <c r="C7819" s="30">
        <f>VLOOKUP($J7813,ASBVs!$A$2:$AP$1041,35,FALSE)</f>
        <v>0.22</v>
      </c>
      <c r="D7819" s="30">
        <f>VLOOKUP($J7813,ASBVs!$A$2:$AP$1041,37,FALSE)</f>
        <v>0.01</v>
      </c>
      <c r="E7819" s="32">
        <f>VLOOKUP($J7813,ASBVs!$A$2:$AP$1041,29,FALSE)</f>
        <v>3.75</v>
      </c>
      <c r="F7819" s="32">
        <f>VLOOKUP($J7813,ASBVs!$A$2:$AP$1041,23,FALSE)</f>
        <v>-0.05</v>
      </c>
      <c r="G7819" s="32">
        <f>VLOOKUP($J7813,ASBVs!$A$2:$AP$1041,25,FALSE)</f>
        <v>4</v>
      </c>
      <c r="H7819" s="32">
        <f>VLOOKUP($J7813,ASBVs!$A$2:$AP$1041,27,FALSE)</f>
        <v>1.48</v>
      </c>
      <c r="I7819" s="86"/>
      <c r="J7819" s="86"/>
    </row>
    <row r="7820" spans="2:10" ht="12.6" customHeight="1" x14ac:dyDescent="0.3">
      <c r="B7820" s="33">
        <f>VLOOKUP($J7813,ASBVs!$A$2:$AP$1041,34,FALSE)</f>
        <v>47</v>
      </c>
      <c r="C7820" s="33">
        <f>VLOOKUP($J7813,ASBVs!$A$2:$AP$1041,36,FALSE)</f>
        <v>55</v>
      </c>
      <c r="D7820" s="33">
        <f>VLOOKUP($J7813,ASBVs!$A$2:$AP$1041,38,FALSE)</f>
        <v>41</v>
      </c>
      <c r="E7820" s="33">
        <f>VLOOKUP($J7813,ASBVs!$A$2:$AP$1041,30,FALSE)</f>
        <v>62</v>
      </c>
      <c r="F7820" s="33">
        <f>VLOOKUP($J7813,ASBVs!$A$2:$AP$1041,24,FALSE)</f>
        <v>52</v>
      </c>
      <c r="G7820" s="33">
        <f>VLOOKUP($J7813,ASBVs!$A$2:$AP$1041,26,FALSE)</f>
        <v>52</v>
      </c>
      <c r="H7820" s="33">
        <f>VLOOKUP($J7813,ASBVs!$A$2:$AP$1041,28,FALSE)</f>
        <v>55</v>
      </c>
      <c r="I7820" s="99">
        <f>VLOOKUP($J7813,ASBVs!$A$2:$AQ$1041,43,FALSE)</f>
        <v>8.82</v>
      </c>
      <c r="J7820" s="79"/>
    </row>
    <row r="7821" spans="2:10" ht="12.6" customHeight="1" x14ac:dyDescent="0.3">
      <c r="B7821" s="87" t="s">
        <v>2695</v>
      </c>
      <c r="C7821" s="88"/>
      <c r="D7821" s="89" t="s">
        <v>2699</v>
      </c>
      <c r="E7821" s="90"/>
      <c r="F7821" s="91" t="str">
        <f>VLOOKUP($J7813,ASBVs!$A$2:$F$1041,6,FALSE)</f>
        <v xml:space="preserve"> </v>
      </c>
      <c r="G7821" s="34" t="s">
        <v>2669</v>
      </c>
      <c r="H7821" s="35" t="str">
        <f>VLOOKUP($J7813,ASBVs!$A$2:$AU$1041,46,FALSE)</f>
        <v>2</v>
      </c>
      <c r="I7821" s="34" t="s">
        <v>2670</v>
      </c>
      <c r="J7821" s="35" t="str">
        <f>VLOOKUP($J7813,ASBVs!$A$2:$AU$1041,47,FALSE)</f>
        <v>1</v>
      </c>
    </row>
    <row r="7822" spans="2:10" ht="12.6" customHeight="1" x14ac:dyDescent="0.3">
      <c r="B7822" s="93">
        <f>VLOOKUP($J7813,ASBVs!$A$2:$AS$1041,45,FALSE)</f>
        <v>124.66</v>
      </c>
      <c r="C7822" s="94"/>
      <c r="D7822" s="93">
        <f>VLOOKUP($J7813,ASBVs!$A$2:$AS$1041,44,FALSE)</f>
        <v>153.29</v>
      </c>
      <c r="E7822" s="94"/>
      <c r="F7822" s="92"/>
      <c r="G7822" s="34" t="s">
        <v>2671</v>
      </c>
      <c r="H7822" s="35" t="str">
        <f>VLOOKUP($J7813,ASBVs!$A$2:$AW$1041,48,FALSE)</f>
        <v>2</v>
      </c>
      <c r="I7822" s="34" t="s">
        <v>2672</v>
      </c>
      <c r="J7822" s="35">
        <f>VLOOKUP($J7813,ASBVs!$A$2:$AW$1041,49,FALSE)</f>
        <v>2</v>
      </c>
    </row>
    <row r="7823" spans="2:10" ht="12.6" customHeight="1" x14ac:dyDescent="0.3">
      <c r="B7823" s="36" t="s">
        <v>2696</v>
      </c>
      <c r="C7823" s="95" t="str">
        <f>VLOOKUP($J7813,ASBVs!$A$2:$E$1041,5,FALSE)</f>
        <v xml:space="preserve">Individual </v>
      </c>
      <c r="D7823" s="96"/>
      <c r="E7823" s="97" t="s">
        <v>2697</v>
      </c>
      <c r="F7823" s="98"/>
      <c r="G7823" s="74"/>
      <c r="H7823" s="75"/>
      <c r="I7823" s="37" t="s">
        <v>2698</v>
      </c>
      <c r="J7823" s="38"/>
    </row>
    <row r="7825" spans="2:10" ht="12.6" customHeight="1" x14ac:dyDescent="0.3">
      <c r="B7825" s="76" t="s">
        <v>2692</v>
      </c>
      <c r="C7825" s="77"/>
      <c r="D7825" s="20" t="str">
        <f>VLOOKUP($J7825,ASBVs!$A$2:$B$1041,2,FALSE)</f>
        <v>223493</v>
      </c>
      <c r="E7825" s="21"/>
      <c r="F7825" s="22" t="str">
        <f>VLOOKUP($J7825,ASBVs!$A$2:$J$1041,10,FALSE)</f>
        <v>Twin</v>
      </c>
      <c r="G7825" s="78" t="str">
        <f>VLOOKUP($J7825,ASBVs!$A$2:$AX$1041,50,FALSE)</f>
        <v>«««««</v>
      </c>
      <c r="H7825" s="79"/>
      <c r="I7825" s="23" t="s">
        <v>2693</v>
      </c>
      <c r="J7825" s="24">
        <v>643</v>
      </c>
    </row>
    <row r="7826" spans="2:10" ht="12.6" customHeight="1" x14ac:dyDescent="0.3">
      <c r="B7826" s="25" t="s">
        <v>2694</v>
      </c>
      <c r="C7826" s="80" t="str">
        <f>VLOOKUP($J7825,ASBVs!$A$2:$H$1041,8,FALSE)</f>
        <v>196104</v>
      </c>
      <c r="D7826" s="80"/>
      <c r="E7826" s="81"/>
      <c r="F7826" s="26" t="s">
        <v>2639</v>
      </c>
      <c r="G7826" s="82">
        <f>VLOOKUP($J7825,ASBVs!$A$2:$I$1041,9,FALSE)</f>
        <v>44699</v>
      </c>
      <c r="H7826" s="83"/>
      <c r="I7826" s="83"/>
      <c r="J7826" s="84"/>
    </row>
    <row r="7827" spans="2:10" ht="12.6" customHeight="1" x14ac:dyDescent="0.3">
      <c r="B7827" s="27" t="s">
        <v>0</v>
      </c>
      <c r="C7827" s="28" t="s">
        <v>1</v>
      </c>
      <c r="D7827" s="28" t="s">
        <v>2</v>
      </c>
      <c r="E7827" s="28" t="s">
        <v>3</v>
      </c>
      <c r="F7827" s="27" t="s">
        <v>4</v>
      </c>
      <c r="G7827" s="28" t="s">
        <v>1093</v>
      </c>
      <c r="H7827" s="28" t="s">
        <v>1092</v>
      </c>
      <c r="I7827" s="28" t="s">
        <v>5</v>
      </c>
      <c r="J7827" s="28" t="s">
        <v>2652</v>
      </c>
    </row>
    <row r="7828" spans="2:10" ht="12.6" customHeight="1" x14ac:dyDescent="0.3">
      <c r="B7828" s="29">
        <f>VLOOKUP($J7825,ASBVs!$A$2:$AP$1041,11,FALSE)</f>
        <v>0.6</v>
      </c>
      <c r="C7828" s="29">
        <f>VLOOKUP($J7825,ASBVs!$A$2:$AP$1041,13,FALSE)</f>
        <v>10.07</v>
      </c>
      <c r="D7828" s="29">
        <f>VLOOKUP($J7825,ASBVs!$A$2:$AP$1041,15,FALSE)</f>
        <v>19.309999999999999</v>
      </c>
      <c r="E7828" s="29">
        <f>VLOOKUP($J7825,ASBVs!$A$2:$AP$1041,17,FALSE)</f>
        <v>-0.06</v>
      </c>
      <c r="F7828" s="29">
        <f>VLOOKUP($J7825,ASBVs!$A$2:$AP$1041,19,FALSE)</f>
        <v>1.39</v>
      </c>
      <c r="G7828" s="39">
        <f>VLOOKUP($J7825,ASBVs!$A$2:$AP$1041,41,FALSE)</f>
        <v>0.5</v>
      </c>
      <c r="H7828" s="39">
        <f>VLOOKUP($J7825,ASBVs!$A$2:$AP$1041,39,FALSE)</f>
        <v>0.25</v>
      </c>
      <c r="I7828" s="29">
        <f>VLOOKUP($J7825,ASBVs!$A$2:$AP$1041,21,FALSE)</f>
        <v>-0.97</v>
      </c>
      <c r="J7828" s="39">
        <f>VLOOKUP($J7825,ASBVs!$A$2:$AP$1041,31,FALSE)</f>
        <v>0.3</v>
      </c>
    </row>
    <row r="7829" spans="2:10" ht="12.6" customHeight="1" x14ac:dyDescent="0.3">
      <c r="B7829" s="29">
        <f>VLOOKUP($J7825,ASBVs!$A$2:$AP$1041,12,FALSE)</f>
        <v>70</v>
      </c>
      <c r="C7829" s="29">
        <f>VLOOKUP($J7825,ASBVs!$A$2:$AP$1041,14,FALSE)</f>
        <v>72</v>
      </c>
      <c r="D7829" s="29">
        <f>VLOOKUP($J7825,ASBVs!$A$2:$AP$1041,16,FALSE)</f>
        <v>67</v>
      </c>
      <c r="E7829" s="29">
        <f>VLOOKUP($J7825,ASBVs!$A$2:$AP$1041,18,FALSE)</f>
        <v>69</v>
      </c>
      <c r="F7829" s="29">
        <f>VLOOKUP($J7825,ASBVs!$A$2:$AP$1041,20,FALSE)</f>
        <v>68</v>
      </c>
      <c r="G7829" s="29">
        <f>VLOOKUP($J7825,ASBVs!$A$2:$AP$1041,42,FALSE)</f>
        <v>64</v>
      </c>
      <c r="H7829" s="29">
        <f>VLOOKUP($J7825,ASBVs!$A$2:$AP$1041,40,FALSE)</f>
        <v>54</v>
      </c>
      <c r="I7829" s="29">
        <f>VLOOKUP($J7825,ASBVs!$A$2:$AP$1041,22,FALSE)</f>
        <v>66</v>
      </c>
      <c r="J7829" s="29">
        <f>VLOOKUP($J7825,ASBVs!$A$2:$AP$1041,32,FALSE)</f>
        <v>62</v>
      </c>
    </row>
    <row r="7830" spans="2:10" ht="12.6" customHeight="1" x14ac:dyDescent="0.3">
      <c r="B7830" s="31" t="s">
        <v>1089</v>
      </c>
      <c r="C7830" s="27" t="s">
        <v>1090</v>
      </c>
      <c r="D7830" s="27" t="s">
        <v>1091</v>
      </c>
      <c r="E7830" s="27" t="s">
        <v>8</v>
      </c>
      <c r="F7830" s="27" t="s">
        <v>6</v>
      </c>
      <c r="G7830" s="27" t="s">
        <v>7</v>
      </c>
      <c r="H7830" s="27" t="s">
        <v>2638</v>
      </c>
      <c r="I7830" s="85" t="s">
        <v>2700</v>
      </c>
      <c r="J7830" s="86"/>
    </row>
    <row r="7831" spans="2:10" ht="12.6" customHeight="1" x14ac:dyDescent="0.3">
      <c r="B7831" s="30">
        <f>VLOOKUP($J7825,ASBVs!$A$2:$AP$1041,33,FALSE)</f>
        <v>0.01</v>
      </c>
      <c r="C7831" s="30">
        <f>VLOOKUP($J7825,ASBVs!$A$2:$AP$1041,35,FALSE)</f>
        <v>0.32</v>
      </c>
      <c r="D7831" s="30">
        <f>VLOOKUP($J7825,ASBVs!$A$2:$AP$1041,37,FALSE)</f>
        <v>1E-3</v>
      </c>
      <c r="E7831" s="32">
        <f>VLOOKUP($J7825,ASBVs!$A$2:$AP$1041,29,FALSE)</f>
        <v>4.22</v>
      </c>
      <c r="F7831" s="32">
        <f>VLOOKUP($J7825,ASBVs!$A$2:$AP$1041,23,FALSE)</f>
        <v>0.05</v>
      </c>
      <c r="G7831" s="32">
        <f>VLOOKUP($J7825,ASBVs!$A$2:$AP$1041,25,FALSE)</f>
        <v>4.25</v>
      </c>
      <c r="H7831" s="32">
        <f>VLOOKUP($J7825,ASBVs!$A$2:$AP$1041,27,FALSE)</f>
        <v>1.95</v>
      </c>
      <c r="I7831" s="86"/>
      <c r="J7831" s="86"/>
    </row>
    <row r="7832" spans="2:10" ht="12.6" customHeight="1" x14ac:dyDescent="0.3">
      <c r="B7832" s="33">
        <f>VLOOKUP($J7825,ASBVs!$A$2:$AP$1041,34,FALSE)</f>
        <v>49</v>
      </c>
      <c r="C7832" s="33">
        <f>VLOOKUP($J7825,ASBVs!$A$2:$AP$1041,36,FALSE)</f>
        <v>57</v>
      </c>
      <c r="D7832" s="33">
        <f>VLOOKUP($J7825,ASBVs!$A$2:$AP$1041,38,FALSE)</f>
        <v>42</v>
      </c>
      <c r="E7832" s="33">
        <f>VLOOKUP($J7825,ASBVs!$A$2:$AP$1041,30,FALSE)</f>
        <v>63</v>
      </c>
      <c r="F7832" s="33">
        <f>VLOOKUP($J7825,ASBVs!$A$2:$AP$1041,24,FALSE)</f>
        <v>57</v>
      </c>
      <c r="G7832" s="33">
        <f>VLOOKUP($J7825,ASBVs!$A$2:$AP$1041,26,FALSE)</f>
        <v>56</v>
      </c>
      <c r="H7832" s="33">
        <f>VLOOKUP($J7825,ASBVs!$A$2:$AP$1041,28,FALSE)</f>
        <v>58</v>
      </c>
      <c r="I7832" s="99">
        <f>VLOOKUP($J7825,ASBVs!$A$2:$AQ$1041,43,FALSE)</f>
        <v>9.1</v>
      </c>
      <c r="J7832" s="79"/>
    </row>
    <row r="7833" spans="2:10" ht="12.6" customHeight="1" x14ac:dyDescent="0.3">
      <c r="B7833" s="87" t="s">
        <v>2695</v>
      </c>
      <c r="C7833" s="88"/>
      <c r="D7833" s="89" t="s">
        <v>2699</v>
      </c>
      <c r="E7833" s="90"/>
      <c r="F7833" s="91" t="str">
        <f>VLOOKUP($J7825,ASBVs!$A$2:$F$1041,6,FALSE)</f>
        <v xml:space="preserve"> </v>
      </c>
      <c r="G7833" s="34" t="s">
        <v>2669</v>
      </c>
      <c r="H7833" s="35" t="str">
        <f>VLOOKUP($J7825,ASBVs!$A$2:$AU$1041,46,FALSE)</f>
        <v>2</v>
      </c>
      <c r="I7833" s="34" t="s">
        <v>2670</v>
      </c>
      <c r="J7833" s="35" t="str">
        <f>VLOOKUP($J7825,ASBVs!$A$2:$AU$1041,47,FALSE)</f>
        <v>2</v>
      </c>
    </row>
    <row r="7834" spans="2:10" ht="12.6" customHeight="1" x14ac:dyDescent="0.3">
      <c r="B7834" s="93">
        <f>VLOOKUP($J7825,ASBVs!$A$2:$AS$1041,45,FALSE)</f>
        <v>124.14</v>
      </c>
      <c r="C7834" s="94"/>
      <c r="D7834" s="93">
        <f>VLOOKUP($J7825,ASBVs!$A$2:$AS$1041,44,FALSE)</f>
        <v>158.87</v>
      </c>
      <c r="E7834" s="94"/>
      <c r="F7834" s="92"/>
      <c r="G7834" s="34" t="s">
        <v>2671</v>
      </c>
      <c r="H7834" s="35" t="str">
        <f>VLOOKUP($J7825,ASBVs!$A$2:$AW$1041,48,FALSE)</f>
        <v>2</v>
      </c>
      <c r="I7834" s="34" t="s">
        <v>2672</v>
      </c>
      <c r="J7834" s="35">
        <f>VLOOKUP($J7825,ASBVs!$A$2:$AW$1041,49,FALSE)</f>
        <v>3</v>
      </c>
    </row>
    <row r="7835" spans="2:10" ht="12.6" customHeight="1" x14ac:dyDescent="0.3">
      <c r="B7835" s="36" t="s">
        <v>2696</v>
      </c>
      <c r="C7835" s="95" t="str">
        <f>VLOOKUP($J7825,ASBVs!$A$2:$E$1041,5,FALSE)</f>
        <v xml:space="preserve">Individual </v>
      </c>
      <c r="D7835" s="96"/>
      <c r="E7835" s="97" t="s">
        <v>2697</v>
      </c>
      <c r="F7835" s="98"/>
      <c r="G7835" s="74"/>
      <c r="H7835" s="75"/>
      <c r="I7835" s="37" t="s">
        <v>2698</v>
      </c>
      <c r="J7835" s="38"/>
    </row>
    <row r="7837" spans="2:10" ht="12.6" customHeight="1" x14ac:dyDescent="0.3">
      <c r="B7837" s="76" t="s">
        <v>2692</v>
      </c>
      <c r="C7837" s="77"/>
      <c r="D7837" s="20" t="str">
        <f>VLOOKUP($J7837,ASBVs!$A$2:$B$1041,2,FALSE)</f>
        <v>223869</v>
      </c>
      <c r="E7837" s="21"/>
      <c r="F7837" s="22" t="str">
        <f>VLOOKUP($J7837,ASBVs!$A$2:$J$1041,10,FALSE)</f>
        <v>Twin</v>
      </c>
      <c r="G7837" s="78" t="str">
        <f>VLOOKUP($J7837,ASBVs!$A$2:$AX$1041,50,FALSE)</f>
        <v xml:space="preserve"> </v>
      </c>
      <c r="H7837" s="79"/>
      <c r="I7837" s="23" t="s">
        <v>2693</v>
      </c>
      <c r="J7837" s="24">
        <v>644</v>
      </c>
    </row>
    <row r="7838" spans="2:10" ht="12.6" customHeight="1" x14ac:dyDescent="0.3">
      <c r="B7838" s="25" t="s">
        <v>2694</v>
      </c>
      <c r="C7838" s="80" t="str">
        <f>VLOOKUP($J7837,ASBVs!$A$2:$H$1041,8,FALSE)</f>
        <v>196104</v>
      </c>
      <c r="D7838" s="80"/>
      <c r="E7838" s="81"/>
      <c r="F7838" s="26" t="s">
        <v>2639</v>
      </c>
      <c r="G7838" s="82">
        <f>VLOOKUP($J7837,ASBVs!$A$2:$I$1041,9,FALSE)</f>
        <v>44703</v>
      </c>
      <c r="H7838" s="83"/>
      <c r="I7838" s="83"/>
      <c r="J7838" s="84"/>
    </row>
    <row r="7839" spans="2:10" ht="12.6" customHeight="1" x14ac:dyDescent="0.3">
      <c r="B7839" s="27" t="s">
        <v>0</v>
      </c>
      <c r="C7839" s="28" t="s">
        <v>1</v>
      </c>
      <c r="D7839" s="28" t="s">
        <v>2</v>
      </c>
      <c r="E7839" s="28" t="s">
        <v>3</v>
      </c>
      <c r="F7839" s="27" t="s">
        <v>4</v>
      </c>
      <c r="G7839" s="28" t="s">
        <v>1093</v>
      </c>
      <c r="H7839" s="28" t="s">
        <v>1092</v>
      </c>
      <c r="I7839" s="28" t="s">
        <v>5</v>
      </c>
      <c r="J7839" s="28" t="s">
        <v>2652</v>
      </c>
    </row>
    <row r="7840" spans="2:10" ht="12.6" customHeight="1" x14ac:dyDescent="0.3">
      <c r="B7840" s="29">
        <f>VLOOKUP($J7837,ASBVs!$A$2:$AP$1041,11,FALSE)</f>
        <v>0.51</v>
      </c>
      <c r="C7840" s="29">
        <f>VLOOKUP($J7837,ASBVs!$A$2:$AP$1041,13,FALSE)</f>
        <v>9.73</v>
      </c>
      <c r="D7840" s="29">
        <f>VLOOKUP($J7837,ASBVs!$A$2:$AP$1041,15,FALSE)</f>
        <v>16.8</v>
      </c>
      <c r="E7840" s="29">
        <f>VLOOKUP($J7837,ASBVs!$A$2:$AP$1041,17,FALSE)</f>
        <v>-0.54</v>
      </c>
      <c r="F7840" s="29">
        <f>VLOOKUP($J7837,ASBVs!$A$2:$AP$1041,19,FALSE)</f>
        <v>1.7</v>
      </c>
      <c r="G7840" s="39">
        <f>VLOOKUP($J7837,ASBVs!$A$2:$AP$1041,41,FALSE)</f>
        <v>0.49</v>
      </c>
      <c r="H7840" s="39">
        <f>VLOOKUP($J7837,ASBVs!$A$2:$AP$1041,39,FALSE)</f>
        <v>0.25</v>
      </c>
      <c r="I7840" s="29">
        <f>VLOOKUP($J7837,ASBVs!$A$2:$AP$1041,21,FALSE)</f>
        <v>-0.44</v>
      </c>
      <c r="J7840" s="39">
        <f>VLOOKUP($J7837,ASBVs!$A$2:$AP$1041,31,FALSE)</f>
        <v>0.32</v>
      </c>
    </row>
    <row r="7841" spans="2:10" ht="12.6" customHeight="1" x14ac:dyDescent="0.3">
      <c r="B7841" s="29">
        <f>VLOOKUP($J7837,ASBVs!$A$2:$AP$1041,12,FALSE)</f>
        <v>66</v>
      </c>
      <c r="C7841" s="29">
        <f>VLOOKUP($J7837,ASBVs!$A$2:$AP$1041,14,FALSE)</f>
        <v>69</v>
      </c>
      <c r="D7841" s="29">
        <f>VLOOKUP($J7837,ASBVs!$A$2:$AP$1041,16,FALSE)</f>
        <v>62</v>
      </c>
      <c r="E7841" s="29">
        <f>VLOOKUP($J7837,ASBVs!$A$2:$AP$1041,18,FALSE)</f>
        <v>66</v>
      </c>
      <c r="F7841" s="29">
        <f>VLOOKUP($J7837,ASBVs!$A$2:$AP$1041,20,FALSE)</f>
        <v>66</v>
      </c>
      <c r="G7841" s="29">
        <f>VLOOKUP($J7837,ASBVs!$A$2:$AP$1041,42,FALSE)</f>
        <v>61</v>
      </c>
      <c r="H7841" s="29">
        <f>VLOOKUP($J7837,ASBVs!$A$2:$AP$1041,40,FALSE)</f>
        <v>51</v>
      </c>
      <c r="I7841" s="29">
        <f>VLOOKUP($J7837,ASBVs!$A$2:$AP$1041,22,FALSE)</f>
        <v>60</v>
      </c>
      <c r="J7841" s="29">
        <f>VLOOKUP($J7837,ASBVs!$A$2:$AP$1041,32,FALSE)</f>
        <v>59</v>
      </c>
    </row>
    <row r="7842" spans="2:10" ht="12.6" customHeight="1" x14ac:dyDescent="0.3">
      <c r="B7842" s="31" t="s">
        <v>1089</v>
      </c>
      <c r="C7842" s="27" t="s">
        <v>1090</v>
      </c>
      <c r="D7842" s="27" t="s">
        <v>1091</v>
      </c>
      <c r="E7842" s="27" t="s">
        <v>8</v>
      </c>
      <c r="F7842" s="27" t="s">
        <v>6</v>
      </c>
      <c r="G7842" s="27" t="s">
        <v>7</v>
      </c>
      <c r="H7842" s="27" t="s">
        <v>2638</v>
      </c>
      <c r="I7842" s="85" t="s">
        <v>2700</v>
      </c>
      <c r="J7842" s="86"/>
    </row>
    <row r="7843" spans="2:10" ht="12.6" customHeight="1" x14ac:dyDescent="0.3">
      <c r="B7843" s="30">
        <f>VLOOKUP($J7837,ASBVs!$A$2:$AP$1041,33,FALSE)</f>
        <v>0.03</v>
      </c>
      <c r="C7843" s="30">
        <f>VLOOKUP($J7837,ASBVs!$A$2:$AP$1041,35,FALSE)</f>
        <v>0.2</v>
      </c>
      <c r="D7843" s="30">
        <f>VLOOKUP($J7837,ASBVs!$A$2:$AP$1041,37,FALSE)</f>
        <v>0.03</v>
      </c>
      <c r="E7843" s="32">
        <f>VLOOKUP($J7837,ASBVs!$A$2:$AP$1041,29,FALSE)</f>
        <v>5.42</v>
      </c>
      <c r="F7843" s="32">
        <f>VLOOKUP($J7837,ASBVs!$A$2:$AP$1041,23,FALSE)</f>
        <v>-0.32</v>
      </c>
      <c r="G7843" s="32">
        <f>VLOOKUP($J7837,ASBVs!$A$2:$AP$1041,25,FALSE)</f>
        <v>4.57</v>
      </c>
      <c r="H7843" s="32">
        <f>VLOOKUP($J7837,ASBVs!$A$2:$AP$1041,27,FALSE)</f>
        <v>2.17</v>
      </c>
      <c r="I7843" s="86"/>
      <c r="J7843" s="86"/>
    </row>
    <row r="7844" spans="2:10" ht="12.6" customHeight="1" x14ac:dyDescent="0.3">
      <c r="B7844" s="33">
        <f>VLOOKUP($J7837,ASBVs!$A$2:$AP$1041,34,FALSE)</f>
        <v>45</v>
      </c>
      <c r="C7844" s="33">
        <f>VLOOKUP($J7837,ASBVs!$A$2:$AP$1041,36,FALSE)</f>
        <v>54</v>
      </c>
      <c r="D7844" s="33">
        <f>VLOOKUP($J7837,ASBVs!$A$2:$AP$1041,38,FALSE)</f>
        <v>38</v>
      </c>
      <c r="E7844" s="33">
        <f>VLOOKUP($J7837,ASBVs!$A$2:$AP$1041,30,FALSE)</f>
        <v>61</v>
      </c>
      <c r="F7844" s="33">
        <f>VLOOKUP($J7837,ASBVs!$A$2:$AP$1041,24,FALSE)</f>
        <v>51</v>
      </c>
      <c r="G7844" s="33">
        <f>VLOOKUP($J7837,ASBVs!$A$2:$AP$1041,26,FALSE)</f>
        <v>51</v>
      </c>
      <c r="H7844" s="33">
        <f>VLOOKUP($J7837,ASBVs!$A$2:$AP$1041,28,FALSE)</f>
        <v>53</v>
      </c>
      <c r="I7844" s="99">
        <f>VLOOKUP($J7837,ASBVs!$A$2:$AQ$1041,43,FALSE)</f>
        <v>9.2900000000000009</v>
      </c>
      <c r="J7844" s="79"/>
    </row>
    <row r="7845" spans="2:10" ht="12.6" customHeight="1" x14ac:dyDescent="0.3">
      <c r="B7845" s="87" t="s">
        <v>2695</v>
      </c>
      <c r="C7845" s="88"/>
      <c r="D7845" s="89" t="s">
        <v>2699</v>
      </c>
      <c r="E7845" s="90"/>
      <c r="F7845" s="91" t="str">
        <f>VLOOKUP($J7837,ASBVs!$A$2:$F$1041,6,FALSE)</f>
        <v xml:space="preserve"> </v>
      </c>
      <c r="G7845" s="34" t="s">
        <v>2669</v>
      </c>
      <c r="H7845" s="35" t="str">
        <f>VLOOKUP($J7837,ASBVs!$A$2:$AU$1041,46,FALSE)</f>
        <v>1</v>
      </c>
      <c r="I7845" s="34" t="s">
        <v>2670</v>
      </c>
      <c r="J7845" s="35" t="str">
        <f>VLOOKUP($J7837,ASBVs!$A$2:$AU$1041,47,FALSE)</f>
        <v>1</v>
      </c>
    </row>
    <row r="7846" spans="2:10" ht="12.6" customHeight="1" x14ac:dyDescent="0.3">
      <c r="B7846" s="93">
        <f>VLOOKUP($J7837,ASBVs!$A$2:$AS$1041,45,FALSE)</f>
        <v>124.14</v>
      </c>
      <c r="C7846" s="94"/>
      <c r="D7846" s="93">
        <f>VLOOKUP($J7837,ASBVs!$A$2:$AS$1041,44,FALSE)</f>
        <v>162.78</v>
      </c>
      <c r="E7846" s="94"/>
      <c r="F7846" s="92"/>
      <c r="G7846" s="34" t="s">
        <v>2671</v>
      </c>
      <c r="H7846" s="35" t="str">
        <f>VLOOKUP($J7837,ASBVs!$A$2:$AW$1041,48,FALSE)</f>
        <v>1</v>
      </c>
      <c r="I7846" s="34" t="s">
        <v>2672</v>
      </c>
      <c r="J7846" s="35">
        <f>VLOOKUP($J7837,ASBVs!$A$2:$AW$1041,49,FALSE)</f>
        <v>3</v>
      </c>
    </row>
    <row r="7847" spans="2:10" ht="12.6" customHeight="1" x14ac:dyDescent="0.3">
      <c r="B7847" s="36" t="s">
        <v>2696</v>
      </c>
      <c r="C7847" s="95" t="str">
        <f>VLOOKUP($J7837,ASBVs!$A$2:$E$1041,5,FALSE)</f>
        <v xml:space="preserve">Individual </v>
      </c>
      <c r="D7847" s="96"/>
      <c r="E7847" s="97" t="s">
        <v>2697</v>
      </c>
      <c r="F7847" s="98"/>
      <c r="G7847" s="74"/>
      <c r="H7847" s="75"/>
      <c r="I7847" s="37" t="s">
        <v>2698</v>
      </c>
      <c r="J7847" s="38"/>
    </row>
    <row r="7849" spans="2:10" ht="12.6" customHeight="1" x14ac:dyDescent="0.3">
      <c r="B7849" s="76" t="s">
        <v>2692</v>
      </c>
      <c r="C7849" s="77"/>
      <c r="D7849" s="20" t="str">
        <f>VLOOKUP($J7849,ASBVs!$A$2:$B$1041,2,FALSE)</f>
        <v>224435</v>
      </c>
      <c r="E7849" s="21"/>
      <c r="F7849" s="22" t="str">
        <f>VLOOKUP($J7849,ASBVs!$A$2:$J$1041,10,FALSE)</f>
        <v>Twin</v>
      </c>
      <c r="G7849" s="78" t="str">
        <f>VLOOKUP($J7849,ASBVs!$A$2:$AX$1041,50,FALSE)</f>
        <v xml:space="preserve"> </v>
      </c>
      <c r="H7849" s="79"/>
      <c r="I7849" s="23" t="s">
        <v>2693</v>
      </c>
      <c r="J7849" s="24">
        <v>645</v>
      </c>
    </row>
    <row r="7850" spans="2:10" ht="12.6" customHeight="1" x14ac:dyDescent="0.3">
      <c r="B7850" s="25" t="s">
        <v>2694</v>
      </c>
      <c r="C7850" s="80" t="str">
        <f>VLOOKUP($J7849,ASBVs!$A$2:$H$1041,8,FALSE)</f>
        <v>214314</v>
      </c>
      <c r="D7850" s="80"/>
      <c r="E7850" s="81"/>
      <c r="F7850" s="26" t="s">
        <v>2639</v>
      </c>
      <c r="G7850" s="82">
        <f>VLOOKUP($J7849,ASBVs!$A$2:$I$1041,9,FALSE)</f>
        <v>44708</v>
      </c>
      <c r="H7850" s="83"/>
      <c r="I7850" s="83"/>
      <c r="J7850" s="84"/>
    </row>
    <row r="7851" spans="2:10" ht="12.6" customHeight="1" x14ac:dyDescent="0.3">
      <c r="B7851" s="27" t="s">
        <v>0</v>
      </c>
      <c r="C7851" s="28" t="s">
        <v>1</v>
      </c>
      <c r="D7851" s="28" t="s">
        <v>2</v>
      </c>
      <c r="E7851" s="28" t="s">
        <v>3</v>
      </c>
      <c r="F7851" s="27" t="s">
        <v>4</v>
      </c>
      <c r="G7851" s="28" t="s">
        <v>1093</v>
      </c>
      <c r="H7851" s="28" t="s">
        <v>1092</v>
      </c>
      <c r="I7851" s="28" t="s">
        <v>5</v>
      </c>
      <c r="J7851" s="28" t="s">
        <v>2652</v>
      </c>
    </row>
    <row r="7852" spans="2:10" ht="12.6" customHeight="1" x14ac:dyDescent="0.3">
      <c r="B7852" s="29">
        <f>VLOOKUP($J7849,ASBVs!$A$2:$AP$1041,11,FALSE)</f>
        <v>0.56999999999999995</v>
      </c>
      <c r="C7852" s="29">
        <f>VLOOKUP($J7849,ASBVs!$A$2:$AP$1041,13,FALSE)</f>
        <v>8.8800000000000008</v>
      </c>
      <c r="D7852" s="29">
        <f>VLOOKUP($J7849,ASBVs!$A$2:$AP$1041,15,FALSE)</f>
        <v>15.52</v>
      </c>
      <c r="E7852" s="29">
        <f>VLOOKUP($J7849,ASBVs!$A$2:$AP$1041,17,FALSE)</f>
        <v>1.06</v>
      </c>
      <c r="F7852" s="29">
        <f>VLOOKUP($J7849,ASBVs!$A$2:$AP$1041,19,FALSE)</f>
        <v>2.15</v>
      </c>
      <c r="G7852" s="39">
        <f>VLOOKUP($J7849,ASBVs!$A$2:$AP$1041,41,FALSE)</f>
        <v>0.3</v>
      </c>
      <c r="H7852" s="39">
        <f>VLOOKUP($J7849,ASBVs!$A$2:$AP$1041,39,FALSE)</f>
        <v>0.27</v>
      </c>
      <c r="I7852" s="29">
        <f>VLOOKUP($J7849,ASBVs!$A$2:$AP$1041,21,FALSE)</f>
        <v>0.66</v>
      </c>
      <c r="J7852" s="39">
        <f>VLOOKUP($J7849,ASBVs!$A$2:$AP$1041,31,FALSE)</f>
        <v>0.2</v>
      </c>
    </row>
    <row r="7853" spans="2:10" ht="12.6" customHeight="1" x14ac:dyDescent="0.3">
      <c r="B7853" s="29">
        <f>VLOOKUP($J7849,ASBVs!$A$2:$AP$1041,12,FALSE)</f>
        <v>63</v>
      </c>
      <c r="C7853" s="29">
        <f>VLOOKUP($J7849,ASBVs!$A$2:$AP$1041,14,FALSE)</f>
        <v>69</v>
      </c>
      <c r="D7853" s="29">
        <f>VLOOKUP($J7849,ASBVs!$A$2:$AP$1041,16,FALSE)</f>
        <v>56</v>
      </c>
      <c r="E7853" s="29">
        <f>VLOOKUP($J7849,ASBVs!$A$2:$AP$1041,18,FALSE)</f>
        <v>62</v>
      </c>
      <c r="F7853" s="29">
        <f>VLOOKUP($J7849,ASBVs!$A$2:$AP$1041,20,FALSE)</f>
        <v>63</v>
      </c>
      <c r="G7853" s="29">
        <f>VLOOKUP($J7849,ASBVs!$A$2:$AP$1041,42,FALSE)</f>
        <v>46</v>
      </c>
      <c r="H7853" s="29">
        <f>VLOOKUP($J7849,ASBVs!$A$2:$AP$1041,40,FALSE)</f>
        <v>40</v>
      </c>
      <c r="I7853" s="29">
        <f>VLOOKUP($J7849,ASBVs!$A$2:$AP$1041,22,FALSE)</f>
        <v>51</v>
      </c>
      <c r="J7853" s="29">
        <f>VLOOKUP($J7849,ASBVs!$A$2:$AP$1041,32,FALSE)</f>
        <v>45</v>
      </c>
    </row>
    <row r="7854" spans="2:10" ht="12.6" customHeight="1" x14ac:dyDescent="0.3">
      <c r="B7854" s="31" t="s">
        <v>1089</v>
      </c>
      <c r="C7854" s="27" t="s">
        <v>1090</v>
      </c>
      <c r="D7854" s="27" t="s">
        <v>1091</v>
      </c>
      <c r="E7854" s="27" t="s">
        <v>8</v>
      </c>
      <c r="F7854" s="27" t="s">
        <v>6</v>
      </c>
      <c r="G7854" s="27" t="s">
        <v>7</v>
      </c>
      <c r="H7854" s="27" t="s">
        <v>2638</v>
      </c>
      <c r="I7854" s="85" t="s">
        <v>2700</v>
      </c>
      <c r="J7854" s="86"/>
    </row>
    <row r="7855" spans="2:10" ht="12.6" customHeight="1" x14ac:dyDescent="0.3">
      <c r="B7855" s="30">
        <f>VLOOKUP($J7849,ASBVs!$A$2:$AP$1041,33,FALSE)</f>
        <v>0.05</v>
      </c>
      <c r="C7855" s="30">
        <f>VLOOKUP($J7849,ASBVs!$A$2:$AP$1041,35,FALSE)</f>
        <v>0.2</v>
      </c>
      <c r="D7855" s="30">
        <f>VLOOKUP($J7849,ASBVs!$A$2:$AP$1041,37,FALSE)</f>
        <v>0.02</v>
      </c>
      <c r="E7855" s="32">
        <f>VLOOKUP($J7849,ASBVs!$A$2:$AP$1041,29,FALSE)</f>
        <v>3.62</v>
      </c>
      <c r="F7855" s="32">
        <f>VLOOKUP($J7849,ASBVs!$A$2:$AP$1041,23,FALSE)</f>
        <v>-0.25</v>
      </c>
      <c r="G7855" s="32">
        <f>VLOOKUP($J7849,ASBVs!$A$2:$AP$1041,25,FALSE)</f>
        <v>2.46</v>
      </c>
      <c r="H7855" s="32">
        <f>VLOOKUP($J7849,ASBVs!$A$2:$AP$1041,27,FALSE)</f>
        <v>2.34</v>
      </c>
      <c r="I7855" s="86"/>
      <c r="J7855" s="86"/>
    </row>
    <row r="7856" spans="2:10" ht="12.6" customHeight="1" x14ac:dyDescent="0.3">
      <c r="B7856" s="33">
        <f>VLOOKUP($J7849,ASBVs!$A$2:$AP$1041,34,FALSE)</f>
        <v>35</v>
      </c>
      <c r="C7856" s="33">
        <f>VLOOKUP($J7849,ASBVs!$A$2:$AP$1041,36,FALSE)</f>
        <v>43</v>
      </c>
      <c r="D7856" s="33">
        <f>VLOOKUP($J7849,ASBVs!$A$2:$AP$1041,38,FALSE)</f>
        <v>29</v>
      </c>
      <c r="E7856" s="33">
        <f>VLOOKUP($J7849,ASBVs!$A$2:$AP$1041,30,FALSE)</f>
        <v>57</v>
      </c>
      <c r="F7856" s="33">
        <f>VLOOKUP($J7849,ASBVs!$A$2:$AP$1041,24,FALSE)</f>
        <v>44</v>
      </c>
      <c r="G7856" s="33">
        <f>VLOOKUP($J7849,ASBVs!$A$2:$AP$1041,26,FALSE)</f>
        <v>43</v>
      </c>
      <c r="H7856" s="33">
        <f>VLOOKUP($J7849,ASBVs!$A$2:$AP$1041,28,FALSE)</f>
        <v>46</v>
      </c>
      <c r="I7856" s="99">
        <f>VLOOKUP($J7849,ASBVs!$A$2:$AQ$1041,43,FALSE)</f>
        <v>9.5400000000000009</v>
      </c>
      <c r="J7856" s="79"/>
    </row>
    <row r="7857" spans="2:10" ht="12.6" customHeight="1" x14ac:dyDescent="0.3">
      <c r="B7857" s="87" t="s">
        <v>2695</v>
      </c>
      <c r="C7857" s="88"/>
      <c r="D7857" s="89" t="s">
        <v>2699</v>
      </c>
      <c r="E7857" s="90"/>
      <c r="F7857" s="91" t="str">
        <f>VLOOKUP($J7849,ASBVs!$A$2:$F$1041,6,FALSE)</f>
        <v xml:space="preserve"> </v>
      </c>
      <c r="G7857" s="34" t="s">
        <v>2669</v>
      </c>
      <c r="H7857" s="35" t="str">
        <f>VLOOKUP($J7849,ASBVs!$A$2:$AU$1041,46,FALSE)</f>
        <v>2</v>
      </c>
      <c r="I7857" s="34" t="s">
        <v>2670</v>
      </c>
      <c r="J7857" s="35" t="str">
        <f>VLOOKUP($J7849,ASBVs!$A$2:$AU$1041,47,FALSE)</f>
        <v>2</v>
      </c>
    </row>
    <row r="7858" spans="2:10" ht="12.6" customHeight="1" x14ac:dyDescent="0.3">
      <c r="B7858" s="93">
        <f>VLOOKUP($J7849,ASBVs!$A$2:$AS$1041,45,FALSE)</f>
        <v>124.11</v>
      </c>
      <c r="C7858" s="94"/>
      <c r="D7858" s="93">
        <f>VLOOKUP($J7849,ASBVs!$A$2:$AS$1041,44,FALSE)</f>
        <v>162.36000000000001</v>
      </c>
      <c r="E7858" s="94"/>
      <c r="F7858" s="92"/>
      <c r="G7858" s="34" t="s">
        <v>2671</v>
      </c>
      <c r="H7858" s="35" t="str">
        <f>VLOOKUP($J7849,ASBVs!$A$2:$AW$1041,48,FALSE)</f>
        <v>3</v>
      </c>
      <c r="I7858" s="34" t="s">
        <v>2672</v>
      </c>
      <c r="J7858" s="35">
        <f>VLOOKUP($J7849,ASBVs!$A$2:$AW$1041,49,FALSE)</f>
        <v>2</v>
      </c>
    </row>
    <row r="7859" spans="2:10" ht="12.6" customHeight="1" x14ac:dyDescent="0.3">
      <c r="B7859" s="36" t="s">
        <v>2696</v>
      </c>
      <c r="C7859" s="95" t="str">
        <f>VLOOKUP($J7849,ASBVs!$A$2:$E$1041,5,FALSE)</f>
        <v xml:space="preserve">Individual </v>
      </c>
      <c r="D7859" s="96"/>
      <c r="E7859" s="97" t="s">
        <v>2697</v>
      </c>
      <c r="F7859" s="98"/>
      <c r="G7859" s="74"/>
      <c r="H7859" s="75"/>
      <c r="I7859" s="37" t="s">
        <v>2698</v>
      </c>
      <c r="J7859" s="38"/>
    </row>
    <row r="7861" spans="2:10" ht="12.6" customHeight="1" x14ac:dyDescent="0.3">
      <c r="B7861" s="76" t="s">
        <v>2692</v>
      </c>
      <c r="C7861" s="77"/>
      <c r="D7861" s="20" t="str">
        <f>VLOOKUP($J7861,ASBVs!$A$2:$B$1041,2,FALSE)</f>
        <v>224434</v>
      </c>
      <c r="E7861" s="21"/>
      <c r="F7861" s="22" t="str">
        <f>VLOOKUP($J7861,ASBVs!$A$2:$J$1041,10,FALSE)</f>
        <v>Twin</v>
      </c>
      <c r="G7861" s="78" t="str">
        <f>VLOOKUP($J7861,ASBVs!$A$2:$AX$1041,50,FALSE)</f>
        <v xml:space="preserve"> </v>
      </c>
      <c r="H7861" s="79"/>
      <c r="I7861" s="23" t="s">
        <v>2693</v>
      </c>
      <c r="J7861" s="24">
        <v>646</v>
      </c>
    </row>
    <row r="7862" spans="2:10" ht="12.6" customHeight="1" x14ac:dyDescent="0.3">
      <c r="B7862" s="25" t="s">
        <v>2694</v>
      </c>
      <c r="C7862" s="80" t="str">
        <f>VLOOKUP($J7861,ASBVs!$A$2:$H$1041,8,FALSE)</f>
        <v>214314</v>
      </c>
      <c r="D7862" s="80"/>
      <c r="E7862" s="81"/>
      <c r="F7862" s="26" t="s">
        <v>2639</v>
      </c>
      <c r="G7862" s="82">
        <f>VLOOKUP($J7861,ASBVs!$A$2:$I$1041,9,FALSE)</f>
        <v>44708</v>
      </c>
      <c r="H7862" s="83"/>
      <c r="I7862" s="83"/>
      <c r="J7862" s="84"/>
    </row>
    <row r="7863" spans="2:10" ht="12.6" customHeight="1" x14ac:dyDescent="0.3">
      <c r="B7863" s="27" t="s">
        <v>0</v>
      </c>
      <c r="C7863" s="28" t="s">
        <v>1</v>
      </c>
      <c r="D7863" s="28" t="s">
        <v>2</v>
      </c>
      <c r="E7863" s="28" t="s">
        <v>3</v>
      </c>
      <c r="F7863" s="27" t="s">
        <v>4</v>
      </c>
      <c r="G7863" s="28" t="s">
        <v>1093</v>
      </c>
      <c r="H7863" s="28" t="s">
        <v>1092</v>
      </c>
      <c r="I7863" s="28" t="s">
        <v>5</v>
      </c>
      <c r="J7863" s="28" t="s">
        <v>2652</v>
      </c>
    </row>
    <row r="7864" spans="2:10" ht="12.6" customHeight="1" x14ac:dyDescent="0.3">
      <c r="B7864" s="29">
        <f>VLOOKUP($J7861,ASBVs!$A$2:$AP$1041,11,FALSE)</f>
        <v>0.57999999999999996</v>
      </c>
      <c r="C7864" s="29">
        <f>VLOOKUP($J7861,ASBVs!$A$2:$AP$1041,13,FALSE)</f>
        <v>8.89</v>
      </c>
      <c r="D7864" s="29">
        <f>VLOOKUP($J7861,ASBVs!$A$2:$AP$1041,15,FALSE)</f>
        <v>15.51</v>
      </c>
      <c r="E7864" s="29">
        <f>VLOOKUP($J7861,ASBVs!$A$2:$AP$1041,17,FALSE)</f>
        <v>1.04</v>
      </c>
      <c r="F7864" s="29">
        <f>VLOOKUP($J7861,ASBVs!$A$2:$AP$1041,19,FALSE)</f>
        <v>2.19</v>
      </c>
      <c r="G7864" s="39">
        <f>VLOOKUP($J7861,ASBVs!$A$2:$AP$1041,41,FALSE)</f>
        <v>0.3</v>
      </c>
      <c r="H7864" s="39">
        <f>VLOOKUP($J7861,ASBVs!$A$2:$AP$1041,39,FALSE)</f>
        <v>0.27</v>
      </c>
      <c r="I7864" s="29">
        <f>VLOOKUP($J7861,ASBVs!$A$2:$AP$1041,21,FALSE)</f>
        <v>0.66</v>
      </c>
      <c r="J7864" s="39">
        <f>VLOOKUP($J7861,ASBVs!$A$2:$AP$1041,31,FALSE)</f>
        <v>0.2</v>
      </c>
    </row>
    <row r="7865" spans="2:10" ht="12.6" customHeight="1" x14ac:dyDescent="0.3">
      <c r="B7865" s="29">
        <f>VLOOKUP($J7861,ASBVs!$A$2:$AP$1041,12,FALSE)</f>
        <v>63</v>
      </c>
      <c r="C7865" s="29">
        <f>VLOOKUP($J7861,ASBVs!$A$2:$AP$1041,14,FALSE)</f>
        <v>69</v>
      </c>
      <c r="D7865" s="29">
        <f>VLOOKUP($J7861,ASBVs!$A$2:$AP$1041,16,FALSE)</f>
        <v>56</v>
      </c>
      <c r="E7865" s="29">
        <f>VLOOKUP($J7861,ASBVs!$A$2:$AP$1041,18,FALSE)</f>
        <v>62</v>
      </c>
      <c r="F7865" s="29">
        <f>VLOOKUP($J7861,ASBVs!$A$2:$AP$1041,20,FALSE)</f>
        <v>63</v>
      </c>
      <c r="G7865" s="29">
        <f>VLOOKUP($J7861,ASBVs!$A$2:$AP$1041,42,FALSE)</f>
        <v>46</v>
      </c>
      <c r="H7865" s="29">
        <f>VLOOKUP($J7861,ASBVs!$A$2:$AP$1041,40,FALSE)</f>
        <v>40</v>
      </c>
      <c r="I7865" s="29">
        <f>VLOOKUP($J7861,ASBVs!$A$2:$AP$1041,22,FALSE)</f>
        <v>51</v>
      </c>
      <c r="J7865" s="29">
        <f>VLOOKUP($J7861,ASBVs!$A$2:$AP$1041,32,FALSE)</f>
        <v>45</v>
      </c>
    </row>
    <row r="7866" spans="2:10" ht="12.6" customHeight="1" x14ac:dyDescent="0.3">
      <c r="B7866" s="31" t="s">
        <v>1089</v>
      </c>
      <c r="C7866" s="27" t="s">
        <v>1090</v>
      </c>
      <c r="D7866" s="27" t="s">
        <v>1091</v>
      </c>
      <c r="E7866" s="27" t="s">
        <v>8</v>
      </c>
      <c r="F7866" s="27" t="s">
        <v>6</v>
      </c>
      <c r="G7866" s="27" t="s">
        <v>7</v>
      </c>
      <c r="H7866" s="27" t="s">
        <v>2638</v>
      </c>
      <c r="I7866" s="85" t="s">
        <v>2700</v>
      </c>
      <c r="J7866" s="86"/>
    </row>
    <row r="7867" spans="2:10" ht="12.6" customHeight="1" x14ac:dyDescent="0.3">
      <c r="B7867" s="30">
        <f>VLOOKUP($J7861,ASBVs!$A$2:$AP$1041,33,FALSE)</f>
        <v>0.05</v>
      </c>
      <c r="C7867" s="30">
        <f>VLOOKUP($J7861,ASBVs!$A$2:$AP$1041,35,FALSE)</f>
        <v>0.2</v>
      </c>
      <c r="D7867" s="30">
        <f>VLOOKUP($J7861,ASBVs!$A$2:$AP$1041,37,FALSE)</f>
        <v>0.02</v>
      </c>
      <c r="E7867" s="32">
        <f>VLOOKUP($J7861,ASBVs!$A$2:$AP$1041,29,FALSE)</f>
        <v>3.68</v>
      </c>
      <c r="F7867" s="32">
        <f>VLOOKUP($J7861,ASBVs!$A$2:$AP$1041,23,FALSE)</f>
        <v>-0.27</v>
      </c>
      <c r="G7867" s="32">
        <f>VLOOKUP($J7861,ASBVs!$A$2:$AP$1041,25,FALSE)</f>
        <v>2.4700000000000002</v>
      </c>
      <c r="H7867" s="32">
        <f>VLOOKUP($J7861,ASBVs!$A$2:$AP$1041,27,FALSE)</f>
        <v>2.36</v>
      </c>
      <c r="I7867" s="86"/>
      <c r="J7867" s="86"/>
    </row>
    <row r="7868" spans="2:10" ht="12.6" customHeight="1" x14ac:dyDescent="0.3">
      <c r="B7868" s="33">
        <f>VLOOKUP($J7861,ASBVs!$A$2:$AP$1041,34,FALSE)</f>
        <v>35</v>
      </c>
      <c r="C7868" s="33">
        <f>VLOOKUP($J7861,ASBVs!$A$2:$AP$1041,36,FALSE)</f>
        <v>43</v>
      </c>
      <c r="D7868" s="33">
        <f>VLOOKUP($J7861,ASBVs!$A$2:$AP$1041,38,FALSE)</f>
        <v>29</v>
      </c>
      <c r="E7868" s="33">
        <f>VLOOKUP($J7861,ASBVs!$A$2:$AP$1041,30,FALSE)</f>
        <v>57</v>
      </c>
      <c r="F7868" s="33">
        <f>VLOOKUP($J7861,ASBVs!$A$2:$AP$1041,24,FALSE)</f>
        <v>44</v>
      </c>
      <c r="G7868" s="33">
        <f>VLOOKUP($J7861,ASBVs!$A$2:$AP$1041,26,FALSE)</f>
        <v>43</v>
      </c>
      <c r="H7868" s="33">
        <f>VLOOKUP($J7861,ASBVs!$A$2:$AP$1041,28,FALSE)</f>
        <v>46</v>
      </c>
      <c r="I7868" s="99">
        <f>VLOOKUP($J7861,ASBVs!$A$2:$AQ$1041,43,FALSE)</f>
        <v>9.5500000000000007</v>
      </c>
      <c r="J7868" s="79"/>
    </row>
    <row r="7869" spans="2:10" ht="12.6" customHeight="1" x14ac:dyDescent="0.3">
      <c r="B7869" s="87" t="s">
        <v>2695</v>
      </c>
      <c r="C7869" s="88"/>
      <c r="D7869" s="89" t="s">
        <v>2699</v>
      </c>
      <c r="E7869" s="90"/>
      <c r="F7869" s="91" t="str">
        <f>VLOOKUP($J7861,ASBVs!$A$2:$F$1041,6,FALSE)</f>
        <v xml:space="preserve"> </v>
      </c>
      <c r="G7869" s="34" t="s">
        <v>2669</v>
      </c>
      <c r="H7869" s="35" t="str">
        <f>VLOOKUP($J7861,ASBVs!$A$2:$AU$1041,46,FALSE)</f>
        <v>3</v>
      </c>
      <c r="I7869" s="34" t="s">
        <v>2670</v>
      </c>
      <c r="J7869" s="35" t="str">
        <f>VLOOKUP($J7861,ASBVs!$A$2:$AU$1041,47,FALSE)</f>
        <v>3</v>
      </c>
    </row>
    <row r="7870" spans="2:10" ht="12.6" customHeight="1" x14ac:dyDescent="0.3">
      <c r="B7870" s="93">
        <f>VLOOKUP($J7861,ASBVs!$A$2:$AS$1041,45,FALSE)</f>
        <v>124.02</v>
      </c>
      <c r="C7870" s="94"/>
      <c r="D7870" s="93">
        <f>VLOOKUP($J7861,ASBVs!$A$2:$AS$1041,44,FALSE)</f>
        <v>162.68</v>
      </c>
      <c r="E7870" s="94"/>
      <c r="F7870" s="92"/>
      <c r="G7870" s="34" t="s">
        <v>2671</v>
      </c>
      <c r="H7870" s="35" t="str">
        <f>VLOOKUP($J7861,ASBVs!$A$2:$AW$1041,48,FALSE)</f>
        <v>2</v>
      </c>
      <c r="I7870" s="34" t="s">
        <v>2672</v>
      </c>
      <c r="J7870" s="35">
        <f>VLOOKUP($J7861,ASBVs!$A$2:$AW$1041,49,FALSE)</f>
        <v>3</v>
      </c>
    </row>
    <row r="7871" spans="2:10" ht="12.6" customHeight="1" x14ac:dyDescent="0.3">
      <c r="B7871" s="36" t="s">
        <v>2696</v>
      </c>
      <c r="C7871" s="95" t="str">
        <f>VLOOKUP($J7861,ASBVs!$A$2:$E$1041,5,FALSE)</f>
        <v xml:space="preserve">Individual </v>
      </c>
      <c r="D7871" s="96"/>
      <c r="E7871" s="97" t="s">
        <v>2697</v>
      </c>
      <c r="F7871" s="98"/>
      <c r="G7871" s="74"/>
      <c r="H7871" s="75"/>
      <c r="I7871" s="37" t="s">
        <v>2698</v>
      </c>
      <c r="J7871" s="38"/>
    </row>
    <row r="7873" spans="2:10" ht="12.6" customHeight="1" x14ac:dyDescent="0.3">
      <c r="B7873" s="76" t="s">
        <v>2692</v>
      </c>
      <c r="C7873" s="77"/>
      <c r="D7873" s="20" t="str">
        <f>VLOOKUP($J7873,ASBVs!$A$2:$B$1041,2,FALSE)</f>
        <v>225003</v>
      </c>
      <c r="E7873" s="21"/>
      <c r="F7873" s="22" t="str">
        <f>VLOOKUP($J7873,ASBVs!$A$2:$J$1041,10,FALSE)</f>
        <v>Twin</v>
      </c>
      <c r="G7873" s="78" t="str">
        <f>VLOOKUP($J7873,ASBVs!$A$2:$AX$1041,50,FALSE)</f>
        <v xml:space="preserve"> </v>
      </c>
      <c r="H7873" s="79"/>
      <c r="I7873" s="23" t="s">
        <v>2693</v>
      </c>
      <c r="J7873" s="24">
        <v>647</v>
      </c>
    </row>
    <row r="7874" spans="2:10" ht="12.6" customHeight="1" x14ac:dyDescent="0.3">
      <c r="B7874" s="25" t="s">
        <v>2694</v>
      </c>
      <c r="C7874" s="80" t="str">
        <f>VLOOKUP($J7873,ASBVs!$A$2:$H$1041,8,FALSE)</f>
        <v>193431</v>
      </c>
      <c r="D7874" s="80"/>
      <c r="E7874" s="81"/>
      <c r="F7874" s="26" t="s">
        <v>2639</v>
      </c>
      <c r="G7874" s="82">
        <f>VLOOKUP($J7873,ASBVs!$A$2:$I$1041,9,FALSE)</f>
        <v>44713</v>
      </c>
      <c r="H7874" s="83"/>
      <c r="I7874" s="83"/>
      <c r="J7874" s="84"/>
    </row>
    <row r="7875" spans="2:10" ht="12.6" customHeight="1" x14ac:dyDescent="0.3">
      <c r="B7875" s="27" t="s">
        <v>0</v>
      </c>
      <c r="C7875" s="28" t="s">
        <v>1</v>
      </c>
      <c r="D7875" s="28" t="s">
        <v>2</v>
      </c>
      <c r="E7875" s="28" t="s">
        <v>3</v>
      </c>
      <c r="F7875" s="27" t="s">
        <v>4</v>
      </c>
      <c r="G7875" s="28" t="s">
        <v>1093</v>
      </c>
      <c r="H7875" s="28" t="s">
        <v>1092</v>
      </c>
      <c r="I7875" s="28" t="s">
        <v>5</v>
      </c>
      <c r="J7875" s="28" t="s">
        <v>2652</v>
      </c>
    </row>
    <row r="7876" spans="2:10" ht="12.6" customHeight="1" x14ac:dyDescent="0.3">
      <c r="B7876" s="29">
        <f>VLOOKUP($J7873,ASBVs!$A$2:$AP$1041,11,FALSE)</f>
        <v>0.5</v>
      </c>
      <c r="C7876" s="29">
        <f>VLOOKUP($J7873,ASBVs!$A$2:$AP$1041,13,FALSE)</f>
        <v>9.08</v>
      </c>
      <c r="D7876" s="29">
        <f>VLOOKUP($J7873,ASBVs!$A$2:$AP$1041,15,FALSE)</f>
        <v>13.09</v>
      </c>
      <c r="E7876" s="29">
        <f>VLOOKUP($J7873,ASBVs!$A$2:$AP$1041,17,FALSE)</f>
        <v>0.41</v>
      </c>
      <c r="F7876" s="29">
        <f>VLOOKUP($J7873,ASBVs!$A$2:$AP$1041,19,FALSE)</f>
        <v>2.02</v>
      </c>
      <c r="G7876" s="39">
        <f>VLOOKUP($J7873,ASBVs!$A$2:$AP$1041,41,FALSE)</f>
        <v>0.36</v>
      </c>
      <c r="H7876" s="39">
        <f>VLOOKUP($J7873,ASBVs!$A$2:$AP$1041,39,FALSE)</f>
        <v>0.24</v>
      </c>
      <c r="I7876" s="29">
        <f>VLOOKUP($J7873,ASBVs!$A$2:$AP$1041,21,FALSE)</f>
        <v>-0.51</v>
      </c>
      <c r="J7876" s="39">
        <f>VLOOKUP($J7873,ASBVs!$A$2:$AP$1041,31,FALSE)</f>
        <v>0.27</v>
      </c>
    </row>
    <row r="7877" spans="2:10" ht="12.6" customHeight="1" x14ac:dyDescent="0.3">
      <c r="B7877" s="29">
        <f>VLOOKUP($J7873,ASBVs!$A$2:$AP$1041,12,FALSE)</f>
        <v>66</v>
      </c>
      <c r="C7877" s="29">
        <f>VLOOKUP($J7873,ASBVs!$A$2:$AP$1041,14,FALSE)</f>
        <v>70</v>
      </c>
      <c r="D7877" s="29">
        <f>VLOOKUP($J7873,ASBVs!$A$2:$AP$1041,16,FALSE)</f>
        <v>63</v>
      </c>
      <c r="E7877" s="29">
        <f>VLOOKUP($J7873,ASBVs!$A$2:$AP$1041,18,FALSE)</f>
        <v>66</v>
      </c>
      <c r="F7877" s="29">
        <f>VLOOKUP($J7873,ASBVs!$A$2:$AP$1041,20,FALSE)</f>
        <v>66</v>
      </c>
      <c r="G7877" s="29">
        <f>VLOOKUP($J7873,ASBVs!$A$2:$AP$1041,42,FALSE)</f>
        <v>59</v>
      </c>
      <c r="H7877" s="29">
        <f>VLOOKUP($J7873,ASBVs!$A$2:$AP$1041,40,FALSE)</f>
        <v>52</v>
      </c>
      <c r="I7877" s="29">
        <f>VLOOKUP($J7873,ASBVs!$A$2:$AP$1041,22,FALSE)</f>
        <v>62</v>
      </c>
      <c r="J7877" s="29">
        <f>VLOOKUP($J7873,ASBVs!$A$2:$AP$1041,32,FALSE)</f>
        <v>57</v>
      </c>
    </row>
    <row r="7878" spans="2:10" ht="12.6" customHeight="1" x14ac:dyDescent="0.3">
      <c r="B7878" s="31" t="s">
        <v>1089</v>
      </c>
      <c r="C7878" s="27" t="s">
        <v>1090</v>
      </c>
      <c r="D7878" s="27" t="s">
        <v>1091</v>
      </c>
      <c r="E7878" s="27" t="s">
        <v>8</v>
      </c>
      <c r="F7878" s="27" t="s">
        <v>6</v>
      </c>
      <c r="G7878" s="27" t="s">
        <v>7</v>
      </c>
      <c r="H7878" s="27" t="s">
        <v>2638</v>
      </c>
      <c r="I7878" s="85" t="s">
        <v>2700</v>
      </c>
      <c r="J7878" s="86"/>
    </row>
    <row r="7879" spans="2:10" ht="12.6" customHeight="1" x14ac:dyDescent="0.3">
      <c r="B7879" s="30">
        <f>VLOOKUP($J7873,ASBVs!$A$2:$AP$1041,33,FALSE)</f>
        <v>0.06</v>
      </c>
      <c r="C7879" s="30">
        <f>VLOOKUP($J7873,ASBVs!$A$2:$AP$1041,35,FALSE)</f>
        <v>0.18</v>
      </c>
      <c r="D7879" s="30">
        <f>VLOOKUP($J7873,ASBVs!$A$2:$AP$1041,37,FALSE)</f>
        <v>0.01</v>
      </c>
      <c r="E7879" s="32">
        <f>VLOOKUP($J7873,ASBVs!$A$2:$AP$1041,29,FALSE)</f>
        <v>4.12</v>
      </c>
      <c r="F7879" s="32">
        <f>VLOOKUP($J7873,ASBVs!$A$2:$AP$1041,23,FALSE)</f>
        <v>-0.22</v>
      </c>
      <c r="G7879" s="32">
        <f>VLOOKUP($J7873,ASBVs!$A$2:$AP$1041,25,FALSE)</f>
        <v>5.22</v>
      </c>
      <c r="H7879" s="32">
        <f>VLOOKUP($J7873,ASBVs!$A$2:$AP$1041,27,FALSE)</f>
        <v>1.96</v>
      </c>
      <c r="I7879" s="86"/>
      <c r="J7879" s="86"/>
    </row>
    <row r="7880" spans="2:10" ht="12.6" customHeight="1" x14ac:dyDescent="0.3">
      <c r="B7880" s="33">
        <f>VLOOKUP($J7873,ASBVs!$A$2:$AP$1041,34,FALSE)</f>
        <v>48</v>
      </c>
      <c r="C7880" s="33">
        <f>VLOOKUP($J7873,ASBVs!$A$2:$AP$1041,36,FALSE)</f>
        <v>55</v>
      </c>
      <c r="D7880" s="33">
        <f>VLOOKUP($J7873,ASBVs!$A$2:$AP$1041,38,FALSE)</f>
        <v>42</v>
      </c>
      <c r="E7880" s="33">
        <f>VLOOKUP($J7873,ASBVs!$A$2:$AP$1041,30,FALSE)</f>
        <v>61</v>
      </c>
      <c r="F7880" s="33">
        <f>VLOOKUP($J7873,ASBVs!$A$2:$AP$1041,24,FALSE)</f>
        <v>53</v>
      </c>
      <c r="G7880" s="33">
        <f>VLOOKUP($J7873,ASBVs!$A$2:$AP$1041,26,FALSE)</f>
        <v>52</v>
      </c>
      <c r="H7880" s="33">
        <f>VLOOKUP($J7873,ASBVs!$A$2:$AP$1041,28,FALSE)</f>
        <v>55</v>
      </c>
      <c r="I7880" s="99">
        <f>VLOOKUP($J7873,ASBVs!$A$2:$AQ$1041,43,FALSE)</f>
        <v>8.57</v>
      </c>
      <c r="J7880" s="79"/>
    </row>
    <row r="7881" spans="2:10" ht="12.6" customHeight="1" x14ac:dyDescent="0.3">
      <c r="B7881" s="87" t="s">
        <v>2695</v>
      </c>
      <c r="C7881" s="88"/>
      <c r="D7881" s="89" t="s">
        <v>2699</v>
      </c>
      <c r="E7881" s="90"/>
      <c r="F7881" s="91" t="str">
        <f>VLOOKUP($J7873,ASBVs!$A$2:$F$1041,6,FALSE)</f>
        <v xml:space="preserve"> </v>
      </c>
      <c r="G7881" s="34" t="s">
        <v>2669</v>
      </c>
      <c r="H7881" s="35" t="str">
        <f>VLOOKUP($J7873,ASBVs!$A$2:$AU$1041,46,FALSE)</f>
        <v>1</v>
      </c>
      <c r="I7881" s="34" t="s">
        <v>2670</v>
      </c>
      <c r="J7881" s="35" t="str">
        <f>VLOOKUP($J7873,ASBVs!$A$2:$AU$1041,47,FALSE)</f>
        <v>2</v>
      </c>
    </row>
    <row r="7882" spans="2:10" ht="12.6" customHeight="1" x14ac:dyDescent="0.3">
      <c r="B7882" s="93">
        <f>VLOOKUP($J7873,ASBVs!$A$2:$AS$1041,45,FALSE)</f>
        <v>123.92</v>
      </c>
      <c r="C7882" s="94"/>
      <c r="D7882" s="93">
        <f>VLOOKUP($J7873,ASBVs!$A$2:$AS$1041,44,FALSE)</f>
        <v>161.27000000000001</v>
      </c>
      <c r="E7882" s="94"/>
      <c r="F7882" s="92"/>
      <c r="G7882" s="34" t="s">
        <v>2671</v>
      </c>
      <c r="H7882" s="35" t="str">
        <f>VLOOKUP($J7873,ASBVs!$A$2:$AW$1041,48,FALSE)</f>
        <v>3</v>
      </c>
      <c r="I7882" s="34" t="s">
        <v>2672</v>
      </c>
      <c r="J7882" s="35">
        <f>VLOOKUP($J7873,ASBVs!$A$2:$AW$1041,49,FALSE)</f>
        <v>3</v>
      </c>
    </row>
    <row r="7883" spans="2:10" ht="12.6" customHeight="1" x14ac:dyDescent="0.3">
      <c r="B7883" s="36" t="s">
        <v>2696</v>
      </c>
      <c r="C7883" s="95" t="str">
        <f>VLOOKUP($J7873,ASBVs!$A$2:$E$1041,5,FALSE)</f>
        <v xml:space="preserve">Individual </v>
      </c>
      <c r="D7883" s="96"/>
      <c r="E7883" s="97" t="s">
        <v>2697</v>
      </c>
      <c r="F7883" s="98"/>
      <c r="G7883" s="74"/>
      <c r="H7883" s="75"/>
      <c r="I7883" s="37" t="s">
        <v>2698</v>
      </c>
      <c r="J7883" s="38"/>
    </row>
    <row r="7885" spans="2:10" ht="12.6" customHeight="1" x14ac:dyDescent="0.3">
      <c r="B7885" s="76" t="s">
        <v>2692</v>
      </c>
      <c r="C7885" s="77"/>
      <c r="D7885" s="20" t="str">
        <f>VLOOKUP($J7885,ASBVs!$A$2:$B$1041,2,FALSE)</f>
        <v>223054</v>
      </c>
      <c r="E7885" s="21"/>
      <c r="F7885" s="22" t="str">
        <f>VLOOKUP($J7885,ASBVs!$A$2:$J$1041,10,FALSE)</f>
        <v>Twin</v>
      </c>
      <c r="G7885" s="78" t="str">
        <f>VLOOKUP($J7885,ASBVs!$A$2:$AX$1041,50,FALSE)</f>
        <v>«««««</v>
      </c>
      <c r="H7885" s="79"/>
      <c r="I7885" s="23" t="s">
        <v>2693</v>
      </c>
      <c r="J7885" s="24">
        <v>648</v>
      </c>
    </row>
    <row r="7886" spans="2:10" ht="12.6" customHeight="1" x14ac:dyDescent="0.3">
      <c r="B7886" s="25" t="s">
        <v>2694</v>
      </c>
      <c r="C7886" s="80" t="str">
        <f>VLOOKUP($J7885,ASBVs!$A$2:$H$1041,8,FALSE)</f>
        <v>193431</v>
      </c>
      <c r="D7886" s="80"/>
      <c r="E7886" s="81"/>
      <c r="F7886" s="26" t="s">
        <v>2639</v>
      </c>
      <c r="G7886" s="82">
        <f>VLOOKUP($J7885,ASBVs!$A$2:$I$1041,9,FALSE)</f>
        <v>44682</v>
      </c>
      <c r="H7886" s="83"/>
      <c r="I7886" s="83"/>
      <c r="J7886" s="84"/>
    </row>
    <row r="7887" spans="2:10" ht="12.6" customHeight="1" x14ac:dyDescent="0.3">
      <c r="B7887" s="27" t="s">
        <v>0</v>
      </c>
      <c r="C7887" s="28" t="s">
        <v>1</v>
      </c>
      <c r="D7887" s="28" t="s">
        <v>2</v>
      </c>
      <c r="E7887" s="28" t="s">
        <v>3</v>
      </c>
      <c r="F7887" s="27" t="s">
        <v>4</v>
      </c>
      <c r="G7887" s="28" t="s">
        <v>1093</v>
      </c>
      <c r="H7887" s="28" t="s">
        <v>1092</v>
      </c>
      <c r="I7887" s="28" t="s">
        <v>5</v>
      </c>
      <c r="J7887" s="28" t="s">
        <v>2652</v>
      </c>
    </row>
    <row r="7888" spans="2:10" ht="12.6" customHeight="1" x14ac:dyDescent="0.3">
      <c r="B7888" s="29">
        <f>VLOOKUP($J7885,ASBVs!$A$2:$AP$1041,11,FALSE)</f>
        <v>0.44</v>
      </c>
      <c r="C7888" s="29">
        <f>VLOOKUP($J7885,ASBVs!$A$2:$AP$1041,13,FALSE)</f>
        <v>9.01</v>
      </c>
      <c r="D7888" s="29">
        <f>VLOOKUP($J7885,ASBVs!$A$2:$AP$1041,15,FALSE)</f>
        <v>14.43</v>
      </c>
      <c r="E7888" s="29">
        <f>VLOOKUP($J7885,ASBVs!$A$2:$AP$1041,17,FALSE)</f>
        <v>1.17</v>
      </c>
      <c r="F7888" s="29">
        <f>VLOOKUP($J7885,ASBVs!$A$2:$AP$1041,19,FALSE)</f>
        <v>2.35</v>
      </c>
      <c r="G7888" s="39">
        <f>VLOOKUP($J7885,ASBVs!$A$2:$AP$1041,41,FALSE)</f>
        <v>0.34</v>
      </c>
      <c r="H7888" s="39">
        <f>VLOOKUP($J7885,ASBVs!$A$2:$AP$1041,39,FALSE)</f>
        <v>0.19</v>
      </c>
      <c r="I7888" s="29">
        <f>VLOOKUP($J7885,ASBVs!$A$2:$AP$1041,21,FALSE)</f>
        <v>0.44</v>
      </c>
      <c r="J7888" s="39">
        <f>VLOOKUP($J7885,ASBVs!$A$2:$AP$1041,31,FALSE)</f>
        <v>0.26</v>
      </c>
    </row>
    <row r="7889" spans="2:10" ht="12.6" customHeight="1" x14ac:dyDescent="0.3">
      <c r="B7889" s="29">
        <f>VLOOKUP($J7885,ASBVs!$A$2:$AP$1041,12,FALSE)</f>
        <v>65</v>
      </c>
      <c r="C7889" s="29">
        <f>VLOOKUP($J7885,ASBVs!$A$2:$AP$1041,14,FALSE)</f>
        <v>71</v>
      </c>
      <c r="D7889" s="29">
        <f>VLOOKUP($J7885,ASBVs!$A$2:$AP$1041,16,FALSE)</f>
        <v>60</v>
      </c>
      <c r="E7889" s="29">
        <f>VLOOKUP($J7885,ASBVs!$A$2:$AP$1041,18,FALSE)</f>
        <v>70</v>
      </c>
      <c r="F7889" s="29">
        <f>VLOOKUP($J7885,ASBVs!$A$2:$AP$1041,20,FALSE)</f>
        <v>68</v>
      </c>
      <c r="G7889" s="29">
        <f>VLOOKUP($J7885,ASBVs!$A$2:$AP$1041,42,FALSE)</f>
        <v>54</v>
      </c>
      <c r="H7889" s="29">
        <f>VLOOKUP($J7885,ASBVs!$A$2:$AP$1041,40,FALSE)</f>
        <v>48</v>
      </c>
      <c r="I7889" s="29">
        <f>VLOOKUP($J7885,ASBVs!$A$2:$AP$1041,22,FALSE)</f>
        <v>59</v>
      </c>
      <c r="J7889" s="29">
        <f>VLOOKUP($J7885,ASBVs!$A$2:$AP$1041,32,FALSE)</f>
        <v>52</v>
      </c>
    </row>
    <row r="7890" spans="2:10" ht="12.6" customHeight="1" x14ac:dyDescent="0.3">
      <c r="B7890" s="31" t="s">
        <v>1089</v>
      </c>
      <c r="C7890" s="27" t="s">
        <v>1090</v>
      </c>
      <c r="D7890" s="27" t="s">
        <v>1091</v>
      </c>
      <c r="E7890" s="27" t="s">
        <v>8</v>
      </c>
      <c r="F7890" s="27" t="s">
        <v>6</v>
      </c>
      <c r="G7890" s="27" t="s">
        <v>7</v>
      </c>
      <c r="H7890" s="27" t="s">
        <v>2638</v>
      </c>
      <c r="I7890" s="85" t="s">
        <v>2700</v>
      </c>
      <c r="J7890" s="86"/>
    </row>
    <row r="7891" spans="2:10" ht="12.6" customHeight="1" x14ac:dyDescent="0.3">
      <c r="B7891" s="30">
        <f>VLOOKUP($J7885,ASBVs!$A$2:$AP$1041,33,FALSE)</f>
        <v>0.04</v>
      </c>
      <c r="C7891" s="30">
        <f>VLOOKUP($J7885,ASBVs!$A$2:$AP$1041,35,FALSE)</f>
        <v>0.13</v>
      </c>
      <c r="D7891" s="30">
        <f>VLOOKUP($J7885,ASBVs!$A$2:$AP$1041,37,FALSE)</f>
        <v>0.01</v>
      </c>
      <c r="E7891" s="32">
        <f>VLOOKUP($J7885,ASBVs!$A$2:$AP$1041,29,FALSE)</f>
        <v>3.72</v>
      </c>
      <c r="F7891" s="32">
        <f>VLOOKUP($J7885,ASBVs!$A$2:$AP$1041,23,FALSE)</f>
        <v>-0.08</v>
      </c>
      <c r="G7891" s="32">
        <f>VLOOKUP($J7885,ASBVs!$A$2:$AP$1041,25,FALSE)</f>
        <v>4.29</v>
      </c>
      <c r="H7891" s="32">
        <f>VLOOKUP($J7885,ASBVs!$A$2:$AP$1041,27,FALSE)</f>
        <v>2.25</v>
      </c>
      <c r="I7891" s="86"/>
      <c r="J7891" s="86"/>
    </row>
    <row r="7892" spans="2:10" ht="12.6" customHeight="1" x14ac:dyDescent="0.3">
      <c r="B7892" s="33">
        <f>VLOOKUP($J7885,ASBVs!$A$2:$AP$1041,34,FALSE)</f>
        <v>44</v>
      </c>
      <c r="C7892" s="33">
        <f>VLOOKUP($J7885,ASBVs!$A$2:$AP$1041,36,FALSE)</f>
        <v>51</v>
      </c>
      <c r="D7892" s="33">
        <f>VLOOKUP($J7885,ASBVs!$A$2:$AP$1041,38,FALSE)</f>
        <v>38</v>
      </c>
      <c r="E7892" s="33">
        <f>VLOOKUP($J7885,ASBVs!$A$2:$AP$1041,30,FALSE)</f>
        <v>62</v>
      </c>
      <c r="F7892" s="33">
        <f>VLOOKUP($J7885,ASBVs!$A$2:$AP$1041,24,FALSE)</f>
        <v>48</v>
      </c>
      <c r="G7892" s="33">
        <f>VLOOKUP($J7885,ASBVs!$A$2:$AP$1041,26,FALSE)</f>
        <v>48</v>
      </c>
      <c r="H7892" s="33">
        <f>VLOOKUP($J7885,ASBVs!$A$2:$AP$1041,28,FALSE)</f>
        <v>55</v>
      </c>
      <c r="I7892" s="99">
        <f>VLOOKUP($J7885,ASBVs!$A$2:$AQ$1041,43,FALSE)</f>
        <v>9.4499999999999993</v>
      </c>
      <c r="J7892" s="79"/>
    </row>
    <row r="7893" spans="2:10" ht="12.6" customHeight="1" x14ac:dyDescent="0.3">
      <c r="B7893" s="87" t="s">
        <v>2695</v>
      </c>
      <c r="C7893" s="88"/>
      <c r="D7893" s="89" t="s">
        <v>2699</v>
      </c>
      <c r="E7893" s="90"/>
      <c r="F7893" s="91" t="str">
        <f>VLOOKUP($J7885,ASBVs!$A$2:$F$1041,6,FALSE)</f>
        <v xml:space="preserve"> </v>
      </c>
      <c r="G7893" s="34" t="s">
        <v>2669</v>
      </c>
      <c r="H7893" s="35" t="str">
        <f>VLOOKUP($J7885,ASBVs!$A$2:$AU$1041,46,FALSE)</f>
        <v>2</v>
      </c>
      <c r="I7893" s="34" t="s">
        <v>2670</v>
      </c>
      <c r="J7893" s="35" t="str">
        <f>VLOOKUP($J7885,ASBVs!$A$2:$AU$1041,47,FALSE)</f>
        <v>2</v>
      </c>
    </row>
    <row r="7894" spans="2:10" ht="12.6" customHeight="1" x14ac:dyDescent="0.3">
      <c r="B7894" s="93">
        <f>VLOOKUP($J7885,ASBVs!$A$2:$AS$1041,45,FALSE)</f>
        <v>123.77</v>
      </c>
      <c r="C7894" s="94"/>
      <c r="D7894" s="93">
        <f>VLOOKUP($J7885,ASBVs!$A$2:$AS$1041,44,FALSE)</f>
        <v>159.38999999999999</v>
      </c>
      <c r="E7894" s="94"/>
      <c r="F7894" s="92"/>
      <c r="G7894" s="34" t="s">
        <v>2671</v>
      </c>
      <c r="H7894" s="35" t="str">
        <f>VLOOKUP($J7885,ASBVs!$A$2:$AW$1041,48,FALSE)</f>
        <v>3</v>
      </c>
      <c r="I7894" s="34" t="s">
        <v>2672</v>
      </c>
      <c r="J7894" s="35">
        <f>VLOOKUP($J7885,ASBVs!$A$2:$AW$1041,49,FALSE)</f>
        <v>4</v>
      </c>
    </row>
    <row r="7895" spans="2:10" ht="12.6" customHeight="1" x14ac:dyDescent="0.3">
      <c r="B7895" s="36" t="s">
        <v>2696</v>
      </c>
      <c r="C7895" s="95" t="str">
        <f>VLOOKUP($J7885,ASBVs!$A$2:$E$1041,5,FALSE)</f>
        <v xml:space="preserve">Individual </v>
      </c>
      <c r="D7895" s="96"/>
      <c r="E7895" s="97" t="s">
        <v>2697</v>
      </c>
      <c r="F7895" s="98"/>
      <c r="G7895" s="74"/>
      <c r="H7895" s="75"/>
      <c r="I7895" s="37" t="s">
        <v>2698</v>
      </c>
      <c r="J7895" s="38"/>
    </row>
    <row r="7897" spans="2:10" ht="12.6" customHeight="1" x14ac:dyDescent="0.3">
      <c r="B7897" s="76" t="s">
        <v>2692</v>
      </c>
      <c r="C7897" s="77"/>
      <c r="D7897" s="20" t="str">
        <f>VLOOKUP($J7897,ASBVs!$A$2:$B$1041,2,FALSE)</f>
        <v>224060</v>
      </c>
      <c r="E7897" s="21"/>
      <c r="F7897" s="22" t="str">
        <f>VLOOKUP($J7897,ASBVs!$A$2:$J$1041,10,FALSE)</f>
        <v>Twin</v>
      </c>
      <c r="G7897" s="78" t="str">
        <f>VLOOKUP($J7897,ASBVs!$A$2:$AX$1041,50,FALSE)</f>
        <v xml:space="preserve"> </v>
      </c>
      <c r="H7897" s="79"/>
      <c r="I7897" s="23" t="s">
        <v>2693</v>
      </c>
      <c r="J7897" s="24">
        <v>649</v>
      </c>
    </row>
    <row r="7898" spans="2:10" ht="12.6" customHeight="1" x14ac:dyDescent="0.3">
      <c r="B7898" s="25" t="s">
        <v>2694</v>
      </c>
      <c r="C7898" s="80" t="str">
        <f>VLOOKUP($J7897,ASBVs!$A$2:$H$1041,8,FALSE)</f>
        <v>214314</v>
      </c>
      <c r="D7898" s="80"/>
      <c r="E7898" s="81"/>
      <c r="F7898" s="26" t="s">
        <v>2639</v>
      </c>
      <c r="G7898" s="82">
        <f>VLOOKUP($J7897,ASBVs!$A$2:$I$1041,9,FALSE)</f>
        <v>44706</v>
      </c>
      <c r="H7898" s="83"/>
      <c r="I7898" s="83"/>
      <c r="J7898" s="84"/>
    </row>
    <row r="7899" spans="2:10" ht="12.6" customHeight="1" x14ac:dyDescent="0.3">
      <c r="B7899" s="27" t="s">
        <v>0</v>
      </c>
      <c r="C7899" s="28" t="s">
        <v>1</v>
      </c>
      <c r="D7899" s="28" t="s">
        <v>2</v>
      </c>
      <c r="E7899" s="28" t="s">
        <v>3</v>
      </c>
      <c r="F7899" s="27" t="s">
        <v>4</v>
      </c>
      <c r="G7899" s="28" t="s">
        <v>1093</v>
      </c>
      <c r="H7899" s="28" t="s">
        <v>1092</v>
      </c>
      <c r="I7899" s="28" t="s">
        <v>5</v>
      </c>
      <c r="J7899" s="28" t="s">
        <v>2652</v>
      </c>
    </row>
    <row r="7900" spans="2:10" ht="12.6" customHeight="1" x14ac:dyDescent="0.3">
      <c r="B7900" s="29">
        <f>VLOOKUP($J7897,ASBVs!$A$2:$AP$1041,11,FALSE)</f>
        <v>0.53</v>
      </c>
      <c r="C7900" s="29">
        <f>VLOOKUP($J7897,ASBVs!$A$2:$AP$1041,13,FALSE)</f>
        <v>8.43</v>
      </c>
      <c r="D7900" s="29">
        <f>VLOOKUP($J7897,ASBVs!$A$2:$AP$1041,15,FALSE)</f>
        <v>13.04</v>
      </c>
      <c r="E7900" s="29">
        <f>VLOOKUP($J7897,ASBVs!$A$2:$AP$1041,17,FALSE)</f>
        <v>0.48</v>
      </c>
      <c r="F7900" s="29">
        <f>VLOOKUP($J7897,ASBVs!$A$2:$AP$1041,19,FALSE)</f>
        <v>2.4300000000000002</v>
      </c>
      <c r="G7900" s="39">
        <f>VLOOKUP($J7897,ASBVs!$A$2:$AP$1041,41,FALSE)</f>
        <v>0.39</v>
      </c>
      <c r="H7900" s="39">
        <f>VLOOKUP($J7897,ASBVs!$A$2:$AP$1041,39,FALSE)</f>
        <v>0.21</v>
      </c>
      <c r="I7900" s="29">
        <f>VLOOKUP($J7897,ASBVs!$A$2:$AP$1041,21,FALSE)</f>
        <v>0.52</v>
      </c>
      <c r="J7900" s="39">
        <f>VLOOKUP($J7897,ASBVs!$A$2:$AP$1041,31,FALSE)</f>
        <v>0.25</v>
      </c>
    </row>
    <row r="7901" spans="2:10" ht="12.6" customHeight="1" x14ac:dyDescent="0.3">
      <c r="B7901" s="29">
        <f>VLOOKUP($J7897,ASBVs!$A$2:$AP$1041,12,FALSE)</f>
        <v>65</v>
      </c>
      <c r="C7901" s="29">
        <f>VLOOKUP($J7897,ASBVs!$A$2:$AP$1041,14,FALSE)</f>
        <v>69</v>
      </c>
      <c r="D7901" s="29">
        <f>VLOOKUP($J7897,ASBVs!$A$2:$AP$1041,16,FALSE)</f>
        <v>58</v>
      </c>
      <c r="E7901" s="29">
        <f>VLOOKUP($J7897,ASBVs!$A$2:$AP$1041,18,FALSE)</f>
        <v>62</v>
      </c>
      <c r="F7901" s="29">
        <f>VLOOKUP($J7897,ASBVs!$A$2:$AP$1041,20,FALSE)</f>
        <v>63</v>
      </c>
      <c r="G7901" s="29">
        <f>VLOOKUP($J7897,ASBVs!$A$2:$AP$1041,42,FALSE)</f>
        <v>49</v>
      </c>
      <c r="H7901" s="29">
        <f>VLOOKUP($J7897,ASBVs!$A$2:$AP$1041,40,FALSE)</f>
        <v>41</v>
      </c>
      <c r="I7901" s="29">
        <f>VLOOKUP($J7897,ASBVs!$A$2:$AP$1041,22,FALSE)</f>
        <v>52</v>
      </c>
      <c r="J7901" s="29">
        <f>VLOOKUP($J7897,ASBVs!$A$2:$AP$1041,32,FALSE)</f>
        <v>47</v>
      </c>
    </row>
    <row r="7902" spans="2:10" ht="12.6" customHeight="1" x14ac:dyDescent="0.3">
      <c r="B7902" s="31" t="s">
        <v>1089</v>
      </c>
      <c r="C7902" s="27" t="s">
        <v>1090</v>
      </c>
      <c r="D7902" s="27" t="s">
        <v>1091</v>
      </c>
      <c r="E7902" s="27" t="s">
        <v>8</v>
      </c>
      <c r="F7902" s="27" t="s">
        <v>6</v>
      </c>
      <c r="G7902" s="27" t="s">
        <v>7</v>
      </c>
      <c r="H7902" s="27" t="s">
        <v>2638</v>
      </c>
      <c r="I7902" s="85" t="s">
        <v>2700</v>
      </c>
      <c r="J7902" s="86"/>
    </row>
    <row r="7903" spans="2:10" ht="12.6" customHeight="1" x14ac:dyDescent="0.3">
      <c r="B7903" s="30">
        <f>VLOOKUP($J7897,ASBVs!$A$2:$AP$1041,33,FALSE)</f>
        <v>0.04</v>
      </c>
      <c r="C7903" s="30">
        <f>VLOOKUP($J7897,ASBVs!$A$2:$AP$1041,35,FALSE)</f>
        <v>0.21</v>
      </c>
      <c r="D7903" s="30">
        <f>VLOOKUP($J7897,ASBVs!$A$2:$AP$1041,37,FALSE)</f>
        <v>1E-3</v>
      </c>
      <c r="E7903" s="32">
        <f>VLOOKUP($J7897,ASBVs!$A$2:$AP$1041,29,FALSE)</f>
        <v>4.45</v>
      </c>
      <c r="F7903" s="32">
        <f>VLOOKUP($J7897,ASBVs!$A$2:$AP$1041,23,FALSE)</f>
        <v>-0.3</v>
      </c>
      <c r="G7903" s="32">
        <f>VLOOKUP($J7897,ASBVs!$A$2:$AP$1041,25,FALSE)</f>
        <v>3.5</v>
      </c>
      <c r="H7903" s="32">
        <f>VLOOKUP($J7897,ASBVs!$A$2:$AP$1041,27,FALSE)</f>
        <v>2.42</v>
      </c>
      <c r="I7903" s="86"/>
      <c r="J7903" s="86"/>
    </row>
    <row r="7904" spans="2:10" ht="12.6" customHeight="1" x14ac:dyDescent="0.3">
      <c r="B7904" s="33">
        <f>VLOOKUP($J7897,ASBVs!$A$2:$AP$1041,34,FALSE)</f>
        <v>36</v>
      </c>
      <c r="C7904" s="33">
        <f>VLOOKUP($J7897,ASBVs!$A$2:$AP$1041,36,FALSE)</f>
        <v>44</v>
      </c>
      <c r="D7904" s="33">
        <f>VLOOKUP($J7897,ASBVs!$A$2:$AP$1041,38,FALSE)</f>
        <v>29</v>
      </c>
      <c r="E7904" s="33">
        <f>VLOOKUP($J7897,ASBVs!$A$2:$AP$1041,30,FALSE)</f>
        <v>58</v>
      </c>
      <c r="F7904" s="33">
        <f>VLOOKUP($J7897,ASBVs!$A$2:$AP$1041,24,FALSE)</f>
        <v>44</v>
      </c>
      <c r="G7904" s="33">
        <f>VLOOKUP($J7897,ASBVs!$A$2:$AP$1041,26,FALSE)</f>
        <v>43</v>
      </c>
      <c r="H7904" s="33">
        <f>VLOOKUP($J7897,ASBVs!$A$2:$AP$1041,28,FALSE)</f>
        <v>47</v>
      </c>
      <c r="I7904" s="99">
        <f>VLOOKUP($J7897,ASBVs!$A$2:$AQ$1041,43,FALSE)</f>
        <v>8.9499999999999993</v>
      </c>
      <c r="J7904" s="79"/>
    </row>
    <row r="7905" spans="2:10" ht="12.6" customHeight="1" x14ac:dyDescent="0.3">
      <c r="B7905" s="87" t="s">
        <v>2695</v>
      </c>
      <c r="C7905" s="88"/>
      <c r="D7905" s="89" t="s">
        <v>2699</v>
      </c>
      <c r="E7905" s="90"/>
      <c r="F7905" s="91" t="str">
        <f>VLOOKUP($J7897,ASBVs!$A$2:$F$1041,6,FALSE)</f>
        <v xml:space="preserve"> </v>
      </c>
      <c r="G7905" s="34" t="s">
        <v>2669</v>
      </c>
      <c r="H7905" s="35" t="str">
        <f>VLOOKUP($J7897,ASBVs!$A$2:$AU$1041,46,FALSE)</f>
        <v>2</v>
      </c>
      <c r="I7905" s="34" t="s">
        <v>2670</v>
      </c>
      <c r="J7905" s="35" t="str">
        <f>VLOOKUP($J7897,ASBVs!$A$2:$AU$1041,47,FALSE)</f>
        <v>1</v>
      </c>
    </row>
    <row r="7906" spans="2:10" ht="12.6" customHeight="1" x14ac:dyDescent="0.3">
      <c r="B7906" s="93">
        <f>VLOOKUP($J7897,ASBVs!$A$2:$AS$1041,45,FALSE)</f>
        <v>123.57</v>
      </c>
      <c r="C7906" s="94"/>
      <c r="D7906" s="93">
        <f>VLOOKUP($J7897,ASBVs!$A$2:$AS$1041,44,FALSE)</f>
        <v>164.07</v>
      </c>
      <c r="E7906" s="94"/>
      <c r="F7906" s="92"/>
      <c r="G7906" s="34" t="s">
        <v>2671</v>
      </c>
      <c r="H7906" s="35" t="str">
        <f>VLOOKUP($J7897,ASBVs!$A$2:$AW$1041,48,FALSE)</f>
        <v>1</v>
      </c>
      <c r="I7906" s="34" t="s">
        <v>2672</v>
      </c>
      <c r="J7906" s="35">
        <f>VLOOKUP($J7897,ASBVs!$A$2:$AW$1041,49,FALSE)</f>
        <v>3</v>
      </c>
    </row>
    <row r="7907" spans="2:10" ht="12.6" customHeight="1" x14ac:dyDescent="0.3">
      <c r="B7907" s="36" t="s">
        <v>2696</v>
      </c>
      <c r="C7907" s="95" t="str">
        <f>VLOOKUP($J7897,ASBVs!$A$2:$E$1041,5,FALSE)</f>
        <v xml:space="preserve">Individual </v>
      </c>
      <c r="D7907" s="96"/>
      <c r="E7907" s="97" t="s">
        <v>2697</v>
      </c>
      <c r="F7907" s="98"/>
      <c r="G7907" s="74"/>
      <c r="H7907" s="75"/>
      <c r="I7907" s="37" t="s">
        <v>2698</v>
      </c>
      <c r="J7907" s="38"/>
    </row>
    <row r="7909" spans="2:10" ht="12.6" customHeight="1" x14ac:dyDescent="0.3">
      <c r="B7909" s="76" t="s">
        <v>2692</v>
      </c>
      <c r="C7909" s="77"/>
      <c r="D7909" s="20" t="str">
        <f>VLOOKUP($J7909,ASBVs!$A$2:$B$1041,2,FALSE)</f>
        <v>224580</v>
      </c>
      <c r="E7909" s="21"/>
      <c r="F7909" s="22" t="str">
        <f>VLOOKUP($J7909,ASBVs!$A$2:$J$1041,10,FALSE)</f>
        <v>Twin</v>
      </c>
      <c r="G7909" s="78" t="str">
        <f>VLOOKUP($J7909,ASBVs!$A$2:$AX$1041,50,FALSE)</f>
        <v xml:space="preserve"> </v>
      </c>
      <c r="H7909" s="79"/>
      <c r="I7909" s="23" t="s">
        <v>2693</v>
      </c>
      <c r="J7909" s="24">
        <v>650</v>
      </c>
    </row>
    <row r="7910" spans="2:10" ht="12.6" customHeight="1" x14ac:dyDescent="0.3">
      <c r="B7910" s="25" t="s">
        <v>2694</v>
      </c>
      <c r="C7910" s="80" t="str">
        <f>VLOOKUP($J7909,ASBVs!$A$2:$H$1041,8,FALSE)</f>
        <v>214314</v>
      </c>
      <c r="D7910" s="80"/>
      <c r="E7910" s="81"/>
      <c r="F7910" s="26" t="s">
        <v>2639</v>
      </c>
      <c r="G7910" s="82">
        <f>VLOOKUP($J7909,ASBVs!$A$2:$I$1041,9,FALSE)</f>
        <v>44710</v>
      </c>
      <c r="H7910" s="83"/>
      <c r="I7910" s="83"/>
      <c r="J7910" s="84"/>
    </row>
    <row r="7911" spans="2:10" ht="12.6" customHeight="1" x14ac:dyDescent="0.3">
      <c r="B7911" s="27" t="s">
        <v>0</v>
      </c>
      <c r="C7911" s="28" t="s">
        <v>1</v>
      </c>
      <c r="D7911" s="28" t="s">
        <v>2</v>
      </c>
      <c r="E7911" s="28" t="s">
        <v>3</v>
      </c>
      <c r="F7911" s="27" t="s">
        <v>4</v>
      </c>
      <c r="G7911" s="28" t="s">
        <v>1093</v>
      </c>
      <c r="H7911" s="28" t="s">
        <v>1092</v>
      </c>
      <c r="I7911" s="28" t="s">
        <v>5</v>
      </c>
      <c r="J7911" s="28" t="s">
        <v>2652</v>
      </c>
    </row>
    <row r="7912" spans="2:10" ht="12.6" customHeight="1" x14ac:dyDescent="0.3">
      <c r="B7912" s="29">
        <f>VLOOKUP($J7909,ASBVs!$A$2:$AP$1041,11,FALSE)</f>
        <v>0.52</v>
      </c>
      <c r="C7912" s="29">
        <f>VLOOKUP($J7909,ASBVs!$A$2:$AP$1041,13,FALSE)</f>
        <v>8.52</v>
      </c>
      <c r="D7912" s="29">
        <f>VLOOKUP($J7909,ASBVs!$A$2:$AP$1041,15,FALSE)</f>
        <v>16.12</v>
      </c>
      <c r="E7912" s="29">
        <f>VLOOKUP($J7909,ASBVs!$A$2:$AP$1041,17,FALSE)</f>
        <v>0.49</v>
      </c>
      <c r="F7912" s="29">
        <f>VLOOKUP($J7909,ASBVs!$A$2:$AP$1041,19,FALSE)</f>
        <v>2</v>
      </c>
      <c r="G7912" s="39">
        <f>VLOOKUP($J7909,ASBVs!$A$2:$AP$1041,41,FALSE)</f>
        <v>0.32</v>
      </c>
      <c r="H7912" s="39">
        <f>VLOOKUP($J7909,ASBVs!$A$2:$AP$1041,39,FALSE)</f>
        <v>0.25</v>
      </c>
      <c r="I7912" s="29">
        <f>VLOOKUP($J7909,ASBVs!$A$2:$AP$1041,21,FALSE)</f>
        <v>1.3</v>
      </c>
      <c r="J7912" s="39">
        <f>VLOOKUP($J7909,ASBVs!$A$2:$AP$1041,31,FALSE)</f>
        <v>0.24</v>
      </c>
    </row>
    <row r="7913" spans="2:10" ht="12.6" customHeight="1" x14ac:dyDescent="0.3">
      <c r="B7913" s="29">
        <f>VLOOKUP($J7909,ASBVs!$A$2:$AP$1041,12,FALSE)</f>
        <v>63</v>
      </c>
      <c r="C7913" s="29">
        <f>VLOOKUP($J7909,ASBVs!$A$2:$AP$1041,14,FALSE)</f>
        <v>69</v>
      </c>
      <c r="D7913" s="29">
        <f>VLOOKUP($J7909,ASBVs!$A$2:$AP$1041,16,FALSE)</f>
        <v>56</v>
      </c>
      <c r="E7913" s="29">
        <f>VLOOKUP($J7909,ASBVs!$A$2:$AP$1041,18,FALSE)</f>
        <v>62</v>
      </c>
      <c r="F7913" s="29">
        <f>VLOOKUP($J7909,ASBVs!$A$2:$AP$1041,20,FALSE)</f>
        <v>63</v>
      </c>
      <c r="G7913" s="29">
        <f>VLOOKUP($J7909,ASBVs!$A$2:$AP$1041,42,FALSE)</f>
        <v>45</v>
      </c>
      <c r="H7913" s="29">
        <f>VLOOKUP($J7909,ASBVs!$A$2:$AP$1041,40,FALSE)</f>
        <v>39</v>
      </c>
      <c r="I7913" s="29">
        <f>VLOOKUP($J7909,ASBVs!$A$2:$AP$1041,22,FALSE)</f>
        <v>50</v>
      </c>
      <c r="J7913" s="29">
        <f>VLOOKUP($J7909,ASBVs!$A$2:$AP$1041,32,FALSE)</f>
        <v>44</v>
      </c>
    </row>
    <row r="7914" spans="2:10" ht="12.6" customHeight="1" x14ac:dyDescent="0.3">
      <c r="B7914" s="31" t="s">
        <v>1089</v>
      </c>
      <c r="C7914" s="27" t="s">
        <v>1090</v>
      </c>
      <c r="D7914" s="27" t="s">
        <v>1091</v>
      </c>
      <c r="E7914" s="27" t="s">
        <v>8</v>
      </c>
      <c r="F7914" s="27" t="s">
        <v>6</v>
      </c>
      <c r="G7914" s="27" t="s">
        <v>7</v>
      </c>
      <c r="H7914" s="27" t="s">
        <v>2638</v>
      </c>
      <c r="I7914" s="85" t="s">
        <v>2700</v>
      </c>
      <c r="J7914" s="86"/>
    </row>
    <row r="7915" spans="2:10" ht="12.6" customHeight="1" x14ac:dyDescent="0.3">
      <c r="B7915" s="30">
        <f>VLOOKUP($J7909,ASBVs!$A$2:$AP$1041,33,FALSE)</f>
        <v>0.06</v>
      </c>
      <c r="C7915" s="30">
        <f>VLOOKUP($J7909,ASBVs!$A$2:$AP$1041,35,FALSE)</f>
        <v>0.19</v>
      </c>
      <c r="D7915" s="30">
        <f>VLOOKUP($J7909,ASBVs!$A$2:$AP$1041,37,FALSE)</f>
        <v>0.02</v>
      </c>
      <c r="E7915" s="32">
        <f>VLOOKUP($J7909,ASBVs!$A$2:$AP$1041,29,FALSE)</f>
        <v>4.16</v>
      </c>
      <c r="F7915" s="32">
        <f>VLOOKUP($J7909,ASBVs!$A$2:$AP$1041,23,FALSE)</f>
        <v>-0.31</v>
      </c>
      <c r="G7915" s="32">
        <f>VLOOKUP($J7909,ASBVs!$A$2:$AP$1041,25,FALSE)</f>
        <v>2.41</v>
      </c>
      <c r="H7915" s="32">
        <f>VLOOKUP($J7909,ASBVs!$A$2:$AP$1041,27,FALSE)</f>
        <v>2.08</v>
      </c>
      <c r="I7915" s="86"/>
      <c r="J7915" s="86"/>
    </row>
    <row r="7916" spans="2:10" ht="12.6" customHeight="1" x14ac:dyDescent="0.3">
      <c r="B7916" s="33">
        <f>VLOOKUP($J7909,ASBVs!$A$2:$AP$1041,34,FALSE)</f>
        <v>33</v>
      </c>
      <c r="C7916" s="33">
        <f>VLOOKUP($J7909,ASBVs!$A$2:$AP$1041,36,FALSE)</f>
        <v>42</v>
      </c>
      <c r="D7916" s="33">
        <f>VLOOKUP($J7909,ASBVs!$A$2:$AP$1041,38,FALSE)</f>
        <v>27</v>
      </c>
      <c r="E7916" s="33">
        <f>VLOOKUP($J7909,ASBVs!$A$2:$AP$1041,30,FALSE)</f>
        <v>57</v>
      </c>
      <c r="F7916" s="33">
        <f>VLOOKUP($J7909,ASBVs!$A$2:$AP$1041,24,FALSE)</f>
        <v>42</v>
      </c>
      <c r="G7916" s="33">
        <f>VLOOKUP($J7909,ASBVs!$A$2:$AP$1041,26,FALSE)</f>
        <v>42</v>
      </c>
      <c r="H7916" s="33">
        <f>VLOOKUP($J7909,ASBVs!$A$2:$AP$1041,28,FALSE)</f>
        <v>45</v>
      </c>
      <c r="I7916" s="99">
        <f>VLOOKUP($J7909,ASBVs!$A$2:$AQ$1041,43,FALSE)</f>
        <v>9.82</v>
      </c>
      <c r="J7916" s="79"/>
    </row>
    <row r="7917" spans="2:10" ht="12.6" customHeight="1" x14ac:dyDescent="0.3">
      <c r="B7917" s="87" t="s">
        <v>2695</v>
      </c>
      <c r="C7917" s="88"/>
      <c r="D7917" s="89" t="s">
        <v>2699</v>
      </c>
      <c r="E7917" s="90"/>
      <c r="F7917" s="91" t="str">
        <f>VLOOKUP($J7909,ASBVs!$A$2:$F$1041,6,FALSE)</f>
        <v xml:space="preserve"> </v>
      </c>
      <c r="G7917" s="34" t="s">
        <v>2669</v>
      </c>
      <c r="H7917" s="35" t="str">
        <f>VLOOKUP($J7909,ASBVs!$A$2:$AU$1041,46,FALSE)</f>
        <v>2</v>
      </c>
      <c r="I7917" s="34" t="s">
        <v>2670</v>
      </c>
      <c r="J7917" s="35" t="str">
        <f>VLOOKUP($J7909,ASBVs!$A$2:$AU$1041,47,FALSE)</f>
        <v>3</v>
      </c>
    </row>
    <row r="7918" spans="2:10" ht="12.6" customHeight="1" x14ac:dyDescent="0.3">
      <c r="B7918" s="93">
        <f>VLOOKUP($J7909,ASBVs!$A$2:$AS$1041,45,FALSE)</f>
        <v>123.46</v>
      </c>
      <c r="C7918" s="94"/>
      <c r="D7918" s="93">
        <f>VLOOKUP($J7909,ASBVs!$A$2:$AS$1041,44,FALSE)</f>
        <v>159.58000000000001</v>
      </c>
      <c r="E7918" s="94"/>
      <c r="F7918" s="92"/>
      <c r="G7918" s="34" t="s">
        <v>2671</v>
      </c>
      <c r="H7918" s="35" t="str">
        <f>VLOOKUP($J7909,ASBVs!$A$2:$AW$1041,48,FALSE)</f>
        <v>2</v>
      </c>
      <c r="I7918" s="34" t="s">
        <v>2672</v>
      </c>
      <c r="J7918" s="35">
        <f>VLOOKUP($J7909,ASBVs!$A$2:$AW$1041,49,FALSE)</f>
        <v>2</v>
      </c>
    </row>
    <row r="7919" spans="2:10" ht="12.6" customHeight="1" x14ac:dyDescent="0.3">
      <c r="B7919" s="36" t="s">
        <v>2696</v>
      </c>
      <c r="C7919" s="95" t="str">
        <f>VLOOKUP($J7909,ASBVs!$A$2:$E$1041,5,FALSE)</f>
        <v xml:space="preserve">Individual </v>
      </c>
      <c r="D7919" s="96"/>
      <c r="E7919" s="97" t="s">
        <v>2697</v>
      </c>
      <c r="F7919" s="98"/>
      <c r="G7919" s="74"/>
      <c r="H7919" s="75"/>
      <c r="I7919" s="37" t="s">
        <v>2698</v>
      </c>
      <c r="J7919" s="38"/>
    </row>
    <row r="7921" spans="2:10" ht="12.6" customHeight="1" x14ac:dyDescent="0.3">
      <c r="B7921" s="76" t="s">
        <v>2692</v>
      </c>
      <c r="C7921" s="77"/>
      <c r="D7921" s="20" t="str">
        <f>VLOOKUP($J7921,ASBVs!$A$2:$B$1041,2,FALSE)</f>
        <v>223487</v>
      </c>
      <c r="E7921" s="21"/>
      <c r="F7921" s="22" t="str">
        <f>VLOOKUP($J7921,ASBVs!$A$2:$J$1041,10,FALSE)</f>
        <v>Twin</v>
      </c>
      <c r="G7921" s="78" t="str">
        <f>VLOOKUP($J7921,ASBVs!$A$2:$AX$1041,50,FALSE)</f>
        <v xml:space="preserve"> </v>
      </c>
      <c r="H7921" s="79"/>
      <c r="I7921" s="23" t="s">
        <v>2693</v>
      </c>
      <c r="J7921" s="24" t="s">
        <v>2235</v>
      </c>
    </row>
    <row r="7922" spans="2:10" ht="12.6" customHeight="1" x14ac:dyDescent="0.3">
      <c r="B7922" s="25" t="s">
        <v>2694</v>
      </c>
      <c r="C7922" s="80" t="str">
        <f>VLOOKUP($J7921,ASBVs!$A$2:$H$1041,8,FALSE)</f>
        <v>218919</v>
      </c>
      <c r="D7922" s="80"/>
      <c r="E7922" s="81"/>
      <c r="F7922" s="26" t="s">
        <v>2639</v>
      </c>
      <c r="G7922" s="82">
        <f>VLOOKUP($J7921,ASBVs!$A$2:$I$1041,9,FALSE)</f>
        <v>44699</v>
      </c>
      <c r="H7922" s="83"/>
      <c r="I7922" s="83"/>
      <c r="J7922" s="84"/>
    </row>
    <row r="7923" spans="2:10" ht="12.6" customHeight="1" x14ac:dyDescent="0.3">
      <c r="B7923" s="27" t="s">
        <v>0</v>
      </c>
      <c r="C7923" s="28" t="s">
        <v>1</v>
      </c>
      <c r="D7923" s="28" t="s">
        <v>2</v>
      </c>
      <c r="E7923" s="28" t="s">
        <v>3</v>
      </c>
      <c r="F7923" s="27" t="s">
        <v>4</v>
      </c>
      <c r="G7923" s="28" t="s">
        <v>1093</v>
      </c>
      <c r="H7923" s="28" t="s">
        <v>1092</v>
      </c>
      <c r="I7923" s="28" t="s">
        <v>5</v>
      </c>
      <c r="J7923" s="28" t="s">
        <v>2652</v>
      </c>
    </row>
    <row r="7924" spans="2:10" ht="12.6" customHeight="1" x14ac:dyDescent="0.3">
      <c r="B7924" s="29">
        <f>VLOOKUP($J7921,ASBVs!$A$2:$AP$1041,11,FALSE)</f>
        <v>0.57999999999999996</v>
      </c>
      <c r="C7924" s="29">
        <f>VLOOKUP($J7921,ASBVs!$A$2:$AP$1041,13,FALSE)</f>
        <v>10.42</v>
      </c>
      <c r="D7924" s="29">
        <f>VLOOKUP($J7921,ASBVs!$A$2:$AP$1041,15,FALSE)</f>
        <v>14.27</v>
      </c>
      <c r="E7924" s="29">
        <f>VLOOKUP($J7921,ASBVs!$A$2:$AP$1041,17,FALSE)</f>
        <v>-0.81</v>
      </c>
      <c r="F7924" s="29">
        <f>VLOOKUP($J7921,ASBVs!$A$2:$AP$1041,19,FALSE)</f>
        <v>1.27</v>
      </c>
      <c r="G7924" s="39">
        <f>VLOOKUP($J7921,ASBVs!$A$2:$AP$1041,41,FALSE)</f>
        <v>0.45</v>
      </c>
      <c r="H7924" s="39">
        <f>VLOOKUP($J7921,ASBVs!$A$2:$AP$1041,39,FALSE)</f>
        <v>0.24</v>
      </c>
      <c r="I7924" s="29">
        <f>VLOOKUP($J7921,ASBVs!$A$2:$AP$1041,21,FALSE)</f>
        <v>0.51</v>
      </c>
      <c r="J7924" s="39">
        <f>VLOOKUP($J7921,ASBVs!$A$2:$AP$1041,31,FALSE)</f>
        <v>0.31</v>
      </c>
    </row>
    <row r="7925" spans="2:10" ht="12.6" customHeight="1" x14ac:dyDescent="0.3">
      <c r="B7925" s="29">
        <f>VLOOKUP($J7921,ASBVs!$A$2:$AP$1041,12,FALSE)</f>
        <v>63</v>
      </c>
      <c r="C7925" s="29">
        <f>VLOOKUP($J7921,ASBVs!$A$2:$AP$1041,14,FALSE)</f>
        <v>68</v>
      </c>
      <c r="D7925" s="29">
        <f>VLOOKUP($J7921,ASBVs!$A$2:$AP$1041,16,FALSE)</f>
        <v>61</v>
      </c>
      <c r="E7925" s="29">
        <f>VLOOKUP($J7921,ASBVs!$A$2:$AP$1041,18,FALSE)</f>
        <v>62</v>
      </c>
      <c r="F7925" s="29">
        <f>VLOOKUP($J7921,ASBVs!$A$2:$AP$1041,20,FALSE)</f>
        <v>62</v>
      </c>
      <c r="G7925" s="29">
        <f>VLOOKUP($J7921,ASBVs!$A$2:$AP$1041,42,FALSE)</f>
        <v>55</v>
      </c>
      <c r="H7925" s="29">
        <f>VLOOKUP($J7921,ASBVs!$A$2:$AP$1041,40,FALSE)</f>
        <v>49</v>
      </c>
      <c r="I7925" s="29">
        <f>VLOOKUP($J7921,ASBVs!$A$2:$AP$1041,22,FALSE)</f>
        <v>59</v>
      </c>
      <c r="J7925" s="29">
        <f>VLOOKUP($J7921,ASBVs!$A$2:$AP$1041,32,FALSE)</f>
        <v>53</v>
      </c>
    </row>
    <row r="7926" spans="2:10" ht="12.6" customHeight="1" x14ac:dyDescent="0.3">
      <c r="B7926" s="31" t="s">
        <v>1089</v>
      </c>
      <c r="C7926" s="27" t="s">
        <v>1090</v>
      </c>
      <c r="D7926" s="27" t="s">
        <v>1091</v>
      </c>
      <c r="E7926" s="27" t="s">
        <v>8</v>
      </c>
      <c r="F7926" s="27" t="s">
        <v>6</v>
      </c>
      <c r="G7926" s="27" t="s">
        <v>7</v>
      </c>
      <c r="H7926" s="27" t="s">
        <v>2638</v>
      </c>
      <c r="I7926" s="85" t="s">
        <v>2700</v>
      </c>
      <c r="J7926" s="86"/>
    </row>
    <row r="7927" spans="2:10" ht="12.6" customHeight="1" x14ac:dyDescent="0.3">
      <c r="B7927" s="30">
        <f>VLOOKUP($J7921,ASBVs!$A$2:$AP$1041,33,FALSE)</f>
        <v>0.06</v>
      </c>
      <c r="C7927" s="30">
        <f>VLOOKUP($J7921,ASBVs!$A$2:$AP$1041,35,FALSE)</f>
        <v>0.21</v>
      </c>
      <c r="D7927" s="30">
        <f>VLOOKUP($J7921,ASBVs!$A$2:$AP$1041,37,FALSE)</f>
        <v>1E-3</v>
      </c>
      <c r="E7927" s="32">
        <f>VLOOKUP($J7921,ASBVs!$A$2:$AP$1041,29,FALSE)</f>
        <v>5.73</v>
      </c>
      <c r="F7927" s="32">
        <f>VLOOKUP($J7921,ASBVs!$A$2:$AP$1041,23,FALSE)</f>
        <v>-0.6</v>
      </c>
      <c r="G7927" s="32">
        <f>VLOOKUP($J7921,ASBVs!$A$2:$AP$1041,25,FALSE)</f>
        <v>5.58</v>
      </c>
      <c r="H7927" s="32">
        <f>VLOOKUP($J7921,ASBVs!$A$2:$AP$1041,27,FALSE)</f>
        <v>1.33</v>
      </c>
      <c r="I7927" s="86"/>
      <c r="J7927" s="86"/>
    </row>
    <row r="7928" spans="2:10" ht="12.6" customHeight="1" x14ac:dyDescent="0.3">
      <c r="B7928" s="33">
        <f>VLOOKUP($J7921,ASBVs!$A$2:$AP$1041,34,FALSE)</f>
        <v>44</v>
      </c>
      <c r="C7928" s="33">
        <f>VLOOKUP($J7921,ASBVs!$A$2:$AP$1041,36,FALSE)</f>
        <v>52</v>
      </c>
      <c r="D7928" s="33">
        <f>VLOOKUP($J7921,ASBVs!$A$2:$AP$1041,38,FALSE)</f>
        <v>38</v>
      </c>
      <c r="E7928" s="33">
        <f>VLOOKUP($J7921,ASBVs!$A$2:$AP$1041,30,FALSE)</f>
        <v>58</v>
      </c>
      <c r="F7928" s="33">
        <f>VLOOKUP($J7921,ASBVs!$A$2:$AP$1041,24,FALSE)</f>
        <v>49</v>
      </c>
      <c r="G7928" s="33">
        <f>VLOOKUP($J7921,ASBVs!$A$2:$AP$1041,26,FALSE)</f>
        <v>49</v>
      </c>
      <c r="H7928" s="33">
        <f>VLOOKUP($J7921,ASBVs!$A$2:$AP$1041,28,FALSE)</f>
        <v>52</v>
      </c>
      <c r="I7928" s="99">
        <f>VLOOKUP($J7921,ASBVs!$A$2:$AQ$1041,43,FALSE)</f>
        <v>10.93</v>
      </c>
      <c r="J7928" s="79"/>
    </row>
    <row r="7929" spans="2:10" ht="12.6" customHeight="1" x14ac:dyDescent="0.3">
      <c r="B7929" s="87" t="s">
        <v>2695</v>
      </c>
      <c r="C7929" s="88"/>
      <c r="D7929" s="89" t="s">
        <v>2699</v>
      </c>
      <c r="E7929" s="90"/>
      <c r="F7929" s="91" t="str">
        <f>VLOOKUP($J7921,ASBVs!$A$2:$F$1041,6,FALSE)</f>
        <v xml:space="preserve"> </v>
      </c>
      <c r="G7929" s="34" t="s">
        <v>2669</v>
      </c>
      <c r="H7929" s="35" t="str">
        <f>VLOOKUP($J7921,ASBVs!$A$2:$AU$1041,46,FALSE)</f>
        <v>2</v>
      </c>
      <c r="I7929" s="34" t="s">
        <v>2670</v>
      </c>
      <c r="J7929" s="35" t="str">
        <f>VLOOKUP($J7921,ASBVs!$A$2:$AU$1041,47,FALSE)</f>
        <v>2</v>
      </c>
    </row>
    <row r="7930" spans="2:10" ht="12.6" customHeight="1" x14ac:dyDescent="0.3">
      <c r="B7930" s="93">
        <f>VLOOKUP($J7921,ASBVs!$A$2:$AS$1041,45,FALSE)</f>
        <v>126.34</v>
      </c>
      <c r="C7930" s="94"/>
      <c r="D7930" s="93">
        <f>VLOOKUP($J7921,ASBVs!$A$2:$AS$1041,44,FALSE)</f>
        <v>168.58</v>
      </c>
      <c r="E7930" s="94"/>
      <c r="F7930" s="92"/>
      <c r="G7930" s="34" t="s">
        <v>2671</v>
      </c>
      <c r="H7930" s="35" t="str">
        <f>VLOOKUP($J7921,ASBVs!$A$2:$AW$1041,48,FALSE)</f>
        <v>2</v>
      </c>
      <c r="I7930" s="34" t="s">
        <v>2672</v>
      </c>
      <c r="J7930" s="35">
        <f>VLOOKUP($J7921,ASBVs!$A$2:$AW$1041,49,FALSE)</f>
        <v>3</v>
      </c>
    </row>
    <row r="7931" spans="2:10" ht="12.6" customHeight="1" x14ac:dyDescent="0.3">
      <c r="B7931" s="36" t="s">
        <v>2696</v>
      </c>
      <c r="C7931" s="95" t="str">
        <f>VLOOKUP($J7921,ASBVs!$A$2:$E$1041,5,FALSE)</f>
        <v>Pen of 4 - Performance</v>
      </c>
      <c r="D7931" s="96"/>
      <c r="E7931" s="97" t="s">
        <v>2697</v>
      </c>
      <c r="F7931" s="98"/>
      <c r="G7931" s="74"/>
      <c r="H7931" s="75"/>
      <c r="I7931" s="37" t="s">
        <v>2698</v>
      </c>
      <c r="J7931" s="38"/>
    </row>
    <row r="7933" spans="2:10" ht="12.6" customHeight="1" x14ac:dyDescent="0.3">
      <c r="B7933" s="76" t="s">
        <v>2692</v>
      </c>
      <c r="C7933" s="77"/>
      <c r="D7933" s="20" t="str">
        <f>VLOOKUP($J7933,ASBVs!$A$2:$B$1041,2,FALSE)</f>
        <v>223074</v>
      </c>
      <c r="E7933" s="21"/>
      <c r="F7933" s="22" t="str">
        <f>VLOOKUP($J7933,ASBVs!$A$2:$J$1041,10,FALSE)</f>
        <v>Twin</v>
      </c>
      <c r="G7933" s="78" t="str">
        <f>VLOOKUP($J7933,ASBVs!$A$2:$AX$1041,50,FALSE)</f>
        <v xml:space="preserve"> </v>
      </c>
      <c r="H7933" s="79"/>
      <c r="I7933" s="23" t="s">
        <v>2693</v>
      </c>
      <c r="J7933" s="24" t="s">
        <v>2236</v>
      </c>
    </row>
    <row r="7934" spans="2:10" ht="12.6" customHeight="1" x14ac:dyDescent="0.3">
      <c r="B7934" s="25" t="s">
        <v>2694</v>
      </c>
      <c r="C7934" s="80" t="str">
        <f>VLOOKUP($J7933,ASBVs!$A$2:$H$1041,8,FALSE)</f>
        <v>193431</v>
      </c>
      <c r="D7934" s="80"/>
      <c r="E7934" s="81"/>
      <c r="F7934" s="26" t="s">
        <v>2639</v>
      </c>
      <c r="G7934" s="82">
        <f>VLOOKUP($J7933,ASBVs!$A$2:$I$1041,9,FALSE)</f>
        <v>44683</v>
      </c>
      <c r="H7934" s="83"/>
      <c r="I7934" s="83"/>
      <c r="J7934" s="84"/>
    </row>
    <row r="7935" spans="2:10" ht="12.6" customHeight="1" x14ac:dyDescent="0.3">
      <c r="B7935" s="27" t="s">
        <v>0</v>
      </c>
      <c r="C7935" s="28" t="s">
        <v>1</v>
      </c>
      <c r="D7935" s="28" t="s">
        <v>2</v>
      </c>
      <c r="E7935" s="28" t="s">
        <v>3</v>
      </c>
      <c r="F7935" s="27" t="s">
        <v>4</v>
      </c>
      <c r="G7935" s="28" t="s">
        <v>1093</v>
      </c>
      <c r="H7935" s="28" t="s">
        <v>1092</v>
      </c>
      <c r="I7935" s="28" t="s">
        <v>5</v>
      </c>
      <c r="J7935" s="28" t="s">
        <v>2652</v>
      </c>
    </row>
    <row r="7936" spans="2:10" ht="12.6" customHeight="1" x14ac:dyDescent="0.3">
      <c r="B7936" s="29">
        <f>VLOOKUP($J7933,ASBVs!$A$2:$AP$1041,11,FALSE)</f>
        <v>0.52</v>
      </c>
      <c r="C7936" s="29">
        <f>VLOOKUP($J7933,ASBVs!$A$2:$AP$1041,13,FALSE)</f>
        <v>9.11</v>
      </c>
      <c r="D7936" s="29">
        <f>VLOOKUP($J7933,ASBVs!$A$2:$AP$1041,15,FALSE)</f>
        <v>12.62</v>
      </c>
      <c r="E7936" s="29">
        <f>VLOOKUP($J7933,ASBVs!$A$2:$AP$1041,17,FALSE)</f>
        <v>-0.19</v>
      </c>
      <c r="F7936" s="29">
        <f>VLOOKUP($J7933,ASBVs!$A$2:$AP$1041,19,FALSE)</f>
        <v>1.77</v>
      </c>
      <c r="G7936" s="39">
        <f>VLOOKUP($J7933,ASBVs!$A$2:$AP$1041,41,FALSE)</f>
        <v>0.34</v>
      </c>
      <c r="H7936" s="39">
        <f>VLOOKUP($J7933,ASBVs!$A$2:$AP$1041,39,FALSE)</f>
        <v>0.2</v>
      </c>
      <c r="I7936" s="29">
        <f>VLOOKUP($J7933,ASBVs!$A$2:$AP$1041,21,FALSE)</f>
        <v>0.88</v>
      </c>
      <c r="J7936" s="39">
        <f>VLOOKUP($J7933,ASBVs!$A$2:$AP$1041,31,FALSE)</f>
        <v>0.24</v>
      </c>
    </row>
    <row r="7937" spans="2:10" ht="12.6" customHeight="1" x14ac:dyDescent="0.3">
      <c r="B7937" s="29">
        <f>VLOOKUP($J7933,ASBVs!$A$2:$AP$1041,12,FALSE)</f>
        <v>65</v>
      </c>
      <c r="C7937" s="29">
        <f>VLOOKUP($J7933,ASBVs!$A$2:$AP$1041,14,FALSE)</f>
        <v>71</v>
      </c>
      <c r="D7937" s="29">
        <f>VLOOKUP($J7933,ASBVs!$A$2:$AP$1041,16,FALSE)</f>
        <v>62</v>
      </c>
      <c r="E7937" s="29">
        <f>VLOOKUP($J7933,ASBVs!$A$2:$AP$1041,18,FALSE)</f>
        <v>70</v>
      </c>
      <c r="F7937" s="29">
        <f>VLOOKUP($J7933,ASBVs!$A$2:$AP$1041,20,FALSE)</f>
        <v>68</v>
      </c>
      <c r="G7937" s="29">
        <f>VLOOKUP($J7933,ASBVs!$A$2:$AP$1041,42,FALSE)</f>
        <v>55</v>
      </c>
      <c r="H7937" s="29">
        <f>VLOOKUP($J7933,ASBVs!$A$2:$AP$1041,40,FALSE)</f>
        <v>47</v>
      </c>
      <c r="I7937" s="29">
        <f>VLOOKUP($J7933,ASBVs!$A$2:$AP$1041,22,FALSE)</f>
        <v>60</v>
      </c>
      <c r="J7937" s="29">
        <f>VLOOKUP($J7933,ASBVs!$A$2:$AP$1041,32,FALSE)</f>
        <v>53</v>
      </c>
    </row>
    <row r="7938" spans="2:10" ht="12.6" customHeight="1" x14ac:dyDescent="0.3">
      <c r="B7938" s="31" t="s">
        <v>1089</v>
      </c>
      <c r="C7938" s="27" t="s">
        <v>1090</v>
      </c>
      <c r="D7938" s="27" t="s">
        <v>1091</v>
      </c>
      <c r="E7938" s="27" t="s">
        <v>8</v>
      </c>
      <c r="F7938" s="27" t="s">
        <v>6</v>
      </c>
      <c r="G7938" s="27" t="s">
        <v>7</v>
      </c>
      <c r="H7938" s="27" t="s">
        <v>2638</v>
      </c>
      <c r="I7938" s="85" t="s">
        <v>2700</v>
      </c>
      <c r="J7938" s="86"/>
    </row>
    <row r="7939" spans="2:10" ht="12.6" customHeight="1" x14ac:dyDescent="0.3">
      <c r="B7939" s="30">
        <f>VLOOKUP($J7933,ASBVs!$A$2:$AP$1041,33,FALSE)</f>
        <v>0.04</v>
      </c>
      <c r="C7939" s="30">
        <f>VLOOKUP($J7933,ASBVs!$A$2:$AP$1041,35,FALSE)</f>
        <v>0.14000000000000001</v>
      </c>
      <c r="D7939" s="30">
        <f>VLOOKUP($J7933,ASBVs!$A$2:$AP$1041,37,FALSE)</f>
        <v>0.02</v>
      </c>
      <c r="E7939" s="32">
        <f>VLOOKUP($J7933,ASBVs!$A$2:$AP$1041,29,FALSE)</f>
        <v>4.92</v>
      </c>
      <c r="F7939" s="32">
        <f>VLOOKUP($J7933,ASBVs!$A$2:$AP$1041,23,FALSE)</f>
        <v>-0.16</v>
      </c>
      <c r="G7939" s="32">
        <f>VLOOKUP($J7933,ASBVs!$A$2:$AP$1041,25,FALSE)</f>
        <v>4.63</v>
      </c>
      <c r="H7939" s="32">
        <f>VLOOKUP($J7933,ASBVs!$A$2:$AP$1041,27,FALSE)</f>
        <v>1.83</v>
      </c>
      <c r="I7939" s="86"/>
      <c r="J7939" s="86"/>
    </row>
    <row r="7940" spans="2:10" ht="12.6" customHeight="1" x14ac:dyDescent="0.3">
      <c r="B7940" s="33">
        <f>VLOOKUP($J7933,ASBVs!$A$2:$AP$1041,34,FALSE)</f>
        <v>42</v>
      </c>
      <c r="C7940" s="33">
        <f>VLOOKUP($J7933,ASBVs!$A$2:$AP$1041,36,FALSE)</f>
        <v>50</v>
      </c>
      <c r="D7940" s="33">
        <f>VLOOKUP($J7933,ASBVs!$A$2:$AP$1041,38,FALSE)</f>
        <v>35</v>
      </c>
      <c r="E7940" s="33">
        <f>VLOOKUP($J7933,ASBVs!$A$2:$AP$1041,30,FALSE)</f>
        <v>61</v>
      </c>
      <c r="F7940" s="33">
        <f>VLOOKUP($J7933,ASBVs!$A$2:$AP$1041,24,FALSE)</f>
        <v>47</v>
      </c>
      <c r="G7940" s="33">
        <f>VLOOKUP($J7933,ASBVs!$A$2:$AP$1041,26,FALSE)</f>
        <v>47</v>
      </c>
      <c r="H7940" s="33">
        <f>VLOOKUP($J7933,ASBVs!$A$2:$AP$1041,28,FALSE)</f>
        <v>54</v>
      </c>
      <c r="I7940" s="99">
        <f>VLOOKUP($J7933,ASBVs!$A$2:$AQ$1041,43,FALSE)</f>
        <v>9.99</v>
      </c>
      <c r="J7940" s="79"/>
    </row>
    <row r="7941" spans="2:10" ht="12.6" customHeight="1" x14ac:dyDescent="0.3">
      <c r="B7941" s="87" t="s">
        <v>2695</v>
      </c>
      <c r="C7941" s="88"/>
      <c r="D7941" s="89" t="s">
        <v>2699</v>
      </c>
      <c r="E7941" s="90"/>
      <c r="F7941" s="91" t="str">
        <f>VLOOKUP($J7933,ASBVs!$A$2:$F$1041,6,FALSE)</f>
        <v xml:space="preserve"> </v>
      </c>
      <c r="G7941" s="34" t="s">
        <v>2669</v>
      </c>
      <c r="H7941" s="35" t="str">
        <f>VLOOKUP($J7933,ASBVs!$A$2:$AU$1041,46,FALSE)</f>
        <v>1</v>
      </c>
      <c r="I7941" s="34" t="s">
        <v>2670</v>
      </c>
      <c r="J7941" s="35" t="str">
        <f>VLOOKUP($J7933,ASBVs!$A$2:$AU$1041,47,FALSE)</f>
        <v>2</v>
      </c>
    </row>
    <row r="7942" spans="2:10" ht="12.6" customHeight="1" x14ac:dyDescent="0.3">
      <c r="B7942" s="93">
        <f>VLOOKUP($J7933,ASBVs!$A$2:$AS$1041,45,FALSE)</f>
        <v>126.92</v>
      </c>
      <c r="C7942" s="94"/>
      <c r="D7942" s="93">
        <f>VLOOKUP($J7933,ASBVs!$A$2:$AS$1041,44,FALSE)</f>
        <v>160.22999999999999</v>
      </c>
      <c r="E7942" s="94"/>
      <c r="F7942" s="92"/>
      <c r="G7942" s="34" t="s">
        <v>2671</v>
      </c>
      <c r="H7942" s="35" t="str">
        <f>VLOOKUP($J7933,ASBVs!$A$2:$AW$1041,48,FALSE)</f>
        <v>1</v>
      </c>
      <c r="I7942" s="34" t="s">
        <v>2672</v>
      </c>
      <c r="J7942" s="35">
        <f>VLOOKUP($J7933,ASBVs!$A$2:$AW$1041,49,FALSE)</f>
        <v>3</v>
      </c>
    </row>
    <row r="7943" spans="2:10" ht="12.6" customHeight="1" x14ac:dyDescent="0.3">
      <c r="B7943" s="36" t="s">
        <v>2696</v>
      </c>
      <c r="C7943" s="95" t="str">
        <f>VLOOKUP($J7933,ASBVs!$A$2:$E$1041,5,FALSE)</f>
        <v>Pen of 4 - Performance</v>
      </c>
      <c r="D7943" s="96"/>
      <c r="E7943" s="97" t="s">
        <v>2697</v>
      </c>
      <c r="F7943" s="98"/>
      <c r="G7943" s="74"/>
      <c r="H7943" s="75"/>
      <c r="I7943" s="37" t="s">
        <v>2698</v>
      </c>
      <c r="J7943" s="38"/>
    </row>
    <row r="7945" spans="2:10" ht="12.6" customHeight="1" x14ac:dyDescent="0.3">
      <c r="B7945" s="76" t="s">
        <v>2692</v>
      </c>
      <c r="C7945" s="77"/>
      <c r="D7945" s="20" t="str">
        <f>VLOOKUP($J7945,ASBVs!$A$2:$B$1041,2,FALSE)</f>
        <v>224046</v>
      </c>
      <c r="E7945" s="21"/>
      <c r="F7945" s="22" t="str">
        <f>VLOOKUP($J7945,ASBVs!$A$2:$J$1041,10,FALSE)</f>
        <v>Twin</v>
      </c>
      <c r="G7945" s="78" t="str">
        <f>VLOOKUP($J7945,ASBVs!$A$2:$AX$1041,50,FALSE)</f>
        <v xml:space="preserve"> </v>
      </c>
      <c r="H7945" s="79"/>
      <c r="I7945" s="23" t="s">
        <v>2693</v>
      </c>
      <c r="J7945" s="24" t="s">
        <v>2237</v>
      </c>
    </row>
    <row r="7946" spans="2:10" ht="12.6" customHeight="1" x14ac:dyDescent="0.3">
      <c r="B7946" s="25" t="s">
        <v>2694</v>
      </c>
      <c r="C7946" s="80" t="str">
        <f>VLOOKUP($J7945,ASBVs!$A$2:$H$1041,8,FALSE)</f>
        <v>218909</v>
      </c>
      <c r="D7946" s="80"/>
      <c r="E7946" s="81"/>
      <c r="F7946" s="26" t="s">
        <v>2639</v>
      </c>
      <c r="G7946" s="82">
        <f>VLOOKUP($J7945,ASBVs!$A$2:$I$1041,9,FALSE)</f>
        <v>44706</v>
      </c>
      <c r="H7946" s="83"/>
      <c r="I7946" s="83"/>
      <c r="J7946" s="84"/>
    </row>
    <row r="7947" spans="2:10" ht="12.6" customHeight="1" x14ac:dyDescent="0.3">
      <c r="B7947" s="27" t="s">
        <v>0</v>
      </c>
      <c r="C7947" s="28" t="s">
        <v>1</v>
      </c>
      <c r="D7947" s="28" t="s">
        <v>2</v>
      </c>
      <c r="E7947" s="28" t="s">
        <v>3</v>
      </c>
      <c r="F7947" s="27" t="s">
        <v>4</v>
      </c>
      <c r="G7947" s="28" t="s">
        <v>1093</v>
      </c>
      <c r="H7947" s="28" t="s">
        <v>1092</v>
      </c>
      <c r="I7947" s="28" t="s">
        <v>5</v>
      </c>
      <c r="J7947" s="28" t="s">
        <v>2652</v>
      </c>
    </row>
    <row r="7948" spans="2:10" ht="12.6" customHeight="1" x14ac:dyDescent="0.3">
      <c r="B7948" s="29">
        <f>VLOOKUP($J7945,ASBVs!$A$2:$AP$1041,11,FALSE)</f>
        <v>0.65</v>
      </c>
      <c r="C7948" s="29">
        <f>VLOOKUP($J7945,ASBVs!$A$2:$AP$1041,13,FALSE)</f>
        <v>8.6</v>
      </c>
      <c r="D7948" s="29">
        <f>VLOOKUP($J7945,ASBVs!$A$2:$AP$1041,15,FALSE)</f>
        <v>8.64</v>
      </c>
      <c r="E7948" s="29">
        <f>VLOOKUP($J7945,ASBVs!$A$2:$AP$1041,17,FALSE)</f>
        <v>-0.91</v>
      </c>
      <c r="F7948" s="29">
        <f>VLOOKUP($J7945,ASBVs!$A$2:$AP$1041,19,FALSE)</f>
        <v>0.92</v>
      </c>
      <c r="G7948" s="39">
        <f>VLOOKUP($J7945,ASBVs!$A$2:$AP$1041,41,FALSE)</f>
        <v>0.54</v>
      </c>
      <c r="H7948" s="39">
        <f>VLOOKUP($J7945,ASBVs!$A$2:$AP$1041,39,FALSE)</f>
        <v>0.24</v>
      </c>
      <c r="I7948" s="29">
        <f>VLOOKUP($J7945,ASBVs!$A$2:$AP$1041,21,FALSE)</f>
        <v>0.66</v>
      </c>
      <c r="J7948" s="39">
        <f>VLOOKUP($J7945,ASBVs!$A$2:$AP$1041,31,FALSE)</f>
        <v>0.33</v>
      </c>
    </row>
    <row r="7949" spans="2:10" ht="12.6" customHeight="1" x14ac:dyDescent="0.3">
      <c r="B7949" s="29">
        <f>VLOOKUP($J7945,ASBVs!$A$2:$AP$1041,12,FALSE)</f>
        <v>67</v>
      </c>
      <c r="C7949" s="29">
        <f>VLOOKUP($J7945,ASBVs!$A$2:$AP$1041,14,FALSE)</f>
        <v>70</v>
      </c>
      <c r="D7949" s="29">
        <f>VLOOKUP($J7945,ASBVs!$A$2:$AP$1041,16,FALSE)</f>
        <v>62</v>
      </c>
      <c r="E7949" s="29">
        <f>VLOOKUP($J7945,ASBVs!$A$2:$AP$1041,18,FALSE)</f>
        <v>64</v>
      </c>
      <c r="F7949" s="29">
        <f>VLOOKUP($J7945,ASBVs!$A$2:$AP$1041,20,FALSE)</f>
        <v>64</v>
      </c>
      <c r="G7949" s="29">
        <f>VLOOKUP($J7945,ASBVs!$A$2:$AP$1041,42,FALSE)</f>
        <v>55</v>
      </c>
      <c r="H7949" s="29">
        <f>VLOOKUP($J7945,ASBVs!$A$2:$AP$1041,40,FALSE)</f>
        <v>50</v>
      </c>
      <c r="I7949" s="29">
        <f>VLOOKUP($J7945,ASBVs!$A$2:$AP$1041,22,FALSE)</f>
        <v>60</v>
      </c>
      <c r="J7949" s="29">
        <f>VLOOKUP($J7945,ASBVs!$A$2:$AP$1041,32,FALSE)</f>
        <v>53</v>
      </c>
    </row>
    <row r="7950" spans="2:10" ht="12.6" customHeight="1" x14ac:dyDescent="0.3">
      <c r="B7950" s="31" t="s">
        <v>1089</v>
      </c>
      <c r="C7950" s="27" t="s">
        <v>1090</v>
      </c>
      <c r="D7950" s="27" t="s">
        <v>1091</v>
      </c>
      <c r="E7950" s="27" t="s">
        <v>8</v>
      </c>
      <c r="F7950" s="27" t="s">
        <v>6</v>
      </c>
      <c r="G7950" s="27" t="s">
        <v>7</v>
      </c>
      <c r="H7950" s="27" t="s">
        <v>2638</v>
      </c>
      <c r="I7950" s="85" t="s">
        <v>2700</v>
      </c>
      <c r="J7950" s="86"/>
    </row>
    <row r="7951" spans="2:10" ht="12.6" customHeight="1" x14ac:dyDescent="0.3">
      <c r="B7951" s="30">
        <f>VLOOKUP($J7945,ASBVs!$A$2:$AP$1041,33,FALSE)</f>
        <v>0.05</v>
      </c>
      <c r="C7951" s="30">
        <f>VLOOKUP($J7945,ASBVs!$A$2:$AP$1041,35,FALSE)</f>
        <v>0.23</v>
      </c>
      <c r="D7951" s="30">
        <f>VLOOKUP($J7945,ASBVs!$A$2:$AP$1041,37,FALSE)</f>
        <v>0.01</v>
      </c>
      <c r="E7951" s="32">
        <f>VLOOKUP($J7945,ASBVs!$A$2:$AP$1041,29,FALSE)</f>
        <v>5.33</v>
      </c>
      <c r="F7951" s="32">
        <f>VLOOKUP($J7945,ASBVs!$A$2:$AP$1041,23,FALSE)</f>
        <v>-0.71</v>
      </c>
      <c r="G7951" s="32">
        <f>VLOOKUP($J7945,ASBVs!$A$2:$AP$1041,25,FALSE)</f>
        <v>5.58</v>
      </c>
      <c r="H7951" s="32">
        <f>VLOOKUP($J7945,ASBVs!$A$2:$AP$1041,27,FALSE)</f>
        <v>0.83</v>
      </c>
      <c r="I7951" s="86"/>
      <c r="J7951" s="86"/>
    </row>
    <row r="7952" spans="2:10" ht="12.6" customHeight="1" x14ac:dyDescent="0.3">
      <c r="B7952" s="33">
        <f>VLOOKUP($J7945,ASBVs!$A$2:$AP$1041,34,FALSE)</f>
        <v>45</v>
      </c>
      <c r="C7952" s="33">
        <f>VLOOKUP($J7945,ASBVs!$A$2:$AP$1041,36,FALSE)</f>
        <v>53</v>
      </c>
      <c r="D7952" s="33">
        <f>VLOOKUP($J7945,ASBVs!$A$2:$AP$1041,38,FALSE)</f>
        <v>40</v>
      </c>
      <c r="E7952" s="33">
        <f>VLOOKUP($J7945,ASBVs!$A$2:$AP$1041,30,FALSE)</f>
        <v>59</v>
      </c>
      <c r="F7952" s="33">
        <f>VLOOKUP($J7945,ASBVs!$A$2:$AP$1041,24,FALSE)</f>
        <v>51</v>
      </c>
      <c r="G7952" s="33">
        <f>VLOOKUP($J7945,ASBVs!$A$2:$AP$1041,26,FALSE)</f>
        <v>50</v>
      </c>
      <c r="H7952" s="33">
        <f>VLOOKUP($J7945,ASBVs!$A$2:$AP$1041,28,FALSE)</f>
        <v>53</v>
      </c>
      <c r="I7952" s="99">
        <f>VLOOKUP($J7945,ASBVs!$A$2:$AQ$1041,43,FALSE)</f>
        <v>9.26</v>
      </c>
      <c r="J7952" s="79"/>
    </row>
    <row r="7953" spans="2:10" ht="12.6" customHeight="1" x14ac:dyDescent="0.3">
      <c r="B7953" s="87" t="s">
        <v>2695</v>
      </c>
      <c r="C7953" s="88"/>
      <c r="D7953" s="89" t="s">
        <v>2699</v>
      </c>
      <c r="E7953" s="90"/>
      <c r="F7953" s="91" t="str">
        <f>VLOOKUP($J7945,ASBVs!$A$2:$F$1041,6,FALSE)</f>
        <v xml:space="preserve"> </v>
      </c>
      <c r="G7953" s="34" t="s">
        <v>2669</v>
      </c>
      <c r="H7953" s="35" t="str">
        <f>VLOOKUP($J7945,ASBVs!$A$2:$AU$1041,46,FALSE)</f>
        <v>2</v>
      </c>
      <c r="I7953" s="34" t="s">
        <v>2670</v>
      </c>
      <c r="J7953" s="35" t="str">
        <f>VLOOKUP($J7945,ASBVs!$A$2:$AU$1041,47,FALSE)</f>
        <v>2</v>
      </c>
    </row>
    <row r="7954" spans="2:10" ht="12.6" customHeight="1" x14ac:dyDescent="0.3">
      <c r="B7954" s="93">
        <f>VLOOKUP($J7945,ASBVs!$A$2:$AS$1041,45,FALSE)</f>
        <v>126.22</v>
      </c>
      <c r="C7954" s="94"/>
      <c r="D7954" s="93">
        <f>VLOOKUP($J7945,ASBVs!$A$2:$AS$1041,44,FALSE)</f>
        <v>163.62</v>
      </c>
      <c r="E7954" s="94"/>
      <c r="F7954" s="92"/>
      <c r="G7954" s="34" t="s">
        <v>2671</v>
      </c>
      <c r="H7954" s="35" t="str">
        <f>VLOOKUP($J7945,ASBVs!$A$2:$AW$1041,48,FALSE)</f>
        <v>2</v>
      </c>
      <c r="I7954" s="34" t="s">
        <v>2672</v>
      </c>
      <c r="J7954" s="35">
        <f>VLOOKUP($J7945,ASBVs!$A$2:$AW$1041,49,FALSE)</f>
        <v>3</v>
      </c>
    </row>
    <row r="7955" spans="2:10" ht="12.6" customHeight="1" x14ac:dyDescent="0.3">
      <c r="B7955" s="36" t="s">
        <v>2696</v>
      </c>
      <c r="C7955" s="95" t="str">
        <f>VLOOKUP($J7945,ASBVs!$A$2:$E$1041,5,FALSE)</f>
        <v>Pen of 4 - Performance</v>
      </c>
      <c r="D7955" s="96"/>
      <c r="E7955" s="97" t="s">
        <v>2697</v>
      </c>
      <c r="F7955" s="98"/>
      <c r="G7955" s="74"/>
      <c r="H7955" s="75"/>
      <c r="I7955" s="37" t="s">
        <v>2698</v>
      </c>
      <c r="J7955" s="38"/>
    </row>
    <row r="7957" spans="2:10" ht="12.6" customHeight="1" x14ac:dyDescent="0.3">
      <c r="B7957" s="76" t="s">
        <v>2692</v>
      </c>
      <c r="C7957" s="77"/>
      <c r="D7957" s="20" t="str">
        <f>VLOOKUP($J7957,ASBVs!$A$2:$B$1041,2,FALSE)</f>
        <v>225258</v>
      </c>
      <c r="E7957" s="21"/>
      <c r="F7957" s="22" t="str">
        <f>VLOOKUP($J7957,ASBVs!$A$2:$J$1041,10,FALSE)</f>
        <v>Twin</v>
      </c>
      <c r="G7957" s="78" t="str">
        <f>VLOOKUP($J7957,ASBVs!$A$2:$AX$1041,50,FALSE)</f>
        <v xml:space="preserve"> </v>
      </c>
      <c r="H7957" s="79"/>
      <c r="I7957" s="23" t="s">
        <v>2693</v>
      </c>
      <c r="J7957" s="24" t="s">
        <v>2238</v>
      </c>
    </row>
    <row r="7958" spans="2:10" ht="12.6" customHeight="1" x14ac:dyDescent="0.3">
      <c r="B7958" s="25" t="s">
        <v>2694</v>
      </c>
      <c r="C7958" s="80" t="str">
        <f>VLOOKUP($J7957,ASBVs!$A$2:$H$1041,8,FALSE)</f>
        <v>218861</v>
      </c>
      <c r="D7958" s="80"/>
      <c r="E7958" s="81"/>
      <c r="F7958" s="26" t="s">
        <v>2639</v>
      </c>
      <c r="G7958" s="82">
        <f>VLOOKUP($J7957,ASBVs!$A$2:$I$1041,9,FALSE)</f>
        <v>44719</v>
      </c>
      <c r="H7958" s="83"/>
      <c r="I7958" s="83"/>
      <c r="J7958" s="84"/>
    </row>
    <row r="7959" spans="2:10" ht="12.6" customHeight="1" x14ac:dyDescent="0.3">
      <c r="B7959" s="27" t="s">
        <v>0</v>
      </c>
      <c r="C7959" s="28" t="s">
        <v>1</v>
      </c>
      <c r="D7959" s="28" t="s">
        <v>2</v>
      </c>
      <c r="E7959" s="28" t="s">
        <v>3</v>
      </c>
      <c r="F7959" s="27" t="s">
        <v>4</v>
      </c>
      <c r="G7959" s="28" t="s">
        <v>1093</v>
      </c>
      <c r="H7959" s="28" t="s">
        <v>1092</v>
      </c>
      <c r="I7959" s="28" t="s">
        <v>5</v>
      </c>
      <c r="J7959" s="28" t="s">
        <v>2652</v>
      </c>
    </row>
    <row r="7960" spans="2:10" ht="12.6" customHeight="1" x14ac:dyDescent="0.3">
      <c r="B7960" s="29">
        <f>VLOOKUP($J7957,ASBVs!$A$2:$AP$1041,11,FALSE)</f>
        <v>0.55000000000000004</v>
      </c>
      <c r="C7960" s="29">
        <f>VLOOKUP($J7957,ASBVs!$A$2:$AP$1041,13,FALSE)</f>
        <v>8.65</v>
      </c>
      <c r="D7960" s="29">
        <f>VLOOKUP($J7957,ASBVs!$A$2:$AP$1041,15,FALSE)</f>
        <v>13.36</v>
      </c>
      <c r="E7960" s="29">
        <f>VLOOKUP($J7957,ASBVs!$A$2:$AP$1041,17,FALSE)</f>
        <v>1.06</v>
      </c>
      <c r="F7960" s="29">
        <f>VLOOKUP($J7957,ASBVs!$A$2:$AP$1041,19,FALSE)</f>
        <v>2.38</v>
      </c>
      <c r="G7960" s="39">
        <f>VLOOKUP($J7957,ASBVs!$A$2:$AP$1041,41,FALSE)</f>
        <v>0.46</v>
      </c>
      <c r="H7960" s="39">
        <f>VLOOKUP($J7957,ASBVs!$A$2:$AP$1041,39,FALSE)</f>
        <v>0.34</v>
      </c>
      <c r="I7960" s="29">
        <f>VLOOKUP($J7957,ASBVs!$A$2:$AP$1041,21,FALSE)</f>
        <v>0.34</v>
      </c>
      <c r="J7960" s="39">
        <f>VLOOKUP($J7957,ASBVs!$A$2:$AP$1041,31,FALSE)</f>
        <v>0.27</v>
      </c>
    </row>
    <row r="7961" spans="2:10" ht="12.6" customHeight="1" x14ac:dyDescent="0.3">
      <c r="B7961" s="29">
        <f>VLOOKUP($J7957,ASBVs!$A$2:$AP$1041,12,FALSE)</f>
        <v>66</v>
      </c>
      <c r="C7961" s="29">
        <f>VLOOKUP($J7957,ASBVs!$A$2:$AP$1041,14,FALSE)</f>
        <v>69</v>
      </c>
      <c r="D7961" s="29">
        <f>VLOOKUP($J7957,ASBVs!$A$2:$AP$1041,16,FALSE)</f>
        <v>61</v>
      </c>
      <c r="E7961" s="29">
        <f>VLOOKUP($J7957,ASBVs!$A$2:$AP$1041,18,FALSE)</f>
        <v>63</v>
      </c>
      <c r="F7961" s="29">
        <f>VLOOKUP($J7957,ASBVs!$A$2:$AP$1041,20,FALSE)</f>
        <v>64</v>
      </c>
      <c r="G7961" s="29">
        <f>VLOOKUP($J7957,ASBVs!$A$2:$AP$1041,42,FALSE)</f>
        <v>53</v>
      </c>
      <c r="H7961" s="29">
        <f>VLOOKUP($J7957,ASBVs!$A$2:$AP$1041,40,FALSE)</f>
        <v>48</v>
      </c>
      <c r="I7961" s="29">
        <f>VLOOKUP($J7957,ASBVs!$A$2:$AP$1041,22,FALSE)</f>
        <v>58</v>
      </c>
      <c r="J7961" s="29">
        <f>VLOOKUP($J7957,ASBVs!$A$2:$AP$1041,32,FALSE)</f>
        <v>51</v>
      </c>
    </row>
    <row r="7962" spans="2:10" ht="12.6" customHeight="1" x14ac:dyDescent="0.3">
      <c r="B7962" s="31" t="s">
        <v>1089</v>
      </c>
      <c r="C7962" s="27" t="s">
        <v>1090</v>
      </c>
      <c r="D7962" s="27" t="s">
        <v>1091</v>
      </c>
      <c r="E7962" s="27" t="s">
        <v>8</v>
      </c>
      <c r="F7962" s="27" t="s">
        <v>6</v>
      </c>
      <c r="G7962" s="27" t="s">
        <v>7</v>
      </c>
      <c r="H7962" s="27" t="s">
        <v>2638</v>
      </c>
      <c r="I7962" s="85" t="s">
        <v>2700</v>
      </c>
      <c r="J7962" s="86"/>
    </row>
    <row r="7963" spans="2:10" ht="12.6" customHeight="1" x14ac:dyDescent="0.3">
      <c r="B7963" s="30">
        <f>VLOOKUP($J7957,ASBVs!$A$2:$AP$1041,33,FALSE)</f>
        <v>0.06</v>
      </c>
      <c r="C7963" s="30">
        <f>VLOOKUP($J7957,ASBVs!$A$2:$AP$1041,35,FALSE)</f>
        <v>0.35</v>
      </c>
      <c r="D7963" s="30">
        <f>VLOOKUP($J7957,ASBVs!$A$2:$AP$1041,37,FALSE)</f>
        <v>0.01</v>
      </c>
      <c r="E7963" s="32">
        <f>VLOOKUP($J7957,ASBVs!$A$2:$AP$1041,29,FALSE)</f>
        <v>4.1900000000000004</v>
      </c>
      <c r="F7963" s="32">
        <f>VLOOKUP($J7957,ASBVs!$A$2:$AP$1041,23,FALSE)</f>
        <v>-0.18</v>
      </c>
      <c r="G7963" s="32">
        <f>VLOOKUP($J7957,ASBVs!$A$2:$AP$1041,25,FALSE)</f>
        <v>3.28</v>
      </c>
      <c r="H7963" s="32">
        <f>VLOOKUP($J7957,ASBVs!$A$2:$AP$1041,27,FALSE)</f>
        <v>2.4</v>
      </c>
      <c r="I7963" s="86"/>
      <c r="J7963" s="86"/>
    </row>
    <row r="7964" spans="2:10" ht="12.6" customHeight="1" x14ac:dyDescent="0.3">
      <c r="B7964" s="33">
        <f>VLOOKUP($J7957,ASBVs!$A$2:$AP$1041,34,FALSE)</f>
        <v>42</v>
      </c>
      <c r="C7964" s="33">
        <f>VLOOKUP($J7957,ASBVs!$A$2:$AP$1041,36,FALSE)</f>
        <v>51</v>
      </c>
      <c r="D7964" s="33">
        <f>VLOOKUP($J7957,ASBVs!$A$2:$AP$1041,38,FALSE)</f>
        <v>36</v>
      </c>
      <c r="E7964" s="33">
        <f>VLOOKUP($J7957,ASBVs!$A$2:$AP$1041,30,FALSE)</f>
        <v>59</v>
      </c>
      <c r="F7964" s="33">
        <f>VLOOKUP($J7957,ASBVs!$A$2:$AP$1041,24,FALSE)</f>
        <v>47</v>
      </c>
      <c r="G7964" s="33">
        <f>VLOOKUP($J7957,ASBVs!$A$2:$AP$1041,26,FALSE)</f>
        <v>47</v>
      </c>
      <c r="H7964" s="33">
        <f>VLOOKUP($J7957,ASBVs!$A$2:$AP$1041,28,FALSE)</f>
        <v>51</v>
      </c>
      <c r="I7964" s="99">
        <f>VLOOKUP($J7957,ASBVs!$A$2:$AQ$1041,43,FALSE)</f>
        <v>8.99</v>
      </c>
      <c r="J7964" s="79"/>
    </row>
    <row r="7965" spans="2:10" ht="12.6" customHeight="1" x14ac:dyDescent="0.3">
      <c r="B7965" s="87" t="s">
        <v>2695</v>
      </c>
      <c r="C7965" s="88"/>
      <c r="D7965" s="89" t="s">
        <v>2699</v>
      </c>
      <c r="E7965" s="90"/>
      <c r="F7965" s="91" t="str">
        <f>VLOOKUP($J7957,ASBVs!$A$2:$F$1041,6,FALSE)</f>
        <v xml:space="preserve"> </v>
      </c>
      <c r="G7965" s="34" t="s">
        <v>2669</v>
      </c>
      <c r="H7965" s="35" t="str">
        <f>VLOOKUP($J7957,ASBVs!$A$2:$AU$1041,46,FALSE)</f>
        <v>2</v>
      </c>
      <c r="I7965" s="34" t="s">
        <v>2670</v>
      </c>
      <c r="J7965" s="35" t="str">
        <f>VLOOKUP($J7957,ASBVs!$A$2:$AU$1041,47,FALSE)</f>
        <v>2</v>
      </c>
    </row>
    <row r="7966" spans="2:10" ht="12.6" customHeight="1" x14ac:dyDescent="0.3">
      <c r="B7966" s="93">
        <f>VLOOKUP($J7957,ASBVs!$A$2:$AS$1041,45,FALSE)</f>
        <v>130.13</v>
      </c>
      <c r="C7966" s="94"/>
      <c r="D7966" s="93">
        <f>VLOOKUP($J7957,ASBVs!$A$2:$AS$1041,44,FALSE)</f>
        <v>173.42</v>
      </c>
      <c r="E7966" s="94"/>
      <c r="F7966" s="92"/>
      <c r="G7966" s="34" t="s">
        <v>2671</v>
      </c>
      <c r="H7966" s="35" t="str">
        <f>VLOOKUP($J7957,ASBVs!$A$2:$AW$1041,48,FALSE)</f>
        <v>2</v>
      </c>
      <c r="I7966" s="34" t="s">
        <v>2672</v>
      </c>
      <c r="J7966" s="35">
        <f>VLOOKUP($J7957,ASBVs!$A$2:$AW$1041,49,FALSE)</f>
        <v>2</v>
      </c>
    </row>
    <row r="7967" spans="2:10" ht="12.6" customHeight="1" x14ac:dyDescent="0.3">
      <c r="B7967" s="36" t="s">
        <v>2696</v>
      </c>
      <c r="C7967" s="95" t="str">
        <f>VLOOKUP($J7957,ASBVs!$A$2:$E$1041,5,FALSE)</f>
        <v>Pen of 4 - Performance</v>
      </c>
      <c r="D7967" s="96"/>
      <c r="E7967" s="97" t="s">
        <v>2697</v>
      </c>
      <c r="F7967" s="98"/>
      <c r="G7967" s="74"/>
      <c r="H7967" s="75"/>
      <c r="I7967" s="37" t="s">
        <v>2698</v>
      </c>
      <c r="J7967" s="38"/>
    </row>
    <row r="7969" spans="2:10" ht="12.6" customHeight="1" x14ac:dyDescent="0.3">
      <c r="B7969" s="76" t="s">
        <v>2692</v>
      </c>
      <c r="C7969" s="77"/>
      <c r="D7969" s="20" t="str">
        <f>VLOOKUP($J7969,ASBVs!$A$2:$B$1041,2,FALSE)</f>
        <v>226737</v>
      </c>
      <c r="E7969" s="21"/>
      <c r="F7969" s="22" t="str">
        <f>VLOOKUP($J7969,ASBVs!$A$2:$J$1041,10,FALSE)</f>
        <v>Twin</v>
      </c>
      <c r="G7969" s="78" t="str">
        <f>VLOOKUP($J7969,ASBVs!$A$2:$AX$1041,50,FALSE)</f>
        <v xml:space="preserve"> </v>
      </c>
      <c r="H7969" s="79"/>
      <c r="I7969" s="23" t="s">
        <v>2693</v>
      </c>
      <c r="J7969" s="24" t="s">
        <v>2239</v>
      </c>
    </row>
    <row r="7970" spans="2:10" ht="12.6" customHeight="1" x14ac:dyDescent="0.3">
      <c r="B7970" s="25" t="s">
        <v>2694</v>
      </c>
      <c r="C7970" s="80" t="str">
        <f>VLOOKUP($J7969,ASBVs!$A$2:$H$1041,8,FALSE)</f>
        <v>205728</v>
      </c>
      <c r="D7970" s="80"/>
      <c r="E7970" s="81"/>
      <c r="F7970" s="26" t="s">
        <v>2639</v>
      </c>
      <c r="G7970" s="82">
        <f>VLOOKUP($J7969,ASBVs!$A$2:$I$1041,9,FALSE)</f>
        <v>44739</v>
      </c>
      <c r="H7970" s="83"/>
      <c r="I7970" s="83"/>
      <c r="J7970" s="84"/>
    </row>
    <row r="7971" spans="2:10" ht="12.6" customHeight="1" x14ac:dyDescent="0.3">
      <c r="B7971" s="27" t="s">
        <v>0</v>
      </c>
      <c r="C7971" s="28" t="s">
        <v>1</v>
      </c>
      <c r="D7971" s="28" t="s">
        <v>2</v>
      </c>
      <c r="E7971" s="28" t="s">
        <v>3</v>
      </c>
      <c r="F7971" s="27" t="s">
        <v>4</v>
      </c>
      <c r="G7971" s="28" t="s">
        <v>1093</v>
      </c>
      <c r="H7971" s="28" t="s">
        <v>1092</v>
      </c>
      <c r="I7971" s="28" t="s">
        <v>5</v>
      </c>
      <c r="J7971" s="28" t="s">
        <v>2652</v>
      </c>
    </row>
    <row r="7972" spans="2:10" ht="12.6" customHeight="1" x14ac:dyDescent="0.3">
      <c r="B7972" s="29">
        <f>VLOOKUP($J7969,ASBVs!$A$2:$AP$1041,11,FALSE)</f>
        <v>0.48</v>
      </c>
      <c r="C7972" s="29">
        <f>VLOOKUP($J7969,ASBVs!$A$2:$AP$1041,13,FALSE)</f>
        <v>9.32</v>
      </c>
      <c r="D7972" s="29">
        <f>VLOOKUP($J7969,ASBVs!$A$2:$AP$1041,15,FALSE)</f>
        <v>16.89</v>
      </c>
      <c r="E7972" s="29">
        <f>VLOOKUP($J7969,ASBVs!$A$2:$AP$1041,17,FALSE)</f>
        <v>0.27</v>
      </c>
      <c r="F7972" s="29">
        <f>VLOOKUP($J7969,ASBVs!$A$2:$AP$1041,19,FALSE)</f>
        <v>1.99</v>
      </c>
      <c r="G7972" s="39">
        <f>VLOOKUP($J7969,ASBVs!$A$2:$AP$1041,41,FALSE)</f>
        <v>0.5</v>
      </c>
      <c r="H7972" s="39">
        <f>VLOOKUP($J7969,ASBVs!$A$2:$AP$1041,39,FALSE)</f>
        <v>0.31</v>
      </c>
      <c r="I7972" s="29">
        <f>VLOOKUP($J7969,ASBVs!$A$2:$AP$1041,21,FALSE)</f>
        <v>0.27</v>
      </c>
      <c r="J7972" s="39">
        <f>VLOOKUP($J7969,ASBVs!$A$2:$AP$1041,31,FALSE)</f>
        <v>0.3</v>
      </c>
    </row>
    <row r="7973" spans="2:10" ht="12.6" customHeight="1" x14ac:dyDescent="0.3">
      <c r="B7973" s="29">
        <f>VLOOKUP($J7969,ASBVs!$A$2:$AP$1041,12,FALSE)</f>
        <v>65</v>
      </c>
      <c r="C7973" s="29">
        <f>VLOOKUP($J7969,ASBVs!$A$2:$AP$1041,14,FALSE)</f>
        <v>69</v>
      </c>
      <c r="D7973" s="29">
        <f>VLOOKUP($J7969,ASBVs!$A$2:$AP$1041,16,FALSE)</f>
        <v>56</v>
      </c>
      <c r="E7973" s="29">
        <f>VLOOKUP($J7969,ASBVs!$A$2:$AP$1041,18,FALSE)</f>
        <v>63</v>
      </c>
      <c r="F7973" s="29">
        <f>VLOOKUP($J7969,ASBVs!$A$2:$AP$1041,20,FALSE)</f>
        <v>64</v>
      </c>
      <c r="G7973" s="29">
        <f>VLOOKUP($J7969,ASBVs!$A$2:$AP$1041,42,FALSE)</f>
        <v>48</v>
      </c>
      <c r="H7973" s="29">
        <f>VLOOKUP($J7969,ASBVs!$A$2:$AP$1041,40,FALSE)</f>
        <v>41</v>
      </c>
      <c r="I7973" s="29">
        <f>VLOOKUP($J7969,ASBVs!$A$2:$AP$1041,22,FALSE)</f>
        <v>50</v>
      </c>
      <c r="J7973" s="29">
        <f>VLOOKUP($J7969,ASBVs!$A$2:$AP$1041,32,FALSE)</f>
        <v>47</v>
      </c>
    </row>
    <row r="7974" spans="2:10" ht="12.6" customHeight="1" x14ac:dyDescent="0.3">
      <c r="B7974" s="31" t="s">
        <v>1089</v>
      </c>
      <c r="C7974" s="27" t="s">
        <v>1090</v>
      </c>
      <c r="D7974" s="27" t="s">
        <v>1091</v>
      </c>
      <c r="E7974" s="27" t="s">
        <v>8</v>
      </c>
      <c r="F7974" s="27" t="s">
        <v>6</v>
      </c>
      <c r="G7974" s="27" t="s">
        <v>7</v>
      </c>
      <c r="H7974" s="27" t="s">
        <v>2638</v>
      </c>
      <c r="I7974" s="85" t="s">
        <v>2700</v>
      </c>
      <c r="J7974" s="86"/>
    </row>
    <row r="7975" spans="2:10" ht="12.6" customHeight="1" x14ac:dyDescent="0.3">
      <c r="B7975" s="30">
        <f>VLOOKUP($J7969,ASBVs!$A$2:$AP$1041,33,FALSE)</f>
        <v>0.05</v>
      </c>
      <c r="C7975" s="30">
        <f>VLOOKUP($J7969,ASBVs!$A$2:$AP$1041,35,FALSE)</f>
        <v>0.32</v>
      </c>
      <c r="D7975" s="30">
        <f>VLOOKUP($J7969,ASBVs!$A$2:$AP$1041,37,FALSE)</f>
        <v>1E-3</v>
      </c>
      <c r="E7975" s="32">
        <f>VLOOKUP($J7969,ASBVs!$A$2:$AP$1041,29,FALSE)</f>
        <v>4.4800000000000004</v>
      </c>
      <c r="F7975" s="32">
        <f>VLOOKUP($J7969,ASBVs!$A$2:$AP$1041,23,FALSE)</f>
        <v>-0.34</v>
      </c>
      <c r="G7975" s="32">
        <f>VLOOKUP($J7969,ASBVs!$A$2:$AP$1041,25,FALSE)</f>
        <v>3.56</v>
      </c>
      <c r="H7975" s="32">
        <f>VLOOKUP($J7969,ASBVs!$A$2:$AP$1041,27,FALSE)</f>
        <v>2.2200000000000002</v>
      </c>
      <c r="I7975" s="86"/>
      <c r="J7975" s="86"/>
    </row>
    <row r="7976" spans="2:10" ht="12.6" customHeight="1" x14ac:dyDescent="0.3">
      <c r="B7976" s="33">
        <f>VLOOKUP($J7969,ASBVs!$A$2:$AP$1041,34,FALSE)</f>
        <v>37</v>
      </c>
      <c r="C7976" s="33">
        <f>VLOOKUP($J7969,ASBVs!$A$2:$AP$1041,36,FALSE)</f>
        <v>44</v>
      </c>
      <c r="D7976" s="33">
        <f>VLOOKUP($J7969,ASBVs!$A$2:$AP$1041,38,FALSE)</f>
        <v>31</v>
      </c>
      <c r="E7976" s="33">
        <f>VLOOKUP($J7969,ASBVs!$A$2:$AP$1041,30,FALSE)</f>
        <v>58</v>
      </c>
      <c r="F7976" s="33">
        <f>VLOOKUP($J7969,ASBVs!$A$2:$AP$1041,24,FALSE)</f>
        <v>42</v>
      </c>
      <c r="G7976" s="33">
        <f>VLOOKUP($J7969,ASBVs!$A$2:$AP$1041,26,FALSE)</f>
        <v>43</v>
      </c>
      <c r="H7976" s="33">
        <f>VLOOKUP($J7969,ASBVs!$A$2:$AP$1041,28,FALSE)</f>
        <v>48</v>
      </c>
      <c r="I7976" s="99">
        <f>VLOOKUP($J7969,ASBVs!$A$2:$AQ$1041,43,FALSE)</f>
        <v>9.59</v>
      </c>
      <c r="J7976" s="79"/>
    </row>
    <row r="7977" spans="2:10" ht="12.6" customHeight="1" x14ac:dyDescent="0.3">
      <c r="B7977" s="87" t="s">
        <v>2695</v>
      </c>
      <c r="C7977" s="88"/>
      <c r="D7977" s="89" t="s">
        <v>2699</v>
      </c>
      <c r="E7977" s="90"/>
      <c r="F7977" s="91" t="str">
        <f>VLOOKUP($J7969,ASBVs!$A$2:$F$1041,6,FALSE)</f>
        <v xml:space="preserve">Young Gun </v>
      </c>
      <c r="G7977" s="34" t="s">
        <v>2669</v>
      </c>
      <c r="H7977" s="35" t="str">
        <f>VLOOKUP($J7969,ASBVs!$A$2:$AU$1041,46,FALSE)</f>
        <v>2</v>
      </c>
      <c r="I7977" s="34" t="s">
        <v>2670</v>
      </c>
      <c r="J7977" s="35" t="str">
        <f>VLOOKUP($J7969,ASBVs!$A$2:$AU$1041,47,FALSE)</f>
        <v>2</v>
      </c>
    </row>
    <row r="7978" spans="2:10" ht="12.6" customHeight="1" x14ac:dyDescent="0.3">
      <c r="B7978" s="93">
        <f>VLOOKUP($J7969,ASBVs!$A$2:$AS$1041,45,FALSE)</f>
        <v>126.24</v>
      </c>
      <c r="C7978" s="94"/>
      <c r="D7978" s="93">
        <f>VLOOKUP($J7969,ASBVs!$A$2:$AS$1041,44,FALSE)</f>
        <v>171.11</v>
      </c>
      <c r="E7978" s="94"/>
      <c r="F7978" s="92"/>
      <c r="G7978" s="34" t="s">
        <v>2671</v>
      </c>
      <c r="H7978" s="35" t="str">
        <f>VLOOKUP($J7969,ASBVs!$A$2:$AW$1041,48,FALSE)</f>
        <v>2</v>
      </c>
      <c r="I7978" s="34" t="s">
        <v>2672</v>
      </c>
      <c r="J7978" s="35">
        <f>VLOOKUP($J7969,ASBVs!$A$2:$AW$1041,49,FALSE)</f>
        <v>2</v>
      </c>
    </row>
    <row r="7979" spans="2:10" ht="12.6" customHeight="1" x14ac:dyDescent="0.3">
      <c r="B7979" s="36" t="s">
        <v>2696</v>
      </c>
      <c r="C7979" s="95" t="str">
        <f>VLOOKUP($J7969,ASBVs!$A$2:$E$1041,5,FALSE)</f>
        <v>Pen of 4 - Performance</v>
      </c>
      <c r="D7979" s="96"/>
      <c r="E7979" s="97" t="s">
        <v>2697</v>
      </c>
      <c r="F7979" s="98"/>
      <c r="G7979" s="74"/>
      <c r="H7979" s="75"/>
      <c r="I7979" s="37" t="s">
        <v>2698</v>
      </c>
      <c r="J7979" s="38"/>
    </row>
    <row r="7981" spans="2:10" ht="12.6" customHeight="1" x14ac:dyDescent="0.3">
      <c r="B7981" s="76" t="s">
        <v>2692</v>
      </c>
      <c r="C7981" s="77"/>
      <c r="D7981" s="20" t="str">
        <f>VLOOKUP($J7981,ASBVs!$A$2:$B$1041,2,FALSE)</f>
        <v>225655</v>
      </c>
      <c r="E7981" s="21"/>
      <c r="F7981" s="22" t="str">
        <f>VLOOKUP($J7981,ASBVs!$A$2:$J$1041,10,FALSE)</f>
        <v>Twin</v>
      </c>
      <c r="G7981" s="78" t="str">
        <f>VLOOKUP($J7981,ASBVs!$A$2:$AX$1041,50,FALSE)</f>
        <v xml:space="preserve"> </v>
      </c>
      <c r="H7981" s="79"/>
      <c r="I7981" s="23" t="s">
        <v>2693</v>
      </c>
      <c r="J7981" s="24" t="s">
        <v>2240</v>
      </c>
    </row>
    <row r="7982" spans="2:10" ht="12.6" customHeight="1" x14ac:dyDescent="0.3">
      <c r="B7982" s="25" t="s">
        <v>2694</v>
      </c>
      <c r="C7982" s="80" t="str">
        <f>VLOOKUP($J7981,ASBVs!$A$2:$H$1041,8,FALSE)</f>
        <v>218844</v>
      </c>
      <c r="D7982" s="80"/>
      <c r="E7982" s="81"/>
      <c r="F7982" s="26" t="s">
        <v>2639</v>
      </c>
      <c r="G7982" s="82">
        <f>VLOOKUP($J7981,ASBVs!$A$2:$I$1041,9,FALSE)</f>
        <v>44731</v>
      </c>
      <c r="H7982" s="83"/>
      <c r="I7982" s="83"/>
      <c r="J7982" s="84"/>
    </row>
    <row r="7983" spans="2:10" ht="12.6" customHeight="1" x14ac:dyDescent="0.3">
      <c r="B7983" s="27" t="s">
        <v>0</v>
      </c>
      <c r="C7983" s="28" t="s">
        <v>1</v>
      </c>
      <c r="D7983" s="28" t="s">
        <v>2</v>
      </c>
      <c r="E7983" s="28" t="s">
        <v>3</v>
      </c>
      <c r="F7983" s="27" t="s">
        <v>4</v>
      </c>
      <c r="G7983" s="28" t="s">
        <v>1093</v>
      </c>
      <c r="H7983" s="28" t="s">
        <v>1092</v>
      </c>
      <c r="I7983" s="28" t="s">
        <v>5</v>
      </c>
      <c r="J7983" s="28" t="s">
        <v>2652</v>
      </c>
    </row>
    <row r="7984" spans="2:10" ht="12.6" customHeight="1" x14ac:dyDescent="0.3">
      <c r="B7984" s="29">
        <f>VLOOKUP($J7981,ASBVs!$A$2:$AP$1041,11,FALSE)</f>
        <v>0.43</v>
      </c>
      <c r="C7984" s="29">
        <f>VLOOKUP($J7981,ASBVs!$A$2:$AP$1041,13,FALSE)</f>
        <v>10.18</v>
      </c>
      <c r="D7984" s="29">
        <f>VLOOKUP($J7981,ASBVs!$A$2:$AP$1041,15,FALSE)</f>
        <v>12.5</v>
      </c>
      <c r="E7984" s="29">
        <f>VLOOKUP($J7981,ASBVs!$A$2:$AP$1041,17,FALSE)</f>
        <v>0.32</v>
      </c>
      <c r="F7984" s="29">
        <f>VLOOKUP($J7981,ASBVs!$A$2:$AP$1041,19,FALSE)</f>
        <v>2.57</v>
      </c>
      <c r="G7984" s="39">
        <f>VLOOKUP($J7981,ASBVs!$A$2:$AP$1041,41,FALSE)</f>
        <v>0.64</v>
      </c>
      <c r="H7984" s="39">
        <f>VLOOKUP($J7981,ASBVs!$A$2:$AP$1041,39,FALSE)</f>
        <v>0.41</v>
      </c>
      <c r="I7984" s="29">
        <f>VLOOKUP($J7981,ASBVs!$A$2:$AP$1041,21,FALSE)</f>
        <v>-0.06</v>
      </c>
      <c r="J7984" s="39">
        <f>VLOOKUP($J7981,ASBVs!$A$2:$AP$1041,31,FALSE)</f>
        <v>0.39</v>
      </c>
    </row>
    <row r="7985" spans="2:10" ht="12.6" customHeight="1" x14ac:dyDescent="0.3">
      <c r="B7985" s="29">
        <f>VLOOKUP($J7981,ASBVs!$A$2:$AP$1041,12,FALSE)</f>
        <v>69</v>
      </c>
      <c r="C7985" s="29">
        <f>VLOOKUP($J7981,ASBVs!$A$2:$AP$1041,14,FALSE)</f>
        <v>72</v>
      </c>
      <c r="D7985" s="29">
        <f>VLOOKUP($J7981,ASBVs!$A$2:$AP$1041,16,FALSE)</f>
        <v>63</v>
      </c>
      <c r="E7985" s="29">
        <f>VLOOKUP($J7981,ASBVs!$A$2:$AP$1041,18,FALSE)</f>
        <v>66</v>
      </c>
      <c r="F7985" s="29">
        <f>VLOOKUP($J7981,ASBVs!$A$2:$AP$1041,20,FALSE)</f>
        <v>66</v>
      </c>
      <c r="G7985" s="29">
        <f>VLOOKUP($J7981,ASBVs!$A$2:$AP$1041,42,FALSE)</f>
        <v>58</v>
      </c>
      <c r="H7985" s="29">
        <f>VLOOKUP($J7981,ASBVs!$A$2:$AP$1041,40,FALSE)</f>
        <v>51</v>
      </c>
      <c r="I7985" s="29">
        <f>VLOOKUP($J7981,ASBVs!$A$2:$AP$1041,22,FALSE)</f>
        <v>59</v>
      </c>
      <c r="J7985" s="29">
        <f>VLOOKUP($J7981,ASBVs!$A$2:$AP$1041,32,FALSE)</f>
        <v>56</v>
      </c>
    </row>
    <row r="7986" spans="2:10" ht="12.6" customHeight="1" x14ac:dyDescent="0.3">
      <c r="B7986" s="31" t="s">
        <v>1089</v>
      </c>
      <c r="C7986" s="27" t="s">
        <v>1090</v>
      </c>
      <c r="D7986" s="27" t="s">
        <v>1091</v>
      </c>
      <c r="E7986" s="27" t="s">
        <v>8</v>
      </c>
      <c r="F7986" s="27" t="s">
        <v>6</v>
      </c>
      <c r="G7986" s="27" t="s">
        <v>7</v>
      </c>
      <c r="H7986" s="27" t="s">
        <v>2638</v>
      </c>
      <c r="I7986" s="85" t="s">
        <v>2700</v>
      </c>
      <c r="J7986" s="86"/>
    </row>
    <row r="7987" spans="2:10" ht="12.6" customHeight="1" x14ac:dyDescent="0.3">
      <c r="B7987" s="30">
        <f>VLOOKUP($J7981,ASBVs!$A$2:$AP$1041,33,FALSE)</f>
        <v>0.09</v>
      </c>
      <c r="C7987" s="30">
        <f>VLOOKUP($J7981,ASBVs!$A$2:$AP$1041,35,FALSE)</f>
        <v>0.43</v>
      </c>
      <c r="D7987" s="30">
        <f>VLOOKUP($J7981,ASBVs!$A$2:$AP$1041,37,FALSE)</f>
        <v>-0.02</v>
      </c>
      <c r="E7987" s="32">
        <f>VLOOKUP($J7981,ASBVs!$A$2:$AP$1041,29,FALSE)</f>
        <v>5.0199999999999996</v>
      </c>
      <c r="F7987" s="32">
        <f>VLOOKUP($J7981,ASBVs!$A$2:$AP$1041,23,FALSE)</f>
        <v>-0.66</v>
      </c>
      <c r="G7987" s="32">
        <f>VLOOKUP($J7981,ASBVs!$A$2:$AP$1041,25,FALSE)</f>
        <v>4.5199999999999996</v>
      </c>
      <c r="H7987" s="32">
        <f>VLOOKUP($J7981,ASBVs!$A$2:$AP$1041,27,FALSE)</f>
        <v>2.39</v>
      </c>
      <c r="I7987" s="86"/>
      <c r="J7987" s="86"/>
    </row>
    <row r="7988" spans="2:10" ht="12.6" customHeight="1" x14ac:dyDescent="0.3">
      <c r="B7988" s="33">
        <f>VLOOKUP($J7981,ASBVs!$A$2:$AP$1041,34,FALSE)</f>
        <v>45</v>
      </c>
      <c r="C7988" s="33">
        <f>VLOOKUP($J7981,ASBVs!$A$2:$AP$1041,36,FALSE)</f>
        <v>54</v>
      </c>
      <c r="D7988" s="33">
        <f>VLOOKUP($J7981,ASBVs!$A$2:$AP$1041,38,FALSE)</f>
        <v>39</v>
      </c>
      <c r="E7988" s="33">
        <f>VLOOKUP($J7981,ASBVs!$A$2:$AP$1041,30,FALSE)</f>
        <v>60</v>
      </c>
      <c r="F7988" s="33">
        <f>VLOOKUP($J7981,ASBVs!$A$2:$AP$1041,24,FALSE)</f>
        <v>52</v>
      </c>
      <c r="G7988" s="33">
        <f>VLOOKUP($J7981,ASBVs!$A$2:$AP$1041,26,FALSE)</f>
        <v>52</v>
      </c>
      <c r="H7988" s="33">
        <f>VLOOKUP($J7981,ASBVs!$A$2:$AP$1041,28,FALSE)</f>
        <v>54</v>
      </c>
      <c r="I7988" s="99">
        <f>VLOOKUP($J7981,ASBVs!$A$2:$AQ$1041,43,FALSE)</f>
        <v>10.119999999999999</v>
      </c>
      <c r="J7988" s="79"/>
    </row>
    <row r="7989" spans="2:10" ht="12.6" customHeight="1" x14ac:dyDescent="0.3">
      <c r="B7989" s="87" t="s">
        <v>2695</v>
      </c>
      <c r="C7989" s="88"/>
      <c r="D7989" s="89" t="s">
        <v>2699</v>
      </c>
      <c r="E7989" s="90"/>
      <c r="F7989" s="91" t="str">
        <f>VLOOKUP($J7981,ASBVs!$A$2:$F$1041,6,FALSE)</f>
        <v xml:space="preserve">Young Gun </v>
      </c>
      <c r="G7989" s="34" t="s">
        <v>2669</v>
      </c>
      <c r="H7989" s="35" t="str">
        <f>VLOOKUP($J7981,ASBVs!$A$2:$AU$1041,46,FALSE)</f>
        <v>2</v>
      </c>
      <c r="I7989" s="34" t="s">
        <v>2670</v>
      </c>
      <c r="J7989" s="35" t="str">
        <f>VLOOKUP($J7981,ASBVs!$A$2:$AU$1041,47,FALSE)</f>
        <v>3</v>
      </c>
    </row>
    <row r="7990" spans="2:10" ht="12.6" customHeight="1" x14ac:dyDescent="0.3">
      <c r="B7990" s="93">
        <f>VLOOKUP($J7981,ASBVs!$A$2:$AS$1041,45,FALSE)</f>
        <v>133.72</v>
      </c>
      <c r="C7990" s="94"/>
      <c r="D7990" s="93">
        <f>VLOOKUP($J7981,ASBVs!$A$2:$AS$1041,44,FALSE)</f>
        <v>190.29</v>
      </c>
      <c r="E7990" s="94"/>
      <c r="F7990" s="92"/>
      <c r="G7990" s="34" t="s">
        <v>2671</v>
      </c>
      <c r="H7990" s="35" t="str">
        <f>VLOOKUP($J7981,ASBVs!$A$2:$AW$1041,48,FALSE)</f>
        <v>2</v>
      </c>
      <c r="I7990" s="34" t="s">
        <v>2672</v>
      </c>
      <c r="J7990" s="35">
        <f>VLOOKUP($J7981,ASBVs!$A$2:$AW$1041,49,FALSE)</f>
        <v>3</v>
      </c>
    </row>
    <row r="7991" spans="2:10" ht="12.6" customHeight="1" x14ac:dyDescent="0.3">
      <c r="B7991" s="36" t="s">
        <v>2696</v>
      </c>
      <c r="C7991" s="95" t="str">
        <f>VLOOKUP($J7981,ASBVs!$A$2:$E$1041,5,FALSE)</f>
        <v>Pen of 4 - Performance</v>
      </c>
      <c r="D7991" s="96"/>
      <c r="E7991" s="97" t="s">
        <v>2697</v>
      </c>
      <c r="F7991" s="98"/>
      <c r="G7991" s="74"/>
      <c r="H7991" s="75"/>
      <c r="I7991" s="37" t="s">
        <v>2698</v>
      </c>
      <c r="J7991" s="38"/>
    </row>
    <row r="7993" spans="2:10" ht="12.6" customHeight="1" x14ac:dyDescent="0.3">
      <c r="B7993" s="76" t="s">
        <v>2692</v>
      </c>
      <c r="C7993" s="77"/>
      <c r="D7993" s="20" t="str">
        <f>VLOOKUP($J7993,ASBVs!$A$2:$B$1041,2,FALSE)</f>
        <v>226489</v>
      </c>
      <c r="E7993" s="21"/>
      <c r="F7993" s="22" t="str">
        <f>VLOOKUP($J7993,ASBVs!$A$2:$J$1041,10,FALSE)</f>
        <v>Twin</v>
      </c>
      <c r="G7993" s="78" t="str">
        <f>VLOOKUP($J7993,ASBVs!$A$2:$AX$1041,50,FALSE)</f>
        <v xml:space="preserve"> </v>
      </c>
      <c r="H7993" s="79"/>
      <c r="I7993" s="23" t="s">
        <v>2693</v>
      </c>
      <c r="J7993" s="24" t="s">
        <v>2241</v>
      </c>
    </row>
    <row r="7994" spans="2:10" ht="12.6" customHeight="1" x14ac:dyDescent="0.3">
      <c r="B7994" s="25" t="s">
        <v>2694</v>
      </c>
      <c r="C7994" s="80" t="str">
        <f>VLOOKUP($J7993,ASBVs!$A$2:$H$1041,8,FALSE)</f>
        <v>218844</v>
      </c>
      <c r="D7994" s="80"/>
      <c r="E7994" s="81"/>
      <c r="F7994" s="26" t="s">
        <v>2639</v>
      </c>
      <c r="G7994" s="82">
        <f>VLOOKUP($J7993,ASBVs!$A$2:$I$1041,9,FALSE)</f>
        <v>44734</v>
      </c>
      <c r="H7994" s="83"/>
      <c r="I7994" s="83"/>
      <c r="J7994" s="84"/>
    </row>
    <row r="7995" spans="2:10" ht="12.6" customHeight="1" x14ac:dyDescent="0.3">
      <c r="B7995" s="27" t="s">
        <v>0</v>
      </c>
      <c r="C7995" s="28" t="s">
        <v>1</v>
      </c>
      <c r="D7995" s="28" t="s">
        <v>2</v>
      </c>
      <c r="E7995" s="28" t="s">
        <v>3</v>
      </c>
      <c r="F7995" s="27" t="s">
        <v>4</v>
      </c>
      <c r="G7995" s="28" t="s">
        <v>1093</v>
      </c>
      <c r="H7995" s="28" t="s">
        <v>1092</v>
      </c>
      <c r="I7995" s="28" t="s">
        <v>5</v>
      </c>
      <c r="J7995" s="28" t="s">
        <v>2652</v>
      </c>
    </row>
    <row r="7996" spans="2:10" ht="12.6" customHeight="1" x14ac:dyDescent="0.3">
      <c r="B7996" s="29">
        <f>VLOOKUP($J7993,ASBVs!$A$2:$AP$1041,11,FALSE)</f>
        <v>0.53</v>
      </c>
      <c r="C7996" s="29">
        <f>VLOOKUP($J7993,ASBVs!$A$2:$AP$1041,13,FALSE)</f>
        <v>10.61</v>
      </c>
      <c r="D7996" s="29">
        <f>VLOOKUP($J7993,ASBVs!$A$2:$AP$1041,15,FALSE)</f>
        <v>15.02</v>
      </c>
      <c r="E7996" s="29">
        <f>VLOOKUP($J7993,ASBVs!$A$2:$AP$1041,17,FALSE)</f>
        <v>0.05</v>
      </c>
      <c r="F7996" s="29">
        <f>VLOOKUP($J7993,ASBVs!$A$2:$AP$1041,19,FALSE)</f>
        <v>2.21</v>
      </c>
      <c r="G7996" s="39">
        <f>VLOOKUP($J7993,ASBVs!$A$2:$AP$1041,41,FALSE)</f>
        <v>0.6</v>
      </c>
      <c r="H7996" s="39">
        <f>VLOOKUP($J7993,ASBVs!$A$2:$AP$1041,39,FALSE)</f>
        <v>0.35</v>
      </c>
      <c r="I7996" s="29">
        <f>VLOOKUP($J7993,ASBVs!$A$2:$AP$1041,21,FALSE)</f>
        <v>0.35</v>
      </c>
      <c r="J7996" s="39">
        <f>VLOOKUP($J7993,ASBVs!$A$2:$AP$1041,31,FALSE)</f>
        <v>0.39</v>
      </c>
    </row>
    <row r="7997" spans="2:10" ht="12.6" customHeight="1" x14ac:dyDescent="0.3">
      <c r="B7997" s="29">
        <f>VLOOKUP($J7993,ASBVs!$A$2:$AP$1041,12,FALSE)</f>
        <v>67</v>
      </c>
      <c r="C7997" s="29">
        <f>VLOOKUP($J7993,ASBVs!$A$2:$AP$1041,14,FALSE)</f>
        <v>70</v>
      </c>
      <c r="D7997" s="29">
        <f>VLOOKUP($J7993,ASBVs!$A$2:$AP$1041,16,FALSE)</f>
        <v>60</v>
      </c>
      <c r="E7997" s="29">
        <f>VLOOKUP($J7993,ASBVs!$A$2:$AP$1041,18,FALSE)</f>
        <v>63</v>
      </c>
      <c r="F7997" s="29">
        <f>VLOOKUP($J7993,ASBVs!$A$2:$AP$1041,20,FALSE)</f>
        <v>64</v>
      </c>
      <c r="G7997" s="29">
        <f>VLOOKUP($J7993,ASBVs!$A$2:$AP$1041,42,FALSE)</f>
        <v>53</v>
      </c>
      <c r="H7997" s="29">
        <f>VLOOKUP($J7993,ASBVs!$A$2:$AP$1041,40,FALSE)</f>
        <v>46</v>
      </c>
      <c r="I7997" s="29">
        <f>VLOOKUP($J7993,ASBVs!$A$2:$AP$1041,22,FALSE)</f>
        <v>56</v>
      </c>
      <c r="J7997" s="29">
        <f>VLOOKUP($J7993,ASBVs!$A$2:$AP$1041,32,FALSE)</f>
        <v>51</v>
      </c>
    </row>
    <row r="7998" spans="2:10" ht="12.6" customHeight="1" x14ac:dyDescent="0.3">
      <c r="B7998" s="31" t="s">
        <v>1089</v>
      </c>
      <c r="C7998" s="27" t="s">
        <v>1090</v>
      </c>
      <c r="D7998" s="27" t="s">
        <v>1091</v>
      </c>
      <c r="E7998" s="27" t="s">
        <v>8</v>
      </c>
      <c r="F7998" s="27" t="s">
        <v>6</v>
      </c>
      <c r="G7998" s="27" t="s">
        <v>7</v>
      </c>
      <c r="H7998" s="27" t="s">
        <v>2638</v>
      </c>
      <c r="I7998" s="85" t="s">
        <v>2700</v>
      </c>
      <c r="J7998" s="86"/>
    </row>
    <row r="7999" spans="2:10" ht="12.6" customHeight="1" x14ac:dyDescent="0.3">
      <c r="B7999" s="30">
        <f>VLOOKUP($J7993,ASBVs!$A$2:$AP$1041,33,FALSE)</f>
        <v>0.06</v>
      </c>
      <c r="C7999" s="30">
        <f>VLOOKUP($J7993,ASBVs!$A$2:$AP$1041,35,FALSE)</f>
        <v>0.33</v>
      </c>
      <c r="D7999" s="30">
        <f>VLOOKUP($J7993,ASBVs!$A$2:$AP$1041,37,FALSE)</f>
        <v>0.01</v>
      </c>
      <c r="E7999" s="32">
        <f>VLOOKUP($J7993,ASBVs!$A$2:$AP$1041,29,FALSE)</f>
        <v>5.23</v>
      </c>
      <c r="F7999" s="32">
        <f>VLOOKUP($J7993,ASBVs!$A$2:$AP$1041,23,FALSE)</f>
        <v>-0.52</v>
      </c>
      <c r="G7999" s="32">
        <f>VLOOKUP($J7993,ASBVs!$A$2:$AP$1041,25,FALSE)</f>
        <v>4.4000000000000004</v>
      </c>
      <c r="H7999" s="32">
        <f>VLOOKUP($J7993,ASBVs!$A$2:$AP$1041,27,FALSE)</f>
        <v>2.02</v>
      </c>
      <c r="I7999" s="86"/>
      <c r="J7999" s="86"/>
    </row>
    <row r="8000" spans="2:10" ht="12.6" customHeight="1" x14ac:dyDescent="0.3">
      <c r="B8000" s="33">
        <f>VLOOKUP($J7993,ASBVs!$A$2:$AP$1041,34,FALSE)</f>
        <v>40</v>
      </c>
      <c r="C8000" s="33">
        <f>VLOOKUP($J7993,ASBVs!$A$2:$AP$1041,36,FALSE)</f>
        <v>49</v>
      </c>
      <c r="D8000" s="33">
        <f>VLOOKUP($J7993,ASBVs!$A$2:$AP$1041,38,FALSE)</f>
        <v>35</v>
      </c>
      <c r="E8000" s="33">
        <f>VLOOKUP($J7993,ASBVs!$A$2:$AP$1041,30,FALSE)</f>
        <v>59</v>
      </c>
      <c r="F8000" s="33">
        <f>VLOOKUP($J7993,ASBVs!$A$2:$AP$1041,24,FALSE)</f>
        <v>48</v>
      </c>
      <c r="G8000" s="33">
        <f>VLOOKUP($J7993,ASBVs!$A$2:$AP$1041,26,FALSE)</f>
        <v>48</v>
      </c>
      <c r="H8000" s="33">
        <f>VLOOKUP($J7993,ASBVs!$A$2:$AP$1041,28,FALSE)</f>
        <v>51</v>
      </c>
      <c r="I8000" s="99">
        <f>VLOOKUP($J7993,ASBVs!$A$2:$AQ$1041,43,FALSE)</f>
        <v>10.959999999999999</v>
      </c>
      <c r="J8000" s="79"/>
    </row>
    <row r="8001" spans="2:10" ht="12.6" customHeight="1" x14ac:dyDescent="0.3">
      <c r="B8001" s="87" t="s">
        <v>2695</v>
      </c>
      <c r="C8001" s="88"/>
      <c r="D8001" s="89" t="s">
        <v>2699</v>
      </c>
      <c r="E8001" s="90"/>
      <c r="F8001" s="91" t="str">
        <f>VLOOKUP($J7993,ASBVs!$A$2:$F$1041,6,FALSE)</f>
        <v xml:space="preserve">Young Gun </v>
      </c>
      <c r="G8001" s="34" t="s">
        <v>2669</v>
      </c>
      <c r="H8001" s="35" t="str">
        <f>VLOOKUP($J7993,ASBVs!$A$2:$AU$1041,46,FALSE)</f>
        <v>2</v>
      </c>
      <c r="I8001" s="34" t="s">
        <v>2670</v>
      </c>
      <c r="J8001" s="35" t="str">
        <f>VLOOKUP($J7993,ASBVs!$A$2:$AU$1041,47,FALSE)</f>
        <v>2</v>
      </c>
    </row>
    <row r="8002" spans="2:10" ht="12.6" customHeight="1" x14ac:dyDescent="0.3">
      <c r="B8002" s="93">
        <f>VLOOKUP($J7993,ASBVs!$A$2:$AS$1041,45,FALSE)</f>
        <v>132.22999999999999</v>
      </c>
      <c r="C8002" s="94"/>
      <c r="D8002" s="93">
        <f>VLOOKUP($J7993,ASBVs!$A$2:$AS$1041,44,FALSE)</f>
        <v>179.67</v>
      </c>
      <c r="E8002" s="94"/>
      <c r="F8002" s="92"/>
      <c r="G8002" s="34" t="s">
        <v>2671</v>
      </c>
      <c r="H8002" s="35" t="str">
        <f>VLOOKUP($J7993,ASBVs!$A$2:$AW$1041,48,FALSE)</f>
        <v>3</v>
      </c>
      <c r="I8002" s="34" t="s">
        <v>2672</v>
      </c>
      <c r="J8002" s="35">
        <f>VLOOKUP($J7993,ASBVs!$A$2:$AW$1041,49,FALSE)</f>
        <v>2</v>
      </c>
    </row>
    <row r="8003" spans="2:10" ht="12.6" customHeight="1" x14ac:dyDescent="0.3">
      <c r="B8003" s="36" t="s">
        <v>2696</v>
      </c>
      <c r="C8003" s="95" t="str">
        <f>VLOOKUP($J7993,ASBVs!$A$2:$E$1041,5,FALSE)</f>
        <v>Pen of 4 - Performance</v>
      </c>
      <c r="D8003" s="96"/>
      <c r="E8003" s="97" t="s">
        <v>2697</v>
      </c>
      <c r="F8003" s="98"/>
      <c r="G8003" s="74"/>
      <c r="H8003" s="75"/>
      <c r="I8003" s="37" t="s">
        <v>2698</v>
      </c>
      <c r="J8003" s="38"/>
    </row>
    <row r="8005" spans="2:10" ht="12.6" customHeight="1" x14ac:dyDescent="0.3">
      <c r="B8005" s="76" t="s">
        <v>2692</v>
      </c>
      <c r="C8005" s="77"/>
      <c r="D8005" s="20" t="str">
        <f>VLOOKUP($J8005,ASBVs!$A$2:$B$1041,2,FALSE)</f>
        <v>226760</v>
      </c>
      <c r="E8005" s="21"/>
      <c r="F8005" s="22" t="str">
        <f>VLOOKUP($J8005,ASBVs!$A$2:$J$1041,10,FALSE)</f>
        <v>Twin</v>
      </c>
      <c r="G8005" s="78" t="str">
        <f>VLOOKUP($J8005,ASBVs!$A$2:$AX$1041,50,FALSE)</f>
        <v xml:space="preserve"> </v>
      </c>
      <c r="H8005" s="79"/>
      <c r="I8005" s="23" t="s">
        <v>2693</v>
      </c>
      <c r="J8005" s="24" t="s">
        <v>2242</v>
      </c>
    </row>
    <row r="8006" spans="2:10" ht="12.6" customHeight="1" x14ac:dyDescent="0.3">
      <c r="B8006" s="25" t="s">
        <v>2694</v>
      </c>
      <c r="C8006" s="80" t="str">
        <f>VLOOKUP($J8005,ASBVs!$A$2:$H$1041,8,FALSE)</f>
        <v>202850</v>
      </c>
      <c r="D8006" s="80"/>
      <c r="E8006" s="81"/>
      <c r="F8006" s="26" t="s">
        <v>2639</v>
      </c>
      <c r="G8006" s="82">
        <f>VLOOKUP($J8005,ASBVs!$A$2:$I$1041,9,FALSE)</f>
        <v>44739</v>
      </c>
      <c r="H8006" s="83"/>
      <c r="I8006" s="83"/>
      <c r="J8006" s="84"/>
    </row>
    <row r="8007" spans="2:10" ht="12.6" customHeight="1" x14ac:dyDescent="0.3">
      <c r="B8007" s="27" t="s">
        <v>0</v>
      </c>
      <c r="C8007" s="28" t="s">
        <v>1</v>
      </c>
      <c r="D8007" s="28" t="s">
        <v>2</v>
      </c>
      <c r="E8007" s="28" t="s">
        <v>3</v>
      </c>
      <c r="F8007" s="27" t="s">
        <v>4</v>
      </c>
      <c r="G8007" s="28" t="s">
        <v>1093</v>
      </c>
      <c r="H8007" s="28" t="s">
        <v>1092</v>
      </c>
      <c r="I8007" s="28" t="s">
        <v>5</v>
      </c>
      <c r="J8007" s="28" t="s">
        <v>2652</v>
      </c>
    </row>
    <row r="8008" spans="2:10" ht="12.6" customHeight="1" x14ac:dyDescent="0.3">
      <c r="B8008" s="29">
        <f>VLOOKUP($J8005,ASBVs!$A$2:$AP$1041,11,FALSE)</f>
        <v>0.77</v>
      </c>
      <c r="C8008" s="29">
        <f>VLOOKUP($J8005,ASBVs!$A$2:$AP$1041,13,FALSE)</f>
        <v>12.69</v>
      </c>
      <c r="D8008" s="29">
        <f>VLOOKUP($J8005,ASBVs!$A$2:$AP$1041,15,FALSE)</f>
        <v>18.37</v>
      </c>
      <c r="E8008" s="29">
        <f>VLOOKUP($J8005,ASBVs!$A$2:$AP$1041,17,FALSE)</f>
        <v>-0.4</v>
      </c>
      <c r="F8008" s="29">
        <f>VLOOKUP($J8005,ASBVs!$A$2:$AP$1041,19,FALSE)</f>
        <v>1.34</v>
      </c>
      <c r="G8008" s="39">
        <f>VLOOKUP($J8005,ASBVs!$A$2:$AP$1041,41,FALSE)</f>
        <v>0.37</v>
      </c>
      <c r="H8008" s="39">
        <f>VLOOKUP($J8005,ASBVs!$A$2:$AP$1041,39,FALSE)</f>
        <v>0.21</v>
      </c>
      <c r="I8008" s="29">
        <f>VLOOKUP($J8005,ASBVs!$A$2:$AP$1041,21,FALSE)</f>
        <v>2.23</v>
      </c>
      <c r="J8008" s="39">
        <f>VLOOKUP($J8005,ASBVs!$A$2:$AP$1041,31,FALSE)</f>
        <v>0.24</v>
      </c>
    </row>
    <row r="8009" spans="2:10" ht="12.6" customHeight="1" x14ac:dyDescent="0.3">
      <c r="B8009" s="29">
        <f>VLOOKUP($J8005,ASBVs!$A$2:$AP$1041,12,FALSE)</f>
        <v>66</v>
      </c>
      <c r="C8009" s="29">
        <f>VLOOKUP($J8005,ASBVs!$A$2:$AP$1041,14,FALSE)</f>
        <v>70</v>
      </c>
      <c r="D8009" s="29">
        <f>VLOOKUP($J8005,ASBVs!$A$2:$AP$1041,16,FALSE)</f>
        <v>61</v>
      </c>
      <c r="E8009" s="29">
        <f>VLOOKUP($J8005,ASBVs!$A$2:$AP$1041,18,FALSE)</f>
        <v>65</v>
      </c>
      <c r="F8009" s="29">
        <f>VLOOKUP($J8005,ASBVs!$A$2:$AP$1041,20,FALSE)</f>
        <v>65</v>
      </c>
      <c r="G8009" s="29">
        <f>VLOOKUP($J8005,ASBVs!$A$2:$AP$1041,42,FALSE)</f>
        <v>57</v>
      </c>
      <c r="H8009" s="29">
        <f>VLOOKUP($J8005,ASBVs!$A$2:$AP$1041,40,FALSE)</f>
        <v>48</v>
      </c>
      <c r="I8009" s="29">
        <f>VLOOKUP($J8005,ASBVs!$A$2:$AP$1041,22,FALSE)</f>
        <v>58</v>
      </c>
      <c r="J8009" s="29">
        <f>VLOOKUP($J8005,ASBVs!$A$2:$AP$1041,32,FALSE)</f>
        <v>56</v>
      </c>
    </row>
    <row r="8010" spans="2:10" ht="12.6" customHeight="1" x14ac:dyDescent="0.3">
      <c r="B8010" s="31" t="s">
        <v>1089</v>
      </c>
      <c r="C8010" s="27" t="s">
        <v>1090</v>
      </c>
      <c r="D8010" s="27" t="s">
        <v>1091</v>
      </c>
      <c r="E8010" s="27" t="s">
        <v>8</v>
      </c>
      <c r="F8010" s="27" t="s">
        <v>6</v>
      </c>
      <c r="G8010" s="27" t="s">
        <v>7</v>
      </c>
      <c r="H8010" s="27" t="s">
        <v>2638</v>
      </c>
      <c r="I8010" s="85" t="s">
        <v>2700</v>
      </c>
      <c r="J8010" s="86"/>
    </row>
    <row r="8011" spans="2:10" ht="12.6" customHeight="1" x14ac:dyDescent="0.3">
      <c r="B8011" s="30">
        <f>VLOOKUP($J8005,ASBVs!$A$2:$AP$1041,33,FALSE)</f>
        <v>0.02</v>
      </c>
      <c r="C8011" s="30">
        <f>VLOOKUP($J8005,ASBVs!$A$2:$AP$1041,35,FALSE)</f>
        <v>0.23</v>
      </c>
      <c r="D8011" s="30">
        <f>VLOOKUP($J8005,ASBVs!$A$2:$AP$1041,37,FALSE)</f>
        <v>0.01</v>
      </c>
      <c r="E8011" s="32">
        <f>VLOOKUP($J8005,ASBVs!$A$2:$AP$1041,29,FALSE)</f>
        <v>6.47</v>
      </c>
      <c r="F8011" s="32">
        <f>VLOOKUP($J8005,ASBVs!$A$2:$AP$1041,23,FALSE)</f>
        <v>-0.56000000000000005</v>
      </c>
      <c r="G8011" s="32">
        <f>VLOOKUP($J8005,ASBVs!$A$2:$AP$1041,25,FALSE)</f>
        <v>5.72</v>
      </c>
      <c r="H8011" s="32">
        <f>VLOOKUP($J8005,ASBVs!$A$2:$AP$1041,27,FALSE)</f>
        <v>1.8</v>
      </c>
      <c r="I8011" s="86"/>
      <c r="J8011" s="86"/>
    </row>
    <row r="8012" spans="2:10" ht="12.6" customHeight="1" x14ac:dyDescent="0.3">
      <c r="B8012" s="33">
        <f>VLOOKUP($J8005,ASBVs!$A$2:$AP$1041,34,FALSE)</f>
        <v>42</v>
      </c>
      <c r="C8012" s="33">
        <f>VLOOKUP($J8005,ASBVs!$A$2:$AP$1041,36,FALSE)</f>
        <v>52</v>
      </c>
      <c r="D8012" s="33">
        <f>VLOOKUP($J8005,ASBVs!$A$2:$AP$1041,38,FALSE)</f>
        <v>35</v>
      </c>
      <c r="E8012" s="33">
        <f>VLOOKUP($J8005,ASBVs!$A$2:$AP$1041,30,FALSE)</f>
        <v>59</v>
      </c>
      <c r="F8012" s="33">
        <f>VLOOKUP($J8005,ASBVs!$A$2:$AP$1041,24,FALSE)</f>
        <v>49</v>
      </c>
      <c r="G8012" s="33">
        <f>VLOOKUP($J8005,ASBVs!$A$2:$AP$1041,26,FALSE)</f>
        <v>48</v>
      </c>
      <c r="H8012" s="33">
        <f>VLOOKUP($J8005,ASBVs!$A$2:$AP$1041,28,FALSE)</f>
        <v>52</v>
      </c>
      <c r="I8012" s="99">
        <f>VLOOKUP($J8005,ASBVs!$A$2:$AQ$1041,43,FALSE)</f>
        <v>14.92</v>
      </c>
      <c r="J8012" s="79"/>
    </row>
    <row r="8013" spans="2:10" ht="12.6" customHeight="1" x14ac:dyDescent="0.3">
      <c r="B8013" s="87" t="s">
        <v>2695</v>
      </c>
      <c r="C8013" s="88"/>
      <c r="D8013" s="89" t="s">
        <v>2699</v>
      </c>
      <c r="E8013" s="90"/>
      <c r="F8013" s="91" t="str">
        <f>VLOOKUP($J8005,ASBVs!$A$2:$F$1041,6,FALSE)</f>
        <v xml:space="preserve">Young Gun </v>
      </c>
      <c r="G8013" s="34" t="s">
        <v>2669</v>
      </c>
      <c r="H8013" s="35" t="str">
        <f>VLOOKUP($J8005,ASBVs!$A$2:$AU$1041,46,FALSE)</f>
        <v>2</v>
      </c>
      <c r="I8013" s="34" t="s">
        <v>2670</v>
      </c>
      <c r="J8013" s="35" t="str">
        <f>VLOOKUP($J8005,ASBVs!$A$2:$AU$1041,47,FALSE)</f>
        <v>3</v>
      </c>
    </row>
    <row r="8014" spans="2:10" ht="12.6" customHeight="1" x14ac:dyDescent="0.3">
      <c r="B8014" s="93">
        <f>VLOOKUP($J8005,ASBVs!$A$2:$AS$1041,45,FALSE)</f>
        <v>131.15</v>
      </c>
      <c r="C8014" s="94"/>
      <c r="D8014" s="93">
        <f>VLOOKUP($J8005,ASBVs!$A$2:$AS$1041,44,FALSE)</f>
        <v>176.44</v>
      </c>
      <c r="E8014" s="94"/>
      <c r="F8014" s="92"/>
      <c r="G8014" s="34" t="s">
        <v>2671</v>
      </c>
      <c r="H8014" s="35" t="str">
        <f>VLOOKUP($J8005,ASBVs!$A$2:$AW$1041,48,FALSE)</f>
        <v>2</v>
      </c>
      <c r="I8014" s="34" t="s">
        <v>2672</v>
      </c>
      <c r="J8014" s="35">
        <f>VLOOKUP($J8005,ASBVs!$A$2:$AW$1041,49,FALSE)</f>
        <v>3</v>
      </c>
    </row>
    <row r="8015" spans="2:10" ht="12.6" customHeight="1" x14ac:dyDescent="0.3">
      <c r="B8015" s="36" t="s">
        <v>2696</v>
      </c>
      <c r="C8015" s="95" t="str">
        <f>VLOOKUP($J8005,ASBVs!$A$2:$E$1041,5,FALSE)</f>
        <v>Pen of 4 - Performance</v>
      </c>
      <c r="D8015" s="96"/>
      <c r="E8015" s="97" t="s">
        <v>2697</v>
      </c>
      <c r="F8015" s="98"/>
      <c r="G8015" s="74"/>
      <c r="H8015" s="75"/>
      <c r="I8015" s="37" t="s">
        <v>2698</v>
      </c>
      <c r="J8015" s="38"/>
    </row>
    <row r="8017" spans="2:10" ht="12.6" customHeight="1" x14ac:dyDescent="0.3">
      <c r="B8017" s="76" t="s">
        <v>2692</v>
      </c>
      <c r="C8017" s="77"/>
      <c r="D8017" s="20" t="str">
        <f>VLOOKUP($J8017,ASBVs!$A$2:$B$1041,2,FALSE)</f>
        <v>225185</v>
      </c>
      <c r="E8017" s="21"/>
      <c r="F8017" s="22" t="str">
        <f>VLOOKUP($J8017,ASBVs!$A$2:$J$1041,10,FALSE)</f>
        <v>Twin</v>
      </c>
      <c r="G8017" s="78" t="str">
        <f>VLOOKUP($J8017,ASBVs!$A$2:$AX$1041,50,FALSE)</f>
        <v xml:space="preserve"> </v>
      </c>
      <c r="H8017" s="79"/>
      <c r="I8017" s="23" t="s">
        <v>2693</v>
      </c>
      <c r="J8017" s="24" t="s">
        <v>2243</v>
      </c>
    </row>
    <row r="8018" spans="2:10" ht="12.6" customHeight="1" x14ac:dyDescent="0.3">
      <c r="B8018" s="25" t="s">
        <v>2694</v>
      </c>
      <c r="C8018" s="80" t="str">
        <f>VLOOKUP($J8017,ASBVs!$A$2:$H$1041,8,FALSE)</f>
        <v>202934</v>
      </c>
      <c r="D8018" s="80"/>
      <c r="E8018" s="81"/>
      <c r="F8018" s="26" t="s">
        <v>2639</v>
      </c>
      <c r="G8018" s="82">
        <f>VLOOKUP($J8017,ASBVs!$A$2:$I$1041,9,FALSE)</f>
        <v>44734</v>
      </c>
      <c r="H8018" s="83"/>
      <c r="I8018" s="83"/>
      <c r="J8018" s="84"/>
    </row>
    <row r="8019" spans="2:10" ht="12.6" customHeight="1" x14ac:dyDescent="0.3">
      <c r="B8019" s="27" t="s">
        <v>0</v>
      </c>
      <c r="C8019" s="28" t="s">
        <v>1</v>
      </c>
      <c r="D8019" s="28" t="s">
        <v>2</v>
      </c>
      <c r="E8019" s="28" t="s">
        <v>3</v>
      </c>
      <c r="F8019" s="27" t="s">
        <v>4</v>
      </c>
      <c r="G8019" s="28" t="s">
        <v>1093</v>
      </c>
      <c r="H8019" s="28" t="s">
        <v>1092</v>
      </c>
      <c r="I8019" s="28" t="s">
        <v>5</v>
      </c>
      <c r="J8019" s="28" t="s">
        <v>2652</v>
      </c>
    </row>
    <row r="8020" spans="2:10" ht="12.6" customHeight="1" x14ac:dyDescent="0.3">
      <c r="B8020" s="29">
        <f>VLOOKUP($J8017,ASBVs!$A$2:$AP$1041,11,FALSE)</f>
        <v>0.68</v>
      </c>
      <c r="C8020" s="29">
        <f>VLOOKUP($J8017,ASBVs!$A$2:$AP$1041,13,FALSE)</f>
        <v>9.51</v>
      </c>
      <c r="D8020" s="29">
        <f>VLOOKUP($J8017,ASBVs!$A$2:$AP$1041,15,FALSE)</f>
        <v>10.39</v>
      </c>
      <c r="E8020" s="29">
        <f>VLOOKUP($J8017,ASBVs!$A$2:$AP$1041,17,FALSE)</f>
        <v>-0.28999999999999998</v>
      </c>
      <c r="F8020" s="29">
        <f>VLOOKUP($J8017,ASBVs!$A$2:$AP$1041,19,FALSE)</f>
        <v>2.3199999999999998</v>
      </c>
      <c r="G8020" s="39">
        <f>VLOOKUP($J8017,ASBVs!$A$2:$AP$1041,41,FALSE)</f>
        <v>0.44</v>
      </c>
      <c r="H8020" s="39">
        <f>VLOOKUP($J8017,ASBVs!$A$2:$AP$1041,39,FALSE)</f>
        <v>0.26</v>
      </c>
      <c r="I8020" s="29">
        <f>VLOOKUP($J8017,ASBVs!$A$2:$AP$1041,21,FALSE)</f>
        <v>0.96</v>
      </c>
      <c r="J8020" s="39">
        <f>VLOOKUP($J8017,ASBVs!$A$2:$AP$1041,31,FALSE)</f>
        <v>0.28000000000000003</v>
      </c>
    </row>
    <row r="8021" spans="2:10" ht="12.6" customHeight="1" x14ac:dyDescent="0.3">
      <c r="B8021" s="29">
        <f>VLOOKUP($J8017,ASBVs!$A$2:$AP$1041,12,FALSE)</f>
        <v>65</v>
      </c>
      <c r="C8021" s="29">
        <f>VLOOKUP($J8017,ASBVs!$A$2:$AP$1041,14,FALSE)</f>
        <v>70</v>
      </c>
      <c r="D8021" s="29">
        <f>VLOOKUP($J8017,ASBVs!$A$2:$AP$1041,16,FALSE)</f>
        <v>58</v>
      </c>
      <c r="E8021" s="29">
        <f>VLOOKUP($J8017,ASBVs!$A$2:$AP$1041,18,FALSE)</f>
        <v>64</v>
      </c>
      <c r="F8021" s="29">
        <f>VLOOKUP($J8017,ASBVs!$A$2:$AP$1041,20,FALSE)</f>
        <v>64</v>
      </c>
      <c r="G8021" s="29">
        <f>VLOOKUP($J8017,ASBVs!$A$2:$AP$1041,42,FALSE)</f>
        <v>57</v>
      </c>
      <c r="H8021" s="29">
        <f>VLOOKUP($J8017,ASBVs!$A$2:$AP$1041,40,FALSE)</f>
        <v>48</v>
      </c>
      <c r="I8021" s="29">
        <f>VLOOKUP($J8017,ASBVs!$A$2:$AP$1041,22,FALSE)</f>
        <v>58</v>
      </c>
      <c r="J8021" s="29">
        <f>VLOOKUP($J8017,ASBVs!$A$2:$AP$1041,32,FALSE)</f>
        <v>55</v>
      </c>
    </row>
    <row r="8022" spans="2:10" ht="12.6" customHeight="1" x14ac:dyDescent="0.3">
      <c r="B8022" s="31" t="s">
        <v>1089</v>
      </c>
      <c r="C8022" s="27" t="s">
        <v>1090</v>
      </c>
      <c r="D8022" s="27" t="s">
        <v>1091</v>
      </c>
      <c r="E8022" s="27" t="s">
        <v>8</v>
      </c>
      <c r="F8022" s="27" t="s">
        <v>6</v>
      </c>
      <c r="G8022" s="27" t="s">
        <v>7</v>
      </c>
      <c r="H8022" s="27" t="s">
        <v>2638</v>
      </c>
      <c r="I8022" s="85" t="s">
        <v>2700</v>
      </c>
      <c r="J8022" s="86"/>
    </row>
    <row r="8023" spans="2:10" ht="12.6" customHeight="1" x14ac:dyDescent="0.3">
      <c r="B8023" s="30">
        <f>VLOOKUP($J8017,ASBVs!$A$2:$AP$1041,33,FALSE)</f>
        <v>0.05</v>
      </c>
      <c r="C8023" s="30">
        <f>VLOOKUP($J8017,ASBVs!$A$2:$AP$1041,35,FALSE)</f>
        <v>0.26</v>
      </c>
      <c r="D8023" s="30">
        <f>VLOOKUP($J8017,ASBVs!$A$2:$AP$1041,37,FALSE)</f>
        <v>1E-3</v>
      </c>
      <c r="E8023" s="32">
        <f>VLOOKUP($J8017,ASBVs!$A$2:$AP$1041,29,FALSE)</f>
        <v>5.88</v>
      </c>
      <c r="F8023" s="32">
        <f>VLOOKUP($J8017,ASBVs!$A$2:$AP$1041,23,FALSE)</f>
        <v>-0.67</v>
      </c>
      <c r="G8023" s="32">
        <f>VLOOKUP($J8017,ASBVs!$A$2:$AP$1041,25,FALSE)</f>
        <v>4.68</v>
      </c>
      <c r="H8023" s="32">
        <f>VLOOKUP($J8017,ASBVs!$A$2:$AP$1041,27,FALSE)</f>
        <v>1.93</v>
      </c>
      <c r="I8023" s="86"/>
      <c r="J8023" s="86"/>
    </row>
    <row r="8024" spans="2:10" ht="12.6" customHeight="1" x14ac:dyDescent="0.3">
      <c r="B8024" s="33">
        <f>VLOOKUP($J8017,ASBVs!$A$2:$AP$1041,34,FALSE)</f>
        <v>42</v>
      </c>
      <c r="C8024" s="33">
        <f>VLOOKUP($J8017,ASBVs!$A$2:$AP$1041,36,FALSE)</f>
        <v>51</v>
      </c>
      <c r="D8024" s="33">
        <f>VLOOKUP($J8017,ASBVs!$A$2:$AP$1041,38,FALSE)</f>
        <v>37</v>
      </c>
      <c r="E8024" s="33">
        <f>VLOOKUP($J8017,ASBVs!$A$2:$AP$1041,30,FALSE)</f>
        <v>59</v>
      </c>
      <c r="F8024" s="33">
        <f>VLOOKUP($J8017,ASBVs!$A$2:$AP$1041,24,FALSE)</f>
        <v>49</v>
      </c>
      <c r="G8024" s="33">
        <f>VLOOKUP($J8017,ASBVs!$A$2:$AP$1041,26,FALSE)</f>
        <v>48</v>
      </c>
      <c r="H8024" s="33">
        <f>VLOOKUP($J8017,ASBVs!$A$2:$AP$1041,28,FALSE)</f>
        <v>52</v>
      </c>
      <c r="I8024" s="99">
        <f>VLOOKUP($J8017,ASBVs!$A$2:$AQ$1041,43,FALSE)</f>
        <v>10.469999999999999</v>
      </c>
      <c r="J8024" s="79"/>
    </row>
    <row r="8025" spans="2:10" ht="12.6" customHeight="1" x14ac:dyDescent="0.3">
      <c r="B8025" s="87" t="s">
        <v>2695</v>
      </c>
      <c r="C8025" s="88"/>
      <c r="D8025" s="89" t="s">
        <v>2699</v>
      </c>
      <c r="E8025" s="90"/>
      <c r="F8025" s="91" t="str">
        <f>VLOOKUP($J8017,ASBVs!$A$2:$F$1041,6,FALSE)</f>
        <v xml:space="preserve">Young Gun </v>
      </c>
      <c r="G8025" s="34" t="s">
        <v>2669</v>
      </c>
      <c r="H8025" s="35" t="str">
        <f>VLOOKUP($J8017,ASBVs!$A$2:$AU$1041,46,FALSE)</f>
        <v>2</v>
      </c>
      <c r="I8025" s="34" t="s">
        <v>2670</v>
      </c>
      <c r="J8025" s="35" t="str">
        <f>VLOOKUP($J8017,ASBVs!$A$2:$AU$1041,47,FALSE)</f>
        <v>2</v>
      </c>
    </row>
    <row r="8026" spans="2:10" ht="12.6" customHeight="1" x14ac:dyDescent="0.3">
      <c r="B8026" s="93">
        <f>VLOOKUP($J8017,ASBVs!$A$2:$AS$1041,45,FALSE)</f>
        <v>129.13</v>
      </c>
      <c r="C8026" s="94"/>
      <c r="D8026" s="93">
        <f>VLOOKUP($J8017,ASBVs!$A$2:$AS$1041,44,FALSE)</f>
        <v>175.28</v>
      </c>
      <c r="E8026" s="94"/>
      <c r="F8026" s="92"/>
      <c r="G8026" s="34" t="s">
        <v>2671</v>
      </c>
      <c r="H8026" s="35" t="str">
        <f>VLOOKUP($J8017,ASBVs!$A$2:$AW$1041,48,FALSE)</f>
        <v>2</v>
      </c>
      <c r="I8026" s="34" t="s">
        <v>2672</v>
      </c>
      <c r="J8026" s="35">
        <f>VLOOKUP($J8017,ASBVs!$A$2:$AW$1041,49,FALSE)</f>
        <v>3</v>
      </c>
    </row>
    <row r="8027" spans="2:10" ht="12.6" customHeight="1" x14ac:dyDescent="0.3">
      <c r="B8027" s="36" t="s">
        <v>2696</v>
      </c>
      <c r="C8027" s="95" t="str">
        <f>VLOOKUP($J8017,ASBVs!$A$2:$E$1041,5,FALSE)</f>
        <v>Pen of 4 - Performance</v>
      </c>
      <c r="D8027" s="96"/>
      <c r="E8027" s="97" t="s">
        <v>2697</v>
      </c>
      <c r="F8027" s="98"/>
      <c r="G8027" s="74"/>
      <c r="H8027" s="75"/>
      <c r="I8027" s="37" t="s">
        <v>2698</v>
      </c>
      <c r="J8027" s="38"/>
    </row>
    <row r="8029" spans="2:10" ht="12.6" customHeight="1" x14ac:dyDescent="0.3">
      <c r="B8029" s="76" t="s">
        <v>2692</v>
      </c>
      <c r="C8029" s="77"/>
      <c r="D8029" s="20" t="str">
        <f>VLOOKUP($J8029,ASBVs!$A$2:$B$1041,2,FALSE)</f>
        <v>225568</v>
      </c>
      <c r="E8029" s="21"/>
      <c r="F8029" s="22" t="str">
        <f>VLOOKUP($J8029,ASBVs!$A$2:$J$1041,10,FALSE)</f>
        <v>Twin</v>
      </c>
      <c r="G8029" s="78" t="str">
        <f>VLOOKUP($J8029,ASBVs!$A$2:$AX$1041,50,FALSE)</f>
        <v>«««««</v>
      </c>
      <c r="H8029" s="79"/>
      <c r="I8029" s="23" t="s">
        <v>2693</v>
      </c>
      <c r="J8029" s="24" t="s">
        <v>2244</v>
      </c>
    </row>
    <row r="8030" spans="2:10" ht="12.6" customHeight="1" x14ac:dyDescent="0.3">
      <c r="B8030" s="25" t="s">
        <v>2694</v>
      </c>
      <c r="C8030" s="80" t="str">
        <f>VLOOKUP($J8029,ASBVs!$A$2:$H$1041,8,FALSE)</f>
        <v>218812</v>
      </c>
      <c r="D8030" s="80"/>
      <c r="E8030" s="81"/>
      <c r="F8030" s="26" t="s">
        <v>2639</v>
      </c>
      <c r="G8030" s="82">
        <f>VLOOKUP($J8029,ASBVs!$A$2:$I$1041,9,FALSE)</f>
        <v>44727</v>
      </c>
      <c r="H8030" s="83"/>
      <c r="I8030" s="83"/>
      <c r="J8030" s="84"/>
    </row>
    <row r="8031" spans="2:10" ht="12.6" customHeight="1" x14ac:dyDescent="0.3">
      <c r="B8031" s="27" t="s">
        <v>0</v>
      </c>
      <c r="C8031" s="28" t="s">
        <v>1</v>
      </c>
      <c r="D8031" s="28" t="s">
        <v>2</v>
      </c>
      <c r="E8031" s="28" t="s">
        <v>3</v>
      </c>
      <c r="F8031" s="27" t="s">
        <v>4</v>
      </c>
      <c r="G8031" s="28" t="s">
        <v>1093</v>
      </c>
      <c r="H8031" s="28" t="s">
        <v>1092</v>
      </c>
      <c r="I8031" s="28" t="s">
        <v>5</v>
      </c>
      <c r="J8031" s="28" t="s">
        <v>2652</v>
      </c>
    </row>
    <row r="8032" spans="2:10" ht="12.6" customHeight="1" x14ac:dyDescent="0.3">
      <c r="B8032" s="29">
        <f>VLOOKUP($J8029,ASBVs!$A$2:$AP$1041,11,FALSE)</f>
        <v>0.35</v>
      </c>
      <c r="C8032" s="29">
        <f>VLOOKUP($J8029,ASBVs!$A$2:$AP$1041,13,FALSE)</f>
        <v>7.22</v>
      </c>
      <c r="D8032" s="29">
        <f>VLOOKUP($J8029,ASBVs!$A$2:$AP$1041,15,FALSE)</f>
        <v>11.31</v>
      </c>
      <c r="E8032" s="29">
        <f>VLOOKUP($J8029,ASBVs!$A$2:$AP$1041,17,FALSE)</f>
        <v>0.67</v>
      </c>
      <c r="F8032" s="29">
        <f>VLOOKUP($J8029,ASBVs!$A$2:$AP$1041,19,FALSE)</f>
        <v>1.93</v>
      </c>
      <c r="G8032" s="39">
        <f>VLOOKUP($J8029,ASBVs!$A$2:$AP$1041,41,FALSE)</f>
        <v>0.5</v>
      </c>
      <c r="H8032" s="39">
        <f>VLOOKUP($J8029,ASBVs!$A$2:$AP$1041,39,FALSE)</f>
        <v>0.33</v>
      </c>
      <c r="I8032" s="29">
        <f>VLOOKUP($J8029,ASBVs!$A$2:$AP$1041,21,FALSE)</f>
        <v>-0.49</v>
      </c>
      <c r="J8032" s="39">
        <f>VLOOKUP($J8029,ASBVs!$A$2:$AP$1041,31,FALSE)</f>
        <v>0.35</v>
      </c>
    </row>
    <row r="8033" spans="2:10" ht="12.6" customHeight="1" x14ac:dyDescent="0.3">
      <c r="B8033" s="29">
        <f>VLOOKUP($J8029,ASBVs!$A$2:$AP$1041,12,FALSE)</f>
        <v>67</v>
      </c>
      <c r="C8033" s="29">
        <f>VLOOKUP($J8029,ASBVs!$A$2:$AP$1041,14,FALSE)</f>
        <v>71</v>
      </c>
      <c r="D8033" s="29">
        <f>VLOOKUP($J8029,ASBVs!$A$2:$AP$1041,16,FALSE)</f>
        <v>61</v>
      </c>
      <c r="E8033" s="29">
        <f>VLOOKUP($J8029,ASBVs!$A$2:$AP$1041,18,FALSE)</f>
        <v>64</v>
      </c>
      <c r="F8033" s="29">
        <f>VLOOKUP($J8029,ASBVs!$A$2:$AP$1041,20,FALSE)</f>
        <v>65</v>
      </c>
      <c r="G8033" s="29">
        <f>VLOOKUP($J8029,ASBVs!$A$2:$AP$1041,42,FALSE)</f>
        <v>55</v>
      </c>
      <c r="H8033" s="29">
        <f>VLOOKUP($J8029,ASBVs!$A$2:$AP$1041,40,FALSE)</f>
        <v>48</v>
      </c>
      <c r="I8033" s="29">
        <f>VLOOKUP($J8029,ASBVs!$A$2:$AP$1041,22,FALSE)</f>
        <v>58</v>
      </c>
      <c r="J8033" s="29">
        <f>VLOOKUP($J8029,ASBVs!$A$2:$AP$1041,32,FALSE)</f>
        <v>53</v>
      </c>
    </row>
    <row r="8034" spans="2:10" ht="12.6" customHeight="1" x14ac:dyDescent="0.3">
      <c r="B8034" s="31" t="s">
        <v>1089</v>
      </c>
      <c r="C8034" s="27" t="s">
        <v>1090</v>
      </c>
      <c r="D8034" s="27" t="s">
        <v>1091</v>
      </c>
      <c r="E8034" s="27" t="s">
        <v>8</v>
      </c>
      <c r="F8034" s="27" t="s">
        <v>6</v>
      </c>
      <c r="G8034" s="27" t="s">
        <v>7</v>
      </c>
      <c r="H8034" s="27" t="s">
        <v>2638</v>
      </c>
      <c r="I8034" s="85" t="s">
        <v>2700</v>
      </c>
      <c r="J8034" s="86"/>
    </row>
    <row r="8035" spans="2:10" ht="12.6" customHeight="1" x14ac:dyDescent="0.3">
      <c r="B8035" s="30">
        <f>VLOOKUP($J8029,ASBVs!$A$2:$AP$1041,33,FALSE)</f>
        <v>7.0000000000000007E-2</v>
      </c>
      <c r="C8035" s="30">
        <f>VLOOKUP($J8029,ASBVs!$A$2:$AP$1041,35,FALSE)</f>
        <v>0.28000000000000003</v>
      </c>
      <c r="D8035" s="30">
        <f>VLOOKUP($J8029,ASBVs!$A$2:$AP$1041,37,FALSE)</f>
        <v>0.01</v>
      </c>
      <c r="E8035" s="32">
        <f>VLOOKUP($J8029,ASBVs!$A$2:$AP$1041,29,FALSE)</f>
        <v>3.86</v>
      </c>
      <c r="F8035" s="32">
        <f>VLOOKUP($J8029,ASBVs!$A$2:$AP$1041,23,FALSE)</f>
        <v>1E-3</v>
      </c>
      <c r="G8035" s="32">
        <f>VLOOKUP($J8029,ASBVs!$A$2:$AP$1041,25,FALSE)</f>
        <v>1.51</v>
      </c>
      <c r="H8035" s="32">
        <f>VLOOKUP($J8029,ASBVs!$A$2:$AP$1041,27,FALSE)</f>
        <v>1.87</v>
      </c>
      <c r="I8035" s="86"/>
      <c r="J8035" s="86"/>
    </row>
    <row r="8036" spans="2:10" ht="12.6" customHeight="1" x14ac:dyDescent="0.3">
      <c r="B8036" s="33">
        <f>VLOOKUP($J8029,ASBVs!$A$2:$AP$1041,34,FALSE)</f>
        <v>43</v>
      </c>
      <c r="C8036" s="33">
        <f>VLOOKUP($J8029,ASBVs!$A$2:$AP$1041,36,FALSE)</f>
        <v>51</v>
      </c>
      <c r="D8036" s="33">
        <f>VLOOKUP($J8029,ASBVs!$A$2:$AP$1041,38,FALSE)</f>
        <v>36</v>
      </c>
      <c r="E8036" s="33">
        <f>VLOOKUP($J8029,ASBVs!$A$2:$AP$1041,30,FALSE)</f>
        <v>60</v>
      </c>
      <c r="F8036" s="33">
        <f>VLOOKUP($J8029,ASBVs!$A$2:$AP$1041,24,FALSE)</f>
        <v>51</v>
      </c>
      <c r="G8036" s="33">
        <f>VLOOKUP($J8029,ASBVs!$A$2:$AP$1041,26,FALSE)</f>
        <v>50</v>
      </c>
      <c r="H8036" s="33">
        <f>VLOOKUP($J8029,ASBVs!$A$2:$AP$1041,28,FALSE)</f>
        <v>52</v>
      </c>
      <c r="I8036" s="99">
        <f>VLOOKUP($J8029,ASBVs!$A$2:$AQ$1041,43,FALSE)</f>
        <v>6.7299999999999995</v>
      </c>
      <c r="J8036" s="79"/>
    </row>
    <row r="8037" spans="2:10" ht="12.6" customHeight="1" x14ac:dyDescent="0.3">
      <c r="B8037" s="87" t="s">
        <v>2695</v>
      </c>
      <c r="C8037" s="88"/>
      <c r="D8037" s="89" t="s">
        <v>2699</v>
      </c>
      <c r="E8037" s="90"/>
      <c r="F8037" s="91" t="str">
        <f>VLOOKUP($J8029,ASBVs!$A$2:$F$1041,6,FALSE)</f>
        <v xml:space="preserve">Young Gun </v>
      </c>
      <c r="G8037" s="34" t="s">
        <v>2669</v>
      </c>
      <c r="H8037" s="35" t="str">
        <f>VLOOKUP($J8029,ASBVs!$A$2:$AU$1041,46,FALSE)</f>
        <v>2</v>
      </c>
      <c r="I8037" s="34" t="s">
        <v>2670</v>
      </c>
      <c r="J8037" s="35" t="str">
        <f>VLOOKUP($J8029,ASBVs!$A$2:$AU$1041,47,FALSE)</f>
        <v>2</v>
      </c>
    </row>
    <row r="8038" spans="2:10" ht="12.6" customHeight="1" x14ac:dyDescent="0.3">
      <c r="B8038" s="93">
        <f>VLOOKUP($J8029,ASBVs!$A$2:$AS$1041,45,FALSE)</f>
        <v>127.97</v>
      </c>
      <c r="C8038" s="94"/>
      <c r="D8038" s="93">
        <f>VLOOKUP($J8029,ASBVs!$A$2:$AS$1041,44,FALSE)</f>
        <v>167.35</v>
      </c>
      <c r="E8038" s="94"/>
      <c r="F8038" s="92"/>
      <c r="G8038" s="34" t="s">
        <v>2671</v>
      </c>
      <c r="H8038" s="35" t="str">
        <f>VLOOKUP($J8029,ASBVs!$A$2:$AW$1041,48,FALSE)</f>
        <v>2</v>
      </c>
      <c r="I8038" s="34" t="s">
        <v>2672</v>
      </c>
      <c r="J8038" s="35">
        <f>VLOOKUP($J8029,ASBVs!$A$2:$AW$1041,49,FALSE)</f>
        <v>3</v>
      </c>
    </row>
    <row r="8039" spans="2:10" ht="12.6" customHeight="1" x14ac:dyDescent="0.3">
      <c r="B8039" s="36" t="s">
        <v>2696</v>
      </c>
      <c r="C8039" s="95" t="str">
        <f>VLOOKUP($J8029,ASBVs!$A$2:$E$1041,5,FALSE)</f>
        <v>Pen of 4 - Performance</v>
      </c>
      <c r="D8039" s="96"/>
      <c r="E8039" s="97" t="s">
        <v>2697</v>
      </c>
      <c r="F8039" s="98"/>
      <c r="G8039" s="74"/>
      <c r="H8039" s="75"/>
      <c r="I8039" s="37" t="s">
        <v>2698</v>
      </c>
      <c r="J8039" s="38"/>
    </row>
    <row r="8041" spans="2:10" ht="12.6" customHeight="1" x14ac:dyDescent="0.3">
      <c r="B8041" s="76" t="s">
        <v>2692</v>
      </c>
      <c r="C8041" s="77"/>
      <c r="D8041" s="20" t="str">
        <f>VLOOKUP($J8041,ASBVs!$A$2:$B$1041,2,FALSE)</f>
        <v>226055</v>
      </c>
      <c r="E8041" s="21"/>
      <c r="F8041" s="22" t="str">
        <f>VLOOKUP($J8041,ASBVs!$A$2:$J$1041,10,FALSE)</f>
        <v>Single</v>
      </c>
      <c r="G8041" s="78" t="str">
        <f>VLOOKUP($J8041,ASBVs!$A$2:$AX$1041,50,FALSE)</f>
        <v xml:space="preserve"> </v>
      </c>
      <c r="H8041" s="79"/>
      <c r="I8041" s="23" t="s">
        <v>2693</v>
      </c>
      <c r="J8041" s="24" t="s">
        <v>2245</v>
      </c>
    </row>
    <row r="8042" spans="2:10" ht="12.6" customHeight="1" x14ac:dyDescent="0.3">
      <c r="B8042" s="25" t="s">
        <v>2694</v>
      </c>
      <c r="C8042" s="80" t="str">
        <f>VLOOKUP($J8041,ASBVs!$A$2:$H$1041,8,FALSE)</f>
        <v>207279</v>
      </c>
      <c r="D8042" s="80"/>
      <c r="E8042" s="81"/>
      <c r="F8042" s="26" t="s">
        <v>2639</v>
      </c>
      <c r="G8042" s="82">
        <f>VLOOKUP($J8041,ASBVs!$A$2:$I$1041,9,FALSE)</f>
        <v>44742</v>
      </c>
      <c r="H8042" s="83"/>
      <c r="I8042" s="83"/>
      <c r="J8042" s="84"/>
    </row>
    <row r="8043" spans="2:10" ht="12.6" customHeight="1" x14ac:dyDescent="0.3">
      <c r="B8043" s="27" t="s">
        <v>0</v>
      </c>
      <c r="C8043" s="28" t="s">
        <v>1</v>
      </c>
      <c r="D8043" s="28" t="s">
        <v>2</v>
      </c>
      <c r="E8043" s="28" t="s">
        <v>3</v>
      </c>
      <c r="F8043" s="27" t="s">
        <v>4</v>
      </c>
      <c r="G8043" s="28" t="s">
        <v>1093</v>
      </c>
      <c r="H8043" s="28" t="s">
        <v>1092</v>
      </c>
      <c r="I8043" s="28" t="s">
        <v>5</v>
      </c>
      <c r="J8043" s="28" t="s">
        <v>2652</v>
      </c>
    </row>
    <row r="8044" spans="2:10" ht="12.6" customHeight="1" x14ac:dyDescent="0.3">
      <c r="B8044" s="29">
        <f>VLOOKUP($J8041,ASBVs!$A$2:$AP$1041,11,FALSE)</f>
        <v>0.57999999999999996</v>
      </c>
      <c r="C8044" s="29">
        <f>VLOOKUP($J8041,ASBVs!$A$2:$AP$1041,13,FALSE)</f>
        <v>9.67</v>
      </c>
      <c r="D8044" s="29">
        <f>VLOOKUP($J8041,ASBVs!$A$2:$AP$1041,15,FALSE)</f>
        <v>12.7</v>
      </c>
      <c r="E8044" s="29">
        <f>VLOOKUP($J8041,ASBVs!$A$2:$AP$1041,17,FALSE)</f>
        <v>7.0000000000000007E-2</v>
      </c>
      <c r="F8044" s="29">
        <f>VLOOKUP($J8041,ASBVs!$A$2:$AP$1041,19,FALSE)</f>
        <v>1.59</v>
      </c>
      <c r="G8044" s="39">
        <f>VLOOKUP($J8041,ASBVs!$A$2:$AP$1041,41,FALSE)</f>
        <v>0.45</v>
      </c>
      <c r="H8044" s="39">
        <f>VLOOKUP($J8041,ASBVs!$A$2:$AP$1041,39,FALSE)</f>
        <v>0.23</v>
      </c>
      <c r="I8044" s="29">
        <f>VLOOKUP($J8041,ASBVs!$A$2:$AP$1041,21,FALSE)</f>
        <v>0.35</v>
      </c>
      <c r="J8044" s="39">
        <f>VLOOKUP($J8041,ASBVs!$A$2:$AP$1041,31,FALSE)</f>
        <v>0.3</v>
      </c>
    </row>
    <row r="8045" spans="2:10" ht="12.6" customHeight="1" x14ac:dyDescent="0.3">
      <c r="B8045" s="29">
        <f>VLOOKUP($J8041,ASBVs!$A$2:$AP$1041,12,FALSE)</f>
        <v>69</v>
      </c>
      <c r="C8045" s="29">
        <f>VLOOKUP($J8041,ASBVs!$A$2:$AP$1041,14,FALSE)</f>
        <v>71</v>
      </c>
      <c r="D8045" s="29">
        <f>VLOOKUP($J8041,ASBVs!$A$2:$AP$1041,16,FALSE)</f>
        <v>64</v>
      </c>
      <c r="E8045" s="29">
        <f>VLOOKUP($J8041,ASBVs!$A$2:$AP$1041,18,FALSE)</f>
        <v>67</v>
      </c>
      <c r="F8045" s="29">
        <f>VLOOKUP($J8041,ASBVs!$A$2:$AP$1041,20,FALSE)</f>
        <v>67</v>
      </c>
      <c r="G8045" s="29">
        <f>VLOOKUP($J8041,ASBVs!$A$2:$AP$1041,42,FALSE)</f>
        <v>60</v>
      </c>
      <c r="H8045" s="29">
        <f>VLOOKUP($J8041,ASBVs!$A$2:$AP$1041,40,FALSE)</f>
        <v>51</v>
      </c>
      <c r="I8045" s="29">
        <f>VLOOKUP($J8041,ASBVs!$A$2:$AP$1041,22,FALSE)</f>
        <v>59</v>
      </c>
      <c r="J8045" s="29">
        <f>VLOOKUP($J8041,ASBVs!$A$2:$AP$1041,32,FALSE)</f>
        <v>58</v>
      </c>
    </row>
    <row r="8046" spans="2:10" ht="12.6" customHeight="1" x14ac:dyDescent="0.3">
      <c r="B8046" s="31" t="s">
        <v>1089</v>
      </c>
      <c r="C8046" s="27" t="s">
        <v>1090</v>
      </c>
      <c r="D8046" s="27" t="s">
        <v>1091</v>
      </c>
      <c r="E8046" s="27" t="s">
        <v>8</v>
      </c>
      <c r="F8046" s="27" t="s">
        <v>6</v>
      </c>
      <c r="G8046" s="27" t="s">
        <v>7</v>
      </c>
      <c r="H8046" s="27" t="s">
        <v>2638</v>
      </c>
      <c r="I8046" s="85" t="s">
        <v>2700</v>
      </c>
      <c r="J8046" s="86"/>
    </row>
    <row r="8047" spans="2:10" ht="12.6" customHeight="1" x14ac:dyDescent="0.3">
      <c r="B8047" s="30">
        <f>VLOOKUP($J8041,ASBVs!$A$2:$AP$1041,33,FALSE)</f>
        <v>0.04</v>
      </c>
      <c r="C8047" s="30">
        <f>VLOOKUP($J8041,ASBVs!$A$2:$AP$1041,35,FALSE)</f>
        <v>0.23</v>
      </c>
      <c r="D8047" s="30">
        <f>VLOOKUP($J8041,ASBVs!$A$2:$AP$1041,37,FALSE)</f>
        <v>1E-3</v>
      </c>
      <c r="E8047" s="32">
        <f>VLOOKUP($J8041,ASBVs!$A$2:$AP$1041,29,FALSE)</f>
        <v>5.01</v>
      </c>
      <c r="F8047" s="32">
        <f>VLOOKUP($J8041,ASBVs!$A$2:$AP$1041,23,FALSE)</f>
        <v>-0.37</v>
      </c>
      <c r="G8047" s="32">
        <f>VLOOKUP($J8041,ASBVs!$A$2:$AP$1041,25,FALSE)</f>
        <v>6.48</v>
      </c>
      <c r="H8047" s="32">
        <f>VLOOKUP($J8041,ASBVs!$A$2:$AP$1041,27,FALSE)</f>
        <v>2.17</v>
      </c>
      <c r="I8047" s="86"/>
      <c r="J8047" s="86"/>
    </row>
    <row r="8048" spans="2:10" ht="12.6" customHeight="1" x14ac:dyDescent="0.3">
      <c r="B8048" s="33">
        <f>VLOOKUP($J8041,ASBVs!$A$2:$AP$1041,34,FALSE)</f>
        <v>45</v>
      </c>
      <c r="C8048" s="33">
        <f>VLOOKUP($J8041,ASBVs!$A$2:$AP$1041,36,FALSE)</f>
        <v>54</v>
      </c>
      <c r="D8048" s="33">
        <f>VLOOKUP($J8041,ASBVs!$A$2:$AP$1041,38,FALSE)</f>
        <v>38</v>
      </c>
      <c r="E8048" s="33">
        <f>VLOOKUP($J8041,ASBVs!$A$2:$AP$1041,30,FALSE)</f>
        <v>60</v>
      </c>
      <c r="F8048" s="33">
        <f>VLOOKUP($J8041,ASBVs!$A$2:$AP$1041,24,FALSE)</f>
        <v>51</v>
      </c>
      <c r="G8048" s="33">
        <f>VLOOKUP($J8041,ASBVs!$A$2:$AP$1041,26,FALSE)</f>
        <v>51</v>
      </c>
      <c r="H8048" s="33">
        <f>VLOOKUP($J8041,ASBVs!$A$2:$AP$1041,28,FALSE)</f>
        <v>54</v>
      </c>
      <c r="I8048" s="99">
        <f>VLOOKUP($J8041,ASBVs!$A$2:$AQ$1041,43,FALSE)</f>
        <v>10.02</v>
      </c>
      <c r="J8048" s="79"/>
    </row>
    <row r="8049" spans="2:10" ht="12.6" customHeight="1" x14ac:dyDescent="0.3">
      <c r="B8049" s="87" t="s">
        <v>2695</v>
      </c>
      <c r="C8049" s="88"/>
      <c r="D8049" s="89" t="s">
        <v>2699</v>
      </c>
      <c r="E8049" s="90"/>
      <c r="F8049" s="91" t="str">
        <f>VLOOKUP($J8041,ASBVs!$A$2:$F$1041,6,FALSE)</f>
        <v xml:space="preserve">Young Gun </v>
      </c>
      <c r="G8049" s="34" t="s">
        <v>2669</v>
      </c>
      <c r="H8049" s="35" t="str">
        <f>VLOOKUP($J8041,ASBVs!$A$2:$AU$1041,46,FALSE)</f>
        <v>3</v>
      </c>
      <c r="I8049" s="34" t="s">
        <v>2670</v>
      </c>
      <c r="J8049" s="35" t="str">
        <f>VLOOKUP($J8041,ASBVs!$A$2:$AU$1041,47,FALSE)</f>
        <v>2</v>
      </c>
    </row>
    <row r="8050" spans="2:10" ht="12.6" customHeight="1" x14ac:dyDescent="0.3">
      <c r="B8050" s="93">
        <f>VLOOKUP($J8041,ASBVs!$A$2:$AS$1041,45,FALSE)</f>
        <v>126.93</v>
      </c>
      <c r="C8050" s="94"/>
      <c r="D8050" s="93">
        <f>VLOOKUP($J8041,ASBVs!$A$2:$AS$1041,44,FALSE)</f>
        <v>168.05</v>
      </c>
      <c r="E8050" s="94"/>
      <c r="F8050" s="92"/>
      <c r="G8050" s="34" t="s">
        <v>2671</v>
      </c>
      <c r="H8050" s="35" t="str">
        <f>VLOOKUP($J8041,ASBVs!$A$2:$AW$1041,48,FALSE)</f>
        <v>1</v>
      </c>
      <c r="I8050" s="34" t="s">
        <v>2672</v>
      </c>
      <c r="J8050" s="35">
        <f>VLOOKUP($J8041,ASBVs!$A$2:$AW$1041,49,FALSE)</f>
        <v>3</v>
      </c>
    </row>
    <row r="8051" spans="2:10" ht="12.6" customHeight="1" x14ac:dyDescent="0.3">
      <c r="B8051" s="36" t="s">
        <v>2696</v>
      </c>
      <c r="C8051" s="95" t="str">
        <f>VLOOKUP($J8041,ASBVs!$A$2:$E$1041,5,FALSE)</f>
        <v>Pen of 4 - Performance</v>
      </c>
      <c r="D8051" s="96"/>
      <c r="E8051" s="97" t="s">
        <v>2697</v>
      </c>
      <c r="F8051" s="98"/>
      <c r="G8051" s="74"/>
      <c r="H8051" s="75"/>
      <c r="I8051" s="37" t="s">
        <v>2698</v>
      </c>
      <c r="J8051" s="38"/>
    </row>
    <row r="8053" spans="2:10" ht="12.6" customHeight="1" x14ac:dyDescent="0.3">
      <c r="B8053" s="76" t="s">
        <v>2692</v>
      </c>
      <c r="C8053" s="77"/>
      <c r="D8053" s="20" t="str">
        <f>VLOOKUP($J8053,ASBVs!$A$2:$B$1041,2,FALSE)</f>
        <v>226712</v>
      </c>
      <c r="E8053" s="21"/>
      <c r="F8053" s="22" t="str">
        <f>VLOOKUP($J8053,ASBVs!$A$2:$J$1041,10,FALSE)</f>
        <v>Twin</v>
      </c>
      <c r="G8053" s="78" t="str">
        <f>VLOOKUP($J8053,ASBVs!$A$2:$AX$1041,50,FALSE)</f>
        <v>«««««</v>
      </c>
      <c r="H8053" s="79"/>
      <c r="I8053" s="23" t="s">
        <v>2693</v>
      </c>
      <c r="J8053" s="24" t="s">
        <v>2246</v>
      </c>
    </row>
    <row r="8054" spans="2:10" ht="12.6" customHeight="1" x14ac:dyDescent="0.3">
      <c r="B8054" s="25" t="s">
        <v>2694</v>
      </c>
      <c r="C8054" s="80" t="str">
        <f>VLOOKUP($J8053,ASBVs!$A$2:$H$1041,8,FALSE)</f>
        <v>193431</v>
      </c>
      <c r="D8054" s="80"/>
      <c r="E8054" s="81"/>
      <c r="F8054" s="26" t="s">
        <v>2639</v>
      </c>
      <c r="G8054" s="82">
        <f>VLOOKUP($J8053,ASBVs!$A$2:$I$1041,9,FALSE)</f>
        <v>44737</v>
      </c>
      <c r="H8054" s="83"/>
      <c r="I8054" s="83"/>
      <c r="J8054" s="84"/>
    </row>
    <row r="8055" spans="2:10" ht="12.6" customHeight="1" x14ac:dyDescent="0.3">
      <c r="B8055" s="27" t="s">
        <v>0</v>
      </c>
      <c r="C8055" s="28" t="s">
        <v>1</v>
      </c>
      <c r="D8055" s="28" t="s">
        <v>2</v>
      </c>
      <c r="E8055" s="28" t="s">
        <v>3</v>
      </c>
      <c r="F8055" s="27" t="s">
        <v>4</v>
      </c>
      <c r="G8055" s="28" t="s">
        <v>1093</v>
      </c>
      <c r="H8055" s="28" t="s">
        <v>1092</v>
      </c>
      <c r="I8055" s="28" t="s">
        <v>5</v>
      </c>
      <c r="J8055" s="28" t="s">
        <v>2652</v>
      </c>
    </row>
    <row r="8056" spans="2:10" ht="12.6" customHeight="1" x14ac:dyDescent="0.3">
      <c r="B8056" s="29">
        <f>VLOOKUP($J8053,ASBVs!$A$2:$AP$1041,11,FALSE)</f>
        <v>0.68</v>
      </c>
      <c r="C8056" s="29">
        <f>VLOOKUP($J8053,ASBVs!$A$2:$AP$1041,13,FALSE)</f>
        <v>9.75</v>
      </c>
      <c r="D8056" s="29">
        <f>VLOOKUP($J8053,ASBVs!$A$2:$AP$1041,15,FALSE)</f>
        <v>14.68</v>
      </c>
      <c r="E8056" s="29">
        <f>VLOOKUP($J8053,ASBVs!$A$2:$AP$1041,17,FALSE)</f>
        <v>-0.08</v>
      </c>
      <c r="F8056" s="29">
        <f>VLOOKUP($J8053,ASBVs!$A$2:$AP$1041,19,FALSE)</f>
        <v>1.57</v>
      </c>
      <c r="G8056" s="39">
        <f>VLOOKUP($J8053,ASBVs!$A$2:$AP$1041,41,FALSE)</f>
        <v>0.45</v>
      </c>
      <c r="H8056" s="39">
        <f>VLOOKUP($J8053,ASBVs!$A$2:$AP$1041,39,FALSE)</f>
        <v>0.31</v>
      </c>
      <c r="I8056" s="29">
        <f>VLOOKUP($J8053,ASBVs!$A$2:$AP$1041,21,FALSE)</f>
        <v>0.33</v>
      </c>
      <c r="J8056" s="39">
        <f>VLOOKUP($J8053,ASBVs!$A$2:$AP$1041,31,FALSE)</f>
        <v>0.3</v>
      </c>
    </row>
    <row r="8057" spans="2:10" ht="12.6" customHeight="1" x14ac:dyDescent="0.3">
      <c r="B8057" s="29">
        <f>VLOOKUP($J8053,ASBVs!$A$2:$AP$1041,12,FALSE)</f>
        <v>68</v>
      </c>
      <c r="C8057" s="29">
        <f>VLOOKUP($J8053,ASBVs!$A$2:$AP$1041,14,FALSE)</f>
        <v>71</v>
      </c>
      <c r="D8057" s="29">
        <f>VLOOKUP($J8053,ASBVs!$A$2:$AP$1041,16,FALSE)</f>
        <v>63</v>
      </c>
      <c r="E8057" s="29">
        <f>VLOOKUP($J8053,ASBVs!$A$2:$AP$1041,18,FALSE)</f>
        <v>67</v>
      </c>
      <c r="F8057" s="29">
        <f>VLOOKUP($J8053,ASBVs!$A$2:$AP$1041,20,FALSE)</f>
        <v>67</v>
      </c>
      <c r="G8057" s="29">
        <f>VLOOKUP($J8053,ASBVs!$A$2:$AP$1041,42,FALSE)</f>
        <v>58</v>
      </c>
      <c r="H8057" s="29">
        <f>VLOOKUP($J8053,ASBVs!$A$2:$AP$1041,40,FALSE)</f>
        <v>49</v>
      </c>
      <c r="I8057" s="29">
        <f>VLOOKUP($J8053,ASBVs!$A$2:$AP$1041,22,FALSE)</f>
        <v>62</v>
      </c>
      <c r="J8057" s="29">
        <f>VLOOKUP($J8053,ASBVs!$A$2:$AP$1041,32,FALSE)</f>
        <v>56</v>
      </c>
    </row>
    <row r="8058" spans="2:10" ht="12.6" customHeight="1" x14ac:dyDescent="0.3">
      <c r="B8058" s="31" t="s">
        <v>1089</v>
      </c>
      <c r="C8058" s="27" t="s">
        <v>1090</v>
      </c>
      <c r="D8058" s="27" t="s">
        <v>1091</v>
      </c>
      <c r="E8058" s="27" t="s">
        <v>8</v>
      </c>
      <c r="F8058" s="27" t="s">
        <v>6</v>
      </c>
      <c r="G8058" s="27" t="s">
        <v>7</v>
      </c>
      <c r="H8058" s="27" t="s">
        <v>2638</v>
      </c>
      <c r="I8058" s="85" t="s">
        <v>2700</v>
      </c>
      <c r="J8058" s="86"/>
    </row>
    <row r="8059" spans="2:10" ht="12.6" customHeight="1" x14ac:dyDescent="0.3">
      <c r="B8059" s="30">
        <f>VLOOKUP($J8053,ASBVs!$A$2:$AP$1041,33,FALSE)</f>
        <v>0.06</v>
      </c>
      <c r="C8059" s="30">
        <f>VLOOKUP($J8053,ASBVs!$A$2:$AP$1041,35,FALSE)</f>
        <v>0.24</v>
      </c>
      <c r="D8059" s="30">
        <f>VLOOKUP($J8053,ASBVs!$A$2:$AP$1041,37,FALSE)</f>
        <v>0.02</v>
      </c>
      <c r="E8059" s="32">
        <f>VLOOKUP($J8053,ASBVs!$A$2:$AP$1041,29,FALSE)</f>
        <v>4.8</v>
      </c>
      <c r="F8059" s="32">
        <f>VLOOKUP($J8053,ASBVs!$A$2:$AP$1041,23,FALSE)</f>
        <v>-0.02</v>
      </c>
      <c r="G8059" s="32">
        <f>VLOOKUP($J8053,ASBVs!$A$2:$AP$1041,25,FALSE)</f>
        <v>4.37</v>
      </c>
      <c r="H8059" s="32">
        <f>VLOOKUP($J8053,ASBVs!$A$2:$AP$1041,27,FALSE)</f>
        <v>1.76</v>
      </c>
      <c r="I8059" s="86"/>
      <c r="J8059" s="86"/>
    </row>
    <row r="8060" spans="2:10" ht="12.6" customHeight="1" x14ac:dyDescent="0.3">
      <c r="B8060" s="33">
        <f>VLOOKUP($J8053,ASBVs!$A$2:$AP$1041,34,FALSE)</f>
        <v>43</v>
      </c>
      <c r="C8060" s="33">
        <f>VLOOKUP($J8053,ASBVs!$A$2:$AP$1041,36,FALSE)</f>
        <v>52</v>
      </c>
      <c r="D8060" s="33">
        <f>VLOOKUP($J8053,ASBVs!$A$2:$AP$1041,38,FALSE)</f>
        <v>36</v>
      </c>
      <c r="E8060" s="33">
        <f>VLOOKUP($J8053,ASBVs!$A$2:$AP$1041,30,FALSE)</f>
        <v>61</v>
      </c>
      <c r="F8060" s="33">
        <f>VLOOKUP($J8053,ASBVs!$A$2:$AP$1041,24,FALSE)</f>
        <v>50</v>
      </c>
      <c r="G8060" s="33">
        <f>VLOOKUP($J8053,ASBVs!$A$2:$AP$1041,26,FALSE)</f>
        <v>50</v>
      </c>
      <c r="H8060" s="33">
        <f>VLOOKUP($J8053,ASBVs!$A$2:$AP$1041,28,FALSE)</f>
        <v>54</v>
      </c>
      <c r="I8060" s="99">
        <f>VLOOKUP($J8053,ASBVs!$A$2:$AQ$1041,43,FALSE)</f>
        <v>10.08</v>
      </c>
      <c r="J8060" s="79"/>
    </row>
    <row r="8061" spans="2:10" ht="12.6" customHeight="1" x14ac:dyDescent="0.3">
      <c r="B8061" s="87" t="s">
        <v>2695</v>
      </c>
      <c r="C8061" s="88"/>
      <c r="D8061" s="89" t="s">
        <v>2699</v>
      </c>
      <c r="E8061" s="90"/>
      <c r="F8061" s="91" t="str">
        <f>VLOOKUP($J8053,ASBVs!$A$2:$F$1041,6,FALSE)</f>
        <v xml:space="preserve">Young Gun </v>
      </c>
      <c r="G8061" s="34" t="s">
        <v>2669</v>
      </c>
      <c r="H8061" s="35" t="str">
        <f>VLOOKUP($J8053,ASBVs!$A$2:$AU$1041,46,FALSE)</f>
        <v>2</v>
      </c>
      <c r="I8061" s="34" t="s">
        <v>2670</v>
      </c>
      <c r="J8061" s="35" t="str">
        <f>VLOOKUP($J8053,ASBVs!$A$2:$AU$1041,47,FALSE)</f>
        <v>2</v>
      </c>
    </row>
    <row r="8062" spans="2:10" ht="12.6" customHeight="1" x14ac:dyDescent="0.3">
      <c r="B8062" s="93">
        <f>VLOOKUP($J8053,ASBVs!$A$2:$AS$1041,45,FALSE)</f>
        <v>131.99</v>
      </c>
      <c r="C8062" s="94"/>
      <c r="D8062" s="93">
        <f>VLOOKUP($J8053,ASBVs!$A$2:$AS$1041,44,FALSE)</f>
        <v>165.69</v>
      </c>
      <c r="E8062" s="94"/>
      <c r="F8062" s="92"/>
      <c r="G8062" s="34" t="s">
        <v>2671</v>
      </c>
      <c r="H8062" s="35" t="str">
        <f>VLOOKUP($J8053,ASBVs!$A$2:$AW$1041,48,FALSE)</f>
        <v>2</v>
      </c>
      <c r="I8062" s="34" t="s">
        <v>2672</v>
      </c>
      <c r="J8062" s="35">
        <f>VLOOKUP($J8053,ASBVs!$A$2:$AW$1041,49,FALSE)</f>
        <v>3</v>
      </c>
    </row>
    <row r="8063" spans="2:10" ht="12.6" customHeight="1" x14ac:dyDescent="0.3">
      <c r="B8063" s="36" t="s">
        <v>2696</v>
      </c>
      <c r="C8063" s="95" t="str">
        <f>VLOOKUP($J8053,ASBVs!$A$2:$E$1041,5,FALSE)</f>
        <v>Pen of 4 - Performance</v>
      </c>
      <c r="D8063" s="96"/>
      <c r="E8063" s="97" t="s">
        <v>2697</v>
      </c>
      <c r="F8063" s="98"/>
      <c r="G8063" s="74"/>
      <c r="H8063" s="75"/>
      <c r="I8063" s="37" t="s">
        <v>2698</v>
      </c>
      <c r="J8063" s="38"/>
    </row>
    <row r="8065" spans="2:10" ht="12.6" customHeight="1" x14ac:dyDescent="0.3">
      <c r="B8065" s="76" t="s">
        <v>2692</v>
      </c>
      <c r="C8065" s="77"/>
      <c r="D8065" s="20" t="str">
        <f>VLOOKUP($J8065,ASBVs!$A$2:$B$1041,2,FALSE)</f>
        <v>225532</v>
      </c>
      <c r="E8065" s="21"/>
      <c r="F8065" s="22" t="str">
        <f>VLOOKUP($J8065,ASBVs!$A$2:$J$1041,10,FALSE)</f>
        <v>Twin</v>
      </c>
      <c r="G8065" s="78" t="str">
        <f>VLOOKUP($J8065,ASBVs!$A$2:$AX$1041,50,FALSE)</f>
        <v xml:space="preserve"> </v>
      </c>
      <c r="H8065" s="79"/>
      <c r="I8065" s="23" t="s">
        <v>2693</v>
      </c>
      <c r="J8065" s="24" t="s">
        <v>2247</v>
      </c>
    </row>
    <row r="8066" spans="2:10" ht="12.6" customHeight="1" x14ac:dyDescent="0.3">
      <c r="B8066" s="25" t="s">
        <v>2694</v>
      </c>
      <c r="C8066" s="80" t="str">
        <f>VLOOKUP($J8065,ASBVs!$A$2:$H$1041,8,FALSE)</f>
        <v>218861</v>
      </c>
      <c r="D8066" s="80"/>
      <c r="E8066" s="81"/>
      <c r="F8066" s="26" t="s">
        <v>2639</v>
      </c>
      <c r="G8066" s="82">
        <f>VLOOKUP($J8065,ASBVs!$A$2:$I$1041,9,FALSE)</f>
        <v>44726</v>
      </c>
      <c r="H8066" s="83"/>
      <c r="I8066" s="83"/>
      <c r="J8066" s="84"/>
    </row>
    <row r="8067" spans="2:10" ht="12.6" customHeight="1" x14ac:dyDescent="0.3">
      <c r="B8067" s="27" t="s">
        <v>0</v>
      </c>
      <c r="C8067" s="28" t="s">
        <v>1</v>
      </c>
      <c r="D8067" s="28" t="s">
        <v>2</v>
      </c>
      <c r="E8067" s="28" t="s">
        <v>3</v>
      </c>
      <c r="F8067" s="27" t="s">
        <v>4</v>
      </c>
      <c r="G8067" s="28" t="s">
        <v>1093</v>
      </c>
      <c r="H8067" s="28" t="s">
        <v>1092</v>
      </c>
      <c r="I8067" s="28" t="s">
        <v>5</v>
      </c>
      <c r="J8067" s="28" t="s">
        <v>2652</v>
      </c>
    </row>
    <row r="8068" spans="2:10" ht="12.6" customHeight="1" x14ac:dyDescent="0.3">
      <c r="B8068" s="29">
        <f>VLOOKUP($J8065,ASBVs!$A$2:$AP$1041,11,FALSE)</f>
        <v>0.53</v>
      </c>
      <c r="C8068" s="29">
        <f>VLOOKUP($J8065,ASBVs!$A$2:$AP$1041,13,FALSE)</f>
        <v>9.3000000000000007</v>
      </c>
      <c r="D8068" s="29">
        <f>VLOOKUP($J8065,ASBVs!$A$2:$AP$1041,15,FALSE)</f>
        <v>13.41</v>
      </c>
      <c r="E8068" s="29">
        <f>VLOOKUP($J8065,ASBVs!$A$2:$AP$1041,17,FALSE)</f>
        <v>-0.04</v>
      </c>
      <c r="F8068" s="29">
        <f>VLOOKUP($J8065,ASBVs!$A$2:$AP$1041,19,FALSE)</f>
        <v>2.21</v>
      </c>
      <c r="G8068" s="39">
        <f>VLOOKUP($J8065,ASBVs!$A$2:$AP$1041,41,FALSE)</f>
        <v>0.47</v>
      </c>
      <c r="H8068" s="39">
        <f>VLOOKUP($J8065,ASBVs!$A$2:$AP$1041,39,FALSE)</f>
        <v>0.36</v>
      </c>
      <c r="I8068" s="29">
        <f>VLOOKUP($J8065,ASBVs!$A$2:$AP$1041,21,FALSE)</f>
        <v>-0.32</v>
      </c>
      <c r="J8068" s="39">
        <f>VLOOKUP($J8065,ASBVs!$A$2:$AP$1041,31,FALSE)</f>
        <v>0.28999999999999998</v>
      </c>
    </row>
    <row r="8069" spans="2:10" ht="12.6" customHeight="1" x14ac:dyDescent="0.3">
      <c r="B8069" s="29">
        <f>VLOOKUP($J8065,ASBVs!$A$2:$AP$1041,12,FALSE)</f>
        <v>66</v>
      </c>
      <c r="C8069" s="29">
        <f>VLOOKUP($J8065,ASBVs!$A$2:$AP$1041,14,FALSE)</f>
        <v>70</v>
      </c>
      <c r="D8069" s="29">
        <f>VLOOKUP($J8065,ASBVs!$A$2:$AP$1041,16,FALSE)</f>
        <v>61</v>
      </c>
      <c r="E8069" s="29">
        <f>VLOOKUP($J8065,ASBVs!$A$2:$AP$1041,18,FALSE)</f>
        <v>64</v>
      </c>
      <c r="F8069" s="29">
        <f>VLOOKUP($J8065,ASBVs!$A$2:$AP$1041,20,FALSE)</f>
        <v>63</v>
      </c>
      <c r="G8069" s="29">
        <f>VLOOKUP($J8065,ASBVs!$A$2:$AP$1041,42,FALSE)</f>
        <v>55</v>
      </c>
      <c r="H8069" s="29">
        <f>VLOOKUP($J8065,ASBVs!$A$2:$AP$1041,40,FALSE)</f>
        <v>49</v>
      </c>
      <c r="I8069" s="29">
        <f>VLOOKUP($J8065,ASBVs!$A$2:$AP$1041,22,FALSE)</f>
        <v>57</v>
      </c>
      <c r="J8069" s="29">
        <f>VLOOKUP($J8065,ASBVs!$A$2:$AP$1041,32,FALSE)</f>
        <v>53</v>
      </c>
    </row>
    <row r="8070" spans="2:10" ht="12.6" customHeight="1" x14ac:dyDescent="0.3">
      <c r="B8070" s="31" t="s">
        <v>1089</v>
      </c>
      <c r="C8070" s="27" t="s">
        <v>1090</v>
      </c>
      <c r="D8070" s="27" t="s">
        <v>1091</v>
      </c>
      <c r="E8070" s="27" t="s">
        <v>8</v>
      </c>
      <c r="F8070" s="27" t="s">
        <v>6</v>
      </c>
      <c r="G8070" s="27" t="s">
        <v>7</v>
      </c>
      <c r="H8070" s="27" t="s">
        <v>2638</v>
      </c>
      <c r="I8070" s="85" t="s">
        <v>2700</v>
      </c>
      <c r="J8070" s="86"/>
    </row>
    <row r="8071" spans="2:10" ht="12.6" customHeight="1" x14ac:dyDescent="0.3">
      <c r="B8071" s="30">
        <f>VLOOKUP($J8065,ASBVs!$A$2:$AP$1041,33,FALSE)</f>
        <v>0.06</v>
      </c>
      <c r="C8071" s="30">
        <f>VLOOKUP($J8065,ASBVs!$A$2:$AP$1041,35,FALSE)</f>
        <v>0.33</v>
      </c>
      <c r="D8071" s="30">
        <f>VLOOKUP($J8065,ASBVs!$A$2:$AP$1041,37,FALSE)</f>
        <v>0.02</v>
      </c>
      <c r="E8071" s="32">
        <f>VLOOKUP($J8065,ASBVs!$A$2:$AP$1041,29,FALSE)</f>
        <v>5.33</v>
      </c>
      <c r="F8071" s="32">
        <f>VLOOKUP($J8065,ASBVs!$A$2:$AP$1041,23,FALSE)</f>
        <v>-0.46</v>
      </c>
      <c r="G8071" s="32">
        <f>VLOOKUP($J8065,ASBVs!$A$2:$AP$1041,25,FALSE)</f>
        <v>4.0999999999999996</v>
      </c>
      <c r="H8071" s="32">
        <f>VLOOKUP($J8065,ASBVs!$A$2:$AP$1041,27,FALSE)</f>
        <v>2.0499999999999998</v>
      </c>
      <c r="I8071" s="86"/>
      <c r="J8071" s="86"/>
    </row>
    <row r="8072" spans="2:10" ht="12.6" customHeight="1" x14ac:dyDescent="0.3">
      <c r="B8072" s="33">
        <f>VLOOKUP($J8065,ASBVs!$A$2:$AP$1041,34,FALSE)</f>
        <v>44</v>
      </c>
      <c r="C8072" s="33">
        <f>VLOOKUP($J8065,ASBVs!$A$2:$AP$1041,36,FALSE)</f>
        <v>52</v>
      </c>
      <c r="D8072" s="33">
        <f>VLOOKUP($J8065,ASBVs!$A$2:$AP$1041,38,FALSE)</f>
        <v>38</v>
      </c>
      <c r="E8072" s="33">
        <f>VLOOKUP($J8065,ASBVs!$A$2:$AP$1041,30,FALSE)</f>
        <v>58</v>
      </c>
      <c r="F8072" s="33">
        <f>VLOOKUP($J8065,ASBVs!$A$2:$AP$1041,24,FALSE)</f>
        <v>51</v>
      </c>
      <c r="G8072" s="33">
        <f>VLOOKUP($J8065,ASBVs!$A$2:$AP$1041,26,FALSE)</f>
        <v>50</v>
      </c>
      <c r="H8072" s="33">
        <f>VLOOKUP($J8065,ASBVs!$A$2:$AP$1041,28,FALSE)</f>
        <v>52</v>
      </c>
      <c r="I8072" s="99">
        <f>VLOOKUP($J8065,ASBVs!$A$2:$AQ$1041,43,FALSE)</f>
        <v>8.98</v>
      </c>
      <c r="J8072" s="79"/>
    </row>
    <row r="8073" spans="2:10" ht="12.6" customHeight="1" x14ac:dyDescent="0.3">
      <c r="B8073" s="87" t="s">
        <v>2695</v>
      </c>
      <c r="C8073" s="88"/>
      <c r="D8073" s="89" t="s">
        <v>2699</v>
      </c>
      <c r="E8073" s="90"/>
      <c r="F8073" s="91" t="str">
        <f>VLOOKUP($J8065,ASBVs!$A$2:$F$1041,6,FALSE)</f>
        <v xml:space="preserve">Young Gun </v>
      </c>
      <c r="G8073" s="34" t="s">
        <v>2669</v>
      </c>
      <c r="H8073" s="35" t="str">
        <f>VLOOKUP($J8065,ASBVs!$A$2:$AU$1041,46,FALSE)</f>
        <v>2</v>
      </c>
      <c r="I8073" s="34" t="s">
        <v>2670</v>
      </c>
      <c r="J8073" s="35" t="str">
        <f>VLOOKUP($J8065,ASBVs!$A$2:$AU$1041,47,FALSE)</f>
        <v>3</v>
      </c>
    </row>
    <row r="8074" spans="2:10" ht="12.6" customHeight="1" x14ac:dyDescent="0.3">
      <c r="B8074" s="93">
        <f>VLOOKUP($J8065,ASBVs!$A$2:$AS$1041,45,FALSE)</f>
        <v>129.21</v>
      </c>
      <c r="C8074" s="94"/>
      <c r="D8074" s="93">
        <f>VLOOKUP($J8065,ASBVs!$A$2:$AS$1041,44,FALSE)</f>
        <v>175.55</v>
      </c>
      <c r="E8074" s="94"/>
      <c r="F8074" s="92"/>
      <c r="G8074" s="34" t="s">
        <v>2671</v>
      </c>
      <c r="H8074" s="35" t="str">
        <f>VLOOKUP($J8065,ASBVs!$A$2:$AW$1041,48,FALSE)</f>
        <v>2</v>
      </c>
      <c r="I8074" s="34" t="s">
        <v>2672</v>
      </c>
      <c r="J8074" s="35">
        <f>VLOOKUP($J8065,ASBVs!$A$2:$AW$1041,49,FALSE)</f>
        <v>3</v>
      </c>
    </row>
    <row r="8075" spans="2:10" ht="12.6" customHeight="1" x14ac:dyDescent="0.3">
      <c r="B8075" s="36" t="s">
        <v>2696</v>
      </c>
      <c r="C8075" s="95" t="str">
        <f>VLOOKUP($J8065,ASBVs!$A$2:$E$1041,5,FALSE)</f>
        <v>Pen of 4 - Performance</v>
      </c>
      <c r="D8075" s="96"/>
      <c r="E8075" s="97" t="s">
        <v>2697</v>
      </c>
      <c r="F8075" s="98"/>
      <c r="G8075" s="74"/>
      <c r="H8075" s="75"/>
      <c r="I8075" s="37" t="s">
        <v>2698</v>
      </c>
      <c r="J8075" s="38"/>
    </row>
    <row r="8077" spans="2:10" ht="12.6" customHeight="1" x14ac:dyDescent="0.3">
      <c r="B8077" s="76" t="s">
        <v>2692</v>
      </c>
      <c r="C8077" s="77"/>
      <c r="D8077" s="20" t="str">
        <f>VLOOKUP($J8077,ASBVs!$A$2:$B$1041,2,FALSE)</f>
        <v>225602</v>
      </c>
      <c r="E8077" s="21"/>
      <c r="F8077" s="22" t="str">
        <f>VLOOKUP($J8077,ASBVs!$A$2:$J$1041,10,FALSE)</f>
        <v>Twin</v>
      </c>
      <c r="G8077" s="78" t="str">
        <f>VLOOKUP($J8077,ASBVs!$A$2:$AX$1041,50,FALSE)</f>
        <v>«««««</v>
      </c>
      <c r="H8077" s="79"/>
      <c r="I8077" s="23" t="s">
        <v>2693</v>
      </c>
      <c r="J8077" s="24" t="s">
        <v>2248</v>
      </c>
    </row>
    <row r="8078" spans="2:10" ht="12.6" customHeight="1" x14ac:dyDescent="0.3">
      <c r="B8078" s="25" t="s">
        <v>2694</v>
      </c>
      <c r="C8078" s="80" t="str">
        <f>VLOOKUP($J8077,ASBVs!$A$2:$H$1041,8,FALSE)</f>
        <v>205435</v>
      </c>
      <c r="D8078" s="80"/>
      <c r="E8078" s="81"/>
      <c r="F8078" s="26" t="s">
        <v>2639</v>
      </c>
      <c r="G8078" s="82">
        <f>VLOOKUP($J8077,ASBVs!$A$2:$I$1041,9,FALSE)</f>
        <v>44730</v>
      </c>
      <c r="H8078" s="83"/>
      <c r="I8078" s="83"/>
      <c r="J8078" s="84"/>
    </row>
    <row r="8079" spans="2:10" ht="12.6" customHeight="1" x14ac:dyDescent="0.3">
      <c r="B8079" s="27" t="s">
        <v>0</v>
      </c>
      <c r="C8079" s="28" t="s">
        <v>1</v>
      </c>
      <c r="D8079" s="28" t="s">
        <v>2</v>
      </c>
      <c r="E8079" s="28" t="s">
        <v>3</v>
      </c>
      <c r="F8079" s="27" t="s">
        <v>4</v>
      </c>
      <c r="G8079" s="28" t="s">
        <v>1093</v>
      </c>
      <c r="H8079" s="28" t="s">
        <v>1092</v>
      </c>
      <c r="I8079" s="28" t="s">
        <v>5</v>
      </c>
      <c r="J8079" s="28" t="s">
        <v>2652</v>
      </c>
    </row>
    <row r="8080" spans="2:10" ht="12.6" customHeight="1" x14ac:dyDescent="0.3">
      <c r="B8080" s="29">
        <f>VLOOKUP($J8077,ASBVs!$A$2:$AP$1041,11,FALSE)</f>
        <v>0.26</v>
      </c>
      <c r="C8080" s="29">
        <f>VLOOKUP($J8077,ASBVs!$A$2:$AP$1041,13,FALSE)</f>
        <v>5.73</v>
      </c>
      <c r="D8080" s="29">
        <f>VLOOKUP($J8077,ASBVs!$A$2:$AP$1041,15,FALSE)</f>
        <v>11.43</v>
      </c>
      <c r="E8080" s="29">
        <f>VLOOKUP($J8077,ASBVs!$A$2:$AP$1041,17,FALSE)</f>
        <v>0.95</v>
      </c>
      <c r="F8080" s="29">
        <f>VLOOKUP($J8077,ASBVs!$A$2:$AP$1041,19,FALSE)</f>
        <v>1.1299999999999999</v>
      </c>
      <c r="G8080" s="39">
        <f>VLOOKUP($J8077,ASBVs!$A$2:$AP$1041,41,FALSE)</f>
        <v>0.35</v>
      </c>
      <c r="H8080" s="39">
        <f>VLOOKUP($J8077,ASBVs!$A$2:$AP$1041,39,FALSE)</f>
        <v>0.31</v>
      </c>
      <c r="I8080" s="29">
        <f>VLOOKUP($J8077,ASBVs!$A$2:$AP$1041,21,FALSE)</f>
        <v>0.41</v>
      </c>
      <c r="J8080" s="39">
        <f>VLOOKUP($J8077,ASBVs!$A$2:$AP$1041,31,FALSE)</f>
        <v>0.23</v>
      </c>
    </row>
    <row r="8081" spans="2:10" ht="12.6" customHeight="1" x14ac:dyDescent="0.3">
      <c r="B8081" s="29">
        <f>VLOOKUP($J8077,ASBVs!$A$2:$AP$1041,12,FALSE)</f>
        <v>68</v>
      </c>
      <c r="C8081" s="29">
        <f>VLOOKUP($J8077,ASBVs!$A$2:$AP$1041,14,FALSE)</f>
        <v>70</v>
      </c>
      <c r="D8081" s="29">
        <f>VLOOKUP($J8077,ASBVs!$A$2:$AP$1041,16,FALSE)</f>
        <v>61</v>
      </c>
      <c r="E8081" s="29">
        <f>VLOOKUP($J8077,ASBVs!$A$2:$AP$1041,18,FALSE)</f>
        <v>67</v>
      </c>
      <c r="F8081" s="29">
        <f>VLOOKUP($J8077,ASBVs!$A$2:$AP$1041,20,FALSE)</f>
        <v>66</v>
      </c>
      <c r="G8081" s="29">
        <f>VLOOKUP($J8077,ASBVs!$A$2:$AP$1041,42,FALSE)</f>
        <v>61</v>
      </c>
      <c r="H8081" s="29">
        <f>VLOOKUP($J8077,ASBVs!$A$2:$AP$1041,40,FALSE)</f>
        <v>51</v>
      </c>
      <c r="I8081" s="29">
        <f>VLOOKUP($J8077,ASBVs!$A$2:$AP$1041,22,FALSE)</f>
        <v>60</v>
      </c>
      <c r="J8081" s="29">
        <f>VLOOKUP($J8077,ASBVs!$A$2:$AP$1041,32,FALSE)</f>
        <v>59</v>
      </c>
    </row>
    <row r="8082" spans="2:10" ht="12.6" customHeight="1" x14ac:dyDescent="0.3">
      <c r="B8082" s="31" t="s">
        <v>1089</v>
      </c>
      <c r="C8082" s="27" t="s">
        <v>1090</v>
      </c>
      <c r="D8082" s="27" t="s">
        <v>1091</v>
      </c>
      <c r="E8082" s="27" t="s">
        <v>8</v>
      </c>
      <c r="F8082" s="27" t="s">
        <v>6</v>
      </c>
      <c r="G8082" s="27" t="s">
        <v>7</v>
      </c>
      <c r="H8082" s="27" t="s">
        <v>2638</v>
      </c>
      <c r="I8082" s="85" t="s">
        <v>2700</v>
      </c>
      <c r="J8082" s="86"/>
    </row>
    <row r="8083" spans="2:10" ht="12.6" customHeight="1" x14ac:dyDescent="0.3">
      <c r="B8083" s="30">
        <f>VLOOKUP($J8077,ASBVs!$A$2:$AP$1041,33,FALSE)</f>
        <v>0.06</v>
      </c>
      <c r="C8083" s="30">
        <f>VLOOKUP($J8077,ASBVs!$A$2:$AP$1041,35,FALSE)</f>
        <v>0.32</v>
      </c>
      <c r="D8083" s="30">
        <f>VLOOKUP($J8077,ASBVs!$A$2:$AP$1041,37,FALSE)</f>
        <v>1E-3</v>
      </c>
      <c r="E8083" s="32">
        <f>VLOOKUP($J8077,ASBVs!$A$2:$AP$1041,29,FALSE)</f>
        <v>1.85</v>
      </c>
      <c r="F8083" s="32">
        <f>VLOOKUP($J8077,ASBVs!$A$2:$AP$1041,23,FALSE)</f>
        <v>0.46</v>
      </c>
      <c r="G8083" s="32">
        <f>VLOOKUP($J8077,ASBVs!$A$2:$AP$1041,25,FALSE)</f>
        <v>-1.0900000000000001</v>
      </c>
      <c r="H8083" s="32">
        <f>VLOOKUP($J8077,ASBVs!$A$2:$AP$1041,27,FALSE)</f>
        <v>1.04</v>
      </c>
      <c r="I8083" s="86"/>
      <c r="J8083" s="86"/>
    </row>
    <row r="8084" spans="2:10" ht="12.6" customHeight="1" x14ac:dyDescent="0.3">
      <c r="B8084" s="33">
        <f>VLOOKUP($J8077,ASBVs!$A$2:$AP$1041,34,FALSE)</f>
        <v>45</v>
      </c>
      <c r="C8084" s="33">
        <f>VLOOKUP($J8077,ASBVs!$A$2:$AP$1041,36,FALSE)</f>
        <v>55</v>
      </c>
      <c r="D8084" s="33">
        <f>VLOOKUP($J8077,ASBVs!$A$2:$AP$1041,38,FALSE)</f>
        <v>38</v>
      </c>
      <c r="E8084" s="33">
        <f>VLOOKUP($J8077,ASBVs!$A$2:$AP$1041,30,FALSE)</f>
        <v>60</v>
      </c>
      <c r="F8084" s="33">
        <f>VLOOKUP($J8077,ASBVs!$A$2:$AP$1041,24,FALSE)</f>
        <v>54</v>
      </c>
      <c r="G8084" s="33">
        <f>VLOOKUP($J8077,ASBVs!$A$2:$AP$1041,26,FALSE)</f>
        <v>52</v>
      </c>
      <c r="H8084" s="33">
        <f>VLOOKUP($J8077,ASBVs!$A$2:$AP$1041,28,FALSE)</f>
        <v>55</v>
      </c>
      <c r="I8084" s="99">
        <f>VLOOKUP($J8077,ASBVs!$A$2:$AQ$1041,43,FALSE)</f>
        <v>6.1400000000000006</v>
      </c>
      <c r="J8084" s="79"/>
    </row>
    <row r="8085" spans="2:10" ht="12.6" customHeight="1" x14ac:dyDescent="0.3">
      <c r="B8085" s="87" t="s">
        <v>2695</v>
      </c>
      <c r="C8085" s="88"/>
      <c r="D8085" s="89" t="s">
        <v>2699</v>
      </c>
      <c r="E8085" s="90"/>
      <c r="F8085" s="91" t="str">
        <f>VLOOKUP($J8077,ASBVs!$A$2:$F$1041,6,FALSE)</f>
        <v xml:space="preserve">Young Gun </v>
      </c>
      <c r="G8085" s="34" t="s">
        <v>2669</v>
      </c>
      <c r="H8085" s="35" t="str">
        <f>VLOOKUP($J8077,ASBVs!$A$2:$AU$1041,46,FALSE)</f>
        <v>2</v>
      </c>
      <c r="I8085" s="34" t="s">
        <v>2670</v>
      </c>
      <c r="J8085" s="35" t="str">
        <f>VLOOKUP($J8077,ASBVs!$A$2:$AU$1041,47,FALSE)</f>
        <v>3</v>
      </c>
    </row>
    <row r="8086" spans="2:10" ht="12.6" customHeight="1" x14ac:dyDescent="0.3">
      <c r="B8086" s="93">
        <f>VLOOKUP($J8077,ASBVs!$A$2:$AS$1041,45,FALSE)</f>
        <v>126.74</v>
      </c>
      <c r="C8086" s="94"/>
      <c r="D8086" s="93">
        <f>VLOOKUP($J8077,ASBVs!$A$2:$AS$1041,44,FALSE)</f>
        <v>149.94</v>
      </c>
      <c r="E8086" s="94"/>
      <c r="F8086" s="92"/>
      <c r="G8086" s="34" t="s">
        <v>2671</v>
      </c>
      <c r="H8086" s="35" t="str">
        <f>VLOOKUP($J8077,ASBVs!$A$2:$AW$1041,48,FALSE)</f>
        <v>2</v>
      </c>
      <c r="I8086" s="34" t="s">
        <v>2672</v>
      </c>
      <c r="J8086" s="35">
        <f>VLOOKUP($J8077,ASBVs!$A$2:$AW$1041,49,FALSE)</f>
        <v>3</v>
      </c>
    </row>
    <row r="8087" spans="2:10" ht="12.6" customHeight="1" x14ac:dyDescent="0.3">
      <c r="B8087" s="36" t="s">
        <v>2696</v>
      </c>
      <c r="C8087" s="95" t="str">
        <f>VLOOKUP($J8077,ASBVs!$A$2:$E$1041,5,FALSE)</f>
        <v>Pen of 4 - Performance</v>
      </c>
      <c r="D8087" s="96"/>
      <c r="E8087" s="97" t="s">
        <v>2697</v>
      </c>
      <c r="F8087" s="98"/>
      <c r="G8087" s="74"/>
      <c r="H8087" s="75"/>
      <c r="I8087" s="37" t="s">
        <v>2698</v>
      </c>
      <c r="J8087" s="38"/>
    </row>
    <row r="8089" spans="2:10" ht="12.6" customHeight="1" x14ac:dyDescent="0.3">
      <c r="B8089" s="76" t="s">
        <v>2692</v>
      </c>
      <c r="C8089" s="77"/>
      <c r="D8089" s="20" t="str">
        <f>VLOOKUP($J8089,ASBVs!$A$2:$B$1041,2,FALSE)</f>
        <v>225514</v>
      </c>
      <c r="E8089" s="21"/>
      <c r="F8089" s="22" t="str">
        <f>VLOOKUP($J8089,ASBVs!$A$2:$J$1041,10,FALSE)</f>
        <v>Twin</v>
      </c>
      <c r="G8089" s="78" t="str">
        <f>VLOOKUP($J8089,ASBVs!$A$2:$AX$1041,50,FALSE)</f>
        <v>«««««</v>
      </c>
      <c r="H8089" s="79"/>
      <c r="I8089" s="23" t="s">
        <v>2693</v>
      </c>
      <c r="J8089" s="24" t="s">
        <v>2249</v>
      </c>
    </row>
    <row r="8090" spans="2:10" ht="12.6" customHeight="1" x14ac:dyDescent="0.3">
      <c r="B8090" s="25" t="s">
        <v>2694</v>
      </c>
      <c r="C8090" s="80" t="str">
        <f>VLOOKUP($J8089,ASBVs!$A$2:$H$1041,8,FALSE)</f>
        <v>207279</v>
      </c>
      <c r="D8090" s="80"/>
      <c r="E8090" s="81"/>
      <c r="F8090" s="26" t="s">
        <v>2639</v>
      </c>
      <c r="G8090" s="82">
        <f>VLOOKUP($J8089,ASBVs!$A$2:$I$1041,9,FALSE)</f>
        <v>44726</v>
      </c>
      <c r="H8090" s="83"/>
      <c r="I8090" s="83"/>
      <c r="J8090" s="84"/>
    </row>
    <row r="8091" spans="2:10" ht="12.6" customHeight="1" x14ac:dyDescent="0.3">
      <c r="B8091" s="27" t="s">
        <v>0</v>
      </c>
      <c r="C8091" s="28" t="s">
        <v>1</v>
      </c>
      <c r="D8091" s="28" t="s">
        <v>2</v>
      </c>
      <c r="E8091" s="28" t="s">
        <v>3</v>
      </c>
      <c r="F8091" s="27" t="s">
        <v>4</v>
      </c>
      <c r="G8091" s="28" t="s">
        <v>1093</v>
      </c>
      <c r="H8091" s="28" t="s">
        <v>1092</v>
      </c>
      <c r="I8091" s="28" t="s">
        <v>5</v>
      </c>
      <c r="J8091" s="28" t="s">
        <v>2652</v>
      </c>
    </row>
    <row r="8092" spans="2:10" ht="12.6" customHeight="1" x14ac:dyDescent="0.3">
      <c r="B8092" s="29">
        <f>VLOOKUP($J8089,ASBVs!$A$2:$AP$1041,11,FALSE)</f>
        <v>0.41</v>
      </c>
      <c r="C8092" s="29">
        <f>VLOOKUP($J8089,ASBVs!$A$2:$AP$1041,13,FALSE)</f>
        <v>8.3000000000000007</v>
      </c>
      <c r="D8092" s="29">
        <f>VLOOKUP($J8089,ASBVs!$A$2:$AP$1041,15,FALSE)</f>
        <v>11.05</v>
      </c>
      <c r="E8092" s="29">
        <f>VLOOKUP($J8089,ASBVs!$A$2:$AP$1041,17,FALSE)</f>
        <v>0.46</v>
      </c>
      <c r="F8092" s="29">
        <f>VLOOKUP($J8089,ASBVs!$A$2:$AP$1041,19,FALSE)</f>
        <v>1.98</v>
      </c>
      <c r="G8092" s="39">
        <f>VLOOKUP($J8089,ASBVs!$A$2:$AP$1041,41,FALSE)</f>
        <v>0.62</v>
      </c>
      <c r="H8092" s="39">
        <f>VLOOKUP($J8089,ASBVs!$A$2:$AP$1041,39,FALSE)</f>
        <v>0.33</v>
      </c>
      <c r="I8092" s="29">
        <f>VLOOKUP($J8089,ASBVs!$A$2:$AP$1041,21,FALSE)</f>
        <v>-1.03</v>
      </c>
      <c r="J8092" s="39">
        <f>VLOOKUP($J8089,ASBVs!$A$2:$AP$1041,31,FALSE)</f>
        <v>0.37</v>
      </c>
    </row>
    <row r="8093" spans="2:10" ht="12.6" customHeight="1" x14ac:dyDescent="0.3">
      <c r="B8093" s="29">
        <f>VLOOKUP($J8089,ASBVs!$A$2:$AP$1041,12,FALSE)</f>
        <v>69</v>
      </c>
      <c r="C8093" s="29">
        <f>VLOOKUP($J8089,ASBVs!$A$2:$AP$1041,14,FALSE)</f>
        <v>72</v>
      </c>
      <c r="D8093" s="29">
        <f>VLOOKUP($J8089,ASBVs!$A$2:$AP$1041,16,FALSE)</f>
        <v>63</v>
      </c>
      <c r="E8093" s="29">
        <f>VLOOKUP($J8089,ASBVs!$A$2:$AP$1041,18,FALSE)</f>
        <v>68</v>
      </c>
      <c r="F8093" s="29">
        <f>VLOOKUP($J8089,ASBVs!$A$2:$AP$1041,20,FALSE)</f>
        <v>67</v>
      </c>
      <c r="G8093" s="29">
        <f>VLOOKUP($J8089,ASBVs!$A$2:$AP$1041,42,FALSE)</f>
        <v>61</v>
      </c>
      <c r="H8093" s="29">
        <f>VLOOKUP($J8089,ASBVs!$A$2:$AP$1041,40,FALSE)</f>
        <v>52</v>
      </c>
      <c r="I8093" s="29">
        <f>VLOOKUP($J8089,ASBVs!$A$2:$AP$1041,22,FALSE)</f>
        <v>60</v>
      </c>
      <c r="J8093" s="29">
        <f>VLOOKUP($J8089,ASBVs!$A$2:$AP$1041,32,FALSE)</f>
        <v>59</v>
      </c>
    </row>
    <row r="8094" spans="2:10" ht="12.6" customHeight="1" x14ac:dyDescent="0.3">
      <c r="B8094" s="31" t="s">
        <v>1089</v>
      </c>
      <c r="C8094" s="27" t="s">
        <v>1090</v>
      </c>
      <c r="D8094" s="27" t="s">
        <v>1091</v>
      </c>
      <c r="E8094" s="27" t="s">
        <v>8</v>
      </c>
      <c r="F8094" s="27" t="s">
        <v>6</v>
      </c>
      <c r="G8094" s="27" t="s">
        <v>7</v>
      </c>
      <c r="H8094" s="27" t="s">
        <v>2638</v>
      </c>
      <c r="I8094" s="85" t="s">
        <v>2700</v>
      </c>
      <c r="J8094" s="86"/>
    </row>
    <row r="8095" spans="2:10" ht="12.6" customHeight="1" x14ac:dyDescent="0.3">
      <c r="B8095" s="30">
        <f>VLOOKUP($J8089,ASBVs!$A$2:$AP$1041,33,FALSE)</f>
        <v>0.04</v>
      </c>
      <c r="C8095" s="30">
        <f>VLOOKUP($J8089,ASBVs!$A$2:$AP$1041,35,FALSE)</f>
        <v>0.35</v>
      </c>
      <c r="D8095" s="30">
        <f>VLOOKUP($J8089,ASBVs!$A$2:$AP$1041,37,FALSE)</f>
        <v>0.01</v>
      </c>
      <c r="E8095" s="32">
        <f>VLOOKUP($J8089,ASBVs!$A$2:$AP$1041,29,FALSE)</f>
        <v>4.21</v>
      </c>
      <c r="F8095" s="32">
        <f>VLOOKUP($J8089,ASBVs!$A$2:$AP$1041,23,FALSE)</f>
        <v>0.02</v>
      </c>
      <c r="G8095" s="32">
        <f>VLOOKUP($J8089,ASBVs!$A$2:$AP$1041,25,FALSE)</f>
        <v>2.84</v>
      </c>
      <c r="H8095" s="32">
        <f>VLOOKUP($J8089,ASBVs!$A$2:$AP$1041,27,FALSE)</f>
        <v>2.35</v>
      </c>
      <c r="I8095" s="86"/>
      <c r="J8095" s="86"/>
    </row>
    <row r="8096" spans="2:10" ht="12.6" customHeight="1" x14ac:dyDescent="0.3">
      <c r="B8096" s="33">
        <f>VLOOKUP($J8089,ASBVs!$A$2:$AP$1041,34,FALSE)</f>
        <v>46</v>
      </c>
      <c r="C8096" s="33">
        <f>VLOOKUP($J8089,ASBVs!$A$2:$AP$1041,36,FALSE)</f>
        <v>55</v>
      </c>
      <c r="D8096" s="33">
        <f>VLOOKUP($J8089,ASBVs!$A$2:$AP$1041,38,FALSE)</f>
        <v>39</v>
      </c>
      <c r="E8096" s="33">
        <f>VLOOKUP($J8089,ASBVs!$A$2:$AP$1041,30,FALSE)</f>
        <v>61</v>
      </c>
      <c r="F8096" s="33">
        <f>VLOOKUP($J8089,ASBVs!$A$2:$AP$1041,24,FALSE)</f>
        <v>53</v>
      </c>
      <c r="G8096" s="33">
        <f>VLOOKUP($J8089,ASBVs!$A$2:$AP$1041,26,FALSE)</f>
        <v>52</v>
      </c>
      <c r="H8096" s="33">
        <f>VLOOKUP($J8089,ASBVs!$A$2:$AP$1041,28,FALSE)</f>
        <v>55</v>
      </c>
      <c r="I8096" s="99">
        <f>VLOOKUP($J8089,ASBVs!$A$2:$AQ$1041,43,FALSE)</f>
        <v>7.2700000000000005</v>
      </c>
      <c r="J8096" s="79"/>
    </row>
    <row r="8097" spans="2:10" ht="12.6" customHeight="1" x14ac:dyDescent="0.3">
      <c r="B8097" s="87" t="s">
        <v>2695</v>
      </c>
      <c r="C8097" s="88"/>
      <c r="D8097" s="89" t="s">
        <v>2699</v>
      </c>
      <c r="E8097" s="90"/>
      <c r="F8097" s="91" t="str">
        <f>VLOOKUP($J8089,ASBVs!$A$2:$F$1041,6,FALSE)</f>
        <v xml:space="preserve">Young Gun </v>
      </c>
      <c r="G8097" s="34" t="s">
        <v>2669</v>
      </c>
      <c r="H8097" s="35" t="str">
        <f>VLOOKUP($J8089,ASBVs!$A$2:$AU$1041,46,FALSE)</f>
        <v>1</v>
      </c>
      <c r="I8097" s="34" t="s">
        <v>2670</v>
      </c>
      <c r="J8097" s="35" t="str">
        <f>VLOOKUP($J8089,ASBVs!$A$2:$AU$1041,47,FALSE)</f>
        <v>2</v>
      </c>
    </row>
    <row r="8098" spans="2:10" ht="12.6" customHeight="1" x14ac:dyDescent="0.3">
      <c r="B8098" s="93">
        <f>VLOOKUP($J8089,ASBVs!$A$2:$AS$1041,45,FALSE)</f>
        <v>130.91</v>
      </c>
      <c r="C8098" s="94"/>
      <c r="D8098" s="93">
        <f>VLOOKUP($J8089,ASBVs!$A$2:$AS$1041,44,FALSE)</f>
        <v>174.66</v>
      </c>
      <c r="E8098" s="94"/>
      <c r="F8098" s="92"/>
      <c r="G8098" s="34" t="s">
        <v>2671</v>
      </c>
      <c r="H8098" s="35" t="str">
        <f>VLOOKUP($J8089,ASBVs!$A$2:$AW$1041,48,FALSE)</f>
        <v>1</v>
      </c>
      <c r="I8098" s="34" t="s">
        <v>2672</v>
      </c>
      <c r="J8098" s="35">
        <f>VLOOKUP($J8089,ASBVs!$A$2:$AW$1041,49,FALSE)</f>
        <v>3</v>
      </c>
    </row>
    <row r="8099" spans="2:10" ht="12.6" customHeight="1" x14ac:dyDescent="0.3">
      <c r="B8099" s="36" t="s">
        <v>2696</v>
      </c>
      <c r="C8099" s="95" t="str">
        <f>VLOOKUP($J8089,ASBVs!$A$2:$E$1041,5,FALSE)</f>
        <v>Pen of 4 - Performance</v>
      </c>
      <c r="D8099" s="96"/>
      <c r="E8099" s="97" t="s">
        <v>2697</v>
      </c>
      <c r="F8099" s="98"/>
      <c r="G8099" s="74"/>
      <c r="H8099" s="75"/>
      <c r="I8099" s="37" t="s">
        <v>2698</v>
      </c>
      <c r="J8099" s="38"/>
    </row>
    <row r="8101" spans="2:10" ht="12.6" customHeight="1" x14ac:dyDescent="0.3">
      <c r="B8101" s="76" t="s">
        <v>2692</v>
      </c>
      <c r="C8101" s="77"/>
      <c r="D8101" s="20" t="str">
        <f>VLOOKUP($J8101,ASBVs!$A$2:$B$1041,2,FALSE)</f>
        <v>226874</v>
      </c>
      <c r="E8101" s="21"/>
      <c r="F8101" s="22" t="str">
        <f>VLOOKUP($J8101,ASBVs!$A$2:$J$1041,10,FALSE)</f>
        <v>Twin</v>
      </c>
      <c r="G8101" s="78" t="str">
        <f>VLOOKUP($J8101,ASBVs!$A$2:$AX$1041,50,FALSE)</f>
        <v>«««««</v>
      </c>
      <c r="H8101" s="79"/>
      <c r="I8101" s="23" t="s">
        <v>2693</v>
      </c>
      <c r="J8101" s="24" t="s">
        <v>2250</v>
      </c>
    </row>
    <row r="8102" spans="2:10" ht="12.6" customHeight="1" x14ac:dyDescent="0.3">
      <c r="B8102" s="25" t="s">
        <v>2694</v>
      </c>
      <c r="C8102" s="80" t="str">
        <f>VLOOKUP($J8101,ASBVs!$A$2:$H$1041,8,FALSE)</f>
        <v>213926</v>
      </c>
      <c r="D8102" s="80"/>
      <c r="E8102" s="81"/>
      <c r="F8102" s="26" t="s">
        <v>2639</v>
      </c>
      <c r="G8102" s="82">
        <f>VLOOKUP($J8101,ASBVs!$A$2:$I$1041,9,FALSE)</f>
        <v>44745</v>
      </c>
      <c r="H8102" s="83"/>
      <c r="I8102" s="83"/>
      <c r="J8102" s="84"/>
    </row>
    <row r="8103" spans="2:10" ht="12.6" customHeight="1" x14ac:dyDescent="0.3">
      <c r="B8103" s="27" t="s">
        <v>0</v>
      </c>
      <c r="C8103" s="28" t="s">
        <v>1</v>
      </c>
      <c r="D8103" s="28" t="s">
        <v>2</v>
      </c>
      <c r="E8103" s="28" t="s">
        <v>3</v>
      </c>
      <c r="F8103" s="27" t="s">
        <v>4</v>
      </c>
      <c r="G8103" s="28" t="s">
        <v>1093</v>
      </c>
      <c r="H8103" s="28" t="s">
        <v>1092</v>
      </c>
      <c r="I8103" s="28" t="s">
        <v>5</v>
      </c>
      <c r="J8103" s="28" t="s">
        <v>2652</v>
      </c>
    </row>
    <row r="8104" spans="2:10" ht="12.6" customHeight="1" x14ac:dyDescent="0.3">
      <c r="B8104" s="29">
        <f>VLOOKUP($J8101,ASBVs!$A$2:$AP$1041,11,FALSE)</f>
        <v>0.32</v>
      </c>
      <c r="C8104" s="29">
        <f>VLOOKUP($J8101,ASBVs!$A$2:$AP$1041,13,FALSE)</f>
        <v>8.67</v>
      </c>
      <c r="D8104" s="29">
        <f>VLOOKUP($J8101,ASBVs!$A$2:$AP$1041,15,FALSE)</f>
        <v>14.35</v>
      </c>
      <c r="E8104" s="29">
        <f>VLOOKUP($J8101,ASBVs!$A$2:$AP$1041,17,FALSE)</f>
        <v>0.44</v>
      </c>
      <c r="F8104" s="29">
        <f>VLOOKUP($J8101,ASBVs!$A$2:$AP$1041,19,FALSE)</f>
        <v>1.73</v>
      </c>
      <c r="G8104" s="39">
        <f>VLOOKUP($J8101,ASBVs!$A$2:$AP$1041,41,FALSE)</f>
        <v>0.35</v>
      </c>
      <c r="H8104" s="39">
        <f>VLOOKUP($J8101,ASBVs!$A$2:$AP$1041,39,FALSE)</f>
        <v>0.27</v>
      </c>
      <c r="I8104" s="29">
        <f>VLOOKUP($J8101,ASBVs!$A$2:$AP$1041,21,FALSE)</f>
        <v>1.3</v>
      </c>
      <c r="J8104" s="39">
        <f>VLOOKUP($J8101,ASBVs!$A$2:$AP$1041,31,FALSE)</f>
        <v>0.24</v>
      </c>
    </row>
    <row r="8105" spans="2:10" ht="12.6" customHeight="1" x14ac:dyDescent="0.3">
      <c r="B8105" s="29">
        <f>VLOOKUP($J8101,ASBVs!$A$2:$AP$1041,12,FALSE)</f>
        <v>67</v>
      </c>
      <c r="C8105" s="29">
        <f>VLOOKUP($J8101,ASBVs!$A$2:$AP$1041,14,FALSE)</f>
        <v>70</v>
      </c>
      <c r="D8105" s="29">
        <f>VLOOKUP($J8101,ASBVs!$A$2:$AP$1041,16,FALSE)</f>
        <v>59</v>
      </c>
      <c r="E8105" s="29">
        <f>VLOOKUP($J8101,ASBVs!$A$2:$AP$1041,18,FALSE)</f>
        <v>63</v>
      </c>
      <c r="F8105" s="29">
        <f>VLOOKUP($J8101,ASBVs!$A$2:$AP$1041,20,FALSE)</f>
        <v>64</v>
      </c>
      <c r="G8105" s="29">
        <f>VLOOKUP($J8101,ASBVs!$A$2:$AP$1041,42,FALSE)</f>
        <v>50</v>
      </c>
      <c r="H8105" s="29">
        <f>VLOOKUP($J8101,ASBVs!$A$2:$AP$1041,40,FALSE)</f>
        <v>43</v>
      </c>
      <c r="I8105" s="29">
        <f>VLOOKUP($J8101,ASBVs!$A$2:$AP$1041,22,FALSE)</f>
        <v>54</v>
      </c>
      <c r="J8105" s="29">
        <f>VLOOKUP($J8101,ASBVs!$A$2:$AP$1041,32,FALSE)</f>
        <v>49</v>
      </c>
    </row>
    <row r="8106" spans="2:10" ht="12.6" customHeight="1" x14ac:dyDescent="0.3">
      <c r="B8106" s="31" t="s">
        <v>1089</v>
      </c>
      <c r="C8106" s="27" t="s">
        <v>1090</v>
      </c>
      <c r="D8106" s="27" t="s">
        <v>1091</v>
      </c>
      <c r="E8106" s="27" t="s">
        <v>8</v>
      </c>
      <c r="F8106" s="27" t="s">
        <v>6</v>
      </c>
      <c r="G8106" s="27" t="s">
        <v>7</v>
      </c>
      <c r="H8106" s="27" t="s">
        <v>2638</v>
      </c>
      <c r="I8106" s="85" t="s">
        <v>2700</v>
      </c>
      <c r="J8106" s="86"/>
    </row>
    <row r="8107" spans="2:10" ht="12.6" customHeight="1" x14ac:dyDescent="0.3">
      <c r="B8107" s="30">
        <f>VLOOKUP($J8101,ASBVs!$A$2:$AP$1041,33,FALSE)</f>
        <v>0.06</v>
      </c>
      <c r="C8107" s="30">
        <f>VLOOKUP($J8101,ASBVs!$A$2:$AP$1041,35,FALSE)</f>
        <v>0.2</v>
      </c>
      <c r="D8107" s="30">
        <f>VLOOKUP($J8101,ASBVs!$A$2:$AP$1041,37,FALSE)</f>
        <v>0.02</v>
      </c>
      <c r="E8107" s="32">
        <f>VLOOKUP($J8101,ASBVs!$A$2:$AP$1041,29,FALSE)</f>
        <v>3.95</v>
      </c>
      <c r="F8107" s="32">
        <f>VLOOKUP($J8101,ASBVs!$A$2:$AP$1041,23,FALSE)</f>
        <v>0.04</v>
      </c>
      <c r="G8107" s="32">
        <f>VLOOKUP($J8101,ASBVs!$A$2:$AP$1041,25,FALSE)</f>
        <v>2.87</v>
      </c>
      <c r="H8107" s="32">
        <f>VLOOKUP($J8101,ASBVs!$A$2:$AP$1041,27,FALSE)</f>
        <v>2.1</v>
      </c>
      <c r="I8107" s="86"/>
      <c r="J8107" s="86"/>
    </row>
    <row r="8108" spans="2:10" ht="12.6" customHeight="1" x14ac:dyDescent="0.3">
      <c r="B8108" s="33">
        <f>VLOOKUP($J8101,ASBVs!$A$2:$AP$1041,34,FALSE)</f>
        <v>37</v>
      </c>
      <c r="C8108" s="33">
        <f>VLOOKUP($J8101,ASBVs!$A$2:$AP$1041,36,FALSE)</f>
        <v>46</v>
      </c>
      <c r="D8108" s="33">
        <f>VLOOKUP($J8101,ASBVs!$A$2:$AP$1041,38,FALSE)</f>
        <v>31</v>
      </c>
      <c r="E8108" s="33">
        <f>VLOOKUP($J8101,ASBVs!$A$2:$AP$1041,30,FALSE)</f>
        <v>59</v>
      </c>
      <c r="F8108" s="33">
        <f>VLOOKUP($J8101,ASBVs!$A$2:$AP$1041,24,FALSE)</f>
        <v>45</v>
      </c>
      <c r="G8108" s="33">
        <f>VLOOKUP($J8101,ASBVs!$A$2:$AP$1041,26,FALSE)</f>
        <v>45</v>
      </c>
      <c r="H8108" s="33">
        <f>VLOOKUP($J8101,ASBVs!$A$2:$AP$1041,28,FALSE)</f>
        <v>49</v>
      </c>
      <c r="I8108" s="99">
        <f>VLOOKUP($J8101,ASBVs!$A$2:$AQ$1041,43,FALSE)</f>
        <v>9.9700000000000006</v>
      </c>
      <c r="J8108" s="79"/>
    </row>
    <row r="8109" spans="2:10" ht="12.6" customHeight="1" x14ac:dyDescent="0.3">
      <c r="B8109" s="87" t="s">
        <v>2695</v>
      </c>
      <c r="C8109" s="88"/>
      <c r="D8109" s="89" t="s">
        <v>2699</v>
      </c>
      <c r="E8109" s="90"/>
      <c r="F8109" s="91" t="str">
        <f>VLOOKUP($J8101,ASBVs!$A$2:$F$1041,6,FALSE)</f>
        <v xml:space="preserve">Young Gun </v>
      </c>
      <c r="G8109" s="34" t="s">
        <v>2669</v>
      </c>
      <c r="H8109" s="35" t="str">
        <f>VLOOKUP($J8101,ASBVs!$A$2:$AU$1041,46,FALSE)</f>
        <v>3</v>
      </c>
      <c r="I8109" s="34" t="s">
        <v>2670</v>
      </c>
      <c r="J8109" s="35" t="str">
        <f>VLOOKUP($J8101,ASBVs!$A$2:$AU$1041,47,FALSE)</f>
        <v>2</v>
      </c>
    </row>
    <row r="8110" spans="2:10" ht="12.6" customHeight="1" x14ac:dyDescent="0.3">
      <c r="B8110" s="93">
        <f>VLOOKUP($J8101,ASBVs!$A$2:$AS$1041,45,FALSE)</f>
        <v>129.41</v>
      </c>
      <c r="C8110" s="94"/>
      <c r="D8110" s="93">
        <f>VLOOKUP($J8101,ASBVs!$A$2:$AS$1041,44,FALSE)</f>
        <v>162.58000000000001</v>
      </c>
      <c r="E8110" s="94"/>
      <c r="F8110" s="92"/>
      <c r="G8110" s="34" t="s">
        <v>2671</v>
      </c>
      <c r="H8110" s="35" t="str">
        <f>VLOOKUP($J8101,ASBVs!$A$2:$AW$1041,48,FALSE)</f>
        <v>2</v>
      </c>
      <c r="I8110" s="34" t="s">
        <v>2672</v>
      </c>
      <c r="J8110" s="35">
        <f>VLOOKUP($J8101,ASBVs!$A$2:$AW$1041,49,FALSE)</f>
        <v>3</v>
      </c>
    </row>
    <row r="8111" spans="2:10" ht="12.6" customHeight="1" x14ac:dyDescent="0.3">
      <c r="B8111" s="36" t="s">
        <v>2696</v>
      </c>
      <c r="C8111" s="95" t="str">
        <f>VLOOKUP($J8101,ASBVs!$A$2:$E$1041,5,FALSE)</f>
        <v>Pen of 4 - Performance</v>
      </c>
      <c r="D8111" s="96"/>
      <c r="E8111" s="97" t="s">
        <v>2697</v>
      </c>
      <c r="F8111" s="98"/>
      <c r="G8111" s="74"/>
      <c r="H8111" s="75"/>
      <c r="I8111" s="37" t="s">
        <v>2698</v>
      </c>
      <c r="J8111" s="38"/>
    </row>
    <row r="8113" spans="2:10" ht="12.6" customHeight="1" x14ac:dyDescent="0.3">
      <c r="B8113" s="76" t="s">
        <v>2692</v>
      </c>
      <c r="C8113" s="77"/>
      <c r="D8113" s="20" t="str">
        <f>VLOOKUP($J8113,ASBVs!$A$2:$B$1041,2,FALSE)</f>
        <v>225205</v>
      </c>
      <c r="E8113" s="21"/>
      <c r="F8113" s="22" t="str">
        <f>VLOOKUP($J8113,ASBVs!$A$2:$J$1041,10,FALSE)</f>
        <v>Triplet</v>
      </c>
      <c r="G8113" s="78" t="str">
        <f>VLOOKUP($J8113,ASBVs!$A$2:$AX$1041,50,FALSE)</f>
        <v>«««««</v>
      </c>
      <c r="H8113" s="79"/>
      <c r="I8113" s="23" t="s">
        <v>2693</v>
      </c>
      <c r="J8113" s="24" t="s">
        <v>2251</v>
      </c>
    </row>
    <row r="8114" spans="2:10" ht="12.6" customHeight="1" x14ac:dyDescent="0.3">
      <c r="B8114" s="25" t="s">
        <v>2694</v>
      </c>
      <c r="C8114" s="80" t="str">
        <f>VLOOKUP($J8113,ASBVs!$A$2:$H$1041,8,FALSE)</f>
        <v>218946</v>
      </c>
      <c r="D8114" s="80"/>
      <c r="E8114" s="81"/>
      <c r="F8114" s="26" t="s">
        <v>2639</v>
      </c>
      <c r="G8114" s="82">
        <f>VLOOKUP($J8113,ASBVs!$A$2:$I$1041,9,FALSE)</f>
        <v>44715</v>
      </c>
      <c r="H8114" s="83"/>
      <c r="I8114" s="83"/>
      <c r="J8114" s="84"/>
    </row>
    <row r="8115" spans="2:10" ht="12.6" customHeight="1" x14ac:dyDescent="0.3">
      <c r="B8115" s="27" t="s">
        <v>0</v>
      </c>
      <c r="C8115" s="28" t="s">
        <v>1</v>
      </c>
      <c r="D8115" s="28" t="s">
        <v>2</v>
      </c>
      <c r="E8115" s="28" t="s">
        <v>3</v>
      </c>
      <c r="F8115" s="27" t="s">
        <v>4</v>
      </c>
      <c r="G8115" s="28" t="s">
        <v>1093</v>
      </c>
      <c r="H8115" s="28" t="s">
        <v>1092</v>
      </c>
      <c r="I8115" s="28" t="s">
        <v>5</v>
      </c>
      <c r="J8115" s="28" t="s">
        <v>2652</v>
      </c>
    </row>
    <row r="8116" spans="2:10" ht="12.6" customHeight="1" x14ac:dyDescent="0.3">
      <c r="B8116" s="29">
        <f>VLOOKUP($J8113,ASBVs!$A$2:$AP$1041,11,FALSE)</f>
        <v>0.11</v>
      </c>
      <c r="C8116" s="29">
        <f>VLOOKUP($J8113,ASBVs!$A$2:$AP$1041,13,FALSE)</f>
        <v>6.06</v>
      </c>
      <c r="D8116" s="29">
        <f>VLOOKUP($J8113,ASBVs!$A$2:$AP$1041,15,FALSE)</f>
        <v>12.23</v>
      </c>
      <c r="E8116" s="29">
        <f>VLOOKUP($J8113,ASBVs!$A$2:$AP$1041,17,FALSE)</f>
        <v>1.25</v>
      </c>
      <c r="F8116" s="29">
        <f>VLOOKUP($J8113,ASBVs!$A$2:$AP$1041,19,FALSE)</f>
        <v>2.46</v>
      </c>
      <c r="G8116" s="39">
        <f>VLOOKUP($J8113,ASBVs!$A$2:$AP$1041,41,FALSE)</f>
        <v>0.49</v>
      </c>
      <c r="H8116" s="39">
        <f>VLOOKUP($J8113,ASBVs!$A$2:$AP$1041,39,FALSE)</f>
        <v>0.27</v>
      </c>
      <c r="I8116" s="29">
        <f>VLOOKUP($J8113,ASBVs!$A$2:$AP$1041,21,FALSE)</f>
        <v>1.03</v>
      </c>
      <c r="J8116" s="39">
        <f>VLOOKUP($J8113,ASBVs!$A$2:$AP$1041,31,FALSE)</f>
        <v>0.35</v>
      </c>
    </row>
    <row r="8117" spans="2:10" ht="12.6" customHeight="1" x14ac:dyDescent="0.3">
      <c r="B8117" s="29">
        <f>VLOOKUP($J8113,ASBVs!$A$2:$AP$1041,12,FALSE)</f>
        <v>66</v>
      </c>
      <c r="C8117" s="29">
        <f>VLOOKUP($J8113,ASBVs!$A$2:$AP$1041,14,FALSE)</f>
        <v>69</v>
      </c>
      <c r="D8117" s="29">
        <f>VLOOKUP($J8113,ASBVs!$A$2:$AP$1041,16,FALSE)</f>
        <v>60</v>
      </c>
      <c r="E8117" s="29">
        <f>VLOOKUP($J8113,ASBVs!$A$2:$AP$1041,18,FALSE)</f>
        <v>62</v>
      </c>
      <c r="F8117" s="29">
        <f>VLOOKUP($J8113,ASBVs!$A$2:$AP$1041,20,FALSE)</f>
        <v>63</v>
      </c>
      <c r="G8117" s="29">
        <f>VLOOKUP($J8113,ASBVs!$A$2:$AP$1041,42,FALSE)</f>
        <v>53</v>
      </c>
      <c r="H8117" s="29">
        <f>VLOOKUP($J8113,ASBVs!$A$2:$AP$1041,40,FALSE)</f>
        <v>47</v>
      </c>
      <c r="I8117" s="29">
        <f>VLOOKUP($J8113,ASBVs!$A$2:$AP$1041,22,FALSE)</f>
        <v>58</v>
      </c>
      <c r="J8117" s="29">
        <f>VLOOKUP($J8113,ASBVs!$A$2:$AP$1041,32,FALSE)</f>
        <v>51</v>
      </c>
    </row>
    <row r="8118" spans="2:10" ht="12.6" customHeight="1" x14ac:dyDescent="0.3">
      <c r="B8118" s="31" t="s">
        <v>1089</v>
      </c>
      <c r="C8118" s="27" t="s">
        <v>1090</v>
      </c>
      <c r="D8118" s="27" t="s">
        <v>1091</v>
      </c>
      <c r="E8118" s="27" t="s">
        <v>8</v>
      </c>
      <c r="F8118" s="27" t="s">
        <v>6</v>
      </c>
      <c r="G8118" s="27" t="s">
        <v>7</v>
      </c>
      <c r="H8118" s="27" t="s">
        <v>2638</v>
      </c>
      <c r="I8118" s="85" t="s">
        <v>2700</v>
      </c>
      <c r="J8118" s="86"/>
    </row>
    <row r="8119" spans="2:10" ht="12.6" customHeight="1" x14ac:dyDescent="0.3">
      <c r="B8119" s="30">
        <f>VLOOKUP($J8113,ASBVs!$A$2:$AP$1041,33,FALSE)</f>
        <v>0.05</v>
      </c>
      <c r="C8119" s="30">
        <f>VLOOKUP($J8113,ASBVs!$A$2:$AP$1041,35,FALSE)</f>
        <v>0.18</v>
      </c>
      <c r="D8119" s="30">
        <f>VLOOKUP($J8113,ASBVs!$A$2:$AP$1041,37,FALSE)</f>
        <v>0.04</v>
      </c>
      <c r="E8119" s="32">
        <f>VLOOKUP($J8113,ASBVs!$A$2:$AP$1041,29,FALSE)</f>
        <v>2.94</v>
      </c>
      <c r="F8119" s="32">
        <f>VLOOKUP($J8113,ASBVs!$A$2:$AP$1041,23,FALSE)</f>
        <v>0.16</v>
      </c>
      <c r="G8119" s="32">
        <f>VLOOKUP($J8113,ASBVs!$A$2:$AP$1041,25,FALSE)</f>
        <v>1.75</v>
      </c>
      <c r="H8119" s="32">
        <f>VLOOKUP($J8113,ASBVs!$A$2:$AP$1041,27,FALSE)</f>
        <v>2.61</v>
      </c>
      <c r="I8119" s="86"/>
      <c r="J8119" s="86"/>
    </row>
    <row r="8120" spans="2:10" ht="12.6" customHeight="1" x14ac:dyDescent="0.3">
      <c r="B8120" s="33">
        <f>VLOOKUP($J8113,ASBVs!$A$2:$AP$1041,34,FALSE)</f>
        <v>41</v>
      </c>
      <c r="C8120" s="33">
        <f>VLOOKUP($J8113,ASBVs!$A$2:$AP$1041,36,FALSE)</f>
        <v>50</v>
      </c>
      <c r="D8120" s="33">
        <f>VLOOKUP($J8113,ASBVs!$A$2:$AP$1041,38,FALSE)</f>
        <v>34</v>
      </c>
      <c r="E8120" s="33">
        <f>VLOOKUP($J8113,ASBVs!$A$2:$AP$1041,30,FALSE)</f>
        <v>58</v>
      </c>
      <c r="F8120" s="33">
        <f>VLOOKUP($J8113,ASBVs!$A$2:$AP$1041,24,FALSE)</f>
        <v>46</v>
      </c>
      <c r="G8120" s="33">
        <f>VLOOKUP($J8113,ASBVs!$A$2:$AP$1041,26,FALSE)</f>
        <v>46</v>
      </c>
      <c r="H8120" s="33">
        <f>VLOOKUP($J8113,ASBVs!$A$2:$AP$1041,28,FALSE)</f>
        <v>50</v>
      </c>
      <c r="I8120" s="99">
        <f>VLOOKUP($J8113,ASBVs!$A$2:$AQ$1041,43,FALSE)</f>
        <v>7.09</v>
      </c>
      <c r="J8120" s="79"/>
    </row>
    <row r="8121" spans="2:10" ht="12.6" customHeight="1" x14ac:dyDescent="0.3">
      <c r="B8121" s="87" t="s">
        <v>2695</v>
      </c>
      <c r="C8121" s="88"/>
      <c r="D8121" s="89" t="s">
        <v>2699</v>
      </c>
      <c r="E8121" s="90"/>
      <c r="F8121" s="91" t="str">
        <f>VLOOKUP($J8113,ASBVs!$A$2:$F$1041,6,FALSE)</f>
        <v xml:space="preserve">Young Gun </v>
      </c>
      <c r="G8121" s="34" t="s">
        <v>2669</v>
      </c>
      <c r="H8121" s="35" t="str">
        <f>VLOOKUP($J8113,ASBVs!$A$2:$AU$1041,46,FALSE)</f>
        <v>2</v>
      </c>
      <c r="I8121" s="34" t="s">
        <v>2670</v>
      </c>
      <c r="J8121" s="35" t="str">
        <f>VLOOKUP($J8113,ASBVs!$A$2:$AU$1041,47,FALSE)</f>
        <v>2</v>
      </c>
    </row>
    <row r="8122" spans="2:10" ht="12.6" customHeight="1" x14ac:dyDescent="0.3">
      <c r="B8122" s="93">
        <f>VLOOKUP($J8113,ASBVs!$A$2:$AS$1041,45,FALSE)</f>
        <v>126.46</v>
      </c>
      <c r="C8122" s="94"/>
      <c r="D8122" s="93">
        <f>VLOOKUP($J8113,ASBVs!$A$2:$AS$1041,44,FALSE)</f>
        <v>162.30000000000001</v>
      </c>
      <c r="E8122" s="94"/>
      <c r="F8122" s="92"/>
      <c r="G8122" s="34" t="s">
        <v>2671</v>
      </c>
      <c r="H8122" s="35" t="str">
        <f>VLOOKUP($J8113,ASBVs!$A$2:$AW$1041,48,FALSE)</f>
        <v>2</v>
      </c>
      <c r="I8122" s="34" t="s">
        <v>2672</v>
      </c>
      <c r="J8122" s="35">
        <f>VLOOKUP($J8113,ASBVs!$A$2:$AW$1041,49,FALSE)</f>
        <v>2</v>
      </c>
    </row>
    <row r="8123" spans="2:10" ht="12.6" customHeight="1" x14ac:dyDescent="0.3">
      <c r="B8123" s="36" t="s">
        <v>2696</v>
      </c>
      <c r="C8123" s="95" t="str">
        <f>VLOOKUP($J8113,ASBVs!$A$2:$E$1041,5,FALSE)</f>
        <v>Pen of 4 - Performance</v>
      </c>
      <c r="D8123" s="96"/>
      <c r="E8123" s="97" t="s">
        <v>2697</v>
      </c>
      <c r="F8123" s="98"/>
      <c r="G8123" s="74"/>
      <c r="H8123" s="75"/>
      <c r="I8123" s="37" t="s">
        <v>2698</v>
      </c>
      <c r="J8123" s="38"/>
    </row>
    <row r="8125" spans="2:10" ht="12.6" customHeight="1" x14ac:dyDescent="0.3">
      <c r="B8125" s="76" t="s">
        <v>2692</v>
      </c>
      <c r="C8125" s="77"/>
      <c r="D8125" s="20" t="str">
        <f>VLOOKUP($J8125,ASBVs!$A$2:$B$1041,2,FALSE)</f>
        <v>224370</v>
      </c>
      <c r="E8125" s="21"/>
      <c r="F8125" s="22" t="str">
        <f>VLOOKUP($J8125,ASBVs!$A$2:$J$1041,10,FALSE)</f>
        <v>Twin</v>
      </c>
      <c r="G8125" s="78" t="str">
        <f>VLOOKUP($J8125,ASBVs!$A$2:$AX$1041,50,FALSE)</f>
        <v xml:space="preserve"> </v>
      </c>
      <c r="H8125" s="79"/>
      <c r="I8125" s="23" t="s">
        <v>2693</v>
      </c>
      <c r="J8125" s="24" t="s">
        <v>2252</v>
      </c>
    </row>
    <row r="8126" spans="2:10" ht="12.6" customHeight="1" x14ac:dyDescent="0.3">
      <c r="B8126" s="25" t="s">
        <v>2694</v>
      </c>
      <c r="C8126" s="80" t="str">
        <f>VLOOKUP($J8125,ASBVs!$A$2:$H$1041,8,FALSE)</f>
        <v>218959</v>
      </c>
      <c r="D8126" s="80"/>
      <c r="E8126" s="81"/>
      <c r="F8126" s="26" t="s">
        <v>2639</v>
      </c>
      <c r="G8126" s="82">
        <f>VLOOKUP($J8125,ASBVs!$A$2:$I$1041,9,FALSE)</f>
        <v>44709</v>
      </c>
      <c r="H8126" s="83"/>
      <c r="I8126" s="83"/>
      <c r="J8126" s="84"/>
    </row>
    <row r="8127" spans="2:10" ht="12.6" customHeight="1" x14ac:dyDescent="0.3">
      <c r="B8127" s="27" t="s">
        <v>0</v>
      </c>
      <c r="C8127" s="28" t="s">
        <v>1</v>
      </c>
      <c r="D8127" s="28" t="s">
        <v>2</v>
      </c>
      <c r="E8127" s="28" t="s">
        <v>3</v>
      </c>
      <c r="F8127" s="27" t="s">
        <v>4</v>
      </c>
      <c r="G8127" s="28" t="s">
        <v>1093</v>
      </c>
      <c r="H8127" s="28" t="s">
        <v>1092</v>
      </c>
      <c r="I8127" s="28" t="s">
        <v>5</v>
      </c>
      <c r="J8127" s="28" t="s">
        <v>2652</v>
      </c>
    </row>
    <row r="8128" spans="2:10" ht="12.6" customHeight="1" x14ac:dyDescent="0.3">
      <c r="B8128" s="29">
        <f>VLOOKUP($J8125,ASBVs!$A$2:$AP$1041,11,FALSE)</f>
        <v>0.41</v>
      </c>
      <c r="C8128" s="29">
        <f>VLOOKUP($J8125,ASBVs!$A$2:$AP$1041,13,FALSE)</f>
        <v>8.66</v>
      </c>
      <c r="D8128" s="29">
        <f>VLOOKUP($J8125,ASBVs!$A$2:$AP$1041,15,FALSE)</f>
        <v>12.19</v>
      </c>
      <c r="E8128" s="29">
        <f>VLOOKUP($J8125,ASBVs!$A$2:$AP$1041,17,FALSE)</f>
        <v>0.15</v>
      </c>
      <c r="F8128" s="29">
        <f>VLOOKUP($J8125,ASBVs!$A$2:$AP$1041,19,FALSE)</f>
        <v>2.5299999999999998</v>
      </c>
      <c r="G8128" s="39">
        <f>VLOOKUP($J8125,ASBVs!$A$2:$AP$1041,41,FALSE)</f>
        <v>0.61</v>
      </c>
      <c r="H8128" s="39">
        <f>VLOOKUP($J8125,ASBVs!$A$2:$AP$1041,39,FALSE)</f>
        <v>0.27</v>
      </c>
      <c r="I8128" s="29">
        <f>VLOOKUP($J8125,ASBVs!$A$2:$AP$1041,21,FALSE)</f>
        <v>-0.54</v>
      </c>
      <c r="J8128" s="39">
        <f>VLOOKUP($J8125,ASBVs!$A$2:$AP$1041,31,FALSE)</f>
        <v>0.37</v>
      </c>
    </row>
    <row r="8129" spans="2:10" ht="12.6" customHeight="1" x14ac:dyDescent="0.3">
      <c r="B8129" s="29">
        <f>VLOOKUP($J8125,ASBVs!$A$2:$AP$1041,12,FALSE)</f>
        <v>65</v>
      </c>
      <c r="C8129" s="29">
        <f>VLOOKUP($J8125,ASBVs!$A$2:$AP$1041,14,FALSE)</f>
        <v>70</v>
      </c>
      <c r="D8129" s="29">
        <f>VLOOKUP($J8125,ASBVs!$A$2:$AP$1041,16,FALSE)</f>
        <v>59</v>
      </c>
      <c r="E8129" s="29">
        <f>VLOOKUP($J8125,ASBVs!$A$2:$AP$1041,18,FALSE)</f>
        <v>63</v>
      </c>
      <c r="F8129" s="29">
        <f>VLOOKUP($J8125,ASBVs!$A$2:$AP$1041,20,FALSE)</f>
        <v>64</v>
      </c>
      <c r="G8129" s="29">
        <f>VLOOKUP($J8125,ASBVs!$A$2:$AP$1041,42,FALSE)</f>
        <v>53</v>
      </c>
      <c r="H8129" s="29">
        <f>VLOOKUP($J8125,ASBVs!$A$2:$AP$1041,40,FALSE)</f>
        <v>46</v>
      </c>
      <c r="I8129" s="29">
        <f>VLOOKUP($J8125,ASBVs!$A$2:$AP$1041,22,FALSE)</f>
        <v>55</v>
      </c>
      <c r="J8129" s="29">
        <f>VLOOKUP($J8125,ASBVs!$A$2:$AP$1041,32,FALSE)</f>
        <v>51</v>
      </c>
    </row>
    <row r="8130" spans="2:10" ht="12.6" customHeight="1" x14ac:dyDescent="0.3">
      <c r="B8130" s="31" t="s">
        <v>1089</v>
      </c>
      <c r="C8130" s="27" t="s">
        <v>1090</v>
      </c>
      <c r="D8130" s="27" t="s">
        <v>1091</v>
      </c>
      <c r="E8130" s="27" t="s">
        <v>8</v>
      </c>
      <c r="F8130" s="27" t="s">
        <v>6</v>
      </c>
      <c r="G8130" s="27" t="s">
        <v>7</v>
      </c>
      <c r="H8130" s="27" t="s">
        <v>2638</v>
      </c>
      <c r="I8130" s="85" t="s">
        <v>2700</v>
      </c>
      <c r="J8130" s="86"/>
    </row>
    <row r="8131" spans="2:10" ht="12.6" customHeight="1" x14ac:dyDescent="0.3">
      <c r="B8131" s="30">
        <f>VLOOKUP($J8125,ASBVs!$A$2:$AP$1041,33,FALSE)</f>
        <v>0.03</v>
      </c>
      <c r="C8131" s="30">
        <f>VLOOKUP($J8125,ASBVs!$A$2:$AP$1041,35,FALSE)</f>
        <v>0.28999999999999998</v>
      </c>
      <c r="D8131" s="30">
        <f>VLOOKUP($J8125,ASBVs!$A$2:$AP$1041,37,FALSE)</f>
        <v>0.01</v>
      </c>
      <c r="E8131" s="32">
        <f>VLOOKUP($J8125,ASBVs!$A$2:$AP$1041,29,FALSE)</f>
        <v>5.08</v>
      </c>
      <c r="F8131" s="32">
        <f>VLOOKUP($J8125,ASBVs!$A$2:$AP$1041,23,FALSE)</f>
        <v>-0.41</v>
      </c>
      <c r="G8131" s="32">
        <f>VLOOKUP($J8125,ASBVs!$A$2:$AP$1041,25,FALSE)</f>
        <v>3.63</v>
      </c>
      <c r="H8131" s="32">
        <f>VLOOKUP($J8125,ASBVs!$A$2:$AP$1041,27,FALSE)</f>
        <v>2.8</v>
      </c>
      <c r="I8131" s="86"/>
      <c r="J8131" s="86"/>
    </row>
    <row r="8132" spans="2:10" ht="12.6" customHeight="1" x14ac:dyDescent="0.3">
      <c r="B8132" s="33">
        <f>VLOOKUP($J8125,ASBVs!$A$2:$AP$1041,34,FALSE)</f>
        <v>41</v>
      </c>
      <c r="C8132" s="33">
        <f>VLOOKUP($J8125,ASBVs!$A$2:$AP$1041,36,FALSE)</f>
        <v>49</v>
      </c>
      <c r="D8132" s="33">
        <f>VLOOKUP($J8125,ASBVs!$A$2:$AP$1041,38,FALSE)</f>
        <v>35</v>
      </c>
      <c r="E8132" s="33">
        <f>VLOOKUP($J8125,ASBVs!$A$2:$AP$1041,30,FALSE)</f>
        <v>59</v>
      </c>
      <c r="F8132" s="33">
        <f>VLOOKUP($J8125,ASBVs!$A$2:$AP$1041,24,FALSE)</f>
        <v>48</v>
      </c>
      <c r="G8132" s="33">
        <f>VLOOKUP($J8125,ASBVs!$A$2:$AP$1041,26,FALSE)</f>
        <v>48</v>
      </c>
      <c r="H8132" s="33">
        <f>VLOOKUP($J8125,ASBVs!$A$2:$AP$1041,28,FALSE)</f>
        <v>50</v>
      </c>
      <c r="I8132" s="99">
        <f>VLOOKUP($J8125,ASBVs!$A$2:$AQ$1041,43,FALSE)</f>
        <v>8.120000000000001</v>
      </c>
      <c r="J8132" s="79"/>
    </row>
    <row r="8133" spans="2:10" ht="12.6" customHeight="1" x14ac:dyDescent="0.3">
      <c r="B8133" s="87" t="s">
        <v>2695</v>
      </c>
      <c r="C8133" s="88"/>
      <c r="D8133" s="89" t="s">
        <v>2699</v>
      </c>
      <c r="E8133" s="90"/>
      <c r="F8133" s="91" t="str">
        <f>VLOOKUP($J8125,ASBVs!$A$2:$F$1041,6,FALSE)</f>
        <v xml:space="preserve">Young Gun </v>
      </c>
      <c r="G8133" s="34" t="s">
        <v>2669</v>
      </c>
      <c r="H8133" s="35" t="str">
        <f>VLOOKUP($J8125,ASBVs!$A$2:$AU$1041,46,FALSE)</f>
        <v>2</v>
      </c>
      <c r="I8133" s="34" t="s">
        <v>2670</v>
      </c>
      <c r="J8133" s="35" t="str">
        <f>VLOOKUP($J8125,ASBVs!$A$2:$AU$1041,47,FALSE)</f>
        <v>1</v>
      </c>
    </row>
    <row r="8134" spans="2:10" ht="12.6" customHeight="1" x14ac:dyDescent="0.3">
      <c r="B8134" s="93">
        <f>VLOOKUP($J8125,ASBVs!$A$2:$AS$1041,45,FALSE)</f>
        <v>126.21</v>
      </c>
      <c r="C8134" s="94"/>
      <c r="D8134" s="93">
        <f>VLOOKUP($J8125,ASBVs!$A$2:$AS$1041,44,FALSE)</f>
        <v>175.83</v>
      </c>
      <c r="E8134" s="94"/>
      <c r="F8134" s="92"/>
      <c r="G8134" s="34" t="s">
        <v>2671</v>
      </c>
      <c r="H8134" s="35" t="str">
        <f>VLOOKUP($J8125,ASBVs!$A$2:$AW$1041,48,FALSE)</f>
        <v>2</v>
      </c>
      <c r="I8134" s="34" t="s">
        <v>2672</v>
      </c>
      <c r="J8134" s="35">
        <f>VLOOKUP($J8125,ASBVs!$A$2:$AW$1041,49,FALSE)</f>
        <v>3</v>
      </c>
    </row>
    <row r="8135" spans="2:10" ht="12.6" customHeight="1" x14ac:dyDescent="0.3">
      <c r="B8135" s="36" t="s">
        <v>2696</v>
      </c>
      <c r="C8135" s="95" t="str">
        <f>VLOOKUP($J8125,ASBVs!$A$2:$E$1041,5,FALSE)</f>
        <v>Pen of 4 - Performance</v>
      </c>
      <c r="D8135" s="96"/>
      <c r="E8135" s="97" t="s">
        <v>2697</v>
      </c>
      <c r="F8135" s="98"/>
      <c r="G8135" s="74"/>
      <c r="H8135" s="75"/>
      <c r="I8135" s="37" t="s">
        <v>2698</v>
      </c>
      <c r="J8135" s="38"/>
    </row>
    <row r="8137" spans="2:10" ht="12.6" customHeight="1" x14ac:dyDescent="0.3">
      <c r="B8137" s="76" t="s">
        <v>2692</v>
      </c>
      <c r="C8137" s="77"/>
      <c r="D8137" s="20" t="str">
        <f>VLOOKUP($J8137,ASBVs!$A$2:$B$1041,2,FALSE)</f>
        <v>226554</v>
      </c>
      <c r="E8137" s="21"/>
      <c r="F8137" s="22" t="str">
        <f>VLOOKUP($J8137,ASBVs!$A$2:$J$1041,10,FALSE)</f>
        <v>Twin</v>
      </c>
      <c r="G8137" s="78" t="str">
        <f>VLOOKUP($J8137,ASBVs!$A$2:$AX$1041,50,FALSE)</f>
        <v xml:space="preserve"> </v>
      </c>
      <c r="H8137" s="79"/>
      <c r="I8137" s="23" t="s">
        <v>2693</v>
      </c>
      <c r="J8137" s="24" t="s">
        <v>2253</v>
      </c>
    </row>
    <row r="8138" spans="2:10" ht="12.6" customHeight="1" x14ac:dyDescent="0.3">
      <c r="B8138" s="25" t="s">
        <v>2694</v>
      </c>
      <c r="C8138" s="80" t="str">
        <f>VLOOKUP($J8137,ASBVs!$A$2:$H$1041,8,FALSE)</f>
        <v>213926</v>
      </c>
      <c r="D8138" s="80"/>
      <c r="E8138" s="81"/>
      <c r="F8138" s="26" t="s">
        <v>2639</v>
      </c>
      <c r="G8138" s="82">
        <f>VLOOKUP($J8137,ASBVs!$A$2:$I$1041,9,FALSE)</f>
        <v>44734</v>
      </c>
      <c r="H8138" s="83"/>
      <c r="I8138" s="83"/>
      <c r="J8138" s="84"/>
    </row>
    <row r="8139" spans="2:10" ht="12.6" customHeight="1" x14ac:dyDescent="0.3">
      <c r="B8139" s="27" t="s">
        <v>0</v>
      </c>
      <c r="C8139" s="28" t="s">
        <v>1</v>
      </c>
      <c r="D8139" s="28" t="s">
        <v>2</v>
      </c>
      <c r="E8139" s="28" t="s">
        <v>3</v>
      </c>
      <c r="F8139" s="27" t="s">
        <v>4</v>
      </c>
      <c r="G8139" s="28" t="s">
        <v>1093</v>
      </c>
      <c r="H8139" s="28" t="s">
        <v>1092</v>
      </c>
      <c r="I8139" s="28" t="s">
        <v>5</v>
      </c>
      <c r="J8139" s="28" t="s">
        <v>2652</v>
      </c>
    </row>
    <row r="8140" spans="2:10" ht="12.6" customHeight="1" x14ac:dyDescent="0.3">
      <c r="B8140" s="29">
        <f>VLOOKUP($J8137,ASBVs!$A$2:$AP$1041,11,FALSE)</f>
        <v>0.46</v>
      </c>
      <c r="C8140" s="29">
        <f>VLOOKUP($J8137,ASBVs!$A$2:$AP$1041,13,FALSE)</f>
        <v>8.7200000000000006</v>
      </c>
      <c r="D8140" s="29">
        <f>VLOOKUP($J8137,ASBVs!$A$2:$AP$1041,15,FALSE)</f>
        <v>15.33</v>
      </c>
      <c r="E8140" s="29">
        <f>VLOOKUP($J8137,ASBVs!$A$2:$AP$1041,17,FALSE)</f>
        <v>-0.41</v>
      </c>
      <c r="F8140" s="29">
        <f>VLOOKUP($J8137,ASBVs!$A$2:$AP$1041,19,FALSE)</f>
        <v>1.72</v>
      </c>
      <c r="G8140" s="39">
        <f>VLOOKUP($J8137,ASBVs!$A$2:$AP$1041,41,FALSE)</f>
        <v>0.39</v>
      </c>
      <c r="H8140" s="39">
        <f>VLOOKUP($J8137,ASBVs!$A$2:$AP$1041,39,FALSE)</f>
        <v>0.34</v>
      </c>
      <c r="I8140" s="29">
        <f>VLOOKUP($J8137,ASBVs!$A$2:$AP$1041,21,FALSE)</f>
        <v>-7.0000000000000007E-2</v>
      </c>
      <c r="J8140" s="39">
        <f>VLOOKUP($J8137,ASBVs!$A$2:$AP$1041,31,FALSE)</f>
        <v>0.26</v>
      </c>
    </row>
    <row r="8141" spans="2:10" ht="12.6" customHeight="1" x14ac:dyDescent="0.3">
      <c r="B8141" s="29">
        <f>VLOOKUP($J8137,ASBVs!$A$2:$AP$1041,12,FALSE)</f>
        <v>65</v>
      </c>
      <c r="C8141" s="29">
        <f>VLOOKUP($J8137,ASBVs!$A$2:$AP$1041,14,FALSE)</f>
        <v>69</v>
      </c>
      <c r="D8141" s="29">
        <f>VLOOKUP($J8137,ASBVs!$A$2:$AP$1041,16,FALSE)</f>
        <v>56</v>
      </c>
      <c r="E8141" s="29">
        <f>VLOOKUP($J8137,ASBVs!$A$2:$AP$1041,18,FALSE)</f>
        <v>62</v>
      </c>
      <c r="F8141" s="29">
        <f>VLOOKUP($J8137,ASBVs!$A$2:$AP$1041,20,FALSE)</f>
        <v>64</v>
      </c>
      <c r="G8141" s="29">
        <f>VLOOKUP($J8137,ASBVs!$A$2:$AP$1041,42,FALSE)</f>
        <v>48</v>
      </c>
      <c r="H8141" s="29">
        <f>VLOOKUP($J8137,ASBVs!$A$2:$AP$1041,40,FALSE)</f>
        <v>42</v>
      </c>
      <c r="I8141" s="29">
        <f>VLOOKUP($J8137,ASBVs!$A$2:$AP$1041,22,FALSE)</f>
        <v>50</v>
      </c>
      <c r="J8141" s="29">
        <f>VLOOKUP($J8137,ASBVs!$A$2:$AP$1041,32,FALSE)</f>
        <v>46</v>
      </c>
    </row>
    <row r="8142" spans="2:10" ht="12.6" customHeight="1" x14ac:dyDescent="0.3">
      <c r="B8142" s="31" t="s">
        <v>1089</v>
      </c>
      <c r="C8142" s="27" t="s">
        <v>1090</v>
      </c>
      <c r="D8142" s="27" t="s">
        <v>1091</v>
      </c>
      <c r="E8142" s="27" t="s">
        <v>8</v>
      </c>
      <c r="F8142" s="27" t="s">
        <v>6</v>
      </c>
      <c r="G8142" s="27" t="s">
        <v>7</v>
      </c>
      <c r="H8142" s="27" t="s">
        <v>2638</v>
      </c>
      <c r="I8142" s="85" t="s">
        <v>2700</v>
      </c>
      <c r="J8142" s="86"/>
    </row>
    <row r="8143" spans="2:10" ht="12.6" customHeight="1" x14ac:dyDescent="0.3">
      <c r="B8143" s="30">
        <f>VLOOKUP($J8137,ASBVs!$A$2:$AP$1041,33,FALSE)</f>
        <v>7.0000000000000007E-2</v>
      </c>
      <c r="C8143" s="30">
        <f>VLOOKUP($J8137,ASBVs!$A$2:$AP$1041,35,FALSE)</f>
        <v>0.26</v>
      </c>
      <c r="D8143" s="30">
        <f>VLOOKUP($J8137,ASBVs!$A$2:$AP$1041,37,FALSE)</f>
        <v>0.02</v>
      </c>
      <c r="E8143" s="32">
        <f>VLOOKUP($J8137,ASBVs!$A$2:$AP$1041,29,FALSE)</f>
        <v>4.9800000000000004</v>
      </c>
      <c r="F8143" s="32">
        <f>VLOOKUP($J8137,ASBVs!$A$2:$AP$1041,23,FALSE)</f>
        <v>-0.33</v>
      </c>
      <c r="G8143" s="32">
        <f>VLOOKUP($J8137,ASBVs!$A$2:$AP$1041,25,FALSE)</f>
        <v>3.46</v>
      </c>
      <c r="H8143" s="32">
        <f>VLOOKUP($J8137,ASBVs!$A$2:$AP$1041,27,FALSE)</f>
        <v>1.91</v>
      </c>
      <c r="I8143" s="86"/>
      <c r="J8143" s="86"/>
    </row>
    <row r="8144" spans="2:10" ht="12.6" customHeight="1" x14ac:dyDescent="0.3">
      <c r="B8144" s="33">
        <f>VLOOKUP($J8137,ASBVs!$A$2:$AP$1041,34,FALSE)</f>
        <v>37</v>
      </c>
      <c r="C8144" s="33">
        <f>VLOOKUP($J8137,ASBVs!$A$2:$AP$1041,36,FALSE)</f>
        <v>45</v>
      </c>
      <c r="D8144" s="33">
        <f>VLOOKUP($J8137,ASBVs!$A$2:$AP$1041,38,FALSE)</f>
        <v>31</v>
      </c>
      <c r="E8144" s="33">
        <f>VLOOKUP($J8137,ASBVs!$A$2:$AP$1041,30,FALSE)</f>
        <v>58</v>
      </c>
      <c r="F8144" s="33">
        <f>VLOOKUP($J8137,ASBVs!$A$2:$AP$1041,24,FALSE)</f>
        <v>44</v>
      </c>
      <c r="G8144" s="33">
        <f>VLOOKUP($J8137,ASBVs!$A$2:$AP$1041,26,FALSE)</f>
        <v>43</v>
      </c>
      <c r="H8144" s="33">
        <f>VLOOKUP($J8137,ASBVs!$A$2:$AP$1041,28,FALSE)</f>
        <v>47</v>
      </c>
      <c r="I8144" s="99">
        <f>VLOOKUP($J8137,ASBVs!$A$2:$AQ$1041,43,FALSE)</f>
        <v>8.65</v>
      </c>
      <c r="J8144" s="79"/>
    </row>
    <row r="8145" spans="2:10" ht="12.6" customHeight="1" x14ac:dyDescent="0.3">
      <c r="B8145" s="87" t="s">
        <v>2695</v>
      </c>
      <c r="C8145" s="88"/>
      <c r="D8145" s="89" t="s">
        <v>2699</v>
      </c>
      <c r="E8145" s="90"/>
      <c r="F8145" s="91" t="str">
        <f>VLOOKUP($J8137,ASBVs!$A$2:$F$1041,6,FALSE)</f>
        <v xml:space="preserve">Young Gun </v>
      </c>
      <c r="G8145" s="34" t="s">
        <v>2669</v>
      </c>
      <c r="H8145" s="35" t="str">
        <f>VLOOKUP($J8137,ASBVs!$A$2:$AU$1041,46,FALSE)</f>
        <v>2</v>
      </c>
      <c r="I8145" s="34" t="s">
        <v>2670</v>
      </c>
      <c r="J8145" s="35" t="str">
        <f>VLOOKUP($J8137,ASBVs!$A$2:$AU$1041,47,FALSE)</f>
        <v>3</v>
      </c>
    </row>
    <row r="8146" spans="2:10" ht="12.6" customHeight="1" x14ac:dyDescent="0.3">
      <c r="B8146" s="93">
        <f>VLOOKUP($J8137,ASBVs!$A$2:$AS$1041,45,FALSE)</f>
        <v>126.2</v>
      </c>
      <c r="C8146" s="94"/>
      <c r="D8146" s="93">
        <f>VLOOKUP($J8137,ASBVs!$A$2:$AS$1041,44,FALSE)</f>
        <v>163.47999999999999</v>
      </c>
      <c r="E8146" s="94"/>
      <c r="F8146" s="92"/>
      <c r="G8146" s="34" t="s">
        <v>2671</v>
      </c>
      <c r="H8146" s="35" t="str">
        <f>VLOOKUP($J8137,ASBVs!$A$2:$AW$1041,48,FALSE)</f>
        <v>3</v>
      </c>
      <c r="I8146" s="34" t="s">
        <v>2672</v>
      </c>
      <c r="J8146" s="35">
        <f>VLOOKUP($J8137,ASBVs!$A$2:$AW$1041,49,FALSE)</f>
        <v>3</v>
      </c>
    </row>
    <row r="8147" spans="2:10" ht="12.6" customHeight="1" x14ac:dyDescent="0.3">
      <c r="B8147" s="36" t="s">
        <v>2696</v>
      </c>
      <c r="C8147" s="95" t="str">
        <f>VLOOKUP($J8137,ASBVs!$A$2:$E$1041,5,FALSE)</f>
        <v>Pen of 4 - Performance</v>
      </c>
      <c r="D8147" s="96"/>
      <c r="E8147" s="97" t="s">
        <v>2697</v>
      </c>
      <c r="F8147" s="98"/>
      <c r="G8147" s="74"/>
      <c r="H8147" s="75"/>
      <c r="I8147" s="37" t="s">
        <v>2698</v>
      </c>
      <c r="J8147" s="38"/>
    </row>
    <row r="8149" spans="2:10" ht="12.6" customHeight="1" x14ac:dyDescent="0.3">
      <c r="B8149" s="76" t="s">
        <v>2692</v>
      </c>
      <c r="C8149" s="77"/>
      <c r="D8149" s="20" t="str">
        <f>VLOOKUP($J8149,ASBVs!$A$2:$B$1041,2,FALSE)</f>
        <v>226543</v>
      </c>
      <c r="E8149" s="21"/>
      <c r="F8149" s="22" t="str">
        <f>VLOOKUP($J8149,ASBVs!$A$2:$J$1041,10,FALSE)</f>
        <v>Twin</v>
      </c>
      <c r="G8149" s="78" t="str">
        <f>VLOOKUP($J8149,ASBVs!$A$2:$AX$1041,50,FALSE)</f>
        <v xml:space="preserve"> </v>
      </c>
      <c r="H8149" s="79"/>
      <c r="I8149" s="23" t="s">
        <v>2693</v>
      </c>
      <c r="J8149" s="24" t="s">
        <v>2254</v>
      </c>
    </row>
    <row r="8150" spans="2:10" ht="12.6" customHeight="1" x14ac:dyDescent="0.3">
      <c r="B8150" s="25" t="s">
        <v>2694</v>
      </c>
      <c r="C8150" s="80" t="str">
        <f>VLOOKUP($J8149,ASBVs!$A$2:$H$1041,8,FALSE)</f>
        <v>218844</v>
      </c>
      <c r="D8150" s="80"/>
      <c r="E8150" s="81"/>
      <c r="F8150" s="26" t="s">
        <v>2639</v>
      </c>
      <c r="G8150" s="82">
        <f>VLOOKUP($J8149,ASBVs!$A$2:$I$1041,9,FALSE)</f>
        <v>44734</v>
      </c>
      <c r="H8150" s="83"/>
      <c r="I8150" s="83"/>
      <c r="J8150" s="84"/>
    </row>
    <row r="8151" spans="2:10" ht="12.6" customHeight="1" x14ac:dyDescent="0.3">
      <c r="B8151" s="27" t="s">
        <v>0</v>
      </c>
      <c r="C8151" s="28" t="s">
        <v>1</v>
      </c>
      <c r="D8151" s="28" t="s">
        <v>2</v>
      </c>
      <c r="E8151" s="28" t="s">
        <v>3</v>
      </c>
      <c r="F8151" s="27" t="s">
        <v>4</v>
      </c>
      <c r="G8151" s="28" t="s">
        <v>1093</v>
      </c>
      <c r="H8151" s="28" t="s">
        <v>1092</v>
      </c>
      <c r="I8151" s="28" t="s">
        <v>5</v>
      </c>
      <c r="J8151" s="28" t="s">
        <v>2652</v>
      </c>
    </row>
    <row r="8152" spans="2:10" ht="12.6" customHeight="1" x14ac:dyDescent="0.3">
      <c r="B8152" s="29">
        <f>VLOOKUP($J8149,ASBVs!$A$2:$AP$1041,11,FALSE)</f>
        <v>0.56000000000000005</v>
      </c>
      <c r="C8152" s="29">
        <f>VLOOKUP($J8149,ASBVs!$A$2:$AP$1041,13,FALSE)</f>
        <v>9.35</v>
      </c>
      <c r="D8152" s="29">
        <f>VLOOKUP($J8149,ASBVs!$A$2:$AP$1041,15,FALSE)</f>
        <v>13.37</v>
      </c>
      <c r="E8152" s="29">
        <f>VLOOKUP($J8149,ASBVs!$A$2:$AP$1041,17,FALSE)</f>
        <v>-0.05</v>
      </c>
      <c r="F8152" s="29">
        <f>VLOOKUP($J8149,ASBVs!$A$2:$AP$1041,19,FALSE)</f>
        <v>1.58</v>
      </c>
      <c r="G8152" s="39">
        <f>VLOOKUP($J8149,ASBVs!$A$2:$AP$1041,41,FALSE)</f>
        <v>0.56000000000000005</v>
      </c>
      <c r="H8152" s="39">
        <f>VLOOKUP($J8149,ASBVs!$A$2:$AP$1041,39,FALSE)</f>
        <v>0.35</v>
      </c>
      <c r="I8152" s="29">
        <f>VLOOKUP($J8149,ASBVs!$A$2:$AP$1041,21,FALSE)</f>
        <v>0.45</v>
      </c>
      <c r="J8152" s="39">
        <f>VLOOKUP($J8149,ASBVs!$A$2:$AP$1041,31,FALSE)</f>
        <v>0.37</v>
      </c>
    </row>
    <row r="8153" spans="2:10" ht="12.6" customHeight="1" x14ac:dyDescent="0.3">
      <c r="B8153" s="29">
        <f>VLOOKUP($J8149,ASBVs!$A$2:$AP$1041,12,FALSE)</f>
        <v>66</v>
      </c>
      <c r="C8153" s="29">
        <f>VLOOKUP($J8149,ASBVs!$A$2:$AP$1041,14,FALSE)</f>
        <v>69</v>
      </c>
      <c r="D8153" s="29">
        <f>VLOOKUP($J8149,ASBVs!$A$2:$AP$1041,16,FALSE)</f>
        <v>60</v>
      </c>
      <c r="E8153" s="29">
        <f>VLOOKUP($J8149,ASBVs!$A$2:$AP$1041,18,FALSE)</f>
        <v>63</v>
      </c>
      <c r="F8153" s="29">
        <f>VLOOKUP($J8149,ASBVs!$A$2:$AP$1041,20,FALSE)</f>
        <v>64</v>
      </c>
      <c r="G8153" s="29">
        <f>VLOOKUP($J8149,ASBVs!$A$2:$AP$1041,42,FALSE)</f>
        <v>54</v>
      </c>
      <c r="H8153" s="29">
        <f>VLOOKUP($J8149,ASBVs!$A$2:$AP$1041,40,FALSE)</f>
        <v>47</v>
      </c>
      <c r="I8153" s="29">
        <f>VLOOKUP($J8149,ASBVs!$A$2:$AP$1041,22,FALSE)</f>
        <v>56</v>
      </c>
      <c r="J8153" s="29">
        <f>VLOOKUP($J8149,ASBVs!$A$2:$AP$1041,32,FALSE)</f>
        <v>52</v>
      </c>
    </row>
    <row r="8154" spans="2:10" ht="12.6" customHeight="1" x14ac:dyDescent="0.3">
      <c r="B8154" s="31" t="s">
        <v>1089</v>
      </c>
      <c r="C8154" s="27" t="s">
        <v>1090</v>
      </c>
      <c r="D8154" s="27" t="s">
        <v>1091</v>
      </c>
      <c r="E8154" s="27" t="s">
        <v>8</v>
      </c>
      <c r="F8154" s="27" t="s">
        <v>6</v>
      </c>
      <c r="G8154" s="27" t="s">
        <v>7</v>
      </c>
      <c r="H8154" s="27" t="s">
        <v>2638</v>
      </c>
      <c r="I8154" s="85" t="s">
        <v>2700</v>
      </c>
      <c r="J8154" s="86"/>
    </row>
    <row r="8155" spans="2:10" ht="12.6" customHeight="1" x14ac:dyDescent="0.3">
      <c r="B8155" s="30">
        <f>VLOOKUP($J8149,ASBVs!$A$2:$AP$1041,33,FALSE)</f>
        <v>7.0000000000000007E-2</v>
      </c>
      <c r="C8155" s="30">
        <f>VLOOKUP($J8149,ASBVs!$A$2:$AP$1041,35,FALSE)</f>
        <v>0.33</v>
      </c>
      <c r="D8155" s="30">
        <f>VLOOKUP($J8149,ASBVs!$A$2:$AP$1041,37,FALSE)</f>
        <v>0.01</v>
      </c>
      <c r="E8155" s="32">
        <f>VLOOKUP($J8149,ASBVs!$A$2:$AP$1041,29,FALSE)</f>
        <v>4.3899999999999997</v>
      </c>
      <c r="F8155" s="32">
        <f>VLOOKUP($J8149,ASBVs!$A$2:$AP$1041,23,FALSE)</f>
        <v>-0.2</v>
      </c>
      <c r="G8155" s="32">
        <f>VLOOKUP($J8149,ASBVs!$A$2:$AP$1041,25,FALSE)</f>
        <v>4.13</v>
      </c>
      <c r="H8155" s="32">
        <f>VLOOKUP($J8149,ASBVs!$A$2:$AP$1041,27,FALSE)</f>
        <v>1.82</v>
      </c>
      <c r="I8155" s="86"/>
      <c r="J8155" s="86"/>
    </row>
    <row r="8156" spans="2:10" ht="12.6" customHeight="1" x14ac:dyDescent="0.3">
      <c r="B8156" s="33">
        <f>VLOOKUP($J8149,ASBVs!$A$2:$AP$1041,34,FALSE)</f>
        <v>42</v>
      </c>
      <c r="C8156" s="33">
        <f>VLOOKUP($J8149,ASBVs!$A$2:$AP$1041,36,FALSE)</f>
        <v>50</v>
      </c>
      <c r="D8156" s="33">
        <f>VLOOKUP($J8149,ASBVs!$A$2:$AP$1041,38,FALSE)</f>
        <v>36</v>
      </c>
      <c r="E8156" s="33">
        <f>VLOOKUP($J8149,ASBVs!$A$2:$AP$1041,30,FALSE)</f>
        <v>59</v>
      </c>
      <c r="F8156" s="33">
        <f>VLOOKUP($J8149,ASBVs!$A$2:$AP$1041,24,FALSE)</f>
        <v>50</v>
      </c>
      <c r="G8156" s="33">
        <f>VLOOKUP($J8149,ASBVs!$A$2:$AP$1041,26,FALSE)</f>
        <v>49</v>
      </c>
      <c r="H8156" s="33">
        <f>VLOOKUP($J8149,ASBVs!$A$2:$AP$1041,28,FALSE)</f>
        <v>52</v>
      </c>
      <c r="I8156" s="99">
        <f>VLOOKUP($J8149,ASBVs!$A$2:$AQ$1041,43,FALSE)</f>
        <v>9.7999999999999989</v>
      </c>
      <c r="J8156" s="79"/>
    </row>
    <row r="8157" spans="2:10" ht="12.6" customHeight="1" x14ac:dyDescent="0.3">
      <c r="B8157" s="87" t="s">
        <v>2695</v>
      </c>
      <c r="C8157" s="88"/>
      <c r="D8157" s="89" t="s">
        <v>2699</v>
      </c>
      <c r="E8157" s="90"/>
      <c r="F8157" s="91" t="str">
        <f>VLOOKUP($J8149,ASBVs!$A$2:$F$1041,6,FALSE)</f>
        <v xml:space="preserve">Young Gun </v>
      </c>
      <c r="G8157" s="34" t="s">
        <v>2669</v>
      </c>
      <c r="H8157" s="35" t="str">
        <f>VLOOKUP($J8149,ASBVs!$A$2:$AU$1041,46,FALSE)</f>
        <v>1</v>
      </c>
      <c r="I8157" s="34" t="s">
        <v>2670</v>
      </c>
      <c r="J8157" s="35" t="str">
        <f>VLOOKUP($J8149,ASBVs!$A$2:$AU$1041,47,FALSE)</f>
        <v>1</v>
      </c>
    </row>
    <row r="8158" spans="2:10" ht="12.6" customHeight="1" x14ac:dyDescent="0.3">
      <c r="B8158" s="93">
        <f>VLOOKUP($J8149,ASBVs!$A$2:$AS$1041,45,FALSE)</f>
        <v>132.72</v>
      </c>
      <c r="C8158" s="94"/>
      <c r="D8158" s="93">
        <f>VLOOKUP($J8149,ASBVs!$A$2:$AS$1041,44,FALSE)</f>
        <v>172.63</v>
      </c>
      <c r="E8158" s="94"/>
      <c r="F8158" s="92"/>
      <c r="G8158" s="34" t="s">
        <v>2671</v>
      </c>
      <c r="H8158" s="35" t="str">
        <f>VLOOKUP($J8149,ASBVs!$A$2:$AW$1041,48,FALSE)</f>
        <v>1</v>
      </c>
      <c r="I8158" s="34" t="s">
        <v>2672</v>
      </c>
      <c r="J8158" s="35">
        <f>VLOOKUP($J8149,ASBVs!$A$2:$AW$1041,49,FALSE)</f>
        <v>3</v>
      </c>
    </row>
    <row r="8159" spans="2:10" ht="12.6" customHeight="1" x14ac:dyDescent="0.3">
      <c r="B8159" s="36" t="s">
        <v>2696</v>
      </c>
      <c r="C8159" s="95" t="str">
        <f>VLOOKUP($J8149,ASBVs!$A$2:$E$1041,5,FALSE)</f>
        <v>Pen of 4 - Performance</v>
      </c>
      <c r="D8159" s="96"/>
      <c r="E8159" s="97" t="s">
        <v>2697</v>
      </c>
      <c r="F8159" s="98"/>
      <c r="G8159" s="74"/>
      <c r="H8159" s="75"/>
      <c r="I8159" s="37" t="s">
        <v>2698</v>
      </c>
      <c r="J8159" s="38"/>
    </row>
    <row r="8161" spans="2:10" ht="12.6" customHeight="1" x14ac:dyDescent="0.3">
      <c r="B8161" s="76" t="s">
        <v>2692</v>
      </c>
      <c r="C8161" s="77"/>
      <c r="D8161" s="20" t="str">
        <f>VLOOKUP($J8161,ASBVs!$A$2:$B$1041,2,FALSE)</f>
        <v>225892</v>
      </c>
      <c r="E8161" s="21"/>
      <c r="F8161" s="22" t="str">
        <f>VLOOKUP($J8161,ASBVs!$A$2:$J$1041,10,FALSE)</f>
        <v>Single</v>
      </c>
      <c r="G8161" s="78" t="str">
        <f>VLOOKUP($J8161,ASBVs!$A$2:$AX$1041,50,FALSE)</f>
        <v xml:space="preserve"> </v>
      </c>
      <c r="H8161" s="79"/>
      <c r="I8161" s="23" t="s">
        <v>2693</v>
      </c>
      <c r="J8161" s="24" t="s">
        <v>2255</v>
      </c>
    </row>
    <row r="8162" spans="2:10" ht="12.6" customHeight="1" x14ac:dyDescent="0.3">
      <c r="B8162" s="25" t="s">
        <v>2694</v>
      </c>
      <c r="C8162" s="80" t="str">
        <f>VLOOKUP($J8161,ASBVs!$A$2:$H$1041,8,FALSE)</f>
        <v>218844</v>
      </c>
      <c r="D8162" s="80"/>
      <c r="E8162" s="81"/>
      <c r="F8162" s="26" t="s">
        <v>2639</v>
      </c>
      <c r="G8162" s="82">
        <f>VLOOKUP($J8161,ASBVs!$A$2:$I$1041,9,FALSE)</f>
        <v>44732</v>
      </c>
      <c r="H8162" s="83"/>
      <c r="I8162" s="83"/>
      <c r="J8162" s="84"/>
    </row>
    <row r="8163" spans="2:10" ht="12.6" customHeight="1" x14ac:dyDescent="0.3">
      <c r="B8163" s="27" t="s">
        <v>0</v>
      </c>
      <c r="C8163" s="28" t="s">
        <v>1</v>
      </c>
      <c r="D8163" s="28" t="s">
        <v>2</v>
      </c>
      <c r="E8163" s="28" t="s">
        <v>3</v>
      </c>
      <c r="F8163" s="27" t="s">
        <v>4</v>
      </c>
      <c r="G8163" s="28" t="s">
        <v>1093</v>
      </c>
      <c r="H8163" s="28" t="s">
        <v>1092</v>
      </c>
      <c r="I8163" s="28" t="s">
        <v>5</v>
      </c>
      <c r="J8163" s="28" t="s">
        <v>2652</v>
      </c>
    </row>
    <row r="8164" spans="2:10" ht="12.6" customHeight="1" x14ac:dyDescent="0.3">
      <c r="B8164" s="29">
        <f>VLOOKUP($J8161,ASBVs!$A$2:$AP$1041,11,FALSE)</f>
        <v>0.5</v>
      </c>
      <c r="C8164" s="29">
        <f>VLOOKUP($J8161,ASBVs!$A$2:$AP$1041,13,FALSE)</f>
        <v>8.8699999999999992</v>
      </c>
      <c r="D8164" s="29">
        <f>VLOOKUP($J8161,ASBVs!$A$2:$AP$1041,15,FALSE)</f>
        <v>10.41</v>
      </c>
      <c r="E8164" s="29">
        <f>VLOOKUP($J8161,ASBVs!$A$2:$AP$1041,17,FALSE)</f>
        <v>-0.56999999999999995</v>
      </c>
      <c r="F8164" s="29">
        <f>VLOOKUP($J8161,ASBVs!$A$2:$AP$1041,19,FALSE)</f>
        <v>1.7</v>
      </c>
      <c r="G8164" s="39">
        <f>VLOOKUP($J8161,ASBVs!$A$2:$AP$1041,41,FALSE)</f>
        <v>0.62</v>
      </c>
      <c r="H8164" s="39">
        <f>VLOOKUP($J8161,ASBVs!$A$2:$AP$1041,39,FALSE)</f>
        <v>0.37</v>
      </c>
      <c r="I8164" s="29">
        <f>VLOOKUP($J8161,ASBVs!$A$2:$AP$1041,21,FALSE)</f>
        <v>-0.13</v>
      </c>
      <c r="J8164" s="39">
        <f>VLOOKUP($J8161,ASBVs!$A$2:$AP$1041,31,FALSE)</f>
        <v>0.39</v>
      </c>
    </row>
    <row r="8165" spans="2:10" ht="12.6" customHeight="1" x14ac:dyDescent="0.3">
      <c r="B8165" s="29">
        <f>VLOOKUP($J8161,ASBVs!$A$2:$AP$1041,12,FALSE)</f>
        <v>68</v>
      </c>
      <c r="C8165" s="29">
        <f>VLOOKUP($J8161,ASBVs!$A$2:$AP$1041,14,FALSE)</f>
        <v>71</v>
      </c>
      <c r="D8165" s="29">
        <f>VLOOKUP($J8161,ASBVs!$A$2:$AP$1041,16,FALSE)</f>
        <v>60</v>
      </c>
      <c r="E8165" s="29">
        <f>VLOOKUP($J8161,ASBVs!$A$2:$AP$1041,18,FALSE)</f>
        <v>64</v>
      </c>
      <c r="F8165" s="29">
        <f>VLOOKUP($J8161,ASBVs!$A$2:$AP$1041,20,FALSE)</f>
        <v>64</v>
      </c>
      <c r="G8165" s="29">
        <f>VLOOKUP($J8161,ASBVs!$A$2:$AP$1041,42,FALSE)</f>
        <v>53</v>
      </c>
      <c r="H8165" s="29">
        <f>VLOOKUP($J8161,ASBVs!$A$2:$AP$1041,40,FALSE)</f>
        <v>47</v>
      </c>
      <c r="I8165" s="29">
        <f>VLOOKUP($J8161,ASBVs!$A$2:$AP$1041,22,FALSE)</f>
        <v>57</v>
      </c>
      <c r="J8165" s="29">
        <f>VLOOKUP($J8161,ASBVs!$A$2:$AP$1041,32,FALSE)</f>
        <v>51</v>
      </c>
    </row>
    <row r="8166" spans="2:10" ht="12.6" customHeight="1" x14ac:dyDescent="0.3">
      <c r="B8166" s="31" t="s">
        <v>1089</v>
      </c>
      <c r="C8166" s="27" t="s">
        <v>1090</v>
      </c>
      <c r="D8166" s="27" t="s">
        <v>1091</v>
      </c>
      <c r="E8166" s="27" t="s">
        <v>8</v>
      </c>
      <c r="F8166" s="27" t="s">
        <v>6</v>
      </c>
      <c r="G8166" s="27" t="s">
        <v>7</v>
      </c>
      <c r="H8166" s="27" t="s">
        <v>2638</v>
      </c>
      <c r="I8166" s="85" t="s">
        <v>2700</v>
      </c>
      <c r="J8166" s="86"/>
    </row>
    <row r="8167" spans="2:10" ht="12.6" customHeight="1" x14ac:dyDescent="0.3">
      <c r="B8167" s="30">
        <f>VLOOKUP($J8161,ASBVs!$A$2:$AP$1041,33,FALSE)</f>
        <v>7.0000000000000007E-2</v>
      </c>
      <c r="C8167" s="30">
        <f>VLOOKUP($J8161,ASBVs!$A$2:$AP$1041,35,FALSE)</f>
        <v>0.35</v>
      </c>
      <c r="D8167" s="30">
        <f>VLOOKUP($J8161,ASBVs!$A$2:$AP$1041,37,FALSE)</f>
        <v>0.01</v>
      </c>
      <c r="E8167" s="32">
        <f>VLOOKUP($J8161,ASBVs!$A$2:$AP$1041,29,FALSE)</f>
        <v>5.76</v>
      </c>
      <c r="F8167" s="32">
        <f>VLOOKUP($J8161,ASBVs!$A$2:$AP$1041,23,FALSE)</f>
        <v>-0.67</v>
      </c>
      <c r="G8167" s="32">
        <f>VLOOKUP($J8161,ASBVs!$A$2:$AP$1041,25,FALSE)</f>
        <v>4.8499999999999996</v>
      </c>
      <c r="H8167" s="32">
        <f>VLOOKUP($J8161,ASBVs!$A$2:$AP$1041,27,FALSE)</f>
        <v>1.83</v>
      </c>
      <c r="I8167" s="86"/>
      <c r="J8167" s="86"/>
    </row>
    <row r="8168" spans="2:10" ht="12.6" customHeight="1" x14ac:dyDescent="0.3">
      <c r="B8168" s="33">
        <f>VLOOKUP($J8161,ASBVs!$A$2:$AP$1041,34,FALSE)</f>
        <v>42</v>
      </c>
      <c r="C8168" s="33">
        <f>VLOOKUP($J8161,ASBVs!$A$2:$AP$1041,36,FALSE)</f>
        <v>50</v>
      </c>
      <c r="D8168" s="33">
        <f>VLOOKUP($J8161,ASBVs!$A$2:$AP$1041,38,FALSE)</f>
        <v>36</v>
      </c>
      <c r="E8168" s="33">
        <f>VLOOKUP($J8161,ASBVs!$A$2:$AP$1041,30,FALSE)</f>
        <v>59</v>
      </c>
      <c r="F8168" s="33">
        <f>VLOOKUP($J8161,ASBVs!$A$2:$AP$1041,24,FALSE)</f>
        <v>49</v>
      </c>
      <c r="G8168" s="33">
        <f>VLOOKUP($J8161,ASBVs!$A$2:$AP$1041,26,FALSE)</f>
        <v>49</v>
      </c>
      <c r="H8168" s="33">
        <f>VLOOKUP($J8161,ASBVs!$A$2:$AP$1041,28,FALSE)</f>
        <v>52</v>
      </c>
      <c r="I8168" s="99">
        <f>VLOOKUP($J8161,ASBVs!$A$2:$AQ$1041,43,FALSE)</f>
        <v>8.7399999999999984</v>
      </c>
      <c r="J8168" s="79"/>
    </row>
    <row r="8169" spans="2:10" ht="12.6" customHeight="1" x14ac:dyDescent="0.3">
      <c r="B8169" s="87" t="s">
        <v>2695</v>
      </c>
      <c r="C8169" s="88"/>
      <c r="D8169" s="89" t="s">
        <v>2699</v>
      </c>
      <c r="E8169" s="90"/>
      <c r="F8169" s="91" t="str">
        <f>VLOOKUP($J8161,ASBVs!$A$2:$F$1041,6,FALSE)</f>
        <v xml:space="preserve">Young Gun </v>
      </c>
      <c r="G8169" s="34" t="s">
        <v>2669</v>
      </c>
      <c r="H8169" s="35" t="str">
        <f>VLOOKUP($J8161,ASBVs!$A$2:$AU$1041,46,FALSE)</f>
        <v>2</v>
      </c>
      <c r="I8169" s="34" t="s">
        <v>2670</v>
      </c>
      <c r="J8169" s="35" t="str">
        <f>VLOOKUP($J8161,ASBVs!$A$2:$AU$1041,47,FALSE)</f>
        <v>1</v>
      </c>
    </row>
    <row r="8170" spans="2:10" ht="12.6" customHeight="1" x14ac:dyDescent="0.3">
      <c r="B8170" s="93">
        <f>VLOOKUP($J8161,ASBVs!$A$2:$AS$1041,45,FALSE)</f>
        <v>130.78</v>
      </c>
      <c r="C8170" s="94"/>
      <c r="D8170" s="93">
        <f>VLOOKUP($J8161,ASBVs!$A$2:$AS$1041,44,FALSE)</f>
        <v>180.13</v>
      </c>
      <c r="E8170" s="94"/>
      <c r="F8170" s="92"/>
      <c r="G8170" s="34" t="s">
        <v>2671</v>
      </c>
      <c r="H8170" s="35" t="str">
        <f>VLOOKUP($J8161,ASBVs!$A$2:$AW$1041,48,FALSE)</f>
        <v>1</v>
      </c>
      <c r="I8170" s="34" t="s">
        <v>2672</v>
      </c>
      <c r="J8170" s="35">
        <f>VLOOKUP($J8161,ASBVs!$A$2:$AW$1041,49,FALSE)</f>
        <v>3</v>
      </c>
    </row>
    <row r="8171" spans="2:10" ht="12.6" customHeight="1" x14ac:dyDescent="0.3">
      <c r="B8171" s="36" t="s">
        <v>2696</v>
      </c>
      <c r="C8171" s="95" t="str">
        <f>VLOOKUP($J8161,ASBVs!$A$2:$E$1041,5,FALSE)</f>
        <v>Pen of 4 - Performance</v>
      </c>
      <c r="D8171" s="96"/>
      <c r="E8171" s="97" t="s">
        <v>2697</v>
      </c>
      <c r="F8171" s="98"/>
      <c r="G8171" s="74"/>
      <c r="H8171" s="75"/>
      <c r="I8171" s="37" t="s">
        <v>2698</v>
      </c>
      <c r="J8171" s="38"/>
    </row>
    <row r="8173" spans="2:10" ht="12.6" customHeight="1" x14ac:dyDescent="0.3">
      <c r="B8173" s="76" t="s">
        <v>2692</v>
      </c>
      <c r="C8173" s="77"/>
      <c r="D8173" s="20" t="str">
        <f>VLOOKUP($J8173,ASBVs!$A$2:$B$1041,2,FALSE)</f>
        <v>223296</v>
      </c>
      <c r="E8173" s="21"/>
      <c r="F8173" s="22" t="str">
        <f>VLOOKUP($J8173,ASBVs!$A$2:$J$1041,10,FALSE)</f>
        <v>Twin</v>
      </c>
      <c r="G8173" s="78" t="str">
        <f>VLOOKUP($J8173,ASBVs!$A$2:$AX$1041,50,FALSE)</f>
        <v xml:space="preserve"> </v>
      </c>
      <c r="H8173" s="79"/>
      <c r="I8173" s="23" t="s">
        <v>2693</v>
      </c>
      <c r="J8173" s="24" t="s">
        <v>2256</v>
      </c>
    </row>
    <row r="8174" spans="2:10" ht="12.6" customHeight="1" x14ac:dyDescent="0.3">
      <c r="B8174" s="25" t="s">
        <v>2694</v>
      </c>
      <c r="C8174" s="80" t="str">
        <f>VLOOKUP($J8173,ASBVs!$A$2:$H$1041,8,FALSE)</f>
        <v>193431</v>
      </c>
      <c r="D8174" s="80"/>
      <c r="E8174" s="81"/>
      <c r="F8174" s="26" t="s">
        <v>2639</v>
      </c>
      <c r="G8174" s="82">
        <f>VLOOKUP($J8173,ASBVs!$A$2:$I$1041,9,FALSE)</f>
        <v>44689</v>
      </c>
      <c r="H8174" s="83"/>
      <c r="I8174" s="83"/>
      <c r="J8174" s="84"/>
    </row>
    <row r="8175" spans="2:10" ht="12.6" customHeight="1" x14ac:dyDescent="0.3">
      <c r="B8175" s="27" t="s">
        <v>0</v>
      </c>
      <c r="C8175" s="28" t="s">
        <v>1</v>
      </c>
      <c r="D8175" s="28" t="s">
        <v>2</v>
      </c>
      <c r="E8175" s="28" t="s">
        <v>3</v>
      </c>
      <c r="F8175" s="27" t="s">
        <v>4</v>
      </c>
      <c r="G8175" s="28" t="s">
        <v>1093</v>
      </c>
      <c r="H8175" s="28" t="s">
        <v>1092</v>
      </c>
      <c r="I8175" s="28" t="s">
        <v>5</v>
      </c>
      <c r="J8175" s="28" t="s">
        <v>2652</v>
      </c>
    </row>
    <row r="8176" spans="2:10" ht="12.6" customHeight="1" x14ac:dyDescent="0.3">
      <c r="B8176" s="29">
        <f>VLOOKUP($J8173,ASBVs!$A$2:$AP$1041,11,FALSE)</f>
        <v>0.39</v>
      </c>
      <c r="C8176" s="29">
        <f>VLOOKUP($J8173,ASBVs!$A$2:$AP$1041,13,FALSE)</f>
        <v>9.2200000000000006</v>
      </c>
      <c r="D8176" s="29">
        <f>VLOOKUP($J8173,ASBVs!$A$2:$AP$1041,15,FALSE)</f>
        <v>10.62</v>
      </c>
      <c r="E8176" s="29">
        <f>VLOOKUP($J8173,ASBVs!$A$2:$AP$1041,17,FALSE)</f>
        <v>-0.52</v>
      </c>
      <c r="F8176" s="29">
        <f>VLOOKUP($J8173,ASBVs!$A$2:$AP$1041,19,FALSE)</f>
        <v>2.41</v>
      </c>
      <c r="G8176" s="39">
        <f>VLOOKUP($J8173,ASBVs!$A$2:$AP$1041,41,FALSE)</f>
        <v>0.41</v>
      </c>
      <c r="H8176" s="39">
        <f>VLOOKUP($J8173,ASBVs!$A$2:$AP$1041,39,FALSE)</f>
        <v>0.28000000000000003</v>
      </c>
      <c r="I8176" s="29">
        <f>VLOOKUP($J8173,ASBVs!$A$2:$AP$1041,21,FALSE)</f>
        <v>-0.64</v>
      </c>
      <c r="J8176" s="39">
        <f>VLOOKUP($J8173,ASBVs!$A$2:$AP$1041,31,FALSE)</f>
        <v>0.28999999999999998</v>
      </c>
    </row>
    <row r="8177" spans="2:10" ht="12.6" customHeight="1" x14ac:dyDescent="0.3">
      <c r="B8177" s="29">
        <f>VLOOKUP($J8173,ASBVs!$A$2:$AP$1041,12,FALSE)</f>
        <v>68</v>
      </c>
      <c r="C8177" s="29">
        <f>VLOOKUP($J8173,ASBVs!$A$2:$AP$1041,14,FALSE)</f>
        <v>72</v>
      </c>
      <c r="D8177" s="29">
        <f>VLOOKUP($J8173,ASBVs!$A$2:$AP$1041,16,FALSE)</f>
        <v>65</v>
      </c>
      <c r="E8177" s="29">
        <f>VLOOKUP($J8173,ASBVs!$A$2:$AP$1041,18,FALSE)</f>
        <v>71</v>
      </c>
      <c r="F8177" s="29">
        <f>VLOOKUP($J8173,ASBVs!$A$2:$AP$1041,20,FALSE)</f>
        <v>69</v>
      </c>
      <c r="G8177" s="29">
        <f>VLOOKUP($J8173,ASBVs!$A$2:$AP$1041,42,FALSE)</f>
        <v>58</v>
      </c>
      <c r="H8177" s="29">
        <f>VLOOKUP($J8173,ASBVs!$A$2:$AP$1041,40,FALSE)</f>
        <v>51</v>
      </c>
      <c r="I8177" s="29">
        <f>VLOOKUP($J8173,ASBVs!$A$2:$AP$1041,22,FALSE)</f>
        <v>64</v>
      </c>
      <c r="J8177" s="29">
        <f>VLOOKUP($J8173,ASBVs!$A$2:$AP$1041,32,FALSE)</f>
        <v>56</v>
      </c>
    </row>
    <row r="8178" spans="2:10" ht="12.6" customHeight="1" x14ac:dyDescent="0.3">
      <c r="B8178" s="31" t="s">
        <v>1089</v>
      </c>
      <c r="C8178" s="27" t="s">
        <v>1090</v>
      </c>
      <c r="D8178" s="27" t="s">
        <v>1091</v>
      </c>
      <c r="E8178" s="27" t="s">
        <v>8</v>
      </c>
      <c r="F8178" s="27" t="s">
        <v>6</v>
      </c>
      <c r="G8178" s="27" t="s">
        <v>7</v>
      </c>
      <c r="H8178" s="27" t="s">
        <v>2638</v>
      </c>
      <c r="I8178" s="85" t="s">
        <v>2700</v>
      </c>
      <c r="J8178" s="86"/>
    </row>
    <row r="8179" spans="2:10" ht="12.6" customHeight="1" x14ac:dyDescent="0.3">
      <c r="B8179" s="30">
        <f>VLOOKUP($J8173,ASBVs!$A$2:$AP$1041,33,FALSE)</f>
        <v>0.06</v>
      </c>
      <c r="C8179" s="30">
        <f>VLOOKUP($J8173,ASBVs!$A$2:$AP$1041,35,FALSE)</f>
        <v>0.23</v>
      </c>
      <c r="D8179" s="30">
        <f>VLOOKUP($J8173,ASBVs!$A$2:$AP$1041,37,FALSE)</f>
        <v>0.01</v>
      </c>
      <c r="E8179" s="32">
        <f>VLOOKUP($J8173,ASBVs!$A$2:$AP$1041,29,FALSE)</f>
        <v>6.05</v>
      </c>
      <c r="F8179" s="32">
        <f>VLOOKUP($J8173,ASBVs!$A$2:$AP$1041,23,FALSE)</f>
        <v>-0.33</v>
      </c>
      <c r="G8179" s="32">
        <f>VLOOKUP($J8173,ASBVs!$A$2:$AP$1041,25,FALSE)</f>
        <v>5.82</v>
      </c>
      <c r="H8179" s="32">
        <f>VLOOKUP($J8173,ASBVs!$A$2:$AP$1041,27,FALSE)</f>
        <v>1.68</v>
      </c>
      <c r="I8179" s="86"/>
      <c r="J8179" s="86"/>
    </row>
    <row r="8180" spans="2:10" ht="12.6" customHeight="1" x14ac:dyDescent="0.3">
      <c r="B8180" s="33">
        <f>VLOOKUP($J8173,ASBVs!$A$2:$AP$1041,34,FALSE)</f>
        <v>45</v>
      </c>
      <c r="C8180" s="33">
        <f>VLOOKUP($J8173,ASBVs!$A$2:$AP$1041,36,FALSE)</f>
        <v>54</v>
      </c>
      <c r="D8180" s="33">
        <f>VLOOKUP($J8173,ASBVs!$A$2:$AP$1041,38,FALSE)</f>
        <v>38</v>
      </c>
      <c r="E8180" s="33">
        <f>VLOOKUP($J8173,ASBVs!$A$2:$AP$1041,30,FALSE)</f>
        <v>63</v>
      </c>
      <c r="F8180" s="33">
        <f>VLOOKUP($J8173,ASBVs!$A$2:$AP$1041,24,FALSE)</f>
        <v>52</v>
      </c>
      <c r="G8180" s="33">
        <f>VLOOKUP($J8173,ASBVs!$A$2:$AP$1041,26,FALSE)</f>
        <v>52</v>
      </c>
      <c r="H8180" s="33">
        <f>VLOOKUP($J8173,ASBVs!$A$2:$AP$1041,28,FALSE)</f>
        <v>55</v>
      </c>
      <c r="I8180" s="99">
        <f>VLOOKUP($J8173,ASBVs!$A$2:$AQ$1041,43,FALSE)</f>
        <v>8.58</v>
      </c>
      <c r="J8180" s="79"/>
    </row>
    <row r="8181" spans="2:10" ht="12.6" customHeight="1" x14ac:dyDescent="0.3">
      <c r="B8181" s="87" t="s">
        <v>2695</v>
      </c>
      <c r="C8181" s="88"/>
      <c r="D8181" s="89" t="s">
        <v>2699</v>
      </c>
      <c r="E8181" s="90"/>
      <c r="F8181" s="91" t="str">
        <f>VLOOKUP($J8173,ASBVs!$A$2:$F$1041,6,FALSE)</f>
        <v xml:space="preserve">Young Gun </v>
      </c>
      <c r="G8181" s="34" t="s">
        <v>2669</v>
      </c>
      <c r="H8181" s="35" t="str">
        <f>VLOOKUP($J8173,ASBVs!$A$2:$AU$1041,46,FALSE)</f>
        <v>2</v>
      </c>
      <c r="I8181" s="34" t="s">
        <v>2670</v>
      </c>
      <c r="J8181" s="35" t="str">
        <f>VLOOKUP($J8173,ASBVs!$A$2:$AU$1041,47,FALSE)</f>
        <v>1</v>
      </c>
    </row>
    <row r="8182" spans="2:10" ht="12.6" customHeight="1" x14ac:dyDescent="0.3">
      <c r="B8182" s="93">
        <f>VLOOKUP($J8173,ASBVs!$A$2:$AS$1041,45,FALSE)</f>
        <v>128.97</v>
      </c>
      <c r="C8182" s="94"/>
      <c r="D8182" s="93">
        <f>VLOOKUP($J8173,ASBVs!$A$2:$AS$1041,44,FALSE)</f>
        <v>167.24</v>
      </c>
      <c r="E8182" s="94"/>
      <c r="F8182" s="92"/>
      <c r="G8182" s="34" t="s">
        <v>2671</v>
      </c>
      <c r="H8182" s="35" t="str">
        <f>VLOOKUP($J8173,ASBVs!$A$2:$AW$1041,48,FALSE)</f>
        <v>2</v>
      </c>
      <c r="I8182" s="34" t="s">
        <v>2672</v>
      </c>
      <c r="J8182" s="35">
        <f>VLOOKUP($J8173,ASBVs!$A$2:$AW$1041,49,FALSE)</f>
        <v>4</v>
      </c>
    </row>
    <row r="8183" spans="2:10" ht="12.6" customHeight="1" x14ac:dyDescent="0.3">
      <c r="B8183" s="36" t="s">
        <v>2696</v>
      </c>
      <c r="C8183" s="95" t="str">
        <f>VLOOKUP($J8173,ASBVs!$A$2:$E$1041,5,FALSE)</f>
        <v>Pen of 4 - Performance</v>
      </c>
      <c r="D8183" s="96"/>
      <c r="E8183" s="97" t="s">
        <v>2697</v>
      </c>
      <c r="F8183" s="98"/>
      <c r="G8183" s="74"/>
      <c r="H8183" s="75"/>
      <c r="I8183" s="37" t="s">
        <v>2698</v>
      </c>
      <c r="J8183" s="38"/>
    </row>
    <row r="8185" spans="2:10" ht="12.6" customHeight="1" x14ac:dyDescent="0.3">
      <c r="B8185" s="76" t="s">
        <v>2692</v>
      </c>
      <c r="C8185" s="77"/>
      <c r="D8185" s="20" t="str">
        <f>VLOOKUP($J8185,ASBVs!$A$2:$B$1041,2,FALSE)</f>
        <v>225452</v>
      </c>
      <c r="E8185" s="21"/>
      <c r="F8185" s="22" t="str">
        <f>VLOOKUP($J8185,ASBVs!$A$2:$J$1041,10,FALSE)</f>
        <v>Twin</v>
      </c>
      <c r="G8185" s="78" t="str">
        <f>VLOOKUP($J8185,ASBVs!$A$2:$AX$1041,50,FALSE)</f>
        <v xml:space="preserve"> </v>
      </c>
      <c r="H8185" s="79"/>
      <c r="I8185" s="23" t="s">
        <v>2693</v>
      </c>
      <c r="J8185" s="24" t="s">
        <v>2257</v>
      </c>
    </row>
    <row r="8186" spans="2:10" ht="12.6" customHeight="1" x14ac:dyDescent="0.3">
      <c r="B8186" s="25" t="s">
        <v>2694</v>
      </c>
      <c r="C8186" s="80" t="str">
        <f>VLOOKUP($J8185,ASBVs!$A$2:$H$1041,8,FALSE)</f>
        <v>206570</v>
      </c>
      <c r="D8186" s="80"/>
      <c r="E8186" s="81"/>
      <c r="F8186" s="26" t="s">
        <v>2639</v>
      </c>
      <c r="G8186" s="82">
        <f>VLOOKUP($J8185,ASBVs!$A$2:$I$1041,9,FALSE)</f>
        <v>44725</v>
      </c>
      <c r="H8186" s="83"/>
      <c r="I8186" s="83"/>
      <c r="J8186" s="84"/>
    </row>
    <row r="8187" spans="2:10" ht="12.6" customHeight="1" x14ac:dyDescent="0.3">
      <c r="B8187" s="27" t="s">
        <v>0</v>
      </c>
      <c r="C8187" s="28" t="s">
        <v>1</v>
      </c>
      <c r="D8187" s="28" t="s">
        <v>2</v>
      </c>
      <c r="E8187" s="28" t="s">
        <v>3</v>
      </c>
      <c r="F8187" s="27" t="s">
        <v>4</v>
      </c>
      <c r="G8187" s="28" t="s">
        <v>1093</v>
      </c>
      <c r="H8187" s="28" t="s">
        <v>1092</v>
      </c>
      <c r="I8187" s="28" t="s">
        <v>5</v>
      </c>
      <c r="J8187" s="28" t="s">
        <v>2652</v>
      </c>
    </row>
    <row r="8188" spans="2:10" ht="12.6" customHeight="1" x14ac:dyDescent="0.3">
      <c r="B8188" s="29">
        <f>VLOOKUP($J8185,ASBVs!$A$2:$AP$1041,11,FALSE)</f>
        <v>0.43</v>
      </c>
      <c r="C8188" s="29">
        <f>VLOOKUP($J8185,ASBVs!$A$2:$AP$1041,13,FALSE)</f>
        <v>8.64</v>
      </c>
      <c r="D8188" s="29">
        <f>VLOOKUP($J8185,ASBVs!$A$2:$AP$1041,15,FALSE)</f>
        <v>10.23</v>
      </c>
      <c r="E8188" s="29">
        <f>VLOOKUP($J8185,ASBVs!$A$2:$AP$1041,17,FALSE)</f>
        <v>-0.53</v>
      </c>
      <c r="F8188" s="29">
        <f>VLOOKUP($J8185,ASBVs!$A$2:$AP$1041,19,FALSE)</f>
        <v>2.2400000000000002</v>
      </c>
      <c r="G8188" s="39">
        <f>VLOOKUP($J8185,ASBVs!$A$2:$AP$1041,41,FALSE)</f>
        <v>0.41</v>
      </c>
      <c r="H8188" s="39">
        <f>VLOOKUP($J8185,ASBVs!$A$2:$AP$1041,39,FALSE)</f>
        <v>0.23</v>
      </c>
      <c r="I8188" s="29">
        <f>VLOOKUP($J8185,ASBVs!$A$2:$AP$1041,21,FALSE)</f>
        <v>0.72</v>
      </c>
      <c r="J8188" s="39">
        <f>VLOOKUP($J8185,ASBVs!$A$2:$AP$1041,31,FALSE)</f>
        <v>0.28999999999999998</v>
      </c>
    </row>
    <row r="8189" spans="2:10" ht="12.6" customHeight="1" x14ac:dyDescent="0.3">
      <c r="B8189" s="29">
        <f>VLOOKUP($J8185,ASBVs!$A$2:$AP$1041,12,FALSE)</f>
        <v>68</v>
      </c>
      <c r="C8189" s="29">
        <f>VLOOKUP($J8185,ASBVs!$A$2:$AP$1041,14,FALSE)</f>
        <v>71</v>
      </c>
      <c r="D8189" s="29">
        <f>VLOOKUP($J8185,ASBVs!$A$2:$AP$1041,16,FALSE)</f>
        <v>63</v>
      </c>
      <c r="E8189" s="29">
        <f>VLOOKUP($J8185,ASBVs!$A$2:$AP$1041,18,FALSE)</f>
        <v>67</v>
      </c>
      <c r="F8189" s="29">
        <f>VLOOKUP($J8185,ASBVs!$A$2:$AP$1041,20,FALSE)</f>
        <v>67</v>
      </c>
      <c r="G8189" s="29">
        <f>VLOOKUP($J8185,ASBVs!$A$2:$AP$1041,42,FALSE)</f>
        <v>61</v>
      </c>
      <c r="H8189" s="29">
        <f>VLOOKUP($J8185,ASBVs!$A$2:$AP$1041,40,FALSE)</f>
        <v>51</v>
      </c>
      <c r="I8189" s="29">
        <f>VLOOKUP($J8185,ASBVs!$A$2:$AP$1041,22,FALSE)</f>
        <v>61</v>
      </c>
      <c r="J8189" s="29">
        <f>VLOOKUP($J8185,ASBVs!$A$2:$AP$1041,32,FALSE)</f>
        <v>60</v>
      </c>
    </row>
    <row r="8190" spans="2:10" ht="12.6" customHeight="1" x14ac:dyDescent="0.3">
      <c r="B8190" s="31" t="s">
        <v>1089</v>
      </c>
      <c r="C8190" s="27" t="s">
        <v>1090</v>
      </c>
      <c r="D8190" s="27" t="s">
        <v>1091</v>
      </c>
      <c r="E8190" s="27" t="s">
        <v>8</v>
      </c>
      <c r="F8190" s="27" t="s">
        <v>6</v>
      </c>
      <c r="G8190" s="27" t="s">
        <v>7</v>
      </c>
      <c r="H8190" s="27" t="s">
        <v>2638</v>
      </c>
      <c r="I8190" s="85" t="s">
        <v>2700</v>
      </c>
      <c r="J8190" s="86"/>
    </row>
    <row r="8191" spans="2:10" ht="12.6" customHeight="1" x14ac:dyDescent="0.3">
      <c r="B8191" s="30">
        <f>VLOOKUP($J8185,ASBVs!$A$2:$AP$1041,33,FALSE)</f>
        <v>0.05</v>
      </c>
      <c r="C8191" s="30">
        <f>VLOOKUP($J8185,ASBVs!$A$2:$AP$1041,35,FALSE)</f>
        <v>0.15</v>
      </c>
      <c r="D8191" s="30">
        <f>VLOOKUP($J8185,ASBVs!$A$2:$AP$1041,37,FALSE)</f>
        <v>0.03</v>
      </c>
      <c r="E8191" s="32">
        <f>VLOOKUP($J8185,ASBVs!$A$2:$AP$1041,29,FALSE)</f>
        <v>6.33</v>
      </c>
      <c r="F8191" s="32">
        <f>VLOOKUP($J8185,ASBVs!$A$2:$AP$1041,23,FALSE)</f>
        <v>-0.6</v>
      </c>
      <c r="G8191" s="32">
        <f>VLOOKUP($J8185,ASBVs!$A$2:$AP$1041,25,FALSE)</f>
        <v>5.36</v>
      </c>
      <c r="H8191" s="32">
        <f>VLOOKUP($J8185,ASBVs!$A$2:$AP$1041,27,FALSE)</f>
        <v>1.76</v>
      </c>
      <c r="I8191" s="86"/>
      <c r="J8191" s="86"/>
    </row>
    <row r="8192" spans="2:10" ht="12.6" customHeight="1" x14ac:dyDescent="0.3">
      <c r="B8192" s="33">
        <f>VLOOKUP($J8185,ASBVs!$A$2:$AP$1041,34,FALSE)</f>
        <v>45</v>
      </c>
      <c r="C8192" s="33">
        <f>VLOOKUP($J8185,ASBVs!$A$2:$AP$1041,36,FALSE)</f>
        <v>55</v>
      </c>
      <c r="D8192" s="33">
        <f>VLOOKUP($J8185,ASBVs!$A$2:$AP$1041,38,FALSE)</f>
        <v>38</v>
      </c>
      <c r="E8192" s="33">
        <f>VLOOKUP($J8185,ASBVs!$A$2:$AP$1041,30,FALSE)</f>
        <v>61</v>
      </c>
      <c r="F8192" s="33">
        <f>VLOOKUP($J8185,ASBVs!$A$2:$AP$1041,24,FALSE)</f>
        <v>52</v>
      </c>
      <c r="G8192" s="33">
        <f>VLOOKUP($J8185,ASBVs!$A$2:$AP$1041,26,FALSE)</f>
        <v>51</v>
      </c>
      <c r="H8192" s="33">
        <f>VLOOKUP($J8185,ASBVs!$A$2:$AP$1041,28,FALSE)</f>
        <v>55</v>
      </c>
      <c r="I8192" s="99">
        <f>VLOOKUP($J8185,ASBVs!$A$2:$AQ$1041,43,FALSE)</f>
        <v>9.3600000000000012</v>
      </c>
      <c r="J8192" s="79"/>
    </row>
    <row r="8193" spans="2:10" ht="12.6" customHeight="1" x14ac:dyDescent="0.3">
      <c r="B8193" s="87" t="s">
        <v>2695</v>
      </c>
      <c r="C8193" s="88"/>
      <c r="D8193" s="89" t="s">
        <v>2699</v>
      </c>
      <c r="E8193" s="90"/>
      <c r="F8193" s="91" t="str">
        <f>VLOOKUP($J8185,ASBVs!$A$2:$F$1041,6,FALSE)</f>
        <v xml:space="preserve">Young Gun </v>
      </c>
      <c r="G8193" s="34" t="s">
        <v>2669</v>
      </c>
      <c r="H8193" s="35" t="str">
        <f>VLOOKUP($J8185,ASBVs!$A$2:$AU$1041,46,FALSE)</f>
        <v>1</v>
      </c>
      <c r="I8193" s="34" t="s">
        <v>2670</v>
      </c>
      <c r="J8193" s="35" t="str">
        <f>VLOOKUP($J8185,ASBVs!$A$2:$AU$1041,47,FALSE)</f>
        <v>1</v>
      </c>
    </row>
    <row r="8194" spans="2:10" ht="12.6" customHeight="1" x14ac:dyDescent="0.3">
      <c r="B8194" s="93">
        <f>VLOOKUP($J8185,ASBVs!$A$2:$AS$1041,45,FALSE)</f>
        <v>126.47</v>
      </c>
      <c r="C8194" s="94"/>
      <c r="D8194" s="93">
        <f>VLOOKUP($J8185,ASBVs!$A$2:$AS$1041,44,FALSE)</f>
        <v>170.9</v>
      </c>
      <c r="E8194" s="94"/>
      <c r="F8194" s="92"/>
      <c r="G8194" s="34" t="s">
        <v>2671</v>
      </c>
      <c r="H8194" s="35" t="str">
        <f>VLOOKUP($J8185,ASBVs!$A$2:$AW$1041,48,FALSE)</f>
        <v>2</v>
      </c>
      <c r="I8194" s="34" t="s">
        <v>2672</v>
      </c>
      <c r="J8194" s="35">
        <f>VLOOKUP($J8185,ASBVs!$A$2:$AW$1041,49,FALSE)</f>
        <v>4</v>
      </c>
    </row>
    <row r="8195" spans="2:10" ht="12.6" customHeight="1" x14ac:dyDescent="0.3">
      <c r="B8195" s="36" t="s">
        <v>2696</v>
      </c>
      <c r="C8195" s="95" t="str">
        <f>VLOOKUP($J8185,ASBVs!$A$2:$E$1041,5,FALSE)</f>
        <v>Pen of 4 - Performance</v>
      </c>
      <c r="D8195" s="96"/>
      <c r="E8195" s="97" t="s">
        <v>2697</v>
      </c>
      <c r="F8195" s="98"/>
      <c r="G8195" s="74"/>
      <c r="H8195" s="75"/>
      <c r="I8195" s="37" t="s">
        <v>2698</v>
      </c>
      <c r="J8195" s="38"/>
    </row>
    <row r="8197" spans="2:10" ht="12.6" customHeight="1" x14ac:dyDescent="0.3">
      <c r="B8197" s="76" t="s">
        <v>2692</v>
      </c>
      <c r="C8197" s="77"/>
      <c r="D8197" s="20" t="str">
        <f>VLOOKUP($J8197,ASBVs!$A$2:$B$1041,2,FALSE)</f>
        <v>225798</v>
      </c>
      <c r="E8197" s="21"/>
      <c r="F8197" s="22" t="str">
        <f>VLOOKUP($J8197,ASBVs!$A$2:$J$1041,10,FALSE)</f>
        <v>Twin</v>
      </c>
      <c r="G8197" s="78" t="str">
        <f>VLOOKUP($J8197,ASBVs!$A$2:$AX$1041,50,FALSE)</f>
        <v>«««««</v>
      </c>
      <c r="H8197" s="79"/>
      <c r="I8197" s="23" t="s">
        <v>2693</v>
      </c>
      <c r="J8197" s="24" t="s">
        <v>2258</v>
      </c>
    </row>
    <row r="8198" spans="2:10" ht="12.6" customHeight="1" x14ac:dyDescent="0.3">
      <c r="B8198" s="25" t="s">
        <v>2694</v>
      </c>
      <c r="C8198" s="80" t="str">
        <f>VLOOKUP($J8197,ASBVs!$A$2:$H$1041,8,FALSE)</f>
        <v>193431</v>
      </c>
      <c r="D8198" s="80"/>
      <c r="E8198" s="81"/>
      <c r="F8198" s="26" t="s">
        <v>2639</v>
      </c>
      <c r="G8198" s="82">
        <f>VLOOKUP($J8197,ASBVs!$A$2:$I$1041,9,FALSE)</f>
        <v>44730</v>
      </c>
      <c r="H8198" s="83"/>
      <c r="I8198" s="83"/>
      <c r="J8198" s="84"/>
    </row>
    <row r="8199" spans="2:10" ht="12.6" customHeight="1" x14ac:dyDescent="0.3">
      <c r="B8199" s="27" t="s">
        <v>0</v>
      </c>
      <c r="C8199" s="28" t="s">
        <v>1</v>
      </c>
      <c r="D8199" s="28" t="s">
        <v>2</v>
      </c>
      <c r="E8199" s="28" t="s">
        <v>3</v>
      </c>
      <c r="F8199" s="27" t="s">
        <v>4</v>
      </c>
      <c r="G8199" s="28" t="s">
        <v>1093</v>
      </c>
      <c r="H8199" s="28" t="s">
        <v>1092</v>
      </c>
      <c r="I8199" s="28" t="s">
        <v>5</v>
      </c>
      <c r="J8199" s="28" t="s">
        <v>2652</v>
      </c>
    </row>
    <row r="8200" spans="2:10" ht="12.6" customHeight="1" x14ac:dyDescent="0.3">
      <c r="B8200" s="29">
        <f>VLOOKUP($J8197,ASBVs!$A$2:$AP$1041,11,FALSE)</f>
        <v>0.45</v>
      </c>
      <c r="C8200" s="29">
        <f>VLOOKUP($J8197,ASBVs!$A$2:$AP$1041,13,FALSE)</f>
        <v>8.56</v>
      </c>
      <c r="D8200" s="29">
        <f>VLOOKUP($J8197,ASBVs!$A$2:$AP$1041,15,FALSE)</f>
        <v>13.44</v>
      </c>
      <c r="E8200" s="29">
        <f>VLOOKUP($J8197,ASBVs!$A$2:$AP$1041,17,FALSE)</f>
        <v>1.1299999999999999</v>
      </c>
      <c r="F8200" s="29">
        <f>VLOOKUP($J8197,ASBVs!$A$2:$AP$1041,19,FALSE)</f>
        <v>2.15</v>
      </c>
      <c r="G8200" s="39">
        <f>VLOOKUP($J8197,ASBVs!$A$2:$AP$1041,41,FALSE)</f>
        <v>0.5</v>
      </c>
      <c r="H8200" s="39">
        <f>VLOOKUP($J8197,ASBVs!$A$2:$AP$1041,39,FALSE)</f>
        <v>0.31</v>
      </c>
      <c r="I8200" s="29">
        <f>VLOOKUP($J8197,ASBVs!$A$2:$AP$1041,21,FALSE)</f>
        <v>0.39</v>
      </c>
      <c r="J8200" s="39">
        <f>VLOOKUP($J8197,ASBVs!$A$2:$AP$1041,31,FALSE)</f>
        <v>0.35</v>
      </c>
    </row>
    <row r="8201" spans="2:10" ht="12.6" customHeight="1" x14ac:dyDescent="0.3">
      <c r="B8201" s="29">
        <f>VLOOKUP($J8197,ASBVs!$A$2:$AP$1041,12,FALSE)</f>
        <v>68</v>
      </c>
      <c r="C8201" s="29">
        <f>VLOOKUP($J8197,ASBVs!$A$2:$AP$1041,14,FALSE)</f>
        <v>71</v>
      </c>
      <c r="D8201" s="29">
        <f>VLOOKUP($J8197,ASBVs!$A$2:$AP$1041,16,FALSE)</f>
        <v>63</v>
      </c>
      <c r="E8201" s="29">
        <f>VLOOKUP($J8197,ASBVs!$A$2:$AP$1041,18,FALSE)</f>
        <v>67</v>
      </c>
      <c r="F8201" s="29">
        <f>VLOOKUP($J8197,ASBVs!$A$2:$AP$1041,20,FALSE)</f>
        <v>67</v>
      </c>
      <c r="G8201" s="29">
        <f>VLOOKUP($J8197,ASBVs!$A$2:$AP$1041,42,FALSE)</f>
        <v>59</v>
      </c>
      <c r="H8201" s="29">
        <f>VLOOKUP($J8197,ASBVs!$A$2:$AP$1041,40,FALSE)</f>
        <v>50</v>
      </c>
      <c r="I8201" s="29">
        <f>VLOOKUP($J8197,ASBVs!$A$2:$AP$1041,22,FALSE)</f>
        <v>62</v>
      </c>
      <c r="J8201" s="29">
        <f>VLOOKUP($J8197,ASBVs!$A$2:$AP$1041,32,FALSE)</f>
        <v>57</v>
      </c>
    </row>
    <row r="8202" spans="2:10" ht="12.6" customHeight="1" x14ac:dyDescent="0.3">
      <c r="B8202" s="31" t="s">
        <v>1089</v>
      </c>
      <c r="C8202" s="27" t="s">
        <v>1090</v>
      </c>
      <c r="D8202" s="27" t="s">
        <v>1091</v>
      </c>
      <c r="E8202" s="27" t="s">
        <v>8</v>
      </c>
      <c r="F8202" s="27" t="s">
        <v>6</v>
      </c>
      <c r="G8202" s="27" t="s">
        <v>7</v>
      </c>
      <c r="H8202" s="27" t="s">
        <v>2638</v>
      </c>
      <c r="I8202" s="85" t="s">
        <v>2700</v>
      </c>
      <c r="J8202" s="86"/>
    </row>
    <row r="8203" spans="2:10" ht="12.6" customHeight="1" x14ac:dyDescent="0.3">
      <c r="B8203" s="30">
        <f>VLOOKUP($J8197,ASBVs!$A$2:$AP$1041,33,FALSE)</f>
        <v>7.0000000000000007E-2</v>
      </c>
      <c r="C8203" s="30">
        <f>VLOOKUP($J8197,ASBVs!$A$2:$AP$1041,35,FALSE)</f>
        <v>0.25</v>
      </c>
      <c r="D8203" s="30">
        <f>VLOOKUP($J8197,ASBVs!$A$2:$AP$1041,37,FALSE)</f>
        <v>0.02</v>
      </c>
      <c r="E8203" s="32">
        <f>VLOOKUP($J8197,ASBVs!$A$2:$AP$1041,29,FALSE)</f>
        <v>3.55</v>
      </c>
      <c r="F8203" s="32">
        <f>VLOOKUP($J8197,ASBVs!$A$2:$AP$1041,23,FALSE)</f>
        <v>-0.05</v>
      </c>
      <c r="G8203" s="32">
        <f>VLOOKUP($J8197,ASBVs!$A$2:$AP$1041,25,FALSE)</f>
        <v>3.15</v>
      </c>
      <c r="H8203" s="32">
        <f>VLOOKUP($J8197,ASBVs!$A$2:$AP$1041,27,FALSE)</f>
        <v>2.0699999999999998</v>
      </c>
      <c r="I8203" s="86"/>
      <c r="J8203" s="86"/>
    </row>
    <row r="8204" spans="2:10" ht="12.6" customHeight="1" x14ac:dyDescent="0.3">
      <c r="B8204" s="33">
        <f>VLOOKUP($J8197,ASBVs!$A$2:$AP$1041,34,FALSE)</f>
        <v>44</v>
      </c>
      <c r="C8204" s="33">
        <f>VLOOKUP($J8197,ASBVs!$A$2:$AP$1041,36,FALSE)</f>
        <v>53</v>
      </c>
      <c r="D8204" s="33">
        <f>VLOOKUP($J8197,ASBVs!$A$2:$AP$1041,38,FALSE)</f>
        <v>37</v>
      </c>
      <c r="E8204" s="33">
        <f>VLOOKUP($J8197,ASBVs!$A$2:$AP$1041,30,FALSE)</f>
        <v>61</v>
      </c>
      <c r="F8204" s="33">
        <f>VLOOKUP($J8197,ASBVs!$A$2:$AP$1041,24,FALSE)</f>
        <v>50</v>
      </c>
      <c r="G8204" s="33">
        <f>VLOOKUP($J8197,ASBVs!$A$2:$AP$1041,26,FALSE)</f>
        <v>50</v>
      </c>
      <c r="H8204" s="33">
        <f>VLOOKUP($J8197,ASBVs!$A$2:$AP$1041,28,FALSE)</f>
        <v>54</v>
      </c>
      <c r="I8204" s="99">
        <f>VLOOKUP($J8197,ASBVs!$A$2:$AQ$1041,43,FALSE)</f>
        <v>8.9500000000000011</v>
      </c>
      <c r="J8204" s="79"/>
    </row>
    <row r="8205" spans="2:10" ht="12.6" customHeight="1" x14ac:dyDescent="0.3">
      <c r="B8205" s="87" t="s">
        <v>2695</v>
      </c>
      <c r="C8205" s="88"/>
      <c r="D8205" s="89" t="s">
        <v>2699</v>
      </c>
      <c r="E8205" s="90"/>
      <c r="F8205" s="91" t="str">
        <f>VLOOKUP($J8197,ASBVs!$A$2:$F$1041,6,FALSE)</f>
        <v xml:space="preserve">Young Gun </v>
      </c>
      <c r="G8205" s="34" t="s">
        <v>2669</v>
      </c>
      <c r="H8205" s="35" t="str">
        <f>VLOOKUP($J8197,ASBVs!$A$2:$AU$1041,46,FALSE)</f>
        <v>3</v>
      </c>
      <c r="I8205" s="34" t="s">
        <v>2670</v>
      </c>
      <c r="J8205" s="35" t="str">
        <f>VLOOKUP($J8197,ASBVs!$A$2:$AU$1041,47,FALSE)</f>
        <v>3</v>
      </c>
    </row>
    <row r="8206" spans="2:10" ht="12.6" customHeight="1" x14ac:dyDescent="0.3">
      <c r="B8206" s="93">
        <f>VLOOKUP($J8197,ASBVs!$A$2:$AS$1041,45,FALSE)</f>
        <v>129.63999999999999</v>
      </c>
      <c r="C8206" s="94"/>
      <c r="D8206" s="93">
        <f>VLOOKUP($J8197,ASBVs!$A$2:$AS$1041,44,FALSE)</f>
        <v>169.1</v>
      </c>
      <c r="E8206" s="94"/>
      <c r="F8206" s="92"/>
      <c r="G8206" s="34" t="s">
        <v>2671</v>
      </c>
      <c r="H8206" s="35" t="str">
        <f>VLOOKUP($J8197,ASBVs!$A$2:$AW$1041,48,FALSE)</f>
        <v>2</v>
      </c>
      <c r="I8206" s="34" t="s">
        <v>2672</v>
      </c>
      <c r="J8206" s="35">
        <f>VLOOKUP($J8197,ASBVs!$A$2:$AW$1041,49,FALSE)</f>
        <v>2</v>
      </c>
    </row>
    <row r="8207" spans="2:10" ht="12.6" customHeight="1" x14ac:dyDescent="0.3">
      <c r="B8207" s="36" t="s">
        <v>2696</v>
      </c>
      <c r="C8207" s="95" t="str">
        <f>VLOOKUP($J8197,ASBVs!$A$2:$E$1041,5,FALSE)</f>
        <v>Pen of 4 - Performance</v>
      </c>
      <c r="D8207" s="96"/>
      <c r="E8207" s="97" t="s">
        <v>2697</v>
      </c>
      <c r="F8207" s="98"/>
      <c r="G8207" s="74"/>
      <c r="H8207" s="75"/>
      <c r="I8207" s="37" t="s">
        <v>2698</v>
      </c>
      <c r="J8207" s="38"/>
    </row>
    <row r="8209" spans="2:10" ht="12.6" customHeight="1" x14ac:dyDescent="0.3">
      <c r="B8209" s="76" t="s">
        <v>2692</v>
      </c>
      <c r="C8209" s="77"/>
      <c r="D8209" s="20" t="str">
        <f>VLOOKUP($J8209,ASBVs!$A$2:$B$1041,2,FALSE)</f>
        <v>225645</v>
      </c>
      <c r="E8209" s="21"/>
      <c r="F8209" s="22" t="str">
        <f>VLOOKUP($J8209,ASBVs!$A$2:$J$1041,10,FALSE)</f>
        <v>Twin</v>
      </c>
      <c r="G8209" s="78" t="str">
        <f>VLOOKUP($J8209,ASBVs!$A$2:$AX$1041,50,FALSE)</f>
        <v>«««««</v>
      </c>
      <c r="H8209" s="79"/>
      <c r="I8209" s="23" t="s">
        <v>2693</v>
      </c>
      <c r="J8209" s="24" t="s">
        <v>2259</v>
      </c>
    </row>
    <row r="8210" spans="2:10" ht="12.6" customHeight="1" x14ac:dyDescent="0.3">
      <c r="B8210" s="25" t="s">
        <v>2694</v>
      </c>
      <c r="C8210" s="80" t="str">
        <f>VLOOKUP($J8209,ASBVs!$A$2:$H$1041,8,FALSE)</f>
        <v>193431</v>
      </c>
      <c r="D8210" s="80"/>
      <c r="E8210" s="81"/>
      <c r="F8210" s="26" t="s">
        <v>2639</v>
      </c>
      <c r="G8210" s="82">
        <f>VLOOKUP($J8209,ASBVs!$A$2:$I$1041,9,FALSE)</f>
        <v>44731</v>
      </c>
      <c r="H8210" s="83"/>
      <c r="I8210" s="83"/>
      <c r="J8210" s="84"/>
    </row>
    <row r="8211" spans="2:10" ht="12.6" customHeight="1" x14ac:dyDescent="0.3">
      <c r="B8211" s="27" t="s">
        <v>0</v>
      </c>
      <c r="C8211" s="28" t="s">
        <v>1</v>
      </c>
      <c r="D8211" s="28" t="s">
        <v>2</v>
      </c>
      <c r="E8211" s="28" t="s">
        <v>3</v>
      </c>
      <c r="F8211" s="27" t="s">
        <v>4</v>
      </c>
      <c r="G8211" s="28" t="s">
        <v>1093</v>
      </c>
      <c r="H8211" s="28" t="s">
        <v>1092</v>
      </c>
      <c r="I8211" s="28" t="s">
        <v>5</v>
      </c>
      <c r="J8211" s="28" t="s">
        <v>2652</v>
      </c>
    </row>
    <row r="8212" spans="2:10" ht="12.6" customHeight="1" x14ac:dyDescent="0.3">
      <c r="B8212" s="29">
        <f>VLOOKUP($J8209,ASBVs!$A$2:$AP$1041,11,FALSE)</f>
        <v>0.47</v>
      </c>
      <c r="C8212" s="29">
        <f>VLOOKUP($J8209,ASBVs!$A$2:$AP$1041,13,FALSE)</f>
        <v>8.67</v>
      </c>
      <c r="D8212" s="29">
        <f>VLOOKUP($J8209,ASBVs!$A$2:$AP$1041,15,FALSE)</f>
        <v>13.36</v>
      </c>
      <c r="E8212" s="29">
        <f>VLOOKUP($J8209,ASBVs!$A$2:$AP$1041,17,FALSE)</f>
        <v>0.64</v>
      </c>
      <c r="F8212" s="29">
        <f>VLOOKUP($J8209,ASBVs!$A$2:$AP$1041,19,FALSE)</f>
        <v>2.8</v>
      </c>
      <c r="G8212" s="39">
        <f>VLOOKUP($J8209,ASBVs!$A$2:$AP$1041,41,FALSE)</f>
        <v>0.32</v>
      </c>
      <c r="H8212" s="39">
        <f>VLOOKUP($J8209,ASBVs!$A$2:$AP$1041,39,FALSE)</f>
        <v>0.24</v>
      </c>
      <c r="I8212" s="29">
        <f>VLOOKUP($J8209,ASBVs!$A$2:$AP$1041,21,FALSE)</f>
        <v>0.43</v>
      </c>
      <c r="J8212" s="39">
        <f>VLOOKUP($J8209,ASBVs!$A$2:$AP$1041,31,FALSE)</f>
        <v>0.25</v>
      </c>
    </row>
    <row r="8213" spans="2:10" ht="12.6" customHeight="1" x14ac:dyDescent="0.3">
      <c r="B8213" s="29">
        <f>VLOOKUP($J8209,ASBVs!$A$2:$AP$1041,12,FALSE)</f>
        <v>65</v>
      </c>
      <c r="C8213" s="29">
        <f>VLOOKUP($J8209,ASBVs!$A$2:$AP$1041,14,FALSE)</f>
        <v>70</v>
      </c>
      <c r="D8213" s="29">
        <f>VLOOKUP($J8209,ASBVs!$A$2:$AP$1041,16,FALSE)</f>
        <v>59</v>
      </c>
      <c r="E8213" s="29">
        <f>VLOOKUP($J8209,ASBVs!$A$2:$AP$1041,18,FALSE)</f>
        <v>66</v>
      </c>
      <c r="F8213" s="29">
        <f>VLOOKUP($J8209,ASBVs!$A$2:$AP$1041,20,FALSE)</f>
        <v>66</v>
      </c>
      <c r="G8213" s="29">
        <f>VLOOKUP($J8209,ASBVs!$A$2:$AP$1041,42,FALSE)</f>
        <v>56</v>
      </c>
      <c r="H8213" s="29">
        <f>VLOOKUP($J8209,ASBVs!$A$2:$AP$1041,40,FALSE)</f>
        <v>47</v>
      </c>
      <c r="I8213" s="29">
        <f>VLOOKUP($J8209,ASBVs!$A$2:$AP$1041,22,FALSE)</f>
        <v>58</v>
      </c>
      <c r="J8213" s="29">
        <f>VLOOKUP($J8209,ASBVs!$A$2:$AP$1041,32,FALSE)</f>
        <v>54</v>
      </c>
    </row>
    <row r="8214" spans="2:10" ht="12.6" customHeight="1" x14ac:dyDescent="0.3">
      <c r="B8214" s="31" t="s">
        <v>1089</v>
      </c>
      <c r="C8214" s="27" t="s">
        <v>1090</v>
      </c>
      <c r="D8214" s="27" t="s">
        <v>1091</v>
      </c>
      <c r="E8214" s="27" t="s">
        <v>8</v>
      </c>
      <c r="F8214" s="27" t="s">
        <v>6</v>
      </c>
      <c r="G8214" s="27" t="s">
        <v>7</v>
      </c>
      <c r="H8214" s="27" t="s">
        <v>2638</v>
      </c>
      <c r="I8214" s="85" t="s">
        <v>2700</v>
      </c>
      <c r="J8214" s="86"/>
    </row>
    <row r="8215" spans="2:10" ht="12.6" customHeight="1" x14ac:dyDescent="0.3">
      <c r="B8215" s="30">
        <f>VLOOKUP($J8209,ASBVs!$A$2:$AP$1041,33,FALSE)</f>
        <v>7.0000000000000007E-2</v>
      </c>
      <c r="C8215" s="30">
        <f>VLOOKUP($J8209,ASBVs!$A$2:$AP$1041,35,FALSE)</f>
        <v>0.13</v>
      </c>
      <c r="D8215" s="30">
        <f>VLOOKUP($J8209,ASBVs!$A$2:$AP$1041,37,FALSE)</f>
        <v>0.02</v>
      </c>
      <c r="E8215" s="32">
        <f>VLOOKUP($J8209,ASBVs!$A$2:$AP$1041,29,FALSE)</f>
        <v>4.5</v>
      </c>
      <c r="F8215" s="32">
        <f>VLOOKUP($J8209,ASBVs!$A$2:$AP$1041,23,FALSE)</f>
        <v>-0.11</v>
      </c>
      <c r="G8215" s="32">
        <f>VLOOKUP($J8209,ASBVs!$A$2:$AP$1041,25,FALSE)</f>
        <v>3.44</v>
      </c>
      <c r="H8215" s="32">
        <f>VLOOKUP($J8209,ASBVs!$A$2:$AP$1041,27,FALSE)</f>
        <v>2.59</v>
      </c>
      <c r="I8215" s="86"/>
      <c r="J8215" s="86"/>
    </row>
    <row r="8216" spans="2:10" ht="12.6" customHeight="1" x14ac:dyDescent="0.3">
      <c r="B8216" s="33">
        <f>VLOOKUP($J8209,ASBVs!$A$2:$AP$1041,34,FALSE)</f>
        <v>42</v>
      </c>
      <c r="C8216" s="33">
        <f>VLOOKUP($J8209,ASBVs!$A$2:$AP$1041,36,FALSE)</f>
        <v>50</v>
      </c>
      <c r="D8216" s="33">
        <f>VLOOKUP($J8209,ASBVs!$A$2:$AP$1041,38,FALSE)</f>
        <v>36</v>
      </c>
      <c r="E8216" s="33">
        <f>VLOOKUP($J8209,ASBVs!$A$2:$AP$1041,30,FALSE)</f>
        <v>60</v>
      </c>
      <c r="F8216" s="33">
        <f>VLOOKUP($J8209,ASBVs!$A$2:$AP$1041,24,FALSE)</f>
        <v>49</v>
      </c>
      <c r="G8216" s="33">
        <f>VLOOKUP($J8209,ASBVs!$A$2:$AP$1041,26,FALSE)</f>
        <v>48</v>
      </c>
      <c r="H8216" s="33">
        <f>VLOOKUP($J8209,ASBVs!$A$2:$AP$1041,28,FALSE)</f>
        <v>52</v>
      </c>
      <c r="I8216" s="99">
        <f>VLOOKUP($J8209,ASBVs!$A$2:$AQ$1041,43,FALSE)</f>
        <v>9.1</v>
      </c>
      <c r="J8216" s="79"/>
    </row>
    <row r="8217" spans="2:10" ht="12.6" customHeight="1" x14ac:dyDescent="0.3">
      <c r="B8217" s="87" t="s">
        <v>2695</v>
      </c>
      <c r="C8217" s="88"/>
      <c r="D8217" s="89" t="s">
        <v>2699</v>
      </c>
      <c r="E8217" s="90"/>
      <c r="F8217" s="91" t="str">
        <f>VLOOKUP($J8209,ASBVs!$A$2:$F$1041,6,FALSE)</f>
        <v xml:space="preserve">Young Gun </v>
      </c>
      <c r="G8217" s="34" t="s">
        <v>2669</v>
      </c>
      <c r="H8217" s="35" t="str">
        <f>VLOOKUP($J8209,ASBVs!$A$2:$AU$1041,46,FALSE)</f>
        <v>2</v>
      </c>
      <c r="I8217" s="34" t="s">
        <v>2670</v>
      </c>
      <c r="J8217" s="35" t="str">
        <f>VLOOKUP($J8209,ASBVs!$A$2:$AU$1041,47,FALSE)</f>
        <v>1</v>
      </c>
    </row>
    <row r="8218" spans="2:10" ht="12.6" customHeight="1" x14ac:dyDescent="0.3">
      <c r="B8218" s="93">
        <f>VLOOKUP($J8209,ASBVs!$A$2:$AS$1041,45,FALSE)</f>
        <v>126.42</v>
      </c>
      <c r="C8218" s="94"/>
      <c r="D8218" s="93">
        <f>VLOOKUP($J8209,ASBVs!$A$2:$AS$1041,44,FALSE)</f>
        <v>166.52</v>
      </c>
      <c r="E8218" s="94"/>
      <c r="F8218" s="92"/>
      <c r="G8218" s="34" t="s">
        <v>2671</v>
      </c>
      <c r="H8218" s="35" t="str">
        <f>VLOOKUP($J8209,ASBVs!$A$2:$AW$1041,48,FALSE)</f>
        <v>2</v>
      </c>
      <c r="I8218" s="34" t="s">
        <v>2672</v>
      </c>
      <c r="J8218" s="35">
        <f>VLOOKUP($J8209,ASBVs!$A$2:$AW$1041,49,FALSE)</f>
        <v>3</v>
      </c>
    </row>
    <row r="8219" spans="2:10" ht="12.6" customHeight="1" x14ac:dyDescent="0.3">
      <c r="B8219" s="36" t="s">
        <v>2696</v>
      </c>
      <c r="C8219" s="95" t="str">
        <f>VLOOKUP($J8209,ASBVs!$A$2:$E$1041,5,FALSE)</f>
        <v>Pen of 4 - Performance</v>
      </c>
      <c r="D8219" s="96"/>
      <c r="E8219" s="97" t="s">
        <v>2697</v>
      </c>
      <c r="F8219" s="98"/>
      <c r="G8219" s="74"/>
      <c r="H8219" s="75"/>
      <c r="I8219" s="37" t="s">
        <v>2698</v>
      </c>
      <c r="J8219" s="38"/>
    </row>
    <row r="8221" spans="2:10" ht="12.6" customHeight="1" x14ac:dyDescent="0.3">
      <c r="B8221" s="76" t="s">
        <v>2692</v>
      </c>
      <c r="C8221" s="77"/>
      <c r="D8221" s="20" t="str">
        <f>VLOOKUP($J8221,ASBVs!$A$2:$B$1041,2,FALSE)</f>
        <v>225061</v>
      </c>
      <c r="E8221" s="21"/>
      <c r="F8221" s="22" t="str">
        <f>VLOOKUP($J8221,ASBVs!$A$2:$J$1041,10,FALSE)</f>
        <v>Twin</v>
      </c>
      <c r="G8221" s="78" t="str">
        <f>VLOOKUP($J8221,ASBVs!$A$2:$AX$1041,50,FALSE)</f>
        <v>«««««</v>
      </c>
      <c r="H8221" s="79"/>
      <c r="I8221" s="23" t="s">
        <v>2693</v>
      </c>
      <c r="J8221" s="24" t="s">
        <v>2260</v>
      </c>
    </row>
    <row r="8222" spans="2:10" ht="12.6" customHeight="1" x14ac:dyDescent="0.3">
      <c r="B8222" s="25" t="s">
        <v>2694</v>
      </c>
      <c r="C8222" s="80" t="str">
        <f>VLOOKUP($J8221,ASBVs!$A$2:$H$1041,8,FALSE)</f>
        <v>218959</v>
      </c>
      <c r="D8222" s="80"/>
      <c r="E8222" s="81"/>
      <c r="F8222" s="26" t="s">
        <v>2639</v>
      </c>
      <c r="G8222" s="82">
        <f>VLOOKUP($J8221,ASBVs!$A$2:$I$1041,9,FALSE)</f>
        <v>44717</v>
      </c>
      <c r="H8222" s="83"/>
      <c r="I8222" s="83"/>
      <c r="J8222" s="84"/>
    </row>
    <row r="8223" spans="2:10" ht="12.6" customHeight="1" x14ac:dyDescent="0.3">
      <c r="B8223" s="27" t="s">
        <v>0</v>
      </c>
      <c r="C8223" s="28" t="s">
        <v>1</v>
      </c>
      <c r="D8223" s="28" t="s">
        <v>2</v>
      </c>
      <c r="E8223" s="28" t="s">
        <v>3</v>
      </c>
      <c r="F8223" s="27" t="s">
        <v>4</v>
      </c>
      <c r="G8223" s="28" t="s">
        <v>1093</v>
      </c>
      <c r="H8223" s="28" t="s">
        <v>1092</v>
      </c>
      <c r="I8223" s="28" t="s">
        <v>5</v>
      </c>
      <c r="J8223" s="28" t="s">
        <v>2652</v>
      </c>
    </row>
    <row r="8224" spans="2:10" ht="12.6" customHeight="1" x14ac:dyDescent="0.3">
      <c r="B8224" s="29">
        <f>VLOOKUP($J8221,ASBVs!$A$2:$AP$1041,11,FALSE)</f>
        <v>0.33</v>
      </c>
      <c r="C8224" s="29">
        <f>VLOOKUP($J8221,ASBVs!$A$2:$AP$1041,13,FALSE)</f>
        <v>8.6</v>
      </c>
      <c r="D8224" s="29">
        <f>VLOOKUP($J8221,ASBVs!$A$2:$AP$1041,15,FALSE)</f>
        <v>15.66</v>
      </c>
      <c r="E8224" s="29">
        <f>VLOOKUP($J8221,ASBVs!$A$2:$AP$1041,17,FALSE)</f>
        <v>0.43</v>
      </c>
      <c r="F8224" s="29">
        <f>VLOOKUP($J8221,ASBVs!$A$2:$AP$1041,19,FALSE)</f>
        <v>1.97</v>
      </c>
      <c r="G8224" s="39">
        <f>VLOOKUP($J8221,ASBVs!$A$2:$AP$1041,41,FALSE)</f>
        <v>0.48</v>
      </c>
      <c r="H8224" s="39">
        <f>VLOOKUP($J8221,ASBVs!$A$2:$AP$1041,39,FALSE)</f>
        <v>0.27</v>
      </c>
      <c r="I8224" s="29">
        <f>VLOOKUP($J8221,ASBVs!$A$2:$AP$1041,21,FALSE)</f>
        <v>-0.03</v>
      </c>
      <c r="J8224" s="39">
        <f>VLOOKUP($J8221,ASBVs!$A$2:$AP$1041,31,FALSE)</f>
        <v>0.31</v>
      </c>
    </row>
    <row r="8225" spans="2:10" ht="12.6" customHeight="1" x14ac:dyDescent="0.3">
      <c r="B8225" s="29">
        <f>VLOOKUP($J8221,ASBVs!$A$2:$AP$1041,12,FALSE)</f>
        <v>65</v>
      </c>
      <c r="C8225" s="29">
        <f>VLOOKUP($J8221,ASBVs!$A$2:$AP$1041,14,FALSE)</f>
        <v>70</v>
      </c>
      <c r="D8225" s="29">
        <f>VLOOKUP($J8221,ASBVs!$A$2:$AP$1041,16,FALSE)</f>
        <v>59</v>
      </c>
      <c r="E8225" s="29">
        <f>VLOOKUP($J8221,ASBVs!$A$2:$AP$1041,18,FALSE)</f>
        <v>63</v>
      </c>
      <c r="F8225" s="29">
        <f>VLOOKUP($J8221,ASBVs!$A$2:$AP$1041,20,FALSE)</f>
        <v>64</v>
      </c>
      <c r="G8225" s="29">
        <f>VLOOKUP($J8221,ASBVs!$A$2:$AP$1041,42,FALSE)</f>
        <v>51</v>
      </c>
      <c r="H8225" s="29">
        <f>VLOOKUP($J8221,ASBVs!$A$2:$AP$1041,40,FALSE)</f>
        <v>44</v>
      </c>
      <c r="I8225" s="29">
        <f>VLOOKUP($J8221,ASBVs!$A$2:$AP$1041,22,FALSE)</f>
        <v>56</v>
      </c>
      <c r="J8225" s="29">
        <f>VLOOKUP($J8221,ASBVs!$A$2:$AP$1041,32,FALSE)</f>
        <v>49</v>
      </c>
    </row>
    <row r="8226" spans="2:10" ht="12.6" customHeight="1" x14ac:dyDescent="0.3">
      <c r="B8226" s="31" t="s">
        <v>1089</v>
      </c>
      <c r="C8226" s="27" t="s">
        <v>1090</v>
      </c>
      <c r="D8226" s="27" t="s">
        <v>1091</v>
      </c>
      <c r="E8226" s="27" t="s">
        <v>8</v>
      </c>
      <c r="F8226" s="27" t="s">
        <v>6</v>
      </c>
      <c r="G8226" s="27" t="s">
        <v>7</v>
      </c>
      <c r="H8226" s="27" t="s">
        <v>2638</v>
      </c>
      <c r="I8226" s="85" t="s">
        <v>2700</v>
      </c>
      <c r="J8226" s="86"/>
    </row>
    <row r="8227" spans="2:10" ht="12.6" customHeight="1" x14ac:dyDescent="0.3">
      <c r="B8227" s="30">
        <f>VLOOKUP($J8221,ASBVs!$A$2:$AP$1041,33,FALSE)</f>
        <v>0.04</v>
      </c>
      <c r="C8227" s="30">
        <f>VLOOKUP($J8221,ASBVs!$A$2:$AP$1041,35,FALSE)</f>
        <v>0.22</v>
      </c>
      <c r="D8227" s="30">
        <f>VLOOKUP($J8221,ASBVs!$A$2:$AP$1041,37,FALSE)</f>
        <v>0.03</v>
      </c>
      <c r="E8227" s="32">
        <f>VLOOKUP($J8221,ASBVs!$A$2:$AP$1041,29,FALSE)</f>
        <v>4.1100000000000003</v>
      </c>
      <c r="F8227" s="32">
        <f>VLOOKUP($J8221,ASBVs!$A$2:$AP$1041,23,FALSE)</f>
        <v>0.02</v>
      </c>
      <c r="G8227" s="32">
        <f>VLOOKUP($J8221,ASBVs!$A$2:$AP$1041,25,FALSE)</f>
        <v>3.15</v>
      </c>
      <c r="H8227" s="32">
        <f>VLOOKUP($J8221,ASBVs!$A$2:$AP$1041,27,FALSE)</f>
        <v>2.2599999999999998</v>
      </c>
      <c r="I8227" s="86"/>
      <c r="J8227" s="86"/>
    </row>
    <row r="8228" spans="2:10" ht="12.6" customHeight="1" x14ac:dyDescent="0.3">
      <c r="B8228" s="33">
        <f>VLOOKUP($J8221,ASBVs!$A$2:$AP$1041,34,FALSE)</f>
        <v>38</v>
      </c>
      <c r="C8228" s="33">
        <f>VLOOKUP($J8221,ASBVs!$A$2:$AP$1041,36,FALSE)</f>
        <v>47</v>
      </c>
      <c r="D8228" s="33">
        <f>VLOOKUP($J8221,ASBVs!$A$2:$AP$1041,38,FALSE)</f>
        <v>33</v>
      </c>
      <c r="E8228" s="33">
        <f>VLOOKUP($J8221,ASBVs!$A$2:$AP$1041,30,FALSE)</f>
        <v>59</v>
      </c>
      <c r="F8228" s="33">
        <f>VLOOKUP($J8221,ASBVs!$A$2:$AP$1041,24,FALSE)</f>
        <v>45</v>
      </c>
      <c r="G8228" s="33">
        <f>VLOOKUP($J8221,ASBVs!$A$2:$AP$1041,26,FALSE)</f>
        <v>44</v>
      </c>
      <c r="H8228" s="33">
        <f>VLOOKUP($J8221,ASBVs!$A$2:$AP$1041,28,FALSE)</f>
        <v>48</v>
      </c>
      <c r="I8228" s="99">
        <f>VLOOKUP($J8221,ASBVs!$A$2:$AQ$1041,43,FALSE)</f>
        <v>8.57</v>
      </c>
      <c r="J8228" s="79"/>
    </row>
    <row r="8229" spans="2:10" ht="12.6" customHeight="1" x14ac:dyDescent="0.3">
      <c r="B8229" s="87" t="s">
        <v>2695</v>
      </c>
      <c r="C8229" s="88"/>
      <c r="D8229" s="89" t="s">
        <v>2699</v>
      </c>
      <c r="E8229" s="90"/>
      <c r="F8229" s="91" t="str">
        <f>VLOOKUP($J8221,ASBVs!$A$2:$F$1041,6,FALSE)</f>
        <v xml:space="preserve">Young Gun </v>
      </c>
      <c r="G8229" s="34" t="s">
        <v>2669</v>
      </c>
      <c r="H8229" s="35" t="str">
        <f>VLOOKUP($J8221,ASBVs!$A$2:$AU$1041,46,FALSE)</f>
        <v>2</v>
      </c>
      <c r="I8229" s="34" t="s">
        <v>2670</v>
      </c>
      <c r="J8229" s="35" t="str">
        <f>VLOOKUP($J8221,ASBVs!$A$2:$AU$1041,47,FALSE)</f>
        <v>1</v>
      </c>
    </row>
    <row r="8230" spans="2:10" ht="12.6" customHeight="1" x14ac:dyDescent="0.3">
      <c r="B8230" s="93">
        <f>VLOOKUP($J8221,ASBVs!$A$2:$AS$1041,45,FALSE)</f>
        <v>126.42</v>
      </c>
      <c r="C8230" s="94"/>
      <c r="D8230" s="93">
        <f>VLOOKUP($J8221,ASBVs!$A$2:$AS$1041,44,FALSE)</f>
        <v>160.25</v>
      </c>
      <c r="E8230" s="94"/>
      <c r="F8230" s="92"/>
      <c r="G8230" s="34" t="s">
        <v>2671</v>
      </c>
      <c r="H8230" s="35" t="str">
        <f>VLOOKUP($J8221,ASBVs!$A$2:$AW$1041,48,FALSE)</f>
        <v>1</v>
      </c>
      <c r="I8230" s="34" t="s">
        <v>2672</v>
      </c>
      <c r="J8230" s="35">
        <f>VLOOKUP($J8221,ASBVs!$A$2:$AW$1041,49,FALSE)</f>
        <v>3</v>
      </c>
    </row>
    <row r="8231" spans="2:10" ht="12.6" customHeight="1" x14ac:dyDescent="0.3">
      <c r="B8231" s="36" t="s">
        <v>2696</v>
      </c>
      <c r="C8231" s="95" t="str">
        <f>VLOOKUP($J8221,ASBVs!$A$2:$E$1041,5,FALSE)</f>
        <v>Pen of 4 - Performance</v>
      </c>
      <c r="D8231" s="96"/>
      <c r="E8231" s="97" t="s">
        <v>2697</v>
      </c>
      <c r="F8231" s="98"/>
      <c r="G8231" s="74"/>
      <c r="H8231" s="75"/>
      <c r="I8231" s="37" t="s">
        <v>2698</v>
      </c>
      <c r="J8231" s="38"/>
    </row>
    <row r="8233" spans="2:10" ht="12.6" customHeight="1" x14ac:dyDescent="0.3">
      <c r="B8233" s="76" t="s">
        <v>2692</v>
      </c>
      <c r="C8233" s="77"/>
      <c r="D8233" s="20" t="str">
        <f>VLOOKUP($J8233,ASBVs!$A$2:$B$1041,2,FALSE)</f>
        <v>226318</v>
      </c>
      <c r="E8233" s="21"/>
      <c r="F8233" s="22" t="str">
        <f>VLOOKUP($J8233,ASBVs!$A$2:$J$1041,10,FALSE)</f>
        <v>Twin</v>
      </c>
      <c r="G8233" s="78" t="str">
        <f>VLOOKUP($J8233,ASBVs!$A$2:$AX$1041,50,FALSE)</f>
        <v xml:space="preserve"> </v>
      </c>
      <c r="H8233" s="79"/>
      <c r="I8233" s="23" t="s">
        <v>2693</v>
      </c>
      <c r="J8233" s="24" t="s">
        <v>2261</v>
      </c>
    </row>
    <row r="8234" spans="2:10" ht="12.6" customHeight="1" x14ac:dyDescent="0.3">
      <c r="B8234" s="25" t="s">
        <v>2694</v>
      </c>
      <c r="C8234" s="80" t="str">
        <f>VLOOKUP($J8233,ASBVs!$A$2:$H$1041,8,FALSE)</f>
        <v>202895</v>
      </c>
      <c r="D8234" s="80"/>
      <c r="E8234" s="81"/>
      <c r="F8234" s="26" t="s">
        <v>2639</v>
      </c>
      <c r="G8234" s="82">
        <f>VLOOKUP($J8233,ASBVs!$A$2:$I$1041,9,FALSE)</f>
        <v>44746</v>
      </c>
      <c r="H8234" s="83"/>
      <c r="I8234" s="83"/>
      <c r="J8234" s="84"/>
    </row>
    <row r="8235" spans="2:10" ht="12.6" customHeight="1" x14ac:dyDescent="0.3">
      <c r="B8235" s="27" t="s">
        <v>0</v>
      </c>
      <c r="C8235" s="28" t="s">
        <v>1</v>
      </c>
      <c r="D8235" s="28" t="s">
        <v>2</v>
      </c>
      <c r="E8235" s="28" t="s">
        <v>3</v>
      </c>
      <c r="F8235" s="27" t="s">
        <v>4</v>
      </c>
      <c r="G8235" s="28" t="s">
        <v>1093</v>
      </c>
      <c r="H8235" s="28" t="s">
        <v>1092</v>
      </c>
      <c r="I8235" s="28" t="s">
        <v>5</v>
      </c>
      <c r="J8235" s="28" t="s">
        <v>2652</v>
      </c>
    </row>
    <row r="8236" spans="2:10" ht="12.6" customHeight="1" x14ac:dyDescent="0.3">
      <c r="B8236" s="29">
        <f>VLOOKUP($J8233,ASBVs!$A$2:$AP$1041,11,FALSE)</f>
        <v>0.55000000000000004</v>
      </c>
      <c r="C8236" s="29">
        <f>VLOOKUP($J8233,ASBVs!$A$2:$AP$1041,13,FALSE)</f>
        <v>9.91</v>
      </c>
      <c r="D8236" s="29">
        <f>VLOOKUP($J8233,ASBVs!$A$2:$AP$1041,15,FALSE)</f>
        <v>13.95</v>
      </c>
      <c r="E8236" s="29">
        <f>VLOOKUP($J8233,ASBVs!$A$2:$AP$1041,17,FALSE)</f>
        <v>-0.62</v>
      </c>
      <c r="F8236" s="29">
        <f>VLOOKUP($J8233,ASBVs!$A$2:$AP$1041,19,FALSE)</f>
        <v>2.3199999999999998</v>
      </c>
      <c r="G8236" s="39">
        <f>VLOOKUP($J8233,ASBVs!$A$2:$AP$1041,41,FALSE)</f>
        <v>0.43</v>
      </c>
      <c r="H8236" s="39">
        <f>VLOOKUP($J8233,ASBVs!$A$2:$AP$1041,39,FALSE)</f>
        <v>0.22</v>
      </c>
      <c r="I8236" s="29">
        <f>VLOOKUP($J8233,ASBVs!$A$2:$AP$1041,21,FALSE)</f>
        <v>0.42</v>
      </c>
      <c r="J8236" s="39">
        <f>VLOOKUP($J8233,ASBVs!$A$2:$AP$1041,31,FALSE)</f>
        <v>0.26</v>
      </c>
    </row>
    <row r="8237" spans="2:10" ht="12.6" customHeight="1" x14ac:dyDescent="0.3">
      <c r="B8237" s="29">
        <f>VLOOKUP($J8233,ASBVs!$A$2:$AP$1041,12,FALSE)</f>
        <v>67</v>
      </c>
      <c r="C8237" s="29">
        <f>VLOOKUP($J8233,ASBVs!$A$2:$AP$1041,14,FALSE)</f>
        <v>70</v>
      </c>
      <c r="D8237" s="29">
        <f>VLOOKUP($J8233,ASBVs!$A$2:$AP$1041,16,FALSE)</f>
        <v>61</v>
      </c>
      <c r="E8237" s="29">
        <f>VLOOKUP($J8233,ASBVs!$A$2:$AP$1041,18,FALSE)</f>
        <v>66</v>
      </c>
      <c r="F8237" s="29">
        <f>VLOOKUP($J8233,ASBVs!$A$2:$AP$1041,20,FALSE)</f>
        <v>66</v>
      </c>
      <c r="G8237" s="29">
        <f>VLOOKUP($J8233,ASBVs!$A$2:$AP$1041,42,FALSE)</f>
        <v>60</v>
      </c>
      <c r="H8237" s="29">
        <f>VLOOKUP($J8233,ASBVs!$A$2:$AP$1041,40,FALSE)</f>
        <v>51</v>
      </c>
      <c r="I8237" s="29">
        <f>VLOOKUP($J8233,ASBVs!$A$2:$AP$1041,22,FALSE)</f>
        <v>62</v>
      </c>
      <c r="J8237" s="29">
        <f>VLOOKUP($J8233,ASBVs!$A$2:$AP$1041,32,FALSE)</f>
        <v>58</v>
      </c>
    </row>
    <row r="8238" spans="2:10" ht="12.6" customHeight="1" x14ac:dyDescent="0.3">
      <c r="B8238" s="31" t="s">
        <v>1089</v>
      </c>
      <c r="C8238" s="27" t="s">
        <v>1090</v>
      </c>
      <c r="D8238" s="27" t="s">
        <v>1091</v>
      </c>
      <c r="E8238" s="27" t="s">
        <v>8</v>
      </c>
      <c r="F8238" s="27" t="s">
        <v>6</v>
      </c>
      <c r="G8238" s="27" t="s">
        <v>7</v>
      </c>
      <c r="H8238" s="27" t="s">
        <v>2638</v>
      </c>
      <c r="I8238" s="85" t="s">
        <v>2700</v>
      </c>
      <c r="J8238" s="86"/>
    </row>
    <row r="8239" spans="2:10" ht="12.6" customHeight="1" x14ac:dyDescent="0.3">
      <c r="B8239" s="30">
        <f>VLOOKUP($J8233,ASBVs!$A$2:$AP$1041,33,FALSE)</f>
        <v>0.02</v>
      </c>
      <c r="C8239" s="30">
        <f>VLOOKUP($J8233,ASBVs!$A$2:$AP$1041,35,FALSE)</f>
        <v>0.2</v>
      </c>
      <c r="D8239" s="30">
        <f>VLOOKUP($J8233,ASBVs!$A$2:$AP$1041,37,FALSE)</f>
        <v>0.02</v>
      </c>
      <c r="E8239" s="32">
        <f>VLOOKUP($J8233,ASBVs!$A$2:$AP$1041,29,FALSE)</f>
        <v>6.31</v>
      </c>
      <c r="F8239" s="32">
        <f>VLOOKUP($J8233,ASBVs!$A$2:$AP$1041,23,FALSE)</f>
        <v>-0.52</v>
      </c>
      <c r="G8239" s="32">
        <f>VLOOKUP($J8233,ASBVs!$A$2:$AP$1041,25,FALSE)</f>
        <v>4.0999999999999996</v>
      </c>
      <c r="H8239" s="32">
        <f>VLOOKUP($J8233,ASBVs!$A$2:$AP$1041,27,FALSE)</f>
        <v>2.31</v>
      </c>
      <c r="I8239" s="86"/>
      <c r="J8239" s="86"/>
    </row>
    <row r="8240" spans="2:10" ht="12.6" customHeight="1" x14ac:dyDescent="0.3">
      <c r="B8240" s="33">
        <f>VLOOKUP($J8233,ASBVs!$A$2:$AP$1041,34,FALSE)</f>
        <v>45</v>
      </c>
      <c r="C8240" s="33">
        <f>VLOOKUP($J8233,ASBVs!$A$2:$AP$1041,36,FALSE)</f>
        <v>54</v>
      </c>
      <c r="D8240" s="33">
        <f>VLOOKUP($J8233,ASBVs!$A$2:$AP$1041,38,FALSE)</f>
        <v>38</v>
      </c>
      <c r="E8240" s="33">
        <f>VLOOKUP($J8233,ASBVs!$A$2:$AP$1041,30,FALSE)</f>
        <v>61</v>
      </c>
      <c r="F8240" s="33">
        <f>VLOOKUP($J8233,ASBVs!$A$2:$AP$1041,24,FALSE)</f>
        <v>51</v>
      </c>
      <c r="G8240" s="33">
        <f>VLOOKUP($J8233,ASBVs!$A$2:$AP$1041,26,FALSE)</f>
        <v>51</v>
      </c>
      <c r="H8240" s="33">
        <f>VLOOKUP($J8233,ASBVs!$A$2:$AP$1041,28,FALSE)</f>
        <v>54</v>
      </c>
      <c r="I8240" s="99">
        <f>VLOOKUP($J8233,ASBVs!$A$2:$AQ$1041,43,FALSE)</f>
        <v>10.33</v>
      </c>
      <c r="J8240" s="79"/>
    </row>
    <row r="8241" spans="2:10" ht="12.6" customHeight="1" x14ac:dyDescent="0.3">
      <c r="B8241" s="87" t="s">
        <v>2695</v>
      </c>
      <c r="C8241" s="88"/>
      <c r="D8241" s="89" t="s">
        <v>2699</v>
      </c>
      <c r="E8241" s="90"/>
      <c r="F8241" s="91" t="str">
        <f>VLOOKUP($J8233,ASBVs!$A$2:$F$1041,6,FALSE)</f>
        <v xml:space="preserve">Young Gun </v>
      </c>
      <c r="G8241" s="34" t="s">
        <v>2669</v>
      </c>
      <c r="H8241" s="35" t="str">
        <f>VLOOKUP($J8233,ASBVs!$A$2:$AU$1041,46,FALSE)</f>
        <v>1</v>
      </c>
      <c r="I8241" s="34" t="s">
        <v>2670</v>
      </c>
      <c r="J8241" s="35" t="str">
        <f>VLOOKUP($J8233,ASBVs!$A$2:$AU$1041,47,FALSE)</f>
        <v>1</v>
      </c>
    </row>
    <row r="8242" spans="2:10" ht="12.6" customHeight="1" x14ac:dyDescent="0.3">
      <c r="B8242" s="93">
        <f>VLOOKUP($J8233,ASBVs!$A$2:$AS$1041,45,FALSE)</f>
        <v>126.21</v>
      </c>
      <c r="C8242" s="94"/>
      <c r="D8242" s="93">
        <f>VLOOKUP($J8233,ASBVs!$A$2:$AS$1041,44,FALSE)</f>
        <v>169.71</v>
      </c>
      <c r="E8242" s="94"/>
      <c r="F8242" s="92"/>
      <c r="G8242" s="34" t="s">
        <v>2671</v>
      </c>
      <c r="H8242" s="35" t="str">
        <f>VLOOKUP($J8233,ASBVs!$A$2:$AW$1041,48,FALSE)</f>
        <v>2</v>
      </c>
      <c r="I8242" s="34" t="s">
        <v>2672</v>
      </c>
      <c r="J8242" s="35">
        <f>VLOOKUP($J8233,ASBVs!$A$2:$AW$1041,49,FALSE)</f>
        <v>3</v>
      </c>
    </row>
    <row r="8243" spans="2:10" ht="12.6" customHeight="1" x14ac:dyDescent="0.3">
      <c r="B8243" s="36" t="s">
        <v>2696</v>
      </c>
      <c r="C8243" s="95" t="str">
        <f>VLOOKUP($J8233,ASBVs!$A$2:$E$1041,5,FALSE)</f>
        <v>Pen of 4 - Performance</v>
      </c>
      <c r="D8243" s="96"/>
      <c r="E8243" s="97" t="s">
        <v>2697</v>
      </c>
      <c r="F8243" s="98"/>
      <c r="G8243" s="74"/>
      <c r="H8243" s="75"/>
      <c r="I8243" s="37" t="s">
        <v>2698</v>
      </c>
      <c r="J8243" s="38"/>
    </row>
    <row r="8245" spans="2:10" ht="12.6" customHeight="1" x14ac:dyDescent="0.3">
      <c r="B8245" s="76" t="s">
        <v>2692</v>
      </c>
      <c r="C8245" s="77"/>
      <c r="D8245" s="20" t="str">
        <f>VLOOKUP($J8245,ASBVs!$A$2:$B$1041,2,FALSE)</f>
        <v>226024</v>
      </c>
      <c r="E8245" s="21"/>
      <c r="F8245" s="22" t="str">
        <f>VLOOKUP($J8245,ASBVs!$A$2:$J$1041,10,FALSE)</f>
        <v>Twin</v>
      </c>
      <c r="G8245" s="78" t="str">
        <f>VLOOKUP($J8245,ASBVs!$A$2:$AX$1041,50,FALSE)</f>
        <v xml:space="preserve"> </v>
      </c>
      <c r="H8245" s="79"/>
      <c r="I8245" s="23" t="s">
        <v>2693</v>
      </c>
      <c r="J8245" s="24" t="s">
        <v>2262</v>
      </c>
    </row>
    <row r="8246" spans="2:10" ht="12.6" customHeight="1" x14ac:dyDescent="0.3">
      <c r="B8246" s="25" t="s">
        <v>2694</v>
      </c>
      <c r="C8246" s="80" t="str">
        <f>VLOOKUP($J8245,ASBVs!$A$2:$H$1041,8,FALSE)</f>
        <v>218946</v>
      </c>
      <c r="D8246" s="80"/>
      <c r="E8246" s="81"/>
      <c r="F8246" s="26" t="s">
        <v>2639</v>
      </c>
      <c r="G8246" s="82">
        <f>VLOOKUP($J8245,ASBVs!$A$2:$I$1041,9,FALSE)</f>
        <v>44737</v>
      </c>
      <c r="H8246" s="83"/>
      <c r="I8246" s="83"/>
      <c r="J8246" s="84"/>
    </row>
    <row r="8247" spans="2:10" ht="12.6" customHeight="1" x14ac:dyDescent="0.3">
      <c r="B8247" s="27" t="s">
        <v>0</v>
      </c>
      <c r="C8247" s="28" t="s">
        <v>1</v>
      </c>
      <c r="D8247" s="28" t="s">
        <v>2</v>
      </c>
      <c r="E8247" s="28" t="s">
        <v>3</v>
      </c>
      <c r="F8247" s="27" t="s">
        <v>4</v>
      </c>
      <c r="G8247" s="28" t="s">
        <v>1093</v>
      </c>
      <c r="H8247" s="28" t="s">
        <v>1092</v>
      </c>
      <c r="I8247" s="28" t="s">
        <v>5</v>
      </c>
      <c r="J8247" s="28" t="s">
        <v>2652</v>
      </c>
    </row>
    <row r="8248" spans="2:10" ht="12.6" customHeight="1" x14ac:dyDescent="0.3">
      <c r="B8248" s="29">
        <f>VLOOKUP($J8245,ASBVs!$A$2:$AP$1041,11,FALSE)</f>
        <v>0.39</v>
      </c>
      <c r="C8248" s="29">
        <f>VLOOKUP($J8245,ASBVs!$A$2:$AP$1041,13,FALSE)</f>
        <v>8.56</v>
      </c>
      <c r="D8248" s="29">
        <f>VLOOKUP($J8245,ASBVs!$A$2:$AP$1041,15,FALSE)</f>
        <v>12.49</v>
      </c>
      <c r="E8248" s="29">
        <f>VLOOKUP($J8245,ASBVs!$A$2:$AP$1041,17,FALSE)</f>
        <v>-1.1599999999999999</v>
      </c>
      <c r="F8248" s="29">
        <f>VLOOKUP($J8245,ASBVs!$A$2:$AP$1041,19,FALSE)</f>
        <v>1.44</v>
      </c>
      <c r="G8248" s="39">
        <f>VLOOKUP($J8245,ASBVs!$A$2:$AP$1041,41,FALSE)</f>
        <v>0.51</v>
      </c>
      <c r="H8248" s="39">
        <f>VLOOKUP($J8245,ASBVs!$A$2:$AP$1041,39,FALSE)</f>
        <v>0.25</v>
      </c>
      <c r="I8248" s="29">
        <f>VLOOKUP($J8245,ASBVs!$A$2:$AP$1041,21,FALSE)</f>
        <v>0.78</v>
      </c>
      <c r="J8248" s="39">
        <f>VLOOKUP($J8245,ASBVs!$A$2:$AP$1041,31,FALSE)</f>
        <v>0.32</v>
      </c>
    </row>
    <row r="8249" spans="2:10" ht="12.6" customHeight="1" x14ac:dyDescent="0.3">
      <c r="B8249" s="29">
        <f>VLOOKUP($J8245,ASBVs!$A$2:$AP$1041,12,FALSE)</f>
        <v>67</v>
      </c>
      <c r="C8249" s="29">
        <f>VLOOKUP($J8245,ASBVs!$A$2:$AP$1041,14,FALSE)</f>
        <v>70</v>
      </c>
      <c r="D8249" s="29">
        <f>VLOOKUP($J8245,ASBVs!$A$2:$AP$1041,16,FALSE)</f>
        <v>61</v>
      </c>
      <c r="E8249" s="29">
        <f>VLOOKUP($J8245,ASBVs!$A$2:$AP$1041,18,FALSE)</f>
        <v>64</v>
      </c>
      <c r="F8249" s="29">
        <f>VLOOKUP($J8245,ASBVs!$A$2:$AP$1041,20,FALSE)</f>
        <v>64</v>
      </c>
      <c r="G8249" s="29">
        <f>VLOOKUP($J8245,ASBVs!$A$2:$AP$1041,42,FALSE)</f>
        <v>54</v>
      </c>
      <c r="H8249" s="29">
        <f>VLOOKUP($J8245,ASBVs!$A$2:$AP$1041,40,FALSE)</f>
        <v>47</v>
      </c>
      <c r="I8249" s="29">
        <f>VLOOKUP($J8245,ASBVs!$A$2:$AP$1041,22,FALSE)</f>
        <v>58</v>
      </c>
      <c r="J8249" s="29">
        <f>VLOOKUP($J8245,ASBVs!$A$2:$AP$1041,32,FALSE)</f>
        <v>52</v>
      </c>
    </row>
    <row r="8250" spans="2:10" ht="12.6" customHeight="1" x14ac:dyDescent="0.3">
      <c r="B8250" s="31" t="s">
        <v>1089</v>
      </c>
      <c r="C8250" s="27" t="s">
        <v>1090</v>
      </c>
      <c r="D8250" s="27" t="s">
        <v>1091</v>
      </c>
      <c r="E8250" s="27" t="s">
        <v>8</v>
      </c>
      <c r="F8250" s="27" t="s">
        <v>6</v>
      </c>
      <c r="G8250" s="27" t="s">
        <v>7</v>
      </c>
      <c r="H8250" s="27" t="s">
        <v>2638</v>
      </c>
      <c r="I8250" s="85" t="s">
        <v>2700</v>
      </c>
      <c r="J8250" s="86"/>
    </row>
    <row r="8251" spans="2:10" ht="12.6" customHeight="1" x14ac:dyDescent="0.3">
      <c r="B8251" s="30">
        <f>VLOOKUP($J8245,ASBVs!$A$2:$AP$1041,33,FALSE)</f>
        <v>0.02</v>
      </c>
      <c r="C8251" s="30">
        <f>VLOOKUP($J8245,ASBVs!$A$2:$AP$1041,35,FALSE)</f>
        <v>0.25</v>
      </c>
      <c r="D8251" s="30">
        <f>VLOOKUP($J8245,ASBVs!$A$2:$AP$1041,37,FALSE)</f>
        <v>0.03</v>
      </c>
      <c r="E8251" s="32">
        <f>VLOOKUP($J8245,ASBVs!$A$2:$AP$1041,29,FALSE)</f>
        <v>5.86</v>
      </c>
      <c r="F8251" s="32">
        <f>VLOOKUP($J8245,ASBVs!$A$2:$AP$1041,23,FALSE)</f>
        <v>-0.53</v>
      </c>
      <c r="G8251" s="32">
        <f>VLOOKUP($J8245,ASBVs!$A$2:$AP$1041,25,FALSE)</f>
        <v>6.4</v>
      </c>
      <c r="H8251" s="32">
        <f>VLOOKUP($J8245,ASBVs!$A$2:$AP$1041,27,FALSE)</f>
        <v>1.51</v>
      </c>
      <c r="I8251" s="86"/>
      <c r="J8251" s="86"/>
    </row>
    <row r="8252" spans="2:10" ht="12.6" customHeight="1" x14ac:dyDescent="0.3">
      <c r="B8252" s="33">
        <f>VLOOKUP($J8245,ASBVs!$A$2:$AP$1041,34,FALSE)</f>
        <v>41</v>
      </c>
      <c r="C8252" s="33">
        <f>VLOOKUP($J8245,ASBVs!$A$2:$AP$1041,36,FALSE)</f>
        <v>50</v>
      </c>
      <c r="D8252" s="33">
        <f>VLOOKUP($J8245,ASBVs!$A$2:$AP$1041,38,FALSE)</f>
        <v>35</v>
      </c>
      <c r="E8252" s="33">
        <f>VLOOKUP($J8245,ASBVs!$A$2:$AP$1041,30,FALSE)</f>
        <v>59</v>
      </c>
      <c r="F8252" s="33">
        <f>VLOOKUP($J8245,ASBVs!$A$2:$AP$1041,24,FALSE)</f>
        <v>48</v>
      </c>
      <c r="G8252" s="33">
        <f>VLOOKUP($J8245,ASBVs!$A$2:$AP$1041,26,FALSE)</f>
        <v>47</v>
      </c>
      <c r="H8252" s="33">
        <f>VLOOKUP($J8245,ASBVs!$A$2:$AP$1041,28,FALSE)</f>
        <v>51</v>
      </c>
      <c r="I8252" s="99">
        <f>VLOOKUP($J8245,ASBVs!$A$2:$AQ$1041,43,FALSE)</f>
        <v>9.34</v>
      </c>
      <c r="J8252" s="79"/>
    </row>
    <row r="8253" spans="2:10" ht="12.6" customHeight="1" x14ac:dyDescent="0.3">
      <c r="B8253" s="87" t="s">
        <v>2695</v>
      </c>
      <c r="C8253" s="88"/>
      <c r="D8253" s="89" t="s">
        <v>2699</v>
      </c>
      <c r="E8253" s="90"/>
      <c r="F8253" s="91" t="str">
        <f>VLOOKUP($J8245,ASBVs!$A$2:$F$1041,6,FALSE)</f>
        <v xml:space="preserve">Young Gun </v>
      </c>
      <c r="G8253" s="34" t="s">
        <v>2669</v>
      </c>
      <c r="H8253" s="35" t="str">
        <f>VLOOKUP($J8245,ASBVs!$A$2:$AU$1041,46,FALSE)</f>
        <v>2</v>
      </c>
      <c r="I8253" s="34" t="s">
        <v>2670</v>
      </c>
      <c r="J8253" s="35" t="str">
        <f>VLOOKUP($J8245,ASBVs!$A$2:$AU$1041,47,FALSE)</f>
        <v>1</v>
      </c>
    </row>
    <row r="8254" spans="2:10" ht="12.6" customHeight="1" x14ac:dyDescent="0.3">
      <c r="B8254" s="93">
        <f>VLOOKUP($J8245,ASBVs!$A$2:$AS$1041,45,FALSE)</f>
        <v>126.07</v>
      </c>
      <c r="C8254" s="94"/>
      <c r="D8254" s="93">
        <f>VLOOKUP($J8245,ASBVs!$A$2:$AS$1041,44,FALSE)</f>
        <v>160.88999999999999</v>
      </c>
      <c r="E8254" s="94"/>
      <c r="F8254" s="92"/>
      <c r="G8254" s="34" t="s">
        <v>2671</v>
      </c>
      <c r="H8254" s="35" t="str">
        <f>VLOOKUP($J8245,ASBVs!$A$2:$AW$1041,48,FALSE)</f>
        <v>1</v>
      </c>
      <c r="I8254" s="34" t="s">
        <v>2672</v>
      </c>
      <c r="J8254" s="35">
        <f>VLOOKUP($J8245,ASBVs!$A$2:$AW$1041,49,FALSE)</f>
        <v>3</v>
      </c>
    </row>
    <row r="8255" spans="2:10" ht="12.6" customHeight="1" x14ac:dyDescent="0.3">
      <c r="B8255" s="36" t="s">
        <v>2696</v>
      </c>
      <c r="C8255" s="95" t="str">
        <f>VLOOKUP($J8245,ASBVs!$A$2:$E$1041,5,FALSE)</f>
        <v>Pen of 4 - Performance</v>
      </c>
      <c r="D8255" s="96"/>
      <c r="E8255" s="97" t="s">
        <v>2697</v>
      </c>
      <c r="F8255" s="98"/>
      <c r="G8255" s="74"/>
      <c r="H8255" s="75"/>
      <c r="I8255" s="37" t="s">
        <v>2698</v>
      </c>
      <c r="J8255" s="38"/>
    </row>
    <row r="8257" spans="2:10" ht="12.6" customHeight="1" x14ac:dyDescent="0.3">
      <c r="B8257" s="76" t="s">
        <v>2692</v>
      </c>
      <c r="C8257" s="77"/>
      <c r="D8257" s="20" t="str">
        <f>VLOOKUP($J8257,ASBVs!$A$2:$B$1041,2,FALSE)</f>
        <v>225780</v>
      </c>
      <c r="E8257" s="21"/>
      <c r="F8257" s="22" t="str">
        <f>VLOOKUP($J8257,ASBVs!$A$2:$J$1041,10,FALSE)</f>
        <v>Twin</v>
      </c>
      <c r="G8257" s="78" t="str">
        <f>VLOOKUP($J8257,ASBVs!$A$2:$AX$1041,50,FALSE)</f>
        <v>«««««</v>
      </c>
      <c r="H8257" s="79"/>
      <c r="I8257" s="23" t="s">
        <v>2693</v>
      </c>
      <c r="J8257" s="24" t="s">
        <v>2263</v>
      </c>
    </row>
    <row r="8258" spans="2:10" ht="12.6" customHeight="1" x14ac:dyDescent="0.3">
      <c r="B8258" s="25" t="s">
        <v>2694</v>
      </c>
      <c r="C8258" s="80" t="str">
        <f>VLOOKUP($J8257,ASBVs!$A$2:$H$1041,8,FALSE)</f>
        <v>207279</v>
      </c>
      <c r="D8258" s="80"/>
      <c r="E8258" s="81"/>
      <c r="F8258" s="26" t="s">
        <v>2639</v>
      </c>
      <c r="G8258" s="82">
        <f>VLOOKUP($J8257,ASBVs!$A$2:$I$1041,9,FALSE)</f>
        <v>44730</v>
      </c>
      <c r="H8258" s="83"/>
      <c r="I8258" s="83"/>
      <c r="J8258" s="84"/>
    </row>
    <row r="8259" spans="2:10" ht="12.6" customHeight="1" x14ac:dyDescent="0.3">
      <c r="B8259" s="27" t="s">
        <v>0</v>
      </c>
      <c r="C8259" s="28" t="s">
        <v>1</v>
      </c>
      <c r="D8259" s="28" t="s">
        <v>2</v>
      </c>
      <c r="E8259" s="28" t="s">
        <v>3</v>
      </c>
      <c r="F8259" s="27" t="s">
        <v>4</v>
      </c>
      <c r="G8259" s="28" t="s">
        <v>1093</v>
      </c>
      <c r="H8259" s="28" t="s">
        <v>1092</v>
      </c>
      <c r="I8259" s="28" t="s">
        <v>5</v>
      </c>
      <c r="J8259" s="28" t="s">
        <v>2652</v>
      </c>
    </row>
    <row r="8260" spans="2:10" ht="12.6" customHeight="1" x14ac:dyDescent="0.3">
      <c r="B8260" s="29">
        <f>VLOOKUP($J8257,ASBVs!$A$2:$AP$1041,11,FALSE)</f>
        <v>0.42</v>
      </c>
      <c r="C8260" s="29">
        <f>VLOOKUP($J8257,ASBVs!$A$2:$AP$1041,13,FALSE)</f>
        <v>7.67</v>
      </c>
      <c r="D8260" s="29">
        <f>VLOOKUP($J8257,ASBVs!$A$2:$AP$1041,15,FALSE)</f>
        <v>11.25</v>
      </c>
      <c r="E8260" s="29">
        <f>VLOOKUP($J8257,ASBVs!$A$2:$AP$1041,17,FALSE)</f>
        <v>0.9</v>
      </c>
      <c r="F8260" s="29">
        <f>VLOOKUP($J8257,ASBVs!$A$2:$AP$1041,19,FALSE)</f>
        <v>1.72</v>
      </c>
      <c r="G8260" s="39">
        <f>VLOOKUP($J8257,ASBVs!$A$2:$AP$1041,41,FALSE)</f>
        <v>0.52</v>
      </c>
      <c r="H8260" s="39">
        <f>VLOOKUP($J8257,ASBVs!$A$2:$AP$1041,39,FALSE)</f>
        <v>0.26</v>
      </c>
      <c r="I8260" s="29">
        <f>VLOOKUP($J8257,ASBVs!$A$2:$AP$1041,21,FALSE)</f>
        <v>0.38</v>
      </c>
      <c r="J8260" s="39">
        <f>VLOOKUP($J8257,ASBVs!$A$2:$AP$1041,31,FALSE)</f>
        <v>0.33</v>
      </c>
    </row>
    <row r="8261" spans="2:10" ht="12.6" customHeight="1" x14ac:dyDescent="0.3">
      <c r="B8261" s="29">
        <f>VLOOKUP($J8257,ASBVs!$A$2:$AP$1041,12,FALSE)</f>
        <v>66</v>
      </c>
      <c r="C8261" s="29">
        <f>VLOOKUP($J8257,ASBVs!$A$2:$AP$1041,14,FALSE)</f>
        <v>70</v>
      </c>
      <c r="D8261" s="29">
        <f>VLOOKUP($J8257,ASBVs!$A$2:$AP$1041,16,FALSE)</f>
        <v>60</v>
      </c>
      <c r="E8261" s="29">
        <f>VLOOKUP($J8257,ASBVs!$A$2:$AP$1041,18,FALSE)</f>
        <v>66</v>
      </c>
      <c r="F8261" s="29">
        <f>VLOOKUP($J8257,ASBVs!$A$2:$AP$1041,20,FALSE)</f>
        <v>66</v>
      </c>
      <c r="G8261" s="29">
        <f>VLOOKUP($J8257,ASBVs!$A$2:$AP$1041,42,FALSE)</f>
        <v>58</v>
      </c>
      <c r="H8261" s="29">
        <f>VLOOKUP($J8257,ASBVs!$A$2:$AP$1041,40,FALSE)</f>
        <v>49</v>
      </c>
      <c r="I8261" s="29">
        <f>VLOOKUP($J8257,ASBVs!$A$2:$AP$1041,22,FALSE)</f>
        <v>57</v>
      </c>
      <c r="J8261" s="29">
        <f>VLOOKUP($J8257,ASBVs!$A$2:$AP$1041,32,FALSE)</f>
        <v>56</v>
      </c>
    </row>
    <row r="8262" spans="2:10" ht="12.6" customHeight="1" x14ac:dyDescent="0.3">
      <c r="B8262" s="31" t="s">
        <v>1089</v>
      </c>
      <c r="C8262" s="27" t="s">
        <v>1090</v>
      </c>
      <c r="D8262" s="27" t="s">
        <v>1091</v>
      </c>
      <c r="E8262" s="27" t="s">
        <v>8</v>
      </c>
      <c r="F8262" s="27" t="s">
        <v>6</v>
      </c>
      <c r="G8262" s="27" t="s">
        <v>7</v>
      </c>
      <c r="H8262" s="27" t="s">
        <v>2638</v>
      </c>
      <c r="I8262" s="85" t="s">
        <v>2700</v>
      </c>
      <c r="J8262" s="86"/>
    </row>
    <row r="8263" spans="2:10" ht="12.6" customHeight="1" x14ac:dyDescent="0.3">
      <c r="B8263" s="30">
        <f>VLOOKUP($J8257,ASBVs!$A$2:$AP$1041,33,FALSE)</f>
        <v>0.03</v>
      </c>
      <c r="C8263" s="30">
        <f>VLOOKUP($J8257,ASBVs!$A$2:$AP$1041,35,FALSE)</f>
        <v>0.27</v>
      </c>
      <c r="D8263" s="30">
        <f>VLOOKUP($J8257,ASBVs!$A$2:$AP$1041,37,FALSE)</f>
        <v>0.01</v>
      </c>
      <c r="E8263" s="32">
        <f>VLOOKUP($J8257,ASBVs!$A$2:$AP$1041,29,FALSE)</f>
        <v>3.31</v>
      </c>
      <c r="F8263" s="32">
        <f>VLOOKUP($J8257,ASBVs!$A$2:$AP$1041,23,FALSE)</f>
        <v>7.0000000000000007E-2</v>
      </c>
      <c r="G8263" s="32">
        <f>VLOOKUP($J8257,ASBVs!$A$2:$AP$1041,25,FALSE)</f>
        <v>3.02</v>
      </c>
      <c r="H8263" s="32">
        <f>VLOOKUP($J8257,ASBVs!$A$2:$AP$1041,27,FALSE)</f>
        <v>2</v>
      </c>
      <c r="I8263" s="86"/>
      <c r="J8263" s="86"/>
    </row>
    <row r="8264" spans="2:10" ht="12.6" customHeight="1" x14ac:dyDescent="0.3">
      <c r="B8264" s="33">
        <f>VLOOKUP($J8257,ASBVs!$A$2:$AP$1041,34,FALSE)</f>
        <v>44</v>
      </c>
      <c r="C8264" s="33">
        <f>VLOOKUP($J8257,ASBVs!$A$2:$AP$1041,36,FALSE)</f>
        <v>52</v>
      </c>
      <c r="D8264" s="33">
        <f>VLOOKUP($J8257,ASBVs!$A$2:$AP$1041,38,FALSE)</f>
        <v>37</v>
      </c>
      <c r="E8264" s="33">
        <f>VLOOKUP($J8257,ASBVs!$A$2:$AP$1041,30,FALSE)</f>
        <v>61</v>
      </c>
      <c r="F8264" s="33">
        <f>VLOOKUP($J8257,ASBVs!$A$2:$AP$1041,24,FALSE)</f>
        <v>50</v>
      </c>
      <c r="G8264" s="33">
        <f>VLOOKUP($J8257,ASBVs!$A$2:$AP$1041,26,FALSE)</f>
        <v>50</v>
      </c>
      <c r="H8264" s="33">
        <f>VLOOKUP($J8257,ASBVs!$A$2:$AP$1041,28,FALSE)</f>
        <v>53</v>
      </c>
      <c r="I8264" s="99">
        <f>VLOOKUP($J8257,ASBVs!$A$2:$AQ$1041,43,FALSE)</f>
        <v>8.0500000000000007</v>
      </c>
      <c r="J8264" s="79"/>
    </row>
    <row r="8265" spans="2:10" ht="12.6" customHeight="1" x14ac:dyDescent="0.3">
      <c r="B8265" s="87" t="s">
        <v>2695</v>
      </c>
      <c r="C8265" s="88"/>
      <c r="D8265" s="89" t="s">
        <v>2699</v>
      </c>
      <c r="E8265" s="90"/>
      <c r="F8265" s="91" t="str">
        <f>VLOOKUP($J8257,ASBVs!$A$2:$F$1041,6,FALSE)</f>
        <v xml:space="preserve">Young Gun </v>
      </c>
      <c r="G8265" s="34" t="s">
        <v>2669</v>
      </c>
      <c r="H8265" s="35" t="str">
        <f>VLOOKUP($J8257,ASBVs!$A$2:$AU$1041,46,FALSE)</f>
        <v>2</v>
      </c>
      <c r="I8265" s="34" t="s">
        <v>2670</v>
      </c>
      <c r="J8265" s="35" t="str">
        <f>VLOOKUP($J8257,ASBVs!$A$2:$AU$1041,47,FALSE)</f>
        <v>2</v>
      </c>
    </row>
    <row r="8266" spans="2:10" ht="12.6" customHeight="1" x14ac:dyDescent="0.3">
      <c r="B8266" s="93">
        <f>VLOOKUP($J8257,ASBVs!$A$2:$AS$1041,45,FALSE)</f>
        <v>128.30000000000001</v>
      </c>
      <c r="C8266" s="94"/>
      <c r="D8266" s="93">
        <f>VLOOKUP($J8257,ASBVs!$A$2:$AS$1041,44,FALSE)</f>
        <v>165.83</v>
      </c>
      <c r="E8266" s="94"/>
      <c r="F8266" s="92"/>
      <c r="G8266" s="34" t="s">
        <v>2671</v>
      </c>
      <c r="H8266" s="35" t="str">
        <f>VLOOKUP($J8257,ASBVs!$A$2:$AW$1041,48,FALSE)</f>
        <v>2</v>
      </c>
      <c r="I8266" s="34" t="s">
        <v>2672</v>
      </c>
      <c r="J8266" s="35">
        <f>VLOOKUP($J8257,ASBVs!$A$2:$AW$1041,49,FALSE)</f>
        <v>3</v>
      </c>
    </row>
    <row r="8267" spans="2:10" ht="12.6" customHeight="1" x14ac:dyDescent="0.3">
      <c r="B8267" s="36" t="s">
        <v>2696</v>
      </c>
      <c r="C8267" s="95" t="str">
        <f>VLOOKUP($J8257,ASBVs!$A$2:$E$1041,5,FALSE)</f>
        <v>Pen of 4 - Performance</v>
      </c>
      <c r="D8267" s="96"/>
      <c r="E8267" s="97" t="s">
        <v>2697</v>
      </c>
      <c r="F8267" s="98"/>
      <c r="G8267" s="74"/>
      <c r="H8267" s="75"/>
      <c r="I8267" s="37" t="s">
        <v>2698</v>
      </c>
      <c r="J8267" s="38"/>
    </row>
    <row r="8269" spans="2:10" ht="12.6" customHeight="1" x14ac:dyDescent="0.3">
      <c r="B8269" s="76" t="s">
        <v>2692</v>
      </c>
      <c r="C8269" s="77"/>
      <c r="D8269" s="20" t="str">
        <f>VLOOKUP($J8269,ASBVs!$A$2:$B$1041,2,FALSE)</f>
        <v>225810</v>
      </c>
      <c r="E8269" s="21"/>
      <c r="F8269" s="22" t="str">
        <f>VLOOKUP($J8269,ASBVs!$A$2:$J$1041,10,FALSE)</f>
        <v>Triplet</v>
      </c>
      <c r="G8269" s="78" t="str">
        <f>VLOOKUP($J8269,ASBVs!$A$2:$AX$1041,50,FALSE)</f>
        <v xml:space="preserve"> </v>
      </c>
      <c r="H8269" s="79"/>
      <c r="I8269" s="23" t="s">
        <v>2693</v>
      </c>
      <c r="J8269" s="24" t="s">
        <v>2264</v>
      </c>
    </row>
    <row r="8270" spans="2:10" ht="12.6" customHeight="1" x14ac:dyDescent="0.3">
      <c r="B8270" s="25" t="s">
        <v>2694</v>
      </c>
      <c r="C8270" s="80" t="str">
        <f>VLOOKUP($J8269,ASBVs!$A$2:$H$1041,8,FALSE)</f>
        <v>218844</v>
      </c>
      <c r="D8270" s="80"/>
      <c r="E8270" s="81"/>
      <c r="F8270" s="26" t="s">
        <v>2639</v>
      </c>
      <c r="G8270" s="82">
        <f>VLOOKUP($J8269,ASBVs!$A$2:$I$1041,9,FALSE)</f>
        <v>44731</v>
      </c>
      <c r="H8270" s="83"/>
      <c r="I8270" s="83"/>
      <c r="J8270" s="84"/>
    </row>
    <row r="8271" spans="2:10" ht="12.6" customHeight="1" x14ac:dyDescent="0.3">
      <c r="B8271" s="27" t="s">
        <v>0</v>
      </c>
      <c r="C8271" s="28" t="s">
        <v>1</v>
      </c>
      <c r="D8271" s="28" t="s">
        <v>2</v>
      </c>
      <c r="E8271" s="28" t="s">
        <v>3</v>
      </c>
      <c r="F8271" s="27" t="s">
        <v>4</v>
      </c>
      <c r="G8271" s="28" t="s">
        <v>1093</v>
      </c>
      <c r="H8271" s="28" t="s">
        <v>1092</v>
      </c>
      <c r="I8271" s="28" t="s">
        <v>5</v>
      </c>
      <c r="J8271" s="28" t="s">
        <v>2652</v>
      </c>
    </row>
    <row r="8272" spans="2:10" ht="12.6" customHeight="1" x14ac:dyDescent="0.3">
      <c r="B8272" s="29">
        <f>VLOOKUP($J8269,ASBVs!$A$2:$AP$1041,11,FALSE)</f>
        <v>0.39</v>
      </c>
      <c r="C8272" s="29">
        <f>VLOOKUP($J8269,ASBVs!$A$2:$AP$1041,13,FALSE)</f>
        <v>8.09</v>
      </c>
      <c r="D8272" s="29">
        <f>VLOOKUP($J8269,ASBVs!$A$2:$AP$1041,15,FALSE)</f>
        <v>11.22</v>
      </c>
      <c r="E8272" s="29">
        <f>VLOOKUP($J8269,ASBVs!$A$2:$AP$1041,17,FALSE)</f>
        <v>0.45</v>
      </c>
      <c r="F8272" s="29">
        <f>VLOOKUP($J8269,ASBVs!$A$2:$AP$1041,19,FALSE)</f>
        <v>1.91</v>
      </c>
      <c r="G8272" s="39">
        <f>VLOOKUP($J8269,ASBVs!$A$2:$AP$1041,41,FALSE)</f>
        <v>0.56000000000000005</v>
      </c>
      <c r="H8272" s="39">
        <f>VLOOKUP($J8269,ASBVs!$A$2:$AP$1041,39,FALSE)</f>
        <v>0.36</v>
      </c>
      <c r="I8272" s="29">
        <f>VLOOKUP($J8269,ASBVs!$A$2:$AP$1041,21,FALSE)</f>
        <v>0.52</v>
      </c>
      <c r="J8272" s="39">
        <f>VLOOKUP($J8269,ASBVs!$A$2:$AP$1041,31,FALSE)</f>
        <v>0.36</v>
      </c>
    </row>
    <row r="8273" spans="2:10" ht="12.6" customHeight="1" x14ac:dyDescent="0.3">
      <c r="B8273" s="29">
        <f>VLOOKUP($J8269,ASBVs!$A$2:$AP$1041,12,FALSE)</f>
        <v>65</v>
      </c>
      <c r="C8273" s="29">
        <f>VLOOKUP($J8269,ASBVs!$A$2:$AP$1041,14,FALSE)</f>
        <v>70</v>
      </c>
      <c r="D8273" s="29">
        <f>VLOOKUP($J8269,ASBVs!$A$2:$AP$1041,16,FALSE)</f>
        <v>56</v>
      </c>
      <c r="E8273" s="29">
        <f>VLOOKUP($J8269,ASBVs!$A$2:$AP$1041,18,FALSE)</f>
        <v>63</v>
      </c>
      <c r="F8273" s="29">
        <f>VLOOKUP($J8269,ASBVs!$A$2:$AP$1041,20,FALSE)</f>
        <v>64</v>
      </c>
      <c r="G8273" s="29">
        <f>VLOOKUP($J8269,ASBVs!$A$2:$AP$1041,42,FALSE)</f>
        <v>48</v>
      </c>
      <c r="H8273" s="29">
        <f>VLOOKUP($J8269,ASBVs!$A$2:$AP$1041,40,FALSE)</f>
        <v>42</v>
      </c>
      <c r="I8273" s="29">
        <f>VLOOKUP($J8269,ASBVs!$A$2:$AP$1041,22,FALSE)</f>
        <v>51</v>
      </c>
      <c r="J8273" s="29">
        <f>VLOOKUP($J8269,ASBVs!$A$2:$AP$1041,32,FALSE)</f>
        <v>46</v>
      </c>
    </row>
    <row r="8274" spans="2:10" ht="12.6" customHeight="1" x14ac:dyDescent="0.3">
      <c r="B8274" s="31" t="s">
        <v>1089</v>
      </c>
      <c r="C8274" s="27" t="s">
        <v>1090</v>
      </c>
      <c r="D8274" s="27" t="s">
        <v>1091</v>
      </c>
      <c r="E8274" s="27" t="s">
        <v>8</v>
      </c>
      <c r="F8274" s="27" t="s">
        <v>6</v>
      </c>
      <c r="G8274" s="27" t="s">
        <v>7</v>
      </c>
      <c r="H8274" s="27" t="s">
        <v>2638</v>
      </c>
      <c r="I8274" s="85" t="s">
        <v>2700</v>
      </c>
      <c r="J8274" s="86"/>
    </row>
    <row r="8275" spans="2:10" ht="12.6" customHeight="1" x14ac:dyDescent="0.3">
      <c r="B8275" s="30">
        <f>VLOOKUP($J8269,ASBVs!$A$2:$AP$1041,33,FALSE)</f>
        <v>7.0000000000000007E-2</v>
      </c>
      <c r="C8275" s="30">
        <f>VLOOKUP($J8269,ASBVs!$A$2:$AP$1041,35,FALSE)</f>
        <v>0.35</v>
      </c>
      <c r="D8275" s="30">
        <f>VLOOKUP($J8269,ASBVs!$A$2:$AP$1041,37,FALSE)</f>
        <v>1E-3</v>
      </c>
      <c r="E8275" s="32">
        <f>VLOOKUP($J8269,ASBVs!$A$2:$AP$1041,29,FALSE)</f>
        <v>3.89</v>
      </c>
      <c r="F8275" s="32">
        <f>VLOOKUP($J8269,ASBVs!$A$2:$AP$1041,23,FALSE)</f>
        <v>-0.14000000000000001</v>
      </c>
      <c r="G8275" s="32">
        <f>VLOOKUP($J8269,ASBVs!$A$2:$AP$1041,25,FALSE)</f>
        <v>2.76</v>
      </c>
      <c r="H8275" s="32">
        <f>VLOOKUP($J8269,ASBVs!$A$2:$AP$1041,27,FALSE)</f>
        <v>2.09</v>
      </c>
      <c r="I8275" s="86"/>
      <c r="J8275" s="86"/>
    </row>
    <row r="8276" spans="2:10" ht="12.6" customHeight="1" x14ac:dyDescent="0.3">
      <c r="B8276" s="33">
        <f>VLOOKUP($J8269,ASBVs!$A$2:$AP$1041,34,FALSE)</f>
        <v>38</v>
      </c>
      <c r="C8276" s="33">
        <f>VLOOKUP($J8269,ASBVs!$A$2:$AP$1041,36,FALSE)</f>
        <v>45</v>
      </c>
      <c r="D8276" s="33">
        <f>VLOOKUP($J8269,ASBVs!$A$2:$AP$1041,38,FALSE)</f>
        <v>33</v>
      </c>
      <c r="E8276" s="33">
        <f>VLOOKUP($J8269,ASBVs!$A$2:$AP$1041,30,FALSE)</f>
        <v>59</v>
      </c>
      <c r="F8276" s="33">
        <f>VLOOKUP($J8269,ASBVs!$A$2:$AP$1041,24,FALSE)</f>
        <v>45</v>
      </c>
      <c r="G8276" s="33">
        <f>VLOOKUP($J8269,ASBVs!$A$2:$AP$1041,26,FALSE)</f>
        <v>45</v>
      </c>
      <c r="H8276" s="33">
        <f>VLOOKUP($J8269,ASBVs!$A$2:$AP$1041,28,FALSE)</f>
        <v>48</v>
      </c>
      <c r="I8276" s="99">
        <f>VLOOKUP($J8269,ASBVs!$A$2:$AQ$1041,43,FALSE)</f>
        <v>8.61</v>
      </c>
      <c r="J8276" s="79"/>
    </row>
    <row r="8277" spans="2:10" ht="12.6" customHeight="1" x14ac:dyDescent="0.3">
      <c r="B8277" s="87" t="s">
        <v>2695</v>
      </c>
      <c r="C8277" s="88"/>
      <c r="D8277" s="89" t="s">
        <v>2699</v>
      </c>
      <c r="E8277" s="90"/>
      <c r="F8277" s="91" t="str">
        <f>VLOOKUP($J8269,ASBVs!$A$2:$F$1041,6,FALSE)</f>
        <v xml:space="preserve">Young Gun </v>
      </c>
      <c r="G8277" s="34" t="s">
        <v>2669</v>
      </c>
      <c r="H8277" s="35" t="str">
        <f>VLOOKUP($J8269,ASBVs!$A$2:$AU$1041,46,FALSE)</f>
        <v>1</v>
      </c>
      <c r="I8277" s="34" t="s">
        <v>2670</v>
      </c>
      <c r="J8277" s="35" t="str">
        <f>VLOOKUP($J8269,ASBVs!$A$2:$AU$1041,47,FALSE)</f>
        <v>1</v>
      </c>
    </row>
    <row r="8278" spans="2:10" ht="12.6" customHeight="1" x14ac:dyDescent="0.3">
      <c r="B8278" s="93">
        <f>VLOOKUP($J8269,ASBVs!$A$2:$AS$1041,45,FALSE)</f>
        <v>132.49</v>
      </c>
      <c r="C8278" s="94"/>
      <c r="D8278" s="93">
        <f>VLOOKUP($J8269,ASBVs!$A$2:$AS$1041,44,FALSE)</f>
        <v>174.94</v>
      </c>
      <c r="E8278" s="94"/>
      <c r="F8278" s="92"/>
      <c r="G8278" s="34" t="s">
        <v>2671</v>
      </c>
      <c r="H8278" s="35" t="str">
        <f>VLOOKUP($J8269,ASBVs!$A$2:$AW$1041,48,FALSE)</f>
        <v>2</v>
      </c>
      <c r="I8278" s="34" t="s">
        <v>2672</v>
      </c>
      <c r="J8278" s="35">
        <f>VLOOKUP($J8269,ASBVs!$A$2:$AW$1041,49,FALSE)</f>
        <v>4</v>
      </c>
    </row>
    <row r="8279" spans="2:10" ht="12.6" customHeight="1" x14ac:dyDescent="0.3">
      <c r="B8279" s="36" t="s">
        <v>2696</v>
      </c>
      <c r="C8279" s="95" t="str">
        <f>VLOOKUP($J8269,ASBVs!$A$2:$E$1041,5,FALSE)</f>
        <v>Pen of 4 - Performance</v>
      </c>
      <c r="D8279" s="96"/>
      <c r="E8279" s="97" t="s">
        <v>2697</v>
      </c>
      <c r="F8279" s="98"/>
      <c r="G8279" s="74"/>
      <c r="H8279" s="75"/>
      <c r="I8279" s="37" t="s">
        <v>2698</v>
      </c>
      <c r="J8279" s="38"/>
    </row>
    <row r="8281" spans="2:10" ht="12.6" customHeight="1" x14ac:dyDescent="0.3">
      <c r="B8281" s="76" t="s">
        <v>2692</v>
      </c>
      <c r="C8281" s="77"/>
      <c r="D8281" s="20" t="str">
        <f>VLOOKUP($J8281,ASBVs!$A$2:$B$1041,2,FALSE)</f>
        <v>227478</v>
      </c>
      <c r="E8281" s="21"/>
      <c r="F8281" s="22" t="str">
        <f>VLOOKUP($J8281,ASBVs!$A$2:$J$1041,10,FALSE)</f>
        <v>Single</v>
      </c>
      <c r="G8281" s="78" t="str">
        <f>VLOOKUP($J8281,ASBVs!$A$2:$AX$1041,50,FALSE)</f>
        <v>«««««</v>
      </c>
      <c r="H8281" s="79"/>
      <c r="I8281" s="23" t="s">
        <v>2693</v>
      </c>
      <c r="J8281" s="24" t="s">
        <v>2265</v>
      </c>
    </row>
    <row r="8282" spans="2:10" ht="12.6" customHeight="1" x14ac:dyDescent="0.3">
      <c r="B8282" s="25" t="s">
        <v>2694</v>
      </c>
      <c r="C8282" s="80" t="str">
        <f>VLOOKUP($J8281,ASBVs!$A$2:$H$1041,8,FALSE)</f>
        <v>193431</v>
      </c>
      <c r="D8282" s="80"/>
      <c r="E8282" s="81"/>
      <c r="F8282" s="26" t="s">
        <v>2639</v>
      </c>
      <c r="G8282" s="82">
        <f>VLOOKUP($J8281,ASBVs!$A$2:$I$1041,9,FALSE)</f>
        <v>44765</v>
      </c>
      <c r="H8282" s="83"/>
      <c r="I8282" s="83"/>
      <c r="J8282" s="84"/>
    </row>
    <row r="8283" spans="2:10" ht="12.6" customHeight="1" x14ac:dyDescent="0.3">
      <c r="B8283" s="27" t="s">
        <v>0</v>
      </c>
      <c r="C8283" s="28" t="s">
        <v>1</v>
      </c>
      <c r="D8283" s="28" t="s">
        <v>2</v>
      </c>
      <c r="E8283" s="28" t="s">
        <v>3</v>
      </c>
      <c r="F8283" s="27" t="s">
        <v>4</v>
      </c>
      <c r="G8283" s="28" t="s">
        <v>1093</v>
      </c>
      <c r="H8283" s="28" t="s">
        <v>1092</v>
      </c>
      <c r="I8283" s="28" t="s">
        <v>5</v>
      </c>
      <c r="J8283" s="28" t="s">
        <v>2652</v>
      </c>
    </row>
    <row r="8284" spans="2:10" ht="12.6" customHeight="1" x14ac:dyDescent="0.3">
      <c r="B8284" s="29">
        <f>VLOOKUP($J8281,ASBVs!$A$2:$AP$1041,11,FALSE)</f>
        <v>0.5</v>
      </c>
      <c r="C8284" s="29">
        <f>VLOOKUP($J8281,ASBVs!$A$2:$AP$1041,13,FALSE)</f>
        <v>9.0299999999999994</v>
      </c>
      <c r="D8284" s="29">
        <f>VLOOKUP($J8281,ASBVs!$A$2:$AP$1041,15,FALSE)</f>
        <v>12.8</v>
      </c>
      <c r="E8284" s="29">
        <f>VLOOKUP($J8281,ASBVs!$A$2:$AP$1041,17,FALSE)</f>
        <v>0.14000000000000001</v>
      </c>
      <c r="F8284" s="29">
        <f>VLOOKUP($J8281,ASBVs!$A$2:$AP$1041,19,FALSE)</f>
        <v>2.16</v>
      </c>
      <c r="G8284" s="39">
        <f>VLOOKUP($J8281,ASBVs!$A$2:$AP$1041,41,FALSE)</f>
        <v>0.38</v>
      </c>
      <c r="H8284" s="39">
        <f>VLOOKUP($J8281,ASBVs!$A$2:$AP$1041,39,FALSE)</f>
        <v>0.22</v>
      </c>
      <c r="I8284" s="29">
        <f>VLOOKUP($J8281,ASBVs!$A$2:$AP$1041,21,FALSE)</f>
        <v>1.02</v>
      </c>
      <c r="J8284" s="39">
        <f>VLOOKUP($J8281,ASBVs!$A$2:$AP$1041,31,FALSE)</f>
        <v>0.25</v>
      </c>
    </row>
    <row r="8285" spans="2:10" ht="12.6" customHeight="1" x14ac:dyDescent="0.3">
      <c r="B8285" s="29">
        <f>VLOOKUP($J8281,ASBVs!$A$2:$AP$1041,12,FALSE)</f>
        <v>69</v>
      </c>
      <c r="C8285" s="29">
        <f>VLOOKUP($J8281,ASBVs!$A$2:$AP$1041,14,FALSE)</f>
        <v>72</v>
      </c>
      <c r="D8285" s="29">
        <f>VLOOKUP($J8281,ASBVs!$A$2:$AP$1041,16,FALSE)</f>
        <v>63</v>
      </c>
      <c r="E8285" s="29">
        <f>VLOOKUP($J8281,ASBVs!$A$2:$AP$1041,18,FALSE)</f>
        <v>67</v>
      </c>
      <c r="F8285" s="29">
        <f>VLOOKUP($J8281,ASBVs!$A$2:$AP$1041,20,FALSE)</f>
        <v>66</v>
      </c>
      <c r="G8285" s="29">
        <f>VLOOKUP($J8281,ASBVs!$A$2:$AP$1041,42,FALSE)</f>
        <v>58</v>
      </c>
      <c r="H8285" s="29">
        <f>VLOOKUP($J8281,ASBVs!$A$2:$AP$1041,40,FALSE)</f>
        <v>50</v>
      </c>
      <c r="I8285" s="29">
        <f>VLOOKUP($J8281,ASBVs!$A$2:$AP$1041,22,FALSE)</f>
        <v>62</v>
      </c>
      <c r="J8285" s="29">
        <f>VLOOKUP($J8281,ASBVs!$A$2:$AP$1041,32,FALSE)</f>
        <v>56</v>
      </c>
    </row>
    <row r="8286" spans="2:10" ht="12.6" customHeight="1" x14ac:dyDescent="0.3">
      <c r="B8286" s="31" t="s">
        <v>1089</v>
      </c>
      <c r="C8286" s="27" t="s">
        <v>1090</v>
      </c>
      <c r="D8286" s="27" t="s">
        <v>1091</v>
      </c>
      <c r="E8286" s="27" t="s">
        <v>8</v>
      </c>
      <c r="F8286" s="27" t="s">
        <v>6</v>
      </c>
      <c r="G8286" s="27" t="s">
        <v>7</v>
      </c>
      <c r="H8286" s="27" t="s">
        <v>2638</v>
      </c>
      <c r="I8286" s="85" t="s">
        <v>2700</v>
      </c>
      <c r="J8286" s="86"/>
    </row>
    <row r="8287" spans="2:10" ht="12.6" customHeight="1" x14ac:dyDescent="0.3">
      <c r="B8287" s="30">
        <f>VLOOKUP($J8281,ASBVs!$A$2:$AP$1041,33,FALSE)</f>
        <v>0.04</v>
      </c>
      <c r="C8287" s="30">
        <f>VLOOKUP($J8281,ASBVs!$A$2:$AP$1041,35,FALSE)</f>
        <v>0.16</v>
      </c>
      <c r="D8287" s="30">
        <f>VLOOKUP($J8281,ASBVs!$A$2:$AP$1041,37,FALSE)</f>
        <v>0.02</v>
      </c>
      <c r="E8287" s="32">
        <f>VLOOKUP($J8281,ASBVs!$A$2:$AP$1041,29,FALSE)</f>
        <v>4.5599999999999996</v>
      </c>
      <c r="F8287" s="32">
        <f>VLOOKUP($J8281,ASBVs!$A$2:$AP$1041,23,FALSE)</f>
        <v>0.04</v>
      </c>
      <c r="G8287" s="32">
        <f>VLOOKUP($J8281,ASBVs!$A$2:$AP$1041,25,FALSE)</f>
        <v>3</v>
      </c>
      <c r="H8287" s="32">
        <f>VLOOKUP($J8281,ASBVs!$A$2:$AP$1041,27,FALSE)</f>
        <v>2.0299999999999998</v>
      </c>
      <c r="I8287" s="86"/>
      <c r="J8287" s="86"/>
    </row>
    <row r="8288" spans="2:10" ht="12.6" customHeight="1" x14ac:dyDescent="0.3">
      <c r="B8288" s="33">
        <f>VLOOKUP($J8281,ASBVs!$A$2:$AP$1041,34,FALSE)</f>
        <v>44</v>
      </c>
      <c r="C8288" s="33">
        <f>VLOOKUP($J8281,ASBVs!$A$2:$AP$1041,36,FALSE)</f>
        <v>53</v>
      </c>
      <c r="D8288" s="33">
        <f>VLOOKUP($J8281,ASBVs!$A$2:$AP$1041,38,FALSE)</f>
        <v>37</v>
      </c>
      <c r="E8288" s="33">
        <f>VLOOKUP($J8281,ASBVs!$A$2:$AP$1041,30,FALSE)</f>
        <v>61</v>
      </c>
      <c r="F8288" s="33">
        <f>VLOOKUP($J8281,ASBVs!$A$2:$AP$1041,24,FALSE)</f>
        <v>51</v>
      </c>
      <c r="G8288" s="33">
        <f>VLOOKUP($J8281,ASBVs!$A$2:$AP$1041,26,FALSE)</f>
        <v>51</v>
      </c>
      <c r="H8288" s="33">
        <f>VLOOKUP($J8281,ASBVs!$A$2:$AP$1041,28,FALSE)</f>
        <v>54</v>
      </c>
      <c r="I8288" s="99">
        <f>VLOOKUP($J8281,ASBVs!$A$2:$AQ$1041,43,FALSE)</f>
        <v>10.049999999999999</v>
      </c>
      <c r="J8288" s="79"/>
    </row>
    <row r="8289" spans="2:10" ht="12.6" customHeight="1" x14ac:dyDescent="0.3">
      <c r="B8289" s="87" t="s">
        <v>2695</v>
      </c>
      <c r="C8289" s="88"/>
      <c r="D8289" s="89" t="s">
        <v>2699</v>
      </c>
      <c r="E8289" s="90"/>
      <c r="F8289" s="91" t="str">
        <f>VLOOKUP($J8281,ASBVs!$A$2:$F$1041,6,FALSE)</f>
        <v xml:space="preserve">Young Gun </v>
      </c>
      <c r="G8289" s="34" t="s">
        <v>2669</v>
      </c>
      <c r="H8289" s="35" t="str">
        <f>VLOOKUP($J8281,ASBVs!$A$2:$AU$1041,46,FALSE)</f>
        <v>1</v>
      </c>
      <c r="I8289" s="34" t="s">
        <v>2670</v>
      </c>
      <c r="J8289" s="35" t="str">
        <f>VLOOKUP($J8281,ASBVs!$A$2:$AU$1041,47,FALSE)</f>
        <v>1</v>
      </c>
    </row>
    <row r="8290" spans="2:10" ht="12.6" customHeight="1" x14ac:dyDescent="0.3">
      <c r="B8290" s="93">
        <f>VLOOKUP($J8281,ASBVs!$A$2:$AS$1041,45,FALSE)</f>
        <v>129.88</v>
      </c>
      <c r="C8290" s="94"/>
      <c r="D8290" s="93">
        <f>VLOOKUP($J8281,ASBVs!$A$2:$AS$1041,44,FALSE)</f>
        <v>164.04</v>
      </c>
      <c r="E8290" s="94"/>
      <c r="F8290" s="92"/>
      <c r="G8290" s="34" t="s">
        <v>2671</v>
      </c>
      <c r="H8290" s="35" t="str">
        <f>VLOOKUP($J8281,ASBVs!$A$2:$AW$1041,48,FALSE)</f>
        <v>1</v>
      </c>
      <c r="I8290" s="34" t="s">
        <v>2672</v>
      </c>
      <c r="J8290" s="35">
        <f>VLOOKUP($J8281,ASBVs!$A$2:$AW$1041,49,FALSE)</f>
        <v>3</v>
      </c>
    </row>
    <row r="8291" spans="2:10" ht="12.6" customHeight="1" x14ac:dyDescent="0.3">
      <c r="B8291" s="36" t="s">
        <v>2696</v>
      </c>
      <c r="C8291" s="95" t="str">
        <f>VLOOKUP($J8281,ASBVs!$A$2:$E$1041,5,FALSE)</f>
        <v>Pen of 4 - Performance</v>
      </c>
      <c r="D8291" s="96"/>
      <c r="E8291" s="97" t="s">
        <v>2697</v>
      </c>
      <c r="F8291" s="98"/>
      <c r="G8291" s="74"/>
      <c r="H8291" s="75"/>
      <c r="I8291" s="37" t="s">
        <v>2698</v>
      </c>
      <c r="J8291" s="38"/>
    </row>
    <row r="8293" spans="2:10" ht="12.6" customHeight="1" x14ac:dyDescent="0.3">
      <c r="B8293" s="76" t="s">
        <v>2692</v>
      </c>
      <c r="C8293" s="77"/>
      <c r="D8293" s="20" t="str">
        <f>VLOOKUP($J8293,ASBVs!$A$2:$B$1041,2,FALSE)</f>
        <v>224808</v>
      </c>
      <c r="E8293" s="21"/>
      <c r="F8293" s="22" t="str">
        <f>VLOOKUP($J8293,ASBVs!$A$2:$J$1041,10,FALSE)</f>
        <v>Twin</v>
      </c>
      <c r="G8293" s="78" t="str">
        <f>VLOOKUP($J8293,ASBVs!$A$2:$AX$1041,50,FALSE)</f>
        <v>«««««</v>
      </c>
      <c r="H8293" s="79"/>
      <c r="I8293" s="23" t="s">
        <v>2693</v>
      </c>
      <c r="J8293" s="24" t="s">
        <v>2266</v>
      </c>
    </row>
    <row r="8294" spans="2:10" ht="12.6" customHeight="1" x14ac:dyDescent="0.3">
      <c r="B8294" s="25" t="s">
        <v>2694</v>
      </c>
      <c r="C8294" s="80" t="str">
        <f>VLOOKUP($J8293,ASBVs!$A$2:$H$1041,8,FALSE)</f>
        <v>213926</v>
      </c>
      <c r="D8294" s="80"/>
      <c r="E8294" s="81"/>
      <c r="F8294" s="26" t="s">
        <v>2639</v>
      </c>
      <c r="G8294" s="82">
        <f>VLOOKUP($J8293,ASBVs!$A$2:$I$1041,9,FALSE)</f>
        <v>44711</v>
      </c>
      <c r="H8294" s="83"/>
      <c r="I8294" s="83"/>
      <c r="J8294" s="84"/>
    </row>
    <row r="8295" spans="2:10" ht="12.6" customHeight="1" x14ac:dyDescent="0.3">
      <c r="B8295" s="27" t="s">
        <v>0</v>
      </c>
      <c r="C8295" s="28" t="s">
        <v>1</v>
      </c>
      <c r="D8295" s="28" t="s">
        <v>2</v>
      </c>
      <c r="E8295" s="28" t="s">
        <v>3</v>
      </c>
      <c r="F8295" s="27" t="s">
        <v>4</v>
      </c>
      <c r="G8295" s="28" t="s">
        <v>1093</v>
      </c>
      <c r="H8295" s="28" t="s">
        <v>1092</v>
      </c>
      <c r="I8295" s="28" t="s">
        <v>5</v>
      </c>
      <c r="J8295" s="28" t="s">
        <v>2652</v>
      </c>
    </row>
    <row r="8296" spans="2:10" ht="12.6" customHeight="1" x14ac:dyDescent="0.3">
      <c r="B8296" s="29">
        <f>VLOOKUP($J8293,ASBVs!$A$2:$AP$1041,11,FALSE)</f>
        <v>0.06</v>
      </c>
      <c r="C8296" s="29">
        <f>VLOOKUP($J8293,ASBVs!$A$2:$AP$1041,13,FALSE)</f>
        <v>4.75</v>
      </c>
      <c r="D8296" s="29">
        <f>VLOOKUP($J8293,ASBVs!$A$2:$AP$1041,15,FALSE)</f>
        <v>7.47</v>
      </c>
      <c r="E8296" s="29">
        <f>VLOOKUP($J8293,ASBVs!$A$2:$AP$1041,17,FALSE)</f>
        <v>1.28</v>
      </c>
      <c r="F8296" s="29">
        <f>VLOOKUP($J8293,ASBVs!$A$2:$AP$1041,19,FALSE)</f>
        <v>2.88</v>
      </c>
      <c r="G8296" s="39">
        <f>VLOOKUP($J8293,ASBVs!$A$2:$AP$1041,41,FALSE)</f>
        <v>0.43</v>
      </c>
      <c r="H8296" s="39">
        <f>VLOOKUP($J8293,ASBVs!$A$2:$AP$1041,39,FALSE)</f>
        <v>0.28999999999999998</v>
      </c>
      <c r="I8296" s="29">
        <f>VLOOKUP($J8293,ASBVs!$A$2:$AP$1041,21,FALSE)</f>
        <v>0.8</v>
      </c>
      <c r="J8296" s="39">
        <f>VLOOKUP($J8293,ASBVs!$A$2:$AP$1041,31,FALSE)</f>
        <v>0.3</v>
      </c>
    </row>
    <row r="8297" spans="2:10" ht="12.6" customHeight="1" x14ac:dyDescent="0.3">
      <c r="B8297" s="29">
        <f>VLOOKUP($J8293,ASBVs!$A$2:$AP$1041,12,FALSE)</f>
        <v>67</v>
      </c>
      <c r="C8297" s="29">
        <f>VLOOKUP($J8293,ASBVs!$A$2:$AP$1041,14,FALSE)</f>
        <v>70</v>
      </c>
      <c r="D8297" s="29">
        <f>VLOOKUP($J8293,ASBVs!$A$2:$AP$1041,16,FALSE)</f>
        <v>61</v>
      </c>
      <c r="E8297" s="29">
        <f>VLOOKUP($J8293,ASBVs!$A$2:$AP$1041,18,FALSE)</f>
        <v>63</v>
      </c>
      <c r="F8297" s="29">
        <f>VLOOKUP($J8293,ASBVs!$A$2:$AP$1041,20,FALSE)</f>
        <v>64</v>
      </c>
      <c r="G8297" s="29">
        <f>VLOOKUP($J8293,ASBVs!$A$2:$AP$1041,42,FALSE)</f>
        <v>52</v>
      </c>
      <c r="H8297" s="29">
        <f>VLOOKUP($J8293,ASBVs!$A$2:$AP$1041,40,FALSE)</f>
        <v>46</v>
      </c>
      <c r="I8297" s="29">
        <f>VLOOKUP($J8293,ASBVs!$A$2:$AP$1041,22,FALSE)</f>
        <v>56</v>
      </c>
      <c r="J8297" s="29">
        <f>VLOOKUP($J8293,ASBVs!$A$2:$AP$1041,32,FALSE)</f>
        <v>50</v>
      </c>
    </row>
    <row r="8298" spans="2:10" ht="12.6" customHeight="1" x14ac:dyDescent="0.3">
      <c r="B8298" s="31" t="s">
        <v>1089</v>
      </c>
      <c r="C8298" s="27" t="s">
        <v>1090</v>
      </c>
      <c r="D8298" s="27" t="s">
        <v>1091</v>
      </c>
      <c r="E8298" s="27" t="s">
        <v>8</v>
      </c>
      <c r="F8298" s="27" t="s">
        <v>6</v>
      </c>
      <c r="G8298" s="27" t="s">
        <v>7</v>
      </c>
      <c r="H8298" s="27" t="s">
        <v>2638</v>
      </c>
      <c r="I8298" s="85" t="s">
        <v>2700</v>
      </c>
      <c r="J8298" s="86"/>
    </row>
    <row r="8299" spans="2:10" ht="12.6" customHeight="1" x14ac:dyDescent="0.3">
      <c r="B8299" s="30">
        <f>VLOOKUP($J8293,ASBVs!$A$2:$AP$1041,33,FALSE)</f>
        <v>0.06</v>
      </c>
      <c r="C8299" s="30">
        <f>VLOOKUP($J8293,ASBVs!$A$2:$AP$1041,35,FALSE)</f>
        <v>0.21</v>
      </c>
      <c r="D8299" s="30">
        <f>VLOOKUP($J8293,ASBVs!$A$2:$AP$1041,37,FALSE)</f>
        <v>0.03</v>
      </c>
      <c r="E8299" s="32">
        <f>VLOOKUP($J8293,ASBVs!$A$2:$AP$1041,29,FALSE)</f>
        <v>2.4900000000000002</v>
      </c>
      <c r="F8299" s="32">
        <f>VLOOKUP($J8293,ASBVs!$A$2:$AP$1041,23,FALSE)</f>
        <v>0.36</v>
      </c>
      <c r="G8299" s="32">
        <f>VLOOKUP($J8293,ASBVs!$A$2:$AP$1041,25,FALSE)</f>
        <v>0.3</v>
      </c>
      <c r="H8299" s="32">
        <f>VLOOKUP($J8293,ASBVs!$A$2:$AP$1041,27,FALSE)</f>
        <v>2.2000000000000002</v>
      </c>
      <c r="I8299" s="86"/>
      <c r="J8299" s="86"/>
    </row>
    <row r="8300" spans="2:10" ht="12.6" customHeight="1" x14ac:dyDescent="0.3">
      <c r="B8300" s="33">
        <f>VLOOKUP($J8293,ASBVs!$A$2:$AP$1041,34,FALSE)</f>
        <v>40</v>
      </c>
      <c r="C8300" s="33">
        <f>VLOOKUP($J8293,ASBVs!$A$2:$AP$1041,36,FALSE)</f>
        <v>49</v>
      </c>
      <c r="D8300" s="33">
        <f>VLOOKUP($J8293,ASBVs!$A$2:$AP$1041,38,FALSE)</f>
        <v>33</v>
      </c>
      <c r="E8300" s="33">
        <f>VLOOKUP($J8293,ASBVs!$A$2:$AP$1041,30,FALSE)</f>
        <v>59</v>
      </c>
      <c r="F8300" s="33">
        <f>VLOOKUP($J8293,ASBVs!$A$2:$AP$1041,24,FALSE)</f>
        <v>47</v>
      </c>
      <c r="G8300" s="33">
        <f>VLOOKUP($J8293,ASBVs!$A$2:$AP$1041,26,FALSE)</f>
        <v>47</v>
      </c>
      <c r="H8300" s="33">
        <f>VLOOKUP($J8293,ASBVs!$A$2:$AP$1041,28,FALSE)</f>
        <v>50</v>
      </c>
      <c r="I8300" s="99">
        <f>VLOOKUP($J8293,ASBVs!$A$2:$AQ$1041,43,FALSE)</f>
        <v>5.55</v>
      </c>
      <c r="J8300" s="79"/>
    </row>
    <row r="8301" spans="2:10" ht="12.6" customHeight="1" x14ac:dyDescent="0.3">
      <c r="B8301" s="87" t="s">
        <v>2695</v>
      </c>
      <c r="C8301" s="88"/>
      <c r="D8301" s="89" t="s">
        <v>2699</v>
      </c>
      <c r="E8301" s="90"/>
      <c r="F8301" s="91" t="str">
        <f>VLOOKUP($J8293,ASBVs!$A$2:$F$1041,6,FALSE)</f>
        <v xml:space="preserve">Young Gun </v>
      </c>
      <c r="G8301" s="34" t="s">
        <v>2669</v>
      </c>
      <c r="H8301" s="35" t="str">
        <f>VLOOKUP($J8293,ASBVs!$A$2:$AU$1041,46,FALSE)</f>
        <v>2</v>
      </c>
      <c r="I8301" s="34" t="s">
        <v>2670</v>
      </c>
      <c r="J8301" s="35" t="str">
        <f>VLOOKUP($J8293,ASBVs!$A$2:$AU$1041,47,FALSE)</f>
        <v>1</v>
      </c>
    </row>
    <row r="8302" spans="2:10" ht="12.6" customHeight="1" x14ac:dyDescent="0.3">
      <c r="B8302" s="93">
        <f>VLOOKUP($J8293,ASBVs!$A$2:$AS$1041,45,FALSE)</f>
        <v>128.96</v>
      </c>
      <c r="C8302" s="94"/>
      <c r="D8302" s="93">
        <f>VLOOKUP($J8293,ASBVs!$A$2:$AS$1041,44,FALSE)</f>
        <v>160.11000000000001</v>
      </c>
      <c r="E8302" s="94"/>
      <c r="F8302" s="92"/>
      <c r="G8302" s="34" t="s">
        <v>2671</v>
      </c>
      <c r="H8302" s="35" t="str">
        <f>VLOOKUP($J8293,ASBVs!$A$2:$AW$1041,48,FALSE)</f>
        <v>2</v>
      </c>
      <c r="I8302" s="34" t="s">
        <v>2672</v>
      </c>
      <c r="J8302" s="35">
        <f>VLOOKUP($J8293,ASBVs!$A$2:$AW$1041,49,FALSE)</f>
        <v>4</v>
      </c>
    </row>
    <row r="8303" spans="2:10" ht="12.6" customHeight="1" x14ac:dyDescent="0.3">
      <c r="B8303" s="36" t="s">
        <v>2696</v>
      </c>
      <c r="C8303" s="95" t="str">
        <f>VLOOKUP($J8293,ASBVs!$A$2:$E$1041,5,FALSE)</f>
        <v>Pen of 4 - Performance</v>
      </c>
      <c r="D8303" s="96"/>
      <c r="E8303" s="97" t="s">
        <v>2697</v>
      </c>
      <c r="F8303" s="98"/>
      <c r="G8303" s="74"/>
      <c r="H8303" s="75"/>
      <c r="I8303" s="37" t="s">
        <v>2698</v>
      </c>
      <c r="J8303" s="38"/>
    </row>
    <row r="8305" spans="2:10" ht="12.6" customHeight="1" x14ac:dyDescent="0.3">
      <c r="B8305" s="76" t="s">
        <v>2692</v>
      </c>
      <c r="C8305" s="77"/>
      <c r="D8305" s="20" t="str">
        <f>VLOOKUP($J8305,ASBVs!$A$2:$B$1041,2,FALSE)</f>
        <v>226043</v>
      </c>
      <c r="E8305" s="21"/>
      <c r="F8305" s="22" t="str">
        <f>VLOOKUP($J8305,ASBVs!$A$2:$J$1041,10,FALSE)</f>
        <v>Twin</v>
      </c>
      <c r="G8305" s="78" t="str">
        <f>VLOOKUP($J8305,ASBVs!$A$2:$AX$1041,50,FALSE)</f>
        <v>«««««</v>
      </c>
      <c r="H8305" s="79"/>
      <c r="I8305" s="23" t="s">
        <v>2693</v>
      </c>
      <c r="J8305" s="24" t="s">
        <v>2267</v>
      </c>
    </row>
    <row r="8306" spans="2:10" ht="12.6" customHeight="1" x14ac:dyDescent="0.3">
      <c r="B8306" s="25" t="s">
        <v>2694</v>
      </c>
      <c r="C8306" s="80" t="str">
        <f>VLOOKUP($J8305,ASBVs!$A$2:$H$1041,8,FALSE)</f>
        <v>205435</v>
      </c>
      <c r="D8306" s="80"/>
      <c r="E8306" s="81"/>
      <c r="F8306" s="26" t="s">
        <v>2639</v>
      </c>
      <c r="G8306" s="82">
        <f>VLOOKUP($J8305,ASBVs!$A$2:$I$1041,9,FALSE)</f>
        <v>44739</v>
      </c>
      <c r="H8306" s="83"/>
      <c r="I8306" s="83"/>
      <c r="J8306" s="84"/>
    </row>
    <row r="8307" spans="2:10" ht="12.6" customHeight="1" x14ac:dyDescent="0.3">
      <c r="B8307" s="27" t="s">
        <v>0</v>
      </c>
      <c r="C8307" s="28" t="s">
        <v>1</v>
      </c>
      <c r="D8307" s="28" t="s">
        <v>2</v>
      </c>
      <c r="E8307" s="28" t="s">
        <v>3</v>
      </c>
      <c r="F8307" s="27" t="s">
        <v>4</v>
      </c>
      <c r="G8307" s="28" t="s">
        <v>1093</v>
      </c>
      <c r="H8307" s="28" t="s">
        <v>1092</v>
      </c>
      <c r="I8307" s="28" t="s">
        <v>5</v>
      </c>
      <c r="J8307" s="28" t="s">
        <v>2652</v>
      </c>
    </row>
    <row r="8308" spans="2:10" ht="12.6" customHeight="1" x14ac:dyDescent="0.3">
      <c r="B8308" s="29">
        <f>VLOOKUP($J8305,ASBVs!$A$2:$AP$1041,11,FALSE)</f>
        <v>0.4</v>
      </c>
      <c r="C8308" s="29">
        <f>VLOOKUP($J8305,ASBVs!$A$2:$AP$1041,13,FALSE)</f>
        <v>7.21</v>
      </c>
      <c r="D8308" s="29">
        <f>VLOOKUP($J8305,ASBVs!$A$2:$AP$1041,15,FALSE)</f>
        <v>9.9700000000000006</v>
      </c>
      <c r="E8308" s="29">
        <f>VLOOKUP($J8305,ASBVs!$A$2:$AP$1041,17,FALSE)</f>
        <v>0.63</v>
      </c>
      <c r="F8308" s="29">
        <f>VLOOKUP($J8305,ASBVs!$A$2:$AP$1041,19,FALSE)</f>
        <v>2.02</v>
      </c>
      <c r="G8308" s="39">
        <f>VLOOKUP($J8305,ASBVs!$A$2:$AP$1041,41,FALSE)</f>
        <v>0.43</v>
      </c>
      <c r="H8308" s="39">
        <f>VLOOKUP($J8305,ASBVs!$A$2:$AP$1041,39,FALSE)</f>
        <v>0.28000000000000003</v>
      </c>
      <c r="I8308" s="29">
        <f>VLOOKUP($J8305,ASBVs!$A$2:$AP$1041,21,FALSE)</f>
        <v>0.76</v>
      </c>
      <c r="J8308" s="39">
        <f>VLOOKUP($J8305,ASBVs!$A$2:$AP$1041,31,FALSE)</f>
        <v>0.25</v>
      </c>
    </row>
    <row r="8309" spans="2:10" ht="12.6" customHeight="1" x14ac:dyDescent="0.3">
      <c r="B8309" s="29">
        <f>VLOOKUP($J8305,ASBVs!$A$2:$AP$1041,12,FALSE)</f>
        <v>68</v>
      </c>
      <c r="C8309" s="29">
        <f>VLOOKUP($J8305,ASBVs!$A$2:$AP$1041,14,FALSE)</f>
        <v>70</v>
      </c>
      <c r="D8309" s="29">
        <f>VLOOKUP($J8305,ASBVs!$A$2:$AP$1041,16,FALSE)</f>
        <v>60</v>
      </c>
      <c r="E8309" s="29">
        <f>VLOOKUP($J8305,ASBVs!$A$2:$AP$1041,18,FALSE)</f>
        <v>66</v>
      </c>
      <c r="F8309" s="29">
        <f>VLOOKUP($J8305,ASBVs!$A$2:$AP$1041,20,FALSE)</f>
        <v>66</v>
      </c>
      <c r="G8309" s="29">
        <f>VLOOKUP($J8305,ASBVs!$A$2:$AP$1041,42,FALSE)</f>
        <v>60</v>
      </c>
      <c r="H8309" s="29">
        <f>VLOOKUP($J8305,ASBVs!$A$2:$AP$1041,40,FALSE)</f>
        <v>50</v>
      </c>
      <c r="I8309" s="29">
        <f>VLOOKUP($J8305,ASBVs!$A$2:$AP$1041,22,FALSE)</f>
        <v>59</v>
      </c>
      <c r="J8309" s="29">
        <f>VLOOKUP($J8305,ASBVs!$A$2:$AP$1041,32,FALSE)</f>
        <v>58</v>
      </c>
    </row>
    <row r="8310" spans="2:10" ht="12.6" customHeight="1" x14ac:dyDescent="0.3">
      <c r="B8310" s="31" t="s">
        <v>1089</v>
      </c>
      <c r="C8310" s="27" t="s">
        <v>1090</v>
      </c>
      <c r="D8310" s="27" t="s">
        <v>1091</v>
      </c>
      <c r="E8310" s="27" t="s">
        <v>8</v>
      </c>
      <c r="F8310" s="27" t="s">
        <v>6</v>
      </c>
      <c r="G8310" s="27" t="s">
        <v>7</v>
      </c>
      <c r="H8310" s="27" t="s">
        <v>2638</v>
      </c>
      <c r="I8310" s="85" t="s">
        <v>2700</v>
      </c>
      <c r="J8310" s="86"/>
    </row>
    <row r="8311" spans="2:10" ht="12.6" customHeight="1" x14ac:dyDescent="0.3">
      <c r="B8311" s="30">
        <f>VLOOKUP($J8305,ASBVs!$A$2:$AP$1041,33,FALSE)</f>
        <v>0.04</v>
      </c>
      <c r="C8311" s="30">
        <f>VLOOKUP($J8305,ASBVs!$A$2:$AP$1041,35,FALSE)</f>
        <v>0.26</v>
      </c>
      <c r="D8311" s="30">
        <f>VLOOKUP($J8305,ASBVs!$A$2:$AP$1041,37,FALSE)</f>
        <v>0.02</v>
      </c>
      <c r="E8311" s="32">
        <f>VLOOKUP($J8305,ASBVs!$A$2:$AP$1041,29,FALSE)</f>
        <v>3.61</v>
      </c>
      <c r="F8311" s="32">
        <f>VLOOKUP($J8305,ASBVs!$A$2:$AP$1041,23,FALSE)</f>
        <v>-0.03</v>
      </c>
      <c r="G8311" s="32">
        <f>VLOOKUP($J8305,ASBVs!$A$2:$AP$1041,25,FALSE)</f>
        <v>1.07</v>
      </c>
      <c r="H8311" s="32">
        <f>VLOOKUP($J8305,ASBVs!$A$2:$AP$1041,27,FALSE)</f>
        <v>1.66</v>
      </c>
      <c r="I8311" s="86"/>
      <c r="J8311" s="86"/>
    </row>
    <row r="8312" spans="2:10" ht="12.6" customHeight="1" x14ac:dyDescent="0.3">
      <c r="B8312" s="33">
        <f>VLOOKUP($J8305,ASBVs!$A$2:$AP$1041,34,FALSE)</f>
        <v>43</v>
      </c>
      <c r="C8312" s="33">
        <f>VLOOKUP($J8305,ASBVs!$A$2:$AP$1041,36,FALSE)</f>
        <v>53</v>
      </c>
      <c r="D8312" s="33">
        <f>VLOOKUP($J8305,ASBVs!$A$2:$AP$1041,38,FALSE)</f>
        <v>35</v>
      </c>
      <c r="E8312" s="33">
        <f>VLOOKUP($J8305,ASBVs!$A$2:$AP$1041,30,FALSE)</f>
        <v>60</v>
      </c>
      <c r="F8312" s="33">
        <f>VLOOKUP($J8305,ASBVs!$A$2:$AP$1041,24,FALSE)</f>
        <v>52</v>
      </c>
      <c r="G8312" s="33">
        <f>VLOOKUP($J8305,ASBVs!$A$2:$AP$1041,26,FALSE)</f>
        <v>50</v>
      </c>
      <c r="H8312" s="33">
        <f>VLOOKUP($J8305,ASBVs!$A$2:$AP$1041,28,FALSE)</f>
        <v>53</v>
      </c>
      <c r="I8312" s="99">
        <f>VLOOKUP($J8305,ASBVs!$A$2:$AQ$1041,43,FALSE)</f>
        <v>7.97</v>
      </c>
      <c r="J8312" s="79"/>
    </row>
    <row r="8313" spans="2:10" ht="12.6" customHeight="1" x14ac:dyDescent="0.3">
      <c r="B8313" s="87" t="s">
        <v>2695</v>
      </c>
      <c r="C8313" s="88"/>
      <c r="D8313" s="89" t="s">
        <v>2699</v>
      </c>
      <c r="E8313" s="90"/>
      <c r="F8313" s="91" t="str">
        <f>VLOOKUP($J8305,ASBVs!$A$2:$F$1041,6,FALSE)</f>
        <v xml:space="preserve">Young Gun </v>
      </c>
      <c r="G8313" s="34" t="s">
        <v>2669</v>
      </c>
      <c r="H8313" s="35" t="str">
        <f>VLOOKUP($J8305,ASBVs!$A$2:$AU$1041,46,FALSE)</f>
        <v>2</v>
      </c>
      <c r="I8313" s="34" t="s">
        <v>2670</v>
      </c>
      <c r="J8313" s="35" t="str">
        <f>VLOOKUP($J8305,ASBVs!$A$2:$AU$1041,47,FALSE)</f>
        <v>2</v>
      </c>
    </row>
    <row r="8314" spans="2:10" ht="12.6" customHeight="1" x14ac:dyDescent="0.3">
      <c r="B8314" s="93">
        <f>VLOOKUP($J8305,ASBVs!$A$2:$AS$1041,45,FALSE)</f>
        <v>128.66999999999999</v>
      </c>
      <c r="C8314" s="94"/>
      <c r="D8314" s="93">
        <f>VLOOKUP($J8305,ASBVs!$A$2:$AS$1041,44,FALSE)</f>
        <v>164.43</v>
      </c>
      <c r="E8314" s="94"/>
      <c r="F8314" s="92"/>
      <c r="G8314" s="34" t="s">
        <v>2671</v>
      </c>
      <c r="H8314" s="35" t="str">
        <f>VLOOKUP($J8305,ASBVs!$A$2:$AW$1041,48,FALSE)</f>
        <v>2</v>
      </c>
      <c r="I8314" s="34" t="s">
        <v>2672</v>
      </c>
      <c r="J8314" s="35">
        <f>VLOOKUP($J8305,ASBVs!$A$2:$AW$1041,49,FALSE)</f>
        <v>2</v>
      </c>
    </row>
    <row r="8315" spans="2:10" ht="12.6" customHeight="1" x14ac:dyDescent="0.3">
      <c r="B8315" s="36" t="s">
        <v>2696</v>
      </c>
      <c r="C8315" s="95" t="str">
        <f>VLOOKUP($J8305,ASBVs!$A$2:$E$1041,5,FALSE)</f>
        <v>Pen of 4 - Performance</v>
      </c>
      <c r="D8315" s="96"/>
      <c r="E8315" s="97" t="s">
        <v>2697</v>
      </c>
      <c r="F8315" s="98"/>
      <c r="G8315" s="74"/>
      <c r="H8315" s="75"/>
      <c r="I8315" s="37" t="s">
        <v>2698</v>
      </c>
      <c r="J8315" s="38"/>
    </row>
    <row r="8317" spans="2:10" ht="12.6" customHeight="1" x14ac:dyDescent="0.3">
      <c r="B8317" s="76" t="s">
        <v>2692</v>
      </c>
      <c r="C8317" s="77"/>
      <c r="D8317" s="20" t="str">
        <f>VLOOKUP($J8317,ASBVs!$A$2:$B$1041,2,FALSE)</f>
        <v>226312</v>
      </c>
      <c r="E8317" s="21"/>
      <c r="F8317" s="22" t="str">
        <f>VLOOKUP($J8317,ASBVs!$A$2:$J$1041,10,FALSE)</f>
        <v>Twin</v>
      </c>
      <c r="G8317" s="78" t="str">
        <f>VLOOKUP($J8317,ASBVs!$A$2:$AX$1041,50,FALSE)</f>
        <v xml:space="preserve"> </v>
      </c>
      <c r="H8317" s="79"/>
      <c r="I8317" s="23" t="s">
        <v>2693</v>
      </c>
      <c r="J8317" s="24" t="s">
        <v>2268</v>
      </c>
    </row>
    <row r="8318" spans="2:10" ht="12.6" customHeight="1" x14ac:dyDescent="0.3">
      <c r="B8318" s="25" t="s">
        <v>2694</v>
      </c>
      <c r="C8318" s="80" t="str">
        <f>VLOOKUP($J8317,ASBVs!$A$2:$H$1041,8,FALSE)</f>
        <v>202895</v>
      </c>
      <c r="D8318" s="80"/>
      <c r="E8318" s="81"/>
      <c r="F8318" s="26" t="s">
        <v>2639</v>
      </c>
      <c r="G8318" s="82">
        <f>VLOOKUP($J8317,ASBVs!$A$2:$I$1041,9,FALSE)</f>
        <v>44746</v>
      </c>
      <c r="H8318" s="83"/>
      <c r="I8318" s="83"/>
      <c r="J8318" s="84"/>
    </row>
    <row r="8319" spans="2:10" ht="12.6" customHeight="1" x14ac:dyDescent="0.3">
      <c r="B8319" s="27" t="s">
        <v>0</v>
      </c>
      <c r="C8319" s="28" t="s">
        <v>1</v>
      </c>
      <c r="D8319" s="28" t="s">
        <v>2</v>
      </c>
      <c r="E8319" s="28" t="s">
        <v>3</v>
      </c>
      <c r="F8319" s="27" t="s">
        <v>4</v>
      </c>
      <c r="G8319" s="28" t="s">
        <v>1093</v>
      </c>
      <c r="H8319" s="28" t="s">
        <v>1092</v>
      </c>
      <c r="I8319" s="28" t="s">
        <v>5</v>
      </c>
      <c r="J8319" s="28" t="s">
        <v>2652</v>
      </c>
    </row>
    <row r="8320" spans="2:10" ht="12.6" customHeight="1" x14ac:dyDescent="0.3">
      <c r="B8320" s="29">
        <f>VLOOKUP($J8317,ASBVs!$A$2:$AP$1041,11,FALSE)</f>
        <v>0.61</v>
      </c>
      <c r="C8320" s="29">
        <f>VLOOKUP($J8317,ASBVs!$A$2:$AP$1041,13,FALSE)</f>
        <v>9.84</v>
      </c>
      <c r="D8320" s="29">
        <f>VLOOKUP($J8317,ASBVs!$A$2:$AP$1041,15,FALSE)</f>
        <v>15.27</v>
      </c>
      <c r="E8320" s="29">
        <f>VLOOKUP($J8317,ASBVs!$A$2:$AP$1041,17,FALSE)</f>
        <v>-0.1</v>
      </c>
      <c r="F8320" s="29">
        <f>VLOOKUP($J8317,ASBVs!$A$2:$AP$1041,19,FALSE)</f>
        <v>2.34</v>
      </c>
      <c r="G8320" s="39">
        <f>VLOOKUP($J8317,ASBVs!$A$2:$AP$1041,41,FALSE)</f>
        <v>0.36</v>
      </c>
      <c r="H8320" s="39">
        <f>VLOOKUP($J8317,ASBVs!$A$2:$AP$1041,39,FALSE)</f>
        <v>0.22</v>
      </c>
      <c r="I8320" s="29">
        <f>VLOOKUP($J8317,ASBVs!$A$2:$AP$1041,21,FALSE)</f>
        <v>1.44</v>
      </c>
      <c r="J8320" s="39">
        <f>VLOOKUP($J8317,ASBVs!$A$2:$AP$1041,31,FALSE)</f>
        <v>0.23</v>
      </c>
    </row>
    <row r="8321" spans="2:10" ht="12.6" customHeight="1" x14ac:dyDescent="0.3">
      <c r="B8321" s="29">
        <f>VLOOKUP($J8317,ASBVs!$A$2:$AP$1041,12,FALSE)</f>
        <v>67</v>
      </c>
      <c r="C8321" s="29">
        <f>VLOOKUP($J8317,ASBVs!$A$2:$AP$1041,14,FALSE)</f>
        <v>70</v>
      </c>
      <c r="D8321" s="29">
        <f>VLOOKUP($J8317,ASBVs!$A$2:$AP$1041,16,FALSE)</f>
        <v>62</v>
      </c>
      <c r="E8321" s="29">
        <f>VLOOKUP($J8317,ASBVs!$A$2:$AP$1041,18,FALSE)</f>
        <v>66</v>
      </c>
      <c r="F8321" s="29">
        <f>VLOOKUP($J8317,ASBVs!$A$2:$AP$1041,20,FALSE)</f>
        <v>66</v>
      </c>
      <c r="G8321" s="29">
        <f>VLOOKUP($J8317,ASBVs!$A$2:$AP$1041,42,FALSE)</f>
        <v>60</v>
      </c>
      <c r="H8321" s="29">
        <f>VLOOKUP($J8317,ASBVs!$A$2:$AP$1041,40,FALSE)</f>
        <v>52</v>
      </c>
      <c r="I8321" s="29">
        <f>VLOOKUP($J8317,ASBVs!$A$2:$AP$1041,22,FALSE)</f>
        <v>62</v>
      </c>
      <c r="J8321" s="29">
        <f>VLOOKUP($J8317,ASBVs!$A$2:$AP$1041,32,FALSE)</f>
        <v>58</v>
      </c>
    </row>
    <row r="8322" spans="2:10" ht="12.6" customHeight="1" x14ac:dyDescent="0.3">
      <c r="B8322" s="31" t="s">
        <v>1089</v>
      </c>
      <c r="C8322" s="27" t="s">
        <v>1090</v>
      </c>
      <c r="D8322" s="27" t="s">
        <v>1091</v>
      </c>
      <c r="E8322" s="27" t="s">
        <v>8</v>
      </c>
      <c r="F8322" s="27" t="s">
        <v>6</v>
      </c>
      <c r="G8322" s="27" t="s">
        <v>7</v>
      </c>
      <c r="H8322" s="27" t="s">
        <v>2638</v>
      </c>
      <c r="I8322" s="85" t="s">
        <v>2700</v>
      </c>
      <c r="J8322" s="86"/>
    </row>
    <row r="8323" spans="2:10" ht="12.6" customHeight="1" x14ac:dyDescent="0.3">
      <c r="B8323" s="30">
        <f>VLOOKUP($J8317,ASBVs!$A$2:$AP$1041,33,FALSE)</f>
        <v>0.03</v>
      </c>
      <c r="C8323" s="30">
        <f>VLOOKUP($J8317,ASBVs!$A$2:$AP$1041,35,FALSE)</f>
        <v>0.22</v>
      </c>
      <c r="D8323" s="30">
        <f>VLOOKUP($J8317,ASBVs!$A$2:$AP$1041,37,FALSE)</f>
        <v>0.01</v>
      </c>
      <c r="E8323" s="32">
        <f>VLOOKUP($J8317,ASBVs!$A$2:$AP$1041,29,FALSE)</f>
        <v>5.28</v>
      </c>
      <c r="F8323" s="32">
        <f>VLOOKUP($J8317,ASBVs!$A$2:$AP$1041,23,FALSE)</f>
        <v>-0.23</v>
      </c>
      <c r="G8323" s="32">
        <f>VLOOKUP($J8317,ASBVs!$A$2:$AP$1041,25,FALSE)</f>
        <v>4.7699999999999996</v>
      </c>
      <c r="H8323" s="32">
        <f>VLOOKUP($J8317,ASBVs!$A$2:$AP$1041,27,FALSE)</f>
        <v>2.66</v>
      </c>
      <c r="I8323" s="86"/>
      <c r="J8323" s="86"/>
    </row>
    <row r="8324" spans="2:10" ht="12.6" customHeight="1" x14ac:dyDescent="0.3">
      <c r="B8324" s="33">
        <f>VLOOKUP($J8317,ASBVs!$A$2:$AP$1041,34,FALSE)</f>
        <v>47</v>
      </c>
      <c r="C8324" s="33">
        <f>VLOOKUP($J8317,ASBVs!$A$2:$AP$1041,36,FALSE)</f>
        <v>55</v>
      </c>
      <c r="D8324" s="33">
        <f>VLOOKUP($J8317,ASBVs!$A$2:$AP$1041,38,FALSE)</f>
        <v>41</v>
      </c>
      <c r="E8324" s="33">
        <f>VLOOKUP($J8317,ASBVs!$A$2:$AP$1041,30,FALSE)</f>
        <v>60</v>
      </c>
      <c r="F8324" s="33">
        <f>VLOOKUP($J8317,ASBVs!$A$2:$AP$1041,24,FALSE)</f>
        <v>53</v>
      </c>
      <c r="G8324" s="33">
        <f>VLOOKUP($J8317,ASBVs!$A$2:$AP$1041,26,FALSE)</f>
        <v>52</v>
      </c>
      <c r="H8324" s="33">
        <f>VLOOKUP($J8317,ASBVs!$A$2:$AP$1041,28,FALSE)</f>
        <v>55</v>
      </c>
      <c r="I8324" s="99">
        <f>VLOOKUP($J8317,ASBVs!$A$2:$AQ$1041,43,FALSE)</f>
        <v>11.28</v>
      </c>
      <c r="J8324" s="79"/>
    </row>
    <row r="8325" spans="2:10" ht="12.6" customHeight="1" x14ac:dyDescent="0.3">
      <c r="B8325" s="87" t="s">
        <v>2695</v>
      </c>
      <c r="C8325" s="88"/>
      <c r="D8325" s="89" t="s">
        <v>2699</v>
      </c>
      <c r="E8325" s="90"/>
      <c r="F8325" s="91" t="str">
        <f>VLOOKUP($J8317,ASBVs!$A$2:$F$1041,6,FALSE)</f>
        <v xml:space="preserve">Young Gun </v>
      </c>
      <c r="G8325" s="34" t="s">
        <v>2669</v>
      </c>
      <c r="H8325" s="35" t="str">
        <f>VLOOKUP($J8317,ASBVs!$A$2:$AU$1041,46,FALSE)</f>
        <v>1</v>
      </c>
      <c r="I8325" s="34" t="s">
        <v>2670</v>
      </c>
      <c r="J8325" s="35" t="str">
        <f>VLOOKUP($J8317,ASBVs!$A$2:$AU$1041,47,FALSE)</f>
        <v>2</v>
      </c>
    </row>
    <row r="8326" spans="2:10" ht="12.6" customHeight="1" x14ac:dyDescent="0.3">
      <c r="B8326" s="93">
        <f>VLOOKUP($J8317,ASBVs!$A$2:$AS$1041,45,FALSE)</f>
        <v>128.55000000000001</v>
      </c>
      <c r="C8326" s="94"/>
      <c r="D8326" s="93">
        <f>VLOOKUP($J8317,ASBVs!$A$2:$AS$1041,44,FALSE)</f>
        <v>165.89</v>
      </c>
      <c r="E8326" s="94"/>
      <c r="F8326" s="92"/>
      <c r="G8326" s="34" t="s">
        <v>2671</v>
      </c>
      <c r="H8326" s="35" t="str">
        <f>VLOOKUP($J8317,ASBVs!$A$2:$AW$1041,48,FALSE)</f>
        <v>1</v>
      </c>
      <c r="I8326" s="34" t="s">
        <v>2672</v>
      </c>
      <c r="J8326" s="35">
        <f>VLOOKUP($J8317,ASBVs!$A$2:$AW$1041,49,FALSE)</f>
        <v>3</v>
      </c>
    </row>
    <row r="8327" spans="2:10" ht="12.6" customHeight="1" x14ac:dyDescent="0.3">
      <c r="B8327" s="36" t="s">
        <v>2696</v>
      </c>
      <c r="C8327" s="95" t="str">
        <f>VLOOKUP($J8317,ASBVs!$A$2:$E$1041,5,FALSE)</f>
        <v>Pen of 4 - Performance</v>
      </c>
      <c r="D8327" s="96"/>
      <c r="E8327" s="97" t="s">
        <v>2697</v>
      </c>
      <c r="F8327" s="98"/>
      <c r="G8327" s="74"/>
      <c r="H8327" s="75"/>
      <c r="I8327" s="37" t="s">
        <v>2698</v>
      </c>
      <c r="J8327" s="38"/>
    </row>
    <row r="8329" spans="2:10" ht="12.6" customHeight="1" x14ac:dyDescent="0.3">
      <c r="B8329" s="76" t="s">
        <v>2692</v>
      </c>
      <c r="C8329" s="77"/>
      <c r="D8329" s="20" t="str">
        <f>VLOOKUP($J8329,ASBVs!$A$2:$B$1041,2,FALSE)</f>
        <v>225569</v>
      </c>
      <c r="E8329" s="21"/>
      <c r="F8329" s="22" t="str">
        <f>VLOOKUP($J8329,ASBVs!$A$2:$J$1041,10,FALSE)</f>
        <v>Twin</v>
      </c>
      <c r="G8329" s="78" t="str">
        <f>VLOOKUP($J8329,ASBVs!$A$2:$AX$1041,50,FALSE)</f>
        <v>«««««</v>
      </c>
      <c r="H8329" s="79"/>
      <c r="I8329" s="23" t="s">
        <v>2693</v>
      </c>
      <c r="J8329" s="24" t="s">
        <v>2269</v>
      </c>
    </row>
    <row r="8330" spans="2:10" ht="12.6" customHeight="1" x14ac:dyDescent="0.3">
      <c r="B8330" s="25" t="s">
        <v>2694</v>
      </c>
      <c r="C8330" s="80" t="str">
        <f>VLOOKUP($J8329,ASBVs!$A$2:$H$1041,8,FALSE)</f>
        <v>218812</v>
      </c>
      <c r="D8330" s="80"/>
      <c r="E8330" s="81"/>
      <c r="F8330" s="26" t="s">
        <v>2639</v>
      </c>
      <c r="G8330" s="82">
        <f>VLOOKUP($J8329,ASBVs!$A$2:$I$1041,9,FALSE)</f>
        <v>44727</v>
      </c>
      <c r="H8330" s="83"/>
      <c r="I8330" s="83"/>
      <c r="J8330" s="84"/>
    </row>
    <row r="8331" spans="2:10" ht="12.6" customHeight="1" x14ac:dyDescent="0.3">
      <c r="B8331" s="27" t="s">
        <v>0</v>
      </c>
      <c r="C8331" s="28" t="s">
        <v>1</v>
      </c>
      <c r="D8331" s="28" t="s">
        <v>2</v>
      </c>
      <c r="E8331" s="28" t="s">
        <v>3</v>
      </c>
      <c r="F8331" s="27" t="s">
        <v>4</v>
      </c>
      <c r="G8331" s="28" t="s">
        <v>1093</v>
      </c>
      <c r="H8331" s="28" t="s">
        <v>1092</v>
      </c>
      <c r="I8331" s="28" t="s">
        <v>5</v>
      </c>
      <c r="J8331" s="28" t="s">
        <v>2652</v>
      </c>
    </row>
    <row r="8332" spans="2:10" ht="12.6" customHeight="1" x14ac:dyDescent="0.3">
      <c r="B8332" s="29">
        <f>VLOOKUP($J8329,ASBVs!$A$2:$AP$1041,11,FALSE)</f>
        <v>0.25</v>
      </c>
      <c r="C8332" s="29">
        <f>VLOOKUP($J8329,ASBVs!$A$2:$AP$1041,13,FALSE)</f>
        <v>6.46</v>
      </c>
      <c r="D8332" s="29">
        <f>VLOOKUP($J8329,ASBVs!$A$2:$AP$1041,15,FALSE)</f>
        <v>9.4600000000000009</v>
      </c>
      <c r="E8332" s="29">
        <f>VLOOKUP($J8329,ASBVs!$A$2:$AP$1041,17,FALSE)</f>
        <v>1.1299999999999999</v>
      </c>
      <c r="F8332" s="29">
        <f>VLOOKUP($J8329,ASBVs!$A$2:$AP$1041,19,FALSE)</f>
        <v>2.25</v>
      </c>
      <c r="G8332" s="39">
        <f>VLOOKUP($J8329,ASBVs!$A$2:$AP$1041,41,FALSE)</f>
        <v>0.5</v>
      </c>
      <c r="H8332" s="39">
        <f>VLOOKUP($J8329,ASBVs!$A$2:$AP$1041,39,FALSE)</f>
        <v>0.34</v>
      </c>
      <c r="I8332" s="29">
        <f>VLOOKUP($J8329,ASBVs!$A$2:$AP$1041,21,FALSE)</f>
        <v>-0.04</v>
      </c>
      <c r="J8332" s="39">
        <f>VLOOKUP($J8329,ASBVs!$A$2:$AP$1041,31,FALSE)</f>
        <v>0.35</v>
      </c>
    </row>
    <row r="8333" spans="2:10" ht="12.6" customHeight="1" x14ac:dyDescent="0.3">
      <c r="B8333" s="29">
        <f>VLOOKUP($J8329,ASBVs!$A$2:$AP$1041,12,FALSE)</f>
        <v>67</v>
      </c>
      <c r="C8333" s="29">
        <f>VLOOKUP($J8329,ASBVs!$A$2:$AP$1041,14,FALSE)</f>
        <v>70</v>
      </c>
      <c r="D8333" s="29">
        <f>VLOOKUP($J8329,ASBVs!$A$2:$AP$1041,16,FALSE)</f>
        <v>61</v>
      </c>
      <c r="E8333" s="29">
        <f>VLOOKUP($J8329,ASBVs!$A$2:$AP$1041,18,FALSE)</f>
        <v>64</v>
      </c>
      <c r="F8333" s="29">
        <f>VLOOKUP($J8329,ASBVs!$A$2:$AP$1041,20,FALSE)</f>
        <v>64</v>
      </c>
      <c r="G8333" s="29">
        <f>VLOOKUP($J8329,ASBVs!$A$2:$AP$1041,42,FALSE)</f>
        <v>55</v>
      </c>
      <c r="H8333" s="29">
        <f>VLOOKUP($J8329,ASBVs!$A$2:$AP$1041,40,FALSE)</f>
        <v>48</v>
      </c>
      <c r="I8333" s="29">
        <f>VLOOKUP($J8329,ASBVs!$A$2:$AP$1041,22,FALSE)</f>
        <v>58</v>
      </c>
      <c r="J8333" s="29">
        <f>VLOOKUP($J8329,ASBVs!$A$2:$AP$1041,32,FALSE)</f>
        <v>53</v>
      </c>
    </row>
    <row r="8334" spans="2:10" ht="12.6" customHeight="1" x14ac:dyDescent="0.3">
      <c r="B8334" s="31" t="s">
        <v>1089</v>
      </c>
      <c r="C8334" s="27" t="s">
        <v>1090</v>
      </c>
      <c r="D8334" s="27" t="s">
        <v>1091</v>
      </c>
      <c r="E8334" s="27" t="s">
        <v>8</v>
      </c>
      <c r="F8334" s="27" t="s">
        <v>6</v>
      </c>
      <c r="G8334" s="27" t="s">
        <v>7</v>
      </c>
      <c r="H8334" s="27" t="s">
        <v>2638</v>
      </c>
      <c r="I8334" s="85" t="s">
        <v>2700</v>
      </c>
      <c r="J8334" s="86"/>
    </row>
    <row r="8335" spans="2:10" ht="12.6" customHeight="1" x14ac:dyDescent="0.3">
      <c r="B8335" s="30">
        <f>VLOOKUP($J8329,ASBVs!$A$2:$AP$1041,33,FALSE)</f>
        <v>0.08</v>
      </c>
      <c r="C8335" s="30">
        <f>VLOOKUP($J8329,ASBVs!$A$2:$AP$1041,35,FALSE)</f>
        <v>0.3</v>
      </c>
      <c r="D8335" s="30">
        <f>VLOOKUP($J8329,ASBVs!$A$2:$AP$1041,37,FALSE)</f>
        <v>1E-3</v>
      </c>
      <c r="E8335" s="32">
        <f>VLOOKUP($J8329,ASBVs!$A$2:$AP$1041,29,FALSE)</f>
        <v>3.33</v>
      </c>
      <c r="F8335" s="32">
        <f>VLOOKUP($J8329,ASBVs!$A$2:$AP$1041,23,FALSE)</f>
        <v>-0.03</v>
      </c>
      <c r="G8335" s="32">
        <f>VLOOKUP($J8329,ASBVs!$A$2:$AP$1041,25,FALSE)</f>
        <v>1.44</v>
      </c>
      <c r="H8335" s="32">
        <f>VLOOKUP($J8329,ASBVs!$A$2:$AP$1041,27,FALSE)</f>
        <v>2.0699999999999998</v>
      </c>
      <c r="I8335" s="86"/>
      <c r="J8335" s="86"/>
    </row>
    <row r="8336" spans="2:10" ht="12.6" customHeight="1" x14ac:dyDescent="0.3">
      <c r="B8336" s="33">
        <f>VLOOKUP($J8329,ASBVs!$A$2:$AP$1041,34,FALSE)</f>
        <v>43</v>
      </c>
      <c r="C8336" s="33">
        <f>VLOOKUP($J8329,ASBVs!$A$2:$AP$1041,36,FALSE)</f>
        <v>51</v>
      </c>
      <c r="D8336" s="33">
        <f>VLOOKUP($J8329,ASBVs!$A$2:$AP$1041,38,FALSE)</f>
        <v>36</v>
      </c>
      <c r="E8336" s="33">
        <f>VLOOKUP($J8329,ASBVs!$A$2:$AP$1041,30,FALSE)</f>
        <v>58</v>
      </c>
      <c r="F8336" s="33">
        <f>VLOOKUP($J8329,ASBVs!$A$2:$AP$1041,24,FALSE)</f>
        <v>50</v>
      </c>
      <c r="G8336" s="33">
        <f>VLOOKUP($J8329,ASBVs!$A$2:$AP$1041,26,FALSE)</f>
        <v>50</v>
      </c>
      <c r="H8336" s="33">
        <f>VLOOKUP($J8329,ASBVs!$A$2:$AP$1041,28,FALSE)</f>
        <v>52</v>
      </c>
      <c r="I8336" s="99">
        <f>VLOOKUP($J8329,ASBVs!$A$2:$AQ$1041,43,FALSE)</f>
        <v>6.42</v>
      </c>
      <c r="J8336" s="79"/>
    </row>
    <row r="8337" spans="2:10" ht="12.6" customHeight="1" x14ac:dyDescent="0.3">
      <c r="B8337" s="87" t="s">
        <v>2695</v>
      </c>
      <c r="C8337" s="88"/>
      <c r="D8337" s="89" t="s">
        <v>2699</v>
      </c>
      <c r="E8337" s="90"/>
      <c r="F8337" s="91" t="str">
        <f>VLOOKUP($J8329,ASBVs!$A$2:$F$1041,6,FALSE)</f>
        <v xml:space="preserve">Young Gun </v>
      </c>
      <c r="G8337" s="34" t="s">
        <v>2669</v>
      </c>
      <c r="H8337" s="35" t="str">
        <f>VLOOKUP($J8329,ASBVs!$A$2:$AU$1041,46,FALSE)</f>
        <v>2</v>
      </c>
      <c r="I8337" s="34" t="s">
        <v>2670</v>
      </c>
      <c r="J8337" s="35" t="str">
        <f>VLOOKUP($J8329,ASBVs!$A$2:$AU$1041,47,FALSE)</f>
        <v>2</v>
      </c>
    </row>
    <row r="8338" spans="2:10" ht="12.6" customHeight="1" x14ac:dyDescent="0.3">
      <c r="B8338" s="93">
        <f>VLOOKUP($J8329,ASBVs!$A$2:$AS$1041,45,FALSE)</f>
        <v>128.5</v>
      </c>
      <c r="C8338" s="94"/>
      <c r="D8338" s="93">
        <f>VLOOKUP($J8329,ASBVs!$A$2:$AS$1041,44,FALSE)</f>
        <v>168.79</v>
      </c>
      <c r="E8338" s="94"/>
      <c r="F8338" s="92"/>
      <c r="G8338" s="34" t="s">
        <v>2671</v>
      </c>
      <c r="H8338" s="35" t="str">
        <f>VLOOKUP($J8329,ASBVs!$A$2:$AW$1041,48,FALSE)</f>
        <v>1</v>
      </c>
      <c r="I8338" s="34" t="s">
        <v>2672</v>
      </c>
      <c r="J8338" s="35">
        <f>VLOOKUP($J8329,ASBVs!$A$2:$AW$1041,49,FALSE)</f>
        <v>3</v>
      </c>
    </row>
    <row r="8339" spans="2:10" ht="12.6" customHeight="1" x14ac:dyDescent="0.3">
      <c r="B8339" s="36" t="s">
        <v>2696</v>
      </c>
      <c r="C8339" s="95" t="str">
        <f>VLOOKUP($J8329,ASBVs!$A$2:$E$1041,5,FALSE)</f>
        <v>Pen of 4 - Performance</v>
      </c>
      <c r="D8339" s="96"/>
      <c r="E8339" s="97" t="s">
        <v>2697</v>
      </c>
      <c r="F8339" s="98"/>
      <c r="G8339" s="74"/>
      <c r="H8339" s="75"/>
      <c r="I8339" s="37" t="s">
        <v>2698</v>
      </c>
      <c r="J8339" s="38"/>
    </row>
    <row r="8341" spans="2:10" ht="12.6" customHeight="1" x14ac:dyDescent="0.3">
      <c r="B8341" s="76" t="s">
        <v>2692</v>
      </c>
      <c r="C8341" s="77"/>
      <c r="D8341" s="20" t="str">
        <f>VLOOKUP($J8341,ASBVs!$A$2:$B$1041,2,FALSE)</f>
        <v>224521</v>
      </c>
      <c r="E8341" s="21"/>
      <c r="F8341" s="22" t="str">
        <f>VLOOKUP($J8341,ASBVs!$A$2:$J$1041,10,FALSE)</f>
        <v>Twin</v>
      </c>
      <c r="G8341" s="78" t="str">
        <f>VLOOKUP($J8341,ASBVs!$A$2:$AX$1041,50,FALSE)</f>
        <v>«««««</v>
      </c>
      <c r="H8341" s="79"/>
      <c r="I8341" s="23" t="s">
        <v>2693</v>
      </c>
      <c r="J8341" s="24" t="s">
        <v>2270</v>
      </c>
    </row>
    <row r="8342" spans="2:10" ht="12.6" customHeight="1" x14ac:dyDescent="0.3">
      <c r="B8342" s="25" t="s">
        <v>2694</v>
      </c>
      <c r="C8342" s="80" t="str">
        <f>VLOOKUP($J8341,ASBVs!$A$2:$H$1041,8,FALSE)</f>
        <v>205728</v>
      </c>
      <c r="D8342" s="80"/>
      <c r="E8342" s="81"/>
      <c r="F8342" s="26" t="s">
        <v>2639</v>
      </c>
      <c r="G8342" s="82">
        <f>VLOOKUP($J8341,ASBVs!$A$2:$I$1041,9,FALSE)</f>
        <v>44709</v>
      </c>
      <c r="H8342" s="83"/>
      <c r="I8342" s="83"/>
      <c r="J8342" s="84"/>
    </row>
    <row r="8343" spans="2:10" ht="12.6" customHeight="1" x14ac:dyDescent="0.3">
      <c r="B8343" s="27" t="s">
        <v>0</v>
      </c>
      <c r="C8343" s="28" t="s">
        <v>1</v>
      </c>
      <c r="D8343" s="28" t="s">
        <v>2</v>
      </c>
      <c r="E8343" s="28" t="s">
        <v>3</v>
      </c>
      <c r="F8343" s="27" t="s">
        <v>4</v>
      </c>
      <c r="G8343" s="28" t="s">
        <v>1093</v>
      </c>
      <c r="H8343" s="28" t="s">
        <v>1092</v>
      </c>
      <c r="I8343" s="28" t="s">
        <v>5</v>
      </c>
      <c r="J8343" s="28" t="s">
        <v>2652</v>
      </c>
    </row>
    <row r="8344" spans="2:10" ht="12.6" customHeight="1" x14ac:dyDescent="0.3">
      <c r="B8344" s="29">
        <f>VLOOKUP($J8341,ASBVs!$A$2:$AP$1041,11,FALSE)</f>
        <v>0.45</v>
      </c>
      <c r="C8344" s="29">
        <f>VLOOKUP($J8341,ASBVs!$A$2:$AP$1041,13,FALSE)</f>
        <v>8.77</v>
      </c>
      <c r="D8344" s="29">
        <f>VLOOKUP($J8341,ASBVs!$A$2:$AP$1041,15,FALSE)</f>
        <v>16.32</v>
      </c>
      <c r="E8344" s="29">
        <f>VLOOKUP($J8341,ASBVs!$A$2:$AP$1041,17,FALSE)</f>
        <v>0.72</v>
      </c>
      <c r="F8344" s="29">
        <f>VLOOKUP($J8341,ASBVs!$A$2:$AP$1041,19,FALSE)</f>
        <v>1.92</v>
      </c>
      <c r="G8344" s="39">
        <f>VLOOKUP($J8341,ASBVs!$A$2:$AP$1041,41,FALSE)</f>
        <v>0.5</v>
      </c>
      <c r="H8344" s="39">
        <f>VLOOKUP($J8341,ASBVs!$A$2:$AP$1041,39,FALSE)</f>
        <v>0.28999999999999998</v>
      </c>
      <c r="I8344" s="29">
        <f>VLOOKUP($J8341,ASBVs!$A$2:$AP$1041,21,FALSE)</f>
        <v>0.53</v>
      </c>
      <c r="J8344" s="39">
        <f>VLOOKUP($J8341,ASBVs!$A$2:$AP$1041,31,FALSE)</f>
        <v>0.32</v>
      </c>
    </row>
    <row r="8345" spans="2:10" ht="12.6" customHeight="1" x14ac:dyDescent="0.3">
      <c r="B8345" s="29">
        <f>VLOOKUP($J8341,ASBVs!$A$2:$AP$1041,12,FALSE)</f>
        <v>65</v>
      </c>
      <c r="C8345" s="29">
        <f>VLOOKUP($J8341,ASBVs!$A$2:$AP$1041,14,FALSE)</f>
        <v>67</v>
      </c>
      <c r="D8345" s="29">
        <f>VLOOKUP($J8341,ASBVs!$A$2:$AP$1041,16,FALSE)</f>
        <v>59</v>
      </c>
      <c r="E8345" s="29">
        <f>VLOOKUP($J8341,ASBVs!$A$2:$AP$1041,18,FALSE)</f>
        <v>63</v>
      </c>
      <c r="F8345" s="29">
        <f>VLOOKUP($J8341,ASBVs!$A$2:$AP$1041,20,FALSE)</f>
        <v>62</v>
      </c>
      <c r="G8345" s="29">
        <f>VLOOKUP($J8341,ASBVs!$A$2:$AP$1041,42,FALSE)</f>
        <v>52</v>
      </c>
      <c r="H8345" s="29">
        <f>VLOOKUP($J8341,ASBVs!$A$2:$AP$1041,40,FALSE)</f>
        <v>45</v>
      </c>
      <c r="I8345" s="29">
        <f>VLOOKUP($J8341,ASBVs!$A$2:$AP$1041,22,FALSE)</f>
        <v>53</v>
      </c>
      <c r="J8345" s="29">
        <f>VLOOKUP($J8341,ASBVs!$A$2:$AP$1041,32,FALSE)</f>
        <v>50</v>
      </c>
    </row>
    <row r="8346" spans="2:10" ht="12.6" customHeight="1" x14ac:dyDescent="0.3">
      <c r="B8346" s="31" t="s">
        <v>1089</v>
      </c>
      <c r="C8346" s="27" t="s">
        <v>1090</v>
      </c>
      <c r="D8346" s="27" t="s">
        <v>1091</v>
      </c>
      <c r="E8346" s="27" t="s">
        <v>8</v>
      </c>
      <c r="F8346" s="27" t="s">
        <v>6</v>
      </c>
      <c r="G8346" s="27" t="s">
        <v>7</v>
      </c>
      <c r="H8346" s="27" t="s">
        <v>2638</v>
      </c>
      <c r="I8346" s="85" t="s">
        <v>2700</v>
      </c>
      <c r="J8346" s="86"/>
    </row>
    <row r="8347" spans="2:10" ht="12.6" customHeight="1" x14ac:dyDescent="0.3">
      <c r="B8347" s="30">
        <f>VLOOKUP($J8341,ASBVs!$A$2:$AP$1041,33,FALSE)</f>
        <v>0.05</v>
      </c>
      <c r="C8347" s="30">
        <f>VLOOKUP($J8341,ASBVs!$A$2:$AP$1041,35,FALSE)</f>
        <v>0.28999999999999998</v>
      </c>
      <c r="D8347" s="30">
        <f>VLOOKUP($J8341,ASBVs!$A$2:$AP$1041,37,FALSE)</f>
        <v>1E-3</v>
      </c>
      <c r="E8347" s="32">
        <f>VLOOKUP($J8341,ASBVs!$A$2:$AP$1041,29,FALSE)</f>
        <v>3.99</v>
      </c>
      <c r="F8347" s="32">
        <f>VLOOKUP($J8341,ASBVs!$A$2:$AP$1041,23,FALSE)</f>
        <v>-0.08</v>
      </c>
      <c r="G8347" s="32">
        <f>VLOOKUP($J8341,ASBVs!$A$2:$AP$1041,25,FALSE)</f>
        <v>1.82</v>
      </c>
      <c r="H8347" s="32">
        <f>VLOOKUP($J8341,ASBVs!$A$2:$AP$1041,27,FALSE)</f>
        <v>2.19</v>
      </c>
      <c r="I8347" s="86"/>
      <c r="J8347" s="86"/>
    </row>
    <row r="8348" spans="2:10" ht="12.6" customHeight="1" x14ac:dyDescent="0.3">
      <c r="B8348" s="33">
        <f>VLOOKUP($J8341,ASBVs!$A$2:$AP$1041,34,FALSE)</f>
        <v>40</v>
      </c>
      <c r="C8348" s="33">
        <f>VLOOKUP($J8341,ASBVs!$A$2:$AP$1041,36,FALSE)</f>
        <v>48</v>
      </c>
      <c r="D8348" s="33">
        <f>VLOOKUP($J8341,ASBVs!$A$2:$AP$1041,38,FALSE)</f>
        <v>33</v>
      </c>
      <c r="E8348" s="33">
        <f>VLOOKUP($J8341,ASBVs!$A$2:$AP$1041,30,FALSE)</f>
        <v>56</v>
      </c>
      <c r="F8348" s="33">
        <f>VLOOKUP($J8341,ASBVs!$A$2:$AP$1041,24,FALSE)</f>
        <v>47</v>
      </c>
      <c r="G8348" s="33">
        <f>VLOOKUP($J8341,ASBVs!$A$2:$AP$1041,26,FALSE)</f>
        <v>47</v>
      </c>
      <c r="H8348" s="33">
        <f>VLOOKUP($J8341,ASBVs!$A$2:$AP$1041,28,FALSE)</f>
        <v>51</v>
      </c>
      <c r="I8348" s="99">
        <f>VLOOKUP($J8341,ASBVs!$A$2:$AQ$1041,43,FALSE)</f>
        <v>9.2999999999999989</v>
      </c>
      <c r="J8348" s="79"/>
    </row>
    <row r="8349" spans="2:10" ht="12.6" customHeight="1" x14ac:dyDescent="0.3">
      <c r="B8349" s="87" t="s">
        <v>2695</v>
      </c>
      <c r="C8349" s="88"/>
      <c r="D8349" s="89" t="s">
        <v>2699</v>
      </c>
      <c r="E8349" s="90"/>
      <c r="F8349" s="91" t="str">
        <f>VLOOKUP($J8341,ASBVs!$A$2:$F$1041,6,FALSE)</f>
        <v xml:space="preserve">Young Gun </v>
      </c>
      <c r="G8349" s="34" t="s">
        <v>2669</v>
      </c>
      <c r="H8349" s="35" t="str">
        <f>VLOOKUP($J8341,ASBVs!$A$2:$AU$1041,46,FALSE)</f>
        <v>2</v>
      </c>
      <c r="I8349" s="34" t="s">
        <v>2670</v>
      </c>
      <c r="J8349" s="35" t="str">
        <f>VLOOKUP($J8341,ASBVs!$A$2:$AU$1041,47,FALSE)</f>
        <v>2</v>
      </c>
    </row>
    <row r="8350" spans="2:10" ht="12.6" customHeight="1" x14ac:dyDescent="0.3">
      <c r="B8350" s="93">
        <f>VLOOKUP($J8341,ASBVs!$A$2:$AS$1041,45,FALSE)</f>
        <v>127.32</v>
      </c>
      <c r="C8350" s="94"/>
      <c r="D8350" s="93">
        <f>VLOOKUP($J8341,ASBVs!$A$2:$AS$1041,44,FALSE)</f>
        <v>169.77</v>
      </c>
      <c r="E8350" s="94"/>
      <c r="F8350" s="92"/>
      <c r="G8350" s="34" t="s">
        <v>2671</v>
      </c>
      <c r="H8350" s="35" t="str">
        <f>VLOOKUP($J8341,ASBVs!$A$2:$AW$1041,48,FALSE)</f>
        <v>3</v>
      </c>
      <c r="I8350" s="34" t="s">
        <v>2672</v>
      </c>
      <c r="J8350" s="35">
        <f>VLOOKUP($J8341,ASBVs!$A$2:$AW$1041,49,FALSE)</f>
        <v>3</v>
      </c>
    </row>
    <row r="8351" spans="2:10" ht="12.6" customHeight="1" x14ac:dyDescent="0.3">
      <c r="B8351" s="36" t="s">
        <v>2696</v>
      </c>
      <c r="C8351" s="95" t="str">
        <f>VLOOKUP($J8341,ASBVs!$A$2:$E$1041,5,FALSE)</f>
        <v>Pen of 4 - Performance</v>
      </c>
      <c r="D8351" s="96"/>
      <c r="E8351" s="97" t="s">
        <v>2697</v>
      </c>
      <c r="F8351" s="98"/>
      <c r="G8351" s="74"/>
      <c r="H8351" s="75"/>
      <c r="I8351" s="37" t="s">
        <v>2698</v>
      </c>
      <c r="J8351" s="38"/>
    </row>
    <row r="8353" spans="2:10" ht="12.6" customHeight="1" x14ac:dyDescent="0.3">
      <c r="B8353" s="76" t="s">
        <v>2692</v>
      </c>
      <c r="C8353" s="77"/>
      <c r="D8353" s="20" t="str">
        <f>VLOOKUP($J8353,ASBVs!$A$2:$B$1041,2,FALSE)</f>
        <v>223051</v>
      </c>
      <c r="E8353" s="21"/>
      <c r="F8353" s="22" t="str">
        <f>VLOOKUP($J8353,ASBVs!$A$2:$J$1041,10,FALSE)</f>
        <v>Twin</v>
      </c>
      <c r="G8353" s="78" t="str">
        <f>VLOOKUP($J8353,ASBVs!$A$2:$AX$1041,50,FALSE)</f>
        <v>«««««</v>
      </c>
      <c r="H8353" s="79"/>
      <c r="I8353" s="23" t="s">
        <v>2693</v>
      </c>
      <c r="J8353" s="24" t="s">
        <v>2271</v>
      </c>
    </row>
    <row r="8354" spans="2:10" ht="12.6" customHeight="1" x14ac:dyDescent="0.3">
      <c r="B8354" s="25" t="s">
        <v>2694</v>
      </c>
      <c r="C8354" s="80" t="str">
        <f>VLOOKUP($J8353,ASBVs!$A$2:$H$1041,8,FALSE)</f>
        <v>196104</v>
      </c>
      <c r="D8354" s="80"/>
      <c r="E8354" s="81"/>
      <c r="F8354" s="26" t="s">
        <v>2639</v>
      </c>
      <c r="G8354" s="82">
        <f>VLOOKUP($J8353,ASBVs!$A$2:$I$1041,9,FALSE)</f>
        <v>44682</v>
      </c>
      <c r="H8354" s="83"/>
      <c r="I8354" s="83"/>
      <c r="J8354" s="84"/>
    </row>
    <row r="8355" spans="2:10" ht="12.6" customHeight="1" x14ac:dyDescent="0.3">
      <c r="B8355" s="27" t="s">
        <v>0</v>
      </c>
      <c r="C8355" s="28" t="s">
        <v>1</v>
      </c>
      <c r="D8355" s="28" t="s">
        <v>2</v>
      </c>
      <c r="E8355" s="28" t="s">
        <v>3</v>
      </c>
      <c r="F8355" s="27" t="s">
        <v>4</v>
      </c>
      <c r="G8355" s="28" t="s">
        <v>1093</v>
      </c>
      <c r="H8355" s="28" t="s">
        <v>1092</v>
      </c>
      <c r="I8355" s="28" t="s">
        <v>5</v>
      </c>
      <c r="J8355" s="28" t="s">
        <v>2652</v>
      </c>
    </row>
    <row r="8356" spans="2:10" ht="12.6" customHeight="1" x14ac:dyDescent="0.3">
      <c r="B8356" s="29">
        <f>VLOOKUP($J8353,ASBVs!$A$2:$AP$1041,11,FALSE)</f>
        <v>0.52</v>
      </c>
      <c r="C8356" s="29">
        <f>VLOOKUP($J8353,ASBVs!$A$2:$AP$1041,13,FALSE)</f>
        <v>9.01</v>
      </c>
      <c r="D8356" s="29">
        <f>VLOOKUP($J8353,ASBVs!$A$2:$AP$1041,15,FALSE)</f>
        <v>16.420000000000002</v>
      </c>
      <c r="E8356" s="29">
        <f>VLOOKUP($J8353,ASBVs!$A$2:$AP$1041,17,FALSE)</f>
        <v>-0.33</v>
      </c>
      <c r="F8356" s="29">
        <f>VLOOKUP($J8353,ASBVs!$A$2:$AP$1041,19,FALSE)</f>
        <v>1.35</v>
      </c>
      <c r="G8356" s="39">
        <f>VLOOKUP($J8353,ASBVs!$A$2:$AP$1041,41,FALSE)</f>
        <v>0.43</v>
      </c>
      <c r="H8356" s="39">
        <f>VLOOKUP($J8353,ASBVs!$A$2:$AP$1041,39,FALSE)</f>
        <v>0.17</v>
      </c>
      <c r="I8356" s="29">
        <f>VLOOKUP($J8353,ASBVs!$A$2:$AP$1041,21,FALSE)</f>
        <v>0.12</v>
      </c>
      <c r="J8356" s="39">
        <f>VLOOKUP($J8353,ASBVs!$A$2:$AP$1041,31,FALSE)</f>
        <v>0.28000000000000003</v>
      </c>
    </row>
    <row r="8357" spans="2:10" ht="12.6" customHeight="1" x14ac:dyDescent="0.3">
      <c r="B8357" s="29">
        <f>VLOOKUP($J8353,ASBVs!$A$2:$AP$1041,12,FALSE)</f>
        <v>67</v>
      </c>
      <c r="C8357" s="29">
        <f>VLOOKUP($J8353,ASBVs!$A$2:$AP$1041,14,FALSE)</f>
        <v>72</v>
      </c>
      <c r="D8357" s="29">
        <f>VLOOKUP($J8353,ASBVs!$A$2:$AP$1041,16,FALSE)</f>
        <v>63</v>
      </c>
      <c r="E8357" s="29">
        <f>VLOOKUP($J8353,ASBVs!$A$2:$AP$1041,18,FALSE)</f>
        <v>71</v>
      </c>
      <c r="F8357" s="29">
        <f>VLOOKUP($J8353,ASBVs!$A$2:$AP$1041,20,FALSE)</f>
        <v>69</v>
      </c>
      <c r="G8357" s="29">
        <f>VLOOKUP($J8353,ASBVs!$A$2:$AP$1041,42,FALSE)</f>
        <v>59</v>
      </c>
      <c r="H8357" s="29">
        <f>VLOOKUP($J8353,ASBVs!$A$2:$AP$1041,40,FALSE)</f>
        <v>48</v>
      </c>
      <c r="I8357" s="29">
        <f>VLOOKUP($J8353,ASBVs!$A$2:$AP$1041,22,FALSE)</f>
        <v>62</v>
      </c>
      <c r="J8357" s="29">
        <f>VLOOKUP($J8353,ASBVs!$A$2:$AP$1041,32,FALSE)</f>
        <v>57</v>
      </c>
    </row>
    <row r="8358" spans="2:10" ht="12.6" customHeight="1" x14ac:dyDescent="0.3">
      <c r="B8358" s="31" t="s">
        <v>1089</v>
      </c>
      <c r="C8358" s="27" t="s">
        <v>1090</v>
      </c>
      <c r="D8358" s="27" t="s">
        <v>1091</v>
      </c>
      <c r="E8358" s="27" t="s">
        <v>8</v>
      </c>
      <c r="F8358" s="27" t="s">
        <v>6</v>
      </c>
      <c r="G8358" s="27" t="s">
        <v>7</v>
      </c>
      <c r="H8358" s="27" t="s">
        <v>2638</v>
      </c>
      <c r="I8358" s="85" t="s">
        <v>2700</v>
      </c>
      <c r="J8358" s="86"/>
    </row>
    <row r="8359" spans="2:10" ht="12.6" customHeight="1" x14ac:dyDescent="0.3">
      <c r="B8359" s="30">
        <f>VLOOKUP($J8353,ASBVs!$A$2:$AP$1041,33,FALSE)</f>
        <v>1E-3</v>
      </c>
      <c r="C8359" s="30">
        <f>VLOOKUP($J8353,ASBVs!$A$2:$AP$1041,35,FALSE)</f>
        <v>0.16</v>
      </c>
      <c r="D8359" s="30">
        <f>VLOOKUP($J8353,ASBVs!$A$2:$AP$1041,37,FALSE)</f>
        <v>0.03</v>
      </c>
      <c r="E8359" s="32">
        <f>VLOOKUP($J8353,ASBVs!$A$2:$AP$1041,29,FALSE)</f>
        <v>4.62</v>
      </c>
      <c r="F8359" s="32">
        <f>VLOOKUP($J8353,ASBVs!$A$2:$AP$1041,23,FALSE)</f>
        <v>0.02</v>
      </c>
      <c r="G8359" s="32">
        <f>VLOOKUP($J8353,ASBVs!$A$2:$AP$1041,25,FALSE)</f>
        <v>3.75</v>
      </c>
      <c r="H8359" s="32">
        <f>VLOOKUP($J8353,ASBVs!$A$2:$AP$1041,27,FALSE)</f>
        <v>1.79</v>
      </c>
      <c r="I8359" s="86"/>
      <c r="J8359" s="86"/>
    </row>
    <row r="8360" spans="2:10" ht="12.6" customHeight="1" x14ac:dyDescent="0.3">
      <c r="B8360" s="33">
        <f>VLOOKUP($J8353,ASBVs!$A$2:$AP$1041,34,FALSE)</f>
        <v>42</v>
      </c>
      <c r="C8360" s="33">
        <f>VLOOKUP($J8353,ASBVs!$A$2:$AP$1041,36,FALSE)</f>
        <v>52</v>
      </c>
      <c r="D8360" s="33">
        <f>VLOOKUP($J8353,ASBVs!$A$2:$AP$1041,38,FALSE)</f>
        <v>36</v>
      </c>
      <c r="E8360" s="33">
        <f>VLOOKUP($J8353,ASBVs!$A$2:$AP$1041,30,FALSE)</f>
        <v>62</v>
      </c>
      <c r="F8360" s="33">
        <f>VLOOKUP($J8353,ASBVs!$A$2:$AP$1041,24,FALSE)</f>
        <v>49</v>
      </c>
      <c r="G8360" s="33">
        <f>VLOOKUP($J8353,ASBVs!$A$2:$AP$1041,26,FALSE)</f>
        <v>49</v>
      </c>
      <c r="H8360" s="33">
        <f>VLOOKUP($J8353,ASBVs!$A$2:$AP$1041,28,FALSE)</f>
        <v>55</v>
      </c>
      <c r="I8360" s="99">
        <f>VLOOKUP($J8353,ASBVs!$A$2:$AQ$1041,43,FALSE)</f>
        <v>9.129999999999999</v>
      </c>
      <c r="J8360" s="79"/>
    </row>
    <row r="8361" spans="2:10" ht="12.6" customHeight="1" x14ac:dyDescent="0.3">
      <c r="B8361" s="87" t="s">
        <v>2695</v>
      </c>
      <c r="C8361" s="88"/>
      <c r="D8361" s="89" t="s">
        <v>2699</v>
      </c>
      <c r="E8361" s="90"/>
      <c r="F8361" s="91" t="str">
        <f>VLOOKUP($J8353,ASBVs!$A$2:$F$1041,6,FALSE)</f>
        <v xml:space="preserve"> </v>
      </c>
      <c r="G8361" s="34" t="s">
        <v>2669</v>
      </c>
      <c r="H8361" s="35" t="str">
        <f>VLOOKUP($J8353,ASBVs!$A$2:$AU$1041,46,FALSE)</f>
        <v>2</v>
      </c>
      <c r="I8361" s="34" t="s">
        <v>2670</v>
      </c>
      <c r="J8361" s="35" t="str">
        <f>VLOOKUP($J8353,ASBVs!$A$2:$AU$1041,47,FALSE)</f>
        <v>2</v>
      </c>
    </row>
    <row r="8362" spans="2:10" ht="12.6" customHeight="1" x14ac:dyDescent="0.3">
      <c r="B8362" s="93">
        <f>VLOOKUP($J8353,ASBVs!$A$2:$AS$1041,45,FALSE)</f>
        <v>122.8</v>
      </c>
      <c r="C8362" s="94"/>
      <c r="D8362" s="93">
        <f>VLOOKUP($J8353,ASBVs!$A$2:$AS$1041,44,FALSE)</f>
        <v>154.32</v>
      </c>
      <c r="E8362" s="94"/>
      <c r="F8362" s="92"/>
      <c r="G8362" s="34" t="s">
        <v>2671</v>
      </c>
      <c r="H8362" s="35" t="str">
        <f>VLOOKUP($J8353,ASBVs!$A$2:$AW$1041,48,FALSE)</f>
        <v>2</v>
      </c>
      <c r="I8362" s="34" t="s">
        <v>2672</v>
      </c>
      <c r="J8362" s="35">
        <f>VLOOKUP($J8353,ASBVs!$A$2:$AW$1041,49,FALSE)</f>
        <v>3</v>
      </c>
    </row>
    <row r="8363" spans="2:10" ht="12.6" customHeight="1" x14ac:dyDescent="0.3">
      <c r="B8363" s="36" t="s">
        <v>2696</v>
      </c>
      <c r="C8363" s="95" t="str">
        <f>VLOOKUP($J8353,ASBVs!$A$2:$E$1041,5,FALSE)</f>
        <v>Pen of 4 - Marbling</v>
      </c>
      <c r="D8363" s="96"/>
      <c r="E8363" s="97" t="s">
        <v>2697</v>
      </c>
      <c r="F8363" s="98"/>
      <c r="G8363" s="74"/>
      <c r="H8363" s="75"/>
      <c r="I8363" s="37" t="s">
        <v>2698</v>
      </c>
      <c r="J8363" s="38"/>
    </row>
    <row r="8365" spans="2:10" ht="12.6" customHeight="1" x14ac:dyDescent="0.3">
      <c r="B8365" s="76" t="s">
        <v>2692</v>
      </c>
      <c r="C8365" s="77"/>
      <c r="D8365" s="20" t="str">
        <f>VLOOKUP($J8365,ASBVs!$A$2:$B$1041,2,FALSE)</f>
        <v>225729</v>
      </c>
      <c r="E8365" s="21"/>
      <c r="F8365" s="22" t="str">
        <f>VLOOKUP($J8365,ASBVs!$A$2:$J$1041,10,FALSE)</f>
        <v>Single</v>
      </c>
      <c r="G8365" s="78" t="str">
        <f>VLOOKUP($J8365,ASBVs!$A$2:$AX$1041,50,FALSE)</f>
        <v>«««««</v>
      </c>
      <c r="H8365" s="79"/>
      <c r="I8365" s="23" t="s">
        <v>2693</v>
      </c>
      <c r="J8365" s="24" t="s">
        <v>2272</v>
      </c>
    </row>
    <row r="8366" spans="2:10" ht="12.6" customHeight="1" x14ac:dyDescent="0.3">
      <c r="B8366" s="25" t="s">
        <v>2694</v>
      </c>
      <c r="C8366" s="80" t="str">
        <f>VLOOKUP($J8365,ASBVs!$A$2:$H$1041,8,FALSE)</f>
        <v>162788</v>
      </c>
      <c r="D8366" s="80"/>
      <c r="E8366" s="81"/>
      <c r="F8366" s="26" t="s">
        <v>2639</v>
      </c>
      <c r="G8366" s="82">
        <f>VLOOKUP($J8365,ASBVs!$A$2:$I$1041,9,FALSE)</f>
        <v>44728</v>
      </c>
      <c r="H8366" s="83"/>
      <c r="I8366" s="83"/>
      <c r="J8366" s="84"/>
    </row>
    <row r="8367" spans="2:10" ht="12.6" customHeight="1" x14ac:dyDescent="0.3">
      <c r="B8367" s="27" t="s">
        <v>0</v>
      </c>
      <c r="C8367" s="28" t="s">
        <v>1</v>
      </c>
      <c r="D8367" s="28" t="s">
        <v>2</v>
      </c>
      <c r="E8367" s="28" t="s">
        <v>3</v>
      </c>
      <c r="F8367" s="27" t="s">
        <v>4</v>
      </c>
      <c r="G8367" s="28" t="s">
        <v>1093</v>
      </c>
      <c r="H8367" s="28" t="s">
        <v>1092</v>
      </c>
      <c r="I8367" s="28" t="s">
        <v>5</v>
      </c>
      <c r="J8367" s="28" t="s">
        <v>2652</v>
      </c>
    </row>
    <row r="8368" spans="2:10" ht="12.6" customHeight="1" x14ac:dyDescent="0.3">
      <c r="B8368" s="29">
        <f>VLOOKUP($J8365,ASBVs!$A$2:$AP$1041,11,FALSE)</f>
        <v>0.56999999999999995</v>
      </c>
      <c r="C8368" s="29">
        <f>VLOOKUP($J8365,ASBVs!$A$2:$AP$1041,13,FALSE)</f>
        <v>9.77</v>
      </c>
      <c r="D8368" s="29">
        <f>VLOOKUP($J8365,ASBVs!$A$2:$AP$1041,15,FALSE)</f>
        <v>19.12</v>
      </c>
      <c r="E8368" s="29">
        <f>VLOOKUP($J8365,ASBVs!$A$2:$AP$1041,17,FALSE)</f>
        <v>-0.05</v>
      </c>
      <c r="F8368" s="29">
        <f>VLOOKUP($J8365,ASBVs!$A$2:$AP$1041,19,FALSE)</f>
        <v>1.81</v>
      </c>
      <c r="G8368" s="39">
        <f>VLOOKUP($J8365,ASBVs!$A$2:$AP$1041,41,FALSE)</f>
        <v>0.28000000000000003</v>
      </c>
      <c r="H8368" s="39">
        <f>VLOOKUP($J8365,ASBVs!$A$2:$AP$1041,39,FALSE)</f>
        <v>0.13</v>
      </c>
      <c r="I8368" s="29">
        <f>VLOOKUP($J8365,ASBVs!$A$2:$AP$1041,21,FALSE)</f>
        <v>-0.32</v>
      </c>
      <c r="J8368" s="39">
        <f>VLOOKUP($J8365,ASBVs!$A$2:$AP$1041,31,FALSE)</f>
        <v>0.16</v>
      </c>
    </row>
    <row r="8369" spans="2:10" ht="12.6" customHeight="1" x14ac:dyDescent="0.3">
      <c r="B8369" s="29">
        <f>VLOOKUP($J8365,ASBVs!$A$2:$AP$1041,12,FALSE)</f>
        <v>69</v>
      </c>
      <c r="C8369" s="29">
        <f>VLOOKUP($J8365,ASBVs!$A$2:$AP$1041,14,FALSE)</f>
        <v>72</v>
      </c>
      <c r="D8369" s="29">
        <f>VLOOKUP($J8365,ASBVs!$A$2:$AP$1041,16,FALSE)</f>
        <v>68</v>
      </c>
      <c r="E8369" s="29">
        <f>VLOOKUP($J8365,ASBVs!$A$2:$AP$1041,18,FALSE)</f>
        <v>69</v>
      </c>
      <c r="F8369" s="29">
        <f>VLOOKUP($J8365,ASBVs!$A$2:$AP$1041,20,FALSE)</f>
        <v>68</v>
      </c>
      <c r="G8369" s="29">
        <f>VLOOKUP($J8365,ASBVs!$A$2:$AP$1041,42,FALSE)</f>
        <v>65</v>
      </c>
      <c r="H8369" s="29">
        <f>VLOOKUP($J8365,ASBVs!$A$2:$AP$1041,40,FALSE)</f>
        <v>58</v>
      </c>
      <c r="I8369" s="29">
        <f>VLOOKUP($J8365,ASBVs!$A$2:$AP$1041,22,FALSE)</f>
        <v>68</v>
      </c>
      <c r="J8369" s="29">
        <f>VLOOKUP($J8365,ASBVs!$A$2:$AP$1041,32,FALSE)</f>
        <v>63</v>
      </c>
    </row>
    <row r="8370" spans="2:10" ht="12.6" customHeight="1" x14ac:dyDescent="0.3">
      <c r="B8370" s="31" t="s">
        <v>1089</v>
      </c>
      <c r="C8370" s="27" t="s">
        <v>1090</v>
      </c>
      <c r="D8370" s="27" t="s">
        <v>1091</v>
      </c>
      <c r="E8370" s="27" t="s">
        <v>8</v>
      </c>
      <c r="F8370" s="27" t="s">
        <v>6</v>
      </c>
      <c r="G8370" s="27" t="s">
        <v>7</v>
      </c>
      <c r="H8370" s="27" t="s">
        <v>2638</v>
      </c>
      <c r="I8370" s="85" t="s">
        <v>2700</v>
      </c>
      <c r="J8370" s="86"/>
    </row>
    <row r="8371" spans="2:10" ht="12.6" customHeight="1" x14ac:dyDescent="0.3">
      <c r="B8371" s="30">
        <f>VLOOKUP($J8365,ASBVs!$A$2:$AP$1041,33,FALSE)</f>
        <v>-0.01</v>
      </c>
      <c r="C8371" s="30">
        <f>VLOOKUP($J8365,ASBVs!$A$2:$AP$1041,35,FALSE)</f>
        <v>0.16</v>
      </c>
      <c r="D8371" s="30">
        <f>VLOOKUP($J8365,ASBVs!$A$2:$AP$1041,37,FALSE)</f>
        <v>0.02</v>
      </c>
      <c r="E8371" s="32">
        <f>VLOOKUP($J8365,ASBVs!$A$2:$AP$1041,29,FALSE)</f>
        <v>4.53</v>
      </c>
      <c r="F8371" s="32">
        <f>VLOOKUP($J8365,ASBVs!$A$2:$AP$1041,23,FALSE)</f>
        <v>0.1</v>
      </c>
      <c r="G8371" s="32">
        <f>VLOOKUP($J8365,ASBVs!$A$2:$AP$1041,25,FALSE)</f>
        <v>4.25</v>
      </c>
      <c r="H8371" s="32">
        <f>VLOOKUP($J8365,ASBVs!$A$2:$AP$1041,27,FALSE)</f>
        <v>2.3199999999999998</v>
      </c>
      <c r="I8371" s="86"/>
      <c r="J8371" s="86"/>
    </row>
    <row r="8372" spans="2:10" ht="12.6" customHeight="1" x14ac:dyDescent="0.3">
      <c r="B8372" s="33">
        <f>VLOOKUP($J8365,ASBVs!$A$2:$AP$1041,34,FALSE)</f>
        <v>54</v>
      </c>
      <c r="C8372" s="33">
        <f>VLOOKUP($J8365,ASBVs!$A$2:$AP$1041,36,FALSE)</f>
        <v>61</v>
      </c>
      <c r="D8372" s="33">
        <f>VLOOKUP($J8365,ASBVs!$A$2:$AP$1041,38,FALSE)</f>
        <v>48</v>
      </c>
      <c r="E8372" s="33">
        <f>VLOOKUP($J8365,ASBVs!$A$2:$AP$1041,30,FALSE)</f>
        <v>64</v>
      </c>
      <c r="F8372" s="33">
        <f>VLOOKUP($J8365,ASBVs!$A$2:$AP$1041,24,FALSE)</f>
        <v>60</v>
      </c>
      <c r="G8372" s="33">
        <f>VLOOKUP($J8365,ASBVs!$A$2:$AP$1041,26,FALSE)</f>
        <v>59</v>
      </c>
      <c r="H8372" s="33">
        <f>VLOOKUP($J8365,ASBVs!$A$2:$AP$1041,28,FALSE)</f>
        <v>61</v>
      </c>
      <c r="I8372" s="99">
        <f>VLOOKUP($J8365,ASBVs!$A$2:$AQ$1041,43,FALSE)</f>
        <v>9.4499999999999993</v>
      </c>
      <c r="J8372" s="79"/>
    </row>
    <row r="8373" spans="2:10" ht="12.6" customHeight="1" x14ac:dyDescent="0.3">
      <c r="B8373" s="87" t="s">
        <v>2695</v>
      </c>
      <c r="C8373" s="88"/>
      <c r="D8373" s="89" t="s">
        <v>2699</v>
      </c>
      <c r="E8373" s="90"/>
      <c r="F8373" s="91" t="str">
        <f>VLOOKUP($J8365,ASBVs!$A$2:$F$1041,6,FALSE)</f>
        <v xml:space="preserve"> </v>
      </c>
      <c r="G8373" s="34" t="s">
        <v>2669</v>
      </c>
      <c r="H8373" s="35" t="str">
        <f>VLOOKUP($J8365,ASBVs!$A$2:$AU$1041,46,FALSE)</f>
        <v>2</v>
      </c>
      <c r="I8373" s="34" t="s">
        <v>2670</v>
      </c>
      <c r="J8373" s="35" t="str">
        <f>VLOOKUP($J8365,ASBVs!$A$2:$AU$1041,47,FALSE)</f>
        <v>2</v>
      </c>
    </row>
    <row r="8374" spans="2:10" ht="12.6" customHeight="1" x14ac:dyDescent="0.3">
      <c r="B8374" s="93">
        <f>VLOOKUP($J8365,ASBVs!$A$2:$AS$1041,45,FALSE)</f>
        <v>119.45</v>
      </c>
      <c r="C8374" s="94"/>
      <c r="D8374" s="93">
        <f>VLOOKUP($J8365,ASBVs!$A$2:$AS$1041,44,FALSE)</f>
        <v>146.63999999999999</v>
      </c>
      <c r="E8374" s="94"/>
      <c r="F8374" s="92"/>
      <c r="G8374" s="34" t="s">
        <v>2671</v>
      </c>
      <c r="H8374" s="35" t="str">
        <f>VLOOKUP($J8365,ASBVs!$A$2:$AW$1041,48,FALSE)</f>
        <v>1</v>
      </c>
      <c r="I8374" s="34" t="s">
        <v>2672</v>
      </c>
      <c r="J8374" s="35">
        <f>VLOOKUP($J8365,ASBVs!$A$2:$AW$1041,49,FALSE)</f>
        <v>3</v>
      </c>
    </row>
    <row r="8375" spans="2:10" ht="12.6" customHeight="1" x14ac:dyDescent="0.3">
      <c r="B8375" s="36" t="s">
        <v>2696</v>
      </c>
      <c r="C8375" s="95" t="str">
        <f>VLOOKUP($J8365,ASBVs!$A$2:$E$1041,5,FALSE)</f>
        <v>Pen of 4 - Marbling</v>
      </c>
      <c r="D8375" s="96"/>
      <c r="E8375" s="97" t="s">
        <v>2697</v>
      </c>
      <c r="F8375" s="98"/>
      <c r="G8375" s="74"/>
      <c r="H8375" s="75"/>
      <c r="I8375" s="37" t="s">
        <v>2698</v>
      </c>
      <c r="J8375" s="38"/>
    </row>
    <row r="8377" spans="2:10" ht="12.6" customHeight="1" x14ac:dyDescent="0.3">
      <c r="B8377" s="76" t="s">
        <v>2692</v>
      </c>
      <c r="C8377" s="77"/>
      <c r="D8377" s="20" t="str">
        <f>VLOOKUP($J8377,ASBVs!$A$2:$B$1041,2,FALSE)</f>
        <v>225223</v>
      </c>
      <c r="E8377" s="21"/>
      <c r="F8377" s="22" t="str">
        <f>VLOOKUP($J8377,ASBVs!$A$2:$J$1041,10,FALSE)</f>
        <v>Twin</v>
      </c>
      <c r="G8377" s="78" t="str">
        <f>VLOOKUP($J8377,ASBVs!$A$2:$AX$1041,50,FALSE)</f>
        <v>«««««</v>
      </c>
      <c r="H8377" s="79"/>
      <c r="I8377" s="23" t="s">
        <v>2693</v>
      </c>
      <c r="J8377" s="24" t="s">
        <v>2273</v>
      </c>
    </row>
    <row r="8378" spans="2:10" ht="12.6" customHeight="1" x14ac:dyDescent="0.3">
      <c r="B8378" s="25" t="s">
        <v>2694</v>
      </c>
      <c r="C8378" s="80" t="str">
        <f>VLOOKUP($J8377,ASBVs!$A$2:$H$1041,8,FALSE)</f>
        <v>213926</v>
      </c>
      <c r="D8378" s="80"/>
      <c r="E8378" s="81"/>
      <c r="F8378" s="26" t="s">
        <v>2639</v>
      </c>
      <c r="G8378" s="82">
        <f>VLOOKUP($J8377,ASBVs!$A$2:$I$1041,9,FALSE)</f>
        <v>44715</v>
      </c>
      <c r="H8378" s="83"/>
      <c r="I8378" s="83"/>
      <c r="J8378" s="84"/>
    </row>
    <row r="8379" spans="2:10" ht="12.6" customHeight="1" x14ac:dyDescent="0.3">
      <c r="B8379" s="27" t="s">
        <v>0</v>
      </c>
      <c r="C8379" s="28" t="s">
        <v>1</v>
      </c>
      <c r="D8379" s="28" t="s">
        <v>2</v>
      </c>
      <c r="E8379" s="28" t="s">
        <v>3</v>
      </c>
      <c r="F8379" s="27" t="s">
        <v>4</v>
      </c>
      <c r="G8379" s="28" t="s">
        <v>1093</v>
      </c>
      <c r="H8379" s="28" t="s">
        <v>1092</v>
      </c>
      <c r="I8379" s="28" t="s">
        <v>5</v>
      </c>
      <c r="J8379" s="28" t="s">
        <v>2652</v>
      </c>
    </row>
    <row r="8380" spans="2:10" ht="12.6" customHeight="1" x14ac:dyDescent="0.3">
      <c r="B8380" s="29">
        <f>VLOOKUP($J8377,ASBVs!$A$2:$AP$1041,11,FALSE)</f>
        <v>0.45</v>
      </c>
      <c r="C8380" s="29">
        <f>VLOOKUP($J8377,ASBVs!$A$2:$AP$1041,13,FALSE)</f>
        <v>7.92</v>
      </c>
      <c r="D8380" s="29">
        <f>VLOOKUP($J8377,ASBVs!$A$2:$AP$1041,15,FALSE)</f>
        <v>0</v>
      </c>
      <c r="E8380" s="29">
        <f>VLOOKUP($J8377,ASBVs!$A$2:$AP$1041,17,FALSE)</f>
        <v>-0.32</v>
      </c>
      <c r="F8380" s="29">
        <f>VLOOKUP($J8377,ASBVs!$A$2:$AP$1041,19,FALSE)</f>
        <v>1.59</v>
      </c>
      <c r="G8380" s="39">
        <f>VLOOKUP($J8377,ASBVs!$A$2:$AP$1041,41,FALSE)</f>
        <v>0.26</v>
      </c>
      <c r="H8380" s="39">
        <f>VLOOKUP($J8377,ASBVs!$A$2:$AP$1041,39,FALSE)</f>
        <v>0.21</v>
      </c>
      <c r="I8380" s="29">
        <f>VLOOKUP($J8377,ASBVs!$A$2:$AP$1041,21,FALSE)</f>
        <v>1.03</v>
      </c>
      <c r="J8380" s="39">
        <f>VLOOKUP($J8377,ASBVs!$A$2:$AP$1041,31,FALSE)</f>
        <v>0.17</v>
      </c>
    </row>
    <row r="8381" spans="2:10" ht="12.6" customHeight="1" x14ac:dyDescent="0.3">
      <c r="B8381" s="29">
        <f>VLOOKUP($J8377,ASBVs!$A$2:$AP$1041,12,FALSE)</f>
        <v>57</v>
      </c>
      <c r="C8381" s="29">
        <f>VLOOKUP($J8377,ASBVs!$A$2:$AP$1041,14,FALSE)</f>
        <v>62</v>
      </c>
      <c r="D8381" s="29">
        <f>VLOOKUP($J8377,ASBVs!$A$2:$AP$1041,16,FALSE)</f>
        <v>0</v>
      </c>
      <c r="E8381" s="29">
        <f>VLOOKUP($J8377,ASBVs!$A$2:$AP$1041,18,FALSE)</f>
        <v>54</v>
      </c>
      <c r="F8381" s="29">
        <f>VLOOKUP($J8377,ASBVs!$A$2:$AP$1041,20,FALSE)</f>
        <v>56</v>
      </c>
      <c r="G8381" s="29">
        <f>VLOOKUP($J8377,ASBVs!$A$2:$AP$1041,42,FALSE)</f>
        <v>34</v>
      </c>
      <c r="H8381" s="29">
        <f>VLOOKUP($J8377,ASBVs!$A$2:$AP$1041,40,FALSE)</f>
        <v>29</v>
      </c>
      <c r="I8381" s="29">
        <f>VLOOKUP($J8377,ASBVs!$A$2:$AP$1041,22,FALSE)</f>
        <v>38</v>
      </c>
      <c r="J8381" s="29">
        <f>VLOOKUP($J8377,ASBVs!$A$2:$AP$1041,32,FALSE)</f>
        <v>33</v>
      </c>
    </row>
    <row r="8382" spans="2:10" ht="12.6" customHeight="1" x14ac:dyDescent="0.3">
      <c r="B8382" s="31" t="s">
        <v>1089</v>
      </c>
      <c r="C8382" s="27" t="s">
        <v>1090</v>
      </c>
      <c r="D8382" s="27" t="s">
        <v>1091</v>
      </c>
      <c r="E8382" s="27" t="s">
        <v>8</v>
      </c>
      <c r="F8382" s="27" t="s">
        <v>6</v>
      </c>
      <c r="G8382" s="27" t="s">
        <v>7</v>
      </c>
      <c r="H8382" s="27" t="s">
        <v>2638</v>
      </c>
      <c r="I8382" s="85" t="s">
        <v>2700</v>
      </c>
      <c r="J8382" s="86"/>
    </row>
    <row r="8383" spans="2:10" ht="12.6" customHeight="1" x14ac:dyDescent="0.3">
      <c r="B8383" s="30">
        <f>VLOOKUP($J8377,ASBVs!$A$2:$AP$1041,33,FALSE)</f>
        <v>0.04</v>
      </c>
      <c r="C8383" s="30">
        <f>VLOOKUP($J8377,ASBVs!$A$2:$AP$1041,35,FALSE)</f>
        <v>0.15</v>
      </c>
      <c r="D8383" s="30">
        <f>VLOOKUP($J8377,ASBVs!$A$2:$AP$1041,37,FALSE)</f>
        <v>0.03</v>
      </c>
      <c r="E8383" s="32">
        <f>VLOOKUP($J8377,ASBVs!$A$2:$AP$1041,29,FALSE)</f>
        <v>4.51</v>
      </c>
      <c r="F8383" s="32">
        <f>VLOOKUP($J8377,ASBVs!$A$2:$AP$1041,23,FALSE)</f>
        <v>-0.08</v>
      </c>
      <c r="G8383" s="32">
        <f>VLOOKUP($J8377,ASBVs!$A$2:$AP$1041,25,FALSE)</f>
        <v>1.76</v>
      </c>
      <c r="H8383" s="32">
        <f>VLOOKUP($J8377,ASBVs!$A$2:$AP$1041,27,FALSE)</f>
        <v>2.17</v>
      </c>
      <c r="I8383" s="86"/>
      <c r="J8383" s="86"/>
    </row>
    <row r="8384" spans="2:10" ht="12.6" customHeight="1" x14ac:dyDescent="0.3">
      <c r="B8384" s="33">
        <f>VLOOKUP($J8377,ASBVs!$A$2:$AP$1041,34,FALSE)</f>
        <v>25</v>
      </c>
      <c r="C8384" s="33">
        <f>VLOOKUP($J8377,ASBVs!$A$2:$AP$1041,36,FALSE)</f>
        <v>31</v>
      </c>
      <c r="D8384" s="33">
        <f>VLOOKUP($J8377,ASBVs!$A$2:$AP$1041,38,FALSE)</f>
        <v>21</v>
      </c>
      <c r="E8384" s="33">
        <f>VLOOKUP($J8377,ASBVs!$A$2:$AP$1041,30,FALSE)</f>
        <v>50</v>
      </c>
      <c r="F8384" s="33">
        <f>VLOOKUP($J8377,ASBVs!$A$2:$AP$1041,24,FALSE)</f>
        <v>34</v>
      </c>
      <c r="G8384" s="33">
        <f>VLOOKUP($J8377,ASBVs!$A$2:$AP$1041,26,FALSE)</f>
        <v>33</v>
      </c>
      <c r="H8384" s="33">
        <f>VLOOKUP($J8377,ASBVs!$A$2:$AP$1041,28,FALSE)</f>
        <v>38</v>
      </c>
      <c r="I8384" s="99">
        <f>VLOOKUP($J8377,ASBVs!$A$2:$AQ$1041,43,FALSE)</f>
        <v>8.9499999999999993</v>
      </c>
      <c r="J8384" s="79"/>
    </row>
    <row r="8385" spans="2:10" ht="12.6" customHeight="1" x14ac:dyDescent="0.3">
      <c r="B8385" s="87" t="s">
        <v>2695</v>
      </c>
      <c r="C8385" s="88"/>
      <c r="D8385" s="89" t="s">
        <v>2699</v>
      </c>
      <c r="E8385" s="90"/>
      <c r="F8385" s="91" t="str">
        <f>VLOOKUP($J8377,ASBVs!$A$2:$F$1041,6,FALSE)</f>
        <v xml:space="preserve"> </v>
      </c>
      <c r="G8385" s="34" t="s">
        <v>2669</v>
      </c>
      <c r="H8385" s="35" t="str">
        <f>VLOOKUP($J8377,ASBVs!$A$2:$AU$1041,46,FALSE)</f>
        <v>4</v>
      </c>
      <c r="I8385" s="34" t="s">
        <v>2670</v>
      </c>
      <c r="J8385" s="35" t="str">
        <f>VLOOKUP($J8377,ASBVs!$A$2:$AU$1041,47,FALSE)</f>
        <v>A</v>
      </c>
    </row>
    <row r="8386" spans="2:10" ht="12.6" customHeight="1" x14ac:dyDescent="0.3">
      <c r="B8386" s="93">
        <f>VLOOKUP($J8377,ASBVs!$A$2:$AS$1041,45,FALSE)</f>
        <v>0</v>
      </c>
      <c r="C8386" s="94"/>
      <c r="D8386" s="93">
        <f>VLOOKUP($J8377,ASBVs!$A$2:$AS$1041,44,FALSE)</f>
        <v>154.47999999999999</v>
      </c>
      <c r="E8386" s="94"/>
      <c r="F8386" s="92"/>
      <c r="G8386" s="34" t="s">
        <v>2671</v>
      </c>
      <c r="H8386" s="35" t="str">
        <f>VLOOKUP($J8377,ASBVs!$A$2:$AW$1041,48,FALSE)</f>
        <v>W</v>
      </c>
      <c r="I8386" s="34" t="s">
        <v>2672</v>
      </c>
      <c r="J8386" s="35">
        <f>VLOOKUP($J8377,ASBVs!$A$2:$AW$1041,49,FALSE)</f>
        <v>3</v>
      </c>
    </row>
    <row r="8387" spans="2:10" ht="12.6" customHeight="1" x14ac:dyDescent="0.3">
      <c r="B8387" s="36" t="s">
        <v>2696</v>
      </c>
      <c r="C8387" s="95" t="str">
        <f>VLOOKUP($J8377,ASBVs!$A$2:$E$1041,5,FALSE)</f>
        <v>Pen of 4 - Marbling</v>
      </c>
      <c r="D8387" s="96"/>
      <c r="E8387" s="97" t="s">
        <v>2697</v>
      </c>
      <c r="F8387" s="98"/>
      <c r="G8387" s="74"/>
      <c r="H8387" s="75"/>
      <c r="I8387" s="37" t="s">
        <v>2698</v>
      </c>
      <c r="J8387" s="38"/>
    </row>
    <row r="8389" spans="2:10" ht="12.6" customHeight="1" x14ac:dyDescent="0.3">
      <c r="B8389" s="76" t="s">
        <v>2692</v>
      </c>
      <c r="C8389" s="77"/>
      <c r="D8389" s="20" t="str">
        <f>VLOOKUP($J8389,ASBVs!$A$2:$B$1041,2,FALSE)</f>
        <v>223270</v>
      </c>
      <c r="E8389" s="21"/>
      <c r="F8389" s="22" t="str">
        <f>VLOOKUP($J8389,ASBVs!$A$2:$J$1041,10,FALSE)</f>
        <v>Twin</v>
      </c>
      <c r="G8389" s="78" t="str">
        <f>VLOOKUP($J8389,ASBVs!$A$2:$AX$1041,50,FALSE)</f>
        <v>«««««</v>
      </c>
      <c r="H8389" s="79"/>
      <c r="I8389" s="23" t="s">
        <v>2693</v>
      </c>
      <c r="J8389" s="24" t="s">
        <v>2274</v>
      </c>
    </row>
    <row r="8390" spans="2:10" ht="12.6" customHeight="1" x14ac:dyDescent="0.3">
      <c r="B8390" s="25" t="s">
        <v>2694</v>
      </c>
      <c r="C8390" s="80" t="str">
        <f>VLOOKUP($J8389,ASBVs!$A$2:$H$1041,8,FALSE)</f>
        <v>196104</v>
      </c>
      <c r="D8390" s="80"/>
      <c r="E8390" s="81"/>
      <c r="F8390" s="26" t="s">
        <v>2639</v>
      </c>
      <c r="G8390" s="82">
        <f>VLOOKUP($J8389,ASBVs!$A$2:$I$1041,9,FALSE)</f>
        <v>44688</v>
      </c>
      <c r="H8390" s="83"/>
      <c r="I8390" s="83"/>
      <c r="J8390" s="84"/>
    </row>
    <row r="8391" spans="2:10" ht="12.6" customHeight="1" x14ac:dyDescent="0.3">
      <c r="B8391" s="27" t="s">
        <v>0</v>
      </c>
      <c r="C8391" s="28" t="s">
        <v>1</v>
      </c>
      <c r="D8391" s="28" t="s">
        <v>2</v>
      </c>
      <c r="E8391" s="28" t="s">
        <v>3</v>
      </c>
      <c r="F8391" s="27" t="s">
        <v>4</v>
      </c>
      <c r="G8391" s="28" t="s">
        <v>1093</v>
      </c>
      <c r="H8391" s="28" t="s">
        <v>1092</v>
      </c>
      <c r="I8391" s="28" t="s">
        <v>5</v>
      </c>
      <c r="J8391" s="28" t="s">
        <v>2652</v>
      </c>
    </row>
    <row r="8392" spans="2:10" ht="12.6" customHeight="1" x14ac:dyDescent="0.3">
      <c r="B8392" s="29">
        <f>VLOOKUP($J8389,ASBVs!$A$2:$AP$1041,11,FALSE)</f>
        <v>0.51</v>
      </c>
      <c r="C8392" s="29">
        <f>VLOOKUP($J8389,ASBVs!$A$2:$AP$1041,13,FALSE)</f>
        <v>7.71</v>
      </c>
      <c r="D8392" s="29">
        <f>VLOOKUP($J8389,ASBVs!$A$2:$AP$1041,15,FALSE)</f>
        <v>14.33</v>
      </c>
      <c r="E8392" s="29">
        <f>VLOOKUP($J8389,ASBVs!$A$2:$AP$1041,17,FALSE)</f>
        <v>-0.45</v>
      </c>
      <c r="F8392" s="29">
        <f>VLOOKUP($J8389,ASBVs!$A$2:$AP$1041,19,FALSE)</f>
        <v>1.57</v>
      </c>
      <c r="G8392" s="39">
        <f>VLOOKUP($J8389,ASBVs!$A$2:$AP$1041,41,FALSE)</f>
        <v>0.45</v>
      </c>
      <c r="H8392" s="39">
        <f>VLOOKUP($J8389,ASBVs!$A$2:$AP$1041,39,FALSE)</f>
        <v>0.17</v>
      </c>
      <c r="I8392" s="29">
        <f>VLOOKUP($J8389,ASBVs!$A$2:$AP$1041,21,FALSE)</f>
        <v>-0.05</v>
      </c>
      <c r="J8392" s="39">
        <f>VLOOKUP($J8389,ASBVs!$A$2:$AP$1041,31,FALSE)</f>
        <v>0.28999999999999998</v>
      </c>
    </row>
    <row r="8393" spans="2:10" ht="12.6" customHeight="1" x14ac:dyDescent="0.3">
      <c r="B8393" s="29">
        <f>VLOOKUP($J8389,ASBVs!$A$2:$AP$1041,12,FALSE)</f>
        <v>66</v>
      </c>
      <c r="C8393" s="29">
        <f>VLOOKUP($J8389,ASBVs!$A$2:$AP$1041,14,FALSE)</f>
        <v>72</v>
      </c>
      <c r="D8393" s="29">
        <f>VLOOKUP($J8389,ASBVs!$A$2:$AP$1041,16,FALSE)</f>
        <v>63</v>
      </c>
      <c r="E8393" s="29">
        <f>VLOOKUP($J8389,ASBVs!$A$2:$AP$1041,18,FALSE)</f>
        <v>72</v>
      </c>
      <c r="F8393" s="29">
        <f>VLOOKUP($J8389,ASBVs!$A$2:$AP$1041,20,FALSE)</f>
        <v>70</v>
      </c>
      <c r="G8393" s="29">
        <f>VLOOKUP($J8389,ASBVs!$A$2:$AP$1041,42,FALSE)</f>
        <v>59</v>
      </c>
      <c r="H8393" s="29">
        <f>VLOOKUP($J8389,ASBVs!$A$2:$AP$1041,40,FALSE)</f>
        <v>49</v>
      </c>
      <c r="I8393" s="29">
        <f>VLOOKUP($J8389,ASBVs!$A$2:$AP$1041,22,FALSE)</f>
        <v>61</v>
      </c>
      <c r="J8393" s="29">
        <f>VLOOKUP($J8389,ASBVs!$A$2:$AP$1041,32,FALSE)</f>
        <v>57</v>
      </c>
    </row>
    <row r="8394" spans="2:10" ht="12.6" customHeight="1" x14ac:dyDescent="0.3">
      <c r="B8394" s="31" t="s">
        <v>1089</v>
      </c>
      <c r="C8394" s="27" t="s">
        <v>1090</v>
      </c>
      <c r="D8394" s="27" t="s">
        <v>1091</v>
      </c>
      <c r="E8394" s="27" t="s">
        <v>8</v>
      </c>
      <c r="F8394" s="27" t="s">
        <v>6</v>
      </c>
      <c r="G8394" s="27" t="s">
        <v>7</v>
      </c>
      <c r="H8394" s="27" t="s">
        <v>2638</v>
      </c>
      <c r="I8394" s="85" t="s">
        <v>2700</v>
      </c>
      <c r="J8394" s="86"/>
    </row>
    <row r="8395" spans="2:10" ht="12.6" customHeight="1" x14ac:dyDescent="0.3">
      <c r="B8395" s="30">
        <f>VLOOKUP($J8389,ASBVs!$A$2:$AP$1041,33,FALSE)</f>
        <v>1E-3</v>
      </c>
      <c r="C8395" s="30">
        <f>VLOOKUP($J8389,ASBVs!$A$2:$AP$1041,35,FALSE)</f>
        <v>0.16</v>
      </c>
      <c r="D8395" s="30">
        <f>VLOOKUP($J8389,ASBVs!$A$2:$AP$1041,37,FALSE)</f>
        <v>0.03</v>
      </c>
      <c r="E8395" s="32">
        <f>VLOOKUP($J8389,ASBVs!$A$2:$AP$1041,29,FALSE)</f>
        <v>4.68</v>
      </c>
      <c r="F8395" s="32">
        <f>VLOOKUP($J8389,ASBVs!$A$2:$AP$1041,23,FALSE)</f>
        <v>0.04</v>
      </c>
      <c r="G8395" s="32">
        <f>VLOOKUP($J8389,ASBVs!$A$2:$AP$1041,25,FALSE)</f>
        <v>2.94</v>
      </c>
      <c r="H8395" s="32">
        <f>VLOOKUP($J8389,ASBVs!$A$2:$AP$1041,27,FALSE)</f>
        <v>1.77</v>
      </c>
      <c r="I8395" s="86"/>
      <c r="J8395" s="86"/>
    </row>
    <row r="8396" spans="2:10" ht="12.6" customHeight="1" x14ac:dyDescent="0.3">
      <c r="B8396" s="33">
        <f>VLOOKUP($J8389,ASBVs!$A$2:$AP$1041,34,FALSE)</f>
        <v>43</v>
      </c>
      <c r="C8396" s="33">
        <f>VLOOKUP($J8389,ASBVs!$A$2:$AP$1041,36,FALSE)</f>
        <v>53</v>
      </c>
      <c r="D8396" s="33">
        <f>VLOOKUP($J8389,ASBVs!$A$2:$AP$1041,38,FALSE)</f>
        <v>37</v>
      </c>
      <c r="E8396" s="33">
        <f>VLOOKUP($J8389,ASBVs!$A$2:$AP$1041,30,FALSE)</f>
        <v>63</v>
      </c>
      <c r="F8396" s="33">
        <f>VLOOKUP($J8389,ASBVs!$A$2:$AP$1041,24,FALSE)</f>
        <v>50</v>
      </c>
      <c r="G8396" s="33">
        <f>VLOOKUP($J8389,ASBVs!$A$2:$AP$1041,26,FALSE)</f>
        <v>50</v>
      </c>
      <c r="H8396" s="33">
        <f>VLOOKUP($J8389,ASBVs!$A$2:$AP$1041,28,FALSE)</f>
        <v>56</v>
      </c>
      <c r="I8396" s="99">
        <f>VLOOKUP($J8389,ASBVs!$A$2:$AQ$1041,43,FALSE)</f>
        <v>7.66</v>
      </c>
      <c r="J8396" s="79"/>
    </row>
    <row r="8397" spans="2:10" ht="12.6" customHeight="1" x14ac:dyDescent="0.3">
      <c r="B8397" s="87" t="s">
        <v>2695</v>
      </c>
      <c r="C8397" s="88"/>
      <c r="D8397" s="89" t="s">
        <v>2699</v>
      </c>
      <c r="E8397" s="90"/>
      <c r="F8397" s="91" t="str">
        <f>VLOOKUP($J8389,ASBVs!$A$2:$F$1041,6,FALSE)</f>
        <v xml:space="preserve"> </v>
      </c>
      <c r="G8397" s="34" t="s">
        <v>2669</v>
      </c>
      <c r="H8397" s="35" t="str">
        <f>VLOOKUP($J8389,ASBVs!$A$2:$AU$1041,46,FALSE)</f>
        <v>1</v>
      </c>
      <c r="I8397" s="34" t="s">
        <v>2670</v>
      </c>
      <c r="J8397" s="35" t="str">
        <f>VLOOKUP($J8389,ASBVs!$A$2:$AU$1041,47,FALSE)</f>
        <v>2</v>
      </c>
    </row>
    <row r="8398" spans="2:10" ht="12.6" customHeight="1" x14ac:dyDescent="0.3">
      <c r="B8398" s="93">
        <f>VLOOKUP($J8389,ASBVs!$A$2:$AS$1041,45,FALSE)</f>
        <v>121.77</v>
      </c>
      <c r="C8398" s="94"/>
      <c r="D8398" s="93">
        <f>VLOOKUP($J8389,ASBVs!$A$2:$AS$1041,44,FALSE)</f>
        <v>151.34</v>
      </c>
      <c r="E8398" s="94"/>
      <c r="F8398" s="92"/>
      <c r="G8398" s="34" t="s">
        <v>2671</v>
      </c>
      <c r="H8398" s="35" t="str">
        <f>VLOOKUP($J8389,ASBVs!$A$2:$AW$1041,48,FALSE)</f>
        <v>2</v>
      </c>
      <c r="I8398" s="34" t="s">
        <v>2672</v>
      </c>
      <c r="J8398" s="35">
        <f>VLOOKUP($J8389,ASBVs!$A$2:$AW$1041,49,FALSE)</f>
        <v>2</v>
      </c>
    </row>
    <row r="8399" spans="2:10" ht="12.6" customHeight="1" x14ac:dyDescent="0.3">
      <c r="B8399" s="36" t="s">
        <v>2696</v>
      </c>
      <c r="C8399" s="95" t="str">
        <f>VLOOKUP($J8389,ASBVs!$A$2:$E$1041,5,FALSE)</f>
        <v>Pen of 4 - Marbling</v>
      </c>
      <c r="D8399" s="96"/>
      <c r="E8399" s="97" t="s">
        <v>2697</v>
      </c>
      <c r="F8399" s="98"/>
      <c r="G8399" s="74"/>
      <c r="H8399" s="75"/>
      <c r="I8399" s="37" t="s">
        <v>2698</v>
      </c>
      <c r="J8399" s="38"/>
    </row>
    <row r="8401" spans="2:10" ht="12.6" customHeight="1" x14ac:dyDescent="0.3">
      <c r="B8401" s="76" t="s">
        <v>2692</v>
      </c>
      <c r="C8401" s="77"/>
      <c r="D8401" s="20" t="str">
        <f>VLOOKUP($J8401,ASBVs!$A$2:$B$1041,2,FALSE)</f>
        <v>223494</v>
      </c>
      <c r="E8401" s="21"/>
      <c r="F8401" s="22" t="str">
        <f>VLOOKUP($J8401,ASBVs!$A$2:$J$1041,10,FALSE)</f>
        <v>Twin</v>
      </c>
      <c r="G8401" s="78" t="str">
        <f>VLOOKUP($J8401,ASBVs!$A$2:$AX$1041,50,FALSE)</f>
        <v>«««««</v>
      </c>
      <c r="H8401" s="79"/>
      <c r="I8401" s="23" t="s">
        <v>2693</v>
      </c>
      <c r="J8401" s="24" t="s">
        <v>2275</v>
      </c>
    </row>
    <row r="8402" spans="2:10" ht="12.6" customHeight="1" x14ac:dyDescent="0.3">
      <c r="B8402" s="25" t="s">
        <v>2694</v>
      </c>
      <c r="C8402" s="80" t="str">
        <f>VLOOKUP($J8401,ASBVs!$A$2:$H$1041,8,FALSE)</f>
        <v>196104</v>
      </c>
      <c r="D8402" s="80"/>
      <c r="E8402" s="81"/>
      <c r="F8402" s="26" t="s">
        <v>2639</v>
      </c>
      <c r="G8402" s="82">
        <f>VLOOKUP($J8401,ASBVs!$A$2:$I$1041,9,FALSE)</f>
        <v>44699</v>
      </c>
      <c r="H8402" s="83"/>
      <c r="I8402" s="83"/>
      <c r="J8402" s="84"/>
    </row>
    <row r="8403" spans="2:10" ht="12.6" customHeight="1" x14ac:dyDescent="0.3">
      <c r="B8403" s="27" t="s">
        <v>0</v>
      </c>
      <c r="C8403" s="28" t="s">
        <v>1</v>
      </c>
      <c r="D8403" s="28" t="s">
        <v>2</v>
      </c>
      <c r="E8403" s="28" t="s">
        <v>3</v>
      </c>
      <c r="F8403" s="27" t="s">
        <v>4</v>
      </c>
      <c r="G8403" s="28" t="s">
        <v>1093</v>
      </c>
      <c r="H8403" s="28" t="s">
        <v>1092</v>
      </c>
      <c r="I8403" s="28" t="s">
        <v>5</v>
      </c>
      <c r="J8403" s="28" t="s">
        <v>2652</v>
      </c>
    </row>
    <row r="8404" spans="2:10" ht="12.6" customHeight="1" x14ac:dyDescent="0.3">
      <c r="B8404" s="29">
        <f>VLOOKUP($J8401,ASBVs!$A$2:$AP$1041,11,FALSE)</f>
        <v>0.51</v>
      </c>
      <c r="C8404" s="29">
        <f>VLOOKUP($J8401,ASBVs!$A$2:$AP$1041,13,FALSE)</f>
        <v>9.8699999999999992</v>
      </c>
      <c r="D8404" s="29">
        <f>VLOOKUP($J8401,ASBVs!$A$2:$AP$1041,15,FALSE)</f>
        <v>17.09</v>
      </c>
      <c r="E8404" s="29">
        <f>VLOOKUP($J8401,ASBVs!$A$2:$AP$1041,17,FALSE)</f>
        <v>-0.21</v>
      </c>
      <c r="F8404" s="29">
        <f>VLOOKUP($J8401,ASBVs!$A$2:$AP$1041,19,FALSE)</f>
        <v>1.48</v>
      </c>
      <c r="G8404" s="39">
        <f>VLOOKUP($J8401,ASBVs!$A$2:$AP$1041,41,FALSE)</f>
        <v>0.43</v>
      </c>
      <c r="H8404" s="39">
        <f>VLOOKUP($J8401,ASBVs!$A$2:$AP$1041,39,FALSE)</f>
        <v>0.2</v>
      </c>
      <c r="I8404" s="29">
        <f>VLOOKUP($J8401,ASBVs!$A$2:$AP$1041,21,FALSE)</f>
        <v>-0.67</v>
      </c>
      <c r="J8404" s="39">
        <f>VLOOKUP($J8401,ASBVs!$A$2:$AP$1041,31,FALSE)</f>
        <v>0.28000000000000003</v>
      </c>
    </row>
    <row r="8405" spans="2:10" ht="12.6" customHeight="1" x14ac:dyDescent="0.3">
      <c r="B8405" s="29">
        <f>VLOOKUP($J8401,ASBVs!$A$2:$AP$1041,12,FALSE)</f>
        <v>70</v>
      </c>
      <c r="C8405" s="29">
        <f>VLOOKUP($J8401,ASBVs!$A$2:$AP$1041,14,FALSE)</f>
        <v>73</v>
      </c>
      <c r="D8405" s="29">
        <f>VLOOKUP($J8401,ASBVs!$A$2:$AP$1041,16,FALSE)</f>
        <v>67</v>
      </c>
      <c r="E8405" s="29">
        <f>VLOOKUP($J8401,ASBVs!$A$2:$AP$1041,18,FALSE)</f>
        <v>69</v>
      </c>
      <c r="F8405" s="29">
        <f>VLOOKUP($J8401,ASBVs!$A$2:$AP$1041,20,FALSE)</f>
        <v>68</v>
      </c>
      <c r="G8405" s="29">
        <f>VLOOKUP($J8401,ASBVs!$A$2:$AP$1041,42,FALSE)</f>
        <v>65</v>
      </c>
      <c r="H8405" s="29">
        <f>VLOOKUP($J8401,ASBVs!$A$2:$AP$1041,40,FALSE)</f>
        <v>55</v>
      </c>
      <c r="I8405" s="29">
        <f>VLOOKUP($J8401,ASBVs!$A$2:$AP$1041,22,FALSE)</f>
        <v>66</v>
      </c>
      <c r="J8405" s="29">
        <f>VLOOKUP($J8401,ASBVs!$A$2:$AP$1041,32,FALSE)</f>
        <v>63</v>
      </c>
    </row>
    <row r="8406" spans="2:10" ht="12.6" customHeight="1" x14ac:dyDescent="0.3">
      <c r="B8406" s="31" t="s">
        <v>1089</v>
      </c>
      <c r="C8406" s="27" t="s">
        <v>1090</v>
      </c>
      <c r="D8406" s="27" t="s">
        <v>1091</v>
      </c>
      <c r="E8406" s="27" t="s">
        <v>8</v>
      </c>
      <c r="F8406" s="27" t="s">
        <v>6</v>
      </c>
      <c r="G8406" s="27" t="s">
        <v>7</v>
      </c>
      <c r="H8406" s="27" t="s">
        <v>2638</v>
      </c>
      <c r="I8406" s="85" t="s">
        <v>2700</v>
      </c>
      <c r="J8406" s="86"/>
    </row>
    <row r="8407" spans="2:10" ht="12.6" customHeight="1" x14ac:dyDescent="0.3">
      <c r="B8407" s="30">
        <f>VLOOKUP($J8401,ASBVs!$A$2:$AP$1041,33,FALSE)</f>
        <v>1E-3</v>
      </c>
      <c r="C8407" s="30">
        <f>VLOOKUP($J8401,ASBVs!$A$2:$AP$1041,35,FALSE)</f>
        <v>0.26</v>
      </c>
      <c r="D8407" s="30">
        <f>VLOOKUP($J8401,ASBVs!$A$2:$AP$1041,37,FALSE)</f>
        <v>0.01</v>
      </c>
      <c r="E8407" s="32">
        <f>VLOOKUP($J8401,ASBVs!$A$2:$AP$1041,29,FALSE)</f>
        <v>4.53</v>
      </c>
      <c r="F8407" s="32">
        <f>VLOOKUP($J8401,ASBVs!$A$2:$AP$1041,23,FALSE)</f>
        <v>-0.03</v>
      </c>
      <c r="G8407" s="32">
        <f>VLOOKUP($J8401,ASBVs!$A$2:$AP$1041,25,FALSE)</f>
        <v>5.56</v>
      </c>
      <c r="H8407" s="32">
        <f>VLOOKUP($J8401,ASBVs!$A$2:$AP$1041,27,FALSE)</f>
        <v>1.73</v>
      </c>
      <c r="I8407" s="86"/>
      <c r="J8407" s="86"/>
    </row>
    <row r="8408" spans="2:10" ht="12.6" customHeight="1" x14ac:dyDescent="0.3">
      <c r="B8408" s="33">
        <f>VLOOKUP($J8401,ASBVs!$A$2:$AP$1041,34,FALSE)</f>
        <v>49</v>
      </c>
      <c r="C8408" s="33">
        <f>VLOOKUP($J8401,ASBVs!$A$2:$AP$1041,36,FALSE)</f>
        <v>58</v>
      </c>
      <c r="D8408" s="33">
        <f>VLOOKUP($J8401,ASBVs!$A$2:$AP$1041,38,FALSE)</f>
        <v>43</v>
      </c>
      <c r="E8408" s="33">
        <f>VLOOKUP($J8401,ASBVs!$A$2:$AP$1041,30,FALSE)</f>
        <v>63</v>
      </c>
      <c r="F8408" s="33">
        <f>VLOOKUP($J8401,ASBVs!$A$2:$AP$1041,24,FALSE)</f>
        <v>57</v>
      </c>
      <c r="G8408" s="33">
        <f>VLOOKUP($J8401,ASBVs!$A$2:$AP$1041,26,FALSE)</f>
        <v>56</v>
      </c>
      <c r="H8408" s="33">
        <f>VLOOKUP($J8401,ASBVs!$A$2:$AP$1041,28,FALSE)</f>
        <v>58</v>
      </c>
      <c r="I8408" s="99">
        <f>VLOOKUP($J8401,ASBVs!$A$2:$AQ$1041,43,FALSE)</f>
        <v>9.1999999999999993</v>
      </c>
      <c r="J8408" s="79"/>
    </row>
    <row r="8409" spans="2:10" ht="12.6" customHeight="1" x14ac:dyDescent="0.3">
      <c r="B8409" s="87" t="s">
        <v>2695</v>
      </c>
      <c r="C8409" s="88"/>
      <c r="D8409" s="89" t="s">
        <v>2699</v>
      </c>
      <c r="E8409" s="90"/>
      <c r="F8409" s="91" t="str">
        <f>VLOOKUP($J8401,ASBVs!$A$2:$F$1041,6,FALSE)</f>
        <v xml:space="preserve"> </v>
      </c>
      <c r="G8409" s="34" t="s">
        <v>2669</v>
      </c>
      <c r="H8409" s="35" t="str">
        <f>VLOOKUP($J8401,ASBVs!$A$2:$AU$1041,46,FALSE)</f>
        <v>3</v>
      </c>
      <c r="I8409" s="34" t="s">
        <v>2670</v>
      </c>
      <c r="J8409" s="35" t="str">
        <f>VLOOKUP($J8401,ASBVs!$A$2:$AU$1041,47,FALSE)</f>
        <v>2</v>
      </c>
    </row>
    <row r="8410" spans="2:10" ht="12.6" customHeight="1" x14ac:dyDescent="0.3">
      <c r="B8410" s="93">
        <f>VLOOKUP($J8401,ASBVs!$A$2:$AS$1041,45,FALSE)</f>
        <v>123.1</v>
      </c>
      <c r="C8410" s="94"/>
      <c r="D8410" s="93">
        <f>VLOOKUP($J8401,ASBVs!$A$2:$AS$1041,44,FALSE)</f>
        <v>158.66</v>
      </c>
      <c r="E8410" s="94"/>
      <c r="F8410" s="92"/>
      <c r="G8410" s="34" t="s">
        <v>2671</v>
      </c>
      <c r="H8410" s="35" t="str">
        <f>VLOOKUP($J8401,ASBVs!$A$2:$AW$1041,48,FALSE)</f>
        <v>2</v>
      </c>
      <c r="I8410" s="34" t="s">
        <v>2672</v>
      </c>
      <c r="J8410" s="35">
        <f>VLOOKUP($J8401,ASBVs!$A$2:$AW$1041,49,FALSE)</f>
        <v>3</v>
      </c>
    </row>
    <row r="8411" spans="2:10" ht="12.6" customHeight="1" x14ac:dyDescent="0.3">
      <c r="B8411" s="36" t="s">
        <v>2696</v>
      </c>
      <c r="C8411" s="95" t="str">
        <f>VLOOKUP($J8401,ASBVs!$A$2:$E$1041,5,FALSE)</f>
        <v>Pen of 4 - Marbling</v>
      </c>
      <c r="D8411" s="96"/>
      <c r="E8411" s="97" t="s">
        <v>2697</v>
      </c>
      <c r="F8411" s="98"/>
      <c r="G8411" s="74"/>
      <c r="H8411" s="75"/>
      <c r="I8411" s="37" t="s">
        <v>2698</v>
      </c>
      <c r="J8411" s="38"/>
    </row>
    <row r="8413" spans="2:10" ht="12.6" customHeight="1" x14ac:dyDescent="0.3">
      <c r="B8413" s="76" t="s">
        <v>2692</v>
      </c>
      <c r="C8413" s="77"/>
      <c r="D8413" s="20" t="str">
        <f>VLOOKUP($J8413,ASBVs!$A$2:$B$1041,2,FALSE)</f>
        <v>223131</v>
      </c>
      <c r="E8413" s="21"/>
      <c r="F8413" s="22" t="str">
        <f>VLOOKUP($J8413,ASBVs!$A$2:$J$1041,10,FALSE)</f>
        <v>Twin</v>
      </c>
      <c r="G8413" s="78" t="str">
        <f>VLOOKUP($J8413,ASBVs!$A$2:$AX$1041,50,FALSE)</f>
        <v>«««««</v>
      </c>
      <c r="H8413" s="79"/>
      <c r="I8413" s="23" t="s">
        <v>2693</v>
      </c>
      <c r="J8413" s="24" t="s">
        <v>2276</v>
      </c>
    </row>
    <row r="8414" spans="2:10" ht="12.6" customHeight="1" x14ac:dyDescent="0.3">
      <c r="B8414" s="25" t="s">
        <v>2694</v>
      </c>
      <c r="C8414" s="80" t="str">
        <f>VLOOKUP($J8413,ASBVs!$A$2:$H$1041,8,FALSE)</f>
        <v>196104</v>
      </c>
      <c r="D8414" s="80"/>
      <c r="E8414" s="81"/>
      <c r="F8414" s="26" t="s">
        <v>2639</v>
      </c>
      <c r="G8414" s="82">
        <f>VLOOKUP($J8413,ASBVs!$A$2:$I$1041,9,FALSE)</f>
        <v>44684</v>
      </c>
      <c r="H8414" s="83"/>
      <c r="I8414" s="83"/>
      <c r="J8414" s="84"/>
    </row>
    <row r="8415" spans="2:10" ht="12.6" customHeight="1" x14ac:dyDescent="0.3">
      <c r="B8415" s="27" t="s">
        <v>0</v>
      </c>
      <c r="C8415" s="28" t="s">
        <v>1</v>
      </c>
      <c r="D8415" s="28" t="s">
        <v>2</v>
      </c>
      <c r="E8415" s="28" t="s">
        <v>3</v>
      </c>
      <c r="F8415" s="27" t="s">
        <v>4</v>
      </c>
      <c r="G8415" s="28" t="s">
        <v>1093</v>
      </c>
      <c r="H8415" s="28" t="s">
        <v>1092</v>
      </c>
      <c r="I8415" s="28" t="s">
        <v>5</v>
      </c>
      <c r="J8415" s="28" t="s">
        <v>2652</v>
      </c>
    </row>
    <row r="8416" spans="2:10" ht="12.6" customHeight="1" x14ac:dyDescent="0.3">
      <c r="B8416" s="29">
        <f>VLOOKUP($J8413,ASBVs!$A$2:$AP$1041,11,FALSE)</f>
        <v>0.37</v>
      </c>
      <c r="C8416" s="29">
        <f>VLOOKUP($J8413,ASBVs!$A$2:$AP$1041,13,FALSE)</f>
        <v>8.08</v>
      </c>
      <c r="D8416" s="29">
        <f>VLOOKUP($J8413,ASBVs!$A$2:$AP$1041,15,FALSE)</f>
        <v>14.31</v>
      </c>
      <c r="E8416" s="29">
        <f>VLOOKUP($J8413,ASBVs!$A$2:$AP$1041,17,FALSE)</f>
        <v>0.65</v>
      </c>
      <c r="F8416" s="29">
        <f>VLOOKUP($J8413,ASBVs!$A$2:$AP$1041,19,FALSE)</f>
        <v>2.25</v>
      </c>
      <c r="G8416" s="39">
        <f>VLOOKUP($J8413,ASBVs!$A$2:$AP$1041,41,FALSE)</f>
        <v>0.38</v>
      </c>
      <c r="H8416" s="39">
        <f>VLOOKUP($J8413,ASBVs!$A$2:$AP$1041,39,FALSE)</f>
        <v>0.18</v>
      </c>
      <c r="I8416" s="29">
        <f>VLOOKUP($J8413,ASBVs!$A$2:$AP$1041,21,FALSE)</f>
        <v>-0.15</v>
      </c>
      <c r="J8416" s="39">
        <f>VLOOKUP($J8413,ASBVs!$A$2:$AP$1041,31,FALSE)</f>
        <v>0.27</v>
      </c>
    </row>
    <row r="8417" spans="2:10" ht="12.6" customHeight="1" x14ac:dyDescent="0.3">
      <c r="B8417" s="29">
        <f>VLOOKUP($J8413,ASBVs!$A$2:$AP$1041,12,FALSE)</f>
        <v>66</v>
      </c>
      <c r="C8417" s="29">
        <f>VLOOKUP($J8413,ASBVs!$A$2:$AP$1041,14,FALSE)</f>
        <v>71</v>
      </c>
      <c r="D8417" s="29">
        <f>VLOOKUP($J8413,ASBVs!$A$2:$AP$1041,16,FALSE)</f>
        <v>63</v>
      </c>
      <c r="E8417" s="29">
        <f>VLOOKUP($J8413,ASBVs!$A$2:$AP$1041,18,FALSE)</f>
        <v>71</v>
      </c>
      <c r="F8417" s="29">
        <f>VLOOKUP($J8413,ASBVs!$A$2:$AP$1041,20,FALSE)</f>
        <v>69</v>
      </c>
      <c r="G8417" s="29">
        <f>VLOOKUP($J8413,ASBVs!$A$2:$AP$1041,42,FALSE)</f>
        <v>60</v>
      </c>
      <c r="H8417" s="29">
        <f>VLOOKUP($J8413,ASBVs!$A$2:$AP$1041,40,FALSE)</f>
        <v>51</v>
      </c>
      <c r="I8417" s="29">
        <f>VLOOKUP($J8413,ASBVs!$A$2:$AP$1041,22,FALSE)</f>
        <v>60</v>
      </c>
      <c r="J8417" s="29">
        <f>VLOOKUP($J8413,ASBVs!$A$2:$AP$1041,32,FALSE)</f>
        <v>58</v>
      </c>
    </row>
    <row r="8418" spans="2:10" ht="12.6" customHeight="1" x14ac:dyDescent="0.3">
      <c r="B8418" s="31" t="s">
        <v>1089</v>
      </c>
      <c r="C8418" s="27" t="s">
        <v>1090</v>
      </c>
      <c r="D8418" s="27" t="s">
        <v>1091</v>
      </c>
      <c r="E8418" s="27" t="s">
        <v>8</v>
      </c>
      <c r="F8418" s="27" t="s">
        <v>6</v>
      </c>
      <c r="G8418" s="27" t="s">
        <v>7</v>
      </c>
      <c r="H8418" s="27" t="s">
        <v>2638</v>
      </c>
      <c r="I8418" s="85" t="s">
        <v>2700</v>
      </c>
      <c r="J8418" s="86"/>
    </row>
    <row r="8419" spans="2:10" ht="12.6" customHeight="1" x14ac:dyDescent="0.3">
      <c r="B8419" s="30">
        <f>VLOOKUP($J8413,ASBVs!$A$2:$AP$1041,33,FALSE)</f>
        <v>0.03</v>
      </c>
      <c r="C8419" s="30">
        <f>VLOOKUP($J8413,ASBVs!$A$2:$AP$1041,35,FALSE)</f>
        <v>0.14000000000000001</v>
      </c>
      <c r="D8419" s="30">
        <f>VLOOKUP($J8413,ASBVs!$A$2:$AP$1041,37,FALSE)</f>
        <v>0.02</v>
      </c>
      <c r="E8419" s="32">
        <f>VLOOKUP($J8413,ASBVs!$A$2:$AP$1041,29,FALSE)</f>
        <v>4.08</v>
      </c>
      <c r="F8419" s="32">
        <f>VLOOKUP($J8413,ASBVs!$A$2:$AP$1041,23,FALSE)</f>
        <v>-0.1</v>
      </c>
      <c r="G8419" s="32">
        <f>VLOOKUP($J8413,ASBVs!$A$2:$AP$1041,25,FALSE)</f>
        <v>3.51</v>
      </c>
      <c r="H8419" s="32">
        <f>VLOOKUP($J8413,ASBVs!$A$2:$AP$1041,27,FALSE)</f>
        <v>2.0299999999999998</v>
      </c>
      <c r="I8419" s="86"/>
      <c r="J8419" s="86"/>
    </row>
    <row r="8420" spans="2:10" ht="12.6" customHeight="1" x14ac:dyDescent="0.3">
      <c r="B8420" s="33">
        <f>VLOOKUP($J8413,ASBVs!$A$2:$AP$1041,34,FALSE)</f>
        <v>45</v>
      </c>
      <c r="C8420" s="33">
        <f>VLOOKUP($J8413,ASBVs!$A$2:$AP$1041,36,FALSE)</f>
        <v>54</v>
      </c>
      <c r="D8420" s="33">
        <f>VLOOKUP($J8413,ASBVs!$A$2:$AP$1041,38,FALSE)</f>
        <v>39</v>
      </c>
      <c r="E8420" s="33">
        <f>VLOOKUP($J8413,ASBVs!$A$2:$AP$1041,30,FALSE)</f>
        <v>62</v>
      </c>
      <c r="F8420" s="33">
        <f>VLOOKUP($J8413,ASBVs!$A$2:$AP$1041,24,FALSE)</f>
        <v>52</v>
      </c>
      <c r="G8420" s="33">
        <f>VLOOKUP($J8413,ASBVs!$A$2:$AP$1041,26,FALSE)</f>
        <v>51</v>
      </c>
      <c r="H8420" s="33">
        <f>VLOOKUP($J8413,ASBVs!$A$2:$AP$1041,28,FALSE)</f>
        <v>56</v>
      </c>
      <c r="I8420" s="99">
        <f>VLOOKUP($J8413,ASBVs!$A$2:$AQ$1041,43,FALSE)</f>
        <v>7.93</v>
      </c>
      <c r="J8420" s="79"/>
    </row>
    <row r="8421" spans="2:10" ht="12.6" customHeight="1" x14ac:dyDescent="0.3">
      <c r="B8421" s="87" t="s">
        <v>2695</v>
      </c>
      <c r="C8421" s="88"/>
      <c r="D8421" s="89" t="s">
        <v>2699</v>
      </c>
      <c r="E8421" s="90"/>
      <c r="F8421" s="91" t="str">
        <f>VLOOKUP($J8413,ASBVs!$A$2:$F$1041,6,FALSE)</f>
        <v xml:space="preserve"> </v>
      </c>
      <c r="G8421" s="34" t="s">
        <v>2669</v>
      </c>
      <c r="H8421" s="35" t="str">
        <f>VLOOKUP($J8413,ASBVs!$A$2:$AU$1041,46,FALSE)</f>
        <v>2</v>
      </c>
      <c r="I8421" s="34" t="s">
        <v>2670</v>
      </c>
      <c r="J8421" s="35" t="str">
        <f>VLOOKUP($J8413,ASBVs!$A$2:$AU$1041,47,FALSE)</f>
        <v>3</v>
      </c>
    </row>
    <row r="8422" spans="2:10" ht="12.6" customHeight="1" x14ac:dyDescent="0.3">
      <c r="B8422" s="93">
        <f>VLOOKUP($J8413,ASBVs!$A$2:$AS$1041,45,FALSE)</f>
        <v>120.55</v>
      </c>
      <c r="C8422" s="94"/>
      <c r="D8422" s="93">
        <f>VLOOKUP($J8413,ASBVs!$A$2:$AS$1041,44,FALSE)</f>
        <v>156.82</v>
      </c>
      <c r="E8422" s="94"/>
      <c r="F8422" s="92"/>
      <c r="G8422" s="34" t="s">
        <v>2671</v>
      </c>
      <c r="H8422" s="35" t="str">
        <f>VLOOKUP($J8413,ASBVs!$A$2:$AW$1041,48,FALSE)</f>
        <v>3</v>
      </c>
      <c r="I8422" s="34" t="s">
        <v>2672</v>
      </c>
      <c r="J8422" s="35">
        <f>VLOOKUP($J8413,ASBVs!$A$2:$AW$1041,49,FALSE)</f>
        <v>3</v>
      </c>
    </row>
    <row r="8423" spans="2:10" ht="12.6" customHeight="1" x14ac:dyDescent="0.3">
      <c r="B8423" s="36" t="s">
        <v>2696</v>
      </c>
      <c r="C8423" s="95" t="str">
        <f>VLOOKUP($J8413,ASBVs!$A$2:$E$1041,5,FALSE)</f>
        <v>Pen of 4 - Marbling</v>
      </c>
      <c r="D8423" s="96"/>
      <c r="E8423" s="97" t="s">
        <v>2697</v>
      </c>
      <c r="F8423" s="98"/>
      <c r="G8423" s="74"/>
      <c r="H8423" s="75"/>
      <c r="I8423" s="37" t="s">
        <v>2698</v>
      </c>
      <c r="J8423" s="38"/>
    </row>
    <row r="8425" spans="2:10" ht="12.6" customHeight="1" x14ac:dyDescent="0.3">
      <c r="B8425" s="76" t="s">
        <v>2692</v>
      </c>
      <c r="C8425" s="77"/>
      <c r="D8425" s="20" t="str">
        <f>VLOOKUP($J8425,ASBVs!$A$2:$B$1041,2,FALSE)</f>
        <v>224578</v>
      </c>
      <c r="E8425" s="21"/>
      <c r="F8425" s="22" t="str">
        <f>VLOOKUP($J8425,ASBVs!$A$2:$J$1041,10,FALSE)</f>
        <v>Twin</v>
      </c>
      <c r="G8425" s="78" t="str">
        <f>VLOOKUP($J8425,ASBVs!$A$2:$AX$1041,50,FALSE)</f>
        <v>«««««</v>
      </c>
      <c r="H8425" s="79"/>
      <c r="I8425" s="23" t="s">
        <v>2693</v>
      </c>
      <c r="J8425" s="24" t="s">
        <v>2277</v>
      </c>
    </row>
    <row r="8426" spans="2:10" ht="12.6" customHeight="1" x14ac:dyDescent="0.3">
      <c r="B8426" s="25" t="s">
        <v>2694</v>
      </c>
      <c r="C8426" s="80" t="str">
        <f>VLOOKUP($J8425,ASBVs!$A$2:$H$1041,8,FALSE)</f>
        <v>214314</v>
      </c>
      <c r="D8426" s="80"/>
      <c r="E8426" s="81"/>
      <c r="F8426" s="26" t="s">
        <v>2639</v>
      </c>
      <c r="G8426" s="82">
        <f>VLOOKUP($J8425,ASBVs!$A$2:$I$1041,9,FALSE)</f>
        <v>44710</v>
      </c>
      <c r="H8426" s="83"/>
      <c r="I8426" s="83"/>
      <c r="J8426" s="84"/>
    </row>
    <row r="8427" spans="2:10" ht="12.6" customHeight="1" x14ac:dyDescent="0.3">
      <c r="B8427" s="27" t="s">
        <v>0</v>
      </c>
      <c r="C8427" s="28" t="s">
        <v>1</v>
      </c>
      <c r="D8427" s="28" t="s">
        <v>2</v>
      </c>
      <c r="E8427" s="28" t="s">
        <v>3</v>
      </c>
      <c r="F8427" s="27" t="s">
        <v>4</v>
      </c>
      <c r="G8427" s="28" t="s">
        <v>1093</v>
      </c>
      <c r="H8427" s="28" t="s">
        <v>1092</v>
      </c>
      <c r="I8427" s="28" t="s">
        <v>5</v>
      </c>
      <c r="J8427" s="28" t="s">
        <v>2652</v>
      </c>
    </row>
    <row r="8428" spans="2:10" ht="12.6" customHeight="1" x14ac:dyDescent="0.3">
      <c r="B8428" s="29">
        <f>VLOOKUP($J8425,ASBVs!$A$2:$AP$1041,11,FALSE)</f>
        <v>0.56999999999999995</v>
      </c>
      <c r="C8428" s="29">
        <f>VLOOKUP($J8425,ASBVs!$A$2:$AP$1041,13,FALSE)</f>
        <v>8.66</v>
      </c>
      <c r="D8428" s="29">
        <f>VLOOKUP($J8425,ASBVs!$A$2:$AP$1041,15,FALSE)</f>
        <v>16.98</v>
      </c>
      <c r="E8428" s="29">
        <f>VLOOKUP($J8425,ASBVs!$A$2:$AP$1041,17,FALSE)</f>
        <v>1.07</v>
      </c>
      <c r="F8428" s="29">
        <f>VLOOKUP($J8425,ASBVs!$A$2:$AP$1041,19,FALSE)</f>
        <v>1.98</v>
      </c>
      <c r="G8428" s="39">
        <f>VLOOKUP($J8425,ASBVs!$A$2:$AP$1041,41,FALSE)</f>
        <v>0.39</v>
      </c>
      <c r="H8428" s="39">
        <f>VLOOKUP($J8425,ASBVs!$A$2:$AP$1041,39,FALSE)</f>
        <v>0.2</v>
      </c>
      <c r="I8428" s="29">
        <f>VLOOKUP($J8425,ASBVs!$A$2:$AP$1041,21,FALSE)</f>
        <v>0.18</v>
      </c>
      <c r="J8428" s="39">
        <f>VLOOKUP($J8425,ASBVs!$A$2:$AP$1041,31,FALSE)</f>
        <v>0.26</v>
      </c>
    </row>
    <row r="8429" spans="2:10" ht="12.6" customHeight="1" x14ac:dyDescent="0.3">
      <c r="B8429" s="29">
        <f>VLOOKUP($J8425,ASBVs!$A$2:$AP$1041,12,FALSE)</f>
        <v>65</v>
      </c>
      <c r="C8429" s="29">
        <f>VLOOKUP($J8425,ASBVs!$A$2:$AP$1041,14,FALSE)</f>
        <v>70</v>
      </c>
      <c r="D8429" s="29">
        <f>VLOOKUP($J8425,ASBVs!$A$2:$AP$1041,16,FALSE)</f>
        <v>58</v>
      </c>
      <c r="E8429" s="29">
        <f>VLOOKUP($J8425,ASBVs!$A$2:$AP$1041,18,FALSE)</f>
        <v>63</v>
      </c>
      <c r="F8429" s="29">
        <f>VLOOKUP($J8425,ASBVs!$A$2:$AP$1041,20,FALSE)</f>
        <v>64</v>
      </c>
      <c r="G8429" s="29">
        <f>VLOOKUP($J8425,ASBVs!$A$2:$AP$1041,42,FALSE)</f>
        <v>50</v>
      </c>
      <c r="H8429" s="29">
        <f>VLOOKUP($J8425,ASBVs!$A$2:$AP$1041,40,FALSE)</f>
        <v>44</v>
      </c>
      <c r="I8429" s="29">
        <f>VLOOKUP($J8425,ASBVs!$A$2:$AP$1041,22,FALSE)</f>
        <v>52</v>
      </c>
      <c r="J8429" s="29">
        <f>VLOOKUP($J8425,ASBVs!$A$2:$AP$1041,32,FALSE)</f>
        <v>48</v>
      </c>
    </row>
    <row r="8430" spans="2:10" ht="12.6" customHeight="1" x14ac:dyDescent="0.3">
      <c r="B8430" s="31" t="s">
        <v>1089</v>
      </c>
      <c r="C8430" s="27" t="s">
        <v>1090</v>
      </c>
      <c r="D8430" s="27" t="s">
        <v>1091</v>
      </c>
      <c r="E8430" s="27" t="s">
        <v>8</v>
      </c>
      <c r="F8430" s="27" t="s">
        <v>6</v>
      </c>
      <c r="G8430" s="27" t="s">
        <v>7</v>
      </c>
      <c r="H8430" s="27" t="s">
        <v>2638</v>
      </c>
      <c r="I8430" s="85" t="s">
        <v>2700</v>
      </c>
      <c r="J8430" s="86"/>
    </row>
    <row r="8431" spans="2:10" ht="12.6" customHeight="1" x14ac:dyDescent="0.3">
      <c r="B8431" s="30">
        <f>VLOOKUP($J8425,ASBVs!$A$2:$AP$1041,33,FALSE)</f>
        <v>0.03</v>
      </c>
      <c r="C8431" s="30">
        <f>VLOOKUP($J8425,ASBVs!$A$2:$AP$1041,35,FALSE)</f>
        <v>0.19</v>
      </c>
      <c r="D8431" s="30">
        <f>VLOOKUP($J8425,ASBVs!$A$2:$AP$1041,37,FALSE)</f>
        <v>0.01</v>
      </c>
      <c r="E8431" s="32">
        <f>VLOOKUP($J8425,ASBVs!$A$2:$AP$1041,29,FALSE)</f>
        <v>3.39</v>
      </c>
      <c r="F8431" s="32">
        <f>VLOOKUP($J8425,ASBVs!$A$2:$AP$1041,23,FALSE)</f>
        <v>0.05</v>
      </c>
      <c r="G8431" s="32">
        <f>VLOOKUP($J8425,ASBVs!$A$2:$AP$1041,25,FALSE)</f>
        <v>3.28</v>
      </c>
      <c r="H8431" s="32">
        <f>VLOOKUP($J8425,ASBVs!$A$2:$AP$1041,27,FALSE)</f>
        <v>2.4500000000000002</v>
      </c>
      <c r="I8431" s="86"/>
      <c r="J8431" s="86"/>
    </row>
    <row r="8432" spans="2:10" ht="12.6" customHeight="1" x14ac:dyDescent="0.3">
      <c r="B8432" s="33">
        <f>VLOOKUP($J8425,ASBVs!$A$2:$AP$1041,34,FALSE)</f>
        <v>39</v>
      </c>
      <c r="C8432" s="33">
        <f>VLOOKUP($J8425,ASBVs!$A$2:$AP$1041,36,FALSE)</f>
        <v>47</v>
      </c>
      <c r="D8432" s="33">
        <f>VLOOKUP($J8425,ASBVs!$A$2:$AP$1041,38,FALSE)</f>
        <v>33</v>
      </c>
      <c r="E8432" s="33">
        <f>VLOOKUP($J8425,ASBVs!$A$2:$AP$1041,30,FALSE)</f>
        <v>59</v>
      </c>
      <c r="F8432" s="33">
        <f>VLOOKUP($J8425,ASBVs!$A$2:$AP$1041,24,FALSE)</f>
        <v>48</v>
      </c>
      <c r="G8432" s="33">
        <f>VLOOKUP($J8425,ASBVs!$A$2:$AP$1041,26,FALSE)</f>
        <v>47</v>
      </c>
      <c r="H8432" s="33">
        <f>VLOOKUP($J8425,ASBVs!$A$2:$AP$1041,28,FALSE)</f>
        <v>49</v>
      </c>
      <c r="I8432" s="99">
        <f>VLOOKUP($J8425,ASBVs!$A$2:$AQ$1041,43,FALSE)</f>
        <v>8.84</v>
      </c>
      <c r="J8432" s="79"/>
    </row>
    <row r="8433" spans="2:10" ht="12.6" customHeight="1" x14ac:dyDescent="0.3">
      <c r="B8433" s="87" t="s">
        <v>2695</v>
      </c>
      <c r="C8433" s="88"/>
      <c r="D8433" s="89" t="s">
        <v>2699</v>
      </c>
      <c r="E8433" s="90"/>
      <c r="F8433" s="91" t="str">
        <f>VLOOKUP($J8425,ASBVs!$A$2:$F$1041,6,FALSE)</f>
        <v xml:space="preserve"> </v>
      </c>
      <c r="G8433" s="34" t="s">
        <v>2669</v>
      </c>
      <c r="H8433" s="35" t="str">
        <f>VLOOKUP($J8425,ASBVs!$A$2:$AU$1041,46,FALSE)</f>
        <v>3</v>
      </c>
      <c r="I8433" s="34" t="s">
        <v>2670</v>
      </c>
      <c r="J8433" s="35" t="str">
        <f>VLOOKUP($J8425,ASBVs!$A$2:$AU$1041,47,FALSE)</f>
        <v>3</v>
      </c>
    </row>
    <row r="8434" spans="2:10" ht="12.6" customHeight="1" x14ac:dyDescent="0.3">
      <c r="B8434" s="93">
        <f>VLOOKUP($J8425,ASBVs!$A$2:$AS$1041,45,FALSE)</f>
        <v>121.98</v>
      </c>
      <c r="C8434" s="94"/>
      <c r="D8434" s="93">
        <f>VLOOKUP($J8425,ASBVs!$A$2:$AS$1041,44,FALSE)</f>
        <v>155.96</v>
      </c>
      <c r="E8434" s="94"/>
      <c r="F8434" s="92"/>
      <c r="G8434" s="34" t="s">
        <v>2671</v>
      </c>
      <c r="H8434" s="35" t="str">
        <f>VLOOKUP($J8425,ASBVs!$A$2:$AW$1041,48,FALSE)</f>
        <v>3</v>
      </c>
      <c r="I8434" s="34" t="s">
        <v>2672</v>
      </c>
      <c r="J8434" s="35">
        <f>VLOOKUP($J8425,ASBVs!$A$2:$AW$1041,49,FALSE)</f>
        <v>2</v>
      </c>
    </row>
    <row r="8435" spans="2:10" ht="12.6" customHeight="1" x14ac:dyDescent="0.3">
      <c r="B8435" s="36" t="s">
        <v>2696</v>
      </c>
      <c r="C8435" s="95" t="str">
        <f>VLOOKUP($J8425,ASBVs!$A$2:$E$1041,5,FALSE)</f>
        <v>Pen of 4 - Marbling</v>
      </c>
      <c r="D8435" s="96"/>
      <c r="E8435" s="97" t="s">
        <v>2697</v>
      </c>
      <c r="F8435" s="98"/>
      <c r="G8435" s="74"/>
      <c r="H8435" s="75"/>
      <c r="I8435" s="37" t="s">
        <v>2698</v>
      </c>
      <c r="J8435" s="38"/>
    </row>
    <row r="8437" spans="2:10" ht="12.6" customHeight="1" x14ac:dyDescent="0.3">
      <c r="B8437" s="76" t="s">
        <v>2692</v>
      </c>
      <c r="C8437" s="77"/>
      <c r="D8437" s="20" t="str">
        <f>VLOOKUP($J8437,ASBVs!$A$2:$B$1041,2,FALSE)</f>
        <v>224565</v>
      </c>
      <c r="E8437" s="21"/>
      <c r="F8437" s="22" t="str">
        <f>VLOOKUP($J8437,ASBVs!$A$2:$J$1041,10,FALSE)</f>
        <v>Twin</v>
      </c>
      <c r="G8437" s="78" t="str">
        <f>VLOOKUP($J8437,ASBVs!$A$2:$AX$1041,50,FALSE)</f>
        <v>«««««</v>
      </c>
      <c r="H8437" s="79"/>
      <c r="I8437" s="23" t="s">
        <v>2693</v>
      </c>
      <c r="J8437" s="24" t="s">
        <v>2278</v>
      </c>
    </row>
    <row r="8438" spans="2:10" ht="12.6" customHeight="1" x14ac:dyDescent="0.3">
      <c r="B8438" s="25" t="s">
        <v>2694</v>
      </c>
      <c r="C8438" s="80" t="str">
        <f>VLOOKUP($J8437,ASBVs!$A$2:$H$1041,8,FALSE)</f>
        <v>205728</v>
      </c>
      <c r="D8438" s="80"/>
      <c r="E8438" s="81"/>
      <c r="F8438" s="26" t="s">
        <v>2639</v>
      </c>
      <c r="G8438" s="82">
        <f>VLOOKUP($J8437,ASBVs!$A$2:$I$1041,9,FALSE)</f>
        <v>44710</v>
      </c>
      <c r="H8438" s="83"/>
      <c r="I8438" s="83"/>
      <c r="J8438" s="84"/>
    </row>
    <row r="8439" spans="2:10" ht="12.6" customHeight="1" x14ac:dyDescent="0.3">
      <c r="B8439" s="27" t="s">
        <v>0</v>
      </c>
      <c r="C8439" s="28" t="s">
        <v>1</v>
      </c>
      <c r="D8439" s="28" t="s">
        <v>2</v>
      </c>
      <c r="E8439" s="28" t="s">
        <v>3</v>
      </c>
      <c r="F8439" s="27" t="s">
        <v>4</v>
      </c>
      <c r="G8439" s="28" t="s">
        <v>1093</v>
      </c>
      <c r="H8439" s="28" t="s">
        <v>1092</v>
      </c>
      <c r="I8439" s="28" t="s">
        <v>5</v>
      </c>
      <c r="J8439" s="28" t="s">
        <v>2652</v>
      </c>
    </row>
    <row r="8440" spans="2:10" ht="12.6" customHeight="1" x14ac:dyDescent="0.3">
      <c r="B8440" s="29">
        <f>VLOOKUP($J8437,ASBVs!$A$2:$AP$1041,11,FALSE)</f>
        <v>0.39</v>
      </c>
      <c r="C8440" s="29">
        <f>VLOOKUP($J8437,ASBVs!$A$2:$AP$1041,13,FALSE)</f>
        <v>9.3699999999999992</v>
      </c>
      <c r="D8440" s="29">
        <f>VLOOKUP($J8437,ASBVs!$A$2:$AP$1041,15,FALSE)</f>
        <v>17.940000000000001</v>
      </c>
      <c r="E8440" s="29">
        <f>VLOOKUP($J8437,ASBVs!$A$2:$AP$1041,17,FALSE)</f>
        <v>1</v>
      </c>
      <c r="F8440" s="29">
        <f>VLOOKUP($J8437,ASBVs!$A$2:$AP$1041,19,FALSE)</f>
        <v>2.79</v>
      </c>
      <c r="G8440" s="39">
        <f>VLOOKUP($J8437,ASBVs!$A$2:$AP$1041,41,FALSE)</f>
        <v>0.44</v>
      </c>
      <c r="H8440" s="39">
        <f>VLOOKUP($J8437,ASBVs!$A$2:$AP$1041,39,FALSE)</f>
        <v>0.22</v>
      </c>
      <c r="I8440" s="29">
        <f>VLOOKUP($J8437,ASBVs!$A$2:$AP$1041,21,FALSE)</f>
        <v>0.25</v>
      </c>
      <c r="J8440" s="39">
        <f>VLOOKUP($J8437,ASBVs!$A$2:$AP$1041,31,FALSE)</f>
        <v>0.27</v>
      </c>
    </row>
    <row r="8441" spans="2:10" ht="12.6" customHeight="1" x14ac:dyDescent="0.3">
      <c r="B8441" s="29">
        <f>VLOOKUP($J8437,ASBVs!$A$2:$AP$1041,12,FALSE)</f>
        <v>65</v>
      </c>
      <c r="C8441" s="29">
        <f>VLOOKUP($J8437,ASBVs!$A$2:$AP$1041,14,FALSE)</f>
        <v>69</v>
      </c>
      <c r="D8441" s="29">
        <f>VLOOKUP($J8437,ASBVs!$A$2:$AP$1041,16,FALSE)</f>
        <v>58</v>
      </c>
      <c r="E8441" s="29">
        <f>VLOOKUP($J8437,ASBVs!$A$2:$AP$1041,18,FALSE)</f>
        <v>65</v>
      </c>
      <c r="F8441" s="29">
        <f>VLOOKUP($J8437,ASBVs!$A$2:$AP$1041,20,FALSE)</f>
        <v>65</v>
      </c>
      <c r="G8441" s="29">
        <f>VLOOKUP($J8437,ASBVs!$A$2:$AP$1041,42,FALSE)</f>
        <v>52</v>
      </c>
      <c r="H8441" s="29">
        <f>VLOOKUP($J8437,ASBVs!$A$2:$AP$1041,40,FALSE)</f>
        <v>45</v>
      </c>
      <c r="I8441" s="29">
        <f>VLOOKUP($J8437,ASBVs!$A$2:$AP$1041,22,FALSE)</f>
        <v>52</v>
      </c>
      <c r="J8441" s="29">
        <f>VLOOKUP($J8437,ASBVs!$A$2:$AP$1041,32,FALSE)</f>
        <v>50</v>
      </c>
    </row>
    <row r="8442" spans="2:10" ht="12.6" customHeight="1" x14ac:dyDescent="0.3">
      <c r="B8442" s="31" t="s">
        <v>1089</v>
      </c>
      <c r="C8442" s="27" t="s">
        <v>1090</v>
      </c>
      <c r="D8442" s="27" t="s">
        <v>1091</v>
      </c>
      <c r="E8442" s="27" t="s">
        <v>8</v>
      </c>
      <c r="F8442" s="27" t="s">
        <v>6</v>
      </c>
      <c r="G8442" s="27" t="s">
        <v>7</v>
      </c>
      <c r="H8442" s="27" t="s">
        <v>2638</v>
      </c>
      <c r="I8442" s="85" t="s">
        <v>2700</v>
      </c>
      <c r="J8442" s="86"/>
    </row>
    <row r="8443" spans="2:10" ht="12.6" customHeight="1" x14ac:dyDescent="0.3">
      <c r="B8443" s="30">
        <f>VLOOKUP($J8437,ASBVs!$A$2:$AP$1041,33,FALSE)</f>
        <v>0.03</v>
      </c>
      <c r="C8443" s="30">
        <f>VLOOKUP($J8437,ASBVs!$A$2:$AP$1041,35,FALSE)</f>
        <v>0.26</v>
      </c>
      <c r="D8443" s="30">
        <f>VLOOKUP($J8437,ASBVs!$A$2:$AP$1041,37,FALSE)</f>
        <v>1E-3</v>
      </c>
      <c r="E8443" s="32">
        <f>VLOOKUP($J8437,ASBVs!$A$2:$AP$1041,29,FALSE)</f>
        <v>4.0599999999999996</v>
      </c>
      <c r="F8443" s="32">
        <f>VLOOKUP($J8437,ASBVs!$A$2:$AP$1041,23,FALSE)</f>
        <v>-0.1</v>
      </c>
      <c r="G8443" s="32">
        <f>VLOOKUP($J8437,ASBVs!$A$2:$AP$1041,25,FALSE)</f>
        <v>3.62</v>
      </c>
      <c r="H8443" s="32">
        <f>VLOOKUP($J8437,ASBVs!$A$2:$AP$1041,27,FALSE)</f>
        <v>3.02</v>
      </c>
      <c r="I8443" s="86"/>
      <c r="J8443" s="86"/>
    </row>
    <row r="8444" spans="2:10" ht="12.6" customHeight="1" x14ac:dyDescent="0.3">
      <c r="B8444" s="33">
        <f>VLOOKUP($J8437,ASBVs!$A$2:$AP$1041,34,FALSE)</f>
        <v>41</v>
      </c>
      <c r="C8444" s="33">
        <f>VLOOKUP($J8437,ASBVs!$A$2:$AP$1041,36,FALSE)</f>
        <v>48</v>
      </c>
      <c r="D8444" s="33">
        <f>VLOOKUP($J8437,ASBVs!$A$2:$AP$1041,38,FALSE)</f>
        <v>35</v>
      </c>
      <c r="E8444" s="33">
        <f>VLOOKUP($J8437,ASBVs!$A$2:$AP$1041,30,FALSE)</f>
        <v>59</v>
      </c>
      <c r="F8444" s="33">
        <f>VLOOKUP($J8437,ASBVs!$A$2:$AP$1041,24,FALSE)</f>
        <v>46</v>
      </c>
      <c r="G8444" s="33">
        <f>VLOOKUP($J8437,ASBVs!$A$2:$AP$1041,26,FALSE)</f>
        <v>46</v>
      </c>
      <c r="H8444" s="33">
        <f>VLOOKUP($J8437,ASBVs!$A$2:$AP$1041,28,FALSE)</f>
        <v>51</v>
      </c>
      <c r="I8444" s="99">
        <f>VLOOKUP($J8437,ASBVs!$A$2:$AQ$1041,43,FALSE)</f>
        <v>9.6199999999999992</v>
      </c>
      <c r="J8444" s="79"/>
    </row>
    <row r="8445" spans="2:10" ht="12.6" customHeight="1" x14ac:dyDescent="0.3">
      <c r="B8445" s="87" t="s">
        <v>2695</v>
      </c>
      <c r="C8445" s="88"/>
      <c r="D8445" s="89" t="s">
        <v>2699</v>
      </c>
      <c r="E8445" s="90"/>
      <c r="F8445" s="91" t="str">
        <f>VLOOKUP($J8437,ASBVs!$A$2:$F$1041,6,FALSE)</f>
        <v xml:space="preserve"> </v>
      </c>
      <c r="G8445" s="34" t="s">
        <v>2669</v>
      </c>
      <c r="H8445" s="35" t="str">
        <f>VLOOKUP($J8437,ASBVs!$A$2:$AU$1041,46,FALSE)</f>
        <v>2</v>
      </c>
      <c r="I8445" s="34" t="s">
        <v>2670</v>
      </c>
      <c r="J8445" s="35" t="str">
        <f>VLOOKUP($J8437,ASBVs!$A$2:$AU$1041,47,FALSE)</f>
        <v>3</v>
      </c>
    </row>
    <row r="8446" spans="2:10" ht="12.6" customHeight="1" x14ac:dyDescent="0.3">
      <c r="B8446" s="93">
        <f>VLOOKUP($J8437,ASBVs!$A$2:$AS$1041,45,FALSE)</f>
        <v>123.72</v>
      </c>
      <c r="C8446" s="94"/>
      <c r="D8446" s="93">
        <f>VLOOKUP($J8437,ASBVs!$A$2:$AS$1041,44,FALSE)</f>
        <v>168.36</v>
      </c>
      <c r="E8446" s="94"/>
      <c r="F8446" s="92"/>
      <c r="G8446" s="34" t="s">
        <v>2671</v>
      </c>
      <c r="H8446" s="35" t="str">
        <f>VLOOKUP($J8437,ASBVs!$A$2:$AW$1041,48,FALSE)</f>
        <v>2</v>
      </c>
      <c r="I8446" s="34" t="s">
        <v>2672</v>
      </c>
      <c r="J8446" s="35">
        <f>VLOOKUP($J8437,ASBVs!$A$2:$AW$1041,49,FALSE)</f>
        <v>3</v>
      </c>
    </row>
    <row r="8447" spans="2:10" ht="12.6" customHeight="1" x14ac:dyDescent="0.3">
      <c r="B8447" s="36" t="s">
        <v>2696</v>
      </c>
      <c r="C8447" s="95" t="str">
        <f>VLOOKUP($J8437,ASBVs!$A$2:$E$1041,5,FALSE)</f>
        <v>Pen of 4 - Marbling</v>
      </c>
      <c r="D8447" s="96"/>
      <c r="E8447" s="97" t="s">
        <v>2697</v>
      </c>
      <c r="F8447" s="98"/>
      <c r="G8447" s="74"/>
      <c r="H8447" s="75"/>
      <c r="I8447" s="37" t="s">
        <v>2698</v>
      </c>
      <c r="J8447" s="38"/>
    </row>
    <row r="8449" spans="2:10" ht="12.6" customHeight="1" x14ac:dyDescent="0.3">
      <c r="B8449" s="76" t="s">
        <v>2692</v>
      </c>
      <c r="C8449" s="77"/>
      <c r="D8449" s="20" t="str">
        <f>VLOOKUP($J8449,ASBVs!$A$2:$B$1041,2,FALSE)</f>
        <v>223053</v>
      </c>
      <c r="E8449" s="21"/>
      <c r="F8449" s="22" t="str">
        <f>VLOOKUP($J8449,ASBVs!$A$2:$J$1041,10,FALSE)</f>
        <v>Twin</v>
      </c>
      <c r="G8449" s="78" t="str">
        <f>VLOOKUP($J8449,ASBVs!$A$2:$AX$1041,50,FALSE)</f>
        <v>«««««</v>
      </c>
      <c r="H8449" s="79"/>
      <c r="I8449" s="23" t="s">
        <v>2693</v>
      </c>
      <c r="J8449" s="24" t="s">
        <v>2279</v>
      </c>
    </row>
    <row r="8450" spans="2:10" ht="12.6" customHeight="1" x14ac:dyDescent="0.3">
      <c r="B8450" s="25" t="s">
        <v>2694</v>
      </c>
      <c r="C8450" s="80" t="str">
        <f>VLOOKUP($J8449,ASBVs!$A$2:$H$1041,8,FALSE)</f>
        <v>193431</v>
      </c>
      <c r="D8450" s="80"/>
      <c r="E8450" s="81"/>
      <c r="F8450" s="26" t="s">
        <v>2639</v>
      </c>
      <c r="G8450" s="82">
        <f>VLOOKUP($J8449,ASBVs!$A$2:$I$1041,9,FALSE)</f>
        <v>44682</v>
      </c>
      <c r="H8450" s="83"/>
      <c r="I8450" s="83"/>
      <c r="J8450" s="84"/>
    </row>
    <row r="8451" spans="2:10" ht="12.6" customHeight="1" x14ac:dyDescent="0.3">
      <c r="B8451" s="27" t="s">
        <v>0</v>
      </c>
      <c r="C8451" s="28" t="s">
        <v>1</v>
      </c>
      <c r="D8451" s="28" t="s">
        <v>2</v>
      </c>
      <c r="E8451" s="28" t="s">
        <v>3</v>
      </c>
      <c r="F8451" s="27" t="s">
        <v>4</v>
      </c>
      <c r="G8451" s="28" t="s">
        <v>1093</v>
      </c>
      <c r="H8451" s="28" t="s">
        <v>1092</v>
      </c>
      <c r="I8451" s="28" t="s">
        <v>5</v>
      </c>
      <c r="J8451" s="28" t="s">
        <v>2652</v>
      </c>
    </row>
    <row r="8452" spans="2:10" ht="12.6" customHeight="1" x14ac:dyDescent="0.3">
      <c r="B8452" s="29">
        <f>VLOOKUP($J8449,ASBVs!$A$2:$AP$1041,11,FALSE)</f>
        <v>0.43</v>
      </c>
      <c r="C8452" s="29">
        <f>VLOOKUP($J8449,ASBVs!$A$2:$AP$1041,13,FALSE)</f>
        <v>8.7100000000000009</v>
      </c>
      <c r="D8452" s="29">
        <f>VLOOKUP($J8449,ASBVs!$A$2:$AP$1041,15,FALSE)</f>
        <v>13.64</v>
      </c>
      <c r="E8452" s="29">
        <f>VLOOKUP($J8449,ASBVs!$A$2:$AP$1041,17,FALSE)</f>
        <v>0.84</v>
      </c>
      <c r="F8452" s="29">
        <f>VLOOKUP($J8449,ASBVs!$A$2:$AP$1041,19,FALSE)</f>
        <v>2.11</v>
      </c>
      <c r="G8452" s="39">
        <f>VLOOKUP($J8449,ASBVs!$A$2:$AP$1041,41,FALSE)</f>
        <v>0.32</v>
      </c>
      <c r="H8452" s="39">
        <f>VLOOKUP($J8449,ASBVs!$A$2:$AP$1041,39,FALSE)</f>
        <v>0.18</v>
      </c>
      <c r="I8452" s="29">
        <f>VLOOKUP($J8449,ASBVs!$A$2:$AP$1041,21,FALSE)</f>
        <v>0.44</v>
      </c>
      <c r="J8452" s="39">
        <f>VLOOKUP($J8449,ASBVs!$A$2:$AP$1041,31,FALSE)</f>
        <v>0.24</v>
      </c>
    </row>
    <row r="8453" spans="2:10" ht="12.6" customHeight="1" x14ac:dyDescent="0.3">
      <c r="B8453" s="29">
        <f>VLOOKUP($J8449,ASBVs!$A$2:$AP$1041,12,FALSE)</f>
        <v>65</v>
      </c>
      <c r="C8453" s="29">
        <f>VLOOKUP($J8449,ASBVs!$A$2:$AP$1041,14,FALSE)</f>
        <v>71</v>
      </c>
      <c r="D8453" s="29">
        <f>VLOOKUP($J8449,ASBVs!$A$2:$AP$1041,16,FALSE)</f>
        <v>60</v>
      </c>
      <c r="E8453" s="29">
        <f>VLOOKUP($J8449,ASBVs!$A$2:$AP$1041,18,FALSE)</f>
        <v>70</v>
      </c>
      <c r="F8453" s="29">
        <f>VLOOKUP($J8449,ASBVs!$A$2:$AP$1041,20,FALSE)</f>
        <v>68</v>
      </c>
      <c r="G8453" s="29">
        <f>VLOOKUP($J8449,ASBVs!$A$2:$AP$1041,42,FALSE)</f>
        <v>54</v>
      </c>
      <c r="H8453" s="29">
        <f>VLOOKUP($J8449,ASBVs!$A$2:$AP$1041,40,FALSE)</f>
        <v>48</v>
      </c>
      <c r="I8453" s="29">
        <f>VLOOKUP($J8449,ASBVs!$A$2:$AP$1041,22,FALSE)</f>
        <v>59</v>
      </c>
      <c r="J8453" s="29">
        <f>VLOOKUP($J8449,ASBVs!$A$2:$AP$1041,32,FALSE)</f>
        <v>52</v>
      </c>
    </row>
    <row r="8454" spans="2:10" ht="12.6" customHeight="1" x14ac:dyDescent="0.3">
      <c r="B8454" s="31" t="s">
        <v>1089</v>
      </c>
      <c r="C8454" s="27" t="s">
        <v>1090</v>
      </c>
      <c r="D8454" s="27" t="s">
        <v>1091</v>
      </c>
      <c r="E8454" s="27" t="s">
        <v>8</v>
      </c>
      <c r="F8454" s="27" t="s">
        <v>6</v>
      </c>
      <c r="G8454" s="27" t="s">
        <v>7</v>
      </c>
      <c r="H8454" s="27" t="s">
        <v>2638</v>
      </c>
      <c r="I8454" s="85" t="s">
        <v>2700</v>
      </c>
      <c r="J8454" s="86"/>
    </row>
    <row r="8455" spans="2:10" ht="12.6" customHeight="1" x14ac:dyDescent="0.3">
      <c r="B8455" s="30">
        <f>VLOOKUP($J8449,ASBVs!$A$2:$AP$1041,33,FALSE)</f>
        <v>0.04</v>
      </c>
      <c r="C8455" s="30">
        <f>VLOOKUP($J8449,ASBVs!$A$2:$AP$1041,35,FALSE)</f>
        <v>0.13</v>
      </c>
      <c r="D8455" s="30">
        <f>VLOOKUP($J8449,ASBVs!$A$2:$AP$1041,37,FALSE)</f>
        <v>0.01</v>
      </c>
      <c r="E8455" s="32">
        <f>VLOOKUP($J8449,ASBVs!$A$2:$AP$1041,29,FALSE)</f>
        <v>3.78</v>
      </c>
      <c r="F8455" s="32">
        <f>VLOOKUP($J8449,ASBVs!$A$2:$AP$1041,23,FALSE)</f>
        <v>-0.1</v>
      </c>
      <c r="G8455" s="32">
        <f>VLOOKUP($J8449,ASBVs!$A$2:$AP$1041,25,FALSE)</f>
        <v>4.54</v>
      </c>
      <c r="H8455" s="32">
        <f>VLOOKUP($J8449,ASBVs!$A$2:$AP$1041,27,FALSE)</f>
        <v>1.95</v>
      </c>
      <c r="I8455" s="86"/>
      <c r="J8455" s="86"/>
    </row>
    <row r="8456" spans="2:10" ht="12.6" customHeight="1" x14ac:dyDescent="0.3">
      <c r="B8456" s="33">
        <f>VLOOKUP($J8449,ASBVs!$A$2:$AP$1041,34,FALSE)</f>
        <v>44</v>
      </c>
      <c r="C8456" s="33">
        <f>VLOOKUP($J8449,ASBVs!$A$2:$AP$1041,36,FALSE)</f>
        <v>51</v>
      </c>
      <c r="D8456" s="33">
        <f>VLOOKUP($J8449,ASBVs!$A$2:$AP$1041,38,FALSE)</f>
        <v>38</v>
      </c>
      <c r="E8456" s="33">
        <f>VLOOKUP($J8449,ASBVs!$A$2:$AP$1041,30,FALSE)</f>
        <v>62</v>
      </c>
      <c r="F8456" s="33">
        <f>VLOOKUP($J8449,ASBVs!$A$2:$AP$1041,24,FALSE)</f>
        <v>48</v>
      </c>
      <c r="G8456" s="33">
        <f>VLOOKUP($J8449,ASBVs!$A$2:$AP$1041,26,FALSE)</f>
        <v>48</v>
      </c>
      <c r="H8456" s="33">
        <f>VLOOKUP($J8449,ASBVs!$A$2:$AP$1041,28,FALSE)</f>
        <v>55</v>
      </c>
      <c r="I8456" s="99">
        <f>VLOOKUP($J8449,ASBVs!$A$2:$AQ$1041,43,FALSE)</f>
        <v>9.15</v>
      </c>
      <c r="J8456" s="79"/>
    </row>
    <row r="8457" spans="2:10" ht="12.6" customHeight="1" x14ac:dyDescent="0.3">
      <c r="B8457" s="87" t="s">
        <v>2695</v>
      </c>
      <c r="C8457" s="88"/>
      <c r="D8457" s="89" t="s">
        <v>2699</v>
      </c>
      <c r="E8457" s="90"/>
      <c r="F8457" s="91" t="str">
        <f>VLOOKUP($J8449,ASBVs!$A$2:$F$1041,6,FALSE)</f>
        <v xml:space="preserve"> </v>
      </c>
      <c r="G8457" s="34" t="s">
        <v>2669</v>
      </c>
      <c r="H8457" s="35" t="str">
        <f>VLOOKUP($J8449,ASBVs!$A$2:$AU$1041,46,FALSE)</f>
        <v>2</v>
      </c>
      <c r="I8457" s="34" t="s">
        <v>2670</v>
      </c>
      <c r="J8457" s="35" t="str">
        <f>VLOOKUP($J8449,ASBVs!$A$2:$AU$1041,47,FALSE)</f>
        <v>1</v>
      </c>
    </row>
    <row r="8458" spans="2:10" ht="12.6" customHeight="1" x14ac:dyDescent="0.3">
      <c r="B8458" s="93">
        <f>VLOOKUP($J8449,ASBVs!$A$2:$AS$1041,45,FALSE)</f>
        <v>122.92</v>
      </c>
      <c r="C8458" s="94"/>
      <c r="D8458" s="93">
        <f>VLOOKUP($J8449,ASBVs!$A$2:$AS$1041,44,FALSE)</f>
        <v>155.72999999999999</v>
      </c>
      <c r="E8458" s="94"/>
      <c r="F8458" s="92"/>
      <c r="G8458" s="34" t="s">
        <v>2671</v>
      </c>
      <c r="H8458" s="35" t="str">
        <f>VLOOKUP($J8449,ASBVs!$A$2:$AW$1041,48,FALSE)</f>
        <v>2</v>
      </c>
      <c r="I8458" s="34" t="s">
        <v>2672</v>
      </c>
      <c r="J8458" s="35">
        <f>VLOOKUP($J8449,ASBVs!$A$2:$AW$1041,49,FALSE)</f>
        <v>3</v>
      </c>
    </row>
    <row r="8459" spans="2:10" ht="12.6" customHeight="1" x14ac:dyDescent="0.3">
      <c r="B8459" s="36" t="s">
        <v>2696</v>
      </c>
      <c r="C8459" s="95" t="str">
        <f>VLOOKUP($J8449,ASBVs!$A$2:$E$1041,5,FALSE)</f>
        <v>Pen of 4 - Marbling</v>
      </c>
      <c r="D8459" s="96"/>
      <c r="E8459" s="97" t="s">
        <v>2697</v>
      </c>
      <c r="F8459" s="98"/>
      <c r="G8459" s="74"/>
      <c r="H8459" s="75"/>
      <c r="I8459" s="37" t="s">
        <v>2698</v>
      </c>
      <c r="J8459" s="38"/>
    </row>
    <row r="8461" spans="2:10" ht="12.6" customHeight="1" x14ac:dyDescent="0.3">
      <c r="B8461" s="76" t="s">
        <v>2692</v>
      </c>
      <c r="C8461" s="77"/>
      <c r="D8461" s="20" t="str">
        <f>VLOOKUP($J8461,ASBVs!$A$2:$B$1041,2,FALSE)</f>
        <v>223006</v>
      </c>
      <c r="E8461" s="21"/>
      <c r="F8461" s="22" t="str">
        <f>VLOOKUP($J8461,ASBVs!$A$2:$J$1041,10,FALSE)</f>
        <v>Single</v>
      </c>
      <c r="G8461" s="78" t="str">
        <f>VLOOKUP($J8461,ASBVs!$A$2:$AX$1041,50,FALSE)</f>
        <v>«««««</v>
      </c>
      <c r="H8461" s="79"/>
      <c r="I8461" s="23" t="s">
        <v>2693</v>
      </c>
      <c r="J8461" s="24" t="s">
        <v>2280</v>
      </c>
    </row>
    <row r="8462" spans="2:10" ht="12.6" customHeight="1" x14ac:dyDescent="0.3">
      <c r="B8462" s="25" t="s">
        <v>2694</v>
      </c>
      <c r="C8462" s="80" t="str">
        <f>VLOOKUP($J8461,ASBVs!$A$2:$H$1041,8,FALSE)</f>
        <v>196104</v>
      </c>
      <c r="D8462" s="80"/>
      <c r="E8462" s="81"/>
      <c r="F8462" s="26" t="s">
        <v>2639</v>
      </c>
      <c r="G8462" s="82">
        <f>VLOOKUP($J8461,ASBVs!$A$2:$I$1041,9,FALSE)</f>
        <v>44678</v>
      </c>
      <c r="H8462" s="83"/>
      <c r="I8462" s="83"/>
      <c r="J8462" s="84"/>
    </row>
    <row r="8463" spans="2:10" ht="12.6" customHeight="1" x14ac:dyDescent="0.3">
      <c r="B8463" s="27" t="s">
        <v>0</v>
      </c>
      <c r="C8463" s="28" t="s">
        <v>1</v>
      </c>
      <c r="D8463" s="28" t="s">
        <v>2</v>
      </c>
      <c r="E8463" s="28" t="s">
        <v>3</v>
      </c>
      <c r="F8463" s="27" t="s">
        <v>4</v>
      </c>
      <c r="G8463" s="28" t="s">
        <v>1093</v>
      </c>
      <c r="H8463" s="28" t="s">
        <v>1092</v>
      </c>
      <c r="I8463" s="28" t="s">
        <v>5</v>
      </c>
      <c r="J8463" s="28" t="s">
        <v>2652</v>
      </c>
    </row>
    <row r="8464" spans="2:10" ht="12.6" customHeight="1" x14ac:dyDescent="0.3">
      <c r="B8464" s="29">
        <f>VLOOKUP($J8461,ASBVs!$A$2:$AP$1041,11,FALSE)</f>
        <v>0.51</v>
      </c>
      <c r="C8464" s="29">
        <f>VLOOKUP($J8461,ASBVs!$A$2:$AP$1041,13,FALSE)</f>
        <v>8.61</v>
      </c>
      <c r="D8464" s="29">
        <f>VLOOKUP($J8461,ASBVs!$A$2:$AP$1041,15,FALSE)</f>
        <v>15.14</v>
      </c>
      <c r="E8464" s="29">
        <f>VLOOKUP($J8461,ASBVs!$A$2:$AP$1041,17,FALSE)</f>
        <v>-0.27</v>
      </c>
      <c r="F8464" s="29">
        <f>VLOOKUP($J8461,ASBVs!$A$2:$AP$1041,19,FALSE)</f>
        <v>1.48</v>
      </c>
      <c r="G8464" s="39">
        <f>VLOOKUP($J8461,ASBVs!$A$2:$AP$1041,41,FALSE)</f>
        <v>0.37</v>
      </c>
      <c r="H8464" s="39">
        <f>VLOOKUP($J8461,ASBVs!$A$2:$AP$1041,39,FALSE)</f>
        <v>0.19</v>
      </c>
      <c r="I8464" s="29">
        <f>VLOOKUP($J8461,ASBVs!$A$2:$AP$1041,21,FALSE)</f>
        <v>-0.65</v>
      </c>
      <c r="J8464" s="39">
        <f>VLOOKUP($J8461,ASBVs!$A$2:$AP$1041,31,FALSE)</f>
        <v>0.26</v>
      </c>
    </row>
    <row r="8465" spans="2:10" ht="12.6" customHeight="1" x14ac:dyDescent="0.3">
      <c r="B8465" s="29">
        <f>VLOOKUP($J8461,ASBVs!$A$2:$AP$1041,12,FALSE)</f>
        <v>67</v>
      </c>
      <c r="C8465" s="29">
        <f>VLOOKUP($J8461,ASBVs!$A$2:$AP$1041,14,FALSE)</f>
        <v>72</v>
      </c>
      <c r="D8465" s="29">
        <f>VLOOKUP($J8461,ASBVs!$A$2:$AP$1041,16,FALSE)</f>
        <v>63</v>
      </c>
      <c r="E8465" s="29">
        <f>VLOOKUP($J8461,ASBVs!$A$2:$AP$1041,18,FALSE)</f>
        <v>72</v>
      </c>
      <c r="F8465" s="29">
        <f>VLOOKUP($J8461,ASBVs!$A$2:$AP$1041,20,FALSE)</f>
        <v>70</v>
      </c>
      <c r="G8465" s="29">
        <f>VLOOKUP($J8461,ASBVs!$A$2:$AP$1041,42,FALSE)</f>
        <v>59</v>
      </c>
      <c r="H8465" s="29">
        <f>VLOOKUP($J8461,ASBVs!$A$2:$AP$1041,40,FALSE)</f>
        <v>50</v>
      </c>
      <c r="I8465" s="29">
        <f>VLOOKUP($J8461,ASBVs!$A$2:$AP$1041,22,FALSE)</f>
        <v>62</v>
      </c>
      <c r="J8465" s="29">
        <f>VLOOKUP($J8461,ASBVs!$A$2:$AP$1041,32,FALSE)</f>
        <v>57</v>
      </c>
    </row>
    <row r="8466" spans="2:10" ht="12.6" customHeight="1" x14ac:dyDescent="0.3">
      <c r="B8466" s="31" t="s">
        <v>1089</v>
      </c>
      <c r="C8466" s="27" t="s">
        <v>1090</v>
      </c>
      <c r="D8466" s="27" t="s">
        <v>1091</v>
      </c>
      <c r="E8466" s="27" t="s">
        <v>8</v>
      </c>
      <c r="F8466" s="27" t="s">
        <v>6</v>
      </c>
      <c r="G8466" s="27" t="s">
        <v>7</v>
      </c>
      <c r="H8466" s="27" t="s">
        <v>2638</v>
      </c>
      <c r="I8466" s="85" t="s">
        <v>2700</v>
      </c>
      <c r="J8466" s="86"/>
    </row>
    <row r="8467" spans="2:10" ht="12.6" customHeight="1" x14ac:dyDescent="0.3">
      <c r="B8467" s="30">
        <f>VLOOKUP($J8461,ASBVs!$A$2:$AP$1041,33,FALSE)</f>
        <v>0.02</v>
      </c>
      <c r="C8467" s="30">
        <f>VLOOKUP($J8461,ASBVs!$A$2:$AP$1041,35,FALSE)</f>
        <v>0.18</v>
      </c>
      <c r="D8467" s="30">
        <f>VLOOKUP($J8461,ASBVs!$A$2:$AP$1041,37,FALSE)</f>
        <v>0.01</v>
      </c>
      <c r="E8467" s="32">
        <f>VLOOKUP($J8461,ASBVs!$A$2:$AP$1041,29,FALSE)</f>
        <v>4.66</v>
      </c>
      <c r="F8467" s="32">
        <f>VLOOKUP($J8461,ASBVs!$A$2:$AP$1041,23,FALSE)</f>
        <v>-0.02</v>
      </c>
      <c r="G8467" s="32">
        <f>VLOOKUP($J8461,ASBVs!$A$2:$AP$1041,25,FALSE)</f>
        <v>3.18</v>
      </c>
      <c r="H8467" s="32">
        <f>VLOOKUP($J8461,ASBVs!$A$2:$AP$1041,27,FALSE)</f>
        <v>1.84</v>
      </c>
      <c r="I8467" s="86"/>
      <c r="J8467" s="86"/>
    </row>
    <row r="8468" spans="2:10" ht="12.6" customHeight="1" x14ac:dyDescent="0.3">
      <c r="B8468" s="33">
        <f>VLOOKUP($J8461,ASBVs!$A$2:$AP$1041,34,FALSE)</f>
        <v>44</v>
      </c>
      <c r="C8468" s="33">
        <f>VLOOKUP($J8461,ASBVs!$A$2:$AP$1041,36,FALSE)</f>
        <v>53</v>
      </c>
      <c r="D8468" s="33">
        <f>VLOOKUP($J8461,ASBVs!$A$2:$AP$1041,38,FALSE)</f>
        <v>38</v>
      </c>
      <c r="E8468" s="33">
        <f>VLOOKUP($J8461,ASBVs!$A$2:$AP$1041,30,FALSE)</f>
        <v>63</v>
      </c>
      <c r="F8468" s="33">
        <f>VLOOKUP($J8461,ASBVs!$A$2:$AP$1041,24,FALSE)</f>
        <v>50</v>
      </c>
      <c r="G8468" s="33">
        <f>VLOOKUP($J8461,ASBVs!$A$2:$AP$1041,26,FALSE)</f>
        <v>49</v>
      </c>
      <c r="H8468" s="33">
        <f>VLOOKUP($J8461,ASBVs!$A$2:$AP$1041,28,FALSE)</f>
        <v>56</v>
      </c>
      <c r="I8468" s="99">
        <f>VLOOKUP($J8461,ASBVs!$A$2:$AQ$1041,43,FALSE)</f>
        <v>7.9599999999999991</v>
      </c>
      <c r="J8468" s="79"/>
    </row>
    <row r="8469" spans="2:10" ht="12.6" customHeight="1" x14ac:dyDescent="0.3">
      <c r="B8469" s="87" t="s">
        <v>2695</v>
      </c>
      <c r="C8469" s="88"/>
      <c r="D8469" s="89" t="s">
        <v>2699</v>
      </c>
      <c r="E8469" s="90"/>
      <c r="F8469" s="91" t="str">
        <f>VLOOKUP($J8461,ASBVs!$A$2:$F$1041,6,FALSE)</f>
        <v xml:space="preserve"> </v>
      </c>
      <c r="G8469" s="34" t="s">
        <v>2669</v>
      </c>
      <c r="H8469" s="35" t="str">
        <f>VLOOKUP($J8461,ASBVs!$A$2:$AU$1041,46,FALSE)</f>
        <v>2</v>
      </c>
      <c r="I8469" s="34" t="s">
        <v>2670</v>
      </c>
      <c r="J8469" s="35" t="str">
        <f>VLOOKUP($J8461,ASBVs!$A$2:$AU$1041,47,FALSE)</f>
        <v>1</v>
      </c>
    </row>
    <row r="8470" spans="2:10" ht="12.6" customHeight="1" x14ac:dyDescent="0.3">
      <c r="B8470" s="93">
        <f>VLOOKUP($J8461,ASBVs!$A$2:$AS$1041,45,FALSE)</f>
        <v>121.27</v>
      </c>
      <c r="C8470" s="94"/>
      <c r="D8470" s="93">
        <f>VLOOKUP($J8461,ASBVs!$A$2:$AS$1041,44,FALSE)</f>
        <v>151.79</v>
      </c>
      <c r="E8470" s="94"/>
      <c r="F8470" s="92"/>
      <c r="G8470" s="34" t="s">
        <v>2671</v>
      </c>
      <c r="H8470" s="35" t="str">
        <f>VLOOKUP($J8461,ASBVs!$A$2:$AW$1041,48,FALSE)</f>
        <v>3</v>
      </c>
      <c r="I8470" s="34" t="s">
        <v>2672</v>
      </c>
      <c r="J8470" s="35">
        <f>VLOOKUP($J8461,ASBVs!$A$2:$AW$1041,49,FALSE)</f>
        <v>4</v>
      </c>
    </row>
    <row r="8471" spans="2:10" ht="12.6" customHeight="1" x14ac:dyDescent="0.3">
      <c r="B8471" s="36" t="s">
        <v>2696</v>
      </c>
      <c r="C8471" s="95" t="str">
        <f>VLOOKUP($J8461,ASBVs!$A$2:$E$1041,5,FALSE)</f>
        <v>Pen of 4 - Marbling</v>
      </c>
      <c r="D8471" s="96"/>
      <c r="E8471" s="97" t="s">
        <v>2697</v>
      </c>
      <c r="F8471" s="98"/>
      <c r="G8471" s="74"/>
      <c r="H8471" s="75"/>
      <c r="I8471" s="37" t="s">
        <v>2698</v>
      </c>
      <c r="J8471" s="38"/>
    </row>
    <row r="8473" spans="2:10" ht="12.6" customHeight="1" x14ac:dyDescent="0.3">
      <c r="B8473" s="76" t="s">
        <v>2692</v>
      </c>
      <c r="C8473" s="77"/>
      <c r="D8473" s="20" t="str">
        <f>VLOOKUP($J8473,ASBVs!$A$2:$B$1041,2,FALSE)</f>
        <v>223439</v>
      </c>
      <c r="E8473" s="21"/>
      <c r="F8473" s="22" t="str">
        <f>VLOOKUP($J8473,ASBVs!$A$2:$J$1041,10,FALSE)</f>
        <v>Twin</v>
      </c>
      <c r="G8473" s="78" t="str">
        <f>VLOOKUP($J8473,ASBVs!$A$2:$AX$1041,50,FALSE)</f>
        <v>«««««</v>
      </c>
      <c r="H8473" s="79"/>
      <c r="I8473" s="23" t="s">
        <v>2693</v>
      </c>
      <c r="J8473" s="24" t="s">
        <v>2281</v>
      </c>
    </row>
    <row r="8474" spans="2:10" ht="12.6" customHeight="1" x14ac:dyDescent="0.3">
      <c r="B8474" s="25" t="s">
        <v>2694</v>
      </c>
      <c r="C8474" s="80" t="str">
        <f>VLOOKUP($J8473,ASBVs!$A$2:$H$1041,8,FALSE)</f>
        <v>196104</v>
      </c>
      <c r="D8474" s="80"/>
      <c r="E8474" s="81"/>
      <c r="F8474" s="26" t="s">
        <v>2639</v>
      </c>
      <c r="G8474" s="82">
        <f>VLOOKUP($J8473,ASBVs!$A$2:$I$1041,9,FALSE)</f>
        <v>44697</v>
      </c>
      <c r="H8474" s="83"/>
      <c r="I8474" s="83"/>
      <c r="J8474" s="84"/>
    </row>
    <row r="8475" spans="2:10" ht="12.6" customHeight="1" x14ac:dyDescent="0.3">
      <c r="B8475" s="27" t="s">
        <v>0</v>
      </c>
      <c r="C8475" s="28" t="s">
        <v>1</v>
      </c>
      <c r="D8475" s="28" t="s">
        <v>2</v>
      </c>
      <c r="E8475" s="28" t="s">
        <v>3</v>
      </c>
      <c r="F8475" s="27" t="s">
        <v>4</v>
      </c>
      <c r="G8475" s="28" t="s">
        <v>1093</v>
      </c>
      <c r="H8475" s="28" t="s">
        <v>1092</v>
      </c>
      <c r="I8475" s="28" t="s">
        <v>5</v>
      </c>
      <c r="J8475" s="28" t="s">
        <v>2652</v>
      </c>
    </row>
    <row r="8476" spans="2:10" ht="12.6" customHeight="1" x14ac:dyDescent="0.3">
      <c r="B8476" s="29">
        <f>VLOOKUP($J8473,ASBVs!$A$2:$AP$1041,11,FALSE)</f>
        <v>0.52</v>
      </c>
      <c r="C8476" s="29">
        <f>VLOOKUP($J8473,ASBVs!$A$2:$AP$1041,13,FALSE)</f>
        <v>9.83</v>
      </c>
      <c r="D8476" s="29">
        <f>VLOOKUP($J8473,ASBVs!$A$2:$AP$1041,15,FALSE)</f>
        <v>16.649999999999999</v>
      </c>
      <c r="E8476" s="29">
        <f>VLOOKUP($J8473,ASBVs!$A$2:$AP$1041,17,FALSE)</f>
        <v>0.17</v>
      </c>
      <c r="F8476" s="29">
        <f>VLOOKUP($J8473,ASBVs!$A$2:$AP$1041,19,FALSE)</f>
        <v>1.57</v>
      </c>
      <c r="G8476" s="39">
        <f>VLOOKUP($J8473,ASBVs!$A$2:$AP$1041,41,FALSE)</f>
        <v>0.46</v>
      </c>
      <c r="H8476" s="39">
        <f>VLOOKUP($J8473,ASBVs!$A$2:$AP$1041,39,FALSE)</f>
        <v>0.16</v>
      </c>
      <c r="I8476" s="29">
        <f>VLOOKUP($J8473,ASBVs!$A$2:$AP$1041,21,FALSE)</f>
        <v>-0.57999999999999996</v>
      </c>
      <c r="J8476" s="39">
        <f>VLOOKUP($J8473,ASBVs!$A$2:$AP$1041,31,FALSE)</f>
        <v>0.28000000000000003</v>
      </c>
    </row>
    <row r="8477" spans="2:10" ht="12.6" customHeight="1" x14ac:dyDescent="0.3">
      <c r="B8477" s="29">
        <f>VLOOKUP($J8473,ASBVs!$A$2:$AP$1041,12,FALSE)</f>
        <v>67</v>
      </c>
      <c r="C8477" s="29">
        <f>VLOOKUP($J8473,ASBVs!$A$2:$AP$1041,14,FALSE)</f>
        <v>72</v>
      </c>
      <c r="D8477" s="29">
        <f>VLOOKUP($J8473,ASBVs!$A$2:$AP$1041,16,FALSE)</f>
        <v>63</v>
      </c>
      <c r="E8477" s="29">
        <f>VLOOKUP($J8473,ASBVs!$A$2:$AP$1041,18,FALSE)</f>
        <v>70</v>
      </c>
      <c r="F8477" s="29">
        <f>VLOOKUP($J8473,ASBVs!$A$2:$AP$1041,20,FALSE)</f>
        <v>69</v>
      </c>
      <c r="G8477" s="29">
        <f>VLOOKUP($J8473,ASBVs!$A$2:$AP$1041,42,FALSE)</f>
        <v>59</v>
      </c>
      <c r="H8477" s="29">
        <f>VLOOKUP($J8473,ASBVs!$A$2:$AP$1041,40,FALSE)</f>
        <v>50</v>
      </c>
      <c r="I8477" s="29">
        <f>VLOOKUP($J8473,ASBVs!$A$2:$AP$1041,22,FALSE)</f>
        <v>63</v>
      </c>
      <c r="J8477" s="29">
        <f>VLOOKUP($J8473,ASBVs!$A$2:$AP$1041,32,FALSE)</f>
        <v>57</v>
      </c>
    </row>
    <row r="8478" spans="2:10" ht="12.6" customHeight="1" x14ac:dyDescent="0.3">
      <c r="B8478" s="31" t="s">
        <v>1089</v>
      </c>
      <c r="C8478" s="27" t="s">
        <v>1090</v>
      </c>
      <c r="D8478" s="27" t="s">
        <v>1091</v>
      </c>
      <c r="E8478" s="27" t="s">
        <v>8</v>
      </c>
      <c r="F8478" s="27" t="s">
        <v>6</v>
      </c>
      <c r="G8478" s="27" t="s">
        <v>7</v>
      </c>
      <c r="H8478" s="27" t="s">
        <v>2638</v>
      </c>
      <c r="I8478" s="85" t="s">
        <v>2700</v>
      </c>
      <c r="J8478" s="86"/>
    </row>
    <row r="8479" spans="2:10" ht="12.6" customHeight="1" x14ac:dyDescent="0.3">
      <c r="B8479" s="30">
        <f>VLOOKUP($J8473,ASBVs!$A$2:$AP$1041,33,FALSE)</f>
        <v>-0.01</v>
      </c>
      <c r="C8479" s="30">
        <f>VLOOKUP($J8473,ASBVs!$A$2:$AP$1041,35,FALSE)</f>
        <v>0.2</v>
      </c>
      <c r="D8479" s="30">
        <f>VLOOKUP($J8473,ASBVs!$A$2:$AP$1041,37,FALSE)</f>
        <v>0.01</v>
      </c>
      <c r="E8479" s="32">
        <f>VLOOKUP($J8473,ASBVs!$A$2:$AP$1041,29,FALSE)</f>
        <v>4.74</v>
      </c>
      <c r="F8479" s="32">
        <f>VLOOKUP($J8473,ASBVs!$A$2:$AP$1041,23,FALSE)</f>
        <v>0.05</v>
      </c>
      <c r="G8479" s="32">
        <f>VLOOKUP($J8473,ASBVs!$A$2:$AP$1041,25,FALSE)</f>
        <v>3.69</v>
      </c>
      <c r="H8479" s="32">
        <f>VLOOKUP($J8473,ASBVs!$A$2:$AP$1041,27,FALSE)</f>
        <v>2.2400000000000002</v>
      </c>
      <c r="I8479" s="86"/>
      <c r="J8479" s="86"/>
    </row>
    <row r="8480" spans="2:10" ht="12.6" customHeight="1" x14ac:dyDescent="0.3">
      <c r="B8480" s="33">
        <f>VLOOKUP($J8473,ASBVs!$A$2:$AP$1041,34,FALSE)</f>
        <v>44</v>
      </c>
      <c r="C8480" s="33">
        <f>VLOOKUP($J8473,ASBVs!$A$2:$AP$1041,36,FALSE)</f>
        <v>53</v>
      </c>
      <c r="D8480" s="33">
        <f>VLOOKUP($J8473,ASBVs!$A$2:$AP$1041,38,FALSE)</f>
        <v>37</v>
      </c>
      <c r="E8480" s="33">
        <f>VLOOKUP($J8473,ASBVs!$A$2:$AP$1041,30,FALSE)</f>
        <v>62</v>
      </c>
      <c r="F8480" s="33">
        <f>VLOOKUP($J8473,ASBVs!$A$2:$AP$1041,24,FALSE)</f>
        <v>49</v>
      </c>
      <c r="G8480" s="33">
        <f>VLOOKUP($J8473,ASBVs!$A$2:$AP$1041,26,FALSE)</f>
        <v>49</v>
      </c>
      <c r="H8480" s="33">
        <f>VLOOKUP($J8473,ASBVs!$A$2:$AP$1041,28,FALSE)</f>
        <v>55</v>
      </c>
      <c r="I8480" s="99">
        <f>VLOOKUP($J8473,ASBVs!$A$2:$AQ$1041,43,FALSE)</f>
        <v>9.25</v>
      </c>
      <c r="J8480" s="79"/>
    </row>
    <row r="8481" spans="2:10" ht="12.6" customHeight="1" x14ac:dyDescent="0.3">
      <c r="B8481" s="87" t="s">
        <v>2695</v>
      </c>
      <c r="C8481" s="88"/>
      <c r="D8481" s="89" t="s">
        <v>2699</v>
      </c>
      <c r="E8481" s="90"/>
      <c r="F8481" s="91" t="str">
        <f>VLOOKUP($J8473,ASBVs!$A$2:$F$1041,6,FALSE)</f>
        <v xml:space="preserve"> </v>
      </c>
      <c r="G8481" s="34" t="s">
        <v>2669</v>
      </c>
      <c r="H8481" s="35" t="str">
        <f>VLOOKUP($J8473,ASBVs!$A$2:$AU$1041,46,FALSE)</f>
        <v>2</v>
      </c>
      <c r="I8481" s="34" t="s">
        <v>2670</v>
      </c>
      <c r="J8481" s="35" t="str">
        <f>VLOOKUP($J8473,ASBVs!$A$2:$AU$1041,47,FALSE)</f>
        <v>2</v>
      </c>
    </row>
    <row r="8482" spans="2:10" ht="12.6" customHeight="1" x14ac:dyDescent="0.3">
      <c r="B8482" s="93">
        <f>VLOOKUP($J8473,ASBVs!$A$2:$AS$1041,45,FALSE)</f>
        <v>123.25</v>
      </c>
      <c r="C8482" s="94"/>
      <c r="D8482" s="93">
        <f>VLOOKUP($J8473,ASBVs!$A$2:$AS$1041,44,FALSE)</f>
        <v>156.97999999999999</v>
      </c>
      <c r="E8482" s="94"/>
      <c r="F8482" s="92"/>
      <c r="G8482" s="34" t="s">
        <v>2671</v>
      </c>
      <c r="H8482" s="35" t="str">
        <f>VLOOKUP($J8473,ASBVs!$A$2:$AW$1041,48,FALSE)</f>
        <v>2</v>
      </c>
      <c r="I8482" s="34" t="s">
        <v>2672</v>
      </c>
      <c r="J8482" s="35">
        <f>VLOOKUP($J8473,ASBVs!$A$2:$AW$1041,49,FALSE)</f>
        <v>4</v>
      </c>
    </row>
    <row r="8483" spans="2:10" ht="12.6" customHeight="1" x14ac:dyDescent="0.3">
      <c r="B8483" s="36" t="s">
        <v>2696</v>
      </c>
      <c r="C8483" s="95" t="str">
        <f>VLOOKUP($J8473,ASBVs!$A$2:$E$1041,5,FALSE)</f>
        <v>Pen of 4 - Marbling</v>
      </c>
      <c r="D8483" s="96"/>
      <c r="E8483" s="97" t="s">
        <v>2697</v>
      </c>
      <c r="F8483" s="98"/>
      <c r="G8483" s="74"/>
      <c r="H8483" s="75"/>
      <c r="I8483" s="37" t="s">
        <v>2698</v>
      </c>
      <c r="J8483" s="38"/>
    </row>
    <row r="8485" spans="2:10" ht="12.6" customHeight="1" x14ac:dyDescent="0.3">
      <c r="B8485" s="76" t="s">
        <v>2692</v>
      </c>
      <c r="C8485" s="77"/>
      <c r="D8485" s="20" t="str">
        <f>VLOOKUP($J8485,ASBVs!$A$2:$B$1041,2,FALSE)</f>
        <v>223454</v>
      </c>
      <c r="E8485" s="21"/>
      <c r="F8485" s="22" t="str">
        <f>VLOOKUP($J8485,ASBVs!$A$2:$J$1041,10,FALSE)</f>
        <v>Single</v>
      </c>
      <c r="G8485" s="78" t="str">
        <f>VLOOKUP($J8485,ASBVs!$A$2:$AX$1041,50,FALSE)</f>
        <v>«««««</v>
      </c>
      <c r="H8485" s="79"/>
      <c r="I8485" s="23" t="s">
        <v>2693</v>
      </c>
      <c r="J8485" s="24" t="s">
        <v>2282</v>
      </c>
    </row>
    <row r="8486" spans="2:10" ht="12.6" customHeight="1" x14ac:dyDescent="0.3">
      <c r="B8486" s="25" t="s">
        <v>2694</v>
      </c>
      <c r="C8486" s="80" t="str">
        <f>VLOOKUP($J8485,ASBVs!$A$2:$H$1041,8,FALSE)</f>
        <v>196104</v>
      </c>
      <c r="D8486" s="80"/>
      <c r="E8486" s="81"/>
      <c r="F8486" s="26" t="s">
        <v>2639</v>
      </c>
      <c r="G8486" s="82">
        <f>VLOOKUP($J8485,ASBVs!$A$2:$I$1041,9,FALSE)</f>
        <v>44698</v>
      </c>
      <c r="H8486" s="83"/>
      <c r="I8486" s="83"/>
      <c r="J8486" s="84"/>
    </row>
    <row r="8487" spans="2:10" ht="12.6" customHeight="1" x14ac:dyDescent="0.3">
      <c r="B8487" s="27" t="s">
        <v>0</v>
      </c>
      <c r="C8487" s="28" t="s">
        <v>1</v>
      </c>
      <c r="D8487" s="28" t="s">
        <v>2</v>
      </c>
      <c r="E8487" s="28" t="s">
        <v>3</v>
      </c>
      <c r="F8487" s="27" t="s">
        <v>4</v>
      </c>
      <c r="G8487" s="28" t="s">
        <v>1093</v>
      </c>
      <c r="H8487" s="28" t="s">
        <v>1092</v>
      </c>
      <c r="I8487" s="28" t="s">
        <v>5</v>
      </c>
      <c r="J8487" s="28" t="s">
        <v>2652</v>
      </c>
    </row>
    <row r="8488" spans="2:10" ht="12.6" customHeight="1" x14ac:dyDescent="0.3">
      <c r="B8488" s="29">
        <f>VLOOKUP($J8485,ASBVs!$A$2:$AP$1041,11,FALSE)</f>
        <v>0.47</v>
      </c>
      <c r="C8488" s="29">
        <f>VLOOKUP($J8485,ASBVs!$A$2:$AP$1041,13,FALSE)</f>
        <v>8.77</v>
      </c>
      <c r="D8488" s="29">
        <f>VLOOKUP($J8485,ASBVs!$A$2:$AP$1041,15,FALSE)</f>
        <v>15.95</v>
      </c>
      <c r="E8488" s="29">
        <f>VLOOKUP($J8485,ASBVs!$A$2:$AP$1041,17,FALSE)</f>
        <v>-0.37</v>
      </c>
      <c r="F8488" s="29">
        <f>VLOOKUP($J8485,ASBVs!$A$2:$AP$1041,19,FALSE)</f>
        <v>1.45</v>
      </c>
      <c r="G8488" s="39">
        <f>VLOOKUP($J8485,ASBVs!$A$2:$AP$1041,41,FALSE)</f>
        <v>0.38</v>
      </c>
      <c r="H8488" s="39">
        <f>VLOOKUP($J8485,ASBVs!$A$2:$AP$1041,39,FALSE)</f>
        <v>0.18</v>
      </c>
      <c r="I8488" s="29">
        <f>VLOOKUP($J8485,ASBVs!$A$2:$AP$1041,21,FALSE)</f>
        <v>-0.06</v>
      </c>
      <c r="J8488" s="39">
        <f>VLOOKUP($J8485,ASBVs!$A$2:$AP$1041,31,FALSE)</f>
        <v>0.27</v>
      </c>
    </row>
    <row r="8489" spans="2:10" ht="12.6" customHeight="1" x14ac:dyDescent="0.3">
      <c r="B8489" s="29">
        <f>VLOOKUP($J8485,ASBVs!$A$2:$AP$1041,12,FALSE)</f>
        <v>67</v>
      </c>
      <c r="C8489" s="29">
        <f>VLOOKUP($J8485,ASBVs!$A$2:$AP$1041,14,FALSE)</f>
        <v>72</v>
      </c>
      <c r="D8489" s="29">
        <f>VLOOKUP($J8485,ASBVs!$A$2:$AP$1041,16,FALSE)</f>
        <v>63</v>
      </c>
      <c r="E8489" s="29">
        <f>VLOOKUP($J8485,ASBVs!$A$2:$AP$1041,18,FALSE)</f>
        <v>71</v>
      </c>
      <c r="F8489" s="29">
        <f>VLOOKUP($J8485,ASBVs!$A$2:$AP$1041,20,FALSE)</f>
        <v>69</v>
      </c>
      <c r="G8489" s="29">
        <f>VLOOKUP($J8485,ASBVs!$A$2:$AP$1041,42,FALSE)</f>
        <v>60</v>
      </c>
      <c r="H8489" s="29">
        <f>VLOOKUP($J8485,ASBVs!$A$2:$AP$1041,40,FALSE)</f>
        <v>51</v>
      </c>
      <c r="I8489" s="29">
        <f>VLOOKUP($J8485,ASBVs!$A$2:$AP$1041,22,FALSE)</f>
        <v>62</v>
      </c>
      <c r="J8489" s="29">
        <f>VLOOKUP($J8485,ASBVs!$A$2:$AP$1041,32,FALSE)</f>
        <v>58</v>
      </c>
    </row>
    <row r="8490" spans="2:10" ht="12.6" customHeight="1" x14ac:dyDescent="0.3">
      <c r="B8490" s="31" t="s">
        <v>1089</v>
      </c>
      <c r="C8490" s="27" t="s">
        <v>1090</v>
      </c>
      <c r="D8490" s="27" t="s">
        <v>1091</v>
      </c>
      <c r="E8490" s="27" t="s">
        <v>8</v>
      </c>
      <c r="F8490" s="27" t="s">
        <v>6</v>
      </c>
      <c r="G8490" s="27" t="s">
        <v>7</v>
      </c>
      <c r="H8490" s="27" t="s">
        <v>2638</v>
      </c>
      <c r="I8490" s="85" t="s">
        <v>2700</v>
      </c>
      <c r="J8490" s="86"/>
    </row>
    <row r="8491" spans="2:10" ht="12.6" customHeight="1" x14ac:dyDescent="0.3">
      <c r="B8491" s="30">
        <f>VLOOKUP($J8485,ASBVs!$A$2:$AP$1041,33,FALSE)</f>
        <v>0.01</v>
      </c>
      <c r="C8491" s="30">
        <f>VLOOKUP($J8485,ASBVs!$A$2:$AP$1041,35,FALSE)</f>
        <v>0.18</v>
      </c>
      <c r="D8491" s="30">
        <f>VLOOKUP($J8485,ASBVs!$A$2:$AP$1041,37,FALSE)</f>
        <v>0.01</v>
      </c>
      <c r="E8491" s="32">
        <f>VLOOKUP($J8485,ASBVs!$A$2:$AP$1041,29,FALSE)</f>
        <v>4.3099999999999996</v>
      </c>
      <c r="F8491" s="32">
        <f>VLOOKUP($J8485,ASBVs!$A$2:$AP$1041,23,FALSE)</f>
        <v>0.04</v>
      </c>
      <c r="G8491" s="32">
        <f>VLOOKUP($J8485,ASBVs!$A$2:$AP$1041,25,FALSE)</f>
        <v>4.16</v>
      </c>
      <c r="H8491" s="32">
        <f>VLOOKUP($J8485,ASBVs!$A$2:$AP$1041,27,FALSE)</f>
        <v>1.54</v>
      </c>
      <c r="I8491" s="86"/>
      <c r="J8491" s="86"/>
    </row>
    <row r="8492" spans="2:10" ht="12.6" customHeight="1" x14ac:dyDescent="0.3">
      <c r="B8492" s="33">
        <f>VLOOKUP($J8485,ASBVs!$A$2:$AP$1041,34,FALSE)</f>
        <v>45</v>
      </c>
      <c r="C8492" s="33">
        <f>VLOOKUP($J8485,ASBVs!$A$2:$AP$1041,36,FALSE)</f>
        <v>54</v>
      </c>
      <c r="D8492" s="33">
        <f>VLOOKUP($J8485,ASBVs!$A$2:$AP$1041,38,FALSE)</f>
        <v>39</v>
      </c>
      <c r="E8492" s="33">
        <f>VLOOKUP($J8485,ASBVs!$A$2:$AP$1041,30,FALSE)</f>
        <v>63</v>
      </c>
      <c r="F8492" s="33">
        <f>VLOOKUP($J8485,ASBVs!$A$2:$AP$1041,24,FALSE)</f>
        <v>50</v>
      </c>
      <c r="G8492" s="33">
        <f>VLOOKUP($J8485,ASBVs!$A$2:$AP$1041,26,FALSE)</f>
        <v>50</v>
      </c>
      <c r="H8492" s="33">
        <f>VLOOKUP($J8485,ASBVs!$A$2:$AP$1041,28,FALSE)</f>
        <v>55</v>
      </c>
      <c r="I8492" s="99">
        <f>VLOOKUP($J8485,ASBVs!$A$2:$AQ$1041,43,FALSE)</f>
        <v>8.7099999999999991</v>
      </c>
      <c r="J8492" s="79"/>
    </row>
    <row r="8493" spans="2:10" ht="12.6" customHeight="1" x14ac:dyDescent="0.3">
      <c r="B8493" s="87" t="s">
        <v>2695</v>
      </c>
      <c r="C8493" s="88"/>
      <c r="D8493" s="89" t="s">
        <v>2699</v>
      </c>
      <c r="E8493" s="90"/>
      <c r="F8493" s="91" t="str">
        <f>VLOOKUP($J8485,ASBVs!$A$2:$F$1041,6,FALSE)</f>
        <v xml:space="preserve"> </v>
      </c>
      <c r="G8493" s="34" t="s">
        <v>2669</v>
      </c>
      <c r="H8493" s="35" t="str">
        <f>VLOOKUP($J8485,ASBVs!$A$2:$AU$1041,46,FALSE)</f>
        <v>3</v>
      </c>
      <c r="I8493" s="34" t="s">
        <v>2670</v>
      </c>
      <c r="J8493" s="35" t="str">
        <f>VLOOKUP($J8485,ASBVs!$A$2:$AU$1041,47,FALSE)</f>
        <v>3</v>
      </c>
    </row>
    <row r="8494" spans="2:10" ht="12.6" customHeight="1" x14ac:dyDescent="0.3">
      <c r="B8494" s="93">
        <f>VLOOKUP($J8485,ASBVs!$A$2:$AS$1041,45,FALSE)</f>
        <v>122.19</v>
      </c>
      <c r="C8494" s="94"/>
      <c r="D8494" s="93">
        <f>VLOOKUP($J8485,ASBVs!$A$2:$AS$1041,44,FALSE)</f>
        <v>149.49</v>
      </c>
      <c r="E8494" s="94"/>
      <c r="F8494" s="92"/>
      <c r="G8494" s="34" t="s">
        <v>2671</v>
      </c>
      <c r="H8494" s="35" t="str">
        <f>VLOOKUP($J8485,ASBVs!$A$2:$AW$1041,48,FALSE)</f>
        <v>3</v>
      </c>
      <c r="I8494" s="34" t="s">
        <v>2672</v>
      </c>
      <c r="J8494" s="35">
        <f>VLOOKUP($J8485,ASBVs!$A$2:$AW$1041,49,FALSE)</f>
        <v>2</v>
      </c>
    </row>
    <row r="8495" spans="2:10" ht="12.6" customHeight="1" x14ac:dyDescent="0.3">
      <c r="B8495" s="36" t="s">
        <v>2696</v>
      </c>
      <c r="C8495" s="95" t="str">
        <f>VLOOKUP($J8485,ASBVs!$A$2:$E$1041,5,FALSE)</f>
        <v>Pen of 4 - Marbling</v>
      </c>
      <c r="D8495" s="96"/>
      <c r="E8495" s="97" t="s">
        <v>2697</v>
      </c>
      <c r="F8495" s="98"/>
      <c r="G8495" s="74"/>
      <c r="H8495" s="75"/>
      <c r="I8495" s="37" t="s">
        <v>2698</v>
      </c>
      <c r="J8495" s="38"/>
    </row>
    <row r="8497" spans="2:10" ht="12.6" customHeight="1" x14ac:dyDescent="0.3">
      <c r="B8497" s="76" t="s">
        <v>2692</v>
      </c>
      <c r="C8497" s="77"/>
      <c r="D8497" s="20" t="str">
        <f>VLOOKUP($J8497,ASBVs!$A$2:$B$1041,2,FALSE)</f>
        <v>223499</v>
      </c>
      <c r="E8497" s="21"/>
      <c r="F8497" s="22" t="str">
        <f>VLOOKUP($J8497,ASBVs!$A$2:$J$1041,10,FALSE)</f>
        <v>Twin</v>
      </c>
      <c r="G8497" s="78" t="str">
        <f>VLOOKUP($J8497,ASBVs!$A$2:$AX$1041,50,FALSE)</f>
        <v>«««««</v>
      </c>
      <c r="H8497" s="79"/>
      <c r="I8497" s="23" t="s">
        <v>2693</v>
      </c>
      <c r="J8497" s="24" t="s">
        <v>2283</v>
      </c>
    </row>
    <row r="8498" spans="2:10" ht="12.6" customHeight="1" x14ac:dyDescent="0.3">
      <c r="B8498" s="25" t="s">
        <v>2694</v>
      </c>
      <c r="C8498" s="80" t="str">
        <f>VLOOKUP($J8497,ASBVs!$A$2:$H$1041,8,FALSE)</f>
        <v>193431</v>
      </c>
      <c r="D8498" s="80"/>
      <c r="E8498" s="81"/>
      <c r="F8498" s="26" t="s">
        <v>2639</v>
      </c>
      <c r="G8498" s="82">
        <f>VLOOKUP($J8497,ASBVs!$A$2:$I$1041,9,FALSE)</f>
        <v>44699</v>
      </c>
      <c r="H8498" s="83"/>
      <c r="I8498" s="83"/>
      <c r="J8498" s="84"/>
    </row>
    <row r="8499" spans="2:10" ht="12.6" customHeight="1" x14ac:dyDescent="0.3">
      <c r="B8499" s="27" t="s">
        <v>0</v>
      </c>
      <c r="C8499" s="28" t="s">
        <v>1</v>
      </c>
      <c r="D8499" s="28" t="s">
        <v>2</v>
      </c>
      <c r="E8499" s="28" t="s">
        <v>3</v>
      </c>
      <c r="F8499" s="27" t="s">
        <v>4</v>
      </c>
      <c r="G8499" s="28" t="s">
        <v>1093</v>
      </c>
      <c r="H8499" s="28" t="s">
        <v>1092</v>
      </c>
      <c r="I8499" s="28" t="s">
        <v>5</v>
      </c>
      <c r="J8499" s="28" t="s">
        <v>2652</v>
      </c>
    </row>
    <row r="8500" spans="2:10" ht="12.6" customHeight="1" x14ac:dyDescent="0.3">
      <c r="B8500" s="29">
        <f>VLOOKUP($J8497,ASBVs!$A$2:$AP$1041,11,FALSE)</f>
        <v>0.44</v>
      </c>
      <c r="C8500" s="29">
        <f>VLOOKUP($J8497,ASBVs!$A$2:$AP$1041,13,FALSE)</f>
        <v>7.58</v>
      </c>
      <c r="D8500" s="29">
        <f>VLOOKUP($J8497,ASBVs!$A$2:$AP$1041,15,FALSE)</f>
        <v>12.6</v>
      </c>
      <c r="E8500" s="29">
        <f>VLOOKUP($J8497,ASBVs!$A$2:$AP$1041,17,FALSE)</f>
        <v>0.4</v>
      </c>
      <c r="F8500" s="29">
        <f>VLOOKUP($J8497,ASBVs!$A$2:$AP$1041,19,FALSE)</f>
        <v>2.17</v>
      </c>
      <c r="G8500" s="39">
        <f>VLOOKUP($J8497,ASBVs!$A$2:$AP$1041,41,FALSE)</f>
        <v>0.31</v>
      </c>
      <c r="H8500" s="39">
        <f>VLOOKUP($J8497,ASBVs!$A$2:$AP$1041,39,FALSE)</f>
        <v>0.19</v>
      </c>
      <c r="I8500" s="29">
        <f>VLOOKUP($J8497,ASBVs!$A$2:$AP$1041,21,FALSE)</f>
        <v>0.39</v>
      </c>
      <c r="J8500" s="39">
        <f>VLOOKUP($J8497,ASBVs!$A$2:$AP$1041,31,FALSE)</f>
        <v>0.24</v>
      </c>
    </row>
    <row r="8501" spans="2:10" ht="12.6" customHeight="1" x14ac:dyDescent="0.3">
      <c r="B8501" s="29">
        <f>VLOOKUP($J8497,ASBVs!$A$2:$AP$1041,12,FALSE)</f>
        <v>68</v>
      </c>
      <c r="C8501" s="29">
        <f>VLOOKUP($J8497,ASBVs!$A$2:$AP$1041,14,FALSE)</f>
        <v>71</v>
      </c>
      <c r="D8501" s="29">
        <f>VLOOKUP($J8497,ASBVs!$A$2:$AP$1041,16,FALSE)</f>
        <v>64</v>
      </c>
      <c r="E8501" s="29">
        <f>VLOOKUP($J8497,ASBVs!$A$2:$AP$1041,18,FALSE)</f>
        <v>67</v>
      </c>
      <c r="F8501" s="29">
        <f>VLOOKUP($J8497,ASBVs!$A$2:$AP$1041,20,FALSE)</f>
        <v>67</v>
      </c>
      <c r="G8501" s="29">
        <f>VLOOKUP($J8497,ASBVs!$A$2:$AP$1041,42,FALSE)</f>
        <v>59</v>
      </c>
      <c r="H8501" s="29">
        <f>VLOOKUP($J8497,ASBVs!$A$2:$AP$1041,40,FALSE)</f>
        <v>52</v>
      </c>
      <c r="I8501" s="29">
        <f>VLOOKUP($J8497,ASBVs!$A$2:$AP$1041,22,FALSE)</f>
        <v>64</v>
      </c>
      <c r="J8501" s="29">
        <f>VLOOKUP($J8497,ASBVs!$A$2:$AP$1041,32,FALSE)</f>
        <v>57</v>
      </c>
    </row>
    <row r="8502" spans="2:10" ht="12.6" customHeight="1" x14ac:dyDescent="0.3">
      <c r="B8502" s="31" t="s">
        <v>1089</v>
      </c>
      <c r="C8502" s="27" t="s">
        <v>1090</v>
      </c>
      <c r="D8502" s="27" t="s">
        <v>1091</v>
      </c>
      <c r="E8502" s="27" t="s">
        <v>8</v>
      </c>
      <c r="F8502" s="27" t="s">
        <v>6</v>
      </c>
      <c r="G8502" s="27" t="s">
        <v>7</v>
      </c>
      <c r="H8502" s="27" t="s">
        <v>2638</v>
      </c>
      <c r="I8502" s="85" t="s">
        <v>2700</v>
      </c>
      <c r="J8502" s="86"/>
    </row>
    <row r="8503" spans="2:10" ht="12.6" customHeight="1" x14ac:dyDescent="0.3">
      <c r="B8503" s="30">
        <f>VLOOKUP($J8497,ASBVs!$A$2:$AP$1041,33,FALSE)</f>
        <v>0.05</v>
      </c>
      <c r="C8503" s="30">
        <f>VLOOKUP($J8497,ASBVs!$A$2:$AP$1041,35,FALSE)</f>
        <v>0.12</v>
      </c>
      <c r="D8503" s="30">
        <f>VLOOKUP($J8497,ASBVs!$A$2:$AP$1041,37,FALSE)</f>
        <v>0.01</v>
      </c>
      <c r="E8503" s="32">
        <f>VLOOKUP($J8497,ASBVs!$A$2:$AP$1041,29,FALSE)</f>
        <v>3.7</v>
      </c>
      <c r="F8503" s="32">
        <f>VLOOKUP($J8497,ASBVs!$A$2:$AP$1041,23,FALSE)</f>
        <v>-0.01</v>
      </c>
      <c r="G8503" s="32">
        <f>VLOOKUP($J8497,ASBVs!$A$2:$AP$1041,25,FALSE)</f>
        <v>3.33</v>
      </c>
      <c r="H8503" s="32">
        <f>VLOOKUP($J8497,ASBVs!$A$2:$AP$1041,27,FALSE)</f>
        <v>1.71</v>
      </c>
      <c r="I8503" s="86"/>
      <c r="J8503" s="86"/>
    </row>
    <row r="8504" spans="2:10" ht="12.6" customHeight="1" x14ac:dyDescent="0.3">
      <c r="B8504" s="33">
        <f>VLOOKUP($J8497,ASBVs!$A$2:$AP$1041,34,FALSE)</f>
        <v>47</v>
      </c>
      <c r="C8504" s="33">
        <f>VLOOKUP($J8497,ASBVs!$A$2:$AP$1041,36,FALSE)</f>
        <v>55</v>
      </c>
      <c r="D8504" s="33">
        <f>VLOOKUP($J8497,ASBVs!$A$2:$AP$1041,38,FALSE)</f>
        <v>41</v>
      </c>
      <c r="E8504" s="33">
        <f>VLOOKUP($J8497,ASBVs!$A$2:$AP$1041,30,FALSE)</f>
        <v>62</v>
      </c>
      <c r="F8504" s="33">
        <f>VLOOKUP($J8497,ASBVs!$A$2:$AP$1041,24,FALSE)</f>
        <v>52</v>
      </c>
      <c r="G8504" s="33">
        <f>VLOOKUP($J8497,ASBVs!$A$2:$AP$1041,26,FALSE)</f>
        <v>51</v>
      </c>
      <c r="H8504" s="33">
        <f>VLOOKUP($J8497,ASBVs!$A$2:$AP$1041,28,FALSE)</f>
        <v>55</v>
      </c>
      <c r="I8504" s="99">
        <f>VLOOKUP($J8497,ASBVs!$A$2:$AQ$1041,43,FALSE)</f>
        <v>7.97</v>
      </c>
      <c r="J8504" s="79"/>
    </row>
    <row r="8505" spans="2:10" ht="12.6" customHeight="1" x14ac:dyDescent="0.3">
      <c r="B8505" s="87" t="s">
        <v>2695</v>
      </c>
      <c r="C8505" s="88"/>
      <c r="D8505" s="89" t="s">
        <v>2699</v>
      </c>
      <c r="E8505" s="90"/>
      <c r="F8505" s="91" t="str">
        <f>VLOOKUP($J8497,ASBVs!$A$2:$F$1041,6,FALSE)</f>
        <v xml:space="preserve"> </v>
      </c>
      <c r="G8505" s="34" t="s">
        <v>2669</v>
      </c>
      <c r="H8505" s="35" t="str">
        <f>VLOOKUP($J8497,ASBVs!$A$2:$AU$1041,46,FALSE)</f>
        <v>2</v>
      </c>
      <c r="I8505" s="34" t="s">
        <v>2670</v>
      </c>
      <c r="J8505" s="35" t="str">
        <f>VLOOKUP($J8497,ASBVs!$A$2:$AU$1041,47,FALSE)</f>
        <v>2</v>
      </c>
    </row>
    <row r="8506" spans="2:10" ht="12.6" customHeight="1" x14ac:dyDescent="0.3">
      <c r="B8506" s="93">
        <f>VLOOKUP($J8497,ASBVs!$A$2:$AS$1041,45,FALSE)</f>
        <v>122.33</v>
      </c>
      <c r="C8506" s="94"/>
      <c r="D8506" s="93">
        <f>VLOOKUP($J8497,ASBVs!$A$2:$AS$1041,44,FALSE)</f>
        <v>152.97999999999999</v>
      </c>
      <c r="E8506" s="94"/>
      <c r="F8506" s="92"/>
      <c r="G8506" s="34" t="s">
        <v>2671</v>
      </c>
      <c r="H8506" s="35" t="str">
        <f>VLOOKUP($J8497,ASBVs!$A$2:$AW$1041,48,FALSE)</f>
        <v>1</v>
      </c>
      <c r="I8506" s="34" t="s">
        <v>2672</v>
      </c>
      <c r="J8506" s="35">
        <f>VLOOKUP($J8497,ASBVs!$A$2:$AW$1041,49,FALSE)</f>
        <v>2</v>
      </c>
    </row>
    <row r="8507" spans="2:10" ht="12.6" customHeight="1" x14ac:dyDescent="0.3">
      <c r="B8507" s="36" t="s">
        <v>2696</v>
      </c>
      <c r="C8507" s="95" t="str">
        <f>VLOOKUP($J8497,ASBVs!$A$2:$E$1041,5,FALSE)</f>
        <v>Pen of 4 - Marbling</v>
      </c>
      <c r="D8507" s="96"/>
      <c r="E8507" s="97" t="s">
        <v>2697</v>
      </c>
      <c r="F8507" s="98"/>
      <c r="G8507" s="74"/>
      <c r="H8507" s="75"/>
      <c r="I8507" s="37" t="s">
        <v>2698</v>
      </c>
      <c r="J8507" s="38"/>
    </row>
    <row r="8509" spans="2:10" ht="12.6" customHeight="1" x14ac:dyDescent="0.3">
      <c r="B8509" s="76" t="s">
        <v>2692</v>
      </c>
      <c r="C8509" s="77"/>
      <c r="D8509" s="20" t="str">
        <f>VLOOKUP($J8509,ASBVs!$A$2:$B$1041,2,FALSE)</f>
        <v>223127</v>
      </c>
      <c r="E8509" s="21"/>
      <c r="F8509" s="22" t="str">
        <f>VLOOKUP($J8509,ASBVs!$A$2:$J$1041,10,FALSE)</f>
        <v>Twin</v>
      </c>
      <c r="G8509" s="78" t="str">
        <f>VLOOKUP($J8509,ASBVs!$A$2:$AX$1041,50,FALSE)</f>
        <v>«««««</v>
      </c>
      <c r="H8509" s="79"/>
      <c r="I8509" s="23" t="s">
        <v>2693</v>
      </c>
      <c r="J8509" s="24" t="s">
        <v>2284</v>
      </c>
    </row>
    <row r="8510" spans="2:10" ht="12.6" customHeight="1" x14ac:dyDescent="0.3">
      <c r="B8510" s="25" t="s">
        <v>2694</v>
      </c>
      <c r="C8510" s="80" t="str">
        <f>VLOOKUP($J8509,ASBVs!$A$2:$H$1041,8,FALSE)</f>
        <v>196104</v>
      </c>
      <c r="D8510" s="80"/>
      <c r="E8510" s="81"/>
      <c r="F8510" s="26" t="s">
        <v>2639</v>
      </c>
      <c r="G8510" s="82">
        <f>VLOOKUP($J8509,ASBVs!$A$2:$I$1041,9,FALSE)</f>
        <v>44684</v>
      </c>
      <c r="H8510" s="83"/>
      <c r="I8510" s="83"/>
      <c r="J8510" s="84"/>
    </row>
    <row r="8511" spans="2:10" ht="12.6" customHeight="1" x14ac:dyDescent="0.3">
      <c r="B8511" s="27" t="s">
        <v>0</v>
      </c>
      <c r="C8511" s="28" t="s">
        <v>1</v>
      </c>
      <c r="D8511" s="28" t="s">
        <v>2</v>
      </c>
      <c r="E8511" s="28" t="s">
        <v>3</v>
      </c>
      <c r="F8511" s="27" t="s">
        <v>4</v>
      </c>
      <c r="G8511" s="28" t="s">
        <v>1093</v>
      </c>
      <c r="H8511" s="28" t="s">
        <v>1092</v>
      </c>
      <c r="I8511" s="28" t="s">
        <v>5</v>
      </c>
      <c r="J8511" s="28" t="s">
        <v>2652</v>
      </c>
    </row>
    <row r="8512" spans="2:10" ht="12.6" customHeight="1" x14ac:dyDescent="0.3">
      <c r="B8512" s="29">
        <f>VLOOKUP($J8509,ASBVs!$A$2:$AP$1041,11,FALSE)</f>
        <v>0.36</v>
      </c>
      <c r="C8512" s="29">
        <f>VLOOKUP($J8509,ASBVs!$A$2:$AP$1041,13,FALSE)</f>
        <v>7.26</v>
      </c>
      <c r="D8512" s="29">
        <f>VLOOKUP($J8509,ASBVs!$A$2:$AP$1041,15,FALSE)</f>
        <v>13.82</v>
      </c>
      <c r="E8512" s="29">
        <f>VLOOKUP($J8509,ASBVs!$A$2:$AP$1041,17,FALSE)</f>
        <v>0.43</v>
      </c>
      <c r="F8512" s="29">
        <f>VLOOKUP($J8509,ASBVs!$A$2:$AP$1041,19,FALSE)</f>
        <v>1.96</v>
      </c>
      <c r="G8512" s="39">
        <f>VLOOKUP($J8509,ASBVs!$A$2:$AP$1041,41,FALSE)</f>
        <v>0.41</v>
      </c>
      <c r="H8512" s="39">
        <f>VLOOKUP($J8509,ASBVs!$A$2:$AP$1041,39,FALSE)</f>
        <v>0.19</v>
      </c>
      <c r="I8512" s="29">
        <f>VLOOKUP($J8509,ASBVs!$A$2:$AP$1041,21,FALSE)</f>
        <v>-7.0000000000000007E-2</v>
      </c>
      <c r="J8512" s="39">
        <f>VLOOKUP($J8509,ASBVs!$A$2:$AP$1041,31,FALSE)</f>
        <v>0.27</v>
      </c>
    </row>
    <row r="8513" spans="2:10" ht="12.6" customHeight="1" x14ac:dyDescent="0.3">
      <c r="B8513" s="29">
        <f>VLOOKUP($J8509,ASBVs!$A$2:$AP$1041,12,FALSE)</f>
        <v>67</v>
      </c>
      <c r="C8513" s="29">
        <f>VLOOKUP($J8509,ASBVs!$A$2:$AP$1041,14,FALSE)</f>
        <v>73</v>
      </c>
      <c r="D8513" s="29">
        <f>VLOOKUP($J8509,ASBVs!$A$2:$AP$1041,16,FALSE)</f>
        <v>63</v>
      </c>
      <c r="E8513" s="29">
        <f>VLOOKUP($J8509,ASBVs!$A$2:$AP$1041,18,FALSE)</f>
        <v>71</v>
      </c>
      <c r="F8513" s="29">
        <f>VLOOKUP($J8509,ASBVs!$A$2:$AP$1041,20,FALSE)</f>
        <v>70</v>
      </c>
      <c r="G8513" s="29">
        <f>VLOOKUP($J8509,ASBVs!$A$2:$AP$1041,42,FALSE)</f>
        <v>59</v>
      </c>
      <c r="H8513" s="29">
        <f>VLOOKUP($J8509,ASBVs!$A$2:$AP$1041,40,FALSE)</f>
        <v>50</v>
      </c>
      <c r="I8513" s="29">
        <f>VLOOKUP($J8509,ASBVs!$A$2:$AP$1041,22,FALSE)</f>
        <v>62</v>
      </c>
      <c r="J8513" s="29">
        <f>VLOOKUP($J8509,ASBVs!$A$2:$AP$1041,32,FALSE)</f>
        <v>57</v>
      </c>
    </row>
    <row r="8514" spans="2:10" ht="12.6" customHeight="1" x14ac:dyDescent="0.3">
      <c r="B8514" s="31" t="s">
        <v>1089</v>
      </c>
      <c r="C8514" s="27" t="s">
        <v>1090</v>
      </c>
      <c r="D8514" s="27" t="s">
        <v>1091</v>
      </c>
      <c r="E8514" s="27" t="s">
        <v>8</v>
      </c>
      <c r="F8514" s="27" t="s">
        <v>6</v>
      </c>
      <c r="G8514" s="27" t="s">
        <v>7</v>
      </c>
      <c r="H8514" s="27" t="s">
        <v>2638</v>
      </c>
      <c r="I8514" s="85" t="s">
        <v>2700</v>
      </c>
      <c r="J8514" s="86"/>
    </row>
    <row r="8515" spans="2:10" ht="12.6" customHeight="1" x14ac:dyDescent="0.3">
      <c r="B8515" s="30">
        <f>VLOOKUP($J8509,ASBVs!$A$2:$AP$1041,33,FALSE)</f>
        <v>0.02</v>
      </c>
      <c r="C8515" s="30">
        <f>VLOOKUP($J8509,ASBVs!$A$2:$AP$1041,35,FALSE)</f>
        <v>0.17</v>
      </c>
      <c r="D8515" s="30">
        <f>VLOOKUP($J8509,ASBVs!$A$2:$AP$1041,37,FALSE)</f>
        <v>0.02</v>
      </c>
      <c r="E8515" s="32">
        <f>VLOOKUP($J8509,ASBVs!$A$2:$AP$1041,29,FALSE)</f>
        <v>4.0199999999999996</v>
      </c>
      <c r="F8515" s="32">
        <f>VLOOKUP($J8509,ASBVs!$A$2:$AP$1041,23,FALSE)</f>
        <v>-0.03</v>
      </c>
      <c r="G8515" s="32">
        <f>VLOOKUP($J8509,ASBVs!$A$2:$AP$1041,25,FALSE)</f>
        <v>2.2000000000000002</v>
      </c>
      <c r="H8515" s="32">
        <f>VLOOKUP($J8509,ASBVs!$A$2:$AP$1041,27,FALSE)</f>
        <v>2.08</v>
      </c>
      <c r="I8515" s="86"/>
      <c r="J8515" s="86"/>
    </row>
    <row r="8516" spans="2:10" ht="12.6" customHeight="1" x14ac:dyDescent="0.3">
      <c r="B8516" s="33">
        <f>VLOOKUP($J8509,ASBVs!$A$2:$AP$1041,34,FALSE)</f>
        <v>44</v>
      </c>
      <c r="C8516" s="33">
        <f>VLOOKUP($J8509,ASBVs!$A$2:$AP$1041,36,FALSE)</f>
        <v>54</v>
      </c>
      <c r="D8516" s="33">
        <f>VLOOKUP($J8509,ASBVs!$A$2:$AP$1041,38,FALSE)</f>
        <v>39</v>
      </c>
      <c r="E8516" s="33">
        <f>VLOOKUP($J8509,ASBVs!$A$2:$AP$1041,30,FALSE)</f>
        <v>63</v>
      </c>
      <c r="F8516" s="33">
        <f>VLOOKUP($J8509,ASBVs!$A$2:$AP$1041,24,FALSE)</f>
        <v>51</v>
      </c>
      <c r="G8516" s="33">
        <f>VLOOKUP($J8509,ASBVs!$A$2:$AP$1041,26,FALSE)</f>
        <v>51</v>
      </c>
      <c r="H8516" s="33">
        <f>VLOOKUP($J8509,ASBVs!$A$2:$AP$1041,28,FALSE)</f>
        <v>56</v>
      </c>
      <c r="I8516" s="99">
        <f>VLOOKUP($J8509,ASBVs!$A$2:$AQ$1041,43,FALSE)</f>
        <v>7.1899999999999995</v>
      </c>
      <c r="J8516" s="79"/>
    </row>
    <row r="8517" spans="2:10" ht="12.6" customHeight="1" x14ac:dyDescent="0.3">
      <c r="B8517" s="87" t="s">
        <v>2695</v>
      </c>
      <c r="C8517" s="88"/>
      <c r="D8517" s="89" t="s">
        <v>2699</v>
      </c>
      <c r="E8517" s="90"/>
      <c r="F8517" s="91" t="str">
        <f>VLOOKUP($J8509,ASBVs!$A$2:$F$1041,6,FALSE)</f>
        <v xml:space="preserve"> </v>
      </c>
      <c r="G8517" s="34" t="s">
        <v>2669</v>
      </c>
      <c r="H8517" s="35" t="str">
        <f>VLOOKUP($J8509,ASBVs!$A$2:$AU$1041,46,FALSE)</f>
        <v>2</v>
      </c>
      <c r="I8517" s="34" t="s">
        <v>2670</v>
      </c>
      <c r="J8517" s="35" t="str">
        <f>VLOOKUP($J8509,ASBVs!$A$2:$AU$1041,47,FALSE)</f>
        <v>1</v>
      </c>
    </row>
    <row r="8518" spans="2:10" ht="12.6" customHeight="1" x14ac:dyDescent="0.3">
      <c r="B8518" s="93">
        <f>VLOOKUP($J8509,ASBVs!$A$2:$AS$1041,45,FALSE)</f>
        <v>120.46</v>
      </c>
      <c r="C8518" s="94"/>
      <c r="D8518" s="93">
        <f>VLOOKUP($J8509,ASBVs!$A$2:$AS$1041,44,FALSE)</f>
        <v>152.27000000000001</v>
      </c>
      <c r="E8518" s="94"/>
      <c r="F8518" s="92"/>
      <c r="G8518" s="34" t="s">
        <v>2671</v>
      </c>
      <c r="H8518" s="35" t="str">
        <f>VLOOKUP($J8509,ASBVs!$A$2:$AW$1041,48,FALSE)</f>
        <v>2</v>
      </c>
      <c r="I8518" s="34" t="s">
        <v>2672</v>
      </c>
      <c r="J8518" s="35">
        <f>VLOOKUP($J8509,ASBVs!$A$2:$AW$1041,49,FALSE)</f>
        <v>3</v>
      </c>
    </row>
    <row r="8519" spans="2:10" ht="12.6" customHeight="1" x14ac:dyDescent="0.3">
      <c r="B8519" s="36" t="s">
        <v>2696</v>
      </c>
      <c r="C8519" s="95" t="str">
        <f>VLOOKUP($J8509,ASBVs!$A$2:$E$1041,5,FALSE)</f>
        <v>Pen of 4 - Marbling</v>
      </c>
      <c r="D8519" s="96"/>
      <c r="E8519" s="97" t="s">
        <v>2697</v>
      </c>
      <c r="F8519" s="98"/>
      <c r="G8519" s="74"/>
      <c r="H8519" s="75"/>
      <c r="I8519" s="37" t="s">
        <v>2698</v>
      </c>
      <c r="J8519" s="38"/>
    </row>
    <row r="8521" spans="2:10" ht="12.6" customHeight="1" x14ac:dyDescent="0.3">
      <c r="B8521" s="76" t="s">
        <v>2692</v>
      </c>
      <c r="C8521" s="77"/>
      <c r="D8521" s="20" t="str">
        <f>VLOOKUP($J8521,ASBVs!$A$2:$B$1041,2,FALSE)</f>
        <v>223269</v>
      </c>
      <c r="E8521" s="21"/>
      <c r="F8521" s="22" t="str">
        <f>VLOOKUP($J8521,ASBVs!$A$2:$J$1041,10,FALSE)</f>
        <v>Twin</v>
      </c>
      <c r="G8521" s="78" t="str">
        <f>VLOOKUP($J8521,ASBVs!$A$2:$AX$1041,50,FALSE)</f>
        <v>«««««</v>
      </c>
      <c r="H8521" s="79"/>
      <c r="I8521" s="23" t="s">
        <v>2693</v>
      </c>
      <c r="J8521" s="24" t="s">
        <v>2285</v>
      </c>
    </row>
    <row r="8522" spans="2:10" ht="12.6" customHeight="1" x14ac:dyDescent="0.3">
      <c r="B8522" s="25" t="s">
        <v>2694</v>
      </c>
      <c r="C8522" s="80" t="str">
        <f>VLOOKUP($J8521,ASBVs!$A$2:$H$1041,8,FALSE)</f>
        <v>196104</v>
      </c>
      <c r="D8522" s="80"/>
      <c r="E8522" s="81"/>
      <c r="F8522" s="26" t="s">
        <v>2639</v>
      </c>
      <c r="G8522" s="82">
        <f>VLOOKUP($J8521,ASBVs!$A$2:$I$1041,9,FALSE)</f>
        <v>44688</v>
      </c>
      <c r="H8522" s="83"/>
      <c r="I8522" s="83"/>
      <c r="J8522" s="84"/>
    </row>
    <row r="8523" spans="2:10" ht="12.6" customHeight="1" x14ac:dyDescent="0.3">
      <c r="B8523" s="27" t="s">
        <v>0</v>
      </c>
      <c r="C8523" s="28" t="s">
        <v>1</v>
      </c>
      <c r="D8523" s="28" t="s">
        <v>2</v>
      </c>
      <c r="E8523" s="28" t="s">
        <v>3</v>
      </c>
      <c r="F8523" s="27" t="s">
        <v>4</v>
      </c>
      <c r="G8523" s="28" t="s">
        <v>1093</v>
      </c>
      <c r="H8523" s="28" t="s">
        <v>1092</v>
      </c>
      <c r="I8523" s="28" t="s">
        <v>5</v>
      </c>
      <c r="J8523" s="28" t="s">
        <v>2652</v>
      </c>
    </row>
    <row r="8524" spans="2:10" ht="12.6" customHeight="1" x14ac:dyDescent="0.3">
      <c r="B8524" s="29">
        <f>VLOOKUP($J8521,ASBVs!$A$2:$AP$1041,11,FALSE)</f>
        <v>0.51</v>
      </c>
      <c r="C8524" s="29">
        <f>VLOOKUP($J8521,ASBVs!$A$2:$AP$1041,13,FALSE)</f>
        <v>8.44</v>
      </c>
      <c r="D8524" s="29">
        <f>VLOOKUP($J8521,ASBVs!$A$2:$AP$1041,15,FALSE)</f>
        <v>15.63</v>
      </c>
      <c r="E8524" s="29">
        <f>VLOOKUP($J8521,ASBVs!$A$2:$AP$1041,17,FALSE)</f>
        <v>-0.59</v>
      </c>
      <c r="F8524" s="29">
        <f>VLOOKUP($J8521,ASBVs!$A$2:$AP$1041,19,FALSE)</f>
        <v>1.72</v>
      </c>
      <c r="G8524" s="39">
        <f>VLOOKUP($J8521,ASBVs!$A$2:$AP$1041,41,FALSE)</f>
        <v>0.46</v>
      </c>
      <c r="H8524" s="39">
        <f>VLOOKUP($J8521,ASBVs!$A$2:$AP$1041,39,FALSE)</f>
        <v>0.17</v>
      </c>
      <c r="I8524" s="29">
        <f>VLOOKUP($J8521,ASBVs!$A$2:$AP$1041,21,FALSE)</f>
        <v>-0.05</v>
      </c>
      <c r="J8524" s="39">
        <f>VLOOKUP($J8521,ASBVs!$A$2:$AP$1041,31,FALSE)</f>
        <v>0.3</v>
      </c>
    </row>
    <row r="8525" spans="2:10" ht="12.6" customHeight="1" x14ac:dyDescent="0.3">
      <c r="B8525" s="29">
        <f>VLOOKUP($J8521,ASBVs!$A$2:$AP$1041,12,FALSE)</f>
        <v>66</v>
      </c>
      <c r="C8525" s="29">
        <f>VLOOKUP($J8521,ASBVs!$A$2:$AP$1041,14,FALSE)</f>
        <v>72</v>
      </c>
      <c r="D8525" s="29">
        <f>VLOOKUP($J8521,ASBVs!$A$2:$AP$1041,16,FALSE)</f>
        <v>63</v>
      </c>
      <c r="E8525" s="29">
        <f>VLOOKUP($J8521,ASBVs!$A$2:$AP$1041,18,FALSE)</f>
        <v>72</v>
      </c>
      <c r="F8525" s="29">
        <f>VLOOKUP($J8521,ASBVs!$A$2:$AP$1041,20,FALSE)</f>
        <v>70</v>
      </c>
      <c r="G8525" s="29">
        <f>VLOOKUP($J8521,ASBVs!$A$2:$AP$1041,42,FALSE)</f>
        <v>59</v>
      </c>
      <c r="H8525" s="29">
        <f>VLOOKUP($J8521,ASBVs!$A$2:$AP$1041,40,FALSE)</f>
        <v>49</v>
      </c>
      <c r="I8525" s="29">
        <f>VLOOKUP($J8521,ASBVs!$A$2:$AP$1041,22,FALSE)</f>
        <v>61</v>
      </c>
      <c r="J8525" s="29">
        <f>VLOOKUP($J8521,ASBVs!$A$2:$AP$1041,32,FALSE)</f>
        <v>57</v>
      </c>
    </row>
    <row r="8526" spans="2:10" ht="12.6" customHeight="1" x14ac:dyDescent="0.3">
      <c r="B8526" s="31" t="s">
        <v>1089</v>
      </c>
      <c r="C8526" s="27" t="s">
        <v>1090</v>
      </c>
      <c r="D8526" s="27" t="s">
        <v>1091</v>
      </c>
      <c r="E8526" s="27" t="s">
        <v>8</v>
      </c>
      <c r="F8526" s="27" t="s">
        <v>6</v>
      </c>
      <c r="G8526" s="27" t="s">
        <v>7</v>
      </c>
      <c r="H8526" s="27" t="s">
        <v>2638</v>
      </c>
      <c r="I8526" s="85" t="s">
        <v>2700</v>
      </c>
      <c r="J8526" s="86"/>
    </row>
    <row r="8527" spans="2:10" ht="12.6" customHeight="1" x14ac:dyDescent="0.3">
      <c r="B8527" s="30">
        <f>VLOOKUP($J8521,ASBVs!$A$2:$AP$1041,33,FALSE)</f>
        <v>1E-3</v>
      </c>
      <c r="C8527" s="30">
        <f>VLOOKUP($J8521,ASBVs!$A$2:$AP$1041,35,FALSE)</f>
        <v>0.16</v>
      </c>
      <c r="D8527" s="30">
        <f>VLOOKUP($J8521,ASBVs!$A$2:$AP$1041,37,FALSE)</f>
        <v>0.03</v>
      </c>
      <c r="E8527" s="32">
        <f>VLOOKUP($J8521,ASBVs!$A$2:$AP$1041,29,FALSE)</f>
        <v>5.18</v>
      </c>
      <c r="F8527" s="32">
        <f>VLOOKUP($J8521,ASBVs!$A$2:$AP$1041,23,FALSE)</f>
        <v>-0.04</v>
      </c>
      <c r="G8527" s="32">
        <f>VLOOKUP($J8521,ASBVs!$A$2:$AP$1041,25,FALSE)</f>
        <v>3.29</v>
      </c>
      <c r="H8527" s="32">
        <f>VLOOKUP($J8521,ASBVs!$A$2:$AP$1041,27,FALSE)</f>
        <v>2.0099999999999998</v>
      </c>
      <c r="I8527" s="86"/>
      <c r="J8527" s="86"/>
    </row>
    <row r="8528" spans="2:10" ht="12.6" customHeight="1" x14ac:dyDescent="0.3">
      <c r="B8528" s="33">
        <f>VLOOKUP($J8521,ASBVs!$A$2:$AP$1041,34,FALSE)</f>
        <v>43</v>
      </c>
      <c r="C8528" s="33">
        <f>VLOOKUP($J8521,ASBVs!$A$2:$AP$1041,36,FALSE)</f>
        <v>53</v>
      </c>
      <c r="D8528" s="33">
        <f>VLOOKUP($J8521,ASBVs!$A$2:$AP$1041,38,FALSE)</f>
        <v>37</v>
      </c>
      <c r="E8528" s="33">
        <f>VLOOKUP($J8521,ASBVs!$A$2:$AP$1041,30,FALSE)</f>
        <v>63</v>
      </c>
      <c r="F8528" s="33">
        <f>VLOOKUP($J8521,ASBVs!$A$2:$AP$1041,24,FALSE)</f>
        <v>50</v>
      </c>
      <c r="G8528" s="33">
        <f>VLOOKUP($J8521,ASBVs!$A$2:$AP$1041,26,FALSE)</f>
        <v>50</v>
      </c>
      <c r="H8528" s="33">
        <f>VLOOKUP($J8521,ASBVs!$A$2:$AP$1041,28,FALSE)</f>
        <v>56</v>
      </c>
      <c r="I8528" s="99">
        <f>VLOOKUP($J8521,ASBVs!$A$2:$AQ$1041,43,FALSE)</f>
        <v>8.3899999999999988</v>
      </c>
      <c r="J8528" s="79"/>
    </row>
    <row r="8529" spans="2:10" ht="12.6" customHeight="1" x14ac:dyDescent="0.3">
      <c r="B8529" s="87" t="s">
        <v>2695</v>
      </c>
      <c r="C8529" s="88"/>
      <c r="D8529" s="89" t="s">
        <v>2699</v>
      </c>
      <c r="E8529" s="90"/>
      <c r="F8529" s="91" t="str">
        <f>VLOOKUP($J8521,ASBVs!$A$2:$F$1041,6,FALSE)</f>
        <v xml:space="preserve"> </v>
      </c>
      <c r="G8529" s="34" t="s">
        <v>2669</v>
      </c>
      <c r="H8529" s="35" t="str">
        <f>VLOOKUP($J8521,ASBVs!$A$2:$AU$1041,46,FALSE)</f>
        <v>2</v>
      </c>
      <c r="I8529" s="34" t="s">
        <v>2670</v>
      </c>
      <c r="J8529" s="35" t="str">
        <f>VLOOKUP($J8521,ASBVs!$A$2:$AU$1041,47,FALSE)</f>
        <v>2</v>
      </c>
    </row>
    <row r="8530" spans="2:10" ht="12.6" customHeight="1" x14ac:dyDescent="0.3">
      <c r="B8530" s="93">
        <f>VLOOKUP($J8521,ASBVs!$A$2:$AS$1041,45,FALSE)</f>
        <v>122.19</v>
      </c>
      <c r="C8530" s="94"/>
      <c r="D8530" s="93">
        <f>VLOOKUP($J8521,ASBVs!$A$2:$AS$1041,44,FALSE)</f>
        <v>154.91999999999999</v>
      </c>
      <c r="E8530" s="94"/>
      <c r="F8530" s="92"/>
      <c r="G8530" s="34" t="s">
        <v>2671</v>
      </c>
      <c r="H8530" s="35" t="str">
        <f>VLOOKUP($J8521,ASBVs!$A$2:$AW$1041,48,FALSE)</f>
        <v>2</v>
      </c>
      <c r="I8530" s="34" t="s">
        <v>2672</v>
      </c>
      <c r="J8530" s="35">
        <f>VLOOKUP($J8521,ASBVs!$A$2:$AW$1041,49,FALSE)</f>
        <v>4</v>
      </c>
    </row>
    <row r="8531" spans="2:10" ht="12.6" customHeight="1" x14ac:dyDescent="0.3">
      <c r="B8531" s="36" t="s">
        <v>2696</v>
      </c>
      <c r="C8531" s="95" t="str">
        <f>VLOOKUP($J8521,ASBVs!$A$2:$E$1041,5,FALSE)</f>
        <v>Pen of 4 - Marbling</v>
      </c>
      <c r="D8531" s="96"/>
      <c r="E8531" s="97" t="s">
        <v>2697</v>
      </c>
      <c r="F8531" s="98"/>
      <c r="G8531" s="74"/>
      <c r="H8531" s="75"/>
      <c r="I8531" s="37" t="s">
        <v>2698</v>
      </c>
      <c r="J8531" s="38"/>
    </row>
    <row r="8533" spans="2:10" ht="12.6" customHeight="1" x14ac:dyDescent="0.3">
      <c r="B8533" s="76" t="s">
        <v>2692</v>
      </c>
      <c r="C8533" s="77"/>
      <c r="D8533" s="20" t="str">
        <f>VLOOKUP($J8533,ASBVs!$A$2:$B$1041,2,FALSE)</f>
        <v>223322</v>
      </c>
      <c r="E8533" s="21"/>
      <c r="F8533" s="22" t="str">
        <f>VLOOKUP($J8533,ASBVs!$A$2:$J$1041,10,FALSE)</f>
        <v>Single</v>
      </c>
      <c r="G8533" s="78" t="str">
        <f>VLOOKUP($J8533,ASBVs!$A$2:$AX$1041,50,FALSE)</f>
        <v>«««««</v>
      </c>
      <c r="H8533" s="79"/>
      <c r="I8533" s="23" t="s">
        <v>2693</v>
      </c>
      <c r="J8533" s="24" t="s">
        <v>2286</v>
      </c>
    </row>
    <row r="8534" spans="2:10" ht="12.6" customHeight="1" x14ac:dyDescent="0.3">
      <c r="B8534" s="25" t="s">
        <v>2694</v>
      </c>
      <c r="C8534" s="80" t="str">
        <f>VLOOKUP($J8533,ASBVs!$A$2:$H$1041,8,FALSE)</f>
        <v>196104</v>
      </c>
      <c r="D8534" s="80"/>
      <c r="E8534" s="81"/>
      <c r="F8534" s="26" t="s">
        <v>2639</v>
      </c>
      <c r="G8534" s="82">
        <f>VLOOKUP($J8533,ASBVs!$A$2:$I$1041,9,FALSE)</f>
        <v>44691</v>
      </c>
      <c r="H8534" s="83"/>
      <c r="I8534" s="83"/>
      <c r="J8534" s="84"/>
    </row>
    <row r="8535" spans="2:10" ht="12.6" customHeight="1" x14ac:dyDescent="0.3">
      <c r="B8535" s="27" t="s">
        <v>0</v>
      </c>
      <c r="C8535" s="28" t="s">
        <v>1</v>
      </c>
      <c r="D8535" s="28" t="s">
        <v>2</v>
      </c>
      <c r="E8535" s="28" t="s">
        <v>3</v>
      </c>
      <c r="F8535" s="27" t="s">
        <v>4</v>
      </c>
      <c r="G8535" s="28" t="s">
        <v>1093</v>
      </c>
      <c r="H8535" s="28" t="s">
        <v>1092</v>
      </c>
      <c r="I8535" s="28" t="s">
        <v>5</v>
      </c>
      <c r="J8535" s="28" t="s">
        <v>2652</v>
      </c>
    </row>
    <row r="8536" spans="2:10" ht="12.6" customHeight="1" x14ac:dyDescent="0.3">
      <c r="B8536" s="29">
        <f>VLOOKUP($J8533,ASBVs!$A$2:$AP$1041,11,FALSE)</f>
        <v>0.43</v>
      </c>
      <c r="C8536" s="29">
        <f>VLOOKUP($J8533,ASBVs!$A$2:$AP$1041,13,FALSE)</f>
        <v>8.2799999999999994</v>
      </c>
      <c r="D8536" s="29">
        <f>VLOOKUP($J8533,ASBVs!$A$2:$AP$1041,15,FALSE)</f>
        <v>13.33</v>
      </c>
      <c r="E8536" s="29">
        <f>VLOOKUP($J8533,ASBVs!$A$2:$AP$1041,17,FALSE)</f>
        <v>0.36</v>
      </c>
      <c r="F8536" s="29">
        <f>VLOOKUP($J8533,ASBVs!$A$2:$AP$1041,19,FALSE)</f>
        <v>2.27</v>
      </c>
      <c r="G8536" s="39">
        <f>VLOOKUP($J8533,ASBVs!$A$2:$AP$1041,41,FALSE)</f>
        <v>0.54</v>
      </c>
      <c r="H8536" s="39">
        <f>VLOOKUP($J8533,ASBVs!$A$2:$AP$1041,39,FALSE)</f>
        <v>0.21</v>
      </c>
      <c r="I8536" s="29">
        <f>VLOOKUP($J8533,ASBVs!$A$2:$AP$1041,21,FALSE)</f>
        <v>-0.44</v>
      </c>
      <c r="J8536" s="39">
        <f>VLOOKUP($J8533,ASBVs!$A$2:$AP$1041,31,FALSE)</f>
        <v>0.35</v>
      </c>
    </row>
    <row r="8537" spans="2:10" ht="12.6" customHeight="1" x14ac:dyDescent="0.3">
      <c r="B8537" s="29">
        <f>VLOOKUP($J8533,ASBVs!$A$2:$AP$1041,12,FALSE)</f>
        <v>69</v>
      </c>
      <c r="C8537" s="29">
        <f>VLOOKUP($J8533,ASBVs!$A$2:$AP$1041,14,FALSE)</f>
        <v>73</v>
      </c>
      <c r="D8537" s="29">
        <f>VLOOKUP($J8533,ASBVs!$A$2:$AP$1041,16,FALSE)</f>
        <v>65</v>
      </c>
      <c r="E8537" s="29">
        <f>VLOOKUP($J8533,ASBVs!$A$2:$AP$1041,18,FALSE)</f>
        <v>72</v>
      </c>
      <c r="F8537" s="29">
        <f>VLOOKUP($J8533,ASBVs!$A$2:$AP$1041,20,FALSE)</f>
        <v>70</v>
      </c>
      <c r="G8537" s="29">
        <f>VLOOKUP($J8533,ASBVs!$A$2:$AP$1041,42,FALSE)</f>
        <v>63</v>
      </c>
      <c r="H8537" s="29">
        <f>VLOOKUP($J8533,ASBVs!$A$2:$AP$1041,40,FALSE)</f>
        <v>52</v>
      </c>
      <c r="I8537" s="29">
        <f>VLOOKUP($J8533,ASBVs!$A$2:$AP$1041,22,FALSE)</f>
        <v>66</v>
      </c>
      <c r="J8537" s="29">
        <f>VLOOKUP($J8533,ASBVs!$A$2:$AP$1041,32,FALSE)</f>
        <v>61</v>
      </c>
    </row>
    <row r="8538" spans="2:10" ht="12.6" customHeight="1" x14ac:dyDescent="0.3">
      <c r="B8538" s="31" t="s">
        <v>1089</v>
      </c>
      <c r="C8538" s="27" t="s">
        <v>1090</v>
      </c>
      <c r="D8538" s="27" t="s">
        <v>1091</v>
      </c>
      <c r="E8538" s="27" t="s">
        <v>8</v>
      </c>
      <c r="F8538" s="27" t="s">
        <v>6</v>
      </c>
      <c r="G8538" s="27" t="s">
        <v>7</v>
      </c>
      <c r="H8538" s="27" t="s">
        <v>2638</v>
      </c>
      <c r="I8538" s="85" t="s">
        <v>2700</v>
      </c>
      <c r="J8538" s="86"/>
    </row>
    <row r="8539" spans="2:10" ht="12.6" customHeight="1" x14ac:dyDescent="0.3">
      <c r="B8539" s="30">
        <f>VLOOKUP($J8533,ASBVs!$A$2:$AP$1041,33,FALSE)</f>
        <v>0.02</v>
      </c>
      <c r="C8539" s="30">
        <f>VLOOKUP($J8533,ASBVs!$A$2:$AP$1041,35,FALSE)</f>
        <v>0.23</v>
      </c>
      <c r="D8539" s="30">
        <f>VLOOKUP($J8533,ASBVs!$A$2:$AP$1041,37,FALSE)</f>
        <v>0.01</v>
      </c>
      <c r="E8539" s="32">
        <f>VLOOKUP($J8533,ASBVs!$A$2:$AP$1041,29,FALSE)</f>
        <v>4.55</v>
      </c>
      <c r="F8539" s="32">
        <f>VLOOKUP($J8533,ASBVs!$A$2:$AP$1041,23,FALSE)</f>
        <v>-7.0000000000000007E-2</v>
      </c>
      <c r="G8539" s="32">
        <f>VLOOKUP($J8533,ASBVs!$A$2:$AP$1041,25,FALSE)</f>
        <v>2.78</v>
      </c>
      <c r="H8539" s="32">
        <f>VLOOKUP($J8533,ASBVs!$A$2:$AP$1041,27,FALSE)</f>
        <v>2.34</v>
      </c>
      <c r="I8539" s="86"/>
      <c r="J8539" s="86"/>
    </row>
    <row r="8540" spans="2:10" ht="12.6" customHeight="1" x14ac:dyDescent="0.3">
      <c r="B8540" s="33">
        <f>VLOOKUP($J8533,ASBVs!$A$2:$AP$1041,34,FALSE)</f>
        <v>46</v>
      </c>
      <c r="C8540" s="33">
        <f>VLOOKUP($J8533,ASBVs!$A$2:$AP$1041,36,FALSE)</f>
        <v>56</v>
      </c>
      <c r="D8540" s="33">
        <f>VLOOKUP($J8533,ASBVs!$A$2:$AP$1041,38,FALSE)</f>
        <v>39</v>
      </c>
      <c r="E8540" s="33">
        <f>VLOOKUP($J8533,ASBVs!$A$2:$AP$1041,30,FALSE)</f>
        <v>64</v>
      </c>
      <c r="F8540" s="33">
        <f>VLOOKUP($J8533,ASBVs!$A$2:$AP$1041,24,FALSE)</f>
        <v>52</v>
      </c>
      <c r="G8540" s="33">
        <f>VLOOKUP($J8533,ASBVs!$A$2:$AP$1041,26,FALSE)</f>
        <v>52</v>
      </c>
      <c r="H8540" s="33">
        <f>VLOOKUP($J8533,ASBVs!$A$2:$AP$1041,28,FALSE)</f>
        <v>56</v>
      </c>
      <c r="I8540" s="99">
        <f>VLOOKUP($J8533,ASBVs!$A$2:$AQ$1041,43,FALSE)</f>
        <v>7.839999999999999</v>
      </c>
      <c r="J8540" s="79"/>
    </row>
    <row r="8541" spans="2:10" ht="12.6" customHeight="1" x14ac:dyDescent="0.3">
      <c r="B8541" s="87" t="s">
        <v>2695</v>
      </c>
      <c r="C8541" s="88"/>
      <c r="D8541" s="89" t="s">
        <v>2699</v>
      </c>
      <c r="E8541" s="90"/>
      <c r="F8541" s="91" t="str">
        <f>VLOOKUP($J8533,ASBVs!$A$2:$F$1041,6,FALSE)</f>
        <v xml:space="preserve"> </v>
      </c>
      <c r="G8541" s="34" t="s">
        <v>2669</v>
      </c>
      <c r="H8541" s="35" t="str">
        <f>VLOOKUP($J8533,ASBVs!$A$2:$AU$1041,46,FALSE)</f>
        <v>1</v>
      </c>
      <c r="I8541" s="34" t="s">
        <v>2670</v>
      </c>
      <c r="J8541" s="35" t="str">
        <f>VLOOKUP($J8533,ASBVs!$A$2:$AU$1041,47,FALSE)</f>
        <v>1</v>
      </c>
    </row>
    <row r="8542" spans="2:10" ht="12.6" customHeight="1" x14ac:dyDescent="0.3">
      <c r="B8542" s="93">
        <f>VLOOKUP($J8533,ASBVs!$A$2:$AS$1041,45,FALSE)</f>
        <v>124.43</v>
      </c>
      <c r="C8542" s="94"/>
      <c r="D8542" s="93">
        <f>VLOOKUP($J8533,ASBVs!$A$2:$AS$1041,44,FALSE)</f>
        <v>162.96</v>
      </c>
      <c r="E8542" s="94"/>
      <c r="F8542" s="92"/>
      <c r="G8542" s="34" t="s">
        <v>2671</v>
      </c>
      <c r="H8542" s="35" t="str">
        <f>VLOOKUP($J8533,ASBVs!$A$2:$AW$1041,48,FALSE)</f>
        <v>1</v>
      </c>
      <c r="I8542" s="34" t="s">
        <v>2672</v>
      </c>
      <c r="J8542" s="35">
        <f>VLOOKUP($J8533,ASBVs!$A$2:$AW$1041,49,FALSE)</f>
        <v>2</v>
      </c>
    </row>
    <row r="8543" spans="2:10" ht="12.6" customHeight="1" x14ac:dyDescent="0.3">
      <c r="B8543" s="36" t="s">
        <v>2696</v>
      </c>
      <c r="C8543" s="95" t="str">
        <f>VLOOKUP($J8533,ASBVs!$A$2:$E$1041,5,FALSE)</f>
        <v>Pen of 4 - Marbling</v>
      </c>
      <c r="D8543" s="96"/>
      <c r="E8543" s="97" t="s">
        <v>2697</v>
      </c>
      <c r="F8543" s="98"/>
      <c r="G8543" s="74"/>
      <c r="H8543" s="75"/>
      <c r="I8543" s="37" t="s">
        <v>2698</v>
      </c>
      <c r="J8543" s="38"/>
    </row>
    <row r="8545" spans="2:10" ht="12.6" customHeight="1" x14ac:dyDescent="0.3">
      <c r="B8545" s="76" t="s">
        <v>2692</v>
      </c>
      <c r="C8545" s="77"/>
      <c r="D8545" s="20" t="str">
        <f>VLOOKUP($J8545,ASBVs!$A$2:$B$1041,2,FALSE)</f>
        <v>223602</v>
      </c>
      <c r="E8545" s="21"/>
      <c r="F8545" s="22" t="str">
        <f>VLOOKUP($J8545,ASBVs!$A$2:$J$1041,10,FALSE)</f>
        <v>Twin</v>
      </c>
      <c r="G8545" s="78" t="str">
        <f>VLOOKUP($J8545,ASBVs!$A$2:$AX$1041,50,FALSE)</f>
        <v>«««««</v>
      </c>
      <c r="H8545" s="79"/>
      <c r="I8545" s="23" t="s">
        <v>2693</v>
      </c>
      <c r="J8545" s="24" t="s">
        <v>2287</v>
      </c>
    </row>
    <row r="8546" spans="2:10" ht="12.6" customHeight="1" x14ac:dyDescent="0.3">
      <c r="B8546" s="25" t="s">
        <v>2694</v>
      </c>
      <c r="C8546" s="80" t="str">
        <f>VLOOKUP($J8545,ASBVs!$A$2:$H$1041,8,FALSE)</f>
        <v>218959</v>
      </c>
      <c r="D8546" s="80"/>
      <c r="E8546" s="81"/>
      <c r="F8546" s="26" t="s">
        <v>2639</v>
      </c>
      <c r="G8546" s="82">
        <f>VLOOKUP($J8545,ASBVs!$A$2:$I$1041,9,FALSE)</f>
        <v>44699</v>
      </c>
      <c r="H8546" s="83"/>
      <c r="I8546" s="83"/>
      <c r="J8546" s="84"/>
    </row>
    <row r="8547" spans="2:10" ht="12.6" customHeight="1" x14ac:dyDescent="0.3">
      <c r="B8547" s="27" t="s">
        <v>0</v>
      </c>
      <c r="C8547" s="28" t="s">
        <v>1</v>
      </c>
      <c r="D8547" s="28" t="s">
        <v>2</v>
      </c>
      <c r="E8547" s="28" t="s">
        <v>3</v>
      </c>
      <c r="F8547" s="27" t="s">
        <v>4</v>
      </c>
      <c r="G8547" s="28" t="s">
        <v>1093</v>
      </c>
      <c r="H8547" s="28" t="s">
        <v>1092</v>
      </c>
      <c r="I8547" s="28" t="s">
        <v>5</v>
      </c>
      <c r="J8547" s="28" t="s">
        <v>2652</v>
      </c>
    </row>
    <row r="8548" spans="2:10" ht="12.6" customHeight="1" x14ac:dyDescent="0.3">
      <c r="B8548" s="29">
        <f>VLOOKUP($J8545,ASBVs!$A$2:$AP$1041,11,FALSE)</f>
        <v>0.34</v>
      </c>
      <c r="C8548" s="29">
        <f>VLOOKUP($J8545,ASBVs!$A$2:$AP$1041,13,FALSE)</f>
        <v>8.23</v>
      </c>
      <c r="D8548" s="29">
        <f>VLOOKUP($J8545,ASBVs!$A$2:$AP$1041,15,FALSE)</f>
        <v>12.34</v>
      </c>
      <c r="E8548" s="29">
        <f>VLOOKUP($J8545,ASBVs!$A$2:$AP$1041,17,FALSE)</f>
        <v>-0.23</v>
      </c>
      <c r="F8548" s="29">
        <f>VLOOKUP($J8545,ASBVs!$A$2:$AP$1041,19,FALSE)</f>
        <v>1.83</v>
      </c>
      <c r="G8548" s="39">
        <f>VLOOKUP($J8545,ASBVs!$A$2:$AP$1041,41,FALSE)</f>
        <v>0.3</v>
      </c>
      <c r="H8548" s="39">
        <f>VLOOKUP($J8545,ASBVs!$A$2:$AP$1041,39,FALSE)</f>
        <v>0.16</v>
      </c>
      <c r="I8548" s="29">
        <f>VLOOKUP($J8545,ASBVs!$A$2:$AP$1041,21,FALSE)</f>
        <v>-0.46</v>
      </c>
      <c r="J8548" s="39">
        <f>VLOOKUP($J8545,ASBVs!$A$2:$AP$1041,31,FALSE)</f>
        <v>0.21</v>
      </c>
    </row>
    <row r="8549" spans="2:10" ht="12.6" customHeight="1" x14ac:dyDescent="0.3">
      <c r="B8549" s="29">
        <f>VLOOKUP($J8545,ASBVs!$A$2:$AP$1041,12,FALSE)</f>
        <v>57</v>
      </c>
      <c r="C8549" s="29">
        <f>VLOOKUP($J8545,ASBVs!$A$2:$AP$1041,14,FALSE)</f>
        <v>62</v>
      </c>
      <c r="D8549" s="29">
        <f>VLOOKUP($J8545,ASBVs!$A$2:$AP$1041,16,FALSE)</f>
        <v>45</v>
      </c>
      <c r="E8549" s="29">
        <f>VLOOKUP($J8545,ASBVs!$A$2:$AP$1041,18,FALSE)</f>
        <v>54</v>
      </c>
      <c r="F8549" s="29">
        <f>VLOOKUP($J8545,ASBVs!$A$2:$AP$1041,20,FALSE)</f>
        <v>56</v>
      </c>
      <c r="G8549" s="29">
        <f>VLOOKUP($J8545,ASBVs!$A$2:$AP$1041,42,FALSE)</f>
        <v>37</v>
      </c>
      <c r="H8549" s="29">
        <f>VLOOKUP($J8545,ASBVs!$A$2:$AP$1041,40,FALSE)</f>
        <v>32</v>
      </c>
      <c r="I8549" s="29">
        <f>VLOOKUP($J8545,ASBVs!$A$2:$AP$1041,22,FALSE)</f>
        <v>39</v>
      </c>
      <c r="J8549" s="29">
        <f>VLOOKUP($J8545,ASBVs!$A$2:$AP$1041,32,FALSE)</f>
        <v>36</v>
      </c>
    </row>
    <row r="8550" spans="2:10" ht="12.6" customHeight="1" x14ac:dyDescent="0.3">
      <c r="B8550" s="31" t="s">
        <v>1089</v>
      </c>
      <c r="C8550" s="27" t="s">
        <v>1090</v>
      </c>
      <c r="D8550" s="27" t="s">
        <v>1091</v>
      </c>
      <c r="E8550" s="27" t="s">
        <v>8</v>
      </c>
      <c r="F8550" s="27" t="s">
        <v>6</v>
      </c>
      <c r="G8550" s="27" t="s">
        <v>7</v>
      </c>
      <c r="H8550" s="27" t="s">
        <v>2638</v>
      </c>
      <c r="I8550" s="85" t="s">
        <v>2700</v>
      </c>
      <c r="J8550" s="86"/>
    </row>
    <row r="8551" spans="2:10" ht="12.6" customHeight="1" x14ac:dyDescent="0.3">
      <c r="B8551" s="30">
        <f>VLOOKUP($J8545,ASBVs!$A$2:$AP$1041,33,FALSE)</f>
        <v>0.02</v>
      </c>
      <c r="C8551" s="30">
        <f>VLOOKUP($J8545,ASBVs!$A$2:$AP$1041,35,FALSE)</f>
        <v>0.13</v>
      </c>
      <c r="D8551" s="30">
        <f>VLOOKUP($J8545,ASBVs!$A$2:$AP$1041,37,FALSE)</f>
        <v>0.03</v>
      </c>
      <c r="E8551" s="32">
        <f>VLOOKUP($J8545,ASBVs!$A$2:$AP$1041,29,FALSE)</f>
        <v>4.79</v>
      </c>
      <c r="F8551" s="32">
        <f>VLOOKUP($J8545,ASBVs!$A$2:$AP$1041,23,FALSE)</f>
        <v>-0.1</v>
      </c>
      <c r="G8551" s="32">
        <f>VLOOKUP($J8545,ASBVs!$A$2:$AP$1041,25,FALSE)</f>
        <v>3.13</v>
      </c>
      <c r="H8551" s="32">
        <f>VLOOKUP($J8545,ASBVs!$A$2:$AP$1041,27,FALSE)</f>
        <v>2.4300000000000002</v>
      </c>
      <c r="I8551" s="86"/>
      <c r="J8551" s="86"/>
    </row>
    <row r="8552" spans="2:10" ht="12.6" customHeight="1" x14ac:dyDescent="0.3">
      <c r="B8552" s="33">
        <f>VLOOKUP($J8545,ASBVs!$A$2:$AP$1041,34,FALSE)</f>
        <v>28</v>
      </c>
      <c r="C8552" s="33">
        <f>VLOOKUP($J8545,ASBVs!$A$2:$AP$1041,36,FALSE)</f>
        <v>34</v>
      </c>
      <c r="D8552" s="33">
        <f>VLOOKUP($J8545,ASBVs!$A$2:$AP$1041,38,FALSE)</f>
        <v>23</v>
      </c>
      <c r="E8552" s="33">
        <f>VLOOKUP($J8545,ASBVs!$A$2:$AP$1041,30,FALSE)</f>
        <v>51</v>
      </c>
      <c r="F8552" s="33">
        <f>VLOOKUP($J8545,ASBVs!$A$2:$AP$1041,24,FALSE)</f>
        <v>35</v>
      </c>
      <c r="G8552" s="33">
        <f>VLOOKUP($J8545,ASBVs!$A$2:$AP$1041,26,FALSE)</f>
        <v>34</v>
      </c>
      <c r="H8552" s="33">
        <f>VLOOKUP($J8545,ASBVs!$A$2:$AP$1041,28,FALSE)</f>
        <v>39</v>
      </c>
      <c r="I8552" s="99">
        <f>VLOOKUP($J8545,ASBVs!$A$2:$AQ$1041,43,FALSE)</f>
        <v>7.7700000000000005</v>
      </c>
      <c r="J8552" s="79"/>
    </row>
    <row r="8553" spans="2:10" ht="12.6" customHeight="1" x14ac:dyDescent="0.3">
      <c r="B8553" s="87" t="s">
        <v>2695</v>
      </c>
      <c r="C8553" s="88"/>
      <c r="D8553" s="89" t="s">
        <v>2699</v>
      </c>
      <c r="E8553" s="90"/>
      <c r="F8553" s="91" t="str">
        <f>VLOOKUP($J8545,ASBVs!$A$2:$F$1041,6,FALSE)</f>
        <v xml:space="preserve"> </v>
      </c>
      <c r="G8553" s="34" t="s">
        <v>2669</v>
      </c>
      <c r="H8553" s="35" t="str">
        <f>VLOOKUP($J8545,ASBVs!$A$2:$AU$1041,46,FALSE)</f>
        <v>2</v>
      </c>
      <c r="I8553" s="34" t="s">
        <v>2670</v>
      </c>
      <c r="J8553" s="35" t="str">
        <f>VLOOKUP($J8545,ASBVs!$A$2:$AU$1041,47,FALSE)</f>
        <v>1</v>
      </c>
    </row>
    <row r="8554" spans="2:10" ht="12.6" customHeight="1" x14ac:dyDescent="0.3">
      <c r="B8554" s="93">
        <f>VLOOKUP($J8545,ASBVs!$A$2:$AS$1041,45,FALSE)</f>
        <v>120.82</v>
      </c>
      <c r="C8554" s="94"/>
      <c r="D8554" s="93">
        <f>VLOOKUP($J8545,ASBVs!$A$2:$AS$1041,44,FALSE)</f>
        <v>152.47</v>
      </c>
      <c r="E8554" s="94"/>
      <c r="F8554" s="92"/>
      <c r="G8554" s="34" t="s">
        <v>2671</v>
      </c>
      <c r="H8554" s="35" t="str">
        <f>VLOOKUP($J8545,ASBVs!$A$2:$AW$1041,48,FALSE)</f>
        <v>3</v>
      </c>
      <c r="I8554" s="34" t="s">
        <v>2672</v>
      </c>
      <c r="J8554" s="35">
        <f>VLOOKUP($J8545,ASBVs!$A$2:$AW$1041,49,FALSE)</f>
        <v>3</v>
      </c>
    </row>
    <row r="8555" spans="2:10" ht="12.6" customHeight="1" x14ac:dyDescent="0.3">
      <c r="B8555" s="36" t="s">
        <v>2696</v>
      </c>
      <c r="C8555" s="95" t="str">
        <f>VLOOKUP($J8545,ASBVs!$A$2:$E$1041,5,FALSE)</f>
        <v>Pen of 4 - Marbling</v>
      </c>
      <c r="D8555" s="96"/>
      <c r="E8555" s="97" t="s">
        <v>2697</v>
      </c>
      <c r="F8555" s="98"/>
      <c r="G8555" s="74"/>
      <c r="H8555" s="75"/>
      <c r="I8555" s="37" t="s">
        <v>2698</v>
      </c>
      <c r="J8555" s="38"/>
    </row>
    <row r="8557" spans="2:10" ht="12.6" customHeight="1" x14ac:dyDescent="0.3">
      <c r="B8557" s="76" t="s">
        <v>2692</v>
      </c>
      <c r="C8557" s="77"/>
      <c r="D8557" s="20" t="str">
        <f>VLOOKUP($J8557,ASBVs!$A$2:$B$1041,2,FALSE)</f>
        <v>224953</v>
      </c>
      <c r="E8557" s="21"/>
      <c r="F8557" s="22" t="str">
        <f>VLOOKUP($J8557,ASBVs!$A$2:$J$1041,10,FALSE)</f>
        <v>Twin</v>
      </c>
      <c r="G8557" s="78" t="str">
        <f>VLOOKUP($J8557,ASBVs!$A$2:$AX$1041,50,FALSE)</f>
        <v>«««««</v>
      </c>
      <c r="H8557" s="79"/>
      <c r="I8557" s="23" t="s">
        <v>2693</v>
      </c>
      <c r="J8557" s="24" t="s">
        <v>2288</v>
      </c>
    </row>
    <row r="8558" spans="2:10" ht="12.6" customHeight="1" x14ac:dyDescent="0.3">
      <c r="B8558" s="25" t="s">
        <v>2694</v>
      </c>
      <c r="C8558" s="80" t="str">
        <f>VLOOKUP($J8557,ASBVs!$A$2:$H$1041,8,FALSE)</f>
        <v>207279</v>
      </c>
      <c r="D8558" s="80"/>
      <c r="E8558" s="81"/>
      <c r="F8558" s="26" t="s">
        <v>2639</v>
      </c>
      <c r="G8558" s="82">
        <f>VLOOKUP($J8557,ASBVs!$A$2:$I$1041,9,FALSE)</f>
        <v>44714</v>
      </c>
      <c r="H8558" s="83"/>
      <c r="I8558" s="83"/>
      <c r="J8558" s="84"/>
    </row>
    <row r="8559" spans="2:10" ht="12.6" customHeight="1" x14ac:dyDescent="0.3">
      <c r="B8559" s="27" t="s">
        <v>0</v>
      </c>
      <c r="C8559" s="28" t="s">
        <v>1</v>
      </c>
      <c r="D8559" s="28" t="s">
        <v>2</v>
      </c>
      <c r="E8559" s="28" t="s">
        <v>3</v>
      </c>
      <c r="F8559" s="27" t="s">
        <v>4</v>
      </c>
      <c r="G8559" s="28" t="s">
        <v>1093</v>
      </c>
      <c r="H8559" s="28" t="s">
        <v>1092</v>
      </c>
      <c r="I8559" s="28" t="s">
        <v>5</v>
      </c>
      <c r="J8559" s="28" t="s">
        <v>2652</v>
      </c>
    </row>
    <row r="8560" spans="2:10" ht="12.6" customHeight="1" x14ac:dyDescent="0.3">
      <c r="B8560" s="29">
        <f>VLOOKUP($J8557,ASBVs!$A$2:$AP$1041,11,FALSE)</f>
        <v>0.32</v>
      </c>
      <c r="C8560" s="29">
        <f>VLOOKUP($J8557,ASBVs!$A$2:$AP$1041,13,FALSE)</f>
        <v>6.06</v>
      </c>
      <c r="D8560" s="29">
        <f>VLOOKUP($J8557,ASBVs!$A$2:$AP$1041,15,FALSE)</f>
        <v>9.6199999999999992</v>
      </c>
      <c r="E8560" s="29">
        <f>VLOOKUP($J8557,ASBVs!$A$2:$AP$1041,17,FALSE)</f>
        <v>1.32</v>
      </c>
      <c r="F8560" s="29">
        <f>VLOOKUP($J8557,ASBVs!$A$2:$AP$1041,19,FALSE)</f>
        <v>2.1</v>
      </c>
      <c r="G8560" s="39">
        <f>VLOOKUP($J8557,ASBVs!$A$2:$AP$1041,41,FALSE)</f>
        <v>0.46</v>
      </c>
      <c r="H8560" s="39">
        <f>VLOOKUP($J8557,ASBVs!$A$2:$AP$1041,39,FALSE)</f>
        <v>0.28999999999999998</v>
      </c>
      <c r="I8560" s="29">
        <f>VLOOKUP($J8557,ASBVs!$A$2:$AP$1041,21,FALSE)</f>
        <v>-1.38</v>
      </c>
      <c r="J8560" s="39">
        <f>VLOOKUP($J8557,ASBVs!$A$2:$AP$1041,31,FALSE)</f>
        <v>0.32</v>
      </c>
    </row>
    <row r="8561" spans="2:10" ht="12.6" customHeight="1" x14ac:dyDescent="0.3">
      <c r="B8561" s="29">
        <f>VLOOKUP($J8557,ASBVs!$A$2:$AP$1041,12,FALSE)</f>
        <v>67</v>
      </c>
      <c r="C8561" s="29">
        <f>VLOOKUP($J8557,ASBVs!$A$2:$AP$1041,14,FALSE)</f>
        <v>71</v>
      </c>
      <c r="D8561" s="29">
        <f>VLOOKUP($J8557,ASBVs!$A$2:$AP$1041,16,FALSE)</f>
        <v>61</v>
      </c>
      <c r="E8561" s="29">
        <f>VLOOKUP($J8557,ASBVs!$A$2:$AP$1041,18,FALSE)</f>
        <v>66</v>
      </c>
      <c r="F8561" s="29">
        <f>VLOOKUP($J8557,ASBVs!$A$2:$AP$1041,20,FALSE)</f>
        <v>66</v>
      </c>
      <c r="G8561" s="29">
        <f>VLOOKUP($J8557,ASBVs!$A$2:$AP$1041,42,FALSE)</f>
        <v>57</v>
      </c>
      <c r="H8561" s="29">
        <f>VLOOKUP($J8557,ASBVs!$A$2:$AP$1041,40,FALSE)</f>
        <v>50</v>
      </c>
      <c r="I8561" s="29">
        <f>VLOOKUP($J8557,ASBVs!$A$2:$AP$1041,22,FALSE)</f>
        <v>59</v>
      </c>
      <c r="J8561" s="29">
        <f>VLOOKUP($J8557,ASBVs!$A$2:$AP$1041,32,FALSE)</f>
        <v>55</v>
      </c>
    </row>
    <row r="8562" spans="2:10" ht="12.6" customHeight="1" x14ac:dyDescent="0.3">
      <c r="B8562" s="31" t="s">
        <v>1089</v>
      </c>
      <c r="C8562" s="27" t="s">
        <v>1090</v>
      </c>
      <c r="D8562" s="27" t="s">
        <v>1091</v>
      </c>
      <c r="E8562" s="27" t="s">
        <v>8</v>
      </c>
      <c r="F8562" s="27" t="s">
        <v>6</v>
      </c>
      <c r="G8562" s="27" t="s">
        <v>7</v>
      </c>
      <c r="H8562" s="27" t="s">
        <v>2638</v>
      </c>
      <c r="I8562" s="85" t="s">
        <v>2700</v>
      </c>
      <c r="J8562" s="86"/>
    </row>
    <row r="8563" spans="2:10" ht="12.6" customHeight="1" x14ac:dyDescent="0.3">
      <c r="B8563" s="30">
        <f>VLOOKUP($J8557,ASBVs!$A$2:$AP$1041,33,FALSE)</f>
        <v>7.0000000000000007E-2</v>
      </c>
      <c r="C8563" s="30">
        <f>VLOOKUP($J8557,ASBVs!$A$2:$AP$1041,35,FALSE)</f>
        <v>0.23</v>
      </c>
      <c r="D8563" s="30">
        <f>VLOOKUP($J8557,ASBVs!$A$2:$AP$1041,37,FALSE)</f>
        <v>0.02</v>
      </c>
      <c r="E8563" s="32">
        <f>VLOOKUP($J8557,ASBVs!$A$2:$AP$1041,29,FALSE)</f>
        <v>2.5499999999999998</v>
      </c>
      <c r="F8563" s="32">
        <f>VLOOKUP($J8557,ASBVs!$A$2:$AP$1041,23,FALSE)</f>
        <v>-0.05</v>
      </c>
      <c r="G8563" s="32">
        <f>VLOOKUP($J8557,ASBVs!$A$2:$AP$1041,25,FALSE)</f>
        <v>1.06</v>
      </c>
      <c r="H8563" s="32">
        <f>VLOOKUP($J8557,ASBVs!$A$2:$AP$1041,27,FALSE)</f>
        <v>2.0299999999999998</v>
      </c>
      <c r="I8563" s="86"/>
      <c r="J8563" s="86"/>
    </row>
    <row r="8564" spans="2:10" ht="12.6" customHeight="1" x14ac:dyDescent="0.3">
      <c r="B8564" s="33">
        <f>VLOOKUP($J8557,ASBVs!$A$2:$AP$1041,34,FALSE)</f>
        <v>44</v>
      </c>
      <c r="C8564" s="33">
        <f>VLOOKUP($J8557,ASBVs!$A$2:$AP$1041,36,FALSE)</f>
        <v>53</v>
      </c>
      <c r="D8564" s="33">
        <f>VLOOKUP($J8557,ASBVs!$A$2:$AP$1041,38,FALSE)</f>
        <v>38</v>
      </c>
      <c r="E8564" s="33">
        <f>VLOOKUP($J8557,ASBVs!$A$2:$AP$1041,30,FALSE)</f>
        <v>61</v>
      </c>
      <c r="F8564" s="33">
        <f>VLOOKUP($J8557,ASBVs!$A$2:$AP$1041,24,FALSE)</f>
        <v>50</v>
      </c>
      <c r="G8564" s="33">
        <f>VLOOKUP($J8557,ASBVs!$A$2:$AP$1041,26,FALSE)</f>
        <v>49</v>
      </c>
      <c r="H8564" s="33">
        <f>VLOOKUP($J8557,ASBVs!$A$2:$AP$1041,28,FALSE)</f>
        <v>54</v>
      </c>
      <c r="I8564" s="99">
        <f>VLOOKUP($J8557,ASBVs!$A$2:$AQ$1041,43,FALSE)</f>
        <v>4.68</v>
      </c>
      <c r="J8564" s="79"/>
    </row>
    <row r="8565" spans="2:10" ht="12.6" customHeight="1" x14ac:dyDescent="0.3">
      <c r="B8565" s="87" t="s">
        <v>2695</v>
      </c>
      <c r="C8565" s="88"/>
      <c r="D8565" s="89" t="s">
        <v>2699</v>
      </c>
      <c r="E8565" s="90"/>
      <c r="F8565" s="91" t="str">
        <f>VLOOKUP($J8557,ASBVs!$A$2:$F$1041,6,FALSE)</f>
        <v xml:space="preserve"> </v>
      </c>
      <c r="G8565" s="34" t="s">
        <v>2669</v>
      </c>
      <c r="H8565" s="35" t="str">
        <f>VLOOKUP($J8557,ASBVs!$A$2:$AU$1041,46,FALSE)</f>
        <v>2</v>
      </c>
      <c r="I8565" s="34" t="s">
        <v>2670</v>
      </c>
      <c r="J8565" s="35" t="str">
        <f>VLOOKUP($J8557,ASBVs!$A$2:$AU$1041,47,FALSE)</f>
        <v>2</v>
      </c>
    </row>
    <row r="8566" spans="2:10" ht="12.6" customHeight="1" x14ac:dyDescent="0.3">
      <c r="B8566" s="93">
        <f>VLOOKUP($J8557,ASBVs!$A$2:$AS$1041,45,FALSE)</f>
        <v>121.14</v>
      </c>
      <c r="C8566" s="94"/>
      <c r="D8566" s="93">
        <f>VLOOKUP($J8557,ASBVs!$A$2:$AS$1041,44,FALSE)</f>
        <v>161.21</v>
      </c>
      <c r="E8566" s="94"/>
      <c r="F8566" s="92"/>
      <c r="G8566" s="34" t="s">
        <v>2671</v>
      </c>
      <c r="H8566" s="35" t="str">
        <f>VLOOKUP($J8557,ASBVs!$A$2:$AW$1041,48,FALSE)</f>
        <v>2</v>
      </c>
      <c r="I8566" s="34" t="s">
        <v>2672</v>
      </c>
      <c r="J8566" s="35">
        <f>VLOOKUP($J8557,ASBVs!$A$2:$AW$1041,49,FALSE)</f>
        <v>4</v>
      </c>
    </row>
    <row r="8567" spans="2:10" ht="12.6" customHeight="1" x14ac:dyDescent="0.3">
      <c r="B8567" s="36" t="s">
        <v>2696</v>
      </c>
      <c r="C8567" s="95" t="str">
        <f>VLOOKUP($J8557,ASBVs!$A$2:$E$1041,5,FALSE)</f>
        <v>Pen of 4 - Marbling</v>
      </c>
      <c r="D8567" s="96"/>
      <c r="E8567" s="97" t="s">
        <v>2697</v>
      </c>
      <c r="F8567" s="98"/>
      <c r="G8567" s="74"/>
      <c r="H8567" s="75"/>
      <c r="I8567" s="37" t="s">
        <v>2698</v>
      </c>
      <c r="J8567" s="38"/>
    </row>
    <row r="8569" spans="2:10" ht="12.6" customHeight="1" x14ac:dyDescent="0.3">
      <c r="B8569" s="76" t="s">
        <v>2692</v>
      </c>
      <c r="C8569" s="77"/>
      <c r="D8569" s="20" t="str">
        <f>VLOOKUP($J8569,ASBVs!$A$2:$B$1041,2,FALSE)</f>
        <v>223476</v>
      </c>
      <c r="E8569" s="21"/>
      <c r="F8569" s="22" t="str">
        <f>VLOOKUP($J8569,ASBVs!$A$2:$J$1041,10,FALSE)</f>
        <v>Twin</v>
      </c>
      <c r="G8569" s="78" t="str">
        <f>VLOOKUP($J8569,ASBVs!$A$2:$AX$1041,50,FALSE)</f>
        <v>«««««</v>
      </c>
      <c r="H8569" s="79"/>
      <c r="I8569" s="23" t="s">
        <v>2693</v>
      </c>
      <c r="J8569" s="24" t="s">
        <v>2289</v>
      </c>
    </row>
    <row r="8570" spans="2:10" ht="12.6" customHeight="1" x14ac:dyDescent="0.3">
      <c r="B8570" s="25" t="s">
        <v>2694</v>
      </c>
      <c r="C8570" s="80" t="str">
        <f>VLOOKUP($J8569,ASBVs!$A$2:$H$1041,8,FALSE)</f>
        <v>206625</v>
      </c>
      <c r="D8570" s="80"/>
      <c r="E8570" s="81"/>
      <c r="F8570" s="26" t="s">
        <v>2639</v>
      </c>
      <c r="G8570" s="82">
        <f>VLOOKUP($J8569,ASBVs!$A$2:$I$1041,9,FALSE)</f>
        <v>44698</v>
      </c>
      <c r="H8570" s="83"/>
      <c r="I8570" s="83"/>
      <c r="J8570" s="84"/>
    </row>
    <row r="8571" spans="2:10" ht="12.6" customHeight="1" x14ac:dyDescent="0.3">
      <c r="B8571" s="27" t="s">
        <v>0</v>
      </c>
      <c r="C8571" s="28" t="s">
        <v>1</v>
      </c>
      <c r="D8571" s="28" t="s">
        <v>2</v>
      </c>
      <c r="E8571" s="28" t="s">
        <v>3</v>
      </c>
      <c r="F8571" s="27" t="s">
        <v>4</v>
      </c>
      <c r="G8571" s="28" t="s">
        <v>1093</v>
      </c>
      <c r="H8571" s="28" t="s">
        <v>1092</v>
      </c>
      <c r="I8571" s="28" t="s">
        <v>5</v>
      </c>
      <c r="J8571" s="28" t="s">
        <v>2652</v>
      </c>
    </row>
    <row r="8572" spans="2:10" ht="12.6" customHeight="1" x14ac:dyDescent="0.3">
      <c r="B8572" s="29">
        <f>VLOOKUP($J8569,ASBVs!$A$2:$AP$1041,11,FALSE)</f>
        <v>0.46</v>
      </c>
      <c r="C8572" s="29">
        <f>VLOOKUP($J8569,ASBVs!$A$2:$AP$1041,13,FALSE)</f>
        <v>7.32</v>
      </c>
      <c r="D8572" s="29">
        <f>VLOOKUP($J8569,ASBVs!$A$2:$AP$1041,15,FALSE)</f>
        <v>13.15</v>
      </c>
      <c r="E8572" s="29">
        <f>VLOOKUP($J8569,ASBVs!$A$2:$AP$1041,17,FALSE)</f>
        <v>0.15</v>
      </c>
      <c r="F8572" s="29">
        <f>VLOOKUP($J8569,ASBVs!$A$2:$AP$1041,19,FALSE)</f>
        <v>1.31</v>
      </c>
      <c r="G8572" s="39">
        <f>VLOOKUP($J8569,ASBVs!$A$2:$AP$1041,41,FALSE)</f>
        <v>0.32</v>
      </c>
      <c r="H8572" s="39">
        <f>VLOOKUP($J8569,ASBVs!$A$2:$AP$1041,39,FALSE)</f>
        <v>0.17</v>
      </c>
      <c r="I8572" s="29">
        <f>VLOOKUP($J8569,ASBVs!$A$2:$AP$1041,21,FALSE)</f>
        <v>0.63</v>
      </c>
      <c r="J8572" s="39">
        <f>VLOOKUP($J8569,ASBVs!$A$2:$AP$1041,31,FALSE)</f>
        <v>0.21</v>
      </c>
    </row>
    <row r="8573" spans="2:10" ht="12.6" customHeight="1" x14ac:dyDescent="0.3">
      <c r="B8573" s="29">
        <f>VLOOKUP($J8569,ASBVs!$A$2:$AP$1041,12,FALSE)</f>
        <v>66</v>
      </c>
      <c r="C8573" s="29">
        <f>VLOOKUP($J8569,ASBVs!$A$2:$AP$1041,14,FALSE)</f>
        <v>71</v>
      </c>
      <c r="D8573" s="29">
        <f>VLOOKUP($J8569,ASBVs!$A$2:$AP$1041,16,FALSE)</f>
        <v>59</v>
      </c>
      <c r="E8573" s="29">
        <f>VLOOKUP($J8569,ASBVs!$A$2:$AP$1041,18,FALSE)</f>
        <v>70</v>
      </c>
      <c r="F8573" s="29">
        <f>VLOOKUP($J8569,ASBVs!$A$2:$AP$1041,20,FALSE)</f>
        <v>68</v>
      </c>
      <c r="G8573" s="29">
        <f>VLOOKUP($J8569,ASBVs!$A$2:$AP$1041,42,FALSE)</f>
        <v>54</v>
      </c>
      <c r="H8573" s="29">
        <f>VLOOKUP($J8569,ASBVs!$A$2:$AP$1041,40,FALSE)</f>
        <v>47</v>
      </c>
      <c r="I8573" s="29">
        <f>VLOOKUP($J8569,ASBVs!$A$2:$AP$1041,22,FALSE)</f>
        <v>56</v>
      </c>
      <c r="J8573" s="29">
        <f>VLOOKUP($J8569,ASBVs!$A$2:$AP$1041,32,FALSE)</f>
        <v>53</v>
      </c>
    </row>
    <row r="8574" spans="2:10" ht="12.6" customHeight="1" x14ac:dyDescent="0.3">
      <c r="B8574" s="31" t="s">
        <v>1089</v>
      </c>
      <c r="C8574" s="27" t="s">
        <v>1090</v>
      </c>
      <c r="D8574" s="27" t="s">
        <v>1091</v>
      </c>
      <c r="E8574" s="27" t="s">
        <v>8</v>
      </c>
      <c r="F8574" s="27" t="s">
        <v>6</v>
      </c>
      <c r="G8574" s="27" t="s">
        <v>7</v>
      </c>
      <c r="H8574" s="27" t="s">
        <v>2638</v>
      </c>
      <c r="I8574" s="85" t="s">
        <v>2700</v>
      </c>
      <c r="J8574" s="86"/>
    </row>
    <row r="8575" spans="2:10" ht="12.6" customHeight="1" x14ac:dyDescent="0.3">
      <c r="B8575" s="30">
        <f>VLOOKUP($J8569,ASBVs!$A$2:$AP$1041,33,FALSE)</f>
        <v>0.02</v>
      </c>
      <c r="C8575" s="30">
        <f>VLOOKUP($J8569,ASBVs!$A$2:$AP$1041,35,FALSE)</f>
        <v>0.15</v>
      </c>
      <c r="D8575" s="30">
        <f>VLOOKUP($J8569,ASBVs!$A$2:$AP$1041,37,FALSE)</f>
        <v>0.02</v>
      </c>
      <c r="E8575" s="32">
        <f>VLOOKUP($J8569,ASBVs!$A$2:$AP$1041,29,FALSE)</f>
        <v>3.85</v>
      </c>
      <c r="F8575" s="32">
        <f>VLOOKUP($J8569,ASBVs!$A$2:$AP$1041,23,FALSE)</f>
        <v>-7.0000000000000007E-2</v>
      </c>
      <c r="G8575" s="32">
        <f>VLOOKUP($J8569,ASBVs!$A$2:$AP$1041,25,FALSE)</f>
        <v>2.61</v>
      </c>
      <c r="H8575" s="32">
        <f>VLOOKUP($J8569,ASBVs!$A$2:$AP$1041,27,FALSE)</f>
        <v>1.44</v>
      </c>
      <c r="I8575" s="86"/>
      <c r="J8575" s="86"/>
    </row>
    <row r="8576" spans="2:10" ht="12.6" customHeight="1" x14ac:dyDescent="0.3">
      <c r="B8576" s="33">
        <f>VLOOKUP($J8569,ASBVs!$A$2:$AP$1041,34,FALSE)</f>
        <v>43</v>
      </c>
      <c r="C8576" s="33">
        <f>VLOOKUP($J8569,ASBVs!$A$2:$AP$1041,36,FALSE)</f>
        <v>50</v>
      </c>
      <c r="D8576" s="33">
        <f>VLOOKUP($J8569,ASBVs!$A$2:$AP$1041,38,FALSE)</f>
        <v>36</v>
      </c>
      <c r="E8576" s="33">
        <f>VLOOKUP($J8569,ASBVs!$A$2:$AP$1041,30,FALSE)</f>
        <v>61</v>
      </c>
      <c r="F8576" s="33">
        <f>VLOOKUP($J8569,ASBVs!$A$2:$AP$1041,24,FALSE)</f>
        <v>47</v>
      </c>
      <c r="G8576" s="33">
        <f>VLOOKUP($J8569,ASBVs!$A$2:$AP$1041,26,FALSE)</f>
        <v>47</v>
      </c>
      <c r="H8576" s="33">
        <f>VLOOKUP($J8569,ASBVs!$A$2:$AP$1041,28,FALSE)</f>
        <v>54</v>
      </c>
      <c r="I8576" s="99">
        <f>VLOOKUP($J8569,ASBVs!$A$2:$AQ$1041,43,FALSE)</f>
        <v>7.95</v>
      </c>
      <c r="J8576" s="79"/>
    </row>
    <row r="8577" spans="2:10" ht="12.6" customHeight="1" x14ac:dyDescent="0.3">
      <c r="B8577" s="87" t="s">
        <v>2695</v>
      </c>
      <c r="C8577" s="88"/>
      <c r="D8577" s="89" t="s">
        <v>2699</v>
      </c>
      <c r="E8577" s="90"/>
      <c r="F8577" s="91" t="str">
        <f>VLOOKUP($J8569,ASBVs!$A$2:$F$1041,6,FALSE)</f>
        <v xml:space="preserve"> </v>
      </c>
      <c r="G8577" s="34" t="s">
        <v>2669</v>
      </c>
      <c r="H8577" s="35" t="str">
        <f>VLOOKUP($J8569,ASBVs!$A$2:$AU$1041,46,FALSE)</f>
        <v>2</v>
      </c>
      <c r="I8577" s="34" t="s">
        <v>2670</v>
      </c>
      <c r="J8577" s="35" t="str">
        <f>VLOOKUP($J8569,ASBVs!$A$2:$AU$1041,47,FALSE)</f>
        <v>3</v>
      </c>
    </row>
    <row r="8578" spans="2:10" ht="12.6" customHeight="1" x14ac:dyDescent="0.3">
      <c r="B8578" s="93">
        <f>VLOOKUP($J8569,ASBVs!$A$2:$AS$1041,45,FALSE)</f>
        <v>120.24</v>
      </c>
      <c r="C8578" s="94"/>
      <c r="D8578" s="93">
        <f>VLOOKUP($J8569,ASBVs!$A$2:$AS$1041,44,FALSE)</f>
        <v>148.19999999999999</v>
      </c>
      <c r="E8578" s="94"/>
      <c r="F8578" s="92"/>
      <c r="G8578" s="34" t="s">
        <v>2671</v>
      </c>
      <c r="H8578" s="35" t="str">
        <f>VLOOKUP($J8569,ASBVs!$A$2:$AW$1041,48,FALSE)</f>
        <v>1</v>
      </c>
      <c r="I8578" s="34" t="s">
        <v>2672</v>
      </c>
      <c r="J8578" s="35">
        <f>VLOOKUP($J8569,ASBVs!$A$2:$AW$1041,49,FALSE)</f>
        <v>3</v>
      </c>
    </row>
    <row r="8579" spans="2:10" ht="12.6" customHeight="1" x14ac:dyDescent="0.3">
      <c r="B8579" s="36" t="s">
        <v>2696</v>
      </c>
      <c r="C8579" s="95" t="str">
        <f>VLOOKUP($J8569,ASBVs!$A$2:$E$1041,5,FALSE)</f>
        <v>Pen of 4 - Marbling</v>
      </c>
      <c r="D8579" s="96"/>
      <c r="E8579" s="97" t="s">
        <v>2697</v>
      </c>
      <c r="F8579" s="98"/>
      <c r="G8579" s="74"/>
      <c r="H8579" s="75"/>
      <c r="I8579" s="37" t="s">
        <v>2698</v>
      </c>
      <c r="J8579" s="38"/>
    </row>
    <row r="8581" spans="2:10" ht="12.6" customHeight="1" x14ac:dyDescent="0.3">
      <c r="B8581" s="76" t="s">
        <v>2692</v>
      </c>
      <c r="C8581" s="77"/>
      <c r="D8581" s="20" t="str">
        <f>VLOOKUP($J8581,ASBVs!$A$2:$B$1041,2,FALSE)</f>
        <v>223400</v>
      </c>
      <c r="E8581" s="21"/>
      <c r="F8581" s="22" t="str">
        <f>VLOOKUP($J8581,ASBVs!$A$2:$J$1041,10,FALSE)</f>
        <v>Single</v>
      </c>
      <c r="G8581" s="78" t="str">
        <f>VLOOKUP($J8581,ASBVs!$A$2:$AX$1041,50,FALSE)</f>
        <v>«««««</v>
      </c>
      <c r="H8581" s="79"/>
      <c r="I8581" s="23" t="s">
        <v>2693</v>
      </c>
      <c r="J8581" s="24" t="s">
        <v>2290</v>
      </c>
    </row>
    <row r="8582" spans="2:10" ht="12.6" customHeight="1" x14ac:dyDescent="0.3">
      <c r="B8582" s="25" t="s">
        <v>2694</v>
      </c>
      <c r="C8582" s="80" t="str">
        <f>VLOOKUP($J8581,ASBVs!$A$2:$H$1041,8,FALSE)</f>
        <v>196104</v>
      </c>
      <c r="D8582" s="80"/>
      <c r="E8582" s="81"/>
      <c r="F8582" s="26" t="s">
        <v>2639</v>
      </c>
      <c r="G8582" s="82">
        <f>VLOOKUP($J8581,ASBVs!$A$2:$I$1041,9,FALSE)</f>
        <v>44696</v>
      </c>
      <c r="H8582" s="83"/>
      <c r="I8582" s="83"/>
      <c r="J8582" s="84"/>
    </row>
    <row r="8583" spans="2:10" ht="12.6" customHeight="1" x14ac:dyDescent="0.3">
      <c r="B8583" s="27" t="s">
        <v>0</v>
      </c>
      <c r="C8583" s="28" t="s">
        <v>1</v>
      </c>
      <c r="D8583" s="28" t="s">
        <v>2</v>
      </c>
      <c r="E8583" s="28" t="s">
        <v>3</v>
      </c>
      <c r="F8583" s="27" t="s">
        <v>4</v>
      </c>
      <c r="G8583" s="28" t="s">
        <v>1093</v>
      </c>
      <c r="H8583" s="28" t="s">
        <v>1092</v>
      </c>
      <c r="I8583" s="28" t="s">
        <v>5</v>
      </c>
      <c r="J8583" s="28" t="s">
        <v>2652</v>
      </c>
    </row>
    <row r="8584" spans="2:10" ht="12.6" customHeight="1" x14ac:dyDescent="0.3">
      <c r="B8584" s="29">
        <f>VLOOKUP($J8581,ASBVs!$A$2:$AP$1041,11,FALSE)</f>
        <v>0.39</v>
      </c>
      <c r="C8584" s="29">
        <f>VLOOKUP($J8581,ASBVs!$A$2:$AP$1041,13,FALSE)</f>
        <v>6.72</v>
      </c>
      <c r="D8584" s="29">
        <f>VLOOKUP($J8581,ASBVs!$A$2:$AP$1041,15,FALSE)</f>
        <v>10.76</v>
      </c>
      <c r="E8584" s="29">
        <f>VLOOKUP($J8581,ASBVs!$A$2:$AP$1041,17,FALSE)</f>
        <v>0.44</v>
      </c>
      <c r="F8584" s="29">
        <f>VLOOKUP($J8581,ASBVs!$A$2:$AP$1041,19,FALSE)</f>
        <v>1.72</v>
      </c>
      <c r="G8584" s="39">
        <f>VLOOKUP($J8581,ASBVs!$A$2:$AP$1041,41,FALSE)</f>
        <v>0.4</v>
      </c>
      <c r="H8584" s="39">
        <f>VLOOKUP($J8581,ASBVs!$A$2:$AP$1041,39,FALSE)</f>
        <v>0.17</v>
      </c>
      <c r="I8584" s="29">
        <f>VLOOKUP($J8581,ASBVs!$A$2:$AP$1041,21,FALSE)</f>
        <v>7.0000000000000007E-2</v>
      </c>
      <c r="J8584" s="39">
        <f>VLOOKUP($J8581,ASBVs!$A$2:$AP$1041,31,FALSE)</f>
        <v>0.28000000000000003</v>
      </c>
    </row>
    <row r="8585" spans="2:10" ht="12.6" customHeight="1" x14ac:dyDescent="0.3">
      <c r="B8585" s="29">
        <f>VLOOKUP($J8581,ASBVs!$A$2:$AP$1041,12,FALSE)</f>
        <v>67</v>
      </c>
      <c r="C8585" s="29">
        <f>VLOOKUP($J8581,ASBVs!$A$2:$AP$1041,14,FALSE)</f>
        <v>72</v>
      </c>
      <c r="D8585" s="29">
        <f>VLOOKUP($J8581,ASBVs!$A$2:$AP$1041,16,FALSE)</f>
        <v>64</v>
      </c>
      <c r="E8585" s="29">
        <f>VLOOKUP($J8581,ASBVs!$A$2:$AP$1041,18,FALSE)</f>
        <v>71</v>
      </c>
      <c r="F8585" s="29">
        <f>VLOOKUP($J8581,ASBVs!$A$2:$AP$1041,20,FALSE)</f>
        <v>69</v>
      </c>
      <c r="G8585" s="29">
        <f>VLOOKUP($J8581,ASBVs!$A$2:$AP$1041,42,FALSE)</f>
        <v>60</v>
      </c>
      <c r="H8585" s="29">
        <f>VLOOKUP($J8581,ASBVs!$A$2:$AP$1041,40,FALSE)</f>
        <v>51</v>
      </c>
      <c r="I8585" s="29">
        <f>VLOOKUP($J8581,ASBVs!$A$2:$AP$1041,22,FALSE)</f>
        <v>63</v>
      </c>
      <c r="J8585" s="29">
        <f>VLOOKUP($J8581,ASBVs!$A$2:$AP$1041,32,FALSE)</f>
        <v>58</v>
      </c>
    </row>
    <row r="8586" spans="2:10" ht="12.6" customHeight="1" x14ac:dyDescent="0.3">
      <c r="B8586" s="31" t="s">
        <v>1089</v>
      </c>
      <c r="C8586" s="27" t="s">
        <v>1090</v>
      </c>
      <c r="D8586" s="27" t="s">
        <v>1091</v>
      </c>
      <c r="E8586" s="27" t="s">
        <v>8</v>
      </c>
      <c r="F8586" s="27" t="s">
        <v>6</v>
      </c>
      <c r="G8586" s="27" t="s">
        <v>7</v>
      </c>
      <c r="H8586" s="27" t="s">
        <v>2638</v>
      </c>
      <c r="I8586" s="85" t="s">
        <v>2700</v>
      </c>
      <c r="J8586" s="86"/>
    </row>
    <row r="8587" spans="2:10" ht="12.6" customHeight="1" x14ac:dyDescent="0.3">
      <c r="B8587" s="30">
        <f>VLOOKUP($J8581,ASBVs!$A$2:$AP$1041,33,FALSE)</f>
        <v>0.02</v>
      </c>
      <c r="C8587" s="30">
        <f>VLOOKUP($J8581,ASBVs!$A$2:$AP$1041,35,FALSE)</f>
        <v>0.13</v>
      </c>
      <c r="D8587" s="30">
        <f>VLOOKUP($J8581,ASBVs!$A$2:$AP$1041,37,FALSE)</f>
        <v>0.02</v>
      </c>
      <c r="E8587" s="32">
        <f>VLOOKUP($J8581,ASBVs!$A$2:$AP$1041,29,FALSE)</f>
        <v>3.74</v>
      </c>
      <c r="F8587" s="32">
        <f>VLOOKUP($J8581,ASBVs!$A$2:$AP$1041,23,FALSE)</f>
        <v>0.06</v>
      </c>
      <c r="G8587" s="32">
        <f>VLOOKUP($J8581,ASBVs!$A$2:$AP$1041,25,FALSE)</f>
        <v>2.68</v>
      </c>
      <c r="H8587" s="32">
        <f>VLOOKUP($J8581,ASBVs!$A$2:$AP$1041,27,FALSE)</f>
        <v>1.62</v>
      </c>
      <c r="I8587" s="86"/>
      <c r="J8587" s="86"/>
    </row>
    <row r="8588" spans="2:10" ht="12.6" customHeight="1" x14ac:dyDescent="0.3">
      <c r="B8588" s="33">
        <f>VLOOKUP($J8581,ASBVs!$A$2:$AP$1041,34,FALSE)</f>
        <v>46</v>
      </c>
      <c r="C8588" s="33">
        <f>VLOOKUP($J8581,ASBVs!$A$2:$AP$1041,36,FALSE)</f>
        <v>54</v>
      </c>
      <c r="D8588" s="33">
        <f>VLOOKUP($J8581,ASBVs!$A$2:$AP$1041,38,FALSE)</f>
        <v>39</v>
      </c>
      <c r="E8588" s="33">
        <f>VLOOKUP($J8581,ASBVs!$A$2:$AP$1041,30,FALSE)</f>
        <v>63</v>
      </c>
      <c r="F8588" s="33">
        <f>VLOOKUP($J8581,ASBVs!$A$2:$AP$1041,24,FALSE)</f>
        <v>51</v>
      </c>
      <c r="G8588" s="33">
        <f>VLOOKUP($J8581,ASBVs!$A$2:$AP$1041,26,FALSE)</f>
        <v>51</v>
      </c>
      <c r="H8588" s="33">
        <f>VLOOKUP($J8581,ASBVs!$A$2:$AP$1041,28,FALSE)</f>
        <v>56</v>
      </c>
      <c r="I8588" s="99">
        <f>VLOOKUP($J8581,ASBVs!$A$2:$AQ$1041,43,FALSE)</f>
        <v>6.79</v>
      </c>
      <c r="J8588" s="79"/>
    </row>
    <row r="8589" spans="2:10" ht="12.6" customHeight="1" x14ac:dyDescent="0.3">
      <c r="B8589" s="87" t="s">
        <v>2695</v>
      </c>
      <c r="C8589" s="88"/>
      <c r="D8589" s="89" t="s">
        <v>2699</v>
      </c>
      <c r="E8589" s="90"/>
      <c r="F8589" s="91" t="str">
        <f>VLOOKUP($J8581,ASBVs!$A$2:$F$1041,6,FALSE)</f>
        <v xml:space="preserve"> </v>
      </c>
      <c r="G8589" s="34" t="s">
        <v>2669</v>
      </c>
      <c r="H8589" s="35" t="str">
        <f>VLOOKUP($J8581,ASBVs!$A$2:$AU$1041,46,FALSE)</f>
        <v>2</v>
      </c>
      <c r="I8589" s="34" t="s">
        <v>2670</v>
      </c>
      <c r="J8589" s="35" t="str">
        <f>VLOOKUP($J8581,ASBVs!$A$2:$AU$1041,47,FALSE)</f>
        <v>1</v>
      </c>
    </row>
    <row r="8590" spans="2:10" ht="12.6" customHeight="1" x14ac:dyDescent="0.3">
      <c r="B8590" s="93">
        <f>VLOOKUP($J8581,ASBVs!$A$2:$AS$1041,45,FALSE)</f>
        <v>121.64</v>
      </c>
      <c r="C8590" s="94"/>
      <c r="D8590" s="93">
        <f>VLOOKUP($J8581,ASBVs!$A$2:$AS$1041,44,FALSE)</f>
        <v>150.72</v>
      </c>
      <c r="E8590" s="94"/>
      <c r="F8590" s="92"/>
      <c r="G8590" s="34" t="s">
        <v>2671</v>
      </c>
      <c r="H8590" s="35" t="str">
        <f>VLOOKUP($J8581,ASBVs!$A$2:$AW$1041,48,FALSE)</f>
        <v>1</v>
      </c>
      <c r="I8590" s="34" t="s">
        <v>2672</v>
      </c>
      <c r="J8590" s="35">
        <f>VLOOKUP($J8581,ASBVs!$A$2:$AW$1041,49,FALSE)</f>
        <v>3</v>
      </c>
    </row>
    <row r="8591" spans="2:10" ht="12.6" customHeight="1" x14ac:dyDescent="0.3">
      <c r="B8591" s="36" t="s">
        <v>2696</v>
      </c>
      <c r="C8591" s="95" t="str">
        <f>VLOOKUP($J8581,ASBVs!$A$2:$E$1041,5,FALSE)</f>
        <v>Pen of 4 - Marbling</v>
      </c>
      <c r="D8591" s="96"/>
      <c r="E8591" s="97" t="s">
        <v>2697</v>
      </c>
      <c r="F8591" s="98"/>
      <c r="G8591" s="74"/>
      <c r="H8591" s="75"/>
      <c r="I8591" s="37" t="s">
        <v>2698</v>
      </c>
      <c r="J8591" s="38"/>
    </row>
    <row r="8593" spans="2:10" ht="12.6" customHeight="1" x14ac:dyDescent="0.3">
      <c r="B8593" s="76" t="s">
        <v>2692</v>
      </c>
      <c r="C8593" s="77"/>
      <c r="D8593" s="20" t="str">
        <f>VLOOKUP($J8593,ASBVs!$A$2:$B$1041,2,FALSE)</f>
        <v>223560</v>
      </c>
      <c r="E8593" s="21"/>
      <c r="F8593" s="22" t="str">
        <f>VLOOKUP($J8593,ASBVs!$A$2:$J$1041,10,FALSE)</f>
        <v>Single</v>
      </c>
      <c r="G8593" s="78" t="str">
        <f>VLOOKUP($J8593,ASBVs!$A$2:$AX$1041,50,FALSE)</f>
        <v>«««««</v>
      </c>
      <c r="H8593" s="79"/>
      <c r="I8593" s="23" t="s">
        <v>2693</v>
      </c>
      <c r="J8593" s="24" t="s">
        <v>2291</v>
      </c>
    </row>
    <row r="8594" spans="2:10" ht="12.6" customHeight="1" x14ac:dyDescent="0.3">
      <c r="B8594" s="25" t="s">
        <v>2694</v>
      </c>
      <c r="C8594" s="80" t="str">
        <f>VLOOKUP($J8593,ASBVs!$A$2:$H$1041,8,FALSE)</f>
        <v>218946</v>
      </c>
      <c r="D8594" s="80"/>
      <c r="E8594" s="81"/>
      <c r="F8594" s="26" t="s">
        <v>2639</v>
      </c>
      <c r="G8594" s="82">
        <f>VLOOKUP($J8593,ASBVs!$A$2:$I$1041,9,FALSE)</f>
        <v>44700</v>
      </c>
      <c r="H8594" s="83"/>
      <c r="I8594" s="83"/>
      <c r="J8594" s="84"/>
    </row>
    <row r="8595" spans="2:10" ht="12.6" customHeight="1" x14ac:dyDescent="0.3">
      <c r="B8595" s="27" t="s">
        <v>0</v>
      </c>
      <c r="C8595" s="28" t="s">
        <v>1</v>
      </c>
      <c r="D8595" s="28" t="s">
        <v>2</v>
      </c>
      <c r="E8595" s="28" t="s">
        <v>3</v>
      </c>
      <c r="F8595" s="27" t="s">
        <v>4</v>
      </c>
      <c r="G8595" s="28" t="s">
        <v>1093</v>
      </c>
      <c r="H8595" s="28" t="s">
        <v>1092</v>
      </c>
      <c r="I8595" s="28" t="s">
        <v>5</v>
      </c>
      <c r="J8595" s="28" t="s">
        <v>2652</v>
      </c>
    </row>
    <row r="8596" spans="2:10" ht="12.6" customHeight="1" x14ac:dyDescent="0.3">
      <c r="B8596" s="29">
        <f>VLOOKUP($J8593,ASBVs!$A$2:$AP$1041,11,FALSE)</f>
        <v>0.42</v>
      </c>
      <c r="C8596" s="29">
        <f>VLOOKUP($J8593,ASBVs!$A$2:$AP$1041,13,FALSE)</f>
        <v>7.87</v>
      </c>
      <c r="D8596" s="29">
        <f>VLOOKUP($J8593,ASBVs!$A$2:$AP$1041,15,FALSE)</f>
        <v>14.86</v>
      </c>
      <c r="E8596" s="29">
        <f>VLOOKUP($J8593,ASBVs!$A$2:$AP$1041,17,FALSE)</f>
        <v>-0.55000000000000004</v>
      </c>
      <c r="F8596" s="29">
        <f>VLOOKUP($J8593,ASBVs!$A$2:$AP$1041,19,FALSE)</f>
        <v>1.1599999999999999</v>
      </c>
      <c r="G8596" s="39">
        <f>VLOOKUP($J8593,ASBVs!$A$2:$AP$1041,41,FALSE)</f>
        <v>0.33</v>
      </c>
      <c r="H8596" s="39">
        <f>VLOOKUP($J8593,ASBVs!$A$2:$AP$1041,39,FALSE)</f>
        <v>0.22</v>
      </c>
      <c r="I8596" s="29">
        <f>VLOOKUP($J8593,ASBVs!$A$2:$AP$1041,21,FALSE)</f>
        <v>-0.28000000000000003</v>
      </c>
      <c r="J8596" s="39">
        <f>VLOOKUP($J8593,ASBVs!$A$2:$AP$1041,31,FALSE)</f>
        <v>0.21</v>
      </c>
    </row>
    <row r="8597" spans="2:10" ht="12.6" customHeight="1" x14ac:dyDescent="0.3">
      <c r="B8597" s="29">
        <f>VLOOKUP($J8593,ASBVs!$A$2:$AP$1041,12,FALSE)</f>
        <v>66</v>
      </c>
      <c r="C8597" s="29">
        <f>VLOOKUP($J8593,ASBVs!$A$2:$AP$1041,14,FALSE)</f>
        <v>70</v>
      </c>
      <c r="D8597" s="29">
        <f>VLOOKUP($J8593,ASBVs!$A$2:$AP$1041,16,FALSE)</f>
        <v>61</v>
      </c>
      <c r="E8597" s="29">
        <f>VLOOKUP($J8593,ASBVs!$A$2:$AP$1041,18,FALSE)</f>
        <v>63</v>
      </c>
      <c r="F8597" s="29">
        <f>VLOOKUP($J8593,ASBVs!$A$2:$AP$1041,20,FALSE)</f>
        <v>64</v>
      </c>
      <c r="G8597" s="29">
        <f>VLOOKUP($J8593,ASBVs!$A$2:$AP$1041,42,FALSE)</f>
        <v>53</v>
      </c>
      <c r="H8597" s="29">
        <f>VLOOKUP($J8593,ASBVs!$A$2:$AP$1041,40,FALSE)</f>
        <v>48</v>
      </c>
      <c r="I8597" s="29">
        <f>VLOOKUP($J8593,ASBVs!$A$2:$AP$1041,22,FALSE)</f>
        <v>58</v>
      </c>
      <c r="J8597" s="29">
        <f>VLOOKUP($J8593,ASBVs!$A$2:$AP$1041,32,FALSE)</f>
        <v>51</v>
      </c>
    </row>
    <row r="8598" spans="2:10" ht="12.6" customHeight="1" x14ac:dyDescent="0.3">
      <c r="B8598" s="31" t="s">
        <v>1089</v>
      </c>
      <c r="C8598" s="27" t="s">
        <v>1090</v>
      </c>
      <c r="D8598" s="27" t="s">
        <v>1091</v>
      </c>
      <c r="E8598" s="27" t="s">
        <v>8</v>
      </c>
      <c r="F8598" s="27" t="s">
        <v>6</v>
      </c>
      <c r="G8598" s="27" t="s">
        <v>7</v>
      </c>
      <c r="H8598" s="27" t="s">
        <v>2638</v>
      </c>
      <c r="I8598" s="85" t="s">
        <v>2700</v>
      </c>
      <c r="J8598" s="86"/>
    </row>
    <row r="8599" spans="2:10" ht="12.6" customHeight="1" x14ac:dyDescent="0.3">
      <c r="B8599" s="30">
        <f>VLOOKUP($J8593,ASBVs!$A$2:$AP$1041,33,FALSE)</f>
        <v>0.03</v>
      </c>
      <c r="C8599" s="30">
        <f>VLOOKUP($J8593,ASBVs!$A$2:$AP$1041,35,FALSE)</f>
        <v>0.24</v>
      </c>
      <c r="D8599" s="30">
        <f>VLOOKUP($J8593,ASBVs!$A$2:$AP$1041,37,FALSE)</f>
        <v>0.01</v>
      </c>
      <c r="E8599" s="32">
        <f>VLOOKUP($J8593,ASBVs!$A$2:$AP$1041,29,FALSE)</f>
        <v>4.25</v>
      </c>
      <c r="F8599" s="32">
        <f>VLOOKUP($J8593,ASBVs!$A$2:$AP$1041,23,FALSE)</f>
        <v>-0.08</v>
      </c>
      <c r="G8599" s="32">
        <f>VLOOKUP($J8593,ASBVs!$A$2:$AP$1041,25,FALSE)</f>
        <v>3.77</v>
      </c>
      <c r="H8599" s="32">
        <f>VLOOKUP($J8593,ASBVs!$A$2:$AP$1041,27,FALSE)</f>
        <v>1.33</v>
      </c>
      <c r="I8599" s="86"/>
      <c r="J8599" s="86"/>
    </row>
    <row r="8600" spans="2:10" ht="12.6" customHeight="1" x14ac:dyDescent="0.3">
      <c r="B8600" s="33">
        <f>VLOOKUP($J8593,ASBVs!$A$2:$AP$1041,34,FALSE)</f>
        <v>42</v>
      </c>
      <c r="C8600" s="33">
        <f>VLOOKUP($J8593,ASBVs!$A$2:$AP$1041,36,FALSE)</f>
        <v>51</v>
      </c>
      <c r="D8600" s="33">
        <f>VLOOKUP($J8593,ASBVs!$A$2:$AP$1041,38,FALSE)</f>
        <v>36</v>
      </c>
      <c r="E8600" s="33">
        <f>VLOOKUP($J8593,ASBVs!$A$2:$AP$1041,30,FALSE)</f>
        <v>59</v>
      </c>
      <c r="F8600" s="33">
        <f>VLOOKUP($J8593,ASBVs!$A$2:$AP$1041,24,FALSE)</f>
        <v>47</v>
      </c>
      <c r="G8600" s="33">
        <f>VLOOKUP($J8593,ASBVs!$A$2:$AP$1041,26,FALSE)</f>
        <v>47</v>
      </c>
      <c r="H8600" s="33">
        <f>VLOOKUP($J8593,ASBVs!$A$2:$AP$1041,28,FALSE)</f>
        <v>51</v>
      </c>
      <c r="I8600" s="99">
        <f>VLOOKUP($J8593,ASBVs!$A$2:$AQ$1041,43,FALSE)</f>
        <v>7.59</v>
      </c>
      <c r="J8600" s="79"/>
    </row>
    <row r="8601" spans="2:10" ht="12.6" customHeight="1" x14ac:dyDescent="0.3">
      <c r="B8601" s="87" t="s">
        <v>2695</v>
      </c>
      <c r="C8601" s="88"/>
      <c r="D8601" s="89" t="s">
        <v>2699</v>
      </c>
      <c r="E8601" s="90"/>
      <c r="F8601" s="91" t="str">
        <f>VLOOKUP($J8593,ASBVs!$A$2:$F$1041,6,FALSE)</f>
        <v xml:space="preserve"> </v>
      </c>
      <c r="G8601" s="34" t="s">
        <v>2669</v>
      </c>
      <c r="H8601" s="35" t="str">
        <f>VLOOKUP($J8593,ASBVs!$A$2:$AU$1041,46,FALSE)</f>
        <v>2</v>
      </c>
      <c r="I8601" s="34" t="s">
        <v>2670</v>
      </c>
      <c r="J8601" s="35" t="str">
        <f>VLOOKUP($J8593,ASBVs!$A$2:$AU$1041,47,FALSE)</f>
        <v>3</v>
      </c>
    </row>
    <row r="8602" spans="2:10" ht="12.6" customHeight="1" x14ac:dyDescent="0.3">
      <c r="B8602" s="93">
        <f>VLOOKUP($J8593,ASBVs!$A$2:$AS$1041,45,FALSE)</f>
        <v>120.4</v>
      </c>
      <c r="C8602" s="94"/>
      <c r="D8602" s="93">
        <f>VLOOKUP($J8593,ASBVs!$A$2:$AS$1041,44,FALSE)</f>
        <v>146.37</v>
      </c>
      <c r="E8602" s="94"/>
      <c r="F8602" s="92"/>
      <c r="G8602" s="34" t="s">
        <v>2671</v>
      </c>
      <c r="H8602" s="35" t="str">
        <f>VLOOKUP($J8593,ASBVs!$A$2:$AW$1041,48,FALSE)</f>
        <v>3</v>
      </c>
      <c r="I8602" s="34" t="s">
        <v>2672</v>
      </c>
      <c r="J8602" s="35">
        <f>VLOOKUP($J8593,ASBVs!$A$2:$AW$1041,49,FALSE)</f>
        <v>3</v>
      </c>
    </row>
    <row r="8603" spans="2:10" ht="12.6" customHeight="1" x14ac:dyDescent="0.3">
      <c r="B8603" s="36" t="s">
        <v>2696</v>
      </c>
      <c r="C8603" s="95" t="str">
        <f>VLOOKUP($J8593,ASBVs!$A$2:$E$1041,5,FALSE)</f>
        <v>Pen of 4 - Marbling</v>
      </c>
      <c r="D8603" s="96"/>
      <c r="E8603" s="97" t="s">
        <v>2697</v>
      </c>
      <c r="F8603" s="98"/>
      <c r="G8603" s="74"/>
      <c r="H8603" s="75"/>
      <c r="I8603" s="37" t="s">
        <v>2698</v>
      </c>
      <c r="J8603" s="38"/>
    </row>
    <row r="8605" spans="2:10" ht="12.6" customHeight="1" x14ac:dyDescent="0.3">
      <c r="B8605" s="76" t="s">
        <v>2692</v>
      </c>
      <c r="C8605" s="77"/>
      <c r="D8605" s="20" t="str">
        <f>VLOOKUP($J8605,ASBVs!$A$2:$B$1041,2,FALSE)</f>
        <v>226582</v>
      </c>
      <c r="E8605" s="21"/>
      <c r="F8605" s="22" t="str">
        <f>VLOOKUP($J8605,ASBVs!$A$2:$J$1041,10,FALSE)</f>
        <v>Single</v>
      </c>
      <c r="G8605" s="78" t="str">
        <f>VLOOKUP($J8605,ASBVs!$A$2:$AX$1041,50,FALSE)</f>
        <v>«««««</v>
      </c>
      <c r="H8605" s="79"/>
      <c r="I8605" s="23" t="s">
        <v>2693</v>
      </c>
      <c r="J8605" s="24" t="s">
        <v>2292</v>
      </c>
    </row>
    <row r="8606" spans="2:10" ht="12.6" customHeight="1" x14ac:dyDescent="0.3">
      <c r="B8606" s="25" t="s">
        <v>2694</v>
      </c>
      <c r="C8606" s="80" t="str">
        <f>VLOOKUP($J8605,ASBVs!$A$2:$H$1041,8,FALSE)</f>
        <v>217469</v>
      </c>
      <c r="D8606" s="80"/>
      <c r="E8606" s="81"/>
      <c r="F8606" s="26" t="s">
        <v>2639</v>
      </c>
      <c r="G8606" s="82">
        <f>VLOOKUP($J8605,ASBVs!$A$2:$I$1041,9,FALSE)</f>
        <v>44735</v>
      </c>
      <c r="H8606" s="83"/>
      <c r="I8606" s="83"/>
      <c r="J8606" s="84"/>
    </row>
    <row r="8607" spans="2:10" ht="12.6" customHeight="1" x14ac:dyDescent="0.3">
      <c r="B8607" s="27" t="s">
        <v>0</v>
      </c>
      <c r="C8607" s="28" t="s">
        <v>1</v>
      </c>
      <c r="D8607" s="28" t="s">
        <v>2</v>
      </c>
      <c r="E8607" s="28" t="s">
        <v>3</v>
      </c>
      <c r="F8607" s="27" t="s">
        <v>4</v>
      </c>
      <c r="G8607" s="28" t="s">
        <v>1093</v>
      </c>
      <c r="H8607" s="28" t="s">
        <v>1092</v>
      </c>
      <c r="I8607" s="28" t="s">
        <v>5</v>
      </c>
      <c r="J8607" s="28" t="s">
        <v>2652</v>
      </c>
    </row>
    <row r="8608" spans="2:10" ht="12.6" customHeight="1" x14ac:dyDescent="0.3">
      <c r="B8608" s="29">
        <f>VLOOKUP($J8605,ASBVs!$A$2:$AP$1041,11,FALSE)</f>
        <v>0.44</v>
      </c>
      <c r="C8608" s="29">
        <f>VLOOKUP($J8605,ASBVs!$A$2:$AP$1041,13,FALSE)</f>
        <v>8.32</v>
      </c>
      <c r="D8608" s="29">
        <f>VLOOKUP($J8605,ASBVs!$A$2:$AP$1041,15,FALSE)</f>
        <v>0</v>
      </c>
      <c r="E8608" s="29">
        <f>VLOOKUP($J8605,ASBVs!$A$2:$AP$1041,17,FALSE)</f>
        <v>-0.26</v>
      </c>
      <c r="F8608" s="29">
        <f>VLOOKUP($J8605,ASBVs!$A$2:$AP$1041,19,FALSE)</f>
        <v>1.46</v>
      </c>
      <c r="G8608" s="39">
        <f>VLOOKUP($J8605,ASBVs!$A$2:$AP$1041,41,FALSE)</f>
        <v>0.35</v>
      </c>
      <c r="H8608" s="39">
        <f>VLOOKUP($J8605,ASBVs!$A$2:$AP$1041,39,FALSE)</f>
        <v>0.22</v>
      </c>
      <c r="I8608" s="29">
        <f>VLOOKUP($J8605,ASBVs!$A$2:$AP$1041,21,FALSE)</f>
        <v>0.31</v>
      </c>
      <c r="J8608" s="39">
        <f>VLOOKUP($J8605,ASBVs!$A$2:$AP$1041,31,FALSE)</f>
        <v>0.22</v>
      </c>
    </row>
    <row r="8609" spans="2:10" ht="12.6" customHeight="1" x14ac:dyDescent="0.3">
      <c r="B8609" s="29">
        <f>VLOOKUP($J8605,ASBVs!$A$2:$AP$1041,12,FALSE)</f>
        <v>55</v>
      </c>
      <c r="C8609" s="29">
        <f>VLOOKUP($J8605,ASBVs!$A$2:$AP$1041,14,FALSE)</f>
        <v>60</v>
      </c>
      <c r="D8609" s="29">
        <f>VLOOKUP($J8605,ASBVs!$A$2:$AP$1041,16,FALSE)</f>
        <v>0</v>
      </c>
      <c r="E8609" s="29">
        <f>VLOOKUP($J8605,ASBVs!$A$2:$AP$1041,18,FALSE)</f>
        <v>52</v>
      </c>
      <c r="F8609" s="29">
        <f>VLOOKUP($J8605,ASBVs!$A$2:$AP$1041,20,FALSE)</f>
        <v>53</v>
      </c>
      <c r="G8609" s="29">
        <f>VLOOKUP($J8605,ASBVs!$A$2:$AP$1041,42,FALSE)</f>
        <v>32</v>
      </c>
      <c r="H8609" s="29">
        <f>VLOOKUP($J8605,ASBVs!$A$2:$AP$1041,40,FALSE)</f>
        <v>27</v>
      </c>
      <c r="I8609" s="29">
        <f>VLOOKUP($J8605,ASBVs!$A$2:$AP$1041,22,FALSE)</f>
        <v>35</v>
      </c>
      <c r="J8609" s="29">
        <f>VLOOKUP($J8605,ASBVs!$A$2:$AP$1041,32,FALSE)</f>
        <v>31</v>
      </c>
    </row>
    <row r="8610" spans="2:10" ht="12.6" customHeight="1" x14ac:dyDescent="0.3">
      <c r="B8610" s="31" t="s">
        <v>1089</v>
      </c>
      <c r="C8610" s="27" t="s">
        <v>1090</v>
      </c>
      <c r="D8610" s="27" t="s">
        <v>1091</v>
      </c>
      <c r="E8610" s="27" t="s">
        <v>8</v>
      </c>
      <c r="F8610" s="27" t="s">
        <v>6</v>
      </c>
      <c r="G8610" s="27" t="s">
        <v>7</v>
      </c>
      <c r="H8610" s="27" t="s">
        <v>2638</v>
      </c>
      <c r="I8610" s="85" t="s">
        <v>2700</v>
      </c>
      <c r="J8610" s="86"/>
    </row>
    <row r="8611" spans="2:10" ht="12.6" customHeight="1" x14ac:dyDescent="0.3">
      <c r="B8611" s="30">
        <f>VLOOKUP($J8605,ASBVs!$A$2:$AP$1041,33,FALSE)</f>
        <v>0.02</v>
      </c>
      <c r="C8611" s="30">
        <f>VLOOKUP($J8605,ASBVs!$A$2:$AP$1041,35,FALSE)</f>
        <v>0.2</v>
      </c>
      <c r="D8611" s="30">
        <f>VLOOKUP($J8605,ASBVs!$A$2:$AP$1041,37,FALSE)</f>
        <v>0.02</v>
      </c>
      <c r="E8611" s="32">
        <f>VLOOKUP($J8605,ASBVs!$A$2:$AP$1041,29,FALSE)</f>
        <v>4.5199999999999996</v>
      </c>
      <c r="F8611" s="32">
        <f>VLOOKUP($J8605,ASBVs!$A$2:$AP$1041,23,FALSE)</f>
        <v>-0.09</v>
      </c>
      <c r="G8611" s="32">
        <f>VLOOKUP($J8605,ASBVs!$A$2:$AP$1041,25,FALSE)</f>
        <v>2.06</v>
      </c>
      <c r="H8611" s="32">
        <f>VLOOKUP($J8605,ASBVs!$A$2:$AP$1041,27,FALSE)</f>
        <v>2.13</v>
      </c>
      <c r="I8611" s="86"/>
      <c r="J8611" s="86"/>
    </row>
    <row r="8612" spans="2:10" ht="12.6" customHeight="1" x14ac:dyDescent="0.3">
      <c r="B8612" s="33">
        <f>VLOOKUP($J8605,ASBVs!$A$2:$AP$1041,34,FALSE)</f>
        <v>23</v>
      </c>
      <c r="C8612" s="33">
        <f>VLOOKUP($J8605,ASBVs!$A$2:$AP$1041,36,FALSE)</f>
        <v>29</v>
      </c>
      <c r="D8612" s="33">
        <f>VLOOKUP($J8605,ASBVs!$A$2:$AP$1041,38,FALSE)</f>
        <v>19</v>
      </c>
      <c r="E8612" s="33">
        <f>VLOOKUP($J8605,ASBVs!$A$2:$AP$1041,30,FALSE)</f>
        <v>48</v>
      </c>
      <c r="F8612" s="33">
        <f>VLOOKUP($J8605,ASBVs!$A$2:$AP$1041,24,FALSE)</f>
        <v>31</v>
      </c>
      <c r="G8612" s="33">
        <f>VLOOKUP($J8605,ASBVs!$A$2:$AP$1041,26,FALSE)</f>
        <v>31</v>
      </c>
      <c r="H8612" s="33">
        <f>VLOOKUP($J8605,ASBVs!$A$2:$AP$1041,28,FALSE)</f>
        <v>35</v>
      </c>
      <c r="I8612" s="99">
        <f>VLOOKUP($J8605,ASBVs!$A$2:$AQ$1041,43,FALSE)</f>
        <v>8.6300000000000008</v>
      </c>
      <c r="J8612" s="79"/>
    </row>
    <row r="8613" spans="2:10" ht="12.6" customHeight="1" x14ac:dyDescent="0.3">
      <c r="B8613" s="87" t="s">
        <v>2695</v>
      </c>
      <c r="C8613" s="88"/>
      <c r="D8613" s="89" t="s">
        <v>2699</v>
      </c>
      <c r="E8613" s="90"/>
      <c r="F8613" s="91" t="str">
        <f>VLOOKUP($J8605,ASBVs!$A$2:$F$1041,6,FALSE)</f>
        <v xml:space="preserve"> </v>
      </c>
      <c r="G8613" s="34" t="s">
        <v>2669</v>
      </c>
      <c r="H8613" s="35" t="str">
        <f>VLOOKUP($J8605,ASBVs!$A$2:$AU$1041,46,FALSE)</f>
        <v>2</v>
      </c>
      <c r="I8613" s="34" t="s">
        <v>2670</v>
      </c>
      <c r="J8613" s="35" t="str">
        <f>VLOOKUP($J8605,ASBVs!$A$2:$AU$1041,47,FALSE)</f>
        <v>2</v>
      </c>
    </row>
    <row r="8614" spans="2:10" ht="12.6" customHeight="1" x14ac:dyDescent="0.3">
      <c r="B8614" s="93">
        <f>VLOOKUP($J8605,ASBVs!$A$2:$AS$1041,45,FALSE)</f>
        <v>0</v>
      </c>
      <c r="C8614" s="94"/>
      <c r="D8614" s="93">
        <f>VLOOKUP($J8605,ASBVs!$A$2:$AS$1041,44,FALSE)</f>
        <v>159.63999999999999</v>
      </c>
      <c r="E8614" s="94"/>
      <c r="F8614" s="92"/>
      <c r="G8614" s="34" t="s">
        <v>2671</v>
      </c>
      <c r="H8614" s="35" t="str">
        <f>VLOOKUP($J8605,ASBVs!$A$2:$AW$1041,48,FALSE)</f>
        <v>2</v>
      </c>
      <c r="I8614" s="34" t="s">
        <v>2672</v>
      </c>
      <c r="J8614" s="35">
        <f>VLOOKUP($J8605,ASBVs!$A$2:$AW$1041,49,FALSE)</f>
        <v>3</v>
      </c>
    </row>
    <row r="8615" spans="2:10" ht="12.6" customHeight="1" x14ac:dyDescent="0.3">
      <c r="B8615" s="36" t="s">
        <v>2696</v>
      </c>
      <c r="C8615" s="95" t="str">
        <f>VLOOKUP($J8605,ASBVs!$A$2:$E$1041,5,FALSE)</f>
        <v>Pen of 4 - Marbling</v>
      </c>
      <c r="D8615" s="96"/>
      <c r="E8615" s="97" t="s">
        <v>2697</v>
      </c>
      <c r="F8615" s="98"/>
      <c r="G8615" s="74"/>
      <c r="H8615" s="75"/>
      <c r="I8615" s="37" t="s">
        <v>2698</v>
      </c>
      <c r="J8615" s="38"/>
    </row>
    <row r="8617" spans="2:10" ht="12.6" customHeight="1" x14ac:dyDescent="0.3">
      <c r="B8617" s="76" t="s">
        <v>2692</v>
      </c>
      <c r="C8617" s="77"/>
      <c r="D8617" s="20" t="str">
        <f>VLOOKUP($J8617,ASBVs!$A$2:$B$1041,2,FALSE)</f>
        <v>223085</v>
      </c>
      <c r="E8617" s="21"/>
      <c r="F8617" s="22" t="str">
        <f>VLOOKUP($J8617,ASBVs!$A$2:$J$1041,10,FALSE)</f>
        <v>Triplet</v>
      </c>
      <c r="G8617" s="78" t="str">
        <f>VLOOKUP($J8617,ASBVs!$A$2:$AX$1041,50,FALSE)</f>
        <v>«««««</v>
      </c>
      <c r="H8617" s="79"/>
      <c r="I8617" s="23" t="s">
        <v>2693</v>
      </c>
      <c r="J8617" s="24" t="s">
        <v>2293</v>
      </c>
    </row>
    <row r="8618" spans="2:10" ht="12.6" customHeight="1" x14ac:dyDescent="0.3">
      <c r="B8618" s="25" t="s">
        <v>2694</v>
      </c>
      <c r="C8618" s="80" t="str">
        <f>VLOOKUP($J8617,ASBVs!$A$2:$H$1041,8,FALSE)</f>
        <v>196104</v>
      </c>
      <c r="D8618" s="80"/>
      <c r="E8618" s="81"/>
      <c r="F8618" s="26" t="s">
        <v>2639</v>
      </c>
      <c r="G8618" s="82">
        <f>VLOOKUP($J8617,ASBVs!$A$2:$I$1041,9,FALSE)</f>
        <v>44683</v>
      </c>
      <c r="H8618" s="83"/>
      <c r="I8618" s="83"/>
      <c r="J8618" s="84"/>
    </row>
    <row r="8619" spans="2:10" ht="12.6" customHeight="1" x14ac:dyDescent="0.3">
      <c r="B8619" s="27" t="s">
        <v>0</v>
      </c>
      <c r="C8619" s="28" t="s">
        <v>1</v>
      </c>
      <c r="D8619" s="28" t="s">
        <v>2</v>
      </c>
      <c r="E8619" s="28" t="s">
        <v>3</v>
      </c>
      <c r="F8619" s="27" t="s">
        <v>4</v>
      </c>
      <c r="G8619" s="28" t="s">
        <v>1093</v>
      </c>
      <c r="H8619" s="28" t="s">
        <v>1092</v>
      </c>
      <c r="I8619" s="28" t="s">
        <v>5</v>
      </c>
      <c r="J8619" s="28" t="s">
        <v>2652</v>
      </c>
    </row>
    <row r="8620" spans="2:10" ht="12.6" customHeight="1" x14ac:dyDescent="0.3">
      <c r="B8620" s="29">
        <f>VLOOKUP($J8617,ASBVs!$A$2:$AP$1041,11,FALSE)</f>
        <v>0.38</v>
      </c>
      <c r="C8620" s="29">
        <f>VLOOKUP($J8617,ASBVs!$A$2:$AP$1041,13,FALSE)</f>
        <v>8.33</v>
      </c>
      <c r="D8620" s="29">
        <f>VLOOKUP($J8617,ASBVs!$A$2:$AP$1041,15,FALSE)</f>
        <v>16.309999999999999</v>
      </c>
      <c r="E8620" s="29">
        <f>VLOOKUP($J8617,ASBVs!$A$2:$AP$1041,17,FALSE)</f>
        <v>-0.26</v>
      </c>
      <c r="F8620" s="29">
        <f>VLOOKUP($J8617,ASBVs!$A$2:$AP$1041,19,FALSE)</f>
        <v>1.19</v>
      </c>
      <c r="G8620" s="39">
        <f>VLOOKUP($J8617,ASBVs!$A$2:$AP$1041,41,FALSE)</f>
        <v>0.38</v>
      </c>
      <c r="H8620" s="39">
        <f>VLOOKUP($J8617,ASBVs!$A$2:$AP$1041,39,FALSE)</f>
        <v>0.22</v>
      </c>
      <c r="I8620" s="29">
        <f>VLOOKUP($J8617,ASBVs!$A$2:$AP$1041,21,FALSE)</f>
        <v>-0.83</v>
      </c>
      <c r="J8620" s="39">
        <f>VLOOKUP($J8617,ASBVs!$A$2:$AP$1041,31,FALSE)</f>
        <v>0.25</v>
      </c>
    </row>
    <row r="8621" spans="2:10" ht="12.6" customHeight="1" x14ac:dyDescent="0.3">
      <c r="B8621" s="29">
        <f>VLOOKUP($J8617,ASBVs!$A$2:$AP$1041,12,FALSE)</f>
        <v>68</v>
      </c>
      <c r="C8621" s="29">
        <f>VLOOKUP($J8617,ASBVs!$A$2:$AP$1041,14,FALSE)</f>
        <v>73</v>
      </c>
      <c r="D8621" s="29">
        <f>VLOOKUP($J8617,ASBVs!$A$2:$AP$1041,16,FALSE)</f>
        <v>64</v>
      </c>
      <c r="E8621" s="29">
        <f>VLOOKUP($J8617,ASBVs!$A$2:$AP$1041,18,FALSE)</f>
        <v>72</v>
      </c>
      <c r="F8621" s="29">
        <f>VLOOKUP($J8617,ASBVs!$A$2:$AP$1041,20,FALSE)</f>
        <v>70</v>
      </c>
      <c r="G8621" s="29">
        <f>VLOOKUP($J8617,ASBVs!$A$2:$AP$1041,42,FALSE)</f>
        <v>62</v>
      </c>
      <c r="H8621" s="29">
        <f>VLOOKUP($J8617,ASBVs!$A$2:$AP$1041,40,FALSE)</f>
        <v>53</v>
      </c>
      <c r="I8621" s="29">
        <f>VLOOKUP($J8617,ASBVs!$A$2:$AP$1041,22,FALSE)</f>
        <v>63</v>
      </c>
      <c r="J8621" s="29">
        <f>VLOOKUP($J8617,ASBVs!$A$2:$AP$1041,32,FALSE)</f>
        <v>60</v>
      </c>
    </row>
    <row r="8622" spans="2:10" ht="12.6" customHeight="1" x14ac:dyDescent="0.3">
      <c r="B8622" s="31" t="s">
        <v>1089</v>
      </c>
      <c r="C8622" s="27" t="s">
        <v>1090</v>
      </c>
      <c r="D8622" s="27" t="s">
        <v>1091</v>
      </c>
      <c r="E8622" s="27" t="s">
        <v>8</v>
      </c>
      <c r="F8622" s="27" t="s">
        <v>6</v>
      </c>
      <c r="G8622" s="27" t="s">
        <v>7</v>
      </c>
      <c r="H8622" s="27" t="s">
        <v>2638</v>
      </c>
      <c r="I8622" s="85" t="s">
        <v>2700</v>
      </c>
      <c r="J8622" s="86"/>
    </row>
    <row r="8623" spans="2:10" ht="12.6" customHeight="1" x14ac:dyDescent="0.3">
      <c r="B8623" s="30">
        <f>VLOOKUP($J8617,ASBVs!$A$2:$AP$1041,33,FALSE)</f>
        <v>0.02</v>
      </c>
      <c r="C8623" s="30">
        <f>VLOOKUP($J8617,ASBVs!$A$2:$AP$1041,35,FALSE)</f>
        <v>0.25</v>
      </c>
      <c r="D8623" s="30">
        <f>VLOOKUP($J8617,ASBVs!$A$2:$AP$1041,37,FALSE)</f>
        <v>0.01</v>
      </c>
      <c r="E8623" s="32">
        <f>VLOOKUP($J8617,ASBVs!$A$2:$AP$1041,29,FALSE)</f>
        <v>3.9</v>
      </c>
      <c r="F8623" s="32">
        <f>VLOOKUP($J8617,ASBVs!$A$2:$AP$1041,23,FALSE)</f>
        <v>-0.01</v>
      </c>
      <c r="G8623" s="32">
        <f>VLOOKUP($J8617,ASBVs!$A$2:$AP$1041,25,FALSE)</f>
        <v>3.79</v>
      </c>
      <c r="H8623" s="32">
        <f>VLOOKUP($J8617,ASBVs!$A$2:$AP$1041,27,FALSE)</f>
        <v>1.27</v>
      </c>
      <c r="I8623" s="86"/>
      <c r="J8623" s="86"/>
    </row>
    <row r="8624" spans="2:10" ht="12.6" customHeight="1" x14ac:dyDescent="0.3">
      <c r="B8624" s="33">
        <f>VLOOKUP($J8617,ASBVs!$A$2:$AP$1041,34,FALSE)</f>
        <v>47</v>
      </c>
      <c r="C8624" s="33">
        <f>VLOOKUP($J8617,ASBVs!$A$2:$AP$1041,36,FALSE)</f>
        <v>56</v>
      </c>
      <c r="D8624" s="33">
        <f>VLOOKUP($J8617,ASBVs!$A$2:$AP$1041,38,FALSE)</f>
        <v>41</v>
      </c>
      <c r="E8624" s="33">
        <f>VLOOKUP($J8617,ASBVs!$A$2:$AP$1041,30,FALSE)</f>
        <v>63</v>
      </c>
      <c r="F8624" s="33">
        <f>VLOOKUP($J8617,ASBVs!$A$2:$AP$1041,24,FALSE)</f>
        <v>54</v>
      </c>
      <c r="G8624" s="33">
        <f>VLOOKUP($J8617,ASBVs!$A$2:$AP$1041,26,FALSE)</f>
        <v>53</v>
      </c>
      <c r="H8624" s="33">
        <f>VLOOKUP($J8617,ASBVs!$A$2:$AP$1041,28,FALSE)</f>
        <v>57</v>
      </c>
      <c r="I8624" s="99">
        <f>VLOOKUP($J8617,ASBVs!$A$2:$AQ$1041,43,FALSE)</f>
        <v>7.5</v>
      </c>
      <c r="J8624" s="79"/>
    </row>
    <row r="8625" spans="2:10" ht="12.6" customHeight="1" x14ac:dyDescent="0.3">
      <c r="B8625" s="87" t="s">
        <v>2695</v>
      </c>
      <c r="C8625" s="88"/>
      <c r="D8625" s="89" t="s">
        <v>2699</v>
      </c>
      <c r="E8625" s="90"/>
      <c r="F8625" s="91" t="str">
        <f>VLOOKUP($J8617,ASBVs!$A$2:$F$1041,6,FALSE)</f>
        <v xml:space="preserve"> </v>
      </c>
      <c r="G8625" s="34" t="s">
        <v>2669</v>
      </c>
      <c r="H8625" s="35" t="str">
        <f>VLOOKUP($J8617,ASBVs!$A$2:$AU$1041,46,FALSE)</f>
        <v>2</v>
      </c>
      <c r="I8625" s="34" t="s">
        <v>2670</v>
      </c>
      <c r="J8625" s="35" t="str">
        <f>VLOOKUP($J8617,ASBVs!$A$2:$AU$1041,47,FALSE)</f>
        <v>1</v>
      </c>
    </row>
    <row r="8626" spans="2:10" ht="12.6" customHeight="1" x14ac:dyDescent="0.3">
      <c r="B8626" s="93">
        <f>VLOOKUP($J8617,ASBVs!$A$2:$AS$1041,45,FALSE)</f>
        <v>119.81</v>
      </c>
      <c r="C8626" s="94"/>
      <c r="D8626" s="93">
        <f>VLOOKUP($J8617,ASBVs!$A$2:$AS$1041,44,FALSE)</f>
        <v>149.77000000000001</v>
      </c>
      <c r="E8626" s="94"/>
      <c r="F8626" s="92"/>
      <c r="G8626" s="34" t="s">
        <v>2671</v>
      </c>
      <c r="H8626" s="35" t="str">
        <f>VLOOKUP($J8617,ASBVs!$A$2:$AW$1041,48,FALSE)</f>
        <v>2</v>
      </c>
      <c r="I8626" s="34" t="s">
        <v>2672</v>
      </c>
      <c r="J8626" s="35">
        <f>VLOOKUP($J8617,ASBVs!$A$2:$AW$1041,49,FALSE)</f>
        <v>3</v>
      </c>
    </row>
    <row r="8627" spans="2:10" ht="12.6" customHeight="1" x14ac:dyDescent="0.3">
      <c r="B8627" s="36" t="s">
        <v>2696</v>
      </c>
      <c r="C8627" s="95" t="str">
        <f>VLOOKUP($J8617,ASBVs!$A$2:$E$1041,5,FALSE)</f>
        <v>Pen of 4 - Marbling</v>
      </c>
      <c r="D8627" s="96"/>
      <c r="E8627" s="97" t="s">
        <v>2697</v>
      </c>
      <c r="F8627" s="98"/>
      <c r="G8627" s="74"/>
      <c r="H8627" s="75"/>
      <c r="I8627" s="37" t="s">
        <v>2698</v>
      </c>
      <c r="J8627" s="38"/>
    </row>
    <row r="8629" spans="2:10" ht="12.6" customHeight="1" x14ac:dyDescent="0.3">
      <c r="B8629" s="76" t="s">
        <v>2692</v>
      </c>
      <c r="C8629" s="77"/>
      <c r="D8629" s="20" t="str">
        <f>VLOOKUP($J8629,ASBVs!$A$2:$B$1041,2,FALSE)</f>
        <v>224965</v>
      </c>
      <c r="E8629" s="21"/>
      <c r="F8629" s="22" t="str">
        <f>VLOOKUP($J8629,ASBVs!$A$2:$J$1041,10,FALSE)</f>
        <v>Twin</v>
      </c>
      <c r="G8629" s="78" t="str">
        <f>VLOOKUP($J8629,ASBVs!$A$2:$AX$1041,50,FALSE)</f>
        <v>«««««</v>
      </c>
      <c r="H8629" s="79"/>
      <c r="I8629" s="23" t="s">
        <v>2693</v>
      </c>
      <c r="J8629" s="24" t="s">
        <v>2294</v>
      </c>
    </row>
    <row r="8630" spans="2:10" ht="12.6" customHeight="1" x14ac:dyDescent="0.3">
      <c r="B8630" s="25" t="s">
        <v>2694</v>
      </c>
      <c r="C8630" s="80" t="str">
        <f>VLOOKUP($J8629,ASBVs!$A$2:$H$1041,8,FALSE)</f>
        <v>196104</v>
      </c>
      <c r="D8630" s="80"/>
      <c r="E8630" s="81"/>
      <c r="F8630" s="26" t="s">
        <v>2639</v>
      </c>
      <c r="G8630" s="82">
        <f>VLOOKUP($J8629,ASBVs!$A$2:$I$1041,9,FALSE)</f>
        <v>44714</v>
      </c>
      <c r="H8630" s="83"/>
      <c r="I8630" s="83"/>
      <c r="J8630" s="84"/>
    </row>
    <row r="8631" spans="2:10" ht="12.6" customHeight="1" x14ac:dyDescent="0.3">
      <c r="B8631" s="27" t="s">
        <v>0</v>
      </c>
      <c r="C8631" s="28" t="s">
        <v>1</v>
      </c>
      <c r="D8631" s="28" t="s">
        <v>2</v>
      </c>
      <c r="E8631" s="28" t="s">
        <v>3</v>
      </c>
      <c r="F8631" s="27" t="s">
        <v>4</v>
      </c>
      <c r="G8631" s="28" t="s">
        <v>1093</v>
      </c>
      <c r="H8631" s="28" t="s">
        <v>1092</v>
      </c>
      <c r="I8631" s="28" t="s">
        <v>5</v>
      </c>
      <c r="J8631" s="28" t="s">
        <v>2652</v>
      </c>
    </row>
    <row r="8632" spans="2:10" ht="12.6" customHeight="1" x14ac:dyDescent="0.3">
      <c r="B8632" s="29">
        <f>VLOOKUP($J8629,ASBVs!$A$2:$AP$1041,11,FALSE)</f>
        <v>0.44</v>
      </c>
      <c r="C8632" s="29">
        <f>VLOOKUP($J8629,ASBVs!$A$2:$AP$1041,13,FALSE)</f>
        <v>8.6</v>
      </c>
      <c r="D8632" s="29">
        <f>VLOOKUP($J8629,ASBVs!$A$2:$AP$1041,15,FALSE)</f>
        <v>14.22</v>
      </c>
      <c r="E8632" s="29">
        <f>VLOOKUP($J8629,ASBVs!$A$2:$AP$1041,17,FALSE)</f>
        <v>0.2</v>
      </c>
      <c r="F8632" s="29">
        <f>VLOOKUP($J8629,ASBVs!$A$2:$AP$1041,19,FALSE)</f>
        <v>1.76</v>
      </c>
      <c r="G8632" s="39">
        <f>VLOOKUP($J8629,ASBVs!$A$2:$AP$1041,41,FALSE)</f>
        <v>0.47</v>
      </c>
      <c r="H8632" s="39">
        <f>VLOOKUP($J8629,ASBVs!$A$2:$AP$1041,39,FALSE)</f>
        <v>0.18</v>
      </c>
      <c r="I8632" s="29">
        <f>VLOOKUP($J8629,ASBVs!$A$2:$AP$1041,21,FALSE)</f>
        <v>-0.11</v>
      </c>
      <c r="J8632" s="39">
        <f>VLOOKUP($J8629,ASBVs!$A$2:$AP$1041,31,FALSE)</f>
        <v>0.32</v>
      </c>
    </row>
    <row r="8633" spans="2:10" ht="12.6" customHeight="1" x14ac:dyDescent="0.3">
      <c r="B8633" s="29">
        <f>VLOOKUP($J8629,ASBVs!$A$2:$AP$1041,12,FALSE)</f>
        <v>68</v>
      </c>
      <c r="C8633" s="29">
        <f>VLOOKUP($J8629,ASBVs!$A$2:$AP$1041,14,FALSE)</f>
        <v>72</v>
      </c>
      <c r="D8633" s="29">
        <f>VLOOKUP($J8629,ASBVs!$A$2:$AP$1041,16,FALSE)</f>
        <v>64</v>
      </c>
      <c r="E8633" s="29">
        <f>VLOOKUP($J8629,ASBVs!$A$2:$AP$1041,18,FALSE)</f>
        <v>69</v>
      </c>
      <c r="F8633" s="29">
        <f>VLOOKUP($J8629,ASBVs!$A$2:$AP$1041,20,FALSE)</f>
        <v>69</v>
      </c>
      <c r="G8633" s="29">
        <f>VLOOKUP($J8629,ASBVs!$A$2:$AP$1041,42,FALSE)</f>
        <v>63</v>
      </c>
      <c r="H8633" s="29">
        <f>VLOOKUP($J8629,ASBVs!$A$2:$AP$1041,40,FALSE)</f>
        <v>53</v>
      </c>
      <c r="I8633" s="29">
        <f>VLOOKUP($J8629,ASBVs!$A$2:$AP$1041,22,FALSE)</f>
        <v>64</v>
      </c>
      <c r="J8633" s="29">
        <f>VLOOKUP($J8629,ASBVs!$A$2:$AP$1041,32,FALSE)</f>
        <v>61</v>
      </c>
    </row>
    <row r="8634" spans="2:10" ht="12.6" customHeight="1" x14ac:dyDescent="0.3">
      <c r="B8634" s="31" t="s">
        <v>1089</v>
      </c>
      <c r="C8634" s="27" t="s">
        <v>1090</v>
      </c>
      <c r="D8634" s="27" t="s">
        <v>1091</v>
      </c>
      <c r="E8634" s="27" t="s">
        <v>8</v>
      </c>
      <c r="F8634" s="27" t="s">
        <v>6</v>
      </c>
      <c r="G8634" s="27" t="s">
        <v>7</v>
      </c>
      <c r="H8634" s="27" t="s">
        <v>2638</v>
      </c>
      <c r="I8634" s="85" t="s">
        <v>2700</v>
      </c>
      <c r="J8634" s="86"/>
    </row>
    <row r="8635" spans="2:10" ht="12.6" customHeight="1" x14ac:dyDescent="0.3">
      <c r="B8635" s="30">
        <f>VLOOKUP($J8629,ASBVs!$A$2:$AP$1041,33,FALSE)</f>
        <v>0.01</v>
      </c>
      <c r="C8635" s="30">
        <f>VLOOKUP($J8629,ASBVs!$A$2:$AP$1041,35,FALSE)</f>
        <v>0.22</v>
      </c>
      <c r="D8635" s="30">
        <f>VLOOKUP($J8629,ASBVs!$A$2:$AP$1041,37,FALSE)</f>
        <v>0.01</v>
      </c>
      <c r="E8635" s="32">
        <f>VLOOKUP($J8629,ASBVs!$A$2:$AP$1041,29,FALSE)</f>
        <v>4.3499999999999996</v>
      </c>
      <c r="F8635" s="32">
        <f>VLOOKUP($J8629,ASBVs!$A$2:$AP$1041,23,FALSE)</f>
        <v>-0.06</v>
      </c>
      <c r="G8635" s="32">
        <f>VLOOKUP($J8629,ASBVs!$A$2:$AP$1041,25,FALSE)</f>
        <v>5.0999999999999996</v>
      </c>
      <c r="H8635" s="32">
        <f>VLOOKUP($J8629,ASBVs!$A$2:$AP$1041,27,FALSE)</f>
        <v>1.83</v>
      </c>
      <c r="I8635" s="86"/>
      <c r="J8635" s="86"/>
    </row>
    <row r="8636" spans="2:10" ht="12.6" customHeight="1" x14ac:dyDescent="0.3">
      <c r="B8636" s="33">
        <f>VLOOKUP($J8629,ASBVs!$A$2:$AP$1041,34,FALSE)</f>
        <v>48</v>
      </c>
      <c r="C8636" s="33">
        <f>VLOOKUP($J8629,ASBVs!$A$2:$AP$1041,36,FALSE)</f>
        <v>56</v>
      </c>
      <c r="D8636" s="33">
        <f>VLOOKUP($J8629,ASBVs!$A$2:$AP$1041,38,FALSE)</f>
        <v>42</v>
      </c>
      <c r="E8636" s="33">
        <f>VLOOKUP($J8629,ASBVs!$A$2:$AP$1041,30,FALSE)</f>
        <v>63</v>
      </c>
      <c r="F8636" s="33">
        <f>VLOOKUP($J8629,ASBVs!$A$2:$AP$1041,24,FALSE)</f>
        <v>53</v>
      </c>
      <c r="G8636" s="33">
        <f>VLOOKUP($J8629,ASBVs!$A$2:$AP$1041,26,FALSE)</f>
        <v>53</v>
      </c>
      <c r="H8636" s="33">
        <f>VLOOKUP($J8629,ASBVs!$A$2:$AP$1041,28,FALSE)</f>
        <v>56</v>
      </c>
      <c r="I8636" s="99">
        <f>VLOOKUP($J8629,ASBVs!$A$2:$AQ$1041,43,FALSE)</f>
        <v>8.49</v>
      </c>
      <c r="J8636" s="79"/>
    </row>
    <row r="8637" spans="2:10" ht="12.6" customHeight="1" x14ac:dyDescent="0.3">
      <c r="B8637" s="87" t="s">
        <v>2695</v>
      </c>
      <c r="C8637" s="88"/>
      <c r="D8637" s="89" t="s">
        <v>2699</v>
      </c>
      <c r="E8637" s="90"/>
      <c r="F8637" s="91" t="str">
        <f>VLOOKUP($J8629,ASBVs!$A$2:$F$1041,6,FALSE)</f>
        <v xml:space="preserve"> </v>
      </c>
      <c r="G8637" s="34" t="s">
        <v>2669</v>
      </c>
      <c r="H8637" s="35" t="str">
        <f>VLOOKUP($J8629,ASBVs!$A$2:$AU$1041,46,FALSE)</f>
        <v>3</v>
      </c>
      <c r="I8637" s="34" t="s">
        <v>2670</v>
      </c>
      <c r="J8637" s="35" t="str">
        <f>VLOOKUP($J8629,ASBVs!$A$2:$AU$1041,47,FALSE)</f>
        <v>1</v>
      </c>
    </row>
    <row r="8638" spans="2:10" ht="12.6" customHeight="1" x14ac:dyDescent="0.3">
      <c r="B8638" s="93">
        <f>VLOOKUP($J8629,ASBVs!$A$2:$AS$1041,45,FALSE)</f>
        <v>123.01</v>
      </c>
      <c r="C8638" s="94"/>
      <c r="D8638" s="93">
        <f>VLOOKUP($J8629,ASBVs!$A$2:$AS$1041,44,FALSE)</f>
        <v>156.56</v>
      </c>
      <c r="E8638" s="94"/>
      <c r="F8638" s="92"/>
      <c r="G8638" s="34" t="s">
        <v>2671</v>
      </c>
      <c r="H8638" s="35" t="str">
        <f>VLOOKUP($J8629,ASBVs!$A$2:$AW$1041,48,FALSE)</f>
        <v>3</v>
      </c>
      <c r="I8638" s="34" t="s">
        <v>2672</v>
      </c>
      <c r="J8638" s="35">
        <f>VLOOKUP($J8629,ASBVs!$A$2:$AW$1041,49,FALSE)</f>
        <v>3</v>
      </c>
    </row>
    <row r="8639" spans="2:10" ht="12.6" customHeight="1" x14ac:dyDescent="0.3">
      <c r="B8639" s="36" t="s">
        <v>2696</v>
      </c>
      <c r="C8639" s="95" t="str">
        <f>VLOOKUP($J8629,ASBVs!$A$2:$E$1041,5,FALSE)</f>
        <v>Pen of 4 - Marbling</v>
      </c>
      <c r="D8639" s="96"/>
      <c r="E8639" s="97" t="s">
        <v>2697</v>
      </c>
      <c r="F8639" s="98"/>
      <c r="G8639" s="74"/>
      <c r="H8639" s="75"/>
      <c r="I8639" s="37" t="s">
        <v>2698</v>
      </c>
      <c r="J8639" s="38"/>
    </row>
    <row r="8641" spans="2:10" ht="12.6" customHeight="1" x14ac:dyDescent="0.3">
      <c r="B8641" s="76" t="s">
        <v>2692</v>
      </c>
      <c r="C8641" s="77"/>
      <c r="D8641" s="20" t="str">
        <f>VLOOKUP($J8641,ASBVs!$A$2:$B$1041,2,FALSE)</f>
        <v>225578</v>
      </c>
      <c r="E8641" s="21"/>
      <c r="F8641" s="22" t="str">
        <f>VLOOKUP($J8641,ASBVs!$A$2:$J$1041,10,FALSE)</f>
        <v>Twin</v>
      </c>
      <c r="G8641" s="78" t="str">
        <f>VLOOKUP($J8641,ASBVs!$A$2:$AX$1041,50,FALSE)</f>
        <v>«««««</v>
      </c>
      <c r="H8641" s="79"/>
      <c r="I8641" s="23" t="s">
        <v>2693</v>
      </c>
      <c r="J8641" s="24" t="s">
        <v>2295</v>
      </c>
    </row>
    <row r="8642" spans="2:10" ht="12.6" customHeight="1" x14ac:dyDescent="0.3">
      <c r="B8642" s="25" t="s">
        <v>2694</v>
      </c>
      <c r="C8642" s="80" t="str">
        <f>VLOOKUP($J8641,ASBVs!$A$2:$H$1041,8,FALSE)</f>
        <v>207279</v>
      </c>
      <c r="D8642" s="80"/>
      <c r="E8642" s="81"/>
      <c r="F8642" s="26" t="s">
        <v>2639</v>
      </c>
      <c r="G8642" s="82">
        <f>VLOOKUP($J8641,ASBVs!$A$2:$I$1041,9,FALSE)</f>
        <v>44727</v>
      </c>
      <c r="H8642" s="83"/>
      <c r="I8642" s="83"/>
      <c r="J8642" s="84"/>
    </row>
    <row r="8643" spans="2:10" ht="12.6" customHeight="1" x14ac:dyDescent="0.3">
      <c r="B8643" s="27" t="s">
        <v>0</v>
      </c>
      <c r="C8643" s="28" t="s">
        <v>1</v>
      </c>
      <c r="D8643" s="28" t="s">
        <v>2</v>
      </c>
      <c r="E8643" s="28" t="s">
        <v>3</v>
      </c>
      <c r="F8643" s="27" t="s">
        <v>4</v>
      </c>
      <c r="G8643" s="28" t="s">
        <v>1093</v>
      </c>
      <c r="H8643" s="28" t="s">
        <v>1092</v>
      </c>
      <c r="I8643" s="28" t="s">
        <v>5</v>
      </c>
      <c r="J8643" s="28" t="s">
        <v>2652</v>
      </c>
    </row>
    <row r="8644" spans="2:10" ht="12.6" customHeight="1" x14ac:dyDescent="0.3">
      <c r="B8644" s="29">
        <f>VLOOKUP($J8641,ASBVs!$A$2:$AP$1041,11,FALSE)</f>
        <v>0.59</v>
      </c>
      <c r="C8644" s="29">
        <f>VLOOKUP($J8641,ASBVs!$A$2:$AP$1041,13,FALSE)</f>
        <v>8.64</v>
      </c>
      <c r="D8644" s="29">
        <f>VLOOKUP($J8641,ASBVs!$A$2:$AP$1041,15,FALSE)</f>
        <v>13.81</v>
      </c>
      <c r="E8644" s="29">
        <f>VLOOKUP($J8641,ASBVs!$A$2:$AP$1041,17,FALSE)</f>
        <v>1.1299999999999999</v>
      </c>
      <c r="F8644" s="29">
        <f>VLOOKUP($J8641,ASBVs!$A$2:$AP$1041,19,FALSE)</f>
        <v>1.68</v>
      </c>
      <c r="G8644" s="39">
        <f>VLOOKUP($J8641,ASBVs!$A$2:$AP$1041,41,FALSE)</f>
        <v>0.48</v>
      </c>
      <c r="H8644" s="39">
        <f>VLOOKUP($J8641,ASBVs!$A$2:$AP$1041,39,FALSE)</f>
        <v>0.22</v>
      </c>
      <c r="I8644" s="29">
        <f>VLOOKUP($J8641,ASBVs!$A$2:$AP$1041,21,FALSE)</f>
        <v>-0.93</v>
      </c>
      <c r="J8644" s="39">
        <f>VLOOKUP($J8641,ASBVs!$A$2:$AP$1041,31,FALSE)</f>
        <v>0.3</v>
      </c>
    </row>
    <row r="8645" spans="2:10" ht="12.6" customHeight="1" x14ac:dyDescent="0.3">
      <c r="B8645" s="29">
        <f>VLOOKUP($J8641,ASBVs!$A$2:$AP$1041,12,FALSE)</f>
        <v>69</v>
      </c>
      <c r="C8645" s="29">
        <f>VLOOKUP($J8641,ASBVs!$A$2:$AP$1041,14,FALSE)</f>
        <v>72</v>
      </c>
      <c r="D8645" s="29">
        <f>VLOOKUP($J8641,ASBVs!$A$2:$AP$1041,16,FALSE)</f>
        <v>63</v>
      </c>
      <c r="E8645" s="29">
        <f>VLOOKUP($J8641,ASBVs!$A$2:$AP$1041,18,FALSE)</f>
        <v>68</v>
      </c>
      <c r="F8645" s="29">
        <f>VLOOKUP($J8641,ASBVs!$A$2:$AP$1041,20,FALSE)</f>
        <v>67</v>
      </c>
      <c r="G8645" s="29">
        <f>VLOOKUP($J8641,ASBVs!$A$2:$AP$1041,42,FALSE)</f>
        <v>60</v>
      </c>
      <c r="H8645" s="29">
        <f>VLOOKUP($J8641,ASBVs!$A$2:$AP$1041,40,FALSE)</f>
        <v>52</v>
      </c>
      <c r="I8645" s="29">
        <f>VLOOKUP($J8641,ASBVs!$A$2:$AP$1041,22,FALSE)</f>
        <v>61</v>
      </c>
      <c r="J8645" s="29">
        <f>VLOOKUP($J8641,ASBVs!$A$2:$AP$1041,32,FALSE)</f>
        <v>58</v>
      </c>
    </row>
    <row r="8646" spans="2:10" ht="12.6" customHeight="1" x14ac:dyDescent="0.3">
      <c r="B8646" s="31" t="s">
        <v>1089</v>
      </c>
      <c r="C8646" s="27" t="s">
        <v>1090</v>
      </c>
      <c r="D8646" s="27" t="s">
        <v>1091</v>
      </c>
      <c r="E8646" s="27" t="s">
        <v>8</v>
      </c>
      <c r="F8646" s="27" t="s">
        <v>6</v>
      </c>
      <c r="G8646" s="27" t="s">
        <v>7</v>
      </c>
      <c r="H8646" s="27" t="s">
        <v>2638</v>
      </c>
      <c r="I8646" s="85" t="s">
        <v>2700</v>
      </c>
      <c r="J8646" s="86"/>
    </row>
    <row r="8647" spans="2:10" ht="12.6" customHeight="1" x14ac:dyDescent="0.3">
      <c r="B8647" s="30">
        <f>VLOOKUP($J8641,ASBVs!$A$2:$AP$1041,33,FALSE)</f>
        <v>0.01</v>
      </c>
      <c r="C8647" s="30">
        <f>VLOOKUP($J8641,ASBVs!$A$2:$AP$1041,35,FALSE)</f>
        <v>0.24</v>
      </c>
      <c r="D8647" s="30">
        <f>VLOOKUP($J8641,ASBVs!$A$2:$AP$1041,37,FALSE)</f>
        <v>0.01</v>
      </c>
      <c r="E8647" s="32">
        <f>VLOOKUP($J8641,ASBVs!$A$2:$AP$1041,29,FALSE)</f>
        <v>3.21</v>
      </c>
      <c r="F8647" s="32">
        <f>VLOOKUP($J8641,ASBVs!$A$2:$AP$1041,23,FALSE)</f>
        <v>0.19</v>
      </c>
      <c r="G8647" s="32">
        <f>VLOOKUP($J8641,ASBVs!$A$2:$AP$1041,25,FALSE)</f>
        <v>2.8</v>
      </c>
      <c r="H8647" s="32">
        <f>VLOOKUP($J8641,ASBVs!$A$2:$AP$1041,27,FALSE)</f>
        <v>2.15</v>
      </c>
      <c r="I8647" s="86"/>
      <c r="J8647" s="86"/>
    </row>
    <row r="8648" spans="2:10" ht="12.6" customHeight="1" x14ac:dyDescent="0.3">
      <c r="B8648" s="33">
        <f>VLOOKUP($J8641,ASBVs!$A$2:$AP$1041,34,FALSE)</f>
        <v>46</v>
      </c>
      <c r="C8648" s="33">
        <f>VLOOKUP($J8641,ASBVs!$A$2:$AP$1041,36,FALSE)</f>
        <v>55</v>
      </c>
      <c r="D8648" s="33">
        <f>VLOOKUP($J8641,ASBVs!$A$2:$AP$1041,38,FALSE)</f>
        <v>39</v>
      </c>
      <c r="E8648" s="33">
        <f>VLOOKUP($J8641,ASBVs!$A$2:$AP$1041,30,FALSE)</f>
        <v>62</v>
      </c>
      <c r="F8648" s="33">
        <f>VLOOKUP($J8641,ASBVs!$A$2:$AP$1041,24,FALSE)</f>
        <v>52</v>
      </c>
      <c r="G8648" s="33">
        <f>VLOOKUP($J8641,ASBVs!$A$2:$AP$1041,26,FALSE)</f>
        <v>52</v>
      </c>
      <c r="H8648" s="33">
        <f>VLOOKUP($J8641,ASBVs!$A$2:$AP$1041,28,FALSE)</f>
        <v>55</v>
      </c>
      <c r="I8648" s="99">
        <f>VLOOKUP($J8641,ASBVs!$A$2:$AQ$1041,43,FALSE)</f>
        <v>7.7100000000000009</v>
      </c>
      <c r="J8648" s="79"/>
    </row>
    <row r="8649" spans="2:10" ht="12.6" customHeight="1" x14ac:dyDescent="0.3">
      <c r="B8649" s="87" t="s">
        <v>2695</v>
      </c>
      <c r="C8649" s="88"/>
      <c r="D8649" s="89" t="s">
        <v>2699</v>
      </c>
      <c r="E8649" s="90"/>
      <c r="F8649" s="91" t="str">
        <f>VLOOKUP($J8641,ASBVs!$A$2:$F$1041,6,FALSE)</f>
        <v xml:space="preserve"> </v>
      </c>
      <c r="G8649" s="34" t="s">
        <v>2669</v>
      </c>
      <c r="H8649" s="35" t="str">
        <f>VLOOKUP($J8641,ASBVs!$A$2:$AU$1041,46,FALSE)</f>
        <v>2</v>
      </c>
      <c r="I8649" s="34" t="s">
        <v>2670</v>
      </c>
      <c r="J8649" s="35" t="str">
        <f>VLOOKUP($J8641,ASBVs!$A$2:$AU$1041,47,FALSE)</f>
        <v>1</v>
      </c>
    </row>
    <row r="8650" spans="2:10" ht="12.6" customHeight="1" x14ac:dyDescent="0.3">
      <c r="B8650" s="93">
        <f>VLOOKUP($J8641,ASBVs!$A$2:$AS$1041,45,FALSE)</f>
        <v>124.64</v>
      </c>
      <c r="C8650" s="94"/>
      <c r="D8650" s="93">
        <f>VLOOKUP($J8641,ASBVs!$A$2:$AS$1041,44,FALSE)</f>
        <v>161.36000000000001</v>
      </c>
      <c r="E8650" s="94"/>
      <c r="F8650" s="92"/>
      <c r="G8650" s="34" t="s">
        <v>2671</v>
      </c>
      <c r="H8650" s="35" t="str">
        <f>VLOOKUP($J8641,ASBVs!$A$2:$AW$1041,48,FALSE)</f>
        <v>1</v>
      </c>
      <c r="I8650" s="34" t="s">
        <v>2672</v>
      </c>
      <c r="J8650" s="35">
        <f>VLOOKUP($J8641,ASBVs!$A$2:$AW$1041,49,FALSE)</f>
        <v>3</v>
      </c>
    </row>
    <row r="8651" spans="2:10" ht="12.6" customHeight="1" x14ac:dyDescent="0.3">
      <c r="B8651" s="36" t="s">
        <v>2696</v>
      </c>
      <c r="C8651" s="95" t="str">
        <f>VLOOKUP($J8641,ASBVs!$A$2:$E$1041,5,FALSE)</f>
        <v>Pen of 4 - Marbling</v>
      </c>
      <c r="D8651" s="96"/>
      <c r="E8651" s="97" t="s">
        <v>2697</v>
      </c>
      <c r="F8651" s="98"/>
      <c r="G8651" s="74"/>
      <c r="H8651" s="75"/>
      <c r="I8651" s="37" t="s">
        <v>2698</v>
      </c>
      <c r="J8651" s="38"/>
    </row>
    <row r="8653" spans="2:10" ht="12.6" customHeight="1" x14ac:dyDescent="0.3">
      <c r="B8653" s="76" t="s">
        <v>2692</v>
      </c>
      <c r="C8653" s="77"/>
      <c r="D8653" s="20" t="str">
        <f>VLOOKUP($J8653,ASBVs!$A$2:$B$1041,2,FALSE)</f>
        <v>223088</v>
      </c>
      <c r="E8653" s="21"/>
      <c r="F8653" s="22" t="str">
        <f>VLOOKUP($J8653,ASBVs!$A$2:$J$1041,10,FALSE)</f>
        <v>Twin</v>
      </c>
      <c r="G8653" s="78" t="str">
        <f>VLOOKUP($J8653,ASBVs!$A$2:$AX$1041,50,FALSE)</f>
        <v>«««««</v>
      </c>
      <c r="H8653" s="79"/>
      <c r="I8653" s="23" t="s">
        <v>2693</v>
      </c>
      <c r="J8653" s="24" t="s">
        <v>2296</v>
      </c>
    </row>
    <row r="8654" spans="2:10" ht="12.6" customHeight="1" x14ac:dyDescent="0.3">
      <c r="B8654" s="25" t="s">
        <v>2694</v>
      </c>
      <c r="C8654" s="80" t="str">
        <f>VLOOKUP($J8653,ASBVs!$A$2:$H$1041,8,FALSE)</f>
        <v>196104</v>
      </c>
      <c r="D8654" s="80"/>
      <c r="E8654" s="81"/>
      <c r="F8654" s="26" t="s">
        <v>2639</v>
      </c>
      <c r="G8654" s="82">
        <f>VLOOKUP($J8653,ASBVs!$A$2:$I$1041,9,FALSE)</f>
        <v>44683</v>
      </c>
      <c r="H8654" s="83"/>
      <c r="I8654" s="83"/>
      <c r="J8654" s="84"/>
    </row>
    <row r="8655" spans="2:10" ht="12.6" customHeight="1" x14ac:dyDescent="0.3">
      <c r="B8655" s="27" t="s">
        <v>0</v>
      </c>
      <c r="C8655" s="28" t="s">
        <v>1</v>
      </c>
      <c r="D8655" s="28" t="s">
        <v>2</v>
      </c>
      <c r="E8655" s="28" t="s">
        <v>3</v>
      </c>
      <c r="F8655" s="27" t="s">
        <v>4</v>
      </c>
      <c r="G8655" s="28" t="s">
        <v>1093</v>
      </c>
      <c r="H8655" s="28" t="s">
        <v>1092</v>
      </c>
      <c r="I8655" s="28" t="s">
        <v>5</v>
      </c>
      <c r="J8655" s="28" t="s">
        <v>2652</v>
      </c>
    </row>
    <row r="8656" spans="2:10" ht="12.6" customHeight="1" x14ac:dyDescent="0.3">
      <c r="B8656" s="29">
        <f>VLOOKUP($J8653,ASBVs!$A$2:$AP$1041,11,FALSE)</f>
        <v>0.41</v>
      </c>
      <c r="C8656" s="29">
        <f>VLOOKUP($J8653,ASBVs!$A$2:$AP$1041,13,FALSE)</f>
        <v>8.36</v>
      </c>
      <c r="D8656" s="29">
        <f>VLOOKUP($J8653,ASBVs!$A$2:$AP$1041,15,FALSE)</f>
        <v>13.82</v>
      </c>
      <c r="E8656" s="29">
        <f>VLOOKUP($J8653,ASBVs!$A$2:$AP$1041,17,FALSE)</f>
        <v>0.72</v>
      </c>
      <c r="F8656" s="29">
        <f>VLOOKUP($J8653,ASBVs!$A$2:$AP$1041,19,FALSE)</f>
        <v>1.74</v>
      </c>
      <c r="G8656" s="39">
        <f>VLOOKUP($J8653,ASBVs!$A$2:$AP$1041,41,FALSE)</f>
        <v>0.35</v>
      </c>
      <c r="H8656" s="39">
        <f>VLOOKUP($J8653,ASBVs!$A$2:$AP$1041,39,FALSE)</f>
        <v>0.16</v>
      </c>
      <c r="I8656" s="29">
        <f>VLOOKUP($J8653,ASBVs!$A$2:$AP$1041,21,FALSE)</f>
        <v>-0.14000000000000001</v>
      </c>
      <c r="J8656" s="39">
        <f>VLOOKUP($J8653,ASBVs!$A$2:$AP$1041,31,FALSE)</f>
        <v>0.25</v>
      </c>
    </row>
    <row r="8657" spans="2:10" ht="12.6" customHeight="1" x14ac:dyDescent="0.3">
      <c r="B8657" s="29">
        <f>VLOOKUP($J8653,ASBVs!$A$2:$AP$1041,12,FALSE)</f>
        <v>65</v>
      </c>
      <c r="C8657" s="29">
        <f>VLOOKUP($J8653,ASBVs!$A$2:$AP$1041,14,FALSE)</f>
        <v>71</v>
      </c>
      <c r="D8657" s="29">
        <f>VLOOKUP($J8653,ASBVs!$A$2:$AP$1041,16,FALSE)</f>
        <v>62</v>
      </c>
      <c r="E8657" s="29">
        <f>VLOOKUP($J8653,ASBVs!$A$2:$AP$1041,18,FALSE)</f>
        <v>70</v>
      </c>
      <c r="F8657" s="29">
        <f>VLOOKUP($J8653,ASBVs!$A$2:$AP$1041,20,FALSE)</f>
        <v>68</v>
      </c>
      <c r="G8657" s="29">
        <f>VLOOKUP($J8653,ASBVs!$A$2:$AP$1041,42,FALSE)</f>
        <v>59</v>
      </c>
      <c r="H8657" s="29">
        <f>VLOOKUP($J8653,ASBVs!$A$2:$AP$1041,40,FALSE)</f>
        <v>48</v>
      </c>
      <c r="I8657" s="29">
        <f>VLOOKUP($J8653,ASBVs!$A$2:$AP$1041,22,FALSE)</f>
        <v>58</v>
      </c>
      <c r="J8657" s="29">
        <f>VLOOKUP($J8653,ASBVs!$A$2:$AP$1041,32,FALSE)</f>
        <v>57</v>
      </c>
    </row>
    <row r="8658" spans="2:10" ht="12.6" customHeight="1" x14ac:dyDescent="0.3">
      <c r="B8658" s="31" t="s">
        <v>1089</v>
      </c>
      <c r="C8658" s="27" t="s">
        <v>1090</v>
      </c>
      <c r="D8658" s="27" t="s">
        <v>1091</v>
      </c>
      <c r="E8658" s="27" t="s">
        <v>8</v>
      </c>
      <c r="F8658" s="27" t="s">
        <v>6</v>
      </c>
      <c r="G8658" s="27" t="s">
        <v>7</v>
      </c>
      <c r="H8658" s="27" t="s">
        <v>2638</v>
      </c>
      <c r="I8658" s="85" t="s">
        <v>2700</v>
      </c>
      <c r="J8658" s="86"/>
    </row>
    <row r="8659" spans="2:10" ht="12.6" customHeight="1" x14ac:dyDescent="0.3">
      <c r="B8659" s="30">
        <f>VLOOKUP($J8653,ASBVs!$A$2:$AP$1041,33,FALSE)</f>
        <v>0.01</v>
      </c>
      <c r="C8659" s="30">
        <f>VLOOKUP($J8653,ASBVs!$A$2:$AP$1041,35,FALSE)</f>
        <v>0.17</v>
      </c>
      <c r="D8659" s="30">
        <f>VLOOKUP($J8653,ASBVs!$A$2:$AP$1041,37,FALSE)</f>
        <v>0.02</v>
      </c>
      <c r="E8659" s="32">
        <f>VLOOKUP($J8653,ASBVs!$A$2:$AP$1041,29,FALSE)</f>
        <v>3.79</v>
      </c>
      <c r="F8659" s="32">
        <f>VLOOKUP($J8653,ASBVs!$A$2:$AP$1041,23,FALSE)</f>
        <v>0.18</v>
      </c>
      <c r="G8659" s="32">
        <f>VLOOKUP($J8653,ASBVs!$A$2:$AP$1041,25,FALSE)</f>
        <v>3.58</v>
      </c>
      <c r="H8659" s="32">
        <f>VLOOKUP($J8653,ASBVs!$A$2:$AP$1041,27,FALSE)</f>
        <v>1.93</v>
      </c>
      <c r="I8659" s="86"/>
      <c r="J8659" s="86"/>
    </row>
    <row r="8660" spans="2:10" ht="12.6" customHeight="1" x14ac:dyDescent="0.3">
      <c r="B8660" s="33">
        <f>VLOOKUP($J8653,ASBVs!$A$2:$AP$1041,34,FALSE)</f>
        <v>42</v>
      </c>
      <c r="C8660" s="33">
        <f>VLOOKUP($J8653,ASBVs!$A$2:$AP$1041,36,FALSE)</f>
        <v>52</v>
      </c>
      <c r="D8660" s="33">
        <f>VLOOKUP($J8653,ASBVs!$A$2:$AP$1041,38,FALSE)</f>
        <v>36</v>
      </c>
      <c r="E8660" s="33">
        <f>VLOOKUP($J8653,ASBVs!$A$2:$AP$1041,30,FALSE)</f>
        <v>61</v>
      </c>
      <c r="F8660" s="33">
        <f>VLOOKUP($J8653,ASBVs!$A$2:$AP$1041,24,FALSE)</f>
        <v>48</v>
      </c>
      <c r="G8660" s="33">
        <f>VLOOKUP($J8653,ASBVs!$A$2:$AP$1041,26,FALSE)</f>
        <v>47</v>
      </c>
      <c r="H8660" s="33">
        <f>VLOOKUP($J8653,ASBVs!$A$2:$AP$1041,28,FALSE)</f>
        <v>54</v>
      </c>
      <c r="I8660" s="99">
        <f>VLOOKUP($J8653,ASBVs!$A$2:$AQ$1041,43,FALSE)</f>
        <v>8.2199999999999989</v>
      </c>
      <c r="J8660" s="79"/>
    </row>
    <row r="8661" spans="2:10" ht="12.6" customHeight="1" x14ac:dyDescent="0.3">
      <c r="B8661" s="87" t="s">
        <v>2695</v>
      </c>
      <c r="C8661" s="88"/>
      <c r="D8661" s="89" t="s">
        <v>2699</v>
      </c>
      <c r="E8661" s="90"/>
      <c r="F8661" s="91" t="str">
        <f>VLOOKUP($J8653,ASBVs!$A$2:$F$1041,6,FALSE)</f>
        <v xml:space="preserve"> </v>
      </c>
      <c r="G8661" s="34" t="s">
        <v>2669</v>
      </c>
      <c r="H8661" s="35" t="str">
        <f>VLOOKUP($J8653,ASBVs!$A$2:$AU$1041,46,FALSE)</f>
        <v>2</v>
      </c>
      <c r="I8661" s="34" t="s">
        <v>2670</v>
      </c>
      <c r="J8661" s="35" t="str">
        <f>VLOOKUP($J8653,ASBVs!$A$2:$AU$1041,47,FALSE)</f>
        <v>2</v>
      </c>
    </row>
    <row r="8662" spans="2:10" ht="12.6" customHeight="1" x14ac:dyDescent="0.3">
      <c r="B8662" s="93">
        <f>VLOOKUP($J8653,ASBVs!$A$2:$AS$1041,45,FALSE)</f>
        <v>122.79</v>
      </c>
      <c r="C8662" s="94"/>
      <c r="D8662" s="93">
        <f>VLOOKUP($J8653,ASBVs!$A$2:$AS$1041,44,FALSE)</f>
        <v>152.33000000000001</v>
      </c>
      <c r="E8662" s="94"/>
      <c r="F8662" s="92"/>
      <c r="G8662" s="34" t="s">
        <v>2671</v>
      </c>
      <c r="H8662" s="35" t="str">
        <f>VLOOKUP($J8653,ASBVs!$A$2:$AW$1041,48,FALSE)</f>
        <v>2</v>
      </c>
      <c r="I8662" s="34" t="s">
        <v>2672</v>
      </c>
      <c r="J8662" s="35">
        <f>VLOOKUP($J8653,ASBVs!$A$2:$AW$1041,49,FALSE)</f>
        <v>2</v>
      </c>
    </row>
    <row r="8663" spans="2:10" ht="12.6" customHeight="1" x14ac:dyDescent="0.3">
      <c r="B8663" s="36" t="s">
        <v>2696</v>
      </c>
      <c r="C8663" s="95" t="str">
        <f>VLOOKUP($J8653,ASBVs!$A$2:$E$1041,5,FALSE)</f>
        <v>Pen of 4 - Marbling</v>
      </c>
      <c r="D8663" s="96"/>
      <c r="E8663" s="97" t="s">
        <v>2697</v>
      </c>
      <c r="F8663" s="98"/>
      <c r="G8663" s="74"/>
      <c r="H8663" s="75"/>
      <c r="I8663" s="37" t="s">
        <v>2698</v>
      </c>
      <c r="J8663" s="38"/>
    </row>
    <row r="8665" spans="2:10" ht="12.6" customHeight="1" x14ac:dyDescent="0.3">
      <c r="B8665" s="76" t="s">
        <v>2692</v>
      </c>
      <c r="C8665" s="77"/>
      <c r="D8665" s="20" t="str">
        <f>VLOOKUP($J8665,ASBVs!$A$2:$B$1041,2,FALSE)</f>
        <v>224964</v>
      </c>
      <c r="E8665" s="21"/>
      <c r="F8665" s="22" t="str">
        <f>VLOOKUP($J8665,ASBVs!$A$2:$J$1041,10,FALSE)</f>
        <v>Twin</v>
      </c>
      <c r="G8665" s="78" t="str">
        <f>VLOOKUP($J8665,ASBVs!$A$2:$AX$1041,50,FALSE)</f>
        <v>«««««</v>
      </c>
      <c r="H8665" s="79"/>
      <c r="I8665" s="23" t="s">
        <v>2693</v>
      </c>
      <c r="J8665" s="24" t="s">
        <v>2297</v>
      </c>
    </row>
    <row r="8666" spans="2:10" ht="12.6" customHeight="1" x14ac:dyDescent="0.3">
      <c r="B8666" s="25" t="s">
        <v>2694</v>
      </c>
      <c r="C8666" s="80" t="str">
        <f>VLOOKUP($J8665,ASBVs!$A$2:$H$1041,8,FALSE)</f>
        <v>196104</v>
      </c>
      <c r="D8666" s="80"/>
      <c r="E8666" s="81"/>
      <c r="F8666" s="26" t="s">
        <v>2639</v>
      </c>
      <c r="G8666" s="82">
        <f>VLOOKUP($J8665,ASBVs!$A$2:$I$1041,9,FALSE)</f>
        <v>44714</v>
      </c>
      <c r="H8666" s="83"/>
      <c r="I8666" s="83"/>
      <c r="J8666" s="84"/>
    </row>
    <row r="8667" spans="2:10" ht="12.6" customHeight="1" x14ac:dyDescent="0.3">
      <c r="B8667" s="27" t="s">
        <v>0</v>
      </c>
      <c r="C8667" s="28" t="s">
        <v>1</v>
      </c>
      <c r="D8667" s="28" t="s">
        <v>2</v>
      </c>
      <c r="E8667" s="28" t="s">
        <v>3</v>
      </c>
      <c r="F8667" s="27" t="s">
        <v>4</v>
      </c>
      <c r="G8667" s="28" t="s">
        <v>1093</v>
      </c>
      <c r="H8667" s="28" t="s">
        <v>1092</v>
      </c>
      <c r="I8667" s="28" t="s">
        <v>5</v>
      </c>
      <c r="J8667" s="28" t="s">
        <v>2652</v>
      </c>
    </row>
    <row r="8668" spans="2:10" ht="12.6" customHeight="1" x14ac:dyDescent="0.3">
      <c r="B8668" s="29">
        <f>VLOOKUP($J8665,ASBVs!$A$2:$AP$1041,11,FALSE)</f>
        <v>0.47</v>
      </c>
      <c r="C8668" s="29">
        <f>VLOOKUP($J8665,ASBVs!$A$2:$AP$1041,13,FALSE)</f>
        <v>7.67</v>
      </c>
      <c r="D8668" s="29">
        <f>VLOOKUP($J8665,ASBVs!$A$2:$AP$1041,15,FALSE)</f>
        <v>12.97</v>
      </c>
      <c r="E8668" s="29">
        <f>VLOOKUP($J8665,ASBVs!$A$2:$AP$1041,17,FALSE)</f>
        <v>7.0000000000000007E-2</v>
      </c>
      <c r="F8668" s="29">
        <f>VLOOKUP($J8665,ASBVs!$A$2:$AP$1041,19,FALSE)</f>
        <v>1.57</v>
      </c>
      <c r="G8668" s="39">
        <f>VLOOKUP($J8665,ASBVs!$A$2:$AP$1041,41,FALSE)</f>
        <v>0.47</v>
      </c>
      <c r="H8668" s="39">
        <f>VLOOKUP($J8665,ASBVs!$A$2:$AP$1041,39,FALSE)</f>
        <v>0.18</v>
      </c>
      <c r="I8668" s="29">
        <f>VLOOKUP($J8665,ASBVs!$A$2:$AP$1041,21,FALSE)</f>
        <v>-0.11</v>
      </c>
      <c r="J8668" s="39">
        <f>VLOOKUP($J8665,ASBVs!$A$2:$AP$1041,31,FALSE)</f>
        <v>0.32</v>
      </c>
    </row>
    <row r="8669" spans="2:10" ht="12.6" customHeight="1" x14ac:dyDescent="0.3">
      <c r="B8669" s="29">
        <f>VLOOKUP($J8665,ASBVs!$A$2:$AP$1041,12,FALSE)</f>
        <v>68</v>
      </c>
      <c r="C8669" s="29">
        <f>VLOOKUP($J8665,ASBVs!$A$2:$AP$1041,14,FALSE)</f>
        <v>72</v>
      </c>
      <c r="D8669" s="29">
        <f>VLOOKUP($J8665,ASBVs!$A$2:$AP$1041,16,FALSE)</f>
        <v>64</v>
      </c>
      <c r="E8669" s="29">
        <f>VLOOKUP($J8665,ASBVs!$A$2:$AP$1041,18,FALSE)</f>
        <v>69</v>
      </c>
      <c r="F8669" s="29">
        <f>VLOOKUP($J8665,ASBVs!$A$2:$AP$1041,20,FALSE)</f>
        <v>69</v>
      </c>
      <c r="G8669" s="29">
        <f>VLOOKUP($J8665,ASBVs!$A$2:$AP$1041,42,FALSE)</f>
        <v>63</v>
      </c>
      <c r="H8669" s="29">
        <f>VLOOKUP($J8665,ASBVs!$A$2:$AP$1041,40,FALSE)</f>
        <v>53</v>
      </c>
      <c r="I8669" s="29">
        <f>VLOOKUP($J8665,ASBVs!$A$2:$AP$1041,22,FALSE)</f>
        <v>64</v>
      </c>
      <c r="J8669" s="29">
        <f>VLOOKUP($J8665,ASBVs!$A$2:$AP$1041,32,FALSE)</f>
        <v>61</v>
      </c>
    </row>
    <row r="8670" spans="2:10" ht="12.6" customHeight="1" x14ac:dyDescent="0.3">
      <c r="B8670" s="31" t="s">
        <v>1089</v>
      </c>
      <c r="C8670" s="27" t="s">
        <v>1090</v>
      </c>
      <c r="D8670" s="27" t="s">
        <v>1091</v>
      </c>
      <c r="E8670" s="27" t="s">
        <v>8</v>
      </c>
      <c r="F8670" s="27" t="s">
        <v>6</v>
      </c>
      <c r="G8670" s="27" t="s">
        <v>7</v>
      </c>
      <c r="H8670" s="27" t="s">
        <v>2638</v>
      </c>
      <c r="I8670" s="85" t="s">
        <v>2700</v>
      </c>
      <c r="J8670" s="86"/>
    </row>
    <row r="8671" spans="2:10" ht="12.6" customHeight="1" x14ac:dyDescent="0.3">
      <c r="B8671" s="30">
        <f>VLOOKUP($J8665,ASBVs!$A$2:$AP$1041,33,FALSE)</f>
        <v>0.01</v>
      </c>
      <c r="C8671" s="30">
        <f>VLOOKUP($J8665,ASBVs!$A$2:$AP$1041,35,FALSE)</f>
        <v>0.22</v>
      </c>
      <c r="D8671" s="30">
        <f>VLOOKUP($J8665,ASBVs!$A$2:$AP$1041,37,FALSE)</f>
        <v>0.01</v>
      </c>
      <c r="E8671" s="32">
        <f>VLOOKUP($J8665,ASBVs!$A$2:$AP$1041,29,FALSE)</f>
        <v>4.1100000000000003</v>
      </c>
      <c r="F8671" s="32">
        <f>VLOOKUP($J8665,ASBVs!$A$2:$AP$1041,23,FALSE)</f>
        <v>-0.03</v>
      </c>
      <c r="G8671" s="32">
        <f>VLOOKUP($J8665,ASBVs!$A$2:$AP$1041,25,FALSE)</f>
        <v>4.46</v>
      </c>
      <c r="H8671" s="32">
        <f>VLOOKUP($J8665,ASBVs!$A$2:$AP$1041,27,FALSE)</f>
        <v>1.63</v>
      </c>
      <c r="I8671" s="86"/>
      <c r="J8671" s="86"/>
    </row>
    <row r="8672" spans="2:10" ht="12.6" customHeight="1" x14ac:dyDescent="0.3">
      <c r="B8672" s="33">
        <f>VLOOKUP($J8665,ASBVs!$A$2:$AP$1041,34,FALSE)</f>
        <v>48</v>
      </c>
      <c r="C8672" s="33">
        <f>VLOOKUP($J8665,ASBVs!$A$2:$AP$1041,36,FALSE)</f>
        <v>56</v>
      </c>
      <c r="D8672" s="33">
        <f>VLOOKUP($J8665,ASBVs!$A$2:$AP$1041,38,FALSE)</f>
        <v>42</v>
      </c>
      <c r="E8672" s="33">
        <f>VLOOKUP($J8665,ASBVs!$A$2:$AP$1041,30,FALSE)</f>
        <v>63</v>
      </c>
      <c r="F8672" s="33">
        <f>VLOOKUP($J8665,ASBVs!$A$2:$AP$1041,24,FALSE)</f>
        <v>53</v>
      </c>
      <c r="G8672" s="33">
        <f>VLOOKUP($J8665,ASBVs!$A$2:$AP$1041,26,FALSE)</f>
        <v>53</v>
      </c>
      <c r="H8672" s="33">
        <f>VLOOKUP($J8665,ASBVs!$A$2:$AP$1041,28,FALSE)</f>
        <v>56</v>
      </c>
      <c r="I8672" s="99">
        <f>VLOOKUP($J8665,ASBVs!$A$2:$AQ$1041,43,FALSE)</f>
        <v>7.56</v>
      </c>
      <c r="J8672" s="79"/>
    </row>
    <row r="8673" spans="2:10" ht="12.6" customHeight="1" x14ac:dyDescent="0.3">
      <c r="B8673" s="87" t="s">
        <v>2695</v>
      </c>
      <c r="C8673" s="88"/>
      <c r="D8673" s="89" t="s">
        <v>2699</v>
      </c>
      <c r="E8673" s="90"/>
      <c r="F8673" s="91" t="str">
        <f>VLOOKUP($J8665,ASBVs!$A$2:$F$1041,6,FALSE)</f>
        <v xml:space="preserve"> </v>
      </c>
      <c r="G8673" s="34" t="s">
        <v>2669</v>
      </c>
      <c r="H8673" s="35" t="str">
        <f>VLOOKUP($J8665,ASBVs!$A$2:$AU$1041,46,FALSE)</f>
        <v>3</v>
      </c>
      <c r="I8673" s="34" t="s">
        <v>2670</v>
      </c>
      <c r="J8673" s="35" t="str">
        <f>VLOOKUP($J8665,ASBVs!$A$2:$AU$1041,47,FALSE)</f>
        <v>1</v>
      </c>
    </row>
    <row r="8674" spans="2:10" ht="12.6" customHeight="1" x14ac:dyDescent="0.3">
      <c r="B8674" s="93">
        <f>VLOOKUP($J8665,ASBVs!$A$2:$AS$1041,45,FALSE)</f>
        <v>121.93</v>
      </c>
      <c r="C8674" s="94"/>
      <c r="D8674" s="93">
        <f>VLOOKUP($J8665,ASBVs!$A$2:$AS$1041,44,FALSE)</f>
        <v>153.1</v>
      </c>
      <c r="E8674" s="94"/>
      <c r="F8674" s="92"/>
      <c r="G8674" s="34" t="s">
        <v>2671</v>
      </c>
      <c r="H8674" s="35" t="str">
        <f>VLOOKUP($J8665,ASBVs!$A$2:$AW$1041,48,FALSE)</f>
        <v>2</v>
      </c>
      <c r="I8674" s="34" t="s">
        <v>2672</v>
      </c>
      <c r="J8674" s="35">
        <f>VLOOKUP($J8665,ASBVs!$A$2:$AW$1041,49,FALSE)</f>
        <v>3</v>
      </c>
    </row>
    <row r="8675" spans="2:10" ht="12.6" customHeight="1" x14ac:dyDescent="0.3">
      <c r="B8675" s="36" t="s">
        <v>2696</v>
      </c>
      <c r="C8675" s="95" t="str">
        <f>VLOOKUP($J8665,ASBVs!$A$2:$E$1041,5,FALSE)</f>
        <v>Pen of 4 - Marbling</v>
      </c>
      <c r="D8675" s="96"/>
      <c r="E8675" s="97" t="s">
        <v>2697</v>
      </c>
      <c r="F8675" s="98"/>
      <c r="G8675" s="74"/>
      <c r="H8675" s="75"/>
      <c r="I8675" s="37" t="s">
        <v>2698</v>
      </c>
      <c r="J8675" s="38"/>
    </row>
    <row r="8677" spans="2:10" ht="12.6" customHeight="1" x14ac:dyDescent="0.3">
      <c r="B8677" s="76" t="s">
        <v>2692</v>
      </c>
      <c r="C8677" s="77"/>
      <c r="D8677" s="20" t="str">
        <f>VLOOKUP($J8677,ASBVs!$A$2:$B$1041,2,FALSE)</f>
        <v>225248</v>
      </c>
      <c r="E8677" s="21"/>
      <c r="F8677" s="22" t="str">
        <f>VLOOKUP($J8677,ASBVs!$A$2:$J$1041,10,FALSE)</f>
        <v>Twin</v>
      </c>
      <c r="G8677" s="78" t="str">
        <f>VLOOKUP($J8677,ASBVs!$A$2:$AX$1041,50,FALSE)</f>
        <v>«««««</v>
      </c>
      <c r="H8677" s="79"/>
      <c r="I8677" s="23" t="s">
        <v>2693</v>
      </c>
      <c r="J8677" s="24" t="s">
        <v>2298</v>
      </c>
    </row>
    <row r="8678" spans="2:10" ht="12.6" customHeight="1" x14ac:dyDescent="0.3">
      <c r="B8678" s="25" t="s">
        <v>2694</v>
      </c>
      <c r="C8678" s="80" t="str">
        <f>VLOOKUP($J8677,ASBVs!$A$2:$H$1041,8,FALSE)</f>
        <v>196104</v>
      </c>
      <c r="D8678" s="80"/>
      <c r="E8678" s="81"/>
      <c r="F8678" s="26" t="s">
        <v>2639</v>
      </c>
      <c r="G8678" s="82">
        <f>VLOOKUP($J8677,ASBVs!$A$2:$I$1041,9,FALSE)</f>
        <v>44719</v>
      </c>
      <c r="H8678" s="83"/>
      <c r="I8678" s="83"/>
      <c r="J8678" s="84"/>
    </row>
    <row r="8679" spans="2:10" ht="12.6" customHeight="1" x14ac:dyDescent="0.3">
      <c r="B8679" s="27" t="s">
        <v>0</v>
      </c>
      <c r="C8679" s="28" t="s">
        <v>1</v>
      </c>
      <c r="D8679" s="28" t="s">
        <v>2</v>
      </c>
      <c r="E8679" s="28" t="s">
        <v>3</v>
      </c>
      <c r="F8679" s="27" t="s">
        <v>4</v>
      </c>
      <c r="G8679" s="28" t="s">
        <v>1093</v>
      </c>
      <c r="H8679" s="28" t="s">
        <v>1092</v>
      </c>
      <c r="I8679" s="28" t="s">
        <v>5</v>
      </c>
      <c r="J8679" s="28" t="s">
        <v>2652</v>
      </c>
    </row>
    <row r="8680" spans="2:10" ht="12.6" customHeight="1" x14ac:dyDescent="0.3">
      <c r="B8680" s="29">
        <f>VLOOKUP($J8677,ASBVs!$A$2:$AP$1041,11,FALSE)</f>
        <v>0.56999999999999995</v>
      </c>
      <c r="C8680" s="29">
        <f>VLOOKUP($J8677,ASBVs!$A$2:$AP$1041,13,FALSE)</f>
        <v>8.34</v>
      </c>
      <c r="D8680" s="29">
        <f>VLOOKUP($J8677,ASBVs!$A$2:$AP$1041,15,FALSE)</f>
        <v>14.05</v>
      </c>
      <c r="E8680" s="29">
        <f>VLOOKUP($J8677,ASBVs!$A$2:$AP$1041,17,FALSE)</f>
        <v>0.05</v>
      </c>
      <c r="F8680" s="29">
        <f>VLOOKUP($J8677,ASBVs!$A$2:$AP$1041,19,FALSE)</f>
        <v>1.6</v>
      </c>
      <c r="G8680" s="39">
        <f>VLOOKUP($J8677,ASBVs!$A$2:$AP$1041,41,FALSE)</f>
        <v>0.47</v>
      </c>
      <c r="H8680" s="39">
        <f>VLOOKUP($J8677,ASBVs!$A$2:$AP$1041,39,FALSE)</f>
        <v>0.19</v>
      </c>
      <c r="I8680" s="29">
        <f>VLOOKUP($J8677,ASBVs!$A$2:$AP$1041,21,FALSE)</f>
        <v>0.13</v>
      </c>
      <c r="J8680" s="39">
        <f>VLOOKUP($J8677,ASBVs!$A$2:$AP$1041,31,FALSE)</f>
        <v>0.31</v>
      </c>
    </row>
    <row r="8681" spans="2:10" ht="12.6" customHeight="1" x14ac:dyDescent="0.3">
      <c r="B8681" s="29">
        <f>VLOOKUP($J8677,ASBVs!$A$2:$AP$1041,12,FALSE)</f>
        <v>67</v>
      </c>
      <c r="C8681" s="29">
        <f>VLOOKUP($J8677,ASBVs!$A$2:$AP$1041,14,FALSE)</f>
        <v>71</v>
      </c>
      <c r="D8681" s="29">
        <f>VLOOKUP($J8677,ASBVs!$A$2:$AP$1041,16,FALSE)</f>
        <v>64</v>
      </c>
      <c r="E8681" s="29">
        <f>VLOOKUP($J8677,ASBVs!$A$2:$AP$1041,18,FALSE)</f>
        <v>67</v>
      </c>
      <c r="F8681" s="29">
        <f>VLOOKUP($J8677,ASBVs!$A$2:$AP$1041,20,FALSE)</f>
        <v>67</v>
      </c>
      <c r="G8681" s="29">
        <f>VLOOKUP($J8677,ASBVs!$A$2:$AP$1041,42,FALSE)</f>
        <v>61</v>
      </c>
      <c r="H8681" s="29">
        <f>VLOOKUP($J8677,ASBVs!$A$2:$AP$1041,40,FALSE)</f>
        <v>50</v>
      </c>
      <c r="I8681" s="29">
        <f>VLOOKUP($J8677,ASBVs!$A$2:$AP$1041,22,FALSE)</f>
        <v>62</v>
      </c>
      <c r="J8681" s="29">
        <f>VLOOKUP($J8677,ASBVs!$A$2:$AP$1041,32,FALSE)</f>
        <v>59</v>
      </c>
    </row>
    <row r="8682" spans="2:10" ht="12.6" customHeight="1" x14ac:dyDescent="0.3">
      <c r="B8682" s="31" t="s">
        <v>1089</v>
      </c>
      <c r="C8682" s="27" t="s">
        <v>1090</v>
      </c>
      <c r="D8682" s="27" t="s">
        <v>1091</v>
      </c>
      <c r="E8682" s="27" t="s">
        <v>8</v>
      </c>
      <c r="F8682" s="27" t="s">
        <v>6</v>
      </c>
      <c r="G8682" s="27" t="s">
        <v>7</v>
      </c>
      <c r="H8682" s="27" t="s">
        <v>2638</v>
      </c>
      <c r="I8682" s="85" t="s">
        <v>2700</v>
      </c>
      <c r="J8682" s="86"/>
    </row>
    <row r="8683" spans="2:10" ht="12.6" customHeight="1" x14ac:dyDescent="0.3">
      <c r="B8683" s="30">
        <f>VLOOKUP($J8677,ASBVs!$A$2:$AP$1041,33,FALSE)</f>
        <v>0.01</v>
      </c>
      <c r="C8683" s="30">
        <f>VLOOKUP($J8677,ASBVs!$A$2:$AP$1041,35,FALSE)</f>
        <v>0.2</v>
      </c>
      <c r="D8683" s="30">
        <f>VLOOKUP($J8677,ASBVs!$A$2:$AP$1041,37,FALSE)</f>
        <v>0.01</v>
      </c>
      <c r="E8683" s="32">
        <f>VLOOKUP($J8677,ASBVs!$A$2:$AP$1041,29,FALSE)</f>
        <v>4.34</v>
      </c>
      <c r="F8683" s="32">
        <f>VLOOKUP($J8677,ASBVs!$A$2:$AP$1041,23,FALSE)</f>
        <v>-0.08</v>
      </c>
      <c r="G8683" s="32">
        <f>VLOOKUP($J8677,ASBVs!$A$2:$AP$1041,25,FALSE)</f>
        <v>4.59</v>
      </c>
      <c r="H8683" s="32">
        <f>VLOOKUP($J8677,ASBVs!$A$2:$AP$1041,27,FALSE)</f>
        <v>1.73</v>
      </c>
      <c r="I8683" s="86"/>
      <c r="J8683" s="86"/>
    </row>
    <row r="8684" spans="2:10" ht="12.6" customHeight="1" x14ac:dyDescent="0.3">
      <c r="B8684" s="33">
        <f>VLOOKUP($J8677,ASBVs!$A$2:$AP$1041,34,FALSE)</f>
        <v>44</v>
      </c>
      <c r="C8684" s="33">
        <f>VLOOKUP($J8677,ASBVs!$A$2:$AP$1041,36,FALSE)</f>
        <v>54</v>
      </c>
      <c r="D8684" s="33">
        <f>VLOOKUP($J8677,ASBVs!$A$2:$AP$1041,38,FALSE)</f>
        <v>38</v>
      </c>
      <c r="E8684" s="33">
        <f>VLOOKUP($J8677,ASBVs!$A$2:$AP$1041,30,FALSE)</f>
        <v>62</v>
      </c>
      <c r="F8684" s="33">
        <f>VLOOKUP($J8677,ASBVs!$A$2:$AP$1041,24,FALSE)</f>
        <v>52</v>
      </c>
      <c r="G8684" s="33">
        <f>VLOOKUP($J8677,ASBVs!$A$2:$AP$1041,26,FALSE)</f>
        <v>52</v>
      </c>
      <c r="H8684" s="33">
        <f>VLOOKUP($J8677,ASBVs!$A$2:$AP$1041,28,FALSE)</f>
        <v>54</v>
      </c>
      <c r="I8684" s="99">
        <f>VLOOKUP($J8677,ASBVs!$A$2:$AQ$1041,43,FALSE)</f>
        <v>8.4700000000000006</v>
      </c>
      <c r="J8684" s="79"/>
    </row>
    <row r="8685" spans="2:10" ht="12.6" customHeight="1" x14ac:dyDescent="0.3">
      <c r="B8685" s="87" t="s">
        <v>2695</v>
      </c>
      <c r="C8685" s="88"/>
      <c r="D8685" s="89" t="s">
        <v>2699</v>
      </c>
      <c r="E8685" s="90"/>
      <c r="F8685" s="91" t="str">
        <f>VLOOKUP($J8677,ASBVs!$A$2:$F$1041,6,FALSE)</f>
        <v xml:space="preserve"> </v>
      </c>
      <c r="G8685" s="34" t="s">
        <v>2669</v>
      </c>
      <c r="H8685" s="35" t="str">
        <f>VLOOKUP($J8677,ASBVs!$A$2:$AU$1041,46,FALSE)</f>
        <v>2</v>
      </c>
      <c r="I8685" s="34" t="s">
        <v>2670</v>
      </c>
      <c r="J8685" s="35" t="str">
        <f>VLOOKUP($J8677,ASBVs!$A$2:$AU$1041,47,FALSE)</f>
        <v>1</v>
      </c>
    </row>
    <row r="8686" spans="2:10" ht="12.6" customHeight="1" x14ac:dyDescent="0.3">
      <c r="B8686" s="93">
        <f>VLOOKUP($J8677,ASBVs!$A$2:$AS$1041,45,FALSE)</f>
        <v>123.22</v>
      </c>
      <c r="C8686" s="94"/>
      <c r="D8686" s="93">
        <f>VLOOKUP($J8677,ASBVs!$A$2:$AS$1041,44,FALSE)</f>
        <v>156.63</v>
      </c>
      <c r="E8686" s="94"/>
      <c r="F8686" s="92"/>
      <c r="G8686" s="34" t="s">
        <v>2671</v>
      </c>
      <c r="H8686" s="35" t="str">
        <f>VLOOKUP($J8677,ASBVs!$A$2:$AW$1041,48,FALSE)</f>
        <v>2</v>
      </c>
      <c r="I8686" s="34" t="s">
        <v>2672</v>
      </c>
      <c r="J8686" s="35">
        <f>VLOOKUP($J8677,ASBVs!$A$2:$AW$1041,49,FALSE)</f>
        <v>3</v>
      </c>
    </row>
    <row r="8687" spans="2:10" ht="12.6" customHeight="1" x14ac:dyDescent="0.3">
      <c r="B8687" s="36" t="s">
        <v>2696</v>
      </c>
      <c r="C8687" s="95" t="str">
        <f>VLOOKUP($J8677,ASBVs!$A$2:$E$1041,5,FALSE)</f>
        <v>Pen of 4 - Marbling</v>
      </c>
      <c r="D8687" s="96"/>
      <c r="E8687" s="97" t="s">
        <v>2697</v>
      </c>
      <c r="F8687" s="98"/>
      <c r="G8687" s="74"/>
      <c r="H8687" s="75"/>
      <c r="I8687" s="37" t="s">
        <v>2698</v>
      </c>
      <c r="J8687" s="38"/>
    </row>
    <row r="8689" spans="2:10" ht="12.6" customHeight="1" x14ac:dyDescent="0.3">
      <c r="B8689" s="76" t="s">
        <v>2692</v>
      </c>
      <c r="C8689" s="77"/>
      <c r="D8689" s="20" t="str">
        <f>VLOOKUP($J8689,ASBVs!$A$2:$B$1041,2,FALSE)</f>
        <v>224149</v>
      </c>
      <c r="E8689" s="21"/>
      <c r="F8689" s="22" t="str">
        <f>VLOOKUP($J8689,ASBVs!$A$2:$J$1041,10,FALSE)</f>
        <v>Twin</v>
      </c>
      <c r="G8689" s="78" t="str">
        <f>VLOOKUP($J8689,ASBVs!$A$2:$AX$1041,50,FALSE)</f>
        <v>«««««</v>
      </c>
      <c r="H8689" s="79"/>
      <c r="I8689" s="23" t="s">
        <v>2693</v>
      </c>
      <c r="J8689" s="24" t="s">
        <v>2299</v>
      </c>
    </row>
    <row r="8690" spans="2:10" ht="12.6" customHeight="1" x14ac:dyDescent="0.3">
      <c r="B8690" s="25" t="s">
        <v>2694</v>
      </c>
      <c r="C8690" s="80" t="str">
        <f>VLOOKUP($J8689,ASBVs!$A$2:$H$1041,8,FALSE)</f>
        <v>206625</v>
      </c>
      <c r="D8690" s="80"/>
      <c r="E8690" s="81"/>
      <c r="F8690" s="26" t="s">
        <v>2639</v>
      </c>
      <c r="G8690" s="82">
        <f>VLOOKUP($J8689,ASBVs!$A$2:$I$1041,9,FALSE)</f>
        <v>44708</v>
      </c>
      <c r="H8690" s="83"/>
      <c r="I8690" s="83"/>
      <c r="J8690" s="84"/>
    </row>
    <row r="8691" spans="2:10" ht="12.6" customHeight="1" x14ac:dyDescent="0.3">
      <c r="B8691" s="27" t="s">
        <v>0</v>
      </c>
      <c r="C8691" s="28" t="s">
        <v>1</v>
      </c>
      <c r="D8691" s="28" t="s">
        <v>2</v>
      </c>
      <c r="E8691" s="28" t="s">
        <v>3</v>
      </c>
      <c r="F8691" s="27" t="s">
        <v>4</v>
      </c>
      <c r="G8691" s="28" t="s">
        <v>1093</v>
      </c>
      <c r="H8691" s="28" t="s">
        <v>1092</v>
      </c>
      <c r="I8691" s="28" t="s">
        <v>5</v>
      </c>
      <c r="J8691" s="28" t="s">
        <v>2652</v>
      </c>
    </row>
    <row r="8692" spans="2:10" ht="12.6" customHeight="1" x14ac:dyDescent="0.3">
      <c r="B8692" s="29">
        <f>VLOOKUP($J8689,ASBVs!$A$2:$AP$1041,11,FALSE)</f>
        <v>0.55000000000000004</v>
      </c>
      <c r="C8692" s="29">
        <f>VLOOKUP($J8689,ASBVs!$A$2:$AP$1041,13,FALSE)</f>
        <v>8.76</v>
      </c>
      <c r="D8692" s="29">
        <f>VLOOKUP($J8689,ASBVs!$A$2:$AP$1041,15,FALSE)</f>
        <v>15.16</v>
      </c>
      <c r="E8692" s="29">
        <f>VLOOKUP($J8689,ASBVs!$A$2:$AP$1041,17,FALSE)</f>
        <v>-0.06</v>
      </c>
      <c r="F8692" s="29">
        <f>VLOOKUP($J8689,ASBVs!$A$2:$AP$1041,19,FALSE)</f>
        <v>1.05</v>
      </c>
      <c r="G8692" s="39">
        <f>VLOOKUP($J8689,ASBVs!$A$2:$AP$1041,41,FALSE)</f>
        <v>0.36</v>
      </c>
      <c r="H8692" s="39">
        <f>VLOOKUP($J8689,ASBVs!$A$2:$AP$1041,39,FALSE)</f>
        <v>0.22</v>
      </c>
      <c r="I8692" s="29">
        <f>VLOOKUP($J8689,ASBVs!$A$2:$AP$1041,21,FALSE)</f>
        <v>-0.44</v>
      </c>
      <c r="J8692" s="39">
        <f>VLOOKUP($J8689,ASBVs!$A$2:$AP$1041,31,FALSE)</f>
        <v>0.24</v>
      </c>
    </row>
    <row r="8693" spans="2:10" ht="12.6" customHeight="1" x14ac:dyDescent="0.3">
      <c r="B8693" s="29">
        <f>VLOOKUP($J8689,ASBVs!$A$2:$AP$1041,12,FALSE)</f>
        <v>66</v>
      </c>
      <c r="C8693" s="29">
        <f>VLOOKUP($J8689,ASBVs!$A$2:$AP$1041,14,FALSE)</f>
        <v>70</v>
      </c>
      <c r="D8693" s="29">
        <f>VLOOKUP($J8689,ASBVs!$A$2:$AP$1041,16,FALSE)</f>
        <v>59</v>
      </c>
      <c r="E8693" s="29">
        <f>VLOOKUP($J8689,ASBVs!$A$2:$AP$1041,18,FALSE)</f>
        <v>66</v>
      </c>
      <c r="F8693" s="29">
        <f>VLOOKUP($J8689,ASBVs!$A$2:$AP$1041,20,FALSE)</f>
        <v>66</v>
      </c>
      <c r="G8693" s="29">
        <f>VLOOKUP($J8689,ASBVs!$A$2:$AP$1041,42,FALSE)</f>
        <v>56</v>
      </c>
      <c r="H8693" s="29">
        <f>VLOOKUP($J8689,ASBVs!$A$2:$AP$1041,40,FALSE)</f>
        <v>47</v>
      </c>
      <c r="I8693" s="29">
        <f>VLOOKUP($J8689,ASBVs!$A$2:$AP$1041,22,FALSE)</f>
        <v>57</v>
      </c>
      <c r="J8693" s="29">
        <f>VLOOKUP($J8689,ASBVs!$A$2:$AP$1041,32,FALSE)</f>
        <v>54</v>
      </c>
    </row>
    <row r="8694" spans="2:10" ht="12.6" customHeight="1" x14ac:dyDescent="0.3">
      <c r="B8694" s="31" t="s">
        <v>1089</v>
      </c>
      <c r="C8694" s="27" t="s">
        <v>1090</v>
      </c>
      <c r="D8694" s="27" t="s">
        <v>1091</v>
      </c>
      <c r="E8694" s="27" t="s">
        <v>8</v>
      </c>
      <c r="F8694" s="27" t="s">
        <v>6</v>
      </c>
      <c r="G8694" s="27" t="s">
        <v>7</v>
      </c>
      <c r="H8694" s="27" t="s">
        <v>2638</v>
      </c>
      <c r="I8694" s="85" t="s">
        <v>2700</v>
      </c>
      <c r="J8694" s="86"/>
    </row>
    <row r="8695" spans="2:10" ht="12.6" customHeight="1" x14ac:dyDescent="0.3">
      <c r="B8695" s="30">
        <f>VLOOKUP($J8689,ASBVs!$A$2:$AP$1041,33,FALSE)</f>
        <v>0.03</v>
      </c>
      <c r="C8695" s="30">
        <f>VLOOKUP($J8689,ASBVs!$A$2:$AP$1041,35,FALSE)</f>
        <v>0.23</v>
      </c>
      <c r="D8695" s="30">
        <f>VLOOKUP($J8689,ASBVs!$A$2:$AP$1041,37,FALSE)</f>
        <v>0.01</v>
      </c>
      <c r="E8695" s="32">
        <f>VLOOKUP($J8689,ASBVs!$A$2:$AP$1041,29,FALSE)</f>
        <v>4.22</v>
      </c>
      <c r="F8695" s="32">
        <f>VLOOKUP($J8689,ASBVs!$A$2:$AP$1041,23,FALSE)</f>
        <v>-0.08</v>
      </c>
      <c r="G8695" s="32">
        <f>VLOOKUP($J8689,ASBVs!$A$2:$AP$1041,25,FALSE)</f>
        <v>4.74</v>
      </c>
      <c r="H8695" s="32">
        <f>VLOOKUP($J8689,ASBVs!$A$2:$AP$1041,27,FALSE)</f>
        <v>1.27</v>
      </c>
      <c r="I8695" s="86"/>
      <c r="J8695" s="86"/>
    </row>
    <row r="8696" spans="2:10" ht="12.6" customHeight="1" x14ac:dyDescent="0.3">
      <c r="B8696" s="33">
        <f>VLOOKUP($J8689,ASBVs!$A$2:$AP$1041,34,FALSE)</f>
        <v>41</v>
      </c>
      <c r="C8696" s="33">
        <f>VLOOKUP($J8689,ASBVs!$A$2:$AP$1041,36,FALSE)</f>
        <v>50</v>
      </c>
      <c r="D8696" s="33">
        <f>VLOOKUP($J8689,ASBVs!$A$2:$AP$1041,38,FALSE)</f>
        <v>34</v>
      </c>
      <c r="E8696" s="33">
        <f>VLOOKUP($J8689,ASBVs!$A$2:$AP$1041,30,FALSE)</f>
        <v>60</v>
      </c>
      <c r="F8696" s="33">
        <f>VLOOKUP($J8689,ASBVs!$A$2:$AP$1041,24,FALSE)</f>
        <v>47</v>
      </c>
      <c r="G8696" s="33">
        <f>VLOOKUP($J8689,ASBVs!$A$2:$AP$1041,26,FALSE)</f>
        <v>47</v>
      </c>
      <c r="H8696" s="33">
        <f>VLOOKUP($J8689,ASBVs!$A$2:$AP$1041,28,FALSE)</f>
        <v>51</v>
      </c>
      <c r="I8696" s="99">
        <f>VLOOKUP($J8689,ASBVs!$A$2:$AQ$1041,43,FALSE)</f>
        <v>8.32</v>
      </c>
      <c r="J8696" s="79"/>
    </row>
    <row r="8697" spans="2:10" ht="12.6" customHeight="1" x14ac:dyDescent="0.3">
      <c r="B8697" s="87" t="s">
        <v>2695</v>
      </c>
      <c r="C8697" s="88"/>
      <c r="D8697" s="89" t="s">
        <v>2699</v>
      </c>
      <c r="E8697" s="90"/>
      <c r="F8697" s="91" t="str">
        <f>VLOOKUP($J8689,ASBVs!$A$2:$F$1041,6,FALSE)</f>
        <v xml:space="preserve"> </v>
      </c>
      <c r="G8697" s="34" t="s">
        <v>2669</v>
      </c>
      <c r="H8697" s="35" t="str">
        <f>VLOOKUP($J8689,ASBVs!$A$2:$AU$1041,46,FALSE)</f>
        <v>1</v>
      </c>
      <c r="I8697" s="34" t="s">
        <v>2670</v>
      </c>
      <c r="J8697" s="35" t="str">
        <f>VLOOKUP($J8689,ASBVs!$A$2:$AU$1041,47,FALSE)</f>
        <v>1</v>
      </c>
    </row>
    <row r="8698" spans="2:10" ht="12.6" customHeight="1" x14ac:dyDescent="0.3">
      <c r="B8698" s="93">
        <f>VLOOKUP($J8689,ASBVs!$A$2:$AS$1041,45,FALSE)</f>
        <v>121.93</v>
      </c>
      <c r="C8698" s="94"/>
      <c r="D8698" s="93">
        <f>VLOOKUP($J8689,ASBVs!$A$2:$AS$1041,44,FALSE)</f>
        <v>149.61000000000001</v>
      </c>
      <c r="E8698" s="94"/>
      <c r="F8698" s="92"/>
      <c r="G8698" s="34" t="s">
        <v>2671</v>
      </c>
      <c r="H8698" s="35" t="str">
        <f>VLOOKUP($J8689,ASBVs!$A$2:$AW$1041,48,FALSE)</f>
        <v>2</v>
      </c>
      <c r="I8698" s="34" t="s">
        <v>2672</v>
      </c>
      <c r="J8698" s="35">
        <f>VLOOKUP($J8689,ASBVs!$A$2:$AW$1041,49,FALSE)</f>
        <v>4</v>
      </c>
    </row>
    <row r="8699" spans="2:10" ht="12.6" customHeight="1" x14ac:dyDescent="0.3">
      <c r="B8699" s="36" t="s">
        <v>2696</v>
      </c>
      <c r="C8699" s="95" t="str">
        <f>VLOOKUP($J8689,ASBVs!$A$2:$E$1041,5,FALSE)</f>
        <v>Pen of 4 - Marbling</v>
      </c>
      <c r="D8699" s="96"/>
      <c r="E8699" s="97" t="s">
        <v>2697</v>
      </c>
      <c r="F8699" s="98"/>
      <c r="G8699" s="74"/>
      <c r="H8699" s="75"/>
      <c r="I8699" s="37" t="s">
        <v>2698</v>
      </c>
      <c r="J8699" s="38"/>
    </row>
    <row r="8701" spans="2:10" ht="12.6" customHeight="1" x14ac:dyDescent="0.3">
      <c r="B8701" s="76" t="s">
        <v>2692</v>
      </c>
      <c r="C8701" s="77"/>
      <c r="D8701" s="20" t="str">
        <f>VLOOKUP($J8701,ASBVs!$A$2:$B$1041,2,FALSE)</f>
        <v>223477</v>
      </c>
      <c r="E8701" s="21"/>
      <c r="F8701" s="22" t="str">
        <f>VLOOKUP($J8701,ASBVs!$A$2:$J$1041,10,FALSE)</f>
        <v>Twin</v>
      </c>
      <c r="G8701" s="78" t="str">
        <f>VLOOKUP($J8701,ASBVs!$A$2:$AX$1041,50,FALSE)</f>
        <v>«««««</v>
      </c>
      <c r="H8701" s="79"/>
      <c r="I8701" s="23" t="s">
        <v>2693</v>
      </c>
      <c r="J8701" s="24" t="s">
        <v>2300</v>
      </c>
    </row>
    <row r="8702" spans="2:10" ht="12.6" customHeight="1" x14ac:dyDescent="0.3">
      <c r="B8702" s="25" t="s">
        <v>2694</v>
      </c>
      <c r="C8702" s="80" t="str">
        <f>VLOOKUP($J8701,ASBVs!$A$2:$H$1041,8,FALSE)</f>
        <v>206625</v>
      </c>
      <c r="D8702" s="80"/>
      <c r="E8702" s="81"/>
      <c r="F8702" s="26" t="s">
        <v>2639</v>
      </c>
      <c r="G8702" s="82">
        <f>VLOOKUP($J8701,ASBVs!$A$2:$I$1041,9,FALSE)</f>
        <v>44698</v>
      </c>
      <c r="H8702" s="83"/>
      <c r="I8702" s="83"/>
      <c r="J8702" s="84"/>
    </row>
    <row r="8703" spans="2:10" ht="12.6" customHeight="1" x14ac:dyDescent="0.3">
      <c r="B8703" s="27" t="s">
        <v>0</v>
      </c>
      <c r="C8703" s="28" t="s">
        <v>1</v>
      </c>
      <c r="D8703" s="28" t="s">
        <v>2</v>
      </c>
      <c r="E8703" s="28" t="s">
        <v>3</v>
      </c>
      <c r="F8703" s="27" t="s">
        <v>4</v>
      </c>
      <c r="G8703" s="28" t="s">
        <v>1093</v>
      </c>
      <c r="H8703" s="28" t="s">
        <v>1092</v>
      </c>
      <c r="I8703" s="28" t="s">
        <v>5</v>
      </c>
      <c r="J8703" s="28" t="s">
        <v>2652</v>
      </c>
    </row>
    <row r="8704" spans="2:10" ht="12.6" customHeight="1" x14ac:dyDescent="0.3">
      <c r="B8704" s="29">
        <f>VLOOKUP($J8701,ASBVs!$A$2:$AP$1041,11,FALSE)</f>
        <v>0.41</v>
      </c>
      <c r="C8704" s="29">
        <f>VLOOKUP($J8701,ASBVs!$A$2:$AP$1041,13,FALSE)</f>
        <v>7.68</v>
      </c>
      <c r="D8704" s="29">
        <f>VLOOKUP($J8701,ASBVs!$A$2:$AP$1041,15,FALSE)</f>
        <v>13.5</v>
      </c>
      <c r="E8704" s="29">
        <f>VLOOKUP($J8701,ASBVs!$A$2:$AP$1041,17,FALSE)</f>
        <v>0.13</v>
      </c>
      <c r="F8704" s="29">
        <f>VLOOKUP($J8701,ASBVs!$A$2:$AP$1041,19,FALSE)</f>
        <v>1.36</v>
      </c>
      <c r="G8704" s="39">
        <f>VLOOKUP($J8701,ASBVs!$A$2:$AP$1041,41,FALSE)</f>
        <v>0.31</v>
      </c>
      <c r="H8704" s="39">
        <f>VLOOKUP($J8701,ASBVs!$A$2:$AP$1041,39,FALSE)</f>
        <v>0.17</v>
      </c>
      <c r="I8704" s="29">
        <f>VLOOKUP($J8701,ASBVs!$A$2:$AP$1041,21,FALSE)</f>
        <v>0.64</v>
      </c>
      <c r="J8704" s="39">
        <f>VLOOKUP($J8701,ASBVs!$A$2:$AP$1041,31,FALSE)</f>
        <v>0.21</v>
      </c>
    </row>
    <row r="8705" spans="2:10" ht="12.6" customHeight="1" x14ac:dyDescent="0.3">
      <c r="B8705" s="29">
        <f>VLOOKUP($J8701,ASBVs!$A$2:$AP$1041,12,FALSE)</f>
        <v>66</v>
      </c>
      <c r="C8705" s="29">
        <f>VLOOKUP($J8701,ASBVs!$A$2:$AP$1041,14,FALSE)</f>
        <v>71</v>
      </c>
      <c r="D8705" s="29">
        <f>VLOOKUP($J8701,ASBVs!$A$2:$AP$1041,16,FALSE)</f>
        <v>59</v>
      </c>
      <c r="E8705" s="29">
        <f>VLOOKUP($J8701,ASBVs!$A$2:$AP$1041,18,FALSE)</f>
        <v>70</v>
      </c>
      <c r="F8705" s="29">
        <f>VLOOKUP($J8701,ASBVs!$A$2:$AP$1041,20,FALSE)</f>
        <v>68</v>
      </c>
      <c r="G8705" s="29">
        <f>VLOOKUP($J8701,ASBVs!$A$2:$AP$1041,42,FALSE)</f>
        <v>54</v>
      </c>
      <c r="H8705" s="29">
        <f>VLOOKUP($J8701,ASBVs!$A$2:$AP$1041,40,FALSE)</f>
        <v>47</v>
      </c>
      <c r="I8705" s="29">
        <f>VLOOKUP($J8701,ASBVs!$A$2:$AP$1041,22,FALSE)</f>
        <v>56</v>
      </c>
      <c r="J8705" s="29">
        <f>VLOOKUP($J8701,ASBVs!$A$2:$AP$1041,32,FALSE)</f>
        <v>53</v>
      </c>
    </row>
    <row r="8706" spans="2:10" ht="12.6" customHeight="1" x14ac:dyDescent="0.3">
      <c r="B8706" s="31" t="s">
        <v>1089</v>
      </c>
      <c r="C8706" s="27" t="s">
        <v>1090</v>
      </c>
      <c r="D8706" s="27" t="s">
        <v>1091</v>
      </c>
      <c r="E8706" s="27" t="s">
        <v>8</v>
      </c>
      <c r="F8706" s="27" t="s">
        <v>6</v>
      </c>
      <c r="G8706" s="27" t="s">
        <v>7</v>
      </c>
      <c r="H8706" s="27" t="s">
        <v>2638</v>
      </c>
      <c r="I8706" s="85" t="s">
        <v>2700</v>
      </c>
      <c r="J8706" s="86"/>
    </row>
    <row r="8707" spans="2:10" ht="12.6" customHeight="1" x14ac:dyDescent="0.3">
      <c r="B8707" s="30">
        <f>VLOOKUP($J8701,ASBVs!$A$2:$AP$1041,33,FALSE)</f>
        <v>0.02</v>
      </c>
      <c r="C8707" s="30">
        <f>VLOOKUP($J8701,ASBVs!$A$2:$AP$1041,35,FALSE)</f>
        <v>0.14000000000000001</v>
      </c>
      <c r="D8707" s="30">
        <f>VLOOKUP($J8701,ASBVs!$A$2:$AP$1041,37,FALSE)</f>
        <v>0.02</v>
      </c>
      <c r="E8707" s="32">
        <f>VLOOKUP($J8701,ASBVs!$A$2:$AP$1041,29,FALSE)</f>
        <v>4.01</v>
      </c>
      <c r="F8707" s="32">
        <f>VLOOKUP($J8701,ASBVs!$A$2:$AP$1041,23,FALSE)</f>
        <v>-0.1</v>
      </c>
      <c r="G8707" s="32">
        <f>VLOOKUP($J8701,ASBVs!$A$2:$AP$1041,25,FALSE)</f>
        <v>3.06</v>
      </c>
      <c r="H8707" s="32">
        <f>VLOOKUP($J8701,ASBVs!$A$2:$AP$1041,27,FALSE)</f>
        <v>1.46</v>
      </c>
      <c r="I8707" s="86"/>
      <c r="J8707" s="86"/>
    </row>
    <row r="8708" spans="2:10" ht="12.6" customHeight="1" x14ac:dyDescent="0.3">
      <c r="B8708" s="33">
        <f>VLOOKUP($J8701,ASBVs!$A$2:$AP$1041,34,FALSE)</f>
        <v>43</v>
      </c>
      <c r="C8708" s="33">
        <f>VLOOKUP($J8701,ASBVs!$A$2:$AP$1041,36,FALSE)</f>
        <v>50</v>
      </c>
      <c r="D8708" s="33">
        <f>VLOOKUP($J8701,ASBVs!$A$2:$AP$1041,38,FALSE)</f>
        <v>36</v>
      </c>
      <c r="E8708" s="33">
        <f>VLOOKUP($J8701,ASBVs!$A$2:$AP$1041,30,FALSE)</f>
        <v>61</v>
      </c>
      <c r="F8708" s="33">
        <f>VLOOKUP($J8701,ASBVs!$A$2:$AP$1041,24,FALSE)</f>
        <v>47</v>
      </c>
      <c r="G8708" s="33">
        <f>VLOOKUP($J8701,ASBVs!$A$2:$AP$1041,26,FALSE)</f>
        <v>47</v>
      </c>
      <c r="H8708" s="33">
        <f>VLOOKUP($J8701,ASBVs!$A$2:$AP$1041,28,FALSE)</f>
        <v>54</v>
      </c>
      <c r="I8708" s="99">
        <f>VLOOKUP($J8701,ASBVs!$A$2:$AQ$1041,43,FALSE)</f>
        <v>8.32</v>
      </c>
      <c r="J8708" s="79"/>
    </row>
    <row r="8709" spans="2:10" ht="12.6" customHeight="1" x14ac:dyDescent="0.3">
      <c r="B8709" s="87" t="s">
        <v>2695</v>
      </c>
      <c r="C8709" s="88"/>
      <c r="D8709" s="89" t="s">
        <v>2699</v>
      </c>
      <c r="E8709" s="90"/>
      <c r="F8709" s="91" t="str">
        <f>VLOOKUP($J8701,ASBVs!$A$2:$F$1041,6,FALSE)</f>
        <v xml:space="preserve"> </v>
      </c>
      <c r="G8709" s="34" t="s">
        <v>2669</v>
      </c>
      <c r="H8709" s="35" t="str">
        <f>VLOOKUP($J8701,ASBVs!$A$2:$AU$1041,46,FALSE)</f>
        <v>2</v>
      </c>
      <c r="I8709" s="34" t="s">
        <v>2670</v>
      </c>
      <c r="J8709" s="35" t="str">
        <f>VLOOKUP($J8701,ASBVs!$A$2:$AU$1041,47,FALSE)</f>
        <v>1</v>
      </c>
    </row>
    <row r="8710" spans="2:10" ht="12.6" customHeight="1" x14ac:dyDescent="0.3">
      <c r="B8710" s="93">
        <f>VLOOKUP($J8701,ASBVs!$A$2:$AS$1041,45,FALSE)</f>
        <v>120.57</v>
      </c>
      <c r="C8710" s="94"/>
      <c r="D8710" s="93">
        <f>VLOOKUP($J8701,ASBVs!$A$2:$AS$1041,44,FALSE)</f>
        <v>148.80000000000001</v>
      </c>
      <c r="E8710" s="94"/>
      <c r="F8710" s="92"/>
      <c r="G8710" s="34" t="s">
        <v>2671</v>
      </c>
      <c r="H8710" s="35" t="str">
        <f>VLOOKUP($J8701,ASBVs!$A$2:$AW$1041,48,FALSE)</f>
        <v>2</v>
      </c>
      <c r="I8710" s="34" t="s">
        <v>2672</v>
      </c>
      <c r="J8710" s="35">
        <f>VLOOKUP($J8701,ASBVs!$A$2:$AW$1041,49,FALSE)</f>
        <v>3</v>
      </c>
    </row>
    <row r="8711" spans="2:10" ht="12.6" customHeight="1" x14ac:dyDescent="0.3">
      <c r="B8711" s="36" t="s">
        <v>2696</v>
      </c>
      <c r="C8711" s="95" t="str">
        <f>VLOOKUP($J8701,ASBVs!$A$2:$E$1041,5,FALSE)</f>
        <v>Pen of 4 - Marbling</v>
      </c>
      <c r="D8711" s="96"/>
      <c r="E8711" s="97" t="s">
        <v>2697</v>
      </c>
      <c r="F8711" s="98"/>
      <c r="G8711" s="74"/>
      <c r="H8711" s="75"/>
      <c r="I8711" s="37" t="s">
        <v>2698</v>
      </c>
      <c r="J8711" s="38"/>
    </row>
    <row r="8713" spans="2:10" ht="12.6" customHeight="1" x14ac:dyDescent="0.3">
      <c r="B8713" s="76" t="s">
        <v>2692</v>
      </c>
      <c r="C8713" s="77"/>
      <c r="D8713" s="20" t="str">
        <f>VLOOKUP($J8713,ASBVs!$A$2:$B$1041,2,FALSE)</f>
        <v>225148</v>
      </c>
      <c r="E8713" s="21"/>
      <c r="F8713" s="22" t="str">
        <f>VLOOKUP($J8713,ASBVs!$A$2:$J$1041,10,FALSE)</f>
        <v>Twin</v>
      </c>
      <c r="G8713" s="78" t="str">
        <f>VLOOKUP($J8713,ASBVs!$A$2:$AX$1041,50,FALSE)</f>
        <v>«««««</v>
      </c>
      <c r="H8713" s="79"/>
      <c r="I8713" s="23" t="s">
        <v>2693</v>
      </c>
      <c r="J8713" s="24" t="s">
        <v>2301</v>
      </c>
    </row>
    <row r="8714" spans="2:10" ht="12.6" customHeight="1" x14ac:dyDescent="0.3">
      <c r="B8714" s="25" t="s">
        <v>2694</v>
      </c>
      <c r="C8714" s="80" t="str">
        <f>VLOOKUP($J8713,ASBVs!$A$2:$H$1041,8,FALSE)</f>
        <v>206570</v>
      </c>
      <c r="D8714" s="80"/>
      <c r="E8714" s="81"/>
      <c r="F8714" s="26" t="s">
        <v>2639</v>
      </c>
      <c r="G8714" s="82">
        <f>VLOOKUP($J8713,ASBVs!$A$2:$I$1041,9,FALSE)</f>
        <v>44729</v>
      </c>
      <c r="H8714" s="83"/>
      <c r="I8714" s="83"/>
      <c r="J8714" s="84"/>
    </row>
    <row r="8715" spans="2:10" ht="12.6" customHeight="1" x14ac:dyDescent="0.3">
      <c r="B8715" s="27" t="s">
        <v>0</v>
      </c>
      <c r="C8715" s="28" t="s">
        <v>1</v>
      </c>
      <c r="D8715" s="28" t="s">
        <v>2</v>
      </c>
      <c r="E8715" s="28" t="s">
        <v>3</v>
      </c>
      <c r="F8715" s="27" t="s">
        <v>4</v>
      </c>
      <c r="G8715" s="28" t="s">
        <v>1093</v>
      </c>
      <c r="H8715" s="28" t="s">
        <v>1092</v>
      </c>
      <c r="I8715" s="28" t="s">
        <v>5</v>
      </c>
      <c r="J8715" s="28" t="s">
        <v>2652</v>
      </c>
    </row>
    <row r="8716" spans="2:10" ht="12.6" customHeight="1" x14ac:dyDescent="0.3">
      <c r="B8716" s="29">
        <f>VLOOKUP($J8713,ASBVs!$A$2:$AP$1041,11,FALSE)</f>
        <v>0.6</v>
      </c>
      <c r="C8716" s="29">
        <f>VLOOKUP($J8713,ASBVs!$A$2:$AP$1041,13,FALSE)</f>
        <v>7.76</v>
      </c>
      <c r="D8716" s="29">
        <f>VLOOKUP($J8713,ASBVs!$A$2:$AP$1041,15,FALSE)</f>
        <v>11.39</v>
      </c>
      <c r="E8716" s="29">
        <f>VLOOKUP($J8713,ASBVs!$A$2:$AP$1041,17,FALSE)</f>
        <v>0.31</v>
      </c>
      <c r="F8716" s="29">
        <f>VLOOKUP($J8713,ASBVs!$A$2:$AP$1041,19,FALSE)</f>
        <v>1.56</v>
      </c>
      <c r="G8716" s="39">
        <f>VLOOKUP($J8713,ASBVs!$A$2:$AP$1041,41,FALSE)</f>
        <v>0.31</v>
      </c>
      <c r="H8716" s="39">
        <f>VLOOKUP($J8713,ASBVs!$A$2:$AP$1041,39,FALSE)</f>
        <v>0.19</v>
      </c>
      <c r="I8716" s="29">
        <f>VLOOKUP($J8713,ASBVs!$A$2:$AP$1041,21,FALSE)</f>
        <v>1.19</v>
      </c>
      <c r="J8716" s="39">
        <f>VLOOKUP($J8713,ASBVs!$A$2:$AP$1041,31,FALSE)</f>
        <v>0.2</v>
      </c>
    </row>
    <row r="8717" spans="2:10" ht="12.6" customHeight="1" x14ac:dyDescent="0.3">
      <c r="B8717" s="29">
        <f>VLOOKUP($J8713,ASBVs!$A$2:$AP$1041,12,FALSE)</f>
        <v>68</v>
      </c>
      <c r="C8717" s="29">
        <f>VLOOKUP($J8713,ASBVs!$A$2:$AP$1041,14,FALSE)</f>
        <v>70</v>
      </c>
      <c r="D8717" s="29">
        <f>VLOOKUP($J8713,ASBVs!$A$2:$AP$1041,16,FALSE)</f>
        <v>61</v>
      </c>
      <c r="E8717" s="29">
        <f>VLOOKUP($J8713,ASBVs!$A$2:$AP$1041,18,FALSE)</f>
        <v>66</v>
      </c>
      <c r="F8717" s="29">
        <f>VLOOKUP($J8713,ASBVs!$A$2:$AP$1041,20,FALSE)</f>
        <v>66</v>
      </c>
      <c r="G8717" s="29">
        <f>VLOOKUP($J8713,ASBVs!$A$2:$AP$1041,42,FALSE)</f>
        <v>61</v>
      </c>
      <c r="H8717" s="29">
        <f>VLOOKUP($J8713,ASBVs!$A$2:$AP$1041,40,FALSE)</f>
        <v>51</v>
      </c>
      <c r="I8717" s="29">
        <f>VLOOKUP($J8713,ASBVs!$A$2:$AP$1041,22,FALSE)</f>
        <v>60</v>
      </c>
      <c r="J8717" s="29">
        <f>VLOOKUP($J8713,ASBVs!$A$2:$AP$1041,32,FALSE)</f>
        <v>59</v>
      </c>
    </row>
    <row r="8718" spans="2:10" ht="12.6" customHeight="1" x14ac:dyDescent="0.3">
      <c r="B8718" s="31" t="s">
        <v>1089</v>
      </c>
      <c r="C8718" s="27" t="s">
        <v>1090</v>
      </c>
      <c r="D8718" s="27" t="s">
        <v>1091</v>
      </c>
      <c r="E8718" s="27" t="s">
        <v>8</v>
      </c>
      <c r="F8718" s="27" t="s">
        <v>6</v>
      </c>
      <c r="G8718" s="27" t="s">
        <v>7</v>
      </c>
      <c r="H8718" s="27" t="s">
        <v>2638</v>
      </c>
      <c r="I8718" s="85" t="s">
        <v>2700</v>
      </c>
      <c r="J8718" s="86"/>
    </row>
    <row r="8719" spans="2:10" ht="12.6" customHeight="1" x14ac:dyDescent="0.3">
      <c r="B8719" s="30">
        <f>VLOOKUP($J8713,ASBVs!$A$2:$AP$1041,33,FALSE)</f>
        <v>0.02</v>
      </c>
      <c r="C8719" s="30">
        <f>VLOOKUP($J8713,ASBVs!$A$2:$AP$1041,35,FALSE)</f>
        <v>0.2</v>
      </c>
      <c r="D8719" s="30">
        <f>VLOOKUP($J8713,ASBVs!$A$2:$AP$1041,37,FALSE)</f>
        <v>0.01</v>
      </c>
      <c r="E8719" s="32">
        <f>VLOOKUP($J8713,ASBVs!$A$2:$AP$1041,29,FALSE)</f>
        <v>3.85</v>
      </c>
      <c r="F8719" s="32">
        <f>VLOOKUP($J8713,ASBVs!$A$2:$AP$1041,23,FALSE)</f>
        <v>-0.05</v>
      </c>
      <c r="G8719" s="32">
        <f>VLOOKUP($J8713,ASBVs!$A$2:$AP$1041,25,FALSE)</f>
        <v>4.58</v>
      </c>
      <c r="H8719" s="32">
        <f>VLOOKUP($J8713,ASBVs!$A$2:$AP$1041,27,FALSE)</f>
        <v>1.67</v>
      </c>
      <c r="I8719" s="86"/>
      <c r="J8719" s="86"/>
    </row>
    <row r="8720" spans="2:10" ht="12.6" customHeight="1" x14ac:dyDescent="0.3">
      <c r="B8720" s="33">
        <f>VLOOKUP($J8713,ASBVs!$A$2:$AP$1041,34,FALSE)</f>
        <v>45</v>
      </c>
      <c r="C8720" s="33">
        <f>VLOOKUP($J8713,ASBVs!$A$2:$AP$1041,36,FALSE)</f>
        <v>54</v>
      </c>
      <c r="D8720" s="33">
        <f>VLOOKUP($J8713,ASBVs!$A$2:$AP$1041,38,FALSE)</f>
        <v>38</v>
      </c>
      <c r="E8720" s="33">
        <f>VLOOKUP($J8713,ASBVs!$A$2:$AP$1041,30,FALSE)</f>
        <v>60</v>
      </c>
      <c r="F8720" s="33">
        <f>VLOOKUP($J8713,ASBVs!$A$2:$AP$1041,24,FALSE)</f>
        <v>52</v>
      </c>
      <c r="G8720" s="33">
        <f>VLOOKUP($J8713,ASBVs!$A$2:$AP$1041,26,FALSE)</f>
        <v>51</v>
      </c>
      <c r="H8720" s="33">
        <f>VLOOKUP($J8713,ASBVs!$A$2:$AP$1041,28,FALSE)</f>
        <v>54</v>
      </c>
      <c r="I8720" s="99">
        <f>VLOOKUP($J8713,ASBVs!$A$2:$AQ$1041,43,FALSE)</f>
        <v>8.9499999999999993</v>
      </c>
      <c r="J8720" s="79"/>
    </row>
    <row r="8721" spans="2:10" ht="12.6" customHeight="1" x14ac:dyDescent="0.3">
      <c r="B8721" s="87" t="s">
        <v>2695</v>
      </c>
      <c r="C8721" s="88"/>
      <c r="D8721" s="89" t="s">
        <v>2699</v>
      </c>
      <c r="E8721" s="90"/>
      <c r="F8721" s="91" t="str">
        <f>VLOOKUP($J8713,ASBVs!$A$2:$F$1041,6,FALSE)</f>
        <v xml:space="preserve"> </v>
      </c>
      <c r="G8721" s="34" t="s">
        <v>2669</v>
      </c>
      <c r="H8721" s="35" t="str">
        <f>VLOOKUP($J8713,ASBVs!$A$2:$AU$1041,46,FALSE)</f>
        <v>2</v>
      </c>
      <c r="I8721" s="34" t="s">
        <v>2670</v>
      </c>
      <c r="J8721" s="35" t="str">
        <f>VLOOKUP($J8713,ASBVs!$A$2:$AU$1041,47,FALSE)</f>
        <v>1</v>
      </c>
    </row>
    <row r="8722" spans="2:10" ht="12.6" customHeight="1" x14ac:dyDescent="0.3">
      <c r="B8722" s="93">
        <f>VLOOKUP($J8713,ASBVs!$A$2:$AS$1041,45,FALSE)</f>
        <v>124.9</v>
      </c>
      <c r="C8722" s="94"/>
      <c r="D8722" s="93">
        <f>VLOOKUP($J8713,ASBVs!$A$2:$AS$1041,44,FALSE)</f>
        <v>155.68</v>
      </c>
      <c r="E8722" s="94"/>
      <c r="F8722" s="92"/>
      <c r="G8722" s="34" t="s">
        <v>2671</v>
      </c>
      <c r="H8722" s="35" t="str">
        <f>VLOOKUP($J8713,ASBVs!$A$2:$AW$1041,48,FALSE)</f>
        <v>2</v>
      </c>
      <c r="I8722" s="34" t="s">
        <v>2672</v>
      </c>
      <c r="J8722" s="35">
        <f>VLOOKUP($J8713,ASBVs!$A$2:$AW$1041,49,FALSE)</f>
        <v>3</v>
      </c>
    </row>
    <row r="8723" spans="2:10" ht="12.6" customHeight="1" x14ac:dyDescent="0.3">
      <c r="B8723" s="36" t="s">
        <v>2696</v>
      </c>
      <c r="C8723" s="95" t="str">
        <f>VLOOKUP($J8713,ASBVs!$A$2:$E$1041,5,FALSE)</f>
        <v>Pen of 4 - Marbling</v>
      </c>
      <c r="D8723" s="96"/>
      <c r="E8723" s="97" t="s">
        <v>2697</v>
      </c>
      <c r="F8723" s="98"/>
      <c r="G8723" s="74"/>
      <c r="H8723" s="75"/>
      <c r="I8723" s="37" t="s">
        <v>2698</v>
      </c>
      <c r="J8723" s="38"/>
    </row>
    <row r="8725" spans="2:10" ht="12.6" customHeight="1" x14ac:dyDescent="0.3">
      <c r="B8725" s="76" t="s">
        <v>2692</v>
      </c>
      <c r="C8725" s="77"/>
      <c r="D8725" s="20" t="str">
        <f>VLOOKUP($J8725,ASBVs!$A$2:$B$1041,2,FALSE)</f>
        <v>225172</v>
      </c>
      <c r="E8725" s="21"/>
      <c r="F8725" s="22" t="str">
        <f>VLOOKUP($J8725,ASBVs!$A$2:$J$1041,10,FALSE)</f>
        <v>Twin</v>
      </c>
      <c r="G8725" s="78" t="str">
        <f>VLOOKUP($J8725,ASBVs!$A$2:$AX$1041,50,FALSE)</f>
        <v>«««««</v>
      </c>
      <c r="H8725" s="79"/>
      <c r="I8725" s="23" t="s">
        <v>2693</v>
      </c>
      <c r="J8725" s="24" t="s">
        <v>2302</v>
      </c>
    </row>
    <row r="8726" spans="2:10" ht="12.6" customHeight="1" x14ac:dyDescent="0.3">
      <c r="B8726" s="25" t="s">
        <v>2694</v>
      </c>
      <c r="C8726" s="80" t="str">
        <f>VLOOKUP($J8725,ASBVs!$A$2:$H$1041,8,FALSE)</f>
        <v>196104</v>
      </c>
      <c r="D8726" s="80"/>
      <c r="E8726" s="81"/>
      <c r="F8726" s="26" t="s">
        <v>2639</v>
      </c>
      <c r="G8726" s="82">
        <f>VLOOKUP($J8725,ASBVs!$A$2:$I$1041,9,FALSE)</f>
        <v>44732</v>
      </c>
      <c r="H8726" s="83"/>
      <c r="I8726" s="83"/>
      <c r="J8726" s="84"/>
    </row>
    <row r="8727" spans="2:10" ht="12.6" customHeight="1" x14ac:dyDescent="0.3">
      <c r="B8727" s="27" t="s">
        <v>0</v>
      </c>
      <c r="C8727" s="28" t="s">
        <v>1</v>
      </c>
      <c r="D8727" s="28" t="s">
        <v>2</v>
      </c>
      <c r="E8727" s="28" t="s">
        <v>3</v>
      </c>
      <c r="F8727" s="27" t="s">
        <v>4</v>
      </c>
      <c r="G8727" s="28" t="s">
        <v>1093</v>
      </c>
      <c r="H8727" s="28" t="s">
        <v>1092</v>
      </c>
      <c r="I8727" s="28" t="s">
        <v>5</v>
      </c>
      <c r="J8727" s="28" t="s">
        <v>2652</v>
      </c>
    </row>
    <row r="8728" spans="2:10" ht="12.6" customHeight="1" x14ac:dyDescent="0.3">
      <c r="B8728" s="29">
        <f>VLOOKUP($J8725,ASBVs!$A$2:$AP$1041,11,FALSE)</f>
        <v>0.44</v>
      </c>
      <c r="C8728" s="29">
        <f>VLOOKUP($J8725,ASBVs!$A$2:$AP$1041,13,FALSE)</f>
        <v>8.82</v>
      </c>
      <c r="D8728" s="29">
        <f>VLOOKUP($J8725,ASBVs!$A$2:$AP$1041,15,FALSE)</f>
        <v>14.89</v>
      </c>
      <c r="E8728" s="29">
        <f>VLOOKUP($J8725,ASBVs!$A$2:$AP$1041,17,FALSE)</f>
        <v>-0.22</v>
      </c>
      <c r="F8728" s="29">
        <f>VLOOKUP($J8725,ASBVs!$A$2:$AP$1041,19,FALSE)</f>
        <v>1.44</v>
      </c>
      <c r="G8728" s="39">
        <f>VLOOKUP($J8725,ASBVs!$A$2:$AP$1041,41,FALSE)</f>
        <v>0.48</v>
      </c>
      <c r="H8728" s="39">
        <f>VLOOKUP($J8725,ASBVs!$A$2:$AP$1041,39,FALSE)</f>
        <v>0.19</v>
      </c>
      <c r="I8728" s="29">
        <f>VLOOKUP($J8725,ASBVs!$A$2:$AP$1041,21,FALSE)</f>
        <v>0.43</v>
      </c>
      <c r="J8728" s="39">
        <f>VLOOKUP($J8725,ASBVs!$A$2:$AP$1041,31,FALSE)</f>
        <v>0.3</v>
      </c>
    </row>
    <row r="8729" spans="2:10" ht="12.6" customHeight="1" x14ac:dyDescent="0.3">
      <c r="B8729" s="29">
        <f>VLOOKUP($J8725,ASBVs!$A$2:$AP$1041,12,FALSE)</f>
        <v>66</v>
      </c>
      <c r="C8729" s="29">
        <f>VLOOKUP($J8725,ASBVs!$A$2:$AP$1041,14,FALSE)</f>
        <v>70</v>
      </c>
      <c r="D8729" s="29">
        <f>VLOOKUP($J8725,ASBVs!$A$2:$AP$1041,16,FALSE)</f>
        <v>60</v>
      </c>
      <c r="E8729" s="29">
        <f>VLOOKUP($J8725,ASBVs!$A$2:$AP$1041,18,FALSE)</f>
        <v>67</v>
      </c>
      <c r="F8729" s="29">
        <f>VLOOKUP($J8725,ASBVs!$A$2:$AP$1041,20,FALSE)</f>
        <v>67</v>
      </c>
      <c r="G8729" s="29">
        <f>VLOOKUP($J8725,ASBVs!$A$2:$AP$1041,42,FALSE)</f>
        <v>60</v>
      </c>
      <c r="H8729" s="29">
        <f>VLOOKUP($J8725,ASBVs!$A$2:$AP$1041,40,FALSE)</f>
        <v>49</v>
      </c>
      <c r="I8729" s="29">
        <f>VLOOKUP($J8725,ASBVs!$A$2:$AP$1041,22,FALSE)</f>
        <v>60</v>
      </c>
      <c r="J8729" s="29">
        <f>VLOOKUP($J8725,ASBVs!$A$2:$AP$1041,32,FALSE)</f>
        <v>58</v>
      </c>
    </row>
    <row r="8730" spans="2:10" ht="12.6" customHeight="1" x14ac:dyDescent="0.3">
      <c r="B8730" s="31" t="s">
        <v>1089</v>
      </c>
      <c r="C8730" s="27" t="s">
        <v>1090</v>
      </c>
      <c r="D8730" s="27" t="s">
        <v>1091</v>
      </c>
      <c r="E8730" s="27" t="s">
        <v>8</v>
      </c>
      <c r="F8730" s="27" t="s">
        <v>6</v>
      </c>
      <c r="G8730" s="27" t="s">
        <v>7</v>
      </c>
      <c r="H8730" s="27" t="s">
        <v>2638</v>
      </c>
      <c r="I8730" s="85" t="s">
        <v>2700</v>
      </c>
      <c r="J8730" s="86"/>
    </row>
    <row r="8731" spans="2:10" ht="12.6" customHeight="1" x14ac:dyDescent="0.3">
      <c r="B8731" s="30">
        <f>VLOOKUP($J8725,ASBVs!$A$2:$AP$1041,33,FALSE)</f>
        <v>0.01</v>
      </c>
      <c r="C8731" s="30">
        <f>VLOOKUP($J8725,ASBVs!$A$2:$AP$1041,35,FALSE)</f>
        <v>0.23</v>
      </c>
      <c r="D8731" s="30">
        <f>VLOOKUP($J8725,ASBVs!$A$2:$AP$1041,37,FALSE)</f>
        <v>0.01</v>
      </c>
      <c r="E8731" s="32">
        <f>VLOOKUP($J8725,ASBVs!$A$2:$AP$1041,29,FALSE)</f>
        <v>4.42</v>
      </c>
      <c r="F8731" s="32">
        <f>VLOOKUP($J8725,ASBVs!$A$2:$AP$1041,23,FALSE)</f>
        <v>-0.06</v>
      </c>
      <c r="G8731" s="32">
        <f>VLOOKUP($J8725,ASBVs!$A$2:$AP$1041,25,FALSE)</f>
        <v>4.13</v>
      </c>
      <c r="H8731" s="32">
        <f>VLOOKUP($J8725,ASBVs!$A$2:$AP$1041,27,FALSE)</f>
        <v>1.8</v>
      </c>
      <c r="I8731" s="86"/>
      <c r="J8731" s="86"/>
    </row>
    <row r="8732" spans="2:10" ht="12.6" customHeight="1" x14ac:dyDescent="0.3">
      <c r="B8732" s="33">
        <f>VLOOKUP($J8725,ASBVs!$A$2:$AP$1041,34,FALSE)</f>
        <v>43</v>
      </c>
      <c r="C8732" s="33">
        <f>VLOOKUP($J8725,ASBVs!$A$2:$AP$1041,36,FALSE)</f>
        <v>52</v>
      </c>
      <c r="D8732" s="33">
        <f>VLOOKUP($J8725,ASBVs!$A$2:$AP$1041,38,FALSE)</f>
        <v>37</v>
      </c>
      <c r="E8732" s="33">
        <f>VLOOKUP($J8725,ASBVs!$A$2:$AP$1041,30,FALSE)</f>
        <v>61</v>
      </c>
      <c r="F8732" s="33">
        <f>VLOOKUP($J8725,ASBVs!$A$2:$AP$1041,24,FALSE)</f>
        <v>49</v>
      </c>
      <c r="G8732" s="33">
        <f>VLOOKUP($J8725,ASBVs!$A$2:$AP$1041,26,FALSE)</f>
        <v>49</v>
      </c>
      <c r="H8732" s="33">
        <f>VLOOKUP($J8725,ASBVs!$A$2:$AP$1041,28,FALSE)</f>
        <v>53</v>
      </c>
      <c r="I8732" s="99">
        <f>VLOOKUP($J8725,ASBVs!$A$2:$AQ$1041,43,FALSE)</f>
        <v>9.25</v>
      </c>
      <c r="J8732" s="79"/>
    </row>
    <row r="8733" spans="2:10" ht="12.6" customHeight="1" x14ac:dyDescent="0.3">
      <c r="B8733" s="87" t="s">
        <v>2695</v>
      </c>
      <c r="C8733" s="88"/>
      <c r="D8733" s="89" t="s">
        <v>2699</v>
      </c>
      <c r="E8733" s="90"/>
      <c r="F8733" s="91" t="str">
        <f>VLOOKUP($J8725,ASBVs!$A$2:$F$1041,6,FALSE)</f>
        <v xml:space="preserve"> </v>
      </c>
      <c r="G8733" s="34" t="s">
        <v>2669</v>
      </c>
      <c r="H8733" s="35" t="str">
        <f>VLOOKUP($J8725,ASBVs!$A$2:$AU$1041,46,FALSE)</f>
        <v>2</v>
      </c>
      <c r="I8733" s="34" t="s">
        <v>2670</v>
      </c>
      <c r="J8733" s="35" t="str">
        <f>VLOOKUP($J8725,ASBVs!$A$2:$AU$1041,47,FALSE)</f>
        <v>2</v>
      </c>
    </row>
    <row r="8734" spans="2:10" ht="12.6" customHeight="1" x14ac:dyDescent="0.3">
      <c r="B8734" s="93">
        <f>VLOOKUP($J8725,ASBVs!$A$2:$AS$1041,45,FALSE)</f>
        <v>124.54</v>
      </c>
      <c r="C8734" s="94"/>
      <c r="D8734" s="93">
        <f>VLOOKUP($J8725,ASBVs!$A$2:$AS$1041,44,FALSE)</f>
        <v>157.88</v>
      </c>
      <c r="E8734" s="94"/>
      <c r="F8734" s="92"/>
      <c r="G8734" s="34" t="s">
        <v>2671</v>
      </c>
      <c r="H8734" s="35" t="str">
        <f>VLOOKUP($J8725,ASBVs!$A$2:$AW$1041,48,FALSE)</f>
        <v>2</v>
      </c>
      <c r="I8734" s="34" t="s">
        <v>2672</v>
      </c>
      <c r="J8734" s="35">
        <f>VLOOKUP($J8725,ASBVs!$A$2:$AW$1041,49,FALSE)</f>
        <v>3</v>
      </c>
    </row>
    <row r="8735" spans="2:10" ht="12.6" customHeight="1" x14ac:dyDescent="0.3">
      <c r="B8735" s="36" t="s">
        <v>2696</v>
      </c>
      <c r="C8735" s="95" t="str">
        <f>VLOOKUP($J8725,ASBVs!$A$2:$E$1041,5,FALSE)</f>
        <v>Pen of 4 - Marbling</v>
      </c>
      <c r="D8735" s="96"/>
      <c r="E8735" s="97" t="s">
        <v>2697</v>
      </c>
      <c r="F8735" s="98"/>
      <c r="G8735" s="74"/>
      <c r="H8735" s="75"/>
      <c r="I8735" s="37" t="s">
        <v>2698</v>
      </c>
      <c r="J8735" s="38"/>
    </row>
    <row r="8737" spans="2:10" ht="12.6" customHeight="1" x14ac:dyDescent="0.3">
      <c r="B8737" s="76" t="s">
        <v>2692</v>
      </c>
      <c r="C8737" s="77"/>
      <c r="D8737" s="20" t="str">
        <f>VLOOKUP($J8737,ASBVs!$A$2:$B$1041,2,FALSE)</f>
        <v>225502</v>
      </c>
      <c r="E8737" s="21"/>
      <c r="F8737" s="22" t="str">
        <f>VLOOKUP($J8737,ASBVs!$A$2:$J$1041,10,FALSE)</f>
        <v>Single</v>
      </c>
      <c r="G8737" s="78" t="str">
        <f>VLOOKUP($J8737,ASBVs!$A$2:$AX$1041,50,FALSE)</f>
        <v xml:space="preserve"> </v>
      </c>
      <c r="H8737" s="79"/>
      <c r="I8737" s="23" t="s">
        <v>2693</v>
      </c>
      <c r="J8737" s="24" t="s">
        <v>2303</v>
      </c>
    </row>
    <row r="8738" spans="2:10" ht="12.6" customHeight="1" x14ac:dyDescent="0.3">
      <c r="B8738" s="25" t="s">
        <v>2694</v>
      </c>
      <c r="C8738" s="80" t="str">
        <f>VLOOKUP($J8737,ASBVs!$A$2:$H$1041,8,FALSE)</f>
        <v>218909</v>
      </c>
      <c r="D8738" s="80"/>
      <c r="E8738" s="81"/>
      <c r="F8738" s="26" t="s">
        <v>2639</v>
      </c>
      <c r="G8738" s="82">
        <f>VLOOKUP($J8737,ASBVs!$A$2:$I$1041,9,FALSE)</f>
        <v>44726</v>
      </c>
      <c r="H8738" s="83"/>
      <c r="I8738" s="83"/>
      <c r="J8738" s="84"/>
    </row>
    <row r="8739" spans="2:10" ht="12.6" customHeight="1" x14ac:dyDescent="0.3">
      <c r="B8739" s="27" t="s">
        <v>0</v>
      </c>
      <c r="C8739" s="28" t="s">
        <v>1</v>
      </c>
      <c r="D8739" s="28" t="s">
        <v>2</v>
      </c>
      <c r="E8739" s="28" t="s">
        <v>3</v>
      </c>
      <c r="F8739" s="27" t="s">
        <v>4</v>
      </c>
      <c r="G8739" s="28" t="s">
        <v>1093</v>
      </c>
      <c r="H8739" s="28" t="s">
        <v>1092</v>
      </c>
      <c r="I8739" s="28" t="s">
        <v>5</v>
      </c>
      <c r="J8739" s="28" t="s">
        <v>2652</v>
      </c>
    </row>
    <row r="8740" spans="2:10" ht="12.6" customHeight="1" x14ac:dyDescent="0.3">
      <c r="B8740" s="29">
        <f>VLOOKUP($J8737,ASBVs!$A$2:$AP$1041,11,FALSE)</f>
        <v>0.47</v>
      </c>
      <c r="C8740" s="29">
        <f>VLOOKUP($J8737,ASBVs!$A$2:$AP$1041,13,FALSE)</f>
        <v>9.35</v>
      </c>
      <c r="D8740" s="29">
        <f>VLOOKUP($J8737,ASBVs!$A$2:$AP$1041,15,FALSE)</f>
        <v>15.36</v>
      </c>
      <c r="E8740" s="29">
        <f>VLOOKUP($J8737,ASBVs!$A$2:$AP$1041,17,FALSE)</f>
        <v>-0.78</v>
      </c>
      <c r="F8740" s="29">
        <f>VLOOKUP($J8737,ASBVs!$A$2:$AP$1041,19,FALSE)</f>
        <v>1.84</v>
      </c>
      <c r="G8740" s="39">
        <f>VLOOKUP($J8737,ASBVs!$A$2:$AP$1041,41,FALSE)</f>
        <v>0.5</v>
      </c>
      <c r="H8740" s="39">
        <f>VLOOKUP($J8737,ASBVs!$A$2:$AP$1041,39,FALSE)</f>
        <v>0.25</v>
      </c>
      <c r="I8740" s="29">
        <f>VLOOKUP($J8737,ASBVs!$A$2:$AP$1041,21,FALSE)</f>
        <v>0.56000000000000005</v>
      </c>
      <c r="J8740" s="39">
        <f>VLOOKUP($J8737,ASBVs!$A$2:$AP$1041,31,FALSE)</f>
        <v>0.31</v>
      </c>
    </row>
    <row r="8741" spans="2:10" ht="12.6" customHeight="1" x14ac:dyDescent="0.3">
      <c r="B8741" s="29">
        <f>VLOOKUP($J8737,ASBVs!$A$2:$AP$1041,12,FALSE)</f>
        <v>66</v>
      </c>
      <c r="C8741" s="29">
        <f>VLOOKUP($J8737,ASBVs!$A$2:$AP$1041,14,FALSE)</f>
        <v>69</v>
      </c>
      <c r="D8741" s="29">
        <f>VLOOKUP($J8737,ASBVs!$A$2:$AP$1041,16,FALSE)</f>
        <v>60</v>
      </c>
      <c r="E8741" s="29">
        <f>VLOOKUP($J8737,ASBVs!$A$2:$AP$1041,18,FALSE)</f>
        <v>62</v>
      </c>
      <c r="F8741" s="29">
        <f>VLOOKUP($J8737,ASBVs!$A$2:$AP$1041,20,FALSE)</f>
        <v>62</v>
      </c>
      <c r="G8741" s="29">
        <f>VLOOKUP($J8737,ASBVs!$A$2:$AP$1041,42,FALSE)</f>
        <v>54</v>
      </c>
      <c r="H8741" s="29">
        <f>VLOOKUP($J8737,ASBVs!$A$2:$AP$1041,40,FALSE)</f>
        <v>49</v>
      </c>
      <c r="I8741" s="29">
        <f>VLOOKUP($J8737,ASBVs!$A$2:$AP$1041,22,FALSE)</f>
        <v>57</v>
      </c>
      <c r="J8741" s="29">
        <f>VLOOKUP($J8737,ASBVs!$A$2:$AP$1041,32,FALSE)</f>
        <v>52</v>
      </c>
    </row>
    <row r="8742" spans="2:10" ht="12.6" customHeight="1" x14ac:dyDescent="0.3">
      <c r="B8742" s="31" t="s">
        <v>1089</v>
      </c>
      <c r="C8742" s="27" t="s">
        <v>1090</v>
      </c>
      <c r="D8742" s="27" t="s">
        <v>1091</v>
      </c>
      <c r="E8742" s="27" t="s">
        <v>8</v>
      </c>
      <c r="F8742" s="27" t="s">
        <v>6</v>
      </c>
      <c r="G8742" s="27" t="s">
        <v>7</v>
      </c>
      <c r="H8742" s="27" t="s">
        <v>2638</v>
      </c>
      <c r="I8742" s="85" t="s">
        <v>2700</v>
      </c>
      <c r="J8742" s="86"/>
    </row>
    <row r="8743" spans="2:10" ht="12.6" customHeight="1" x14ac:dyDescent="0.3">
      <c r="B8743" s="30">
        <f>VLOOKUP($J8737,ASBVs!$A$2:$AP$1041,33,FALSE)</f>
        <v>0.06</v>
      </c>
      <c r="C8743" s="30">
        <f>VLOOKUP($J8737,ASBVs!$A$2:$AP$1041,35,FALSE)</f>
        <v>0.27</v>
      </c>
      <c r="D8743" s="30">
        <f>VLOOKUP($J8737,ASBVs!$A$2:$AP$1041,37,FALSE)</f>
        <v>-0.01</v>
      </c>
      <c r="E8743" s="32">
        <f>VLOOKUP($J8737,ASBVs!$A$2:$AP$1041,29,FALSE)</f>
        <v>5.44</v>
      </c>
      <c r="F8743" s="32">
        <f>VLOOKUP($J8737,ASBVs!$A$2:$AP$1041,23,FALSE)</f>
        <v>-0.84</v>
      </c>
      <c r="G8743" s="32">
        <f>VLOOKUP($J8737,ASBVs!$A$2:$AP$1041,25,FALSE)</f>
        <v>4.75</v>
      </c>
      <c r="H8743" s="32">
        <f>VLOOKUP($J8737,ASBVs!$A$2:$AP$1041,27,FALSE)</f>
        <v>1.67</v>
      </c>
      <c r="I8743" s="86"/>
      <c r="J8743" s="86"/>
    </row>
    <row r="8744" spans="2:10" ht="12.6" customHeight="1" x14ac:dyDescent="0.3">
      <c r="B8744" s="33">
        <f>VLOOKUP($J8737,ASBVs!$A$2:$AP$1041,34,FALSE)</f>
        <v>44</v>
      </c>
      <c r="C8744" s="33">
        <f>VLOOKUP($J8737,ASBVs!$A$2:$AP$1041,36,FALSE)</f>
        <v>52</v>
      </c>
      <c r="D8744" s="33">
        <f>VLOOKUP($J8737,ASBVs!$A$2:$AP$1041,38,FALSE)</f>
        <v>39</v>
      </c>
      <c r="E8744" s="33">
        <f>VLOOKUP($J8737,ASBVs!$A$2:$AP$1041,30,FALSE)</f>
        <v>56</v>
      </c>
      <c r="F8744" s="33">
        <f>VLOOKUP($J8737,ASBVs!$A$2:$AP$1041,24,FALSE)</f>
        <v>50</v>
      </c>
      <c r="G8744" s="33">
        <f>VLOOKUP($J8737,ASBVs!$A$2:$AP$1041,26,FALSE)</f>
        <v>50</v>
      </c>
      <c r="H8744" s="33">
        <f>VLOOKUP($J8737,ASBVs!$A$2:$AP$1041,28,FALSE)</f>
        <v>52</v>
      </c>
      <c r="I8744" s="99">
        <f>VLOOKUP($J8737,ASBVs!$A$2:$AQ$1041,43,FALSE)</f>
        <v>9.91</v>
      </c>
      <c r="J8744" s="79"/>
    </row>
    <row r="8745" spans="2:10" ht="12.6" customHeight="1" x14ac:dyDescent="0.3">
      <c r="B8745" s="87" t="s">
        <v>2695</v>
      </c>
      <c r="C8745" s="88"/>
      <c r="D8745" s="89" t="s">
        <v>2699</v>
      </c>
      <c r="E8745" s="90"/>
      <c r="F8745" s="91" t="str">
        <f>VLOOKUP($J8737,ASBVs!$A$2:$F$1041,6,FALSE)</f>
        <v xml:space="preserve"> </v>
      </c>
      <c r="G8745" s="34" t="s">
        <v>2669</v>
      </c>
      <c r="H8745" s="35" t="str">
        <f>VLOOKUP($J8737,ASBVs!$A$2:$AU$1041,46,FALSE)</f>
        <v>1</v>
      </c>
      <c r="I8745" s="34" t="s">
        <v>2670</v>
      </c>
      <c r="J8745" s="35" t="str">
        <f>VLOOKUP($J8737,ASBVs!$A$2:$AU$1041,47,FALSE)</f>
        <v>2</v>
      </c>
    </row>
    <row r="8746" spans="2:10" ht="12.6" customHeight="1" x14ac:dyDescent="0.3">
      <c r="B8746" s="93">
        <f>VLOOKUP($J8737,ASBVs!$A$2:$AS$1041,45,FALSE)</f>
        <v>121.62</v>
      </c>
      <c r="C8746" s="94"/>
      <c r="D8746" s="93">
        <f>VLOOKUP($J8737,ASBVs!$A$2:$AS$1041,44,FALSE)</f>
        <v>166.68</v>
      </c>
      <c r="E8746" s="94"/>
      <c r="F8746" s="92"/>
      <c r="G8746" s="34" t="s">
        <v>2671</v>
      </c>
      <c r="H8746" s="35" t="str">
        <f>VLOOKUP($J8737,ASBVs!$A$2:$AW$1041,48,FALSE)</f>
        <v>2</v>
      </c>
      <c r="I8746" s="34" t="s">
        <v>2672</v>
      </c>
      <c r="J8746" s="35">
        <f>VLOOKUP($J8737,ASBVs!$A$2:$AW$1041,49,FALSE)</f>
        <v>3</v>
      </c>
    </row>
    <row r="8747" spans="2:10" ht="12.6" customHeight="1" x14ac:dyDescent="0.3">
      <c r="B8747" s="36" t="s">
        <v>2696</v>
      </c>
      <c r="C8747" s="95" t="str">
        <f>VLOOKUP($J8737,ASBVs!$A$2:$E$1041,5,FALSE)</f>
        <v xml:space="preserve">Pen of 4 - Fertility </v>
      </c>
      <c r="D8747" s="96"/>
      <c r="E8747" s="97" t="s">
        <v>2697</v>
      </c>
      <c r="F8747" s="98"/>
      <c r="G8747" s="74"/>
      <c r="H8747" s="75"/>
      <c r="I8747" s="37" t="s">
        <v>2698</v>
      </c>
      <c r="J8747" s="38"/>
    </row>
    <row r="8749" spans="2:10" ht="12.6" customHeight="1" x14ac:dyDescent="0.3">
      <c r="B8749" s="76" t="s">
        <v>2692</v>
      </c>
      <c r="C8749" s="77"/>
      <c r="D8749" s="20" t="str">
        <f>VLOOKUP($J8749,ASBVs!$A$2:$B$1041,2,FALSE)</f>
        <v>223056</v>
      </c>
      <c r="E8749" s="21"/>
      <c r="F8749" s="22" t="str">
        <f>VLOOKUP($J8749,ASBVs!$A$2:$J$1041,10,FALSE)</f>
        <v>Twin</v>
      </c>
      <c r="G8749" s="78" t="str">
        <f>VLOOKUP($J8749,ASBVs!$A$2:$AX$1041,50,FALSE)</f>
        <v xml:space="preserve"> </v>
      </c>
      <c r="H8749" s="79"/>
      <c r="I8749" s="23" t="s">
        <v>2693</v>
      </c>
      <c r="J8749" s="24" t="s">
        <v>2304</v>
      </c>
    </row>
    <row r="8750" spans="2:10" ht="12.6" customHeight="1" x14ac:dyDescent="0.3">
      <c r="B8750" s="25" t="s">
        <v>2694</v>
      </c>
      <c r="C8750" s="80" t="str">
        <f>VLOOKUP($J8749,ASBVs!$A$2:$H$1041,8,FALSE)</f>
        <v>205728</v>
      </c>
      <c r="D8750" s="80"/>
      <c r="E8750" s="81"/>
      <c r="F8750" s="26" t="s">
        <v>2639</v>
      </c>
      <c r="G8750" s="82">
        <f>VLOOKUP($J8749,ASBVs!$A$2:$I$1041,9,FALSE)</f>
        <v>44682</v>
      </c>
      <c r="H8750" s="83"/>
      <c r="I8750" s="83"/>
      <c r="J8750" s="84"/>
    </row>
    <row r="8751" spans="2:10" ht="12.6" customHeight="1" x14ac:dyDescent="0.3">
      <c r="B8751" s="27" t="s">
        <v>0</v>
      </c>
      <c r="C8751" s="28" t="s">
        <v>1</v>
      </c>
      <c r="D8751" s="28" t="s">
        <v>2</v>
      </c>
      <c r="E8751" s="28" t="s">
        <v>3</v>
      </c>
      <c r="F8751" s="27" t="s">
        <v>4</v>
      </c>
      <c r="G8751" s="28" t="s">
        <v>1093</v>
      </c>
      <c r="H8751" s="28" t="s">
        <v>1092</v>
      </c>
      <c r="I8751" s="28" t="s">
        <v>5</v>
      </c>
      <c r="J8751" s="28" t="s">
        <v>2652</v>
      </c>
    </row>
    <row r="8752" spans="2:10" ht="12.6" customHeight="1" x14ac:dyDescent="0.3">
      <c r="B8752" s="29">
        <f>VLOOKUP($J8749,ASBVs!$A$2:$AP$1041,11,FALSE)</f>
        <v>0.49</v>
      </c>
      <c r="C8752" s="29">
        <f>VLOOKUP($J8749,ASBVs!$A$2:$AP$1041,13,FALSE)</f>
        <v>9.83</v>
      </c>
      <c r="D8752" s="29">
        <f>VLOOKUP($J8749,ASBVs!$A$2:$AP$1041,15,FALSE)</f>
        <v>18.34</v>
      </c>
      <c r="E8752" s="29">
        <f>VLOOKUP($J8749,ASBVs!$A$2:$AP$1041,17,FALSE)</f>
        <v>0.14000000000000001</v>
      </c>
      <c r="F8752" s="29">
        <f>VLOOKUP($J8749,ASBVs!$A$2:$AP$1041,19,FALSE)</f>
        <v>2.59</v>
      </c>
      <c r="G8752" s="39">
        <f>VLOOKUP($J8749,ASBVs!$A$2:$AP$1041,41,FALSE)</f>
        <v>0.5</v>
      </c>
      <c r="H8752" s="39">
        <f>VLOOKUP($J8749,ASBVs!$A$2:$AP$1041,39,FALSE)</f>
        <v>0.25</v>
      </c>
      <c r="I8752" s="29">
        <f>VLOOKUP($J8749,ASBVs!$A$2:$AP$1041,21,FALSE)</f>
        <v>-0.46</v>
      </c>
      <c r="J8752" s="39">
        <f>VLOOKUP($J8749,ASBVs!$A$2:$AP$1041,31,FALSE)</f>
        <v>0.31</v>
      </c>
    </row>
    <row r="8753" spans="2:10" ht="12.6" customHeight="1" x14ac:dyDescent="0.3">
      <c r="B8753" s="29">
        <f>VLOOKUP($J8749,ASBVs!$A$2:$AP$1041,12,FALSE)</f>
        <v>65</v>
      </c>
      <c r="C8753" s="29">
        <f>VLOOKUP($J8749,ASBVs!$A$2:$AP$1041,14,FALSE)</f>
        <v>71</v>
      </c>
      <c r="D8753" s="29">
        <f>VLOOKUP($J8749,ASBVs!$A$2:$AP$1041,16,FALSE)</f>
        <v>59</v>
      </c>
      <c r="E8753" s="29">
        <f>VLOOKUP($J8749,ASBVs!$A$2:$AP$1041,18,FALSE)</f>
        <v>69</v>
      </c>
      <c r="F8753" s="29">
        <f>VLOOKUP($J8749,ASBVs!$A$2:$AP$1041,20,FALSE)</f>
        <v>67</v>
      </c>
      <c r="G8753" s="29">
        <f>VLOOKUP($J8749,ASBVs!$A$2:$AP$1041,42,FALSE)</f>
        <v>47</v>
      </c>
      <c r="H8753" s="29">
        <f>VLOOKUP($J8749,ASBVs!$A$2:$AP$1041,40,FALSE)</f>
        <v>41</v>
      </c>
      <c r="I8753" s="29">
        <f>VLOOKUP($J8749,ASBVs!$A$2:$AP$1041,22,FALSE)</f>
        <v>51</v>
      </c>
      <c r="J8753" s="29">
        <f>VLOOKUP($J8749,ASBVs!$A$2:$AP$1041,32,FALSE)</f>
        <v>45</v>
      </c>
    </row>
    <row r="8754" spans="2:10" ht="12.6" customHeight="1" x14ac:dyDescent="0.3">
      <c r="B8754" s="31" t="s">
        <v>1089</v>
      </c>
      <c r="C8754" s="27" t="s">
        <v>1090</v>
      </c>
      <c r="D8754" s="27" t="s">
        <v>1091</v>
      </c>
      <c r="E8754" s="27" t="s">
        <v>8</v>
      </c>
      <c r="F8754" s="27" t="s">
        <v>6</v>
      </c>
      <c r="G8754" s="27" t="s">
        <v>7</v>
      </c>
      <c r="H8754" s="27" t="s">
        <v>2638</v>
      </c>
      <c r="I8754" s="85" t="s">
        <v>2700</v>
      </c>
      <c r="J8754" s="86"/>
    </row>
    <row r="8755" spans="2:10" ht="12.6" customHeight="1" x14ac:dyDescent="0.3">
      <c r="B8755" s="30">
        <f>VLOOKUP($J8749,ASBVs!$A$2:$AP$1041,33,FALSE)</f>
        <v>0.05</v>
      </c>
      <c r="C8755" s="30">
        <f>VLOOKUP($J8749,ASBVs!$A$2:$AP$1041,35,FALSE)</f>
        <v>0.27</v>
      </c>
      <c r="D8755" s="30">
        <f>VLOOKUP($J8749,ASBVs!$A$2:$AP$1041,37,FALSE)</f>
        <v>-0.01</v>
      </c>
      <c r="E8755" s="32">
        <f>VLOOKUP($J8749,ASBVs!$A$2:$AP$1041,29,FALSE)</f>
        <v>5</v>
      </c>
      <c r="F8755" s="32">
        <f>VLOOKUP($J8749,ASBVs!$A$2:$AP$1041,23,FALSE)</f>
        <v>-0.5</v>
      </c>
      <c r="G8755" s="32">
        <f>VLOOKUP($J8749,ASBVs!$A$2:$AP$1041,25,FALSE)</f>
        <v>3.86</v>
      </c>
      <c r="H8755" s="32">
        <f>VLOOKUP($J8749,ASBVs!$A$2:$AP$1041,27,FALSE)</f>
        <v>2.59</v>
      </c>
      <c r="I8755" s="86"/>
      <c r="J8755" s="86"/>
    </row>
    <row r="8756" spans="2:10" ht="12.6" customHeight="1" x14ac:dyDescent="0.3">
      <c r="B8756" s="33">
        <f>VLOOKUP($J8749,ASBVs!$A$2:$AP$1041,34,FALSE)</f>
        <v>37</v>
      </c>
      <c r="C8756" s="33">
        <f>VLOOKUP($J8749,ASBVs!$A$2:$AP$1041,36,FALSE)</f>
        <v>44</v>
      </c>
      <c r="D8756" s="33">
        <f>VLOOKUP($J8749,ASBVs!$A$2:$AP$1041,38,FALSE)</f>
        <v>32</v>
      </c>
      <c r="E8756" s="33">
        <f>VLOOKUP($J8749,ASBVs!$A$2:$AP$1041,30,FALSE)</f>
        <v>60</v>
      </c>
      <c r="F8756" s="33">
        <f>VLOOKUP($J8749,ASBVs!$A$2:$AP$1041,24,FALSE)</f>
        <v>43</v>
      </c>
      <c r="G8756" s="33">
        <f>VLOOKUP($J8749,ASBVs!$A$2:$AP$1041,26,FALSE)</f>
        <v>43</v>
      </c>
      <c r="H8756" s="33">
        <f>VLOOKUP($J8749,ASBVs!$A$2:$AP$1041,28,FALSE)</f>
        <v>52</v>
      </c>
      <c r="I8756" s="99">
        <f>VLOOKUP($J8749,ASBVs!$A$2:$AQ$1041,43,FALSE)</f>
        <v>9.3699999999999992</v>
      </c>
      <c r="J8756" s="79"/>
    </row>
    <row r="8757" spans="2:10" ht="12.6" customHeight="1" x14ac:dyDescent="0.3">
      <c r="B8757" s="87" t="s">
        <v>2695</v>
      </c>
      <c r="C8757" s="88"/>
      <c r="D8757" s="89" t="s">
        <v>2699</v>
      </c>
      <c r="E8757" s="90"/>
      <c r="F8757" s="91" t="str">
        <f>VLOOKUP($J8749,ASBVs!$A$2:$F$1041,6,FALSE)</f>
        <v xml:space="preserve"> </v>
      </c>
      <c r="G8757" s="34" t="s">
        <v>2669</v>
      </c>
      <c r="H8757" s="35" t="str">
        <f>VLOOKUP($J8749,ASBVs!$A$2:$AU$1041,46,FALSE)</f>
        <v>2</v>
      </c>
      <c r="I8757" s="34" t="s">
        <v>2670</v>
      </c>
      <c r="J8757" s="35" t="str">
        <f>VLOOKUP($J8749,ASBVs!$A$2:$AU$1041,47,FALSE)</f>
        <v>2</v>
      </c>
    </row>
    <row r="8758" spans="2:10" ht="12.6" customHeight="1" x14ac:dyDescent="0.3">
      <c r="B8758" s="93">
        <f>VLOOKUP($J8749,ASBVs!$A$2:$AS$1041,45,FALSE)</f>
        <v>121.39</v>
      </c>
      <c r="C8758" s="94"/>
      <c r="D8758" s="93">
        <f>VLOOKUP($J8749,ASBVs!$A$2:$AS$1041,44,FALSE)</f>
        <v>171.13</v>
      </c>
      <c r="E8758" s="94"/>
      <c r="F8758" s="92"/>
      <c r="G8758" s="34" t="s">
        <v>2671</v>
      </c>
      <c r="H8758" s="35" t="str">
        <f>VLOOKUP($J8749,ASBVs!$A$2:$AW$1041,48,FALSE)</f>
        <v>3</v>
      </c>
      <c r="I8758" s="34" t="s">
        <v>2672</v>
      </c>
      <c r="J8758" s="35">
        <f>VLOOKUP($J8749,ASBVs!$A$2:$AW$1041,49,FALSE)</f>
        <v>3</v>
      </c>
    </row>
    <row r="8759" spans="2:10" ht="12.6" customHeight="1" x14ac:dyDescent="0.3">
      <c r="B8759" s="36" t="s">
        <v>2696</v>
      </c>
      <c r="C8759" s="95" t="str">
        <f>VLOOKUP($J8749,ASBVs!$A$2:$E$1041,5,FALSE)</f>
        <v xml:space="preserve">Pen of 4 - Fertility </v>
      </c>
      <c r="D8759" s="96"/>
      <c r="E8759" s="97" t="s">
        <v>2697</v>
      </c>
      <c r="F8759" s="98"/>
      <c r="G8759" s="74"/>
      <c r="H8759" s="75"/>
      <c r="I8759" s="37" t="s">
        <v>2698</v>
      </c>
      <c r="J8759" s="38"/>
    </row>
    <row r="8761" spans="2:10" ht="12.6" customHeight="1" x14ac:dyDescent="0.3">
      <c r="B8761" s="76" t="s">
        <v>2692</v>
      </c>
      <c r="C8761" s="77"/>
      <c r="D8761" s="20" t="str">
        <f>VLOOKUP($J8761,ASBVs!$A$2:$B$1041,2,FALSE)</f>
        <v>223039</v>
      </c>
      <c r="E8761" s="21"/>
      <c r="F8761" s="22" t="str">
        <f>VLOOKUP($J8761,ASBVs!$A$2:$J$1041,10,FALSE)</f>
        <v>Twin</v>
      </c>
      <c r="G8761" s="78" t="str">
        <f>VLOOKUP($J8761,ASBVs!$A$2:$AX$1041,50,FALSE)</f>
        <v xml:space="preserve"> </v>
      </c>
      <c r="H8761" s="79"/>
      <c r="I8761" s="23" t="s">
        <v>2693</v>
      </c>
      <c r="J8761" s="24" t="s">
        <v>2305</v>
      </c>
    </row>
    <row r="8762" spans="2:10" ht="12.6" customHeight="1" x14ac:dyDescent="0.3">
      <c r="B8762" s="25" t="s">
        <v>2694</v>
      </c>
      <c r="C8762" s="80" t="str">
        <f>VLOOKUP($J8761,ASBVs!$A$2:$H$1041,8,FALSE)</f>
        <v>205728</v>
      </c>
      <c r="D8762" s="80"/>
      <c r="E8762" s="81"/>
      <c r="F8762" s="26" t="s">
        <v>2639</v>
      </c>
      <c r="G8762" s="82">
        <f>VLOOKUP($J8761,ASBVs!$A$2:$I$1041,9,FALSE)</f>
        <v>44682</v>
      </c>
      <c r="H8762" s="83"/>
      <c r="I8762" s="83"/>
      <c r="J8762" s="84"/>
    </row>
    <row r="8763" spans="2:10" ht="12.6" customHeight="1" x14ac:dyDescent="0.3">
      <c r="B8763" s="27" t="s">
        <v>0</v>
      </c>
      <c r="C8763" s="28" t="s">
        <v>1</v>
      </c>
      <c r="D8763" s="28" t="s">
        <v>2</v>
      </c>
      <c r="E8763" s="28" t="s">
        <v>3</v>
      </c>
      <c r="F8763" s="27" t="s">
        <v>4</v>
      </c>
      <c r="G8763" s="28" t="s">
        <v>1093</v>
      </c>
      <c r="H8763" s="28" t="s">
        <v>1092</v>
      </c>
      <c r="I8763" s="28" t="s">
        <v>5</v>
      </c>
      <c r="J8763" s="28" t="s">
        <v>2652</v>
      </c>
    </row>
    <row r="8764" spans="2:10" ht="12.6" customHeight="1" x14ac:dyDescent="0.3">
      <c r="B8764" s="29">
        <f>VLOOKUP($J8761,ASBVs!$A$2:$AP$1041,11,FALSE)</f>
        <v>0.55000000000000004</v>
      </c>
      <c r="C8764" s="29">
        <f>VLOOKUP($J8761,ASBVs!$A$2:$AP$1041,13,FALSE)</f>
        <v>9.74</v>
      </c>
      <c r="D8764" s="29">
        <f>VLOOKUP($J8761,ASBVs!$A$2:$AP$1041,15,FALSE)</f>
        <v>18.13</v>
      </c>
      <c r="E8764" s="29">
        <f>VLOOKUP($J8761,ASBVs!$A$2:$AP$1041,17,FALSE)</f>
        <v>-0.34</v>
      </c>
      <c r="F8764" s="29">
        <f>VLOOKUP($J8761,ASBVs!$A$2:$AP$1041,19,FALSE)</f>
        <v>2.2799999999999998</v>
      </c>
      <c r="G8764" s="39">
        <f>VLOOKUP($J8761,ASBVs!$A$2:$AP$1041,41,FALSE)</f>
        <v>0.41</v>
      </c>
      <c r="H8764" s="39">
        <f>VLOOKUP($J8761,ASBVs!$A$2:$AP$1041,39,FALSE)</f>
        <v>0.26</v>
      </c>
      <c r="I8764" s="29">
        <f>VLOOKUP($J8761,ASBVs!$A$2:$AP$1041,21,FALSE)</f>
        <v>0.96</v>
      </c>
      <c r="J8764" s="39">
        <f>VLOOKUP($J8761,ASBVs!$A$2:$AP$1041,31,FALSE)</f>
        <v>0.22</v>
      </c>
    </row>
    <row r="8765" spans="2:10" ht="12.6" customHeight="1" x14ac:dyDescent="0.3">
      <c r="B8765" s="29">
        <f>VLOOKUP($J8761,ASBVs!$A$2:$AP$1041,12,FALSE)</f>
        <v>66</v>
      </c>
      <c r="C8765" s="29">
        <f>VLOOKUP($J8761,ASBVs!$A$2:$AP$1041,14,FALSE)</f>
        <v>72</v>
      </c>
      <c r="D8765" s="29">
        <f>VLOOKUP($J8761,ASBVs!$A$2:$AP$1041,16,FALSE)</f>
        <v>59</v>
      </c>
      <c r="E8765" s="29">
        <f>VLOOKUP($J8761,ASBVs!$A$2:$AP$1041,18,FALSE)</f>
        <v>69</v>
      </c>
      <c r="F8765" s="29">
        <f>VLOOKUP($J8761,ASBVs!$A$2:$AP$1041,20,FALSE)</f>
        <v>68</v>
      </c>
      <c r="G8765" s="29">
        <f>VLOOKUP($J8761,ASBVs!$A$2:$AP$1041,42,FALSE)</f>
        <v>47</v>
      </c>
      <c r="H8765" s="29">
        <f>VLOOKUP($J8761,ASBVs!$A$2:$AP$1041,40,FALSE)</f>
        <v>41</v>
      </c>
      <c r="I8765" s="29">
        <f>VLOOKUP($J8761,ASBVs!$A$2:$AP$1041,22,FALSE)</f>
        <v>53</v>
      </c>
      <c r="J8765" s="29">
        <f>VLOOKUP($J8761,ASBVs!$A$2:$AP$1041,32,FALSE)</f>
        <v>45</v>
      </c>
    </row>
    <row r="8766" spans="2:10" ht="12.6" customHeight="1" x14ac:dyDescent="0.3">
      <c r="B8766" s="31" t="s">
        <v>1089</v>
      </c>
      <c r="C8766" s="27" t="s">
        <v>1090</v>
      </c>
      <c r="D8766" s="27" t="s">
        <v>1091</v>
      </c>
      <c r="E8766" s="27" t="s">
        <v>8</v>
      </c>
      <c r="F8766" s="27" t="s">
        <v>6</v>
      </c>
      <c r="G8766" s="27" t="s">
        <v>7</v>
      </c>
      <c r="H8766" s="27" t="s">
        <v>2638</v>
      </c>
      <c r="I8766" s="85" t="s">
        <v>2700</v>
      </c>
      <c r="J8766" s="86"/>
    </row>
    <row r="8767" spans="2:10" ht="12.6" customHeight="1" x14ac:dyDescent="0.3">
      <c r="B8767" s="30">
        <f>VLOOKUP($J8761,ASBVs!$A$2:$AP$1041,33,FALSE)</f>
        <v>0.05</v>
      </c>
      <c r="C8767" s="30">
        <f>VLOOKUP($J8761,ASBVs!$A$2:$AP$1041,35,FALSE)</f>
        <v>0.28999999999999998</v>
      </c>
      <c r="D8767" s="30">
        <f>VLOOKUP($J8761,ASBVs!$A$2:$AP$1041,37,FALSE)</f>
        <v>-0.01</v>
      </c>
      <c r="E8767" s="32">
        <f>VLOOKUP($J8761,ASBVs!$A$2:$AP$1041,29,FALSE)</f>
        <v>5.54</v>
      </c>
      <c r="F8767" s="32">
        <f>VLOOKUP($J8761,ASBVs!$A$2:$AP$1041,23,FALSE)</f>
        <v>-0.54</v>
      </c>
      <c r="G8767" s="32">
        <f>VLOOKUP($J8761,ASBVs!$A$2:$AP$1041,25,FALSE)</f>
        <v>3.39</v>
      </c>
      <c r="H8767" s="32">
        <f>VLOOKUP($J8761,ASBVs!$A$2:$AP$1041,27,FALSE)</f>
        <v>2.54</v>
      </c>
      <c r="I8767" s="86"/>
      <c r="J8767" s="86"/>
    </row>
    <row r="8768" spans="2:10" ht="12.6" customHeight="1" x14ac:dyDescent="0.3">
      <c r="B8768" s="33">
        <f>VLOOKUP($J8761,ASBVs!$A$2:$AP$1041,34,FALSE)</f>
        <v>36</v>
      </c>
      <c r="C8768" s="33">
        <f>VLOOKUP($J8761,ASBVs!$A$2:$AP$1041,36,FALSE)</f>
        <v>44</v>
      </c>
      <c r="D8768" s="33">
        <f>VLOOKUP($J8761,ASBVs!$A$2:$AP$1041,38,FALSE)</f>
        <v>31</v>
      </c>
      <c r="E8768" s="33">
        <f>VLOOKUP($J8761,ASBVs!$A$2:$AP$1041,30,FALSE)</f>
        <v>60</v>
      </c>
      <c r="F8768" s="33">
        <f>VLOOKUP($J8761,ASBVs!$A$2:$AP$1041,24,FALSE)</f>
        <v>42</v>
      </c>
      <c r="G8768" s="33">
        <f>VLOOKUP($J8761,ASBVs!$A$2:$AP$1041,26,FALSE)</f>
        <v>42</v>
      </c>
      <c r="H8768" s="33">
        <f>VLOOKUP($J8761,ASBVs!$A$2:$AP$1041,28,FALSE)</f>
        <v>52</v>
      </c>
      <c r="I8768" s="99">
        <f>VLOOKUP($J8761,ASBVs!$A$2:$AQ$1041,43,FALSE)</f>
        <v>10.7</v>
      </c>
      <c r="J8768" s="79"/>
    </row>
    <row r="8769" spans="2:10" ht="12.6" customHeight="1" x14ac:dyDescent="0.3">
      <c r="B8769" s="87" t="s">
        <v>2695</v>
      </c>
      <c r="C8769" s="88"/>
      <c r="D8769" s="89" t="s">
        <v>2699</v>
      </c>
      <c r="E8769" s="90"/>
      <c r="F8769" s="91" t="str">
        <f>VLOOKUP($J8761,ASBVs!$A$2:$F$1041,6,FALSE)</f>
        <v xml:space="preserve"> </v>
      </c>
      <c r="G8769" s="34" t="s">
        <v>2669</v>
      </c>
      <c r="H8769" s="35" t="str">
        <f>VLOOKUP($J8761,ASBVs!$A$2:$AU$1041,46,FALSE)</f>
        <v>3</v>
      </c>
      <c r="I8769" s="34" t="s">
        <v>2670</v>
      </c>
      <c r="J8769" s="35" t="str">
        <f>VLOOKUP($J8761,ASBVs!$A$2:$AU$1041,47,FALSE)</f>
        <v>3</v>
      </c>
    </row>
    <row r="8770" spans="2:10" ht="12.6" customHeight="1" x14ac:dyDescent="0.3">
      <c r="B8770" s="93">
        <f>VLOOKUP($J8761,ASBVs!$A$2:$AS$1041,45,FALSE)</f>
        <v>124.14</v>
      </c>
      <c r="C8770" s="94"/>
      <c r="D8770" s="93">
        <f>VLOOKUP($J8761,ASBVs!$A$2:$AS$1041,44,FALSE)</f>
        <v>166.16</v>
      </c>
      <c r="E8770" s="94"/>
      <c r="F8770" s="92"/>
      <c r="G8770" s="34" t="s">
        <v>2671</v>
      </c>
      <c r="H8770" s="35" t="str">
        <f>VLOOKUP($J8761,ASBVs!$A$2:$AW$1041,48,FALSE)</f>
        <v>3</v>
      </c>
      <c r="I8770" s="34" t="s">
        <v>2672</v>
      </c>
      <c r="J8770" s="35">
        <f>VLOOKUP($J8761,ASBVs!$A$2:$AW$1041,49,FALSE)</f>
        <v>3</v>
      </c>
    </row>
    <row r="8771" spans="2:10" ht="12.6" customHeight="1" x14ac:dyDescent="0.3">
      <c r="B8771" s="36" t="s">
        <v>2696</v>
      </c>
      <c r="C8771" s="95" t="str">
        <f>VLOOKUP($J8761,ASBVs!$A$2:$E$1041,5,FALSE)</f>
        <v xml:space="preserve">Pen of 4 - Fertility </v>
      </c>
      <c r="D8771" s="96"/>
      <c r="E8771" s="97" t="s">
        <v>2697</v>
      </c>
      <c r="F8771" s="98"/>
      <c r="G8771" s="74"/>
      <c r="H8771" s="75"/>
      <c r="I8771" s="37" t="s">
        <v>2698</v>
      </c>
      <c r="J8771" s="38"/>
    </row>
    <row r="8773" spans="2:10" ht="12.6" customHeight="1" x14ac:dyDescent="0.3">
      <c r="B8773" s="76" t="s">
        <v>2692</v>
      </c>
      <c r="C8773" s="77"/>
      <c r="D8773" s="20" t="str">
        <f>VLOOKUP($J8773,ASBVs!$A$2:$B$1041,2,FALSE)</f>
        <v>223002</v>
      </c>
      <c r="E8773" s="21"/>
      <c r="F8773" s="22" t="str">
        <f>VLOOKUP($J8773,ASBVs!$A$2:$J$1041,10,FALSE)</f>
        <v>Twin</v>
      </c>
      <c r="G8773" s="78" t="str">
        <f>VLOOKUP($J8773,ASBVs!$A$2:$AX$1041,50,FALSE)</f>
        <v xml:space="preserve"> </v>
      </c>
      <c r="H8773" s="79"/>
      <c r="I8773" s="23" t="s">
        <v>2693</v>
      </c>
      <c r="J8773" s="24" t="s">
        <v>2306</v>
      </c>
    </row>
    <row r="8774" spans="2:10" ht="12.6" customHeight="1" x14ac:dyDescent="0.3">
      <c r="B8774" s="25" t="s">
        <v>2694</v>
      </c>
      <c r="C8774" s="80" t="str">
        <f>VLOOKUP($J8773,ASBVs!$A$2:$H$1041,8,FALSE)</f>
        <v>193431</v>
      </c>
      <c r="D8774" s="80"/>
      <c r="E8774" s="81"/>
      <c r="F8774" s="26" t="s">
        <v>2639</v>
      </c>
      <c r="G8774" s="82">
        <f>VLOOKUP($J8773,ASBVs!$A$2:$I$1041,9,FALSE)</f>
        <v>44678</v>
      </c>
      <c r="H8774" s="83"/>
      <c r="I8774" s="83"/>
      <c r="J8774" s="84"/>
    </row>
    <row r="8775" spans="2:10" ht="12.6" customHeight="1" x14ac:dyDescent="0.3">
      <c r="B8775" s="27" t="s">
        <v>0</v>
      </c>
      <c r="C8775" s="28" t="s">
        <v>1</v>
      </c>
      <c r="D8775" s="28" t="s">
        <v>2</v>
      </c>
      <c r="E8775" s="28" t="s">
        <v>3</v>
      </c>
      <c r="F8775" s="27" t="s">
        <v>4</v>
      </c>
      <c r="G8775" s="28" t="s">
        <v>1093</v>
      </c>
      <c r="H8775" s="28" t="s">
        <v>1092</v>
      </c>
      <c r="I8775" s="28" t="s">
        <v>5</v>
      </c>
      <c r="J8775" s="28" t="s">
        <v>2652</v>
      </c>
    </row>
    <row r="8776" spans="2:10" ht="12.6" customHeight="1" x14ac:dyDescent="0.3">
      <c r="B8776" s="29">
        <f>VLOOKUP($J8773,ASBVs!$A$2:$AP$1041,11,FALSE)</f>
        <v>0.56999999999999995</v>
      </c>
      <c r="C8776" s="29">
        <f>VLOOKUP($J8773,ASBVs!$A$2:$AP$1041,13,FALSE)</f>
        <v>9.43</v>
      </c>
      <c r="D8776" s="29">
        <f>VLOOKUP($J8773,ASBVs!$A$2:$AP$1041,15,FALSE)</f>
        <v>13.3</v>
      </c>
      <c r="E8776" s="29">
        <f>VLOOKUP($J8773,ASBVs!$A$2:$AP$1041,17,FALSE)</f>
        <v>0.48</v>
      </c>
      <c r="F8776" s="29">
        <f>VLOOKUP($J8773,ASBVs!$A$2:$AP$1041,19,FALSE)</f>
        <v>1.74</v>
      </c>
      <c r="G8776" s="39">
        <f>VLOOKUP($J8773,ASBVs!$A$2:$AP$1041,41,FALSE)</f>
        <v>0.45</v>
      </c>
      <c r="H8776" s="39">
        <f>VLOOKUP($J8773,ASBVs!$A$2:$AP$1041,39,FALSE)</f>
        <v>0.25</v>
      </c>
      <c r="I8776" s="29">
        <f>VLOOKUP($J8773,ASBVs!$A$2:$AP$1041,21,FALSE)</f>
        <v>0.33</v>
      </c>
      <c r="J8776" s="39">
        <f>VLOOKUP($J8773,ASBVs!$A$2:$AP$1041,31,FALSE)</f>
        <v>0.28999999999999998</v>
      </c>
    </row>
    <row r="8777" spans="2:10" ht="12.6" customHeight="1" x14ac:dyDescent="0.3">
      <c r="B8777" s="29">
        <f>VLOOKUP($J8773,ASBVs!$A$2:$AP$1041,12,FALSE)</f>
        <v>66</v>
      </c>
      <c r="C8777" s="29">
        <f>VLOOKUP($J8773,ASBVs!$A$2:$AP$1041,14,FALSE)</f>
        <v>72</v>
      </c>
      <c r="D8777" s="29">
        <f>VLOOKUP($J8773,ASBVs!$A$2:$AP$1041,16,FALSE)</f>
        <v>63</v>
      </c>
      <c r="E8777" s="29">
        <f>VLOOKUP($J8773,ASBVs!$A$2:$AP$1041,18,FALSE)</f>
        <v>71</v>
      </c>
      <c r="F8777" s="29">
        <f>VLOOKUP($J8773,ASBVs!$A$2:$AP$1041,20,FALSE)</f>
        <v>69</v>
      </c>
      <c r="G8777" s="29">
        <f>VLOOKUP($J8773,ASBVs!$A$2:$AP$1041,42,FALSE)</f>
        <v>55</v>
      </c>
      <c r="H8777" s="29">
        <f>VLOOKUP($J8773,ASBVs!$A$2:$AP$1041,40,FALSE)</f>
        <v>48</v>
      </c>
      <c r="I8777" s="29">
        <f>VLOOKUP($J8773,ASBVs!$A$2:$AP$1041,22,FALSE)</f>
        <v>61</v>
      </c>
      <c r="J8777" s="29">
        <f>VLOOKUP($J8773,ASBVs!$A$2:$AP$1041,32,FALSE)</f>
        <v>53</v>
      </c>
    </row>
    <row r="8778" spans="2:10" ht="12.6" customHeight="1" x14ac:dyDescent="0.3">
      <c r="B8778" s="31" t="s">
        <v>1089</v>
      </c>
      <c r="C8778" s="27" t="s">
        <v>1090</v>
      </c>
      <c r="D8778" s="27" t="s">
        <v>1091</v>
      </c>
      <c r="E8778" s="27" t="s">
        <v>8</v>
      </c>
      <c r="F8778" s="27" t="s">
        <v>6</v>
      </c>
      <c r="G8778" s="27" t="s">
        <v>7</v>
      </c>
      <c r="H8778" s="27" t="s">
        <v>2638</v>
      </c>
      <c r="I8778" s="85" t="s">
        <v>2700</v>
      </c>
      <c r="J8778" s="86"/>
    </row>
    <row r="8779" spans="2:10" ht="12.6" customHeight="1" x14ac:dyDescent="0.3">
      <c r="B8779" s="30">
        <f>VLOOKUP($J8773,ASBVs!$A$2:$AP$1041,33,FALSE)</f>
        <v>0.04</v>
      </c>
      <c r="C8779" s="30">
        <f>VLOOKUP($J8773,ASBVs!$A$2:$AP$1041,35,FALSE)</f>
        <v>0.23</v>
      </c>
      <c r="D8779" s="30">
        <f>VLOOKUP($J8773,ASBVs!$A$2:$AP$1041,37,FALSE)</f>
        <v>0.02</v>
      </c>
      <c r="E8779" s="32">
        <f>VLOOKUP($J8773,ASBVs!$A$2:$AP$1041,29,FALSE)</f>
        <v>4.55</v>
      </c>
      <c r="F8779" s="32">
        <f>VLOOKUP($J8773,ASBVs!$A$2:$AP$1041,23,FALSE)</f>
        <v>-0.17</v>
      </c>
      <c r="G8779" s="32">
        <f>VLOOKUP($J8773,ASBVs!$A$2:$AP$1041,25,FALSE)</f>
        <v>4.6500000000000004</v>
      </c>
      <c r="H8779" s="32">
        <f>VLOOKUP($J8773,ASBVs!$A$2:$AP$1041,27,FALSE)</f>
        <v>2.0099999999999998</v>
      </c>
      <c r="I8779" s="86"/>
      <c r="J8779" s="86"/>
    </row>
    <row r="8780" spans="2:10" ht="12.6" customHeight="1" x14ac:dyDescent="0.3">
      <c r="B8780" s="33">
        <f>VLOOKUP($J8773,ASBVs!$A$2:$AP$1041,34,FALSE)</f>
        <v>44</v>
      </c>
      <c r="C8780" s="33">
        <f>VLOOKUP($J8773,ASBVs!$A$2:$AP$1041,36,FALSE)</f>
        <v>51</v>
      </c>
      <c r="D8780" s="33">
        <f>VLOOKUP($J8773,ASBVs!$A$2:$AP$1041,38,FALSE)</f>
        <v>39</v>
      </c>
      <c r="E8780" s="33">
        <f>VLOOKUP($J8773,ASBVs!$A$2:$AP$1041,30,FALSE)</f>
        <v>62</v>
      </c>
      <c r="F8780" s="33">
        <f>VLOOKUP($J8773,ASBVs!$A$2:$AP$1041,24,FALSE)</f>
        <v>49</v>
      </c>
      <c r="G8780" s="33">
        <f>VLOOKUP($J8773,ASBVs!$A$2:$AP$1041,26,FALSE)</f>
        <v>48</v>
      </c>
      <c r="H8780" s="33">
        <f>VLOOKUP($J8773,ASBVs!$A$2:$AP$1041,28,FALSE)</f>
        <v>55</v>
      </c>
      <c r="I8780" s="99">
        <f>VLOOKUP($J8773,ASBVs!$A$2:$AQ$1041,43,FALSE)</f>
        <v>9.76</v>
      </c>
      <c r="J8780" s="79"/>
    </row>
    <row r="8781" spans="2:10" ht="12.6" customHeight="1" x14ac:dyDescent="0.3">
      <c r="B8781" s="87" t="s">
        <v>2695</v>
      </c>
      <c r="C8781" s="88"/>
      <c r="D8781" s="89" t="s">
        <v>2699</v>
      </c>
      <c r="E8781" s="90"/>
      <c r="F8781" s="91" t="str">
        <f>VLOOKUP($J8773,ASBVs!$A$2:$F$1041,6,FALSE)</f>
        <v xml:space="preserve"> </v>
      </c>
      <c r="G8781" s="34" t="s">
        <v>2669</v>
      </c>
      <c r="H8781" s="35" t="str">
        <f>VLOOKUP($J8773,ASBVs!$A$2:$AU$1041,46,FALSE)</f>
        <v>1</v>
      </c>
      <c r="I8781" s="34" t="s">
        <v>2670</v>
      </c>
      <c r="J8781" s="35" t="str">
        <f>VLOOKUP($J8773,ASBVs!$A$2:$AU$1041,47,FALSE)</f>
        <v>1</v>
      </c>
    </row>
    <row r="8782" spans="2:10" ht="12.6" customHeight="1" x14ac:dyDescent="0.3">
      <c r="B8782" s="93">
        <f>VLOOKUP($J8773,ASBVs!$A$2:$AS$1041,45,FALSE)</f>
        <v>128.30000000000001</v>
      </c>
      <c r="C8782" s="94"/>
      <c r="D8782" s="93">
        <f>VLOOKUP($J8773,ASBVs!$A$2:$AS$1041,44,FALSE)</f>
        <v>167.1</v>
      </c>
      <c r="E8782" s="94"/>
      <c r="F8782" s="92"/>
      <c r="G8782" s="34" t="s">
        <v>2671</v>
      </c>
      <c r="H8782" s="35" t="str">
        <f>VLOOKUP($J8773,ASBVs!$A$2:$AW$1041,48,FALSE)</f>
        <v>3</v>
      </c>
      <c r="I8782" s="34" t="s">
        <v>2672</v>
      </c>
      <c r="J8782" s="35">
        <f>VLOOKUP($J8773,ASBVs!$A$2:$AW$1041,49,FALSE)</f>
        <v>3</v>
      </c>
    </row>
    <row r="8783" spans="2:10" ht="12.6" customHeight="1" x14ac:dyDescent="0.3">
      <c r="B8783" s="36" t="s">
        <v>2696</v>
      </c>
      <c r="C8783" s="95" t="str">
        <f>VLOOKUP($J8773,ASBVs!$A$2:$E$1041,5,FALSE)</f>
        <v xml:space="preserve">Pen of 4 - Fertility </v>
      </c>
      <c r="D8783" s="96"/>
      <c r="E8783" s="97" t="s">
        <v>2697</v>
      </c>
      <c r="F8783" s="98"/>
      <c r="G8783" s="74"/>
      <c r="H8783" s="75"/>
      <c r="I8783" s="37" t="s">
        <v>2698</v>
      </c>
      <c r="J8783" s="38"/>
    </row>
    <row r="8785" spans="2:10" ht="12.6" customHeight="1" x14ac:dyDescent="0.3">
      <c r="B8785" s="76" t="s">
        <v>2692</v>
      </c>
      <c r="C8785" s="77"/>
      <c r="D8785" s="20" t="str">
        <f>VLOOKUP($J8785,ASBVs!$A$2:$B$1041,2,FALSE)</f>
        <v>224372</v>
      </c>
      <c r="E8785" s="21"/>
      <c r="F8785" s="22" t="str">
        <f>VLOOKUP($J8785,ASBVs!$A$2:$J$1041,10,FALSE)</f>
        <v>Twin</v>
      </c>
      <c r="G8785" s="78" t="str">
        <f>VLOOKUP($J8785,ASBVs!$A$2:$AX$1041,50,FALSE)</f>
        <v xml:space="preserve"> </v>
      </c>
      <c r="H8785" s="79"/>
      <c r="I8785" s="23" t="s">
        <v>2693</v>
      </c>
      <c r="J8785" s="24" t="s">
        <v>2307</v>
      </c>
    </row>
    <row r="8786" spans="2:10" ht="12.6" customHeight="1" x14ac:dyDescent="0.3">
      <c r="B8786" s="25" t="s">
        <v>2694</v>
      </c>
      <c r="C8786" s="80" t="str">
        <f>VLOOKUP($J8785,ASBVs!$A$2:$H$1041,8,FALSE)</f>
        <v>218812</v>
      </c>
      <c r="D8786" s="80"/>
      <c r="E8786" s="81"/>
      <c r="F8786" s="26" t="s">
        <v>2639</v>
      </c>
      <c r="G8786" s="82">
        <f>VLOOKUP($J8785,ASBVs!$A$2:$I$1041,9,FALSE)</f>
        <v>44709</v>
      </c>
      <c r="H8786" s="83"/>
      <c r="I8786" s="83"/>
      <c r="J8786" s="84"/>
    </row>
    <row r="8787" spans="2:10" ht="12.6" customHeight="1" x14ac:dyDescent="0.3">
      <c r="B8787" s="27" t="s">
        <v>0</v>
      </c>
      <c r="C8787" s="28" t="s">
        <v>1</v>
      </c>
      <c r="D8787" s="28" t="s">
        <v>2</v>
      </c>
      <c r="E8787" s="28" t="s">
        <v>3</v>
      </c>
      <c r="F8787" s="27" t="s">
        <v>4</v>
      </c>
      <c r="G8787" s="28" t="s">
        <v>1093</v>
      </c>
      <c r="H8787" s="28" t="s">
        <v>1092</v>
      </c>
      <c r="I8787" s="28" t="s">
        <v>5</v>
      </c>
      <c r="J8787" s="28" t="s">
        <v>2652</v>
      </c>
    </row>
    <row r="8788" spans="2:10" ht="12.6" customHeight="1" x14ac:dyDescent="0.3">
      <c r="B8788" s="29">
        <f>VLOOKUP($J8785,ASBVs!$A$2:$AP$1041,11,FALSE)</f>
        <v>0.66</v>
      </c>
      <c r="C8788" s="29">
        <f>VLOOKUP($J8785,ASBVs!$A$2:$AP$1041,13,FALSE)</f>
        <v>8.3000000000000007</v>
      </c>
      <c r="D8788" s="29">
        <f>VLOOKUP($J8785,ASBVs!$A$2:$AP$1041,15,FALSE)</f>
        <v>13.05</v>
      </c>
      <c r="E8788" s="29">
        <f>VLOOKUP($J8785,ASBVs!$A$2:$AP$1041,17,FALSE)</f>
        <v>0.6</v>
      </c>
      <c r="F8788" s="29">
        <f>VLOOKUP($J8785,ASBVs!$A$2:$AP$1041,19,FALSE)</f>
        <v>1.5</v>
      </c>
      <c r="G8788" s="39">
        <f>VLOOKUP($J8785,ASBVs!$A$2:$AP$1041,41,FALSE)</f>
        <v>0.43</v>
      </c>
      <c r="H8788" s="39">
        <f>VLOOKUP($J8785,ASBVs!$A$2:$AP$1041,39,FALSE)</f>
        <v>0.3</v>
      </c>
      <c r="I8788" s="29">
        <f>VLOOKUP($J8785,ASBVs!$A$2:$AP$1041,21,FALSE)</f>
        <v>-1.1399999999999999</v>
      </c>
      <c r="J8788" s="39">
        <f>VLOOKUP($J8785,ASBVs!$A$2:$AP$1041,31,FALSE)</f>
        <v>0.3</v>
      </c>
    </row>
    <row r="8789" spans="2:10" ht="12.6" customHeight="1" x14ac:dyDescent="0.3">
      <c r="B8789" s="29">
        <f>VLOOKUP($J8785,ASBVs!$A$2:$AP$1041,12,FALSE)</f>
        <v>67</v>
      </c>
      <c r="C8789" s="29">
        <f>VLOOKUP($J8785,ASBVs!$A$2:$AP$1041,14,FALSE)</f>
        <v>70</v>
      </c>
      <c r="D8789" s="29">
        <f>VLOOKUP($J8785,ASBVs!$A$2:$AP$1041,16,FALSE)</f>
        <v>62</v>
      </c>
      <c r="E8789" s="29">
        <f>VLOOKUP($J8785,ASBVs!$A$2:$AP$1041,18,FALSE)</f>
        <v>64</v>
      </c>
      <c r="F8789" s="29">
        <f>VLOOKUP($J8785,ASBVs!$A$2:$AP$1041,20,FALSE)</f>
        <v>65</v>
      </c>
      <c r="G8789" s="29">
        <f>VLOOKUP($J8785,ASBVs!$A$2:$AP$1041,42,FALSE)</f>
        <v>54</v>
      </c>
      <c r="H8789" s="29">
        <f>VLOOKUP($J8785,ASBVs!$A$2:$AP$1041,40,FALSE)</f>
        <v>47</v>
      </c>
      <c r="I8789" s="29">
        <f>VLOOKUP($J8785,ASBVs!$A$2:$AP$1041,22,FALSE)</f>
        <v>57</v>
      </c>
      <c r="J8789" s="29">
        <f>VLOOKUP($J8785,ASBVs!$A$2:$AP$1041,32,FALSE)</f>
        <v>52</v>
      </c>
    </row>
    <row r="8790" spans="2:10" ht="12.6" customHeight="1" x14ac:dyDescent="0.3">
      <c r="B8790" s="31" t="s">
        <v>1089</v>
      </c>
      <c r="C8790" s="27" t="s">
        <v>1090</v>
      </c>
      <c r="D8790" s="27" t="s">
        <v>1091</v>
      </c>
      <c r="E8790" s="27" t="s">
        <v>8</v>
      </c>
      <c r="F8790" s="27" t="s">
        <v>6</v>
      </c>
      <c r="G8790" s="27" t="s">
        <v>7</v>
      </c>
      <c r="H8790" s="27" t="s">
        <v>2638</v>
      </c>
      <c r="I8790" s="85" t="s">
        <v>2700</v>
      </c>
      <c r="J8790" s="86"/>
    </row>
    <row r="8791" spans="2:10" ht="12.6" customHeight="1" x14ac:dyDescent="0.3">
      <c r="B8791" s="30">
        <f>VLOOKUP($J8785,ASBVs!$A$2:$AP$1041,33,FALSE)</f>
        <v>0.06</v>
      </c>
      <c r="C8791" s="30">
        <f>VLOOKUP($J8785,ASBVs!$A$2:$AP$1041,35,FALSE)</f>
        <v>0.28999999999999998</v>
      </c>
      <c r="D8791" s="30">
        <f>VLOOKUP($J8785,ASBVs!$A$2:$AP$1041,37,FALSE)</f>
        <v>1E-3</v>
      </c>
      <c r="E8791" s="32">
        <f>VLOOKUP($J8785,ASBVs!$A$2:$AP$1041,29,FALSE)</f>
        <v>3.92</v>
      </c>
      <c r="F8791" s="32">
        <f>VLOOKUP($J8785,ASBVs!$A$2:$AP$1041,23,FALSE)</f>
        <v>-0.25</v>
      </c>
      <c r="G8791" s="32">
        <f>VLOOKUP($J8785,ASBVs!$A$2:$AP$1041,25,FALSE)</f>
        <v>4.3899999999999997</v>
      </c>
      <c r="H8791" s="32">
        <f>VLOOKUP($J8785,ASBVs!$A$2:$AP$1041,27,FALSE)</f>
        <v>1.59</v>
      </c>
      <c r="I8791" s="86"/>
      <c r="J8791" s="86"/>
    </row>
    <row r="8792" spans="2:10" ht="12.6" customHeight="1" x14ac:dyDescent="0.3">
      <c r="B8792" s="33">
        <f>VLOOKUP($J8785,ASBVs!$A$2:$AP$1041,34,FALSE)</f>
        <v>41</v>
      </c>
      <c r="C8792" s="33">
        <f>VLOOKUP($J8785,ASBVs!$A$2:$AP$1041,36,FALSE)</f>
        <v>51</v>
      </c>
      <c r="D8792" s="33">
        <f>VLOOKUP($J8785,ASBVs!$A$2:$AP$1041,38,FALSE)</f>
        <v>35</v>
      </c>
      <c r="E8792" s="33">
        <f>VLOOKUP($J8785,ASBVs!$A$2:$AP$1041,30,FALSE)</f>
        <v>59</v>
      </c>
      <c r="F8792" s="33">
        <f>VLOOKUP($J8785,ASBVs!$A$2:$AP$1041,24,FALSE)</f>
        <v>48</v>
      </c>
      <c r="G8792" s="33">
        <f>VLOOKUP($J8785,ASBVs!$A$2:$AP$1041,26,FALSE)</f>
        <v>48</v>
      </c>
      <c r="H8792" s="33">
        <f>VLOOKUP($J8785,ASBVs!$A$2:$AP$1041,28,FALSE)</f>
        <v>51</v>
      </c>
      <c r="I8792" s="99">
        <f>VLOOKUP($J8785,ASBVs!$A$2:$AQ$1041,43,FALSE)</f>
        <v>7.160000000000001</v>
      </c>
      <c r="J8792" s="79"/>
    </row>
    <row r="8793" spans="2:10" ht="12.6" customHeight="1" x14ac:dyDescent="0.3">
      <c r="B8793" s="87" t="s">
        <v>2695</v>
      </c>
      <c r="C8793" s="88"/>
      <c r="D8793" s="89" t="s">
        <v>2699</v>
      </c>
      <c r="E8793" s="90"/>
      <c r="F8793" s="91" t="str">
        <f>VLOOKUP($J8785,ASBVs!$A$2:$F$1041,6,FALSE)</f>
        <v xml:space="preserve"> </v>
      </c>
      <c r="G8793" s="34" t="s">
        <v>2669</v>
      </c>
      <c r="H8793" s="35" t="str">
        <f>VLOOKUP($J8785,ASBVs!$A$2:$AU$1041,46,FALSE)</f>
        <v>3</v>
      </c>
      <c r="I8793" s="34" t="s">
        <v>2670</v>
      </c>
      <c r="J8793" s="35" t="str">
        <f>VLOOKUP($J8785,ASBVs!$A$2:$AU$1041,47,FALSE)</f>
        <v>2</v>
      </c>
    </row>
    <row r="8794" spans="2:10" ht="12.6" customHeight="1" x14ac:dyDescent="0.3">
      <c r="B8794" s="93">
        <f>VLOOKUP($J8785,ASBVs!$A$2:$AS$1041,45,FALSE)</f>
        <v>123.09</v>
      </c>
      <c r="C8794" s="94"/>
      <c r="D8794" s="93">
        <f>VLOOKUP($J8785,ASBVs!$A$2:$AS$1041,44,FALSE)</f>
        <v>156.65</v>
      </c>
      <c r="E8794" s="94"/>
      <c r="F8794" s="92"/>
      <c r="G8794" s="34" t="s">
        <v>2671</v>
      </c>
      <c r="H8794" s="35" t="str">
        <f>VLOOKUP($J8785,ASBVs!$A$2:$AW$1041,48,FALSE)</f>
        <v>2</v>
      </c>
      <c r="I8794" s="34" t="s">
        <v>2672</v>
      </c>
      <c r="J8794" s="35">
        <f>VLOOKUP($J8785,ASBVs!$A$2:$AW$1041,49,FALSE)</f>
        <v>4</v>
      </c>
    </row>
    <row r="8795" spans="2:10" ht="12.6" customHeight="1" x14ac:dyDescent="0.3">
      <c r="B8795" s="36" t="s">
        <v>2696</v>
      </c>
      <c r="C8795" s="95" t="str">
        <f>VLOOKUP($J8785,ASBVs!$A$2:$E$1041,5,FALSE)</f>
        <v xml:space="preserve">Pen of 4 - Fertility </v>
      </c>
      <c r="D8795" s="96"/>
      <c r="E8795" s="97" t="s">
        <v>2697</v>
      </c>
      <c r="F8795" s="98"/>
      <c r="G8795" s="74"/>
      <c r="H8795" s="75"/>
      <c r="I8795" s="37" t="s">
        <v>2698</v>
      </c>
      <c r="J8795" s="38"/>
    </row>
    <row r="8797" spans="2:10" ht="12.6" customHeight="1" x14ac:dyDescent="0.3">
      <c r="B8797" s="76" t="s">
        <v>2692</v>
      </c>
      <c r="C8797" s="77"/>
      <c r="D8797" s="20" t="str">
        <f>VLOOKUP($J8797,ASBVs!$A$2:$B$1041,2,FALSE)</f>
        <v>223620</v>
      </c>
      <c r="E8797" s="21"/>
      <c r="F8797" s="22" t="str">
        <f>VLOOKUP($J8797,ASBVs!$A$2:$J$1041,10,FALSE)</f>
        <v>Single</v>
      </c>
      <c r="G8797" s="78" t="str">
        <f>VLOOKUP($J8797,ASBVs!$A$2:$AX$1041,50,FALSE)</f>
        <v xml:space="preserve"> </v>
      </c>
      <c r="H8797" s="79"/>
      <c r="I8797" s="23" t="s">
        <v>2693</v>
      </c>
      <c r="J8797" s="24" t="s">
        <v>2308</v>
      </c>
    </row>
    <row r="8798" spans="2:10" ht="12.6" customHeight="1" x14ac:dyDescent="0.3">
      <c r="B8798" s="25" t="s">
        <v>2694</v>
      </c>
      <c r="C8798" s="80" t="str">
        <f>VLOOKUP($J8797,ASBVs!$A$2:$H$1041,8,FALSE)</f>
        <v>214627</v>
      </c>
      <c r="D8798" s="80"/>
      <c r="E8798" s="81"/>
      <c r="F8798" s="26" t="s">
        <v>2639</v>
      </c>
      <c r="G8798" s="82">
        <f>VLOOKUP($J8797,ASBVs!$A$2:$I$1041,9,FALSE)</f>
        <v>44701</v>
      </c>
      <c r="H8798" s="83"/>
      <c r="I8798" s="83"/>
      <c r="J8798" s="84"/>
    </row>
    <row r="8799" spans="2:10" ht="12.6" customHeight="1" x14ac:dyDescent="0.3">
      <c r="B8799" s="27" t="s">
        <v>0</v>
      </c>
      <c r="C8799" s="28" t="s">
        <v>1</v>
      </c>
      <c r="D8799" s="28" t="s">
        <v>2</v>
      </c>
      <c r="E8799" s="28" t="s">
        <v>3</v>
      </c>
      <c r="F8799" s="27" t="s">
        <v>4</v>
      </c>
      <c r="G8799" s="28" t="s">
        <v>1093</v>
      </c>
      <c r="H8799" s="28" t="s">
        <v>1092</v>
      </c>
      <c r="I8799" s="28" t="s">
        <v>5</v>
      </c>
      <c r="J8799" s="28" t="s">
        <v>2652</v>
      </c>
    </row>
    <row r="8800" spans="2:10" ht="12.6" customHeight="1" x14ac:dyDescent="0.3">
      <c r="B8800" s="29">
        <f>VLOOKUP($J8797,ASBVs!$A$2:$AP$1041,11,FALSE)</f>
        <v>0.37</v>
      </c>
      <c r="C8800" s="29">
        <f>VLOOKUP($J8797,ASBVs!$A$2:$AP$1041,13,FALSE)</f>
        <v>8.44</v>
      </c>
      <c r="D8800" s="29">
        <f>VLOOKUP($J8797,ASBVs!$A$2:$AP$1041,15,FALSE)</f>
        <v>15.65</v>
      </c>
      <c r="E8800" s="29">
        <f>VLOOKUP($J8797,ASBVs!$A$2:$AP$1041,17,FALSE)</f>
        <v>-0.2</v>
      </c>
      <c r="F8800" s="29">
        <f>VLOOKUP($J8797,ASBVs!$A$2:$AP$1041,19,FALSE)</f>
        <v>1.44</v>
      </c>
      <c r="G8800" s="39">
        <f>VLOOKUP($J8797,ASBVs!$A$2:$AP$1041,41,FALSE)</f>
        <v>0.44</v>
      </c>
      <c r="H8800" s="39">
        <f>VLOOKUP($J8797,ASBVs!$A$2:$AP$1041,39,FALSE)</f>
        <v>0.25</v>
      </c>
      <c r="I8800" s="29">
        <f>VLOOKUP($J8797,ASBVs!$A$2:$AP$1041,21,FALSE)</f>
        <v>-0.34</v>
      </c>
      <c r="J8800" s="39">
        <f>VLOOKUP($J8797,ASBVs!$A$2:$AP$1041,31,FALSE)</f>
        <v>0.3</v>
      </c>
    </row>
    <row r="8801" spans="2:10" ht="12.6" customHeight="1" x14ac:dyDescent="0.3">
      <c r="B8801" s="29">
        <f>VLOOKUP($J8797,ASBVs!$A$2:$AP$1041,12,FALSE)</f>
        <v>69</v>
      </c>
      <c r="C8801" s="29">
        <f>VLOOKUP($J8797,ASBVs!$A$2:$AP$1041,14,FALSE)</f>
        <v>71</v>
      </c>
      <c r="D8801" s="29">
        <f>VLOOKUP($J8797,ASBVs!$A$2:$AP$1041,16,FALSE)</f>
        <v>62</v>
      </c>
      <c r="E8801" s="29">
        <f>VLOOKUP($J8797,ASBVs!$A$2:$AP$1041,18,FALSE)</f>
        <v>65</v>
      </c>
      <c r="F8801" s="29">
        <f>VLOOKUP($J8797,ASBVs!$A$2:$AP$1041,20,FALSE)</f>
        <v>65</v>
      </c>
      <c r="G8801" s="29">
        <f>VLOOKUP($J8797,ASBVs!$A$2:$AP$1041,42,FALSE)</f>
        <v>56</v>
      </c>
      <c r="H8801" s="29">
        <f>VLOOKUP($J8797,ASBVs!$A$2:$AP$1041,40,FALSE)</f>
        <v>50</v>
      </c>
      <c r="I8801" s="29">
        <f>VLOOKUP($J8797,ASBVs!$A$2:$AP$1041,22,FALSE)</f>
        <v>57</v>
      </c>
      <c r="J8801" s="29">
        <f>VLOOKUP($J8797,ASBVs!$A$2:$AP$1041,32,FALSE)</f>
        <v>54</v>
      </c>
    </row>
    <row r="8802" spans="2:10" ht="12.6" customHeight="1" x14ac:dyDescent="0.3">
      <c r="B8802" s="31" t="s">
        <v>1089</v>
      </c>
      <c r="C8802" s="27" t="s">
        <v>1090</v>
      </c>
      <c r="D8802" s="27" t="s">
        <v>1091</v>
      </c>
      <c r="E8802" s="27" t="s">
        <v>8</v>
      </c>
      <c r="F8802" s="27" t="s">
        <v>6</v>
      </c>
      <c r="G8802" s="27" t="s">
        <v>7</v>
      </c>
      <c r="H8802" s="27" t="s">
        <v>2638</v>
      </c>
      <c r="I8802" s="85" t="s">
        <v>2700</v>
      </c>
      <c r="J8802" s="86"/>
    </row>
    <row r="8803" spans="2:10" ht="12.6" customHeight="1" x14ac:dyDescent="0.3">
      <c r="B8803" s="30">
        <f>VLOOKUP($J8797,ASBVs!$A$2:$AP$1041,33,FALSE)</f>
        <v>0.05</v>
      </c>
      <c r="C8803" s="30">
        <f>VLOOKUP($J8797,ASBVs!$A$2:$AP$1041,35,FALSE)</f>
        <v>0.24</v>
      </c>
      <c r="D8803" s="30">
        <f>VLOOKUP($J8797,ASBVs!$A$2:$AP$1041,37,FALSE)</f>
        <v>1E-3</v>
      </c>
      <c r="E8803" s="32">
        <f>VLOOKUP($J8797,ASBVs!$A$2:$AP$1041,29,FALSE)</f>
        <v>4.2</v>
      </c>
      <c r="F8803" s="32">
        <f>VLOOKUP($J8797,ASBVs!$A$2:$AP$1041,23,FALSE)</f>
        <v>-0.48</v>
      </c>
      <c r="G8803" s="32">
        <f>VLOOKUP($J8797,ASBVs!$A$2:$AP$1041,25,FALSE)</f>
        <v>6.36</v>
      </c>
      <c r="H8803" s="32">
        <f>VLOOKUP($J8797,ASBVs!$A$2:$AP$1041,27,FALSE)</f>
        <v>1.58</v>
      </c>
      <c r="I8803" s="86"/>
      <c r="J8803" s="86"/>
    </row>
    <row r="8804" spans="2:10" ht="12.6" customHeight="1" x14ac:dyDescent="0.3">
      <c r="B8804" s="33">
        <f>VLOOKUP($J8797,ASBVs!$A$2:$AP$1041,34,FALSE)</f>
        <v>45</v>
      </c>
      <c r="C8804" s="33">
        <f>VLOOKUP($J8797,ASBVs!$A$2:$AP$1041,36,FALSE)</f>
        <v>53</v>
      </c>
      <c r="D8804" s="33">
        <f>VLOOKUP($J8797,ASBVs!$A$2:$AP$1041,38,FALSE)</f>
        <v>40</v>
      </c>
      <c r="E8804" s="33">
        <f>VLOOKUP($J8797,ASBVs!$A$2:$AP$1041,30,FALSE)</f>
        <v>60</v>
      </c>
      <c r="F8804" s="33">
        <f>VLOOKUP($J8797,ASBVs!$A$2:$AP$1041,24,FALSE)</f>
        <v>52</v>
      </c>
      <c r="G8804" s="33">
        <f>VLOOKUP($J8797,ASBVs!$A$2:$AP$1041,26,FALSE)</f>
        <v>51</v>
      </c>
      <c r="H8804" s="33">
        <f>VLOOKUP($J8797,ASBVs!$A$2:$AP$1041,28,FALSE)</f>
        <v>53</v>
      </c>
      <c r="I8804" s="99">
        <f>VLOOKUP($J8797,ASBVs!$A$2:$AQ$1041,43,FALSE)</f>
        <v>8.1</v>
      </c>
      <c r="J8804" s="79"/>
    </row>
    <row r="8805" spans="2:10" ht="12.6" customHeight="1" x14ac:dyDescent="0.3">
      <c r="B8805" s="87" t="s">
        <v>2695</v>
      </c>
      <c r="C8805" s="88"/>
      <c r="D8805" s="89" t="s">
        <v>2699</v>
      </c>
      <c r="E8805" s="90"/>
      <c r="F8805" s="91" t="str">
        <f>VLOOKUP($J8797,ASBVs!$A$2:$F$1041,6,FALSE)</f>
        <v xml:space="preserve"> </v>
      </c>
      <c r="G8805" s="34" t="s">
        <v>2669</v>
      </c>
      <c r="H8805" s="35" t="str">
        <f>VLOOKUP($J8797,ASBVs!$A$2:$AU$1041,46,FALSE)</f>
        <v>2</v>
      </c>
      <c r="I8805" s="34" t="s">
        <v>2670</v>
      </c>
      <c r="J8805" s="35" t="str">
        <f>VLOOKUP($J8797,ASBVs!$A$2:$AU$1041,47,FALSE)</f>
        <v>2</v>
      </c>
    </row>
    <row r="8806" spans="2:10" ht="12.6" customHeight="1" x14ac:dyDescent="0.3">
      <c r="B8806" s="93">
        <f>VLOOKUP($J8797,ASBVs!$A$2:$AS$1041,45,FALSE)</f>
        <v>119.08</v>
      </c>
      <c r="C8806" s="94"/>
      <c r="D8806" s="93">
        <f>VLOOKUP($J8797,ASBVs!$A$2:$AS$1041,44,FALSE)</f>
        <v>155.49</v>
      </c>
      <c r="E8806" s="94"/>
      <c r="F8806" s="92"/>
      <c r="G8806" s="34" t="s">
        <v>2671</v>
      </c>
      <c r="H8806" s="35" t="str">
        <f>VLOOKUP($J8797,ASBVs!$A$2:$AW$1041,48,FALSE)</f>
        <v>2</v>
      </c>
      <c r="I8806" s="34" t="s">
        <v>2672</v>
      </c>
      <c r="J8806" s="35">
        <f>VLOOKUP($J8797,ASBVs!$A$2:$AW$1041,49,FALSE)</f>
        <v>3</v>
      </c>
    </row>
    <row r="8807" spans="2:10" ht="12.6" customHeight="1" x14ac:dyDescent="0.3">
      <c r="B8807" s="36" t="s">
        <v>2696</v>
      </c>
      <c r="C8807" s="95" t="str">
        <f>VLOOKUP($J8797,ASBVs!$A$2:$E$1041,5,FALSE)</f>
        <v xml:space="preserve">Pen of 4 - Fertility </v>
      </c>
      <c r="D8807" s="96"/>
      <c r="E8807" s="97" t="s">
        <v>2697</v>
      </c>
      <c r="F8807" s="98"/>
      <c r="G8807" s="74"/>
      <c r="H8807" s="75"/>
      <c r="I8807" s="37" t="s">
        <v>2698</v>
      </c>
      <c r="J8807" s="38"/>
    </row>
    <row r="8809" spans="2:10" ht="12.6" customHeight="1" x14ac:dyDescent="0.3">
      <c r="B8809" s="76" t="s">
        <v>2692</v>
      </c>
      <c r="C8809" s="77"/>
      <c r="D8809" s="20" t="str">
        <f>VLOOKUP($J8809,ASBVs!$A$2:$B$1041,2,FALSE)</f>
        <v>223721</v>
      </c>
      <c r="E8809" s="21"/>
      <c r="F8809" s="22" t="str">
        <f>VLOOKUP($J8809,ASBVs!$A$2:$J$1041,10,FALSE)</f>
        <v>Twin</v>
      </c>
      <c r="G8809" s="78" t="str">
        <f>VLOOKUP($J8809,ASBVs!$A$2:$AX$1041,50,FALSE)</f>
        <v xml:space="preserve"> </v>
      </c>
      <c r="H8809" s="79"/>
      <c r="I8809" s="23" t="s">
        <v>2693</v>
      </c>
      <c r="J8809" s="24" t="s">
        <v>2309</v>
      </c>
    </row>
    <row r="8810" spans="2:10" ht="12.6" customHeight="1" x14ac:dyDescent="0.3">
      <c r="B8810" s="25" t="s">
        <v>2694</v>
      </c>
      <c r="C8810" s="80" t="str">
        <f>VLOOKUP($J8809,ASBVs!$A$2:$H$1041,8,FALSE)</f>
        <v>218861</v>
      </c>
      <c r="D8810" s="80"/>
      <c r="E8810" s="81"/>
      <c r="F8810" s="26" t="s">
        <v>2639</v>
      </c>
      <c r="G8810" s="82">
        <f>VLOOKUP($J8809,ASBVs!$A$2:$I$1041,9,FALSE)</f>
        <v>44701</v>
      </c>
      <c r="H8810" s="83"/>
      <c r="I8810" s="83"/>
      <c r="J8810" s="84"/>
    </row>
    <row r="8811" spans="2:10" ht="12.6" customHeight="1" x14ac:dyDescent="0.3">
      <c r="B8811" s="27" t="s">
        <v>0</v>
      </c>
      <c r="C8811" s="28" t="s">
        <v>1</v>
      </c>
      <c r="D8811" s="28" t="s">
        <v>2</v>
      </c>
      <c r="E8811" s="28" t="s">
        <v>3</v>
      </c>
      <c r="F8811" s="27" t="s">
        <v>4</v>
      </c>
      <c r="G8811" s="28" t="s">
        <v>1093</v>
      </c>
      <c r="H8811" s="28" t="s">
        <v>1092</v>
      </c>
      <c r="I8811" s="28" t="s">
        <v>5</v>
      </c>
      <c r="J8811" s="28" t="s">
        <v>2652</v>
      </c>
    </row>
    <row r="8812" spans="2:10" ht="12.6" customHeight="1" x14ac:dyDescent="0.3">
      <c r="B8812" s="29">
        <f>VLOOKUP($J8809,ASBVs!$A$2:$AP$1041,11,FALSE)</f>
        <v>0.69</v>
      </c>
      <c r="C8812" s="29">
        <f>VLOOKUP($J8809,ASBVs!$A$2:$AP$1041,13,FALSE)</f>
        <v>10.02</v>
      </c>
      <c r="D8812" s="29">
        <f>VLOOKUP($J8809,ASBVs!$A$2:$AP$1041,15,FALSE)</f>
        <v>14.85</v>
      </c>
      <c r="E8812" s="29">
        <f>VLOOKUP($J8809,ASBVs!$A$2:$AP$1041,17,FALSE)</f>
        <v>-0.51</v>
      </c>
      <c r="F8812" s="29">
        <f>VLOOKUP($J8809,ASBVs!$A$2:$AP$1041,19,FALSE)</f>
        <v>1.89</v>
      </c>
      <c r="G8812" s="39">
        <f>VLOOKUP($J8809,ASBVs!$A$2:$AP$1041,41,FALSE)</f>
        <v>0.41</v>
      </c>
      <c r="H8812" s="39">
        <f>VLOOKUP($J8809,ASBVs!$A$2:$AP$1041,39,FALSE)</f>
        <v>0.25</v>
      </c>
      <c r="I8812" s="29">
        <f>VLOOKUP($J8809,ASBVs!$A$2:$AP$1041,21,FALSE)</f>
        <v>0.57999999999999996</v>
      </c>
      <c r="J8812" s="39">
        <f>VLOOKUP($J8809,ASBVs!$A$2:$AP$1041,31,FALSE)</f>
        <v>0.27</v>
      </c>
    </row>
    <row r="8813" spans="2:10" ht="12.6" customHeight="1" x14ac:dyDescent="0.3">
      <c r="B8813" s="29">
        <f>VLOOKUP($J8809,ASBVs!$A$2:$AP$1041,12,FALSE)</f>
        <v>65</v>
      </c>
      <c r="C8813" s="29">
        <f>VLOOKUP($J8809,ASBVs!$A$2:$AP$1041,14,FALSE)</f>
        <v>70</v>
      </c>
      <c r="D8813" s="29">
        <f>VLOOKUP($J8809,ASBVs!$A$2:$AP$1041,16,FALSE)</f>
        <v>62</v>
      </c>
      <c r="E8813" s="29">
        <f>VLOOKUP($J8809,ASBVs!$A$2:$AP$1041,18,FALSE)</f>
        <v>64</v>
      </c>
      <c r="F8813" s="29">
        <f>VLOOKUP($J8809,ASBVs!$A$2:$AP$1041,20,FALSE)</f>
        <v>64</v>
      </c>
      <c r="G8813" s="29">
        <f>VLOOKUP($J8809,ASBVs!$A$2:$AP$1041,42,FALSE)</f>
        <v>54</v>
      </c>
      <c r="H8813" s="29">
        <f>VLOOKUP($J8809,ASBVs!$A$2:$AP$1041,40,FALSE)</f>
        <v>49</v>
      </c>
      <c r="I8813" s="29">
        <f>VLOOKUP($J8809,ASBVs!$A$2:$AP$1041,22,FALSE)</f>
        <v>58</v>
      </c>
      <c r="J8813" s="29">
        <f>VLOOKUP($J8809,ASBVs!$A$2:$AP$1041,32,FALSE)</f>
        <v>52</v>
      </c>
    </row>
    <row r="8814" spans="2:10" ht="12.6" customHeight="1" x14ac:dyDescent="0.3">
      <c r="B8814" s="31" t="s">
        <v>1089</v>
      </c>
      <c r="C8814" s="27" t="s">
        <v>1090</v>
      </c>
      <c r="D8814" s="27" t="s">
        <v>1091</v>
      </c>
      <c r="E8814" s="27" t="s">
        <v>8</v>
      </c>
      <c r="F8814" s="27" t="s">
        <v>6</v>
      </c>
      <c r="G8814" s="27" t="s">
        <v>7</v>
      </c>
      <c r="H8814" s="27" t="s">
        <v>2638</v>
      </c>
      <c r="I8814" s="85" t="s">
        <v>2700</v>
      </c>
      <c r="J8814" s="86"/>
    </row>
    <row r="8815" spans="2:10" ht="12.6" customHeight="1" x14ac:dyDescent="0.3">
      <c r="B8815" s="30">
        <f>VLOOKUP($J8809,ASBVs!$A$2:$AP$1041,33,FALSE)</f>
        <v>0.06</v>
      </c>
      <c r="C8815" s="30">
        <f>VLOOKUP($J8809,ASBVs!$A$2:$AP$1041,35,FALSE)</f>
        <v>0.22</v>
      </c>
      <c r="D8815" s="30">
        <f>VLOOKUP($J8809,ASBVs!$A$2:$AP$1041,37,FALSE)</f>
        <v>1E-3</v>
      </c>
      <c r="E8815" s="32">
        <f>VLOOKUP($J8809,ASBVs!$A$2:$AP$1041,29,FALSE)</f>
        <v>5.98</v>
      </c>
      <c r="F8815" s="32">
        <f>VLOOKUP($J8809,ASBVs!$A$2:$AP$1041,23,FALSE)</f>
        <v>-0.93</v>
      </c>
      <c r="G8815" s="32">
        <f>VLOOKUP($J8809,ASBVs!$A$2:$AP$1041,25,FALSE)</f>
        <v>7.54</v>
      </c>
      <c r="H8815" s="32">
        <f>VLOOKUP($J8809,ASBVs!$A$2:$AP$1041,27,FALSE)</f>
        <v>2.09</v>
      </c>
      <c r="I8815" s="86"/>
      <c r="J8815" s="86"/>
    </row>
    <row r="8816" spans="2:10" ht="12.6" customHeight="1" x14ac:dyDescent="0.3">
      <c r="B8816" s="33">
        <f>VLOOKUP($J8809,ASBVs!$A$2:$AP$1041,34,FALSE)</f>
        <v>43</v>
      </c>
      <c r="C8816" s="33">
        <f>VLOOKUP($J8809,ASBVs!$A$2:$AP$1041,36,FALSE)</f>
        <v>52</v>
      </c>
      <c r="D8816" s="33">
        <f>VLOOKUP($J8809,ASBVs!$A$2:$AP$1041,38,FALSE)</f>
        <v>37</v>
      </c>
      <c r="E8816" s="33">
        <f>VLOOKUP($J8809,ASBVs!$A$2:$AP$1041,30,FALSE)</f>
        <v>59</v>
      </c>
      <c r="F8816" s="33">
        <f>VLOOKUP($J8809,ASBVs!$A$2:$AP$1041,24,FALSE)</f>
        <v>50</v>
      </c>
      <c r="G8816" s="33">
        <f>VLOOKUP($J8809,ASBVs!$A$2:$AP$1041,26,FALSE)</f>
        <v>49</v>
      </c>
      <c r="H8816" s="33">
        <f>VLOOKUP($J8809,ASBVs!$A$2:$AP$1041,28,FALSE)</f>
        <v>52</v>
      </c>
      <c r="I8816" s="99">
        <f>VLOOKUP($J8809,ASBVs!$A$2:$AQ$1041,43,FALSE)</f>
        <v>10.6</v>
      </c>
      <c r="J8816" s="79"/>
    </row>
    <row r="8817" spans="2:10" ht="12.6" customHeight="1" x14ac:dyDescent="0.3">
      <c r="B8817" s="87" t="s">
        <v>2695</v>
      </c>
      <c r="C8817" s="88"/>
      <c r="D8817" s="89" t="s">
        <v>2699</v>
      </c>
      <c r="E8817" s="90"/>
      <c r="F8817" s="91" t="str">
        <f>VLOOKUP($J8809,ASBVs!$A$2:$F$1041,6,FALSE)</f>
        <v xml:space="preserve"> </v>
      </c>
      <c r="G8817" s="34" t="s">
        <v>2669</v>
      </c>
      <c r="H8817" s="35" t="str">
        <f>VLOOKUP($J8809,ASBVs!$A$2:$AU$1041,46,FALSE)</f>
        <v>2</v>
      </c>
      <c r="I8817" s="34" t="s">
        <v>2670</v>
      </c>
      <c r="J8817" s="35" t="str">
        <f>VLOOKUP($J8809,ASBVs!$A$2:$AU$1041,47,FALSE)</f>
        <v>1</v>
      </c>
    </row>
    <row r="8818" spans="2:10" ht="12.6" customHeight="1" x14ac:dyDescent="0.3">
      <c r="B8818" s="93">
        <f>VLOOKUP($J8809,ASBVs!$A$2:$AS$1041,45,FALSE)</f>
        <v>122.49</v>
      </c>
      <c r="C8818" s="94"/>
      <c r="D8818" s="93">
        <f>VLOOKUP($J8809,ASBVs!$A$2:$AS$1041,44,FALSE)</f>
        <v>165.84</v>
      </c>
      <c r="E8818" s="94"/>
      <c r="F8818" s="92"/>
      <c r="G8818" s="34" t="s">
        <v>2671</v>
      </c>
      <c r="H8818" s="35" t="str">
        <f>VLOOKUP($J8809,ASBVs!$A$2:$AW$1041,48,FALSE)</f>
        <v>2</v>
      </c>
      <c r="I8818" s="34" t="s">
        <v>2672</v>
      </c>
      <c r="J8818" s="35">
        <f>VLOOKUP($J8809,ASBVs!$A$2:$AW$1041,49,FALSE)</f>
        <v>3</v>
      </c>
    </row>
    <row r="8819" spans="2:10" ht="12.6" customHeight="1" x14ac:dyDescent="0.3">
      <c r="B8819" s="36" t="s">
        <v>2696</v>
      </c>
      <c r="C8819" s="95" t="str">
        <f>VLOOKUP($J8809,ASBVs!$A$2:$E$1041,5,FALSE)</f>
        <v xml:space="preserve">Pen of 4 - Fertility </v>
      </c>
      <c r="D8819" s="96"/>
      <c r="E8819" s="97" t="s">
        <v>2697</v>
      </c>
      <c r="F8819" s="98"/>
      <c r="G8819" s="74"/>
      <c r="H8819" s="75"/>
      <c r="I8819" s="37" t="s">
        <v>2698</v>
      </c>
      <c r="J8819" s="38"/>
    </row>
    <row r="8821" spans="2:10" ht="12.6" customHeight="1" x14ac:dyDescent="0.3">
      <c r="B8821" s="76" t="s">
        <v>2692</v>
      </c>
      <c r="C8821" s="77"/>
      <c r="D8821" s="20" t="str">
        <f>VLOOKUP($J8821,ASBVs!$A$2:$B$1041,2,FALSE)</f>
        <v>229865</v>
      </c>
      <c r="E8821" s="21"/>
      <c r="F8821" s="22" t="str">
        <f>VLOOKUP($J8821,ASBVs!$A$2:$J$1041,10,FALSE)</f>
        <v>Single - ET</v>
      </c>
      <c r="G8821" s="78" t="str">
        <f>VLOOKUP($J8821,ASBVs!$A$2:$AX$1041,50,FALSE)</f>
        <v xml:space="preserve"> </v>
      </c>
      <c r="H8821" s="79"/>
      <c r="I8821" s="23" t="s">
        <v>2693</v>
      </c>
      <c r="J8821" s="24" t="s">
        <v>2310</v>
      </c>
    </row>
    <row r="8822" spans="2:10" ht="12.6" customHeight="1" x14ac:dyDescent="0.3">
      <c r="B8822" s="25" t="s">
        <v>2694</v>
      </c>
      <c r="C8822" s="80" t="str">
        <f>VLOOKUP($J8821,ASBVs!$A$2:$H$1041,8,FALSE)</f>
        <v>205728</v>
      </c>
      <c r="D8822" s="80"/>
      <c r="E8822" s="81"/>
      <c r="F8822" s="26" t="s">
        <v>2639</v>
      </c>
      <c r="G8822" s="82">
        <f>VLOOKUP($J8821,ASBVs!$A$2:$I$1041,9,FALSE)</f>
        <v>44710</v>
      </c>
      <c r="H8822" s="83"/>
      <c r="I8822" s="83"/>
      <c r="J8822" s="84"/>
    </row>
    <row r="8823" spans="2:10" ht="12.6" customHeight="1" x14ac:dyDescent="0.3">
      <c r="B8823" s="27" t="s">
        <v>0</v>
      </c>
      <c r="C8823" s="28" t="s">
        <v>1</v>
      </c>
      <c r="D8823" s="28" t="s">
        <v>2</v>
      </c>
      <c r="E8823" s="28" t="s">
        <v>3</v>
      </c>
      <c r="F8823" s="27" t="s">
        <v>4</v>
      </c>
      <c r="G8823" s="28" t="s">
        <v>1093</v>
      </c>
      <c r="H8823" s="28" t="s">
        <v>1092</v>
      </c>
      <c r="I8823" s="28" t="s">
        <v>5</v>
      </c>
      <c r="J8823" s="28" t="s">
        <v>2652</v>
      </c>
    </row>
    <row r="8824" spans="2:10" ht="12.6" customHeight="1" x14ac:dyDescent="0.3">
      <c r="B8824" s="29">
        <f>VLOOKUP($J8821,ASBVs!$A$2:$AP$1041,11,FALSE)</f>
        <v>0.41</v>
      </c>
      <c r="C8824" s="29">
        <f>VLOOKUP($J8821,ASBVs!$A$2:$AP$1041,13,FALSE)</f>
        <v>8.11</v>
      </c>
      <c r="D8824" s="29">
        <f>VLOOKUP($J8821,ASBVs!$A$2:$AP$1041,15,FALSE)</f>
        <v>16.29</v>
      </c>
      <c r="E8824" s="29">
        <f>VLOOKUP($J8821,ASBVs!$A$2:$AP$1041,17,FALSE)</f>
        <v>-0.05</v>
      </c>
      <c r="F8824" s="29">
        <f>VLOOKUP($J8821,ASBVs!$A$2:$AP$1041,19,FALSE)</f>
        <v>2.3199999999999998</v>
      </c>
      <c r="G8824" s="39">
        <f>VLOOKUP($J8821,ASBVs!$A$2:$AP$1041,41,FALSE)</f>
        <v>0.45</v>
      </c>
      <c r="H8824" s="39">
        <f>VLOOKUP($J8821,ASBVs!$A$2:$AP$1041,39,FALSE)</f>
        <v>0.28000000000000003</v>
      </c>
      <c r="I8824" s="29">
        <f>VLOOKUP($J8821,ASBVs!$A$2:$AP$1041,21,FALSE)</f>
        <v>0.12</v>
      </c>
      <c r="J8824" s="39">
        <f>VLOOKUP($J8821,ASBVs!$A$2:$AP$1041,31,FALSE)</f>
        <v>0.26</v>
      </c>
    </row>
    <row r="8825" spans="2:10" ht="12.6" customHeight="1" x14ac:dyDescent="0.3">
      <c r="B8825" s="29">
        <f>VLOOKUP($J8821,ASBVs!$A$2:$AP$1041,12,FALSE)</f>
        <v>70</v>
      </c>
      <c r="C8825" s="29">
        <f>VLOOKUP($J8821,ASBVs!$A$2:$AP$1041,14,FALSE)</f>
        <v>72</v>
      </c>
      <c r="D8825" s="29">
        <f>VLOOKUP($J8821,ASBVs!$A$2:$AP$1041,16,FALSE)</f>
        <v>61</v>
      </c>
      <c r="E8825" s="29">
        <f>VLOOKUP($J8821,ASBVs!$A$2:$AP$1041,18,FALSE)</f>
        <v>67</v>
      </c>
      <c r="F8825" s="29">
        <f>VLOOKUP($J8821,ASBVs!$A$2:$AP$1041,20,FALSE)</f>
        <v>66</v>
      </c>
      <c r="G8825" s="29">
        <f>VLOOKUP($J8821,ASBVs!$A$2:$AP$1041,42,FALSE)</f>
        <v>53</v>
      </c>
      <c r="H8825" s="29">
        <f>VLOOKUP($J8821,ASBVs!$A$2:$AP$1041,40,FALSE)</f>
        <v>47</v>
      </c>
      <c r="I8825" s="29">
        <f>VLOOKUP($J8821,ASBVs!$A$2:$AP$1041,22,FALSE)</f>
        <v>57</v>
      </c>
      <c r="J8825" s="29">
        <f>VLOOKUP($J8821,ASBVs!$A$2:$AP$1041,32,FALSE)</f>
        <v>51</v>
      </c>
    </row>
    <row r="8826" spans="2:10" ht="12.6" customHeight="1" x14ac:dyDescent="0.3">
      <c r="B8826" s="31" t="s">
        <v>1089</v>
      </c>
      <c r="C8826" s="27" t="s">
        <v>1090</v>
      </c>
      <c r="D8826" s="27" t="s">
        <v>1091</v>
      </c>
      <c r="E8826" s="27" t="s">
        <v>8</v>
      </c>
      <c r="F8826" s="27" t="s">
        <v>6</v>
      </c>
      <c r="G8826" s="27" t="s">
        <v>7</v>
      </c>
      <c r="H8826" s="27" t="s">
        <v>2638</v>
      </c>
      <c r="I8826" s="85" t="s">
        <v>2700</v>
      </c>
      <c r="J8826" s="86"/>
    </row>
    <row r="8827" spans="2:10" ht="12.6" customHeight="1" x14ac:dyDescent="0.3">
      <c r="B8827" s="30">
        <f>VLOOKUP($J8821,ASBVs!$A$2:$AP$1041,33,FALSE)</f>
        <v>0.04</v>
      </c>
      <c r="C8827" s="30">
        <f>VLOOKUP($J8821,ASBVs!$A$2:$AP$1041,35,FALSE)</f>
        <v>0.33</v>
      </c>
      <c r="D8827" s="30">
        <f>VLOOKUP($J8821,ASBVs!$A$2:$AP$1041,37,FALSE)</f>
        <v>-0.01</v>
      </c>
      <c r="E8827" s="32">
        <f>VLOOKUP($J8821,ASBVs!$A$2:$AP$1041,29,FALSE)</f>
        <v>4.6900000000000004</v>
      </c>
      <c r="F8827" s="32">
        <f>VLOOKUP($J8821,ASBVs!$A$2:$AP$1041,23,FALSE)</f>
        <v>-0.4</v>
      </c>
      <c r="G8827" s="32">
        <f>VLOOKUP($J8821,ASBVs!$A$2:$AP$1041,25,FALSE)</f>
        <v>3.67</v>
      </c>
      <c r="H8827" s="32">
        <f>VLOOKUP($J8821,ASBVs!$A$2:$AP$1041,27,FALSE)</f>
        <v>2.4900000000000002</v>
      </c>
      <c r="I8827" s="86"/>
      <c r="J8827" s="86"/>
    </row>
    <row r="8828" spans="2:10" ht="12.6" customHeight="1" x14ac:dyDescent="0.3">
      <c r="B8828" s="33">
        <f>VLOOKUP($J8821,ASBVs!$A$2:$AP$1041,34,FALSE)</f>
        <v>41</v>
      </c>
      <c r="C8828" s="33">
        <f>VLOOKUP($J8821,ASBVs!$A$2:$AP$1041,36,FALSE)</f>
        <v>50</v>
      </c>
      <c r="D8828" s="33">
        <f>VLOOKUP($J8821,ASBVs!$A$2:$AP$1041,38,FALSE)</f>
        <v>35</v>
      </c>
      <c r="E8828" s="33">
        <f>VLOOKUP($J8821,ASBVs!$A$2:$AP$1041,30,FALSE)</f>
        <v>61</v>
      </c>
      <c r="F8828" s="33">
        <f>VLOOKUP($J8821,ASBVs!$A$2:$AP$1041,24,FALSE)</f>
        <v>47</v>
      </c>
      <c r="G8828" s="33">
        <f>VLOOKUP($J8821,ASBVs!$A$2:$AP$1041,26,FALSE)</f>
        <v>47</v>
      </c>
      <c r="H8828" s="33">
        <f>VLOOKUP($J8821,ASBVs!$A$2:$AP$1041,28,FALSE)</f>
        <v>53</v>
      </c>
      <c r="I8828" s="99">
        <f>VLOOKUP($J8821,ASBVs!$A$2:$AQ$1041,43,FALSE)</f>
        <v>8.2299999999999986</v>
      </c>
      <c r="J8828" s="79"/>
    </row>
    <row r="8829" spans="2:10" ht="12.6" customHeight="1" x14ac:dyDescent="0.3">
      <c r="B8829" s="87" t="s">
        <v>2695</v>
      </c>
      <c r="C8829" s="88"/>
      <c r="D8829" s="89" t="s">
        <v>2699</v>
      </c>
      <c r="E8829" s="90"/>
      <c r="F8829" s="91" t="str">
        <f>VLOOKUP($J8821,ASBVs!$A$2:$F$1041,6,FALSE)</f>
        <v xml:space="preserve"> </v>
      </c>
      <c r="G8829" s="34" t="s">
        <v>2669</v>
      </c>
      <c r="H8829" s="35" t="str">
        <f>VLOOKUP($J8821,ASBVs!$A$2:$AU$1041,46,FALSE)</f>
        <v>2</v>
      </c>
      <c r="I8829" s="34" t="s">
        <v>2670</v>
      </c>
      <c r="J8829" s="35" t="str">
        <f>VLOOKUP($J8821,ASBVs!$A$2:$AU$1041,47,FALSE)</f>
        <v>1</v>
      </c>
    </row>
    <row r="8830" spans="2:10" ht="12.6" customHeight="1" x14ac:dyDescent="0.3">
      <c r="B8830" s="93">
        <f>VLOOKUP($J8821,ASBVs!$A$2:$AS$1041,45,FALSE)</f>
        <v>121.88</v>
      </c>
      <c r="C8830" s="94"/>
      <c r="D8830" s="93">
        <f>VLOOKUP($J8821,ASBVs!$A$2:$AS$1041,44,FALSE)</f>
        <v>164.46</v>
      </c>
      <c r="E8830" s="94"/>
      <c r="F8830" s="92"/>
      <c r="G8830" s="34" t="s">
        <v>2671</v>
      </c>
      <c r="H8830" s="35" t="str">
        <f>VLOOKUP($J8821,ASBVs!$A$2:$AW$1041,48,FALSE)</f>
        <v>2</v>
      </c>
      <c r="I8830" s="34" t="s">
        <v>2672</v>
      </c>
      <c r="J8830" s="35">
        <f>VLOOKUP($J8821,ASBVs!$A$2:$AW$1041,49,FALSE)</f>
        <v>3</v>
      </c>
    </row>
    <row r="8831" spans="2:10" ht="12.6" customHeight="1" x14ac:dyDescent="0.3">
      <c r="B8831" s="36" t="s">
        <v>2696</v>
      </c>
      <c r="C8831" s="95" t="str">
        <f>VLOOKUP($J8821,ASBVs!$A$2:$E$1041,5,FALSE)</f>
        <v xml:space="preserve">Pen of 4 - Fertility </v>
      </c>
      <c r="D8831" s="96"/>
      <c r="E8831" s="97" t="s">
        <v>2697</v>
      </c>
      <c r="F8831" s="98"/>
      <c r="G8831" s="74"/>
      <c r="H8831" s="75"/>
      <c r="I8831" s="37" t="s">
        <v>2698</v>
      </c>
      <c r="J8831" s="38"/>
    </row>
    <row r="8833" spans="2:10" ht="12.6" customHeight="1" x14ac:dyDescent="0.3">
      <c r="B8833" s="76" t="s">
        <v>2692</v>
      </c>
      <c r="C8833" s="77"/>
      <c r="D8833" s="20" t="str">
        <f>VLOOKUP($J8833,ASBVs!$A$2:$B$1041,2,FALSE)</f>
        <v>224782</v>
      </c>
      <c r="E8833" s="21"/>
      <c r="F8833" s="22" t="str">
        <f>VLOOKUP($J8833,ASBVs!$A$2:$J$1041,10,FALSE)</f>
        <v>Twin</v>
      </c>
      <c r="G8833" s="78" t="str">
        <f>VLOOKUP($J8833,ASBVs!$A$2:$AX$1041,50,FALSE)</f>
        <v xml:space="preserve"> </v>
      </c>
      <c r="H8833" s="79"/>
      <c r="I8833" s="23" t="s">
        <v>2693</v>
      </c>
      <c r="J8833" s="24" t="s">
        <v>2311</v>
      </c>
    </row>
    <row r="8834" spans="2:10" ht="12.6" customHeight="1" x14ac:dyDescent="0.3">
      <c r="B8834" s="25" t="s">
        <v>2694</v>
      </c>
      <c r="C8834" s="80" t="str">
        <f>VLOOKUP($J8833,ASBVs!$A$2:$H$1041,8,FALSE)</f>
        <v>205728</v>
      </c>
      <c r="D8834" s="80"/>
      <c r="E8834" s="81"/>
      <c r="F8834" s="26" t="s">
        <v>2639</v>
      </c>
      <c r="G8834" s="82">
        <f>VLOOKUP($J8833,ASBVs!$A$2:$I$1041,9,FALSE)</f>
        <v>44711</v>
      </c>
      <c r="H8834" s="83"/>
      <c r="I8834" s="83"/>
      <c r="J8834" s="84"/>
    </row>
    <row r="8835" spans="2:10" ht="12.6" customHeight="1" x14ac:dyDescent="0.3">
      <c r="B8835" s="27" t="s">
        <v>0</v>
      </c>
      <c r="C8835" s="28" t="s">
        <v>1</v>
      </c>
      <c r="D8835" s="28" t="s">
        <v>2</v>
      </c>
      <c r="E8835" s="28" t="s">
        <v>3</v>
      </c>
      <c r="F8835" s="27" t="s">
        <v>4</v>
      </c>
      <c r="G8835" s="28" t="s">
        <v>1093</v>
      </c>
      <c r="H8835" s="28" t="s">
        <v>1092</v>
      </c>
      <c r="I8835" s="28" t="s">
        <v>5</v>
      </c>
      <c r="J8835" s="28" t="s">
        <v>2652</v>
      </c>
    </row>
    <row r="8836" spans="2:10" ht="12.6" customHeight="1" x14ac:dyDescent="0.3">
      <c r="B8836" s="29">
        <f>VLOOKUP($J8833,ASBVs!$A$2:$AP$1041,11,FALSE)</f>
        <v>0.34</v>
      </c>
      <c r="C8836" s="29">
        <f>VLOOKUP($J8833,ASBVs!$A$2:$AP$1041,13,FALSE)</f>
        <v>8.25</v>
      </c>
      <c r="D8836" s="29">
        <f>VLOOKUP($J8833,ASBVs!$A$2:$AP$1041,15,FALSE)</f>
        <v>16.46</v>
      </c>
      <c r="E8836" s="29">
        <f>VLOOKUP($J8833,ASBVs!$A$2:$AP$1041,17,FALSE)</f>
        <v>0.46</v>
      </c>
      <c r="F8836" s="29">
        <f>VLOOKUP($J8833,ASBVs!$A$2:$AP$1041,19,FALSE)</f>
        <v>2.4700000000000002</v>
      </c>
      <c r="G8836" s="39">
        <f>VLOOKUP($J8833,ASBVs!$A$2:$AP$1041,41,FALSE)</f>
        <v>0.44</v>
      </c>
      <c r="H8836" s="39">
        <f>VLOOKUP($J8833,ASBVs!$A$2:$AP$1041,39,FALSE)</f>
        <v>0.28000000000000003</v>
      </c>
      <c r="I8836" s="29">
        <f>VLOOKUP($J8833,ASBVs!$A$2:$AP$1041,21,FALSE)</f>
        <v>0.18</v>
      </c>
      <c r="J8836" s="39">
        <f>VLOOKUP($J8833,ASBVs!$A$2:$AP$1041,31,FALSE)</f>
        <v>0.26</v>
      </c>
    </row>
    <row r="8837" spans="2:10" ht="12.6" customHeight="1" x14ac:dyDescent="0.3">
      <c r="B8837" s="29">
        <f>VLOOKUP($J8833,ASBVs!$A$2:$AP$1041,12,FALSE)</f>
        <v>66</v>
      </c>
      <c r="C8837" s="29">
        <f>VLOOKUP($J8833,ASBVs!$A$2:$AP$1041,14,FALSE)</f>
        <v>70</v>
      </c>
      <c r="D8837" s="29">
        <f>VLOOKUP($J8833,ASBVs!$A$2:$AP$1041,16,FALSE)</f>
        <v>59</v>
      </c>
      <c r="E8837" s="29">
        <f>VLOOKUP($J8833,ASBVs!$A$2:$AP$1041,18,FALSE)</f>
        <v>66</v>
      </c>
      <c r="F8837" s="29">
        <f>VLOOKUP($J8833,ASBVs!$A$2:$AP$1041,20,FALSE)</f>
        <v>66</v>
      </c>
      <c r="G8837" s="29">
        <f>VLOOKUP($J8833,ASBVs!$A$2:$AP$1041,42,FALSE)</f>
        <v>53</v>
      </c>
      <c r="H8837" s="29">
        <f>VLOOKUP($J8833,ASBVs!$A$2:$AP$1041,40,FALSE)</f>
        <v>46</v>
      </c>
      <c r="I8837" s="29">
        <f>VLOOKUP($J8833,ASBVs!$A$2:$AP$1041,22,FALSE)</f>
        <v>56</v>
      </c>
      <c r="J8837" s="29">
        <f>VLOOKUP($J8833,ASBVs!$A$2:$AP$1041,32,FALSE)</f>
        <v>51</v>
      </c>
    </row>
    <row r="8838" spans="2:10" ht="12.6" customHeight="1" x14ac:dyDescent="0.3">
      <c r="B8838" s="31" t="s">
        <v>1089</v>
      </c>
      <c r="C8838" s="27" t="s">
        <v>1090</v>
      </c>
      <c r="D8838" s="27" t="s">
        <v>1091</v>
      </c>
      <c r="E8838" s="27" t="s">
        <v>8</v>
      </c>
      <c r="F8838" s="27" t="s">
        <v>6</v>
      </c>
      <c r="G8838" s="27" t="s">
        <v>7</v>
      </c>
      <c r="H8838" s="27" t="s">
        <v>2638</v>
      </c>
      <c r="I8838" s="85" t="s">
        <v>2700</v>
      </c>
      <c r="J8838" s="86"/>
    </row>
    <row r="8839" spans="2:10" ht="12.6" customHeight="1" x14ac:dyDescent="0.3">
      <c r="B8839" s="30">
        <f>VLOOKUP($J8833,ASBVs!$A$2:$AP$1041,33,FALSE)</f>
        <v>0.05</v>
      </c>
      <c r="C8839" s="30">
        <f>VLOOKUP($J8833,ASBVs!$A$2:$AP$1041,35,FALSE)</f>
        <v>0.28000000000000003</v>
      </c>
      <c r="D8839" s="30">
        <f>VLOOKUP($J8833,ASBVs!$A$2:$AP$1041,37,FALSE)</f>
        <v>1E-3</v>
      </c>
      <c r="E8839" s="32">
        <f>VLOOKUP($J8833,ASBVs!$A$2:$AP$1041,29,FALSE)</f>
        <v>4.3099999999999996</v>
      </c>
      <c r="F8839" s="32">
        <f>VLOOKUP($J8833,ASBVs!$A$2:$AP$1041,23,FALSE)</f>
        <v>-0.42</v>
      </c>
      <c r="G8839" s="32">
        <f>VLOOKUP($J8833,ASBVs!$A$2:$AP$1041,25,FALSE)</f>
        <v>2.4300000000000002</v>
      </c>
      <c r="H8839" s="32">
        <f>VLOOKUP($J8833,ASBVs!$A$2:$AP$1041,27,FALSE)</f>
        <v>2.4</v>
      </c>
      <c r="I8839" s="86"/>
      <c r="J8839" s="86"/>
    </row>
    <row r="8840" spans="2:10" ht="12.6" customHeight="1" x14ac:dyDescent="0.3">
      <c r="B8840" s="33">
        <f>VLOOKUP($J8833,ASBVs!$A$2:$AP$1041,34,FALSE)</f>
        <v>41</v>
      </c>
      <c r="C8840" s="33">
        <f>VLOOKUP($J8833,ASBVs!$A$2:$AP$1041,36,FALSE)</f>
        <v>49</v>
      </c>
      <c r="D8840" s="33">
        <f>VLOOKUP($J8833,ASBVs!$A$2:$AP$1041,38,FALSE)</f>
        <v>36</v>
      </c>
      <c r="E8840" s="33">
        <f>VLOOKUP($J8833,ASBVs!$A$2:$AP$1041,30,FALSE)</f>
        <v>60</v>
      </c>
      <c r="F8840" s="33">
        <f>VLOOKUP($J8833,ASBVs!$A$2:$AP$1041,24,FALSE)</f>
        <v>47</v>
      </c>
      <c r="G8840" s="33">
        <f>VLOOKUP($J8833,ASBVs!$A$2:$AP$1041,26,FALSE)</f>
        <v>47</v>
      </c>
      <c r="H8840" s="33">
        <f>VLOOKUP($J8833,ASBVs!$A$2:$AP$1041,28,FALSE)</f>
        <v>52</v>
      </c>
      <c r="I8840" s="99">
        <f>VLOOKUP($J8833,ASBVs!$A$2:$AQ$1041,43,FALSE)</f>
        <v>8.43</v>
      </c>
      <c r="J8840" s="79"/>
    </row>
    <row r="8841" spans="2:10" ht="12.6" customHeight="1" x14ac:dyDescent="0.3">
      <c r="B8841" s="87" t="s">
        <v>2695</v>
      </c>
      <c r="C8841" s="88"/>
      <c r="D8841" s="89" t="s">
        <v>2699</v>
      </c>
      <c r="E8841" s="90"/>
      <c r="F8841" s="91" t="str">
        <f>VLOOKUP($J8833,ASBVs!$A$2:$F$1041,6,FALSE)</f>
        <v xml:space="preserve"> </v>
      </c>
      <c r="G8841" s="34" t="s">
        <v>2669</v>
      </c>
      <c r="H8841" s="35">
        <f>VLOOKUP($J8833,ASBVs!$A$2:$AU$1041,46,FALSE)</f>
        <v>2</v>
      </c>
      <c r="I8841" s="34" t="s">
        <v>2670</v>
      </c>
      <c r="J8841" s="35">
        <f>VLOOKUP($J8833,ASBVs!$A$2:$AU$1041,47,FALSE)</f>
        <v>2</v>
      </c>
    </row>
    <row r="8842" spans="2:10" ht="12.6" customHeight="1" x14ac:dyDescent="0.3">
      <c r="B8842" s="93">
        <f>VLOOKUP($J8833,ASBVs!$A$2:$AS$1041,45,FALSE)</f>
        <v>121.6</v>
      </c>
      <c r="C8842" s="94"/>
      <c r="D8842" s="93">
        <f>VLOOKUP($J8833,ASBVs!$A$2:$AS$1041,44,FALSE)</f>
        <v>169.08</v>
      </c>
      <c r="E8842" s="94"/>
      <c r="F8842" s="92"/>
      <c r="G8842" s="34" t="s">
        <v>2671</v>
      </c>
      <c r="H8842" s="35">
        <f>VLOOKUP($J8833,ASBVs!$A$2:$AW$1041,48,FALSE)</f>
        <v>2</v>
      </c>
      <c r="I8842" s="34" t="s">
        <v>2672</v>
      </c>
      <c r="J8842" s="35">
        <f>VLOOKUP($J8833,ASBVs!$A$2:$AW$1041,49,FALSE)</f>
        <v>3</v>
      </c>
    </row>
    <row r="8843" spans="2:10" ht="12.6" customHeight="1" x14ac:dyDescent="0.3">
      <c r="B8843" s="36" t="s">
        <v>2696</v>
      </c>
      <c r="C8843" s="95" t="str">
        <f>VLOOKUP($J8833,ASBVs!$A$2:$E$1041,5,FALSE)</f>
        <v xml:space="preserve">Pen of 4 - Fertility </v>
      </c>
      <c r="D8843" s="96"/>
      <c r="E8843" s="97" t="s">
        <v>2697</v>
      </c>
      <c r="F8843" s="98"/>
      <c r="G8843" s="74"/>
      <c r="H8843" s="75"/>
      <c r="I8843" s="37" t="s">
        <v>2698</v>
      </c>
      <c r="J8843" s="38"/>
    </row>
    <row r="8845" spans="2:10" ht="12.6" customHeight="1" x14ac:dyDescent="0.3">
      <c r="B8845" s="76" t="s">
        <v>2692</v>
      </c>
      <c r="C8845" s="77"/>
      <c r="D8845" s="20" t="str">
        <f>VLOOKUP($J8845,ASBVs!$A$2:$B$1041,2,FALSE)</f>
        <v>223435</v>
      </c>
      <c r="E8845" s="21"/>
      <c r="F8845" s="22" t="str">
        <f>VLOOKUP($J8845,ASBVs!$A$2:$J$1041,10,FALSE)</f>
        <v>Twin</v>
      </c>
      <c r="G8845" s="78" t="str">
        <f>VLOOKUP($J8845,ASBVs!$A$2:$AX$1041,50,FALSE)</f>
        <v xml:space="preserve"> </v>
      </c>
      <c r="H8845" s="79"/>
      <c r="I8845" s="23" t="s">
        <v>2693</v>
      </c>
      <c r="J8845" s="24" t="s">
        <v>2312</v>
      </c>
    </row>
    <row r="8846" spans="2:10" ht="12.6" customHeight="1" x14ac:dyDescent="0.3">
      <c r="B8846" s="25" t="s">
        <v>2694</v>
      </c>
      <c r="C8846" s="80" t="str">
        <f>VLOOKUP($J8845,ASBVs!$A$2:$H$1041,8,FALSE)</f>
        <v>193431</v>
      </c>
      <c r="D8846" s="80"/>
      <c r="E8846" s="81"/>
      <c r="F8846" s="26" t="s">
        <v>2639</v>
      </c>
      <c r="G8846" s="82">
        <f>VLOOKUP($J8845,ASBVs!$A$2:$I$1041,9,FALSE)</f>
        <v>44697</v>
      </c>
      <c r="H8846" s="83"/>
      <c r="I8846" s="83"/>
      <c r="J8846" s="84"/>
    </row>
    <row r="8847" spans="2:10" ht="12.6" customHeight="1" x14ac:dyDescent="0.3">
      <c r="B8847" s="27" t="s">
        <v>0</v>
      </c>
      <c r="C8847" s="28" t="s">
        <v>1</v>
      </c>
      <c r="D8847" s="28" t="s">
        <v>2</v>
      </c>
      <c r="E8847" s="28" t="s">
        <v>3</v>
      </c>
      <c r="F8847" s="27" t="s">
        <v>4</v>
      </c>
      <c r="G8847" s="28" t="s">
        <v>1093</v>
      </c>
      <c r="H8847" s="28" t="s">
        <v>1092</v>
      </c>
      <c r="I8847" s="28" t="s">
        <v>5</v>
      </c>
      <c r="J8847" s="28" t="s">
        <v>2652</v>
      </c>
    </row>
    <row r="8848" spans="2:10" ht="12.6" customHeight="1" x14ac:dyDescent="0.3">
      <c r="B8848" s="29">
        <f>VLOOKUP($J8845,ASBVs!$A$2:$AP$1041,11,FALSE)</f>
        <v>0.5</v>
      </c>
      <c r="C8848" s="29">
        <f>VLOOKUP($J8845,ASBVs!$A$2:$AP$1041,13,FALSE)</f>
        <v>9.74</v>
      </c>
      <c r="D8848" s="29">
        <f>VLOOKUP($J8845,ASBVs!$A$2:$AP$1041,15,FALSE)</f>
        <v>16.91</v>
      </c>
      <c r="E8848" s="29">
        <f>VLOOKUP($J8845,ASBVs!$A$2:$AP$1041,17,FALSE)</f>
        <v>-0.17</v>
      </c>
      <c r="F8848" s="29">
        <f>VLOOKUP($J8845,ASBVs!$A$2:$AP$1041,19,FALSE)</f>
        <v>2.31</v>
      </c>
      <c r="G8848" s="39">
        <f>VLOOKUP($J8845,ASBVs!$A$2:$AP$1041,41,FALSE)</f>
        <v>0.42</v>
      </c>
      <c r="H8848" s="39">
        <f>VLOOKUP($J8845,ASBVs!$A$2:$AP$1041,39,FALSE)</f>
        <v>0.26</v>
      </c>
      <c r="I8848" s="29">
        <f>VLOOKUP($J8845,ASBVs!$A$2:$AP$1041,21,FALSE)</f>
        <v>-0.35</v>
      </c>
      <c r="J8848" s="39">
        <f>VLOOKUP($J8845,ASBVs!$A$2:$AP$1041,31,FALSE)</f>
        <v>0.28999999999999998</v>
      </c>
    </row>
    <row r="8849" spans="2:10" ht="12.6" customHeight="1" x14ac:dyDescent="0.3">
      <c r="B8849" s="29">
        <f>VLOOKUP($J8845,ASBVs!$A$2:$AP$1041,12,FALSE)</f>
        <v>68</v>
      </c>
      <c r="C8849" s="29">
        <f>VLOOKUP($J8845,ASBVs!$A$2:$AP$1041,14,FALSE)</f>
        <v>73</v>
      </c>
      <c r="D8849" s="29">
        <f>VLOOKUP($J8845,ASBVs!$A$2:$AP$1041,16,FALSE)</f>
        <v>65</v>
      </c>
      <c r="E8849" s="29">
        <f>VLOOKUP($J8845,ASBVs!$A$2:$AP$1041,18,FALSE)</f>
        <v>72</v>
      </c>
      <c r="F8849" s="29">
        <f>VLOOKUP($J8845,ASBVs!$A$2:$AP$1041,20,FALSE)</f>
        <v>70</v>
      </c>
      <c r="G8849" s="29">
        <f>VLOOKUP($J8845,ASBVs!$A$2:$AP$1041,42,FALSE)</f>
        <v>61</v>
      </c>
      <c r="H8849" s="29">
        <f>VLOOKUP($J8845,ASBVs!$A$2:$AP$1041,40,FALSE)</f>
        <v>53</v>
      </c>
      <c r="I8849" s="29">
        <f>VLOOKUP($J8845,ASBVs!$A$2:$AP$1041,22,FALSE)</f>
        <v>65</v>
      </c>
      <c r="J8849" s="29">
        <f>VLOOKUP($J8845,ASBVs!$A$2:$AP$1041,32,FALSE)</f>
        <v>59</v>
      </c>
    </row>
    <row r="8850" spans="2:10" ht="12.6" customHeight="1" x14ac:dyDescent="0.3">
      <c r="B8850" s="31" t="s">
        <v>1089</v>
      </c>
      <c r="C8850" s="27" t="s">
        <v>1090</v>
      </c>
      <c r="D8850" s="27" t="s">
        <v>1091</v>
      </c>
      <c r="E8850" s="27" t="s">
        <v>8</v>
      </c>
      <c r="F8850" s="27" t="s">
        <v>6</v>
      </c>
      <c r="G8850" s="27" t="s">
        <v>7</v>
      </c>
      <c r="H8850" s="27" t="s">
        <v>2638</v>
      </c>
      <c r="I8850" s="85" t="s">
        <v>2700</v>
      </c>
      <c r="J8850" s="86"/>
    </row>
    <row r="8851" spans="2:10" ht="12.6" customHeight="1" x14ac:dyDescent="0.3">
      <c r="B8851" s="30">
        <f>VLOOKUP($J8845,ASBVs!$A$2:$AP$1041,33,FALSE)</f>
        <v>0.06</v>
      </c>
      <c r="C8851" s="30">
        <f>VLOOKUP($J8845,ASBVs!$A$2:$AP$1041,35,FALSE)</f>
        <v>0.22</v>
      </c>
      <c r="D8851" s="30">
        <f>VLOOKUP($J8845,ASBVs!$A$2:$AP$1041,37,FALSE)</f>
        <v>0.01</v>
      </c>
      <c r="E8851" s="32">
        <f>VLOOKUP($J8845,ASBVs!$A$2:$AP$1041,29,FALSE)</f>
        <v>5.24</v>
      </c>
      <c r="F8851" s="32">
        <f>VLOOKUP($J8845,ASBVs!$A$2:$AP$1041,23,FALSE)</f>
        <v>-0.46</v>
      </c>
      <c r="G8851" s="32">
        <f>VLOOKUP($J8845,ASBVs!$A$2:$AP$1041,25,FALSE)</f>
        <v>4.09</v>
      </c>
      <c r="H8851" s="32">
        <f>VLOOKUP($J8845,ASBVs!$A$2:$AP$1041,27,FALSE)</f>
        <v>2.36</v>
      </c>
      <c r="I8851" s="86"/>
      <c r="J8851" s="86"/>
    </row>
    <row r="8852" spans="2:10" ht="12.6" customHeight="1" x14ac:dyDescent="0.3">
      <c r="B8852" s="33">
        <f>VLOOKUP($J8845,ASBVs!$A$2:$AP$1041,34,FALSE)</f>
        <v>48</v>
      </c>
      <c r="C8852" s="33">
        <f>VLOOKUP($J8845,ASBVs!$A$2:$AP$1041,36,FALSE)</f>
        <v>56</v>
      </c>
      <c r="D8852" s="33">
        <f>VLOOKUP($J8845,ASBVs!$A$2:$AP$1041,38,FALSE)</f>
        <v>42</v>
      </c>
      <c r="E8852" s="33">
        <f>VLOOKUP($J8845,ASBVs!$A$2:$AP$1041,30,FALSE)</f>
        <v>63</v>
      </c>
      <c r="F8852" s="33">
        <f>VLOOKUP($J8845,ASBVs!$A$2:$AP$1041,24,FALSE)</f>
        <v>54</v>
      </c>
      <c r="G8852" s="33">
        <f>VLOOKUP($J8845,ASBVs!$A$2:$AP$1041,26,FALSE)</f>
        <v>53</v>
      </c>
      <c r="H8852" s="33">
        <f>VLOOKUP($J8845,ASBVs!$A$2:$AP$1041,28,FALSE)</f>
        <v>57</v>
      </c>
      <c r="I8852" s="99">
        <f>VLOOKUP($J8845,ASBVs!$A$2:$AQ$1041,43,FALSE)</f>
        <v>9.39</v>
      </c>
      <c r="J8852" s="79"/>
    </row>
    <row r="8853" spans="2:10" ht="12.6" customHeight="1" x14ac:dyDescent="0.3">
      <c r="B8853" s="87" t="s">
        <v>2695</v>
      </c>
      <c r="C8853" s="88"/>
      <c r="D8853" s="89" t="s">
        <v>2699</v>
      </c>
      <c r="E8853" s="90"/>
      <c r="F8853" s="91" t="str">
        <f>VLOOKUP($J8845,ASBVs!$A$2:$F$1041,6,FALSE)</f>
        <v xml:space="preserve"> </v>
      </c>
      <c r="G8853" s="34" t="s">
        <v>2669</v>
      </c>
      <c r="H8853" s="35" t="str">
        <f>VLOOKUP($J8845,ASBVs!$A$2:$AU$1041,46,FALSE)</f>
        <v>1</v>
      </c>
      <c r="I8853" s="34" t="s">
        <v>2670</v>
      </c>
      <c r="J8853" s="35" t="str">
        <f>VLOOKUP($J8845,ASBVs!$A$2:$AU$1041,47,FALSE)</f>
        <v>1</v>
      </c>
    </row>
    <row r="8854" spans="2:10" ht="12.6" customHeight="1" x14ac:dyDescent="0.3">
      <c r="B8854" s="93">
        <f>VLOOKUP($J8845,ASBVs!$A$2:$AS$1041,45,FALSE)</f>
        <v>122.83</v>
      </c>
      <c r="C8854" s="94"/>
      <c r="D8854" s="93">
        <f>VLOOKUP($J8845,ASBVs!$A$2:$AS$1041,44,FALSE)</f>
        <v>165.22</v>
      </c>
      <c r="E8854" s="94"/>
      <c r="F8854" s="92"/>
      <c r="G8854" s="34" t="s">
        <v>2671</v>
      </c>
      <c r="H8854" s="35" t="str">
        <f>VLOOKUP($J8845,ASBVs!$A$2:$AW$1041,48,FALSE)</f>
        <v>1</v>
      </c>
      <c r="I8854" s="34" t="s">
        <v>2672</v>
      </c>
      <c r="J8854" s="35">
        <f>VLOOKUP($J8845,ASBVs!$A$2:$AW$1041,49,FALSE)</f>
        <v>4</v>
      </c>
    </row>
    <row r="8855" spans="2:10" ht="12.6" customHeight="1" x14ac:dyDescent="0.3">
      <c r="B8855" s="36" t="s">
        <v>2696</v>
      </c>
      <c r="C8855" s="95" t="str">
        <f>VLOOKUP($J8845,ASBVs!$A$2:$E$1041,5,FALSE)</f>
        <v xml:space="preserve">Pen of 4 - Fertility </v>
      </c>
      <c r="D8855" s="96"/>
      <c r="E8855" s="97" t="s">
        <v>2697</v>
      </c>
      <c r="F8855" s="98"/>
      <c r="G8855" s="74"/>
      <c r="H8855" s="75"/>
      <c r="I8855" s="37" t="s">
        <v>2698</v>
      </c>
      <c r="J8855" s="38"/>
    </row>
    <row r="8857" spans="2:10" ht="12.6" customHeight="1" x14ac:dyDescent="0.3">
      <c r="B8857" s="76" t="s">
        <v>2692</v>
      </c>
      <c r="C8857" s="77"/>
      <c r="D8857" s="20" t="str">
        <f>VLOOKUP($J8857,ASBVs!$A$2:$B$1041,2,FALSE)</f>
        <v>223634</v>
      </c>
      <c r="E8857" s="21"/>
      <c r="F8857" s="22" t="str">
        <f>VLOOKUP($J8857,ASBVs!$A$2:$J$1041,10,FALSE)</f>
        <v>Twin</v>
      </c>
      <c r="G8857" s="78" t="str">
        <f>VLOOKUP($J8857,ASBVs!$A$2:$AX$1041,50,FALSE)</f>
        <v xml:space="preserve"> </v>
      </c>
      <c r="H8857" s="79"/>
      <c r="I8857" s="23" t="s">
        <v>2693</v>
      </c>
      <c r="J8857" s="24" t="s">
        <v>2313</v>
      </c>
    </row>
    <row r="8858" spans="2:10" ht="12.6" customHeight="1" x14ac:dyDescent="0.3">
      <c r="B8858" s="25" t="s">
        <v>2694</v>
      </c>
      <c r="C8858" s="80" t="str">
        <f>VLOOKUP($J8857,ASBVs!$A$2:$H$1041,8,FALSE)</f>
        <v>218909</v>
      </c>
      <c r="D8858" s="80"/>
      <c r="E8858" s="81"/>
      <c r="F8858" s="26" t="s">
        <v>2639</v>
      </c>
      <c r="G8858" s="82">
        <f>VLOOKUP($J8857,ASBVs!$A$2:$I$1041,9,FALSE)</f>
        <v>44702</v>
      </c>
      <c r="H8858" s="83"/>
      <c r="I8858" s="83"/>
      <c r="J8858" s="84"/>
    </row>
    <row r="8859" spans="2:10" ht="12.6" customHeight="1" x14ac:dyDescent="0.3">
      <c r="B8859" s="27" t="s">
        <v>0</v>
      </c>
      <c r="C8859" s="28" t="s">
        <v>1</v>
      </c>
      <c r="D8859" s="28" t="s">
        <v>2</v>
      </c>
      <c r="E8859" s="28" t="s">
        <v>3</v>
      </c>
      <c r="F8859" s="27" t="s">
        <v>4</v>
      </c>
      <c r="G8859" s="28" t="s">
        <v>1093</v>
      </c>
      <c r="H8859" s="28" t="s">
        <v>1092</v>
      </c>
      <c r="I8859" s="28" t="s">
        <v>5</v>
      </c>
      <c r="J8859" s="28" t="s">
        <v>2652</v>
      </c>
    </row>
    <row r="8860" spans="2:10" ht="12.6" customHeight="1" x14ac:dyDescent="0.3">
      <c r="B8860" s="29">
        <f>VLOOKUP($J8857,ASBVs!$A$2:$AP$1041,11,FALSE)</f>
        <v>0.47</v>
      </c>
      <c r="C8860" s="29">
        <f>VLOOKUP($J8857,ASBVs!$A$2:$AP$1041,13,FALSE)</f>
        <v>7.39</v>
      </c>
      <c r="D8860" s="29">
        <f>VLOOKUP($J8857,ASBVs!$A$2:$AP$1041,15,FALSE)</f>
        <v>9.35</v>
      </c>
      <c r="E8860" s="29">
        <f>VLOOKUP($J8857,ASBVs!$A$2:$AP$1041,17,FALSE)</f>
        <v>-0.52</v>
      </c>
      <c r="F8860" s="29">
        <f>VLOOKUP($J8857,ASBVs!$A$2:$AP$1041,19,FALSE)</f>
        <v>1.1499999999999999</v>
      </c>
      <c r="G8860" s="39">
        <f>VLOOKUP($J8857,ASBVs!$A$2:$AP$1041,41,FALSE)</f>
        <v>0.46</v>
      </c>
      <c r="H8860" s="39">
        <f>VLOOKUP($J8857,ASBVs!$A$2:$AP$1041,39,FALSE)</f>
        <v>0.25</v>
      </c>
      <c r="I8860" s="29">
        <f>VLOOKUP($J8857,ASBVs!$A$2:$AP$1041,21,FALSE)</f>
        <v>-0.32</v>
      </c>
      <c r="J8860" s="39">
        <f>VLOOKUP($J8857,ASBVs!$A$2:$AP$1041,31,FALSE)</f>
        <v>0.3</v>
      </c>
    </row>
    <row r="8861" spans="2:10" ht="12.6" customHeight="1" x14ac:dyDescent="0.3">
      <c r="B8861" s="29">
        <f>VLOOKUP($J8857,ASBVs!$A$2:$AP$1041,12,FALSE)</f>
        <v>67</v>
      </c>
      <c r="C8861" s="29">
        <f>VLOOKUP($J8857,ASBVs!$A$2:$AP$1041,14,FALSE)</f>
        <v>71</v>
      </c>
      <c r="D8861" s="29">
        <f>VLOOKUP($J8857,ASBVs!$A$2:$AP$1041,16,FALSE)</f>
        <v>63</v>
      </c>
      <c r="E8861" s="29">
        <f>VLOOKUP($J8857,ASBVs!$A$2:$AP$1041,18,FALSE)</f>
        <v>64</v>
      </c>
      <c r="F8861" s="29">
        <f>VLOOKUP($J8857,ASBVs!$A$2:$AP$1041,20,FALSE)</f>
        <v>65</v>
      </c>
      <c r="G8861" s="29">
        <f>VLOOKUP($J8857,ASBVs!$A$2:$AP$1041,42,FALSE)</f>
        <v>56</v>
      </c>
      <c r="H8861" s="29">
        <f>VLOOKUP($J8857,ASBVs!$A$2:$AP$1041,40,FALSE)</f>
        <v>50</v>
      </c>
      <c r="I8861" s="29">
        <f>VLOOKUP($J8857,ASBVs!$A$2:$AP$1041,22,FALSE)</f>
        <v>60</v>
      </c>
      <c r="J8861" s="29">
        <f>VLOOKUP($J8857,ASBVs!$A$2:$AP$1041,32,FALSE)</f>
        <v>54</v>
      </c>
    </row>
    <row r="8862" spans="2:10" ht="12.6" customHeight="1" x14ac:dyDescent="0.3">
      <c r="B8862" s="31" t="s">
        <v>1089</v>
      </c>
      <c r="C8862" s="27" t="s">
        <v>1090</v>
      </c>
      <c r="D8862" s="27" t="s">
        <v>1091</v>
      </c>
      <c r="E8862" s="27" t="s">
        <v>8</v>
      </c>
      <c r="F8862" s="27" t="s">
        <v>6</v>
      </c>
      <c r="G8862" s="27" t="s">
        <v>7</v>
      </c>
      <c r="H8862" s="27" t="s">
        <v>2638</v>
      </c>
      <c r="I8862" s="85" t="s">
        <v>2700</v>
      </c>
      <c r="J8862" s="86"/>
    </row>
    <row r="8863" spans="2:10" ht="12.6" customHeight="1" x14ac:dyDescent="0.3">
      <c r="B8863" s="30">
        <f>VLOOKUP($J8857,ASBVs!$A$2:$AP$1041,33,FALSE)</f>
        <v>0.05</v>
      </c>
      <c r="C8863" s="30">
        <f>VLOOKUP($J8857,ASBVs!$A$2:$AP$1041,35,FALSE)</f>
        <v>0.26</v>
      </c>
      <c r="D8863" s="30">
        <f>VLOOKUP($J8857,ASBVs!$A$2:$AP$1041,37,FALSE)</f>
        <v>-0.01</v>
      </c>
      <c r="E8863" s="32">
        <f>VLOOKUP($J8857,ASBVs!$A$2:$AP$1041,29,FALSE)</f>
        <v>4.74</v>
      </c>
      <c r="F8863" s="32">
        <f>VLOOKUP($J8857,ASBVs!$A$2:$AP$1041,23,FALSE)</f>
        <v>-0.62</v>
      </c>
      <c r="G8863" s="32">
        <f>VLOOKUP($J8857,ASBVs!$A$2:$AP$1041,25,FALSE)</f>
        <v>2.88</v>
      </c>
      <c r="H8863" s="32">
        <f>VLOOKUP($J8857,ASBVs!$A$2:$AP$1041,27,FALSE)</f>
        <v>1.34</v>
      </c>
      <c r="I8863" s="86"/>
      <c r="J8863" s="86"/>
    </row>
    <row r="8864" spans="2:10" ht="12.6" customHeight="1" x14ac:dyDescent="0.3">
      <c r="B8864" s="33">
        <f>VLOOKUP($J8857,ASBVs!$A$2:$AP$1041,34,FALSE)</f>
        <v>45</v>
      </c>
      <c r="C8864" s="33">
        <f>VLOOKUP($J8857,ASBVs!$A$2:$AP$1041,36,FALSE)</f>
        <v>53</v>
      </c>
      <c r="D8864" s="33">
        <f>VLOOKUP($J8857,ASBVs!$A$2:$AP$1041,38,FALSE)</f>
        <v>40</v>
      </c>
      <c r="E8864" s="33">
        <f>VLOOKUP($J8857,ASBVs!$A$2:$AP$1041,30,FALSE)</f>
        <v>60</v>
      </c>
      <c r="F8864" s="33">
        <f>VLOOKUP($J8857,ASBVs!$A$2:$AP$1041,24,FALSE)</f>
        <v>51</v>
      </c>
      <c r="G8864" s="33">
        <f>VLOOKUP($J8857,ASBVs!$A$2:$AP$1041,26,FALSE)</f>
        <v>51</v>
      </c>
      <c r="H8864" s="33">
        <f>VLOOKUP($J8857,ASBVs!$A$2:$AP$1041,28,FALSE)</f>
        <v>54</v>
      </c>
      <c r="I8864" s="99">
        <f>VLOOKUP($J8857,ASBVs!$A$2:$AQ$1041,43,FALSE)</f>
        <v>7.0699999999999994</v>
      </c>
      <c r="J8864" s="79"/>
    </row>
    <row r="8865" spans="2:10" ht="12.6" customHeight="1" x14ac:dyDescent="0.3">
      <c r="B8865" s="87" t="s">
        <v>2695</v>
      </c>
      <c r="C8865" s="88"/>
      <c r="D8865" s="89" t="s">
        <v>2699</v>
      </c>
      <c r="E8865" s="90"/>
      <c r="F8865" s="91" t="str">
        <f>VLOOKUP($J8857,ASBVs!$A$2:$F$1041,6,FALSE)</f>
        <v xml:space="preserve"> </v>
      </c>
      <c r="G8865" s="34" t="s">
        <v>2669</v>
      </c>
      <c r="H8865" s="35" t="str">
        <f>VLOOKUP($J8857,ASBVs!$A$2:$AU$1041,46,FALSE)</f>
        <v>2</v>
      </c>
      <c r="I8865" s="34" t="s">
        <v>2670</v>
      </c>
      <c r="J8865" s="35" t="str">
        <f>VLOOKUP($J8857,ASBVs!$A$2:$AU$1041,47,FALSE)</f>
        <v>1</v>
      </c>
    </row>
    <row r="8866" spans="2:10" ht="12.6" customHeight="1" x14ac:dyDescent="0.3">
      <c r="B8866" s="93">
        <f>VLOOKUP($J8857,ASBVs!$A$2:$AS$1041,45,FALSE)</f>
        <v>121.02</v>
      </c>
      <c r="C8866" s="94"/>
      <c r="D8866" s="93">
        <f>VLOOKUP($J8857,ASBVs!$A$2:$AS$1041,44,FALSE)</f>
        <v>161.66</v>
      </c>
      <c r="E8866" s="94"/>
      <c r="F8866" s="92"/>
      <c r="G8866" s="34" t="s">
        <v>2671</v>
      </c>
      <c r="H8866" s="35" t="str">
        <f>VLOOKUP($J8857,ASBVs!$A$2:$AW$1041,48,FALSE)</f>
        <v>2</v>
      </c>
      <c r="I8866" s="34" t="s">
        <v>2672</v>
      </c>
      <c r="J8866" s="35">
        <f>VLOOKUP($J8857,ASBVs!$A$2:$AW$1041,49,FALSE)</f>
        <v>2</v>
      </c>
    </row>
    <row r="8867" spans="2:10" ht="12.6" customHeight="1" x14ac:dyDescent="0.3">
      <c r="B8867" s="36" t="s">
        <v>2696</v>
      </c>
      <c r="C8867" s="95" t="str">
        <f>VLOOKUP($J8857,ASBVs!$A$2:$E$1041,5,FALSE)</f>
        <v xml:space="preserve">Pen of 4 - Fertility </v>
      </c>
      <c r="D8867" s="96"/>
      <c r="E8867" s="97" t="s">
        <v>2697</v>
      </c>
      <c r="F8867" s="98"/>
      <c r="G8867" s="74"/>
      <c r="H8867" s="75"/>
      <c r="I8867" s="37" t="s">
        <v>2698</v>
      </c>
      <c r="J8867" s="38"/>
    </row>
    <row r="8869" spans="2:10" ht="12.6" customHeight="1" x14ac:dyDescent="0.3">
      <c r="B8869" s="76" t="s">
        <v>2692</v>
      </c>
      <c r="C8869" s="77"/>
      <c r="D8869" s="20" t="str">
        <f>VLOOKUP($J8869,ASBVs!$A$2:$B$1041,2,FALSE)</f>
        <v>223753</v>
      </c>
      <c r="E8869" s="21"/>
      <c r="F8869" s="22" t="str">
        <f>VLOOKUP($J8869,ASBVs!$A$2:$J$1041,10,FALSE)</f>
        <v>Twin</v>
      </c>
      <c r="G8869" s="78" t="str">
        <f>VLOOKUP($J8869,ASBVs!$A$2:$AX$1041,50,FALSE)</f>
        <v xml:space="preserve"> </v>
      </c>
      <c r="H8869" s="79"/>
      <c r="I8869" s="23" t="s">
        <v>2693</v>
      </c>
      <c r="J8869" s="24" t="s">
        <v>2314</v>
      </c>
    </row>
    <row r="8870" spans="2:10" ht="12.6" customHeight="1" x14ac:dyDescent="0.3">
      <c r="B8870" s="25" t="s">
        <v>2694</v>
      </c>
      <c r="C8870" s="80" t="str">
        <f>VLOOKUP($J8869,ASBVs!$A$2:$H$1041,8,FALSE)</f>
        <v>218919</v>
      </c>
      <c r="D8870" s="80"/>
      <c r="E8870" s="81"/>
      <c r="F8870" s="26" t="s">
        <v>2639</v>
      </c>
      <c r="G8870" s="82">
        <f>VLOOKUP($J8869,ASBVs!$A$2:$I$1041,9,FALSE)</f>
        <v>44701</v>
      </c>
      <c r="H8870" s="83"/>
      <c r="I8870" s="83"/>
      <c r="J8870" s="84"/>
    </row>
    <row r="8871" spans="2:10" ht="12.6" customHeight="1" x14ac:dyDescent="0.3">
      <c r="B8871" s="27" t="s">
        <v>0</v>
      </c>
      <c r="C8871" s="28" t="s">
        <v>1</v>
      </c>
      <c r="D8871" s="28" t="s">
        <v>2</v>
      </c>
      <c r="E8871" s="28" t="s">
        <v>3</v>
      </c>
      <c r="F8871" s="27" t="s">
        <v>4</v>
      </c>
      <c r="G8871" s="28" t="s">
        <v>1093</v>
      </c>
      <c r="H8871" s="28" t="s">
        <v>1092</v>
      </c>
      <c r="I8871" s="28" t="s">
        <v>5</v>
      </c>
      <c r="J8871" s="28" t="s">
        <v>2652</v>
      </c>
    </row>
    <row r="8872" spans="2:10" ht="12.6" customHeight="1" x14ac:dyDescent="0.3">
      <c r="B8872" s="29">
        <f>VLOOKUP($J8869,ASBVs!$A$2:$AP$1041,11,FALSE)</f>
        <v>0.64</v>
      </c>
      <c r="C8872" s="29">
        <f>VLOOKUP($J8869,ASBVs!$A$2:$AP$1041,13,FALSE)</f>
        <v>10.31</v>
      </c>
      <c r="D8872" s="29">
        <f>VLOOKUP($J8869,ASBVs!$A$2:$AP$1041,15,FALSE)</f>
        <v>17.14</v>
      </c>
      <c r="E8872" s="29">
        <f>VLOOKUP($J8869,ASBVs!$A$2:$AP$1041,17,FALSE)</f>
        <v>-0.73</v>
      </c>
      <c r="F8872" s="29">
        <f>VLOOKUP($J8869,ASBVs!$A$2:$AP$1041,19,FALSE)</f>
        <v>1.1200000000000001</v>
      </c>
      <c r="G8872" s="39">
        <f>VLOOKUP($J8869,ASBVs!$A$2:$AP$1041,41,FALSE)</f>
        <v>0.43</v>
      </c>
      <c r="H8872" s="39">
        <f>VLOOKUP($J8869,ASBVs!$A$2:$AP$1041,39,FALSE)</f>
        <v>0.25</v>
      </c>
      <c r="I8872" s="29">
        <f>VLOOKUP($J8869,ASBVs!$A$2:$AP$1041,21,FALSE)</f>
        <v>-0.67</v>
      </c>
      <c r="J8872" s="39">
        <f>VLOOKUP($J8869,ASBVs!$A$2:$AP$1041,31,FALSE)</f>
        <v>0.27</v>
      </c>
    </row>
    <row r="8873" spans="2:10" ht="12.6" customHeight="1" x14ac:dyDescent="0.3">
      <c r="B8873" s="29">
        <f>VLOOKUP($J8869,ASBVs!$A$2:$AP$1041,12,FALSE)</f>
        <v>63</v>
      </c>
      <c r="C8873" s="29">
        <f>VLOOKUP($J8869,ASBVs!$A$2:$AP$1041,14,FALSE)</f>
        <v>68</v>
      </c>
      <c r="D8873" s="29">
        <f>VLOOKUP($J8869,ASBVs!$A$2:$AP$1041,16,FALSE)</f>
        <v>60</v>
      </c>
      <c r="E8873" s="29">
        <f>VLOOKUP($J8869,ASBVs!$A$2:$AP$1041,18,FALSE)</f>
        <v>63</v>
      </c>
      <c r="F8873" s="29">
        <f>VLOOKUP($J8869,ASBVs!$A$2:$AP$1041,20,FALSE)</f>
        <v>63</v>
      </c>
      <c r="G8873" s="29">
        <f>VLOOKUP($J8869,ASBVs!$A$2:$AP$1041,42,FALSE)</f>
        <v>55</v>
      </c>
      <c r="H8873" s="29">
        <f>VLOOKUP($J8869,ASBVs!$A$2:$AP$1041,40,FALSE)</f>
        <v>50</v>
      </c>
      <c r="I8873" s="29">
        <f>VLOOKUP($J8869,ASBVs!$A$2:$AP$1041,22,FALSE)</f>
        <v>58</v>
      </c>
      <c r="J8873" s="29">
        <f>VLOOKUP($J8869,ASBVs!$A$2:$AP$1041,32,FALSE)</f>
        <v>53</v>
      </c>
    </row>
    <row r="8874" spans="2:10" ht="12.6" customHeight="1" x14ac:dyDescent="0.3">
      <c r="B8874" s="31" t="s">
        <v>1089</v>
      </c>
      <c r="C8874" s="27" t="s">
        <v>1090</v>
      </c>
      <c r="D8874" s="27" t="s">
        <v>1091</v>
      </c>
      <c r="E8874" s="27" t="s">
        <v>8</v>
      </c>
      <c r="F8874" s="27" t="s">
        <v>6</v>
      </c>
      <c r="G8874" s="27" t="s">
        <v>7</v>
      </c>
      <c r="H8874" s="27" t="s">
        <v>2638</v>
      </c>
      <c r="I8874" s="85" t="s">
        <v>2700</v>
      </c>
      <c r="J8874" s="86"/>
    </row>
    <row r="8875" spans="2:10" ht="12.6" customHeight="1" x14ac:dyDescent="0.3">
      <c r="B8875" s="30">
        <f>VLOOKUP($J8869,ASBVs!$A$2:$AP$1041,33,FALSE)</f>
        <v>0.04</v>
      </c>
      <c r="C8875" s="30">
        <f>VLOOKUP($J8869,ASBVs!$A$2:$AP$1041,35,FALSE)</f>
        <v>0.28000000000000003</v>
      </c>
      <c r="D8875" s="30">
        <f>VLOOKUP($J8869,ASBVs!$A$2:$AP$1041,37,FALSE)</f>
        <v>-0.01</v>
      </c>
      <c r="E8875" s="32">
        <f>VLOOKUP($J8869,ASBVs!$A$2:$AP$1041,29,FALSE)</f>
        <v>5.32</v>
      </c>
      <c r="F8875" s="32">
        <f>VLOOKUP($J8869,ASBVs!$A$2:$AP$1041,23,FALSE)</f>
        <v>-0.62</v>
      </c>
      <c r="G8875" s="32">
        <f>VLOOKUP($J8869,ASBVs!$A$2:$AP$1041,25,FALSE)</f>
        <v>5.62</v>
      </c>
      <c r="H8875" s="32">
        <f>VLOOKUP($J8869,ASBVs!$A$2:$AP$1041,27,FALSE)</f>
        <v>1.1499999999999999</v>
      </c>
      <c r="I8875" s="86"/>
      <c r="J8875" s="86"/>
    </row>
    <row r="8876" spans="2:10" ht="12.6" customHeight="1" x14ac:dyDescent="0.3">
      <c r="B8876" s="33">
        <f>VLOOKUP($J8869,ASBVs!$A$2:$AP$1041,34,FALSE)</f>
        <v>46</v>
      </c>
      <c r="C8876" s="33">
        <f>VLOOKUP($J8869,ASBVs!$A$2:$AP$1041,36,FALSE)</f>
        <v>53</v>
      </c>
      <c r="D8876" s="33">
        <f>VLOOKUP($J8869,ASBVs!$A$2:$AP$1041,38,FALSE)</f>
        <v>41</v>
      </c>
      <c r="E8876" s="33">
        <f>VLOOKUP($J8869,ASBVs!$A$2:$AP$1041,30,FALSE)</f>
        <v>58</v>
      </c>
      <c r="F8876" s="33">
        <f>VLOOKUP($J8869,ASBVs!$A$2:$AP$1041,24,FALSE)</f>
        <v>51</v>
      </c>
      <c r="G8876" s="33">
        <f>VLOOKUP($J8869,ASBVs!$A$2:$AP$1041,26,FALSE)</f>
        <v>50</v>
      </c>
      <c r="H8876" s="33">
        <f>VLOOKUP($J8869,ASBVs!$A$2:$AP$1041,28,FALSE)</f>
        <v>53</v>
      </c>
      <c r="I8876" s="99">
        <f>VLOOKUP($J8869,ASBVs!$A$2:$AQ$1041,43,FALSE)</f>
        <v>9.64</v>
      </c>
      <c r="J8876" s="79"/>
    </row>
    <row r="8877" spans="2:10" ht="12.6" customHeight="1" x14ac:dyDescent="0.3">
      <c r="B8877" s="87" t="s">
        <v>2695</v>
      </c>
      <c r="C8877" s="88"/>
      <c r="D8877" s="89" t="s">
        <v>2699</v>
      </c>
      <c r="E8877" s="90"/>
      <c r="F8877" s="91" t="str">
        <f>VLOOKUP($J8869,ASBVs!$A$2:$F$1041,6,FALSE)</f>
        <v xml:space="preserve"> </v>
      </c>
      <c r="G8877" s="34" t="s">
        <v>2669</v>
      </c>
      <c r="H8877" s="35" t="str">
        <f>VLOOKUP($J8869,ASBVs!$A$2:$AU$1041,46,FALSE)</f>
        <v>2</v>
      </c>
      <c r="I8877" s="34" t="s">
        <v>2670</v>
      </c>
      <c r="J8877" s="35" t="str">
        <f>VLOOKUP($J8869,ASBVs!$A$2:$AU$1041,47,FALSE)</f>
        <v>3</v>
      </c>
    </row>
    <row r="8878" spans="2:10" ht="12.6" customHeight="1" x14ac:dyDescent="0.3">
      <c r="B8878" s="93">
        <f>VLOOKUP($J8869,ASBVs!$A$2:$AS$1041,45,FALSE)</f>
        <v>120.76</v>
      </c>
      <c r="C8878" s="94"/>
      <c r="D8878" s="93">
        <f>VLOOKUP($J8869,ASBVs!$A$2:$AS$1041,44,FALSE)</f>
        <v>156.85</v>
      </c>
      <c r="E8878" s="94"/>
      <c r="F8878" s="92"/>
      <c r="G8878" s="34" t="s">
        <v>2671</v>
      </c>
      <c r="H8878" s="35" t="str">
        <f>VLOOKUP($J8869,ASBVs!$A$2:$AW$1041,48,FALSE)</f>
        <v>3</v>
      </c>
      <c r="I8878" s="34" t="s">
        <v>2672</v>
      </c>
      <c r="J8878" s="35">
        <f>VLOOKUP($J8869,ASBVs!$A$2:$AW$1041,49,FALSE)</f>
        <v>3</v>
      </c>
    </row>
    <row r="8879" spans="2:10" ht="12.6" customHeight="1" x14ac:dyDescent="0.3">
      <c r="B8879" s="36" t="s">
        <v>2696</v>
      </c>
      <c r="C8879" s="95" t="str">
        <f>VLOOKUP($J8869,ASBVs!$A$2:$E$1041,5,FALSE)</f>
        <v xml:space="preserve">Pen of 4 - Fertility </v>
      </c>
      <c r="D8879" s="96"/>
      <c r="E8879" s="97" t="s">
        <v>2697</v>
      </c>
      <c r="F8879" s="98"/>
      <c r="G8879" s="74"/>
      <c r="H8879" s="75"/>
      <c r="I8879" s="37" t="s">
        <v>2698</v>
      </c>
      <c r="J8879" s="38"/>
    </row>
    <row r="8881" spans="2:10" ht="12.6" customHeight="1" x14ac:dyDescent="0.3">
      <c r="B8881" s="76" t="s">
        <v>2692</v>
      </c>
      <c r="C8881" s="77"/>
      <c r="D8881" s="20" t="str">
        <f>VLOOKUP($J8881,ASBVs!$A$2:$B$1041,2,FALSE)</f>
        <v>226280</v>
      </c>
      <c r="E8881" s="21"/>
      <c r="F8881" s="22" t="str">
        <f>VLOOKUP($J8881,ASBVs!$A$2:$J$1041,10,FALSE)</f>
        <v>Single</v>
      </c>
      <c r="G8881" s="78" t="str">
        <f>VLOOKUP($J8881,ASBVs!$A$2:$AX$1041,50,FALSE)</f>
        <v xml:space="preserve"> </v>
      </c>
      <c r="H8881" s="79"/>
      <c r="I8881" s="23" t="s">
        <v>2693</v>
      </c>
      <c r="J8881" s="24" t="s">
        <v>2315</v>
      </c>
    </row>
    <row r="8882" spans="2:10" ht="12.6" customHeight="1" x14ac:dyDescent="0.3">
      <c r="B8882" s="25" t="s">
        <v>2694</v>
      </c>
      <c r="C8882" s="80" t="str">
        <f>VLOOKUP($J8881,ASBVs!$A$2:$H$1041,8,FALSE)</f>
        <v>201054</v>
      </c>
      <c r="D8882" s="80"/>
      <c r="E8882" s="81"/>
      <c r="F8882" s="26" t="s">
        <v>2639</v>
      </c>
      <c r="G8882" s="82">
        <f>VLOOKUP($J8881,ASBVs!$A$2:$I$1041,9,FALSE)</f>
        <v>44735</v>
      </c>
      <c r="H8882" s="83"/>
      <c r="I8882" s="83"/>
      <c r="J8882" s="84"/>
    </row>
    <row r="8883" spans="2:10" ht="12.6" customHeight="1" x14ac:dyDescent="0.3">
      <c r="B8883" s="27" t="s">
        <v>0</v>
      </c>
      <c r="C8883" s="28" t="s">
        <v>1</v>
      </c>
      <c r="D8883" s="28" t="s">
        <v>2</v>
      </c>
      <c r="E8883" s="28" t="s">
        <v>3</v>
      </c>
      <c r="F8883" s="27" t="s">
        <v>4</v>
      </c>
      <c r="G8883" s="28" t="s">
        <v>1093</v>
      </c>
      <c r="H8883" s="28" t="s">
        <v>1092</v>
      </c>
      <c r="I8883" s="28" t="s">
        <v>5</v>
      </c>
      <c r="J8883" s="28" t="s">
        <v>2652</v>
      </c>
    </row>
    <row r="8884" spans="2:10" ht="12.6" customHeight="1" x14ac:dyDescent="0.3">
      <c r="B8884" s="29">
        <f>VLOOKUP($J8881,ASBVs!$A$2:$AP$1041,11,FALSE)</f>
        <v>0.21</v>
      </c>
      <c r="C8884" s="29">
        <f>VLOOKUP($J8881,ASBVs!$A$2:$AP$1041,13,FALSE)</f>
        <v>7.58</v>
      </c>
      <c r="D8884" s="29">
        <f>VLOOKUP($J8881,ASBVs!$A$2:$AP$1041,15,FALSE)</f>
        <v>13.51</v>
      </c>
      <c r="E8884" s="29">
        <f>VLOOKUP($J8881,ASBVs!$A$2:$AP$1041,17,FALSE)</f>
        <v>-0.09</v>
      </c>
      <c r="F8884" s="29">
        <f>VLOOKUP($J8881,ASBVs!$A$2:$AP$1041,19,FALSE)</f>
        <v>2.34</v>
      </c>
      <c r="G8884" s="39">
        <f>VLOOKUP($J8881,ASBVs!$A$2:$AP$1041,41,FALSE)</f>
        <v>0.53</v>
      </c>
      <c r="H8884" s="39">
        <f>VLOOKUP($J8881,ASBVs!$A$2:$AP$1041,39,FALSE)</f>
        <v>0.28000000000000003</v>
      </c>
      <c r="I8884" s="29">
        <f>VLOOKUP($J8881,ASBVs!$A$2:$AP$1041,21,FALSE)</f>
        <v>0.15</v>
      </c>
      <c r="J8884" s="39">
        <f>VLOOKUP($J8881,ASBVs!$A$2:$AP$1041,31,FALSE)</f>
        <v>0.28999999999999998</v>
      </c>
    </row>
    <row r="8885" spans="2:10" ht="12.6" customHeight="1" x14ac:dyDescent="0.3">
      <c r="B8885" s="29">
        <f>VLOOKUP($J8881,ASBVs!$A$2:$AP$1041,12,FALSE)</f>
        <v>66</v>
      </c>
      <c r="C8885" s="29">
        <f>VLOOKUP($J8881,ASBVs!$A$2:$AP$1041,14,FALSE)</f>
        <v>69</v>
      </c>
      <c r="D8885" s="29">
        <f>VLOOKUP($J8881,ASBVs!$A$2:$AP$1041,16,FALSE)</f>
        <v>60</v>
      </c>
      <c r="E8885" s="29">
        <f>VLOOKUP($J8881,ASBVs!$A$2:$AP$1041,18,FALSE)</f>
        <v>62</v>
      </c>
      <c r="F8885" s="29">
        <f>VLOOKUP($J8881,ASBVs!$A$2:$AP$1041,20,FALSE)</f>
        <v>62</v>
      </c>
      <c r="G8885" s="29">
        <f>VLOOKUP($J8881,ASBVs!$A$2:$AP$1041,42,FALSE)</f>
        <v>55</v>
      </c>
      <c r="H8885" s="29">
        <f>VLOOKUP($J8881,ASBVs!$A$2:$AP$1041,40,FALSE)</f>
        <v>48</v>
      </c>
      <c r="I8885" s="29">
        <f>VLOOKUP($J8881,ASBVs!$A$2:$AP$1041,22,FALSE)</f>
        <v>57</v>
      </c>
      <c r="J8885" s="29">
        <f>VLOOKUP($J8881,ASBVs!$A$2:$AP$1041,32,FALSE)</f>
        <v>53</v>
      </c>
    </row>
    <row r="8886" spans="2:10" ht="12.6" customHeight="1" x14ac:dyDescent="0.3">
      <c r="B8886" s="31" t="s">
        <v>1089</v>
      </c>
      <c r="C8886" s="27" t="s">
        <v>1090</v>
      </c>
      <c r="D8886" s="27" t="s">
        <v>1091</v>
      </c>
      <c r="E8886" s="27" t="s">
        <v>8</v>
      </c>
      <c r="F8886" s="27" t="s">
        <v>6</v>
      </c>
      <c r="G8886" s="27" t="s">
        <v>7</v>
      </c>
      <c r="H8886" s="27" t="s">
        <v>2638</v>
      </c>
      <c r="I8886" s="85" t="s">
        <v>2700</v>
      </c>
      <c r="J8886" s="86"/>
    </row>
    <row r="8887" spans="2:10" ht="12.6" customHeight="1" x14ac:dyDescent="0.3">
      <c r="B8887" s="30">
        <f>VLOOKUP($J8881,ASBVs!$A$2:$AP$1041,33,FALSE)</f>
        <v>0.03</v>
      </c>
      <c r="C8887" s="30">
        <f>VLOOKUP($J8881,ASBVs!$A$2:$AP$1041,35,FALSE)</f>
        <v>0.32</v>
      </c>
      <c r="D8887" s="30">
        <f>VLOOKUP($J8881,ASBVs!$A$2:$AP$1041,37,FALSE)</f>
        <v>1E-3</v>
      </c>
      <c r="E8887" s="32">
        <f>VLOOKUP($J8881,ASBVs!$A$2:$AP$1041,29,FALSE)</f>
        <v>4.71</v>
      </c>
      <c r="F8887" s="32">
        <f>VLOOKUP($J8881,ASBVs!$A$2:$AP$1041,23,FALSE)</f>
        <v>-0.46</v>
      </c>
      <c r="G8887" s="32">
        <f>VLOOKUP($J8881,ASBVs!$A$2:$AP$1041,25,FALSE)</f>
        <v>3.35</v>
      </c>
      <c r="H8887" s="32">
        <f>VLOOKUP($J8881,ASBVs!$A$2:$AP$1041,27,FALSE)</f>
        <v>2.25</v>
      </c>
      <c r="I8887" s="86"/>
      <c r="J8887" s="86"/>
    </row>
    <row r="8888" spans="2:10" ht="12.6" customHeight="1" x14ac:dyDescent="0.3">
      <c r="B8888" s="33">
        <f>VLOOKUP($J8881,ASBVs!$A$2:$AP$1041,34,FALSE)</f>
        <v>43</v>
      </c>
      <c r="C8888" s="33">
        <f>VLOOKUP($J8881,ASBVs!$A$2:$AP$1041,36,FALSE)</f>
        <v>51</v>
      </c>
      <c r="D8888" s="33">
        <f>VLOOKUP($J8881,ASBVs!$A$2:$AP$1041,38,FALSE)</f>
        <v>36</v>
      </c>
      <c r="E8888" s="33">
        <f>VLOOKUP($J8881,ASBVs!$A$2:$AP$1041,30,FALSE)</f>
        <v>58</v>
      </c>
      <c r="F8888" s="33">
        <f>VLOOKUP($J8881,ASBVs!$A$2:$AP$1041,24,FALSE)</f>
        <v>46</v>
      </c>
      <c r="G8888" s="33">
        <f>VLOOKUP($J8881,ASBVs!$A$2:$AP$1041,26,FALSE)</f>
        <v>46</v>
      </c>
      <c r="H8888" s="33">
        <f>VLOOKUP($J8881,ASBVs!$A$2:$AP$1041,28,FALSE)</f>
        <v>50</v>
      </c>
      <c r="I8888" s="99">
        <f>VLOOKUP($J8881,ASBVs!$A$2:$AQ$1041,43,FALSE)</f>
        <v>7.73</v>
      </c>
      <c r="J8888" s="79"/>
    </row>
    <row r="8889" spans="2:10" ht="12.6" customHeight="1" x14ac:dyDescent="0.3">
      <c r="B8889" s="87" t="s">
        <v>2695</v>
      </c>
      <c r="C8889" s="88"/>
      <c r="D8889" s="89" t="s">
        <v>2699</v>
      </c>
      <c r="E8889" s="90"/>
      <c r="F8889" s="91" t="str">
        <f>VLOOKUP($J8881,ASBVs!$A$2:$F$1041,6,FALSE)</f>
        <v xml:space="preserve"> </v>
      </c>
      <c r="G8889" s="34" t="s">
        <v>2669</v>
      </c>
      <c r="H8889" s="35" t="str">
        <f>VLOOKUP($J8881,ASBVs!$A$2:$AU$1041,46,FALSE)</f>
        <v>2</v>
      </c>
      <c r="I8889" s="34" t="s">
        <v>2670</v>
      </c>
      <c r="J8889" s="35" t="str">
        <f>VLOOKUP($J8881,ASBVs!$A$2:$AU$1041,47,FALSE)</f>
        <v>2</v>
      </c>
    </row>
    <row r="8890" spans="2:10" ht="12.6" customHeight="1" x14ac:dyDescent="0.3">
      <c r="B8890" s="93">
        <f>VLOOKUP($J8881,ASBVs!$A$2:$AS$1041,45,FALSE)</f>
        <v>123.08</v>
      </c>
      <c r="C8890" s="94"/>
      <c r="D8890" s="93">
        <f>VLOOKUP($J8881,ASBVs!$A$2:$AS$1041,44,FALSE)</f>
        <v>166.36</v>
      </c>
      <c r="E8890" s="94"/>
      <c r="F8890" s="92"/>
      <c r="G8890" s="34" t="s">
        <v>2671</v>
      </c>
      <c r="H8890" s="35" t="str">
        <f>VLOOKUP($J8881,ASBVs!$A$2:$AW$1041,48,FALSE)</f>
        <v>1</v>
      </c>
      <c r="I8890" s="34" t="s">
        <v>2672</v>
      </c>
      <c r="J8890" s="35">
        <f>VLOOKUP($J8881,ASBVs!$A$2:$AW$1041,49,FALSE)</f>
        <v>3</v>
      </c>
    </row>
    <row r="8891" spans="2:10" ht="12.6" customHeight="1" x14ac:dyDescent="0.3">
      <c r="B8891" s="36" t="s">
        <v>2696</v>
      </c>
      <c r="C8891" s="95" t="str">
        <f>VLOOKUP($J8881,ASBVs!$A$2:$E$1041,5,FALSE)</f>
        <v xml:space="preserve">Pen of 4 - Fertility </v>
      </c>
      <c r="D8891" s="96"/>
      <c r="E8891" s="97" t="s">
        <v>2697</v>
      </c>
      <c r="F8891" s="98"/>
      <c r="G8891" s="74"/>
      <c r="H8891" s="75"/>
      <c r="I8891" s="37" t="s">
        <v>2698</v>
      </c>
      <c r="J8891" s="38"/>
    </row>
    <row r="8893" spans="2:10" ht="12.6" customHeight="1" x14ac:dyDescent="0.3">
      <c r="B8893" s="76" t="s">
        <v>2692</v>
      </c>
      <c r="C8893" s="77"/>
      <c r="D8893" s="20" t="str">
        <f>VLOOKUP($J8893,ASBVs!$A$2:$B$1041,2,FALSE)</f>
        <v>224569</v>
      </c>
      <c r="E8893" s="21"/>
      <c r="F8893" s="22" t="str">
        <f>VLOOKUP($J8893,ASBVs!$A$2:$J$1041,10,FALSE)</f>
        <v>Twin</v>
      </c>
      <c r="G8893" s="78" t="str">
        <f>VLOOKUP($J8893,ASBVs!$A$2:$AX$1041,50,FALSE)</f>
        <v xml:space="preserve"> </v>
      </c>
      <c r="H8893" s="79"/>
      <c r="I8893" s="23" t="s">
        <v>2693</v>
      </c>
      <c r="J8893" s="24" t="s">
        <v>2316</v>
      </c>
    </row>
    <row r="8894" spans="2:10" ht="12.6" customHeight="1" x14ac:dyDescent="0.3">
      <c r="B8894" s="25" t="s">
        <v>2694</v>
      </c>
      <c r="C8894" s="80" t="str">
        <f>VLOOKUP($J8893,ASBVs!$A$2:$H$1041,8,FALSE)</f>
        <v>205728</v>
      </c>
      <c r="D8894" s="80"/>
      <c r="E8894" s="81"/>
      <c r="F8894" s="26" t="s">
        <v>2639</v>
      </c>
      <c r="G8894" s="82">
        <f>VLOOKUP($J8893,ASBVs!$A$2:$I$1041,9,FALSE)</f>
        <v>44710</v>
      </c>
      <c r="H8894" s="83"/>
      <c r="I8894" s="83"/>
      <c r="J8894" s="84"/>
    </row>
    <row r="8895" spans="2:10" ht="12.6" customHeight="1" x14ac:dyDescent="0.3">
      <c r="B8895" s="27" t="s">
        <v>0</v>
      </c>
      <c r="C8895" s="28" t="s">
        <v>1</v>
      </c>
      <c r="D8895" s="28" t="s">
        <v>2</v>
      </c>
      <c r="E8895" s="28" t="s">
        <v>3</v>
      </c>
      <c r="F8895" s="27" t="s">
        <v>4</v>
      </c>
      <c r="G8895" s="28" t="s">
        <v>1093</v>
      </c>
      <c r="H8895" s="28" t="s">
        <v>1092</v>
      </c>
      <c r="I8895" s="28" t="s">
        <v>5</v>
      </c>
      <c r="J8895" s="28" t="s">
        <v>2652</v>
      </c>
    </row>
    <row r="8896" spans="2:10" ht="12.6" customHeight="1" x14ac:dyDescent="0.3">
      <c r="B8896" s="29">
        <f>VLOOKUP($J8893,ASBVs!$A$2:$AP$1041,11,FALSE)</f>
        <v>0.28000000000000003</v>
      </c>
      <c r="C8896" s="29">
        <f>VLOOKUP($J8893,ASBVs!$A$2:$AP$1041,13,FALSE)</f>
        <v>9.07</v>
      </c>
      <c r="D8896" s="29">
        <f>VLOOKUP($J8893,ASBVs!$A$2:$AP$1041,15,FALSE)</f>
        <v>17.559999999999999</v>
      </c>
      <c r="E8896" s="29">
        <f>VLOOKUP($J8893,ASBVs!$A$2:$AP$1041,17,FALSE)</f>
        <v>0.64</v>
      </c>
      <c r="F8896" s="29">
        <f>VLOOKUP($J8893,ASBVs!$A$2:$AP$1041,19,FALSE)</f>
        <v>2.77</v>
      </c>
      <c r="G8896" s="39">
        <f>VLOOKUP($J8893,ASBVs!$A$2:$AP$1041,41,FALSE)</f>
        <v>0.44</v>
      </c>
      <c r="H8896" s="39">
        <f>VLOOKUP($J8893,ASBVs!$A$2:$AP$1041,39,FALSE)</f>
        <v>0.26</v>
      </c>
      <c r="I8896" s="29">
        <f>VLOOKUP($J8893,ASBVs!$A$2:$AP$1041,21,FALSE)</f>
        <v>0.12</v>
      </c>
      <c r="J8896" s="39">
        <f>VLOOKUP($J8893,ASBVs!$A$2:$AP$1041,31,FALSE)</f>
        <v>0.28000000000000003</v>
      </c>
    </row>
    <row r="8897" spans="2:10" ht="12.6" customHeight="1" x14ac:dyDescent="0.3">
      <c r="B8897" s="29">
        <f>VLOOKUP($J8893,ASBVs!$A$2:$AP$1041,12,FALSE)</f>
        <v>65</v>
      </c>
      <c r="C8897" s="29">
        <f>VLOOKUP($J8893,ASBVs!$A$2:$AP$1041,14,FALSE)</f>
        <v>69</v>
      </c>
      <c r="D8897" s="29">
        <f>VLOOKUP($J8893,ASBVs!$A$2:$AP$1041,16,FALSE)</f>
        <v>59</v>
      </c>
      <c r="E8897" s="29">
        <f>VLOOKUP($J8893,ASBVs!$A$2:$AP$1041,18,FALSE)</f>
        <v>65</v>
      </c>
      <c r="F8897" s="29">
        <f>VLOOKUP($J8893,ASBVs!$A$2:$AP$1041,20,FALSE)</f>
        <v>65</v>
      </c>
      <c r="G8897" s="29">
        <f>VLOOKUP($J8893,ASBVs!$A$2:$AP$1041,42,FALSE)</f>
        <v>51</v>
      </c>
      <c r="H8897" s="29">
        <f>VLOOKUP($J8893,ASBVs!$A$2:$AP$1041,40,FALSE)</f>
        <v>45</v>
      </c>
      <c r="I8897" s="29">
        <f>VLOOKUP($J8893,ASBVs!$A$2:$AP$1041,22,FALSE)</f>
        <v>51</v>
      </c>
      <c r="J8897" s="29">
        <f>VLOOKUP($J8893,ASBVs!$A$2:$AP$1041,32,FALSE)</f>
        <v>49</v>
      </c>
    </row>
    <row r="8898" spans="2:10" ht="12.6" customHeight="1" x14ac:dyDescent="0.3">
      <c r="B8898" s="31" t="s">
        <v>1089</v>
      </c>
      <c r="C8898" s="27" t="s">
        <v>1090</v>
      </c>
      <c r="D8898" s="27" t="s">
        <v>1091</v>
      </c>
      <c r="E8898" s="27" t="s">
        <v>8</v>
      </c>
      <c r="F8898" s="27" t="s">
        <v>6</v>
      </c>
      <c r="G8898" s="27" t="s">
        <v>7</v>
      </c>
      <c r="H8898" s="27" t="s">
        <v>2638</v>
      </c>
      <c r="I8898" s="85" t="s">
        <v>2700</v>
      </c>
      <c r="J8898" s="86"/>
    </row>
    <row r="8899" spans="2:10" ht="12.6" customHeight="1" x14ac:dyDescent="0.3">
      <c r="B8899" s="30">
        <f>VLOOKUP($J8893,ASBVs!$A$2:$AP$1041,33,FALSE)</f>
        <v>0.05</v>
      </c>
      <c r="C8899" s="30">
        <f>VLOOKUP($J8893,ASBVs!$A$2:$AP$1041,35,FALSE)</f>
        <v>0.27</v>
      </c>
      <c r="D8899" s="30">
        <f>VLOOKUP($J8893,ASBVs!$A$2:$AP$1041,37,FALSE)</f>
        <v>1E-3</v>
      </c>
      <c r="E8899" s="32">
        <f>VLOOKUP($J8893,ASBVs!$A$2:$AP$1041,29,FALSE)</f>
        <v>4.43</v>
      </c>
      <c r="F8899" s="32">
        <f>VLOOKUP($J8893,ASBVs!$A$2:$AP$1041,23,FALSE)</f>
        <v>-0.4</v>
      </c>
      <c r="G8899" s="32">
        <f>VLOOKUP($J8893,ASBVs!$A$2:$AP$1041,25,FALSE)</f>
        <v>2.09</v>
      </c>
      <c r="H8899" s="32">
        <f>VLOOKUP($J8893,ASBVs!$A$2:$AP$1041,27,FALSE)</f>
        <v>2.56</v>
      </c>
      <c r="I8899" s="86"/>
      <c r="J8899" s="86"/>
    </row>
    <row r="8900" spans="2:10" ht="12.6" customHeight="1" x14ac:dyDescent="0.3">
      <c r="B8900" s="33">
        <f>VLOOKUP($J8893,ASBVs!$A$2:$AP$1041,34,FALSE)</f>
        <v>41</v>
      </c>
      <c r="C8900" s="33">
        <f>VLOOKUP($J8893,ASBVs!$A$2:$AP$1041,36,FALSE)</f>
        <v>48</v>
      </c>
      <c r="D8900" s="33">
        <f>VLOOKUP($J8893,ASBVs!$A$2:$AP$1041,38,FALSE)</f>
        <v>35</v>
      </c>
      <c r="E8900" s="33">
        <f>VLOOKUP($J8893,ASBVs!$A$2:$AP$1041,30,FALSE)</f>
        <v>59</v>
      </c>
      <c r="F8900" s="33">
        <f>VLOOKUP($J8893,ASBVs!$A$2:$AP$1041,24,FALSE)</f>
        <v>45</v>
      </c>
      <c r="G8900" s="33">
        <f>VLOOKUP($J8893,ASBVs!$A$2:$AP$1041,26,FALSE)</f>
        <v>45</v>
      </c>
      <c r="H8900" s="33">
        <f>VLOOKUP($J8893,ASBVs!$A$2:$AP$1041,28,FALSE)</f>
        <v>50</v>
      </c>
      <c r="I8900" s="99">
        <f>VLOOKUP($J8893,ASBVs!$A$2:$AQ$1041,43,FALSE)</f>
        <v>9.19</v>
      </c>
      <c r="J8900" s="79"/>
    </row>
    <row r="8901" spans="2:10" ht="12.6" customHeight="1" x14ac:dyDescent="0.3">
      <c r="B8901" s="87" t="s">
        <v>2695</v>
      </c>
      <c r="C8901" s="88"/>
      <c r="D8901" s="89" t="s">
        <v>2699</v>
      </c>
      <c r="E8901" s="90"/>
      <c r="F8901" s="91" t="str">
        <f>VLOOKUP($J8893,ASBVs!$A$2:$F$1041,6,FALSE)</f>
        <v xml:space="preserve"> </v>
      </c>
      <c r="G8901" s="34" t="s">
        <v>2669</v>
      </c>
      <c r="H8901" s="35" t="str">
        <f>VLOOKUP($J8893,ASBVs!$A$2:$AU$1041,46,FALSE)</f>
        <v>2</v>
      </c>
      <c r="I8901" s="34" t="s">
        <v>2670</v>
      </c>
      <c r="J8901" s="35" t="str">
        <f>VLOOKUP($J8893,ASBVs!$A$2:$AU$1041,47,FALSE)</f>
        <v>1</v>
      </c>
    </row>
    <row r="8902" spans="2:10" ht="12.6" customHeight="1" x14ac:dyDescent="0.3">
      <c r="B8902" s="93">
        <f>VLOOKUP($J8893,ASBVs!$A$2:$AS$1041,45,FALSE)</f>
        <v>122.05</v>
      </c>
      <c r="C8902" s="94"/>
      <c r="D8902" s="93">
        <f>VLOOKUP($J8893,ASBVs!$A$2:$AS$1041,44,FALSE)</f>
        <v>170.04</v>
      </c>
      <c r="E8902" s="94"/>
      <c r="F8902" s="92"/>
      <c r="G8902" s="34" t="s">
        <v>2671</v>
      </c>
      <c r="H8902" s="35" t="str">
        <f>VLOOKUP($J8893,ASBVs!$A$2:$AW$1041,48,FALSE)</f>
        <v>2</v>
      </c>
      <c r="I8902" s="34" t="s">
        <v>2672</v>
      </c>
      <c r="J8902" s="35">
        <f>VLOOKUP($J8893,ASBVs!$A$2:$AW$1041,49,FALSE)</f>
        <v>3</v>
      </c>
    </row>
    <row r="8903" spans="2:10" ht="12.6" customHeight="1" x14ac:dyDescent="0.3">
      <c r="B8903" s="36" t="s">
        <v>2696</v>
      </c>
      <c r="C8903" s="95" t="str">
        <f>VLOOKUP($J8893,ASBVs!$A$2:$E$1041,5,FALSE)</f>
        <v xml:space="preserve">Pen of 4 - Fertility </v>
      </c>
      <c r="D8903" s="96"/>
      <c r="E8903" s="97" t="s">
        <v>2697</v>
      </c>
      <c r="F8903" s="98"/>
      <c r="G8903" s="74"/>
      <c r="H8903" s="75"/>
      <c r="I8903" s="37" t="s">
        <v>2698</v>
      </c>
      <c r="J8903" s="38"/>
    </row>
    <row r="8905" spans="2:10" ht="12.6" customHeight="1" x14ac:dyDescent="0.3">
      <c r="B8905" s="76" t="s">
        <v>2692</v>
      </c>
      <c r="C8905" s="77"/>
      <c r="D8905" s="20" t="str">
        <f>VLOOKUP($J8905,ASBVs!$A$2:$B$1041,2,FALSE)</f>
        <v>223595</v>
      </c>
      <c r="E8905" s="21"/>
      <c r="F8905" s="22" t="str">
        <f>VLOOKUP($J8905,ASBVs!$A$2:$J$1041,10,FALSE)</f>
        <v>Twin</v>
      </c>
      <c r="G8905" s="78" t="str">
        <f>VLOOKUP($J8905,ASBVs!$A$2:$AX$1041,50,FALSE)</f>
        <v xml:space="preserve"> </v>
      </c>
      <c r="H8905" s="79"/>
      <c r="I8905" s="23" t="s">
        <v>2693</v>
      </c>
      <c r="J8905" s="24" t="s">
        <v>2317</v>
      </c>
    </row>
    <row r="8906" spans="2:10" ht="12.6" customHeight="1" x14ac:dyDescent="0.3">
      <c r="B8906" s="25" t="s">
        <v>2694</v>
      </c>
      <c r="C8906" s="80" t="str">
        <f>VLOOKUP($J8905,ASBVs!$A$2:$H$1041,8,FALSE)</f>
        <v>216341</v>
      </c>
      <c r="D8906" s="80"/>
      <c r="E8906" s="81"/>
      <c r="F8906" s="26" t="s">
        <v>2639</v>
      </c>
      <c r="G8906" s="82">
        <f>VLOOKUP($J8905,ASBVs!$A$2:$I$1041,9,FALSE)</f>
        <v>44701</v>
      </c>
      <c r="H8906" s="83"/>
      <c r="I8906" s="83"/>
      <c r="J8906" s="84"/>
    </row>
    <row r="8907" spans="2:10" ht="12.6" customHeight="1" x14ac:dyDescent="0.3">
      <c r="B8907" s="27" t="s">
        <v>0</v>
      </c>
      <c r="C8907" s="28" t="s">
        <v>1</v>
      </c>
      <c r="D8907" s="28" t="s">
        <v>2</v>
      </c>
      <c r="E8907" s="28" t="s">
        <v>3</v>
      </c>
      <c r="F8907" s="27" t="s">
        <v>4</v>
      </c>
      <c r="G8907" s="28" t="s">
        <v>1093</v>
      </c>
      <c r="H8907" s="28" t="s">
        <v>1092</v>
      </c>
      <c r="I8907" s="28" t="s">
        <v>5</v>
      </c>
      <c r="J8907" s="28" t="s">
        <v>2652</v>
      </c>
    </row>
    <row r="8908" spans="2:10" ht="12.6" customHeight="1" x14ac:dyDescent="0.3">
      <c r="B8908" s="29">
        <f>VLOOKUP($J8905,ASBVs!$A$2:$AP$1041,11,FALSE)</f>
        <v>0.59</v>
      </c>
      <c r="C8908" s="29">
        <f>VLOOKUP($J8905,ASBVs!$A$2:$AP$1041,13,FALSE)</f>
        <v>8.93</v>
      </c>
      <c r="D8908" s="29">
        <f>VLOOKUP($J8905,ASBVs!$A$2:$AP$1041,15,FALSE)</f>
        <v>16.010000000000002</v>
      </c>
      <c r="E8908" s="29">
        <f>VLOOKUP($J8905,ASBVs!$A$2:$AP$1041,17,FALSE)</f>
        <v>-0.08</v>
      </c>
      <c r="F8908" s="29">
        <f>VLOOKUP($J8905,ASBVs!$A$2:$AP$1041,19,FALSE)</f>
        <v>2.21</v>
      </c>
      <c r="G8908" s="39">
        <f>VLOOKUP($J8905,ASBVs!$A$2:$AP$1041,41,FALSE)</f>
        <v>0.48</v>
      </c>
      <c r="H8908" s="39">
        <f>VLOOKUP($J8905,ASBVs!$A$2:$AP$1041,39,FALSE)</f>
        <v>0.25</v>
      </c>
      <c r="I8908" s="29">
        <f>VLOOKUP($J8905,ASBVs!$A$2:$AP$1041,21,FALSE)</f>
        <v>-0.61</v>
      </c>
      <c r="J8908" s="39">
        <f>VLOOKUP($J8905,ASBVs!$A$2:$AP$1041,31,FALSE)</f>
        <v>0.28999999999999998</v>
      </c>
    </row>
    <row r="8909" spans="2:10" ht="12.6" customHeight="1" x14ac:dyDescent="0.3">
      <c r="B8909" s="29">
        <f>VLOOKUP($J8905,ASBVs!$A$2:$AP$1041,12,FALSE)</f>
        <v>64</v>
      </c>
      <c r="C8909" s="29">
        <f>VLOOKUP($J8905,ASBVs!$A$2:$AP$1041,14,FALSE)</f>
        <v>69</v>
      </c>
      <c r="D8909" s="29">
        <f>VLOOKUP($J8905,ASBVs!$A$2:$AP$1041,16,FALSE)</f>
        <v>60</v>
      </c>
      <c r="E8909" s="29">
        <f>VLOOKUP($J8905,ASBVs!$A$2:$AP$1041,18,FALSE)</f>
        <v>62</v>
      </c>
      <c r="F8909" s="29">
        <f>VLOOKUP($J8905,ASBVs!$A$2:$AP$1041,20,FALSE)</f>
        <v>63</v>
      </c>
      <c r="G8909" s="29">
        <f>VLOOKUP($J8905,ASBVs!$A$2:$AP$1041,42,FALSE)</f>
        <v>52</v>
      </c>
      <c r="H8909" s="29">
        <f>VLOOKUP($J8905,ASBVs!$A$2:$AP$1041,40,FALSE)</f>
        <v>45</v>
      </c>
      <c r="I8909" s="29">
        <f>VLOOKUP($J8905,ASBVs!$A$2:$AP$1041,22,FALSE)</f>
        <v>57</v>
      </c>
      <c r="J8909" s="29">
        <f>VLOOKUP($J8905,ASBVs!$A$2:$AP$1041,32,FALSE)</f>
        <v>50</v>
      </c>
    </row>
    <row r="8910" spans="2:10" ht="12.6" customHeight="1" x14ac:dyDescent="0.3">
      <c r="B8910" s="31" t="s">
        <v>1089</v>
      </c>
      <c r="C8910" s="27" t="s">
        <v>1090</v>
      </c>
      <c r="D8910" s="27" t="s">
        <v>1091</v>
      </c>
      <c r="E8910" s="27" t="s">
        <v>8</v>
      </c>
      <c r="F8910" s="27" t="s">
        <v>6</v>
      </c>
      <c r="G8910" s="27" t="s">
        <v>7</v>
      </c>
      <c r="H8910" s="27" t="s">
        <v>2638</v>
      </c>
      <c r="I8910" s="85" t="s">
        <v>2700</v>
      </c>
      <c r="J8910" s="86"/>
    </row>
    <row r="8911" spans="2:10" ht="12.6" customHeight="1" x14ac:dyDescent="0.3">
      <c r="B8911" s="30">
        <f>VLOOKUP($J8905,ASBVs!$A$2:$AP$1041,33,FALSE)</f>
        <v>0.05</v>
      </c>
      <c r="C8911" s="30">
        <f>VLOOKUP($J8905,ASBVs!$A$2:$AP$1041,35,FALSE)</f>
        <v>0.25</v>
      </c>
      <c r="D8911" s="30">
        <f>VLOOKUP($J8905,ASBVs!$A$2:$AP$1041,37,FALSE)</f>
        <v>1E-3</v>
      </c>
      <c r="E8911" s="32">
        <f>VLOOKUP($J8905,ASBVs!$A$2:$AP$1041,29,FALSE)</f>
        <v>4.8600000000000003</v>
      </c>
      <c r="F8911" s="32">
        <f>VLOOKUP($J8905,ASBVs!$A$2:$AP$1041,23,FALSE)</f>
        <v>-0.42</v>
      </c>
      <c r="G8911" s="32">
        <f>VLOOKUP($J8905,ASBVs!$A$2:$AP$1041,25,FALSE)</f>
        <v>2.92</v>
      </c>
      <c r="H8911" s="32">
        <f>VLOOKUP($J8905,ASBVs!$A$2:$AP$1041,27,FALSE)</f>
        <v>2.09</v>
      </c>
      <c r="I8911" s="86"/>
      <c r="J8911" s="86"/>
    </row>
    <row r="8912" spans="2:10" ht="12.6" customHeight="1" x14ac:dyDescent="0.3">
      <c r="B8912" s="33">
        <f>VLOOKUP($J8905,ASBVs!$A$2:$AP$1041,34,FALSE)</f>
        <v>39</v>
      </c>
      <c r="C8912" s="33">
        <f>VLOOKUP($J8905,ASBVs!$A$2:$AP$1041,36,FALSE)</f>
        <v>48</v>
      </c>
      <c r="D8912" s="33">
        <f>VLOOKUP($J8905,ASBVs!$A$2:$AP$1041,38,FALSE)</f>
        <v>32</v>
      </c>
      <c r="E8912" s="33">
        <f>VLOOKUP($J8905,ASBVs!$A$2:$AP$1041,30,FALSE)</f>
        <v>58</v>
      </c>
      <c r="F8912" s="33">
        <f>VLOOKUP($J8905,ASBVs!$A$2:$AP$1041,24,FALSE)</f>
        <v>46</v>
      </c>
      <c r="G8912" s="33">
        <f>VLOOKUP($J8905,ASBVs!$A$2:$AP$1041,26,FALSE)</f>
        <v>45</v>
      </c>
      <c r="H8912" s="33">
        <f>VLOOKUP($J8905,ASBVs!$A$2:$AP$1041,28,FALSE)</f>
        <v>49</v>
      </c>
      <c r="I8912" s="99">
        <f>VLOOKUP($J8905,ASBVs!$A$2:$AQ$1041,43,FALSE)</f>
        <v>8.32</v>
      </c>
      <c r="J8912" s="79"/>
    </row>
    <row r="8913" spans="2:10" ht="12.6" customHeight="1" x14ac:dyDescent="0.3">
      <c r="B8913" s="87" t="s">
        <v>2695</v>
      </c>
      <c r="C8913" s="88"/>
      <c r="D8913" s="89" t="s">
        <v>2699</v>
      </c>
      <c r="E8913" s="90"/>
      <c r="F8913" s="91" t="str">
        <f>VLOOKUP($J8905,ASBVs!$A$2:$F$1041,6,FALSE)</f>
        <v xml:space="preserve"> </v>
      </c>
      <c r="G8913" s="34" t="s">
        <v>2669</v>
      </c>
      <c r="H8913" s="35" t="str">
        <f>VLOOKUP($J8905,ASBVs!$A$2:$AU$1041,46,FALSE)</f>
        <v>2</v>
      </c>
      <c r="I8913" s="34" t="s">
        <v>2670</v>
      </c>
      <c r="J8913" s="35" t="str">
        <f>VLOOKUP($J8905,ASBVs!$A$2:$AU$1041,47,FALSE)</f>
        <v>1</v>
      </c>
    </row>
    <row r="8914" spans="2:10" ht="12.6" customHeight="1" x14ac:dyDescent="0.3">
      <c r="B8914" s="93">
        <f>VLOOKUP($J8905,ASBVs!$A$2:$AS$1041,45,FALSE)</f>
        <v>121.25</v>
      </c>
      <c r="C8914" s="94"/>
      <c r="D8914" s="93">
        <f>VLOOKUP($J8905,ASBVs!$A$2:$AS$1041,44,FALSE)</f>
        <v>160.55000000000001</v>
      </c>
      <c r="E8914" s="94"/>
      <c r="F8914" s="92"/>
      <c r="G8914" s="34" t="s">
        <v>2671</v>
      </c>
      <c r="H8914" s="35" t="str">
        <f>VLOOKUP($J8905,ASBVs!$A$2:$AW$1041,48,FALSE)</f>
        <v>1</v>
      </c>
      <c r="I8914" s="34" t="s">
        <v>2672</v>
      </c>
      <c r="J8914" s="35">
        <f>VLOOKUP($J8905,ASBVs!$A$2:$AW$1041,49,FALSE)</f>
        <v>3</v>
      </c>
    </row>
    <row r="8915" spans="2:10" ht="12.6" customHeight="1" x14ac:dyDescent="0.3">
      <c r="B8915" s="36" t="s">
        <v>2696</v>
      </c>
      <c r="C8915" s="95" t="str">
        <f>VLOOKUP($J8905,ASBVs!$A$2:$E$1041,5,FALSE)</f>
        <v xml:space="preserve">Pen of 4 - Fertility </v>
      </c>
      <c r="D8915" s="96"/>
      <c r="E8915" s="97" t="s">
        <v>2697</v>
      </c>
      <c r="F8915" s="98"/>
      <c r="G8915" s="74"/>
      <c r="H8915" s="75"/>
      <c r="I8915" s="37" t="s">
        <v>2698</v>
      </c>
      <c r="J8915" s="38"/>
    </row>
    <row r="8917" spans="2:10" ht="12.6" customHeight="1" x14ac:dyDescent="0.3">
      <c r="B8917" s="76" t="s">
        <v>2692</v>
      </c>
      <c r="C8917" s="77"/>
      <c r="D8917" s="20" t="str">
        <f>VLOOKUP($J8917,ASBVs!$A$2:$B$1041,2,FALSE)</f>
        <v>224869</v>
      </c>
      <c r="E8917" s="21"/>
      <c r="F8917" s="22" t="str">
        <f>VLOOKUP($J8917,ASBVs!$A$2:$J$1041,10,FALSE)</f>
        <v>Twin</v>
      </c>
      <c r="G8917" s="78" t="str">
        <f>VLOOKUP($J8917,ASBVs!$A$2:$AX$1041,50,FALSE)</f>
        <v xml:space="preserve"> </v>
      </c>
      <c r="H8917" s="79"/>
      <c r="I8917" s="23" t="s">
        <v>2693</v>
      </c>
      <c r="J8917" s="24" t="s">
        <v>2318</v>
      </c>
    </row>
    <row r="8918" spans="2:10" ht="12.6" customHeight="1" x14ac:dyDescent="0.3">
      <c r="B8918" s="25" t="s">
        <v>2694</v>
      </c>
      <c r="C8918" s="80" t="str">
        <f>VLOOKUP($J8917,ASBVs!$A$2:$H$1041,8,FALSE)</f>
        <v>218946</v>
      </c>
      <c r="D8918" s="80"/>
      <c r="E8918" s="81"/>
      <c r="F8918" s="26" t="s">
        <v>2639</v>
      </c>
      <c r="G8918" s="82">
        <f>VLOOKUP($J8917,ASBVs!$A$2:$I$1041,9,FALSE)</f>
        <v>44712</v>
      </c>
      <c r="H8918" s="83"/>
      <c r="I8918" s="83"/>
      <c r="J8918" s="84"/>
    </row>
    <row r="8919" spans="2:10" ht="12.6" customHeight="1" x14ac:dyDescent="0.3">
      <c r="B8919" s="27" t="s">
        <v>0</v>
      </c>
      <c r="C8919" s="28" t="s">
        <v>1</v>
      </c>
      <c r="D8919" s="28" t="s">
        <v>2</v>
      </c>
      <c r="E8919" s="28" t="s">
        <v>3</v>
      </c>
      <c r="F8919" s="27" t="s">
        <v>4</v>
      </c>
      <c r="G8919" s="28" t="s">
        <v>1093</v>
      </c>
      <c r="H8919" s="28" t="s">
        <v>1092</v>
      </c>
      <c r="I8919" s="28" t="s">
        <v>5</v>
      </c>
      <c r="J8919" s="28" t="s">
        <v>2652</v>
      </c>
    </row>
    <row r="8920" spans="2:10" ht="12.6" customHeight="1" x14ac:dyDescent="0.3">
      <c r="B8920" s="29">
        <f>VLOOKUP($J8917,ASBVs!$A$2:$AP$1041,11,FALSE)</f>
        <v>0.39</v>
      </c>
      <c r="C8920" s="29">
        <f>VLOOKUP($J8917,ASBVs!$A$2:$AP$1041,13,FALSE)</f>
        <v>7.26</v>
      </c>
      <c r="D8920" s="29">
        <f>VLOOKUP($J8917,ASBVs!$A$2:$AP$1041,15,FALSE)</f>
        <v>13.74</v>
      </c>
      <c r="E8920" s="29">
        <f>VLOOKUP($J8917,ASBVs!$A$2:$AP$1041,17,FALSE)</f>
        <v>0.37</v>
      </c>
      <c r="F8920" s="29">
        <f>VLOOKUP($J8917,ASBVs!$A$2:$AP$1041,19,FALSE)</f>
        <v>1.89</v>
      </c>
      <c r="G8920" s="39">
        <f>VLOOKUP($J8917,ASBVs!$A$2:$AP$1041,41,FALSE)</f>
        <v>0.55000000000000004</v>
      </c>
      <c r="H8920" s="39">
        <f>VLOOKUP($J8917,ASBVs!$A$2:$AP$1041,39,FALSE)</f>
        <v>0.3</v>
      </c>
      <c r="I8920" s="29">
        <f>VLOOKUP($J8917,ASBVs!$A$2:$AP$1041,21,FALSE)</f>
        <v>-1.1200000000000001</v>
      </c>
      <c r="J8920" s="39">
        <f>VLOOKUP($J8917,ASBVs!$A$2:$AP$1041,31,FALSE)</f>
        <v>0.36</v>
      </c>
    </row>
    <row r="8921" spans="2:10" ht="12.6" customHeight="1" x14ac:dyDescent="0.3">
      <c r="B8921" s="29">
        <f>VLOOKUP($J8917,ASBVs!$A$2:$AP$1041,12,FALSE)</f>
        <v>66</v>
      </c>
      <c r="C8921" s="29">
        <f>VLOOKUP($J8917,ASBVs!$A$2:$AP$1041,14,FALSE)</f>
        <v>70</v>
      </c>
      <c r="D8921" s="29">
        <f>VLOOKUP($J8917,ASBVs!$A$2:$AP$1041,16,FALSE)</f>
        <v>62</v>
      </c>
      <c r="E8921" s="29">
        <f>VLOOKUP($J8917,ASBVs!$A$2:$AP$1041,18,FALSE)</f>
        <v>64</v>
      </c>
      <c r="F8921" s="29">
        <f>VLOOKUP($J8917,ASBVs!$A$2:$AP$1041,20,FALSE)</f>
        <v>64</v>
      </c>
      <c r="G8921" s="29">
        <f>VLOOKUP($J8917,ASBVs!$A$2:$AP$1041,42,FALSE)</f>
        <v>54</v>
      </c>
      <c r="H8921" s="29">
        <f>VLOOKUP($J8917,ASBVs!$A$2:$AP$1041,40,FALSE)</f>
        <v>47</v>
      </c>
      <c r="I8921" s="29">
        <f>VLOOKUP($J8917,ASBVs!$A$2:$AP$1041,22,FALSE)</f>
        <v>59</v>
      </c>
      <c r="J8921" s="29">
        <f>VLOOKUP($J8917,ASBVs!$A$2:$AP$1041,32,FALSE)</f>
        <v>52</v>
      </c>
    </row>
    <row r="8922" spans="2:10" ht="12.6" customHeight="1" x14ac:dyDescent="0.3">
      <c r="B8922" s="31" t="s">
        <v>1089</v>
      </c>
      <c r="C8922" s="27" t="s">
        <v>1090</v>
      </c>
      <c r="D8922" s="27" t="s">
        <v>1091</v>
      </c>
      <c r="E8922" s="27" t="s">
        <v>8</v>
      </c>
      <c r="F8922" s="27" t="s">
        <v>6</v>
      </c>
      <c r="G8922" s="27" t="s">
        <v>7</v>
      </c>
      <c r="H8922" s="27" t="s">
        <v>2638</v>
      </c>
      <c r="I8922" s="85" t="s">
        <v>2700</v>
      </c>
      <c r="J8922" s="86"/>
    </row>
    <row r="8923" spans="2:10" ht="12.6" customHeight="1" x14ac:dyDescent="0.3">
      <c r="B8923" s="30">
        <f>VLOOKUP($J8917,ASBVs!$A$2:$AP$1041,33,FALSE)</f>
        <v>0.04</v>
      </c>
      <c r="C8923" s="30">
        <f>VLOOKUP($J8917,ASBVs!$A$2:$AP$1041,35,FALSE)</f>
        <v>0.24</v>
      </c>
      <c r="D8923" s="30">
        <f>VLOOKUP($J8917,ASBVs!$A$2:$AP$1041,37,FALSE)</f>
        <v>0.03</v>
      </c>
      <c r="E8923" s="32">
        <f>VLOOKUP($J8917,ASBVs!$A$2:$AP$1041,29,FALSE)</f>
        <v>4.0199999999999996</v>
      </c>
      <c r="F8923" s="32">
        <f>VLOOKUP($J8917,ASBVs!$A$2:$AP$1041,23,FALSE)</f>
        <v>-0.22</v>
      </c>
      <c r="G8923" s="32">
        <f>VLOOKUP($J8917,ASBVs!$A$2:$AP$1041,25,FALSE)</f>
        <v>2.16</v>
      </c>
      <c r="H8923" s="32">
        <f>VLOOKUP($J8917,ASBVs!$A$2:$AP$1041,27,FALSE)</f>
        <v>1.91</v>
      </c>
      <c r="I8923" s="86"/>
      <c r="J8923" s="86"/>
    </row>
    <row r="8924" spans="2:10" ht="12.6" customHeight="1" x14ac:dyDescent="0.3">
      <c r="B8924" s="33">
        <f>VLOOKUP($J8917,ASBVs!$A$2:$AP$1041,34,FALSE)</f>
        <v>41</v>
      </c>
      <c r="C8924" s="33">
        <f>VLOOKUP($J8917,ASBVs!$A$2:$AP$1041,36,FALSE)</f>
        <v>51</v>
      </c>
      <c r="D8924" s="33">
        <f>VLOOKUP($J8917,ASBVs!$A$2:$AP$1041,38,FALSE)</f>
        <v>35</v>
      </c>
      <c r="E8924" s="33">
        <f>VLOOKUP($J8917,ASBVs!$A$2:$AP$1041,30,FALSE)</f>
        <v>59</v>
      </c>
      <c r="F8924" s="33">
        <f>VLOOKUP($J8917,ASBVs!$A$2:$AP$1041,24,FALSE)</f>
        <v>48</v>
      </c>
      <c r="G8924" s="33">
        <f>VLOOKUP($J8917,ASBVs!$A$2:$AP$1041,26,FALSE)</f>
        <v>48</v>
      </c>
      <c r="H8924" s="33">
        <f>VLOOKUP($J8917,ASBVs!$A$2:$AP$1041,28,FALSE)</f>
        <v>51</v>
      </c>
      <c r="I8924" s="99">
        <f>VLOOKUP($J8917,ASBVs!$A$2:$AQ$1041,43,FALSE)</f>
        <v>6.14</v>
      </c>
      <c r="J8924" s="79"/>
    </row>
    <row r="8925" spans="2:10" ht="12.6" customHeight="1" x14ac:dyDescent="0.3">
      <c r="B8925" s="87" t="s">
        <v>2695</v>
      </c>
      <c r="C8925" s="88"/>
      <c r="D8925" s="89" t="s">
        <v>2699</v>
      </c>
      <c r="E8925" s="90"/>
      <c r="F8925" s="91" t="str">
        <f>VLOOKUP($J8917,ASBVs!$A$2:$F$1041,6,FALSE)</f>
        <v xml:space="preserve"> </v>
      </c>
      <c r="G8925" s="34" t="s">
        <v>2669</v>
      </c>
      <c r="H8925" s="35" t="str">
        <f>VLOOKUP($J8917,ASBVs!$A$2:$AU$1041,46,FALSE)</f>
        <v>3</v>
      </c>
      <c r="I8925" s="34" t="s">
        <v>2670</v>
      </c>
      <c r="J8925" s="35" t="str">
        <f>VLOOKUP($J8917,ASBVs!$A$2:$AU$1041,47,FALSE)</f>
        <v>2</v>
      </c>
    </row>
    <row r="8926" spans="2:10" ht="12.6" customHeight="1" x14ac:dyDescent="0.3">
      <c r="B8926" s="93">
        <f>VLOOKUP($J8917,ASBVs!$A$2:$AS$1041,45,FALSE)</f>
        <v>121.86</v>
      </c>
      <c r="C8926" s="94"/>
      <c r="D8926" s="93">
        <f>VLOOKUP($J8917,ASBVs!$A$2:$AS$1041,44,FALSE)</f>
        <v>160.86000000000001</v>
      </c>
      <c r="E8926" s="94"/>
      <c r="F8926" s="92"/>
      <c r="G8926" s="34" t="s">
        <v>2671</v>
      </c>
      <c r="H8926" s="35" t="str">
        <f>VLOOKUP($J8917,ASBVs!$A$2:$AW$1041,48,FALSE)</f>
        <v>3</v>
      </c>
      <c r="I8926" s="34" t="s">
        <v>2672</v>
      </c>
      <c r="J8926" s="35">
        <f>VLOOKUP($J8917,ASBVs!$A$2:$AW$1041,49,FALSE)</f>
        <v>3</v>
      </c>
    </row>
    <row r="8927" spans="2:10" ht="12.6" customHeight="1" x14ac:dyDescent="0.3">
      <c r="B8927" s="36" t="s">
        <v>2696</v>
      </c>
      <c r="C8927" s="95" t="str">
        <f>VLOOKUP($J8917,ASBVs!$A$2:$E$1041,5,FALSE)</f>
        <v xml:space="preserve">Pen of 4 - Fertility </v>
      </c>
      <c r="D8927" s="96"/>
      <c r="E8927" s="97" t="s">
        <v>2697</v>
      </c>
      <c r="F8927" s="98"/>
      <c r="G8927" s="74"/>
      <c r="H8927" s="75"/>
      <c r="I8927" s="37" t="s">
        <v>2698</v>
      </c>
      <c r="J8927" s="38"/>
    </row>
    <row r="8929" spans="2:10" ht="12.6" customHeight="1" x14ac:dyDescent="0.3">
      <c r="B8929" s="76" t="s">
        <v>2692</v>
      </c>
      <c r="C8929" s="77"/>
      <c r="D8929" s="20" t="str">
        <f>VLOOKUP($J8929,ASBVs!$A$2:$B$1041,2,FALSE)</f>
        <v>226245</v>
      </c>
      <c r="E8929" s="21"/>
      <c r="F8929" s="22" t="str">
        <f>VLOOKUP($J8929,ASBVs!$A$2:$J$1041,10,FALSE)</f>
        <v>Single</v>
      </c>
      <c r="G8929" s="78" t="str">
        <f>VLOOKUP($J8929,ASBVs!$A$2:$AX$1041,50,FALSE)</f>
        <v xml:space="preserve"> </v>
      </c>
      <c r="H8929" s="79"/>
      <c r="I8929" s="23" t="s">
        <v>2693</v>
      </c>
      <c r="J8929" s="24" t="s">
        <v>2319</v>
      </c>
    </row>
    <row r="8930" spans="2:10" ht="12.6" customHeight="1" x14ac:dyDescent="0.3">
      <c r="B8930" s="25" t="s">
        <v>2694</v>
      </c>
      <c r="C8930" s="80" t="str">
        <f>VLOOKUP($J8929,ASBVs!$A$2:$H$1041,8,FALSE)</f>
        <v>201054</v>
      </c>
      <c r="D8930" s="80"/>
      <c r="E8930" s="81"/>
      <c r="F8930" s="26" t="s">
        <v>2639</v>
      </c>
      <c r="G8930" s="82">
        <f>VLOOKUP($J8929,ASBVs!$A$2:$I$1041,9,FALSE)</f>
        <v>44734</v>
      </c>
      <c r="H8930" s="83"/>
      <c r="I8930" s="83"/>
      <c r="J8930" s="84"/>
    </row>
    <row r="8931" spans="2:10" ht="12.6" customHeight="1" x14ac:dyDescent="0.3">
      <c r="B8931" s="27" t="s">
        <v>0</v>
      </c>
      <c r="C8931" s="28" t="s">
        <v>1</v>
      </c>
      <c r="D8931" s="28" t="s">
        <v>2</v>
      </c>
      <c r="E8931" s="28" t="s">
        <v>3</v>
      </c>
      <c r="F8931" s="27" t="s">
        <v>4</v>
      </c>
      <c r="G8931" s="28" t="s">
        <v>1093</v>
      </c>
      <c r="H8931" s="28" t="s">
        <v>1092</v>
      </c>
      <c r="I8931" s="28" t="s">
        <v>5</v>
      </c>
      <c r="J8931" s="28" t="s">
        <v>2652</v>
      </c>
    </row>
    <row r="8932" spans="2:10" ht="12.6" customHeight="1" x14ac:dyDescent="0.3">
      <c r="B8932" s="29">
        <f>VLOOKUP($J8929,ASBVs!$A$2:$AP$1041,11,FALSE)</f>
        <v>0.4</v>
      </c>
      <c r="C8932" s="29">
        <f>VLOOKUP($J8929,ASBVs!$A$2:$AP$1041,13,FALSE)</f>
        <v>8.64</v>
      </c>
      <c r="D8932" s="29">
        <f>VLOOKUP($J8929,ASBVs!$A$2:$AP$1041,15,FALSE)</f>
        <v>15.5</v>
      </c>
      <c r="E8932" s="29">
        <f>VLOOKUP($J8929,ASBVs!$A$2:$AP$1041,17,FALSE)</f>
        <v>-0.61</v>
      </c>
      <c r="F8932" s="29">
        <f>VLOOKUP($J8929,ASBVs!$A$2:$AP$1041,19,FALSE)</f>
        <v>1.17</v>
      </c>
      <c r="G8932" s="39">
        <f>VLOOKUP($J8929,ASBVs!$A$2:$AP$1041,41,FALSE)</f>
        <v>0.53</v>
      </c>
      <c r="H8932" s="39">
        <f>VLOOKUP($J8929,ASBVs!$A$2:$AP$1041,39,FALSE)</f>
        <v>0.28000000000000003</v>
      </c>
      <c r="I8932" s="29">
        <f>VLOOKUP($J8929,ASBVs!$A$2:$AP$1041,21,FALSE)</f>
        <v>1.34</v>
      </c>
      <c r="J8932" s="39">
        <f>VLOOKUP($J8929,ASBVs!$A$2:$AP$1041,31,FALSE)</f>
        <v>0.28000000000000003</v>
      </c>
    </row>
    <row r="8933" spans="2:10" ht="12.6" customHeight="1" x14ac:dyDescent="0.3">
      <c r="B8933" s="29">
        <f>VLOOKUP($J8929,ASBVs!$A$2:$AP$1041,12,FALSE)</f>
        <v>66</v>
      </c>
      <c r="C8933" s="29">
        <f>VLOOKUP($J8929,ASBVs!$A$2:$AP$1041,14,FALSE)</f>
        <v>69</v>
      </c>
      <c r="D8933" s="29">
        <f>VLOOKUP($J8929,ASBVs!$A$2:$AP$1041,16,FALSE)</f>
        <v>60</v>
      </c>
      <c r="E8933" s="29">
        <f>VLOOKUP($J8929,ASBVs!$A$2:$AP$1041,18,FALSE)</f>
        <v>62</v>
      </c>
      <c r="F8933" s="29">
        <f>VLOOKUP($J8929,ASBVs!$A$2:$AP$1041,20,FALSE)</f>
        <v>62</v>
      </c>
      <c r="G8933" s="29">
        <f>VLOOKUP($J8929,ASBVs!$A$2:$AP$1041,42,FALSE)</f>
        <v>55</v>
      </c>
      <c r="H8933" s="29">
        <f>VLOOKUP($J8929,ASBVs!$A$2:$AP$1041,40,FALSE)</f>
        <v>48</v>
      </c>
      <c r="I8933" s="29">
        <f>VLOOKUP($J8929,ASBVs!$A$2:$AP$1041,22,FALSE)</f>
        <v>57</v>
      </c>
      <c r="J8933" s="29">
        <f>VLOOKUP($J8929,ASBVs!$A$2:$AP$1041,32,FALSE)</f>
        <v>53</v>
      </c>
    </row>
    <row r="8934" spans="2:10" ht="12.6" customHeight="1" x14ac:dyDescent="0.3">
      <c r="B8934" s="31" t="s">
        <v>1089</v>
      </c>
      <c r="C8934" s="27" t="s">
        <v>1090</v>
      </c>
      <c r="D8934" s="27" t="s">
        <v>1091</v>
      </c>
      <c r="E8934" s="27" t="s">
        <v>8</v>
      </c>
      <c r="F8934" s="27" t="s">
        <v>6</v>
      </c>
      <c r="G8934" s="27" t="s">
        <v>7</v>
      </c>
      <c r="H8934" s="27" t="s">
        <v>2638</v>
      </c>
      <c r="I8934" s="85" t="s">
        <v>2700</v>
      </c>
      <c r="J8934" s="86"/>
    </row>
    <row r="8935" spans="2:10" ht="12.6" customHeight="1" x14ac:dyDescent="0.3">
      <c r="B8935" s="30">
        <f>VLOOKUP($J8929,ASBVs!$A$2:$AP$1041,33,FALSE)</f>
        <v>0.03</v>
      </c>
      <c r="C8935" s="30">
        <f>VLOOKUP($J8929,ASBVs!$A$2:$AP$1041,35,FALSE)</f>
        <v>0.34</v>
      </c>
      <c r="D8935" s="30">
        <f>VLOOKUP($J8929,ASBVs!$A$2:$AP$1041,37,FALSE)</f>
        <v>1E-3</v>
      </c>
      <c r="E8935" s="32">
        <f>VLOOKUP($J8929,ASBVs!$A$2:$AP$1041,29,FALSE)</f>
        <v>4.6900000000000004</v>
      </c>
      <c r="F8935" s="32">
        <f>VLOOKUP($J8929,ASBVs!$A$2:$AP$1041,23,FALSE)</f>
        <v>-0.3</v>
      </c>
      <c r="G8935" s="32">
        <f>VLOOKUP($J8929,ASBVs!$A$2:$AP$1041,25,FALSE)</f>
        <v>3.7</v>
      </c>
      <c r="H8935" s="32">
        <f>VLOOKUP($J8929,ASBVs!$A$2:$AP$1041,27,FALSE)</f>
        <v>1.6</v>
      </c>
      <c r="I8935" s="86"/>
      <c r="J8935" s="86"/>
    </row>
    <row r="8936" spans="2:10" ht="12.6" customHeight="1" x14ac:dyDescent="0.3">
      <c r="B8936" s="33">
        <f>VLOOKUP($J8929,ASBVs!$A$2:$AP$1041,34,FALSE)</f>
        <v>43</v>
      </c>
      <c r="C8936" s="33">
        <f>VLOOKUP($J8929,ASBVs!$A$2:$AP$1041,36,FALSE)</f>
        <v>51</v>
      </c>
      <c r="D8936" s="33">
        <f>VLOOKUP($J8929,ASBVs!$A$2:$AP$1041,38,FALSE)</f>
        <v>36</v>
      </c>
      <c r="E8936" s="33">
        <f>VLOOKUP($J8929,ASBVs!$A$2:$AP$1041,30,FALSE)</f>
        <v>58</v>
      </c>
      <c r="F8936" s="33">
        <f>VLOOKUP($J8929,ASBVs!$A$2:$AP$1041,24,FALSE)</f>
        <v>46</v>
      </c>
      <c r="G8936" s="33">
        <f>VLOOKUP($J8929,ASBVs!$A$2:$AP$1041,26,FALSE)</f>
        <v>47</v>
      </c>
      <c r="H8936" s="33">
        <f>VLOOKUP($J8929,ASBVs!$A$2:$AP$1041,28,FALSE)</f>
        <v>50</v>
      </c>
      <c r="I8936" s="99">
        <f>VLOOKUP($J8929,ASBVs!$A$2:$AQ$1041,43,FALSE)</f>
        <v>9.98</v>
      </c>
      <c r="J8936" s="79"/>
    </row>
    <row r="8937" spans="2:10" ht="12.6" customHeight="1" x14ac:dyDescent="0.3">
      <c r="B8937" s="87" t="s">
        <v>2695</v>
      </c>
      <c r="C8937" s="88"/>
      <c r="D8937" s="89" t="s">
        <v>2699</v>
      </c>
      <c r="E8937" s="90"/>
      <c r="F8937" s="91" t="str">
        <f>VLOOKUP($J8929,ASBVs!$A$2:$F$1041,6,FALSE)</f>
        <v xml:space="preserve"> </v>
      </c>
      <c r="G8937" s="34" t="s">
        <v>2669</v>
      </c>
      <c r="H8937" s="35" t="str">
        <f>VLOOKUP($J8929,ASBVs!$A$2:$AU$1041,46,FALSE)</f>
        <v>1</v>
      </c>
      <c r="I8937" s="34" t="s">
        <v>2670</v>
      </c>
      <c r="J8937" s="35" t="str">
        <f>VLOOKUP($J8929,ASBVs!$A$2:$AU$1041,47,FALSE)</f>
        <v>2</v>
      </c>
    </row>
    <row r="8938" spans="2:10" ht="12.6" customHeight="1" x14ac:dyDescent="0.3">
      <c r="B8938" s="93">
        <f>VLOOKUP($J8929,ASBVs!$A$2:$AS$1041,45,FALSE)</f>
        <v>127.44</v>
      </c>
      <c r="C8938" s="94"/>
      <c r="D8938" s="93">
        <f>VLOOKUP($J8929,ASBVs!$A$2:$AS$1041,44,FALSE)</f>
        <v>164.34</v>
      </c>
      <c r="E8938" s="94"/>
      <c r="F8938" s="92"/>
      <c r="G8938" s="34" t="s">
        <v>2671</v>
      </c>
      <c r="H8938" s="35" t="str">
        <f>VLOOKUP($J8929,ASBVs!$A$2:$AW$1041,48,FALSE)</f>
        <v>2</v>
      </c>
      <c r="I8938" s="34" t="s">
        <v>2672</v>
      </c>
      <c r="J8938" s="35">
        <f>VLOOKUP($J8929,ASBVs!$A$2:$AW$1041,49,FALSE)</f>
        <v>3</v>
      </c>
    </row>
    <row r="8939" spans="2:10" ht="12.6" customHeight="1" x14ac:dyDescent="0.3">
      <c r="B8939" s="36" t="s">
        <v>2696</v>
      </c>
      <c r="C8939" s="95" t="str">
        <f>VLOOKUP($J8929,ASBVs!$A$2:$E$1041,5,FALSE)</f>
        <v xml:space="preserve">Pen of 4 - Fertility </v>
      </c>
      <c r="D8939" s="96"/>
      <c r="E8939" s="97" t="s">
        <v>2697</v>
      </c>
      <c r="F8939" s="98"/>
      <c r="G8939" s="74"/>
      <c r="H8939" s="75"/>
      <c r="I8939" s="37" t="s">
        <v>2698</v>
      </c>
      <c r="J8939" s="38"/>
    </row>
    <row r="8941" spans="2:10" ht="12.6" customHeight="1" x14ac:dyDescent="0.3">
      <c r="B8941" s="76" t="s">
        <v>2692</v>
      </c>
      <c r="C8941" s="77"/>
      <c r="D8941" s="20" t="str">
        <f>VLOOKUP($J8941,ASBVs!$A$2:$B$1041,2,FALSE)</f>
        <v>225137</v>
      </c>
      <c r="E8941" s="21"/>
      <c r="F8941" s="22" t="str">
        <f>VLOOKUP($J8941,ASBVs!$A$2:$J$1041,10,FALSE)</f>
        <v>Twin</v>
      </c>
      <c r="G8941" s="78" t="str">
        <f>VLOOKUP($J8941,ASBVs!$A$2:$AX$1041,50,FALSE)</f>
        <v xml:space="preserve"> </v>
      </c>
      <c r="H8941" s="79"/>
      <c r="I8941" s="23" t="s">
        <v>2693</v>
      </c>
      <c r="J8941" s="24" t="s">
        <v>2320</v>
      </c>
    </row>
    <row r="8942" spans="2:10" ht="12.6" customHeight="1" x14ac:dyDescent="0.3">
      <c r="B8942" s="25" t="s">
        <v>2694</v>
      </c>
      <c r="C8942" s="80" t="str">
        <f>VLOOKUP($J8941,ASBVs!$A$2:$H$1041,8,FALSE)</f>
        <v>206691</v>
      </c>
      <c r="D8942" s="80"/>
      <c r="E8942" s="81"/>
      <c r="F8942" s="26" t="s">
        <v>2639</v>
      </c>
      <c r="G8942" s="82">
        <f>VLOOKUP($J8941,ASBVs!$A$2:$I$1041,9,FALSE)</f>
        <v>44728</v>
      </c>
      <c r="H8942" s="83"/>
      <c r="I8942" s="83"/>
      <c r="J8942" s="84"/>
    </row>
    <row r="8943" spans="2:10" ht="12.6" customHeight="1" x14ac:dyDescent="0.3">
      <c r="B8943" s="27" t="s">
        <v>0</v>
      </c>
      <c r="C8943" s="28" t="s">
        <v>1</v>
      </c>
      <c r="D8943" s="28" t="s">
        <v>2</v>
      </c>
      <c r="E8943" s="28" t="s">
        <v>3</v>
      </c>
      <c r="F8943" s="27" t="s">
        <v>4</v>
      </c>
      <c r="G8943" s="28" t="s">
        <v>1093</v>
      </c>
      <c r="H8943" s="28" t="s">
        <v>1092</v>
      </c>
      <c r="I8943" s="28" t="s">
        <v>5</v>
      </c>
      <c r="J8943" s="28" t="s">
        <v>2652</v>
      </c>
    </row>
    <row r="8944" spans="2:10" ht="12.6" customHeight="1" x14ac:dyDescent="0.3">
      <c r="B8944" s="29">
        <f>VLOOKUP($J8941,ASBVs!$A$2:$AP$1041,11,FALSE)</f>
        <v>0.49</v>
      </c>
      <c r="C8944" s="29">
        <f>VLOOKUP($J8941,ASBVs!$A$2:$AP$1041,13,FALSE)</f>
        <v>9.73</v>
      </c>
      <c r="D8944" s="29">
        <f>VLOOKUP($J8941,ASBVs!$A$2:$AP$1041,15,FALSE)</f>
        <v>14.62</v>
      </c>
      <c r="E8944" s="29">
        <f>VLOOKUP($J8941,ASBVs!$A$2:$AP$1041,17,FALSE)</f>
        <v>0.01</v>
      </c>
      <c r="F8944" s="29">
        <f>VLOOKUP($J8941,ASBVs!$A$2:$AP$1041,19,FALSE)</f>
        <v>1.94</v>
      </c>
      <c r="G8944" s="39">
        <f>VLOOKUP($J8941,ASBVs!$A$2:$AP$1041,41,FALSE)</f>
        <v>0.46</v>
      </c>
      <c r="H8944" s="39">
        <f>VLOOKUP($J8941,ASBVs!$A$2:$AP$1041,39,FALSE)</f>
        <v>0.26</v>
      </c>
      <c r="I8944" s="29">
        <f>VLOOKUP($J8941,ASBVs!$A$2:$AP$1041,21,FALSE)</f>
        <v>0.52</v>
      </c>
      <c r="J8944" s="39">
        <f>VLOOKUP($J8941,ASBVs!$A$2:$AP$1041,31,FALSE)</f>
        <v>0.31</v>
      </c>
    </row>
    <row r="8945" spans="2:10" ht="12.6" customHeight="1" x14ac:dyDescent="0.3">
      <c r="B8945" s="29">
        <f>VLOOKUP($J8941,ASBVs!$A$2:$AP$1041,12,FALSE)</f>
        <v>65</v>
      </c>
      <c r="C8945" s="29">
        <f>VLOOKUP($J8941,ASBVs!$A$2:$AP$1041,14,FALSE)</f>
        <v>69</v>
      </c>
      <c r="D8945" s="29">
        <f>VLOOKUP($J8941,ASBVs!$A$2:$AP$1041,16,FALSE)</f>
        <v>57</v>
      </c>
      <c r="E8945" s="29">
        <f>VLOOKUP($J8941,ASBVs!$A$2:$AP$1041,18,FALSE)</f>
        <v>65</v>
      </c>
      <c r="F8945" s="29">
        <f>VLOOKUP($J8941,ASBVs!$A$2:$AP$1041,20,FALSE)</f>
        <v>66</v>
      </c>
      <c r="G8945" s="29">
        <f>VLOOKUP($J8941,ASBVs!$A$2:$AP$1041,42,FALSE)</f>
        <v>53</v>
      </c>
      <c r="H8945" s="29">
        <f>VLOOKUP($J8941,ASBVs!$A$2:$AP$1041,40,FALSE)</f>
        <v>45</v>
      </c>
      <c r="I8945" s="29">
        <f>VLOOKUP($J8941,ASBVs!$A$2:$AP$1041,22,FALSE)</f>
        <v>53</v>
      </c>
      <c r="J8945" s="29">
        <f>VLOOKUP($J8941,ASBVs!$A$2:$AP$1041,32,FALSE)</f>
        <v>52</v>
      </c>
    </row>
    <row r="8946" spans="2:10" ht="12.6" customHeight="1" x14ac:dyDescent="0.3">
      <c r="B8946" s="31" t="s">
        <v>1089</v>
      </c>
      <c r="C8946" s="27" t="s">
        <v>1090</v>
      </c>
      <c r="D8946" s="27" t="s">
        <v>1091</v>
      </c>
      <c r="E8946" s="27" t="s">
        <v>8</v>
      </c>
      <c r="F8946" s="27" t="s">
        <v>6</v>
      </c>
      <c r="G8946" s="27" t="s">
        <v>7</v>
      </c>
      <c r="H8946" s="27" t="s">
        <v>2638</v>
      </c>
      <c r="I8946" s="85" t="s">
        <v>2700</v>
      </c>
      <c r="J8946" s="86"/>
    </row>
    <row r="8947" spans="2:10" ht="12.6" customHeight="1" x14ac:dyDescent="0.3">
      <c r="B8947" s="30">
        <f>VLOOKUP($J8941,ASBVs!$A$2:$AP$1041,33,FALSE)</f>
        <v>0.05</v>
      </c>
      <c r="C8947" s="30">
        <f>VLOOKUP($J8941,ASBVs!$A$2:$AP$1041,35,FALSE)</f>
        <v>0.24</v>
      </c>
      <c r="D8947" s="30">
        <f>VLOOKUP($J8941,ASBVs!$A$2:$AP$1041,37,FALSE)</f>
        <v>0.01</v>
      </c>
      <c r="E8947" s="32">
        <f>VLOOKUP($J8941,ASBVs!$A$2:$AP$1041,29,FALSE)</f>
        <v>5.39</v>
      </c>
      <c r="F8947" s="32">
        <f>VLOOKUP($J8941,ASBVs!$A$2:$AP$1041,23,FALSE)</f>
        <v>-0.69</v>
      </c>
      <c r="G8947" s="32">
        <f>VLOOKUP($J8941,ASBVs!$A$2:$AP$1041,25,FALSE)</f>
        <v>6.5</v>
      </c>
      <c r="H8947" s="32">
        <f>VLOOKUP($J8941,ASBVs!$A$2:$AP$1041,27,FALSE)</f>
        <v>2.2200000000000002</v>
      </c>
      <c r="I8947" s="86"/>
      <c r="J8947" s="86"/>
    </row>
    <row r="8948" spans="2:10" ht="12.6" customHeight="1" x14ac:dyDescent="0.3">
      <c r="B8948" s="33">
        <f>VLOOKUP($J8941,ASBVs!$A$2:$AP$1041,34,FALSE)</f>
        <v>39</v>
      </c>
      <c r="C8948" s="33">
        <f>VLOOKUP($J8941,ASBVs!$A$2:$AP$1041,36,FALSE)</f>
        <v>48</v>
      </c>
      <c r="D8948" s="33">
        <f>VLOOKUP($J8941,ASBVs!$A$2:$AP$1041,38,FALSE)</f>
        <v>33</v>
      </c>
      <c r="E8948" s="33">
        <f>VLOOKUP($J8941,ASBVs!$A$2:$AP$1041,30,FALSE)</f>
        <v>60</v>
      </c>
      <c r="F8948" s="33">
        <f>VLOOKUP($J8941,ASBVs!$A$2:$AP$1041,24,FALSE)</f>
        <v>45</v>
      </c>
      <c r="G8948" s="33">
        <f>VLOOKUP($J8941,ASBVs!$A$2:$AP$1041,26,FALSE)</f>
        <v>45</v>
      </c>
      <c r="H8948" s="33">
        <f>VLOOKUP($J8941,ASBVs!$A$2:$AP$1041,28,FALSE)</f>
        <v>50</v>
      </c>
      <c r="I8948" s="99">
        <f>VLOOKUP($J8941,ASBVs!$A$2:$AQ$1041,43,FALSE)</f>
        <v>10.25</v>
      </c>
      <c r="J8948" s="79"/>
    </row>
    <row r="8949" spans="2:10" ht="12.6" customHeight="1" x14ac:dyDescent="0.3">
      <c r="B8949" s="87" t="s">
        <v>2695</v>
      </c>
      <c r="C8949" s="88"/>
      <c r="D8949" s="89" t="s">
        <v>2699</v>
      </c>
      <c r="E8949" s="90"/>
      <c r="F8949" s="91" t="str">
        <f>VLOOKUP($J8941,ASBVs!$A$2:$F$1041,6,FALSE)</f>
        <v xml:space="preserve"> </v>
      </c>
      <c r="G8949" s="34" t="s">
        <v>2669</v>
      </c>
      <c r="H8949" s="35" t="str">
        <f>VLOOKUP($J8941,ASBVs!$A$2:$AU$1041,46,FALSE)</f>
        <v>2</v>
      </c>
      <c r="I8949" s="34" t="s">
        <v>2670</v>
      </c>
      <c r="J8949" s="35" t="str">
        <f>VLOOKUP($J8941,ASBVs!$A$2:$AU$1041,47,FALSE)</f>
        <v>3</v>
      </c>
    </row>
    <row r="8950" spans="2:10" ht="12.6" customHeight="1" x14ac:dyDescent="0.3">
      <c r="B8950" s="93">
        <f>VLOOKUP($J8941,ASBVs!$A$2:$AS$1041,45,FALSE)</f>
        <v>124.54</v>
      </c>
      <c r="C8950" s="94"/>
      <c r="D8950" s="93">
        <f>VLOOKUP($J8941,ASBVs!$A$2:$AS$1041,44,FALSE)</f>
        <v>167.53</v>
      </c>
      <c r="E8950" s="94"/>
      <c r="F8950" s="92"/>
      <c r="G8950" s="34" t="s">
        <v>2671</v>
      </c>
      <c r="H8950" s="35" t="str">
        <f>VLOOKUP($J8941,ASBVs!$A$2:$AW$1041,48,FALSE)</f>
        <v>3</v>
      </c>
      <c r="I8950" s="34" t="s">
        <v>2672</v>
      </c>
      <c r="J8950" s="35">
        <f>VLOOKUP($J8941,ASBVs!$A$2:$AW$1041,49,FALSE)</f>
        <v>2</v>
      </c>
    </row>
    <row r="8951" spans="2:10" ht="12.6" customHeight="1" x14ac:dyDescent="0.3">
      <c r="B8951" s="36" t="s">
        <v>2696</v>
      </c>
      <c r="C8951" s="95" t="str">
        <f>VLOOKUP($J8941,ASBVs!$A$2:$E$1041,5,FALSE)</f>
        <v xml:space="preserve">Pen of 4 - Fertility </v>
      </c>
      <c r="D8951" s="96"/>
      <c r="E8951" s="97" t="s">
        <v>2697</v>
      </c>
      <c r="F8951" s="98"/>
      <c r="G8951" s="74"/>
      <c r="H8951" s="75"/>
      <c r="I8951" s="37" t="s">
        <v>2698</v>
      </c>
      <c r="J8951" s="38"/>
    </row>
    <row r="8953" spans="2:10" ht="12.6" customHeight="1" x14ac:dyDescent="0.3">
      <c r="B8953" s="76" t="s">
        <v>2692</v>
      </c>
      <c r="C8953" s="77"/>
      <c r="D8953" s="20" t="str">
        <f>VLOOKUP($J8953,ASBVs!$A$2:$B$1041,2,FALSE)</f>
        <v>229897</v>
      </c>
      <c r="E8953" s="21"/>
      <c r="F8953" s="22" t="str">
        <f>VLOOKUP($J8953,ASBVs!$A$2:$J$1041,10,FALSE)</f>
        <v>Single - ET</v>
      </c>
      <c r="G8953" s="78" t="str">
        <f>VLOOKUP($J8953,ASBVs!$A$2:$AX$1041,50,FALSE)</f>
        <v xml:space="preserve"> </v>
      </c>
      <c r="H8953" s="79"/>
      <c r="I8953" s="23" t="s">
        <v>2693</v>
      </c>
      <c r="J8953" s="24" t="s">
        <v>2321</v>
      </c>
    </row>
    <row r="8954" spans="2:10" ht="12.6" customHeight="1" x14ac:dyDescent="0.3">
      <c r="B8954" s="25" t="s">
        <v>2694</v>
      </c>
      <c r="C8954" s="80" t="str">
        <f>VLOOKUP($J8953,ASBVs!$A$2:$H$1041,8,FALSE)</f>
        <v>205728</v>
      </c>
      <c r="D8954" s="80"/>
      <c r="E8954" s="81"/>
      <c r="F8954" s="26" t="s">
        <v>2639</v>
      </c>
      <c r="G8954" s="82">
        <f>VLOOKUP($J8953,ASBVs!$A$2:$I$1041,9,FALSE)</f>
        <v>44719</v>
      </c>
      <c r="H8954" s="83"/>
      <c r="I8954" s="83"/>
      <c r="J8954" s="84"/>
    </row>
    <row r="8955" spans="2:10" ht="12.6" customHeight="1" x14ac:dyDescent="0.3">
      <c r="B8955" s="27" t="s">
        <v>0</v>
      </c>
      <c r="C8955" s="28" t="s">
        <v>1</v>
      </c>
      <c r="D8955" s="28" t="s">
        <v>2</v>
      </c>
      <c r="E8955" s="28" t="s">
        <v>3</v>
      </c>
      <c r="F8955" s="27" t="s">
        <v>4</v>
      </c>
      <c r="G8955" s="28" t="s">
        <v>1093</v>
      </c>
      <c r="H8955" s="28" t="s">
        <v>1092</v>
      </c>
      <c r="I8955" s="28" t="s">
        <v>5</v>
      </c>
      <c r="J8955" s="28" t="s">
        <v>2652</v>
      </c>
    </row>
    <row r="8956" spans="2:10" ht="12.6" customHeight="1" x14ac:dyDescent="0.3">
      <c r="B8956" s="29">
        <f>VLOOKUP($J8953,ASBVs!$A$2:$AP$1041,11,FALSE)</f>
        <v>0.46</v>
      </c>
      <c r="C8956" s="29">
        <f>VLOOKUP($J8953,ASBVs!$A$2:$AP$1041,13,FALSE)</f>
        <v>10.59</v>
      </c>
      <c r="D8956" s="29">
        <f>VLOOKUP($J8953,ASBVs!$A$2:$AP$1041,15,FALSE)</f>
        <v>18.91</v>
      </c>
      <c r="E8956" s="29">
        <f>VLOOKUP($J8953,ASBVs!$A$2:$AP$1041,17,FALSE)</f>
        <v>-0.65</v>
      </c>
      <c r="F8956" s="29">
        <f>VLOOKUP($J8953,ASBVs!$A$2:$AP$1041,19,FALSE)</f>
        <v>2.17</v>
      </c>
      <c r="G8956" s="39">
        <f>VLOOKUP($J8953,ASBVs!$A$2:$AP$1041,41,FALSE)</f>
        <v>0.5</v>
      </c>
      <c r="H8956" s="39">
        <f>VLOOKUP($J8953,ASBVs!$A$2:$AP$1041,39,FALSE)</f>
        <v>0.26</v>
      </c>
      <c r="I8956" s="29">
        <f>VLOOKUP($J8953,ASBVs!$A$2:$AP$1041,21,FALSE)</f>
        <v>0.86</v>
      </c>
      <c r="J8956" s="39">
        <f>VLOOKUP($J8953,ASBVs!$A$2:$AP$1041,31,FALSE)</f>
        <v>0.28999999999999998</v>
      </c>
    </row>
    <row r="8957" spans="2:10" ht="12.6" customHeight="1" x14ac:dyDescent="0.3">
      <c r="B8957" s="29">
        <f>VLOOKUP($J8953,ASBVs!$A$2:$AP$1041,12,FALSE)</f>
        <v>68</v>
      </c>
      <c r="C8957" s="29">
        <f>VLOOKUP($J8953,ASBVs!$A$2:$AP$1041,14,FALSE)</f>
        <v>70</v>
      </c>
      <c r="D8957" s="29">
        <f>VLOOKUP($J8953,ASBVs!$A$2:$AP$1041,16,FALSE)</f>
        <v>60</v>
      </c>
      <c r="E8957" s="29">
        <f>VLOOKUP($J8953,ASBVs!$A$2:$AP$1041,18,FALSE)</f>
        <v>65</v>
      </c>
      <c r="F8957" s="29">
        <f>VLOOKUP($J8953,ASBVs!$A$2:$AP$1041,20,FALSE)</f>
        <v>65</v>
      </c>
      <c r="G8957" s="29">
        <f>VLOOKUP($J8953,ASBVs!$A$2:$AP$1041,42,FALSE)</f>
        <v>54</v>
      </c>
      <c r="H8957" s="29">
        <f>VLOOKUP($J8953,ASBVs!$A$2:$AP$1041,40,FALSE)</f>
        <v>47</v>
      </c>
      <c r="I8957" s="29">
        <f>VLOOKUP($J8953,ASBVs!$A$2:$AP$1041,22,FALSE)</f>
        <v>56</v>
      </c>
      <c r="J8957" s="29">
        <f>VLOOKUP($J8953,ASBVs!$A$2:$AP$1041,32,FALSE)</f>
        <v>52</v>
      </c>
    </row>
    <row r="8958" spans="2:10" ht="12.6" customHeight="1" x14ac:dyDescent="0.3">
      <c r="B8958" s="31" t="s">
        <v>1089</v>
      </c>
      <c r="C8958" s="27" t="s">
        <v>1090</v>
      </c>
      <c r="D8958" s="27" t="s">
        <v>1091</v>
      </c>
      <c r="E8958" s="27" t="s">
        <v>8</v>
      </c>
      <c r="F8958" s="27" t="s">
        <v>6</v>
      </c>
      <c r="G8958" s="27" t="s">
        <v>7</v>
      </c>
      <c r="H8958" s="27" t="s">
        <v>2638</v>
      </c>
      <c r="I8958" s="85" t="s">
        <v>2700</v>
      </c>
      <c r="J8958" s="86"/>
    </row>
    <row r="8959" spans="2:10" ht="12.6" customHeight="1" x14ac:dyDescent="0.3">
      <c r="B8959" s="30">
        <f>VLOOKUP($J8953,ASBVs!$A$2:$AP$1041,33,FALSE)</f>
        <v>0.05</v>
      </c>
      <c r="C8959" s="30">
        <f>VLOOKUP($J8953,ASBVs!$A$2:$AP$1041,35,FALSE)</f>
        <v>0.26</v>
      </c>
      <c r="D8959" s="30">
        <f>VLOOKUP($J8953,ASBVs!$A$2:$AP$1041,37,FALSE)</f>
        <v>1E-3</v>
      </c>
      <c r="E8959" s="32">
        <f>VLOOKUP($J8953,ASBVs!$A$2:$AP$1041,29,FALSE)</f>
        <v>6.01</v>
      </c>
      <c r="F8959" s="32">
        <f>VLOOKUP($J8953,ASBVs!$A$2:$AP$1041,23,FALSE)</f>
        <v>-0.81</v>
      </c>
      <c r="G8959" s="32">
        <f>VLOOKUP($J8953,ASBVs!$A$2:$AP$1041,25,FALSE)</f>
        <v>4.55</v>
      </c>
      <c r="H8959" s="32">
        <f>VLOOKUP($J8953,ASBVs!$A$2:$AP$1041,27,FALSE)</f>
        <v>2.39</v>
      </c>
      <c r="I8959" s="86"/>
      <c r="J8959" s="86"/>
    </row>
    <row r="8960" spans="2:10" ht="12.6" customHeight="1" x14ac:dyDescent="0.3">
      <c r="B8960" s="33">
        <f>VLOOKUP($J8953,ASBVs!$A$2:$AP$1041,34,FALSE)</f>
        <v>42</v>
      </c>
      <c r="C8960" s="33">
        <f>VLOOKUP($J8953,ASBVs!$A$2:$AP$1041,36,FALSE)</f>
        <v>50</v>
      </c>
      <c r="D8960" s="33">
        <f>VLOOKUP($J8953,ASBVs!$A$2:$AP$1041,38,FALSE)</f>
        <v>37</v>
      </c>
      <c r="E8960" s="33">
        <f>VLOOKUP($J8953,ASBVs!$A$2:$AP$1041,30,FALSE)</f>
        <v>59</v>
      </c>
      <c r="F8960" s="33">
        <f>VLOOKUP($J8953,ASBVs!$A$2:$AP$1041,24,FALSE)</f>
        <v>48</v>
      </c>
      <c r="G8960" s="33">
        <f>VLOOKUP($J8953,ASBVs!$A$2:$AP$1041,26,FALSE)</f>
        <v>48</v>
      </c>
      <c r="H8960" s="33">
        <f>VLOOKUP($J8953,ASBVs!$A$2:$AP$1041,28,FALSE)</f>
        <v>53</v>
      </c>
      <c r="I8960" s="99">
        <f>VLOOKUP($J8953,ASBVs!$A$2:$AQ$1041,43,FALSE)</f>
        <v>11.45</v>
      </c>
      <c r="J8960" s="79"/>
    </row>
    <row r="8961" spans="2:10" ht="12.6" customHeight="1" x14ac:dyDescent="0.3">
      <c r="B8961" s="87" t="s">
        <v>2695</v>
      </c>
      <c r="C8961" s="88"/>
      <c r="D8961" s="89" t="s">
        <v>2699</v>
      </c>
      <c r="E8961" s="90"/>
      <c r="F8961" s="91" t="str">
        <f>VLOOKUP($J8953,ASBVs!$A$2:$F$1041,6,FALSE)</f>
        <v xml:space="preserve"> </v>
      </c>
      <c r="G8961" s="34" t="s">
        <v>2669</v>
      </c>
      <c r="H8961" s="35" t="str">
        <f>VLOOKUP($J8953,ASBVs!$A$2:$AU$1041,46,FALSE)</f>
        <v>2</v>
      </c>
      <c r="I8961" s="34" t="s">
        <v>2670</v>
      </c>
      <c r="J8961" s="35" t="str">
        <f>VLOOKUP($J8953,ASBVs!$A$2:$AU$1041,47,FALSE)</f>
        <v>3</v>
      </c>
    </row>
    <row r="8962" spans="2:10" ht="12.6" customHeight="1" x14ac:dyDescent="0.3">
      <c r="B8962" s="93">
        <f>VLOOKUP($J8953,ASBVs!$A$2:$AS$1041,45,FALSE)</f>
        <v>123.61</v>
      </c>
      <c r="C8962" s="94"/>
      <c r="D8962" s="93">
        <f>VLOOKUP($J8953,ASBVs!$A$2:$AS$1041,44,FALSE)</f>
        <v>171.84</v>
      </c>
      <c r="E8962" s="94"/>
      <c r="F8962" s="92"/>
      <c r="G8962" s="34" t="s">
        <v>2671</v>
      </c>
      <c r="H8962" s="35" t="str">
        <f>VLOOKUP($J8953,ASBVs!$A$2:$AW$1041,48,FALSE)</f>
        <v>2</v>
      </c>
      <c r="I8962" s="34" t="s">
        <v>2672</v>
      </c>
      <c r="J8962" s="35">
        <f>VLOOKUP($J8953,ASBVs!$A$2:$AW$1041,49,FALSE)</f>
        <v>3</v>
      </c>
    </row>
    <row r="8963" spans="2:10" ht="12.6" customHeight="1" x14ac:dyDescent="0.3">
      <c r="B8963" s="36" t="s">
        <v>2696</v>
      </c>
      <c r="C8963" s="95" t="str">
        <f>VLOOKUP($J8953,ASBVs!$A$2:$E$1041,5,FALSE)</f>
        <v xml:space="preserve">Pen of 4 - Fertility </v>
      </c>
      <c r="D8963" s="96"/>
      <c r="E8963" s="97" t="s">
        <v>2697</v>
      </c>
      <c r="F8963" s="98"/>
      <c r="G8963" s="74"/>
      <c r="H8963" s="75"/>
      <c r="I8963" s="37" t="s">
        <v>2698</v>
      </c>
      <c r="J8963" s="38"/>
    </row>
    <row r="8965" spans="2:10" ht="12.6" customHeight="1" x14ac:dyDescent="0.3">
      <c r="B8965" s="76" t="s">
        <v>2692</v>
      </c>
      <c r="C8965" s="77"/>
      <c r="D8965" s="20" t="str">
        <f>VLOOKUP($J8965,ASBVs!$A$2:$B$1041,2,FALSE)</f>
        <v>223572</v>
      </c>
      <c r="E8965" s="21"/>
      <c r="F8965" s="22" t="str">
        <f>VLOOKUP($J8965,ASBVs!$A$2:$J$1041,10,FALSE)</f>
        <v>Twin</v>
      </c>
      <c r="G8965" s="78" t="str">
        <f>VLOOKUP($J8965,ASBVs!$A$2:$AX$1041,50,FALSE)</f>
        <v xml:space="preserve"> </v>
      </c>
      <c r="H8965" s="79"/>
      <c r="I8965" s="23" t="s">
        <v>2693</v>
      </c>
      <c r="J8965" s="24" t="s">
        <v>2322</v>
      </c>
    </row>
    <row r="8966" spans="2:10" ht="12.6" customHeight="1" x14ac:dyDescent="0.3">
      <c r="B8966" s="25" t="s">
        <v>2694</v>
      </c>
      <c r="C8966" s="80" t="str">
        <f>VLOOKUP($J8965,ASBVs!$A$2:$H$1041,8,FALSE)</f>
        <v>206570</v>
      </c>
      <c r="D8966" s="80"/>
      <c r="E8966" s="81"/>
      <c r="F8966" s="26" t="s">
        <v>2639</v>
      </c>
      <c r="G8966" s="82">
        <f>VLOOKUP($J8965,ASBVs!$A$2:$I$1041,9,FALSE)</f>
        <v>44700</v>
      </c>
      <c r="H8966" s="83"/>
      <c r="I8966" s="83"/>
      <c r="J8966" s="84"/>
    </row>
    <row r="8967" spans="2:10" ht="12.6" customHeight="1" x14ac:dyDescent="0.3">
      <c r="B8967" s="27" t="s">
        <v>0</v>
      </c>
      <c r="C8967" s="28" t="s">
        <v>1</v>
      </c>
      <c r="D8967" s="28" t="s">
        <v>2</v>
      </c>
      <c r="E8967" s="28" t="s">
        <v>3</v>
      </c>
      <c r="F8967" s="27" t="s">
        <v>4</v>
      </c>
      <c r="G8967" s="28" t="s">
        <v>1093</v>
      </c>
      <c r="H8967" s="28" t="s">
        <v>1092</v>
      </c>
      <c r="I8967" s="28" t="s">
        <v>5</v>
      </c>
      <c r="J8967" s="28" t="s">
        <v>2652</v>
      </c>
    </row>
    <row r="8968" spans="2:10" ht="12.6" customHeight="1" x14ac:dyDescent="0.3">
      <c r="B8968" s="29">
        <f>VLOOKUP($J8965,ASBVs!$A$2:$AP$1041,11,FALSE)</f>
        <v>0.4</v>
      </c>
      <c r="C8968" s="29">
        <f>VLOOKUP($J8965,ASBVs!$A$2:$AP$1041,13,FALSE)</f>
        <v>7.44</v>
      </c>
      <c r="D8968" s="29">
        <f>VLOOKUP($J8965,ASBVs!$A$2:$AP$1041,15,FALSE)</f>
        <v>10.01</v>
      </c>
      <c r="E8968" s="29">
        <f>VLOOKUP($J8965,ASBVs!$A$2:$AP$1041,17,FALSE)</f>
        <v>-0.51</v>
      </c>
      <c r="F8968" s="29">
        <f>VLOOKUP($J8965,ASBVs!$A$2:$AP$1041,19,FALSE)</f>
        <v>1.37</v>
      </c>
      <c r="G8968" s="39">
        <f>VLOOKUP($J8965,ASBVs!$A$2:$AP$1041,41,FALSE)</f>
        <v>0.34</v>
      </c>
      <c r="H8968" s="39">
        <f>VLOOKUP($J8965,ASBVs!$A$2:$AP$1041,39,FALSE)</f>
        <v>0.25</v>
      </c>
      <c r="I8968" s="29">
        <f>VLOOKUP($J8965,ASBVs!$A$2:$AP$1041,21,FALSE)</f>
        <v>0.42</v>
      </c>
      <c r="J8968" s="39">
        <f>VLOOKUP($J8965,ASBVs!$A$2:$AP$1041,31,FALSE)</f>
        <v>0.23</v>
      </c>
    </row>
    <row r="8969" spans="2:10" ht="12.6" customHeight="1" x14ac:dyDescent="0.3">
      <c r="B8969" s="29">
        <f>VLOOKUP($J8965,ASBVs!$A$2:$AP$1041,12,FALSE)</f>
        <v>69</v>
      </c>
      <c r="C8969" s="29">
        <f>VLOOKUP($J8965,ASBVs!$A$2:$AP$1041,14,FALSE)</f>
        <v>72</v>
      </c>
      <c r="D8969" s="29">
        <f>VLOOKUP($J8965,ASBVs!$A$2:$AP$1041,16,FALSE)</f>
        <v>64</v>
      </c>
      <c r="E8969" s="29">
        <f>VLOOKUP($J8965,ASBVs!$A$2:$AP$1041,18,FALSE)</f>
        <v>69</v>
      </c>
      <c r="F8969" s="29">
        <f>VLOOKUP($J8965,ASBVs!$A$2:$AP$1041,20,FALSE)</f>
        <v>68</v>
      </c>
      <c r="G8969" s="29">
        <f>VLOOKUP($J8965,ASBVs!$A$2:$AP$1041,42,FALSE)</f>
        <v>62</v>
      </c>
      <c r="H8969" s="29">
        <f>VLOOKUP($J8965,ASBVs!$A$2:$AP$1041,40,FALSE)</f>
        <v>53</v>
      </c>
      <c r="I8969" s="29">
        <f>VLOOKUP($J8965,ASBVs!$A$2:$AP$1041,22,FALSE)</f>
        <v>63</v>
      </c>
      <c r="J8969" s="29">
        <f>VLOOKUP($J8965,ASBVs!$A$2:$AP$1041,32,FALSE)</f>
        <v>60</v>
      </c>
    </row>
    <row r="8970" spans="2:10" ht="12.6" customHeight="1" x14ac:dyDescent="0.3">
      <c r="B8970" s="31" t="s">
        <v>1089</v>
      </c>
      <c r="C8970" s="27" t="s">
        <v>1090</v>
      </c>
      <c r="D8970" s="27" t="s">
        <v>1091</v>
      </c>
      <c r="E8970" s="27" t="s">
        <v>8</v>
      </c>
      <c r="F8970" s="27" t="s">
        <v>6</v>
      </c>
      <c r="G8970" s="27" t="s">
        <v>7</v>
      </c>
      <c r="H8970" s="27" t="s">
        <v>2638</v>
      </c>
      <c r="I8970" s="85" t="s">
        <v>2700</v>
      </c>
      <c r="J8970" s="86"/>
    </row>
    <row r="8971" spans="2:10" ht="12.6" customHeight="1" x14ac:dyDescent="0.3">
      <c r="B8971" s="30">
        <f>VLOOKUP($J8965,ASBVs!$A$2:$AP$1041,33,FALSE)</f>
        <v>0.05</v>
      </c>
      <c r="C8971" s="30">
        <f>VLOOKUP($J8965,ASBVs!$A$2:$AP$1041,35,FALSE)</f>
        <v>0.24</v>
      </c>
      <c r="D8971" s="30">
        <f>VLOOKUP($J8965,ASBVs!$A$2:$AP$1041,37,FALSE)</f>
        <v>1E-3</v>
      </c>
      <c r="E8971" s="32">
        <f>VLOOKUP($J8965,ASBVs!$A$2:$AP$1041,29,FALSE)</f>
        <v>4.4800000000000004</v>
      </c>
      <c r="F8971" s="32">
        <f>VLOOKUP($J8965,ASBVs!$A$2:$AP$1041,23,FALSE)</f>
        <v>-0.28999999999999998</v>
      </c>
      <c r="G8971" s="32">
        <f>VLOOKUP($J8965,ASBVs!$A$2:$AP$1041,25,FALSE)</f>
        <v>4.7699999999999996</v>
      </c>
      <c r="H8971" s="32">
        <f>VLOOKUP($J8965,ASBVs!$A$2:$AP$1041,27,FALSE)</f>
        <v>1.18</v>
      </c>
      <c r="I8971" s="86"/>
      <c r="J8971" s="86"/>
    </row>
    <row r="8972" spans="2:10" ht="12.6" customHeight="1" x14ac:dyDescent="0.3">
      <c r="B8972" s="33">
        <f>VLOOKUP($J8965,ASBVs!$A$2:$AP$1041,34,FALSE)</f>
        <v>48</v>
      </c>
      <c r="C8972" s="33">
        <f>VLOOKUP($J8965,ASBVs!$A$2:$AP$1041,36,FALSE)</f>
        <v>56</v>
      </c>
      <c r="D8972" s="33">
        <f>VLOOKUP($J8965,ASBVs!$A$2:$AP$1041,38,FALSE)</f>
        <v>41</v>
      </c>
      <c r="E8972" s="33">
        <f>VLOOKUP($J8965,ASBVs!$A$2:$AP$1041,30,FALSE)</f>
        <v>61</v>
      </c>
      <c r="F8972" s="33">
        <f>VLOOKUP($J8965,ASBVs!$A$2:$AP$1041,24,FALSE)</f>
        <v>53</v>
      </c>
      <c r="G8972" s="33">
        <f>VLOOKUP($J8965,ASBVs!$A$2:$AP$1041,26,FALSE)</f>
        <v>53</v>
      </c>
      <c r="H8972" s="33">
        <f>VLOOKUP($J8965,ASBVs!$A$2:$AP$1041,28,FALSE)</f>
        <v>56</v>
      </c>
      <c r="I8972" s="99">
        <f>VLOOKUP($J8965,ASBVs!$A$2:$AQ$1041,43,FALSE)</f>
        <v>7.86</v>
      </c>
      <c r="J8972" s="79"/>
    </row>
    <row r="8973" spans="2:10" ht="12.6" customHeight="1" x14ac:dyDescent="0.3">
      <c r="B8973" s="87" t="s">
        <v>2695</v>
      </c>
      <c r="C8973" s="88"/>
      <c r="D8973" s="89" t="s">
        <v>2699</v>
      </c>
      <c r="E8973" s="90"/>
      <c r="F8973" s="91" t="str">
        <f>VLOOKUP($J8965,ASBVs!$A$2:$F$1041,6,FALSE)</f>
        <v xml:space="preserve"> </v>
      </c>
      <c r="G8973" s="34" t="s">
        <v>2669</v>
      </c>
      <c r="H8973" s="35" t="str">
        <f>VLOOKUP($J8965,ASBVs!$A$2:$AU$1041,46,FALSE)</f>
        <v>1</v>
      </c>
      <c r="I8973" s="34" t="s">
        <v>2670</v>
      </c>
      <c r="J8973" s="35" t="str">
        <f>VLOOKUP($J8965,ASBVs!$A$2:$AU$1041,47,FALSE)</f>
        <v>1</v>
      </c>
    </row>
    <row r="8974" spans="2:10" ht="12.6" customHeight="1" x14ac:dyDescent="0.3">
      <c r="B8974" s="93">
        <f>VLOOKUP($J8965,ASBVs!$A$2:$AS$1041,45,FALSE)</f>
        <v>124.4</v>
      </c>
      <c r="C8974" s="94"/>
      <c r="D8974" s="93">
        <f>VLOOKUP($J8965,ASBVs!$A$2:$AS$1041,44,FALSE)</f>
        <v>158</v>
      </c>
      <c r="E8974" s="94"/>
      <c r="F8974" s="92"/>
      <c r="G8974" s="34" t="s">
        <v>2671</v>
      </c>
      <c r="H8974" s="35" t="str">
        <f>VLOOKUP($J8965,ASBVs!$A$2:$AW$1041,48,FALSE)</f>
        <v>2</v>
      </c>
      <c r="I8974" s="34" t="s">
        <v>2672</v>
      </c>
      <c r="J8974" s="35">
        <f>VLOOKUP($J8965,ASBVs!$A$2:$AW$1041,49,FALSE)</f>
        <v>4</v>
      </c>
    </row>
    <row r="8975" spans="2:10" ht="12.6" customHeight="1" x14ac:dyDescent="0.3">
      <c r="B8975" s="36" t="s">
        <v>2696</v>
      </c>
      <c r="C8975" s="95" t="str">
        <f>VLOOKUP($J8965,ASBVs!$A$2:$E$1041,5,FALSE)</f>
        <v xml:space="preserve">Pen of 4 - Fertility </v>
      </c>
      <c r="D8975" s="96"/>
      <c r="E8975" s="97" t="s">
        <v>2697</v>
      </c>
      <c r="F8975" s="98"/>
      <c r="G8975" s="74"/>
      <c r="H8975" s="75"/>
      <c r="I8975" s="37" t="s">
        <v>2698</v>
      </c>
      <c r="J8975" s="38"/>
    </row>
    <row r="8977" spans="2:10" ht="12.6" customHeight="1" x14ac:dyDescent="0.3">
      <c r="B8977" s="76" t="s">
        <v>2692</v>
      </c>
      <c r="C8977" s="77"/>
      <c r="D8977" s="20" t="str">
        <f>VLOOKUP($J8977,ASBVs!$A$2:$B$1041,2,FALSE)</f>
        <v>223178</v>
      </c>
      <c r="E8977" s="21"/>
      <c r="F8977" s="22" t="str">
        <f>VLOOKUP($J8977,ASBVs!$A$2:$J$1041,10,FALSE)</f>
        <v>Twin</v>
      </c>
      <c r="G8977" s="78" t="str">
        <f>VLOOKUP($J8977,ASBVs!$A$2:$AX$1041,50,FALSE)</f>
        <v xml:space="preserve"> </v>
      </c>
      <c r="H8977" s="79"/>
      <c r="I8977" s="23" t="s">
        <v>2693</v>
      </c>
      <c r="J8977" s="24" t="s">
        <v>2323</v>
      </c>
    </row>
    <row r="8978" spans="2:10" ht="12.6" customHeight="1" x14ac:dyDescent="0.3">
      <c r="B8978" s="25" t="s">
        <v>2694</v>
      </c>
      <c r="C8978" s="80" t="str">
        <f>VLOOKUP($J8977,ASBVs!$A$2:$H$1041,8,FALSE)</f>
        <v>184292</v>
      </c>
      <c r="D8978" s="80"/>
      <c r="E8978" s="81"/>
      <c r="F8978" s="26" t="s">
        <v>2639</v>
      </c>
      <c r="G8978" s="82">
        <f>VLOOKUP($J8977,ASBVs!$A$2:$I$1041,9,FALSE)</f>
        <v>44685</v>
      </c>
      <c r="H8978" s="83"/>
      <c r="I8978" s="83"/>
      <c r="J8978" s="84"/>
    </row>
    <row r="8979" spans="2:10" ht="12.6" customHeight="1" x14ac:dyDescent="0.3">
      <c r="B8979" s="27" t="s">
        <v>0</v>
      </c>
      <c r="C8979" s="28" t="s">
        <v>1</v>
      </c>
      <c r="D8979" s="28" t="s">
        <v>2</v>
      </c>
      <c r="E8979" s="28" t="s">
        <v>3</v>
      </c>
      <c r="F8979" s="27" t="s">
        <v>4</v>
      </c>
      <c r="G8979" s="28" t="s">
        <v>1093</v>
      </c>
      <c r="H8979" s="28" t="s">
        <v>1092</v>
      </c>
      <c r="I8979" s="28" t="s">
        <v>5</v>
      </c>
      <c r="J8979" s="28" t="s">
        <v>2652</v>
      </c>
    </row>
    <row r="8980" spans="2:10" ht="12.6" customHeight="1" x14ac:dyDescent="0.3">
      <c r="B8980" s="29">
        <f>VLOOKUP($J8977,ASBVs!$A$2:$AP$1041,11,FALSE)</f>
        <v>0.49</v>
      </c>
      <c r="C8980" s="29">
        <f>VLOOKUP($J8977,ASBVs!$A$2:$AP$1041,13,FALSE)</f>
        <v>8.0299999999999994</v>
      </c>
      <c r="D8980" s="29">
        <f>VLOOKUP($J8977,ASBVs!$A$2:$AP$1041,15,FALSE)</f>
        <v>13.47</v>
      </c>
      <c r="E8980" s="29">
        <f>VLOOKUP($J8977,ASBVs!$A$2:$AP$1041,17,FALSE)</f>
        <v>0.52</v>
      </c>
      <c r="F8980" s="29">
        <f>VLOOKUP($J8977,ASBVs!$A$2:$AP$1041,19,FALSE)</f>
        <v>2.13</v>
      </c>
      <c r="G8980" s="39">
        <f>VLOOKUP($J8977,ASBVs!$A$2:$AP$1041,41,FALSE)</f>
        <v>0.33</v>
      </c>
      <c r="H8980" s="39">
        <f>VLOOKUP($J8977,ASBVs!$A$2:$AP$1041,39,FALSE)</f>
        <v>0.25</v>
      </c>
      <c r="I8980" s="29">
        <f>VLOOKUP($J8977,ASBVs!$A$2:$AP$1041,21,FALSE)</f>
        <v>0.47</v>
      </c>
      <c r="J8980" s="39">
        <f>VLOOKUP($J8977,ASBVs!$A$2:$AP$1041,31,FALSE)</f>
        <v>0.22</v>
      </c>
    </row>
    <row r="8981" spans="2:10" ht="12.6" customHeight="1" x14ac:dyDescent="0.3">
      <c r="B8981" s="29">
        <f>VLOOKUP($J8977,ASBVs!$A$2:$AP$1041,12,FALSE)</f>
        <v>68</v>
      </c>
      <c r="C8981" s="29">
        <f>VLOOKUP($J8977,ASBVs!$A$2:$AP$1041,14,FALSE)</f>
        <v>72</v>
      </c>
      <c r="D8981" s="29">
        <f>VLOOKUP($J8977,ASBVs!$A$2:$AP$1041,16,FALSE)</f>
        <v>67</v>
      </c>
      <c r="E8981" s="29">
        <f>VLOOKUP($J8977,ASBVs!$A$2:$AP$1041,18,FALSE)</f>
        <v>71</v>
      </c>
      <c r="F8981" s="29">
        <f>VLOOKUP($J8977,ASBVs!$A$2:$AP$1041,20,FALSE)</f>
        <v>69</v>
      </c>
      <c r="G8981" s="29">
        <f>VLOOKUP($J8977,ASBVs!$A$2:$AP$1041,42,FALSE)</f>
        <v>60</v>
      </c>
      <c r="H8981" s="29">
        <f>VLOOKUP($J8977,ASBVs!$A$2:$AP$1041,40,FALSE)</f>
        <v>53</v>
      </c>
      <c r="I8981" s="29">
        <f>VLOOKUP($J8977,ASBVs!$A$2:$AP$1041,22,FALSE)</f>
        <v>66</v>
      </c>
      <c r="J8981" s="29">
        <f>VLOOKUP($J8977,ASBVs!$A$2:$AP$1041,32,FALSE)</f>
        <v>58</v>
      </c>
    </row>
    <row r="8982" spans="2:10" ht="12.6" customHeight="1" x14ac:dyDescent="0.3">
      <c r="B8982" s="31" t="s">
        <v>1089</v>
      </c>
      <c r="C8982" s="27" t="s">
        <v>1090</v>
      </c>
      <c r="D8982" s="27" t="s">
        <v>1091</v>
      </c>
      <c r="E8982" s="27" t="s">
        <v>8</v>
      </c>
      <c r="F8982" s="27" t="s">
        <v>6</v>
      </c>
      <c r="G8982" s="27" t="s">
        <v>7</v>
      </c>
      <c r="H8982" s="27" t="s">
        <v>2638</v>
      </c>
      <c r="I8982" s="85" t="s">
        <v>2700</v>
      </c>
      <c r="J8982" s="86"/>
    </row>
    <row r="8983" spans="2:10" ht="12.6" customHeight="1" x14ac:dyDescent="0.3">
      <c r="B8983" s="30">
        <f>VLOOKUP($J8977,ASBVs!$A$2:$AP$1041,33,FALSE)</f>
        <v>0.05</v>
      </c>
      <c r="C8983" s="30">
        <f>VLOOKUP($J8977,ASBVs!$A$2:$AP$1041,35,FALSE)</f>
        <v>0.21</v>
      </c>
      <c r="D8983" s="30">
        <f>VLOOKUP($J8977,ASBVs!$A$2:$AP$1041,37,FALSE)</f>
        <v>0.02</v>
      </c>
      <c r="E8983" s="32">
        <f>VLOOKUP($J8977,ASBVs!$A$2:$AP$1041,29,FALSE)</f>
        <v>4.2</v>
      </c>
      <c r="F8983" s="32">
        <f>VLOOKUP($J8977,ASBVs!$A$2:$AP$1041,23,FALSE)</f>
        <v>-0.45</v>
      </c>
      <c r="G8983" s="32">
        <f>VLOOKUP($J8977,ASBVs!$A$2:$AP$1041,25,FALSE)</f>
        <v>3.77</v>
      </c>
      <c r="H8983" s="32">
        <f>VLOOKUP($J8977,ASBVs!$A$2:$AP$1041,27,FALSE)</f>
        <v>1.77</v>
      </c>
      <c r="I8983" s="86"/>
      <c r="J8983" s="86"/>
    </row>
    <row r="8984" spans="2:10" ht="12.6" customHeight="1" x14ac:dyDescent="0.3">
      <c r="B8984" s="33">
        <f>VLOOKUP($J8977,ASBVs!$A$2:$AP$1041,34,FALSE)</f>
        <v>47</v>
      </c>
      <c r="C8984" s="33">
        <f>VLOOKUP($J8977,ASBVs!$A$2:$AP$1041,36,FALSE)</f>
        <v>57</v>
      </c>
      <c r="D8984" s="33">
        <f>VLOOKUP($J8977,ASBVs!$A$2:$AP$1041,38,FALSE)</f>
        <v>40</v>
      </c>
      <c r="E8984" s="33">
        <f>VLOOKUP($J8977,ASBVs!$A$2:$AP$1041,30,FALSE)</f>
        <v>63</v>
      </c>
      <c r="F8984" s="33">
        <f>VLOOKUP($J8977,ASBVs!$A$2:$AP$1041,24,FALSE)</f>
        <v>52</v>
      </c>
      <c r="G8984" s="33">
        <f>VLOOKUP($J8977,ASBVs!$A$2:$AP$1041,26,FALSE)</f>
        <v>52</v>
      </c>
      <c r="H8984" s="33">
        <f>VLOOKUP($J8977,ASBVs!$A$2:$AP$1041,28,FALSE)</f>
        <v>56</v>
      </c>
      <c r="I8984" s="99">
        <f>VLOOKUP($J8977,ASBVs!$A$2:$AQ$1041,43,FALSE)</f>
        <v>8.5</v>
      </c>
      <c r="J8984" s="79"/>
    </row>
    <row r="8985" spans="2:10" ht="12.6" customHeight="1" x14ac:dyDescent="0.3">
      <c r="B8985" s="87" t="s">
        <v>2695</v>
      </c>
      <c r="C8985" s="88"/>
      <c r="D8985" s="89" t="s">
        <v>2699</v>
      </c>
      <c r="E8985" s="90"/>
      <c r="F8985" s="91" t="str">
        <f>VLOOKUP($J8977,ASBVs!$A$2:$F$1041,6,FALSE)</f>
        <v xml:space="preserve"> </v>
      </c>
      <c r="G8985" s="34" t="s">
        <v>2669</v>
      </c>
      <c r="H8985" s="35" t="str">
        <f>VLOOKUP($J8977,ASBVs!$A$2:$AU$1041,46,FALSE)</f>
        <v>2</v>
      </c>
      <c r="I8985" s="34" t="s">
        <v>2670</v>
      </c>
      <c r="J8985" s="35" t="str">
        <f>VLOOKUP($J8977,ASBVs!$A$2:$AU$1041,47,FALSE)</f>
        <v>2</v>
      </c>
    </row>
    <row r="8986" spans="2:10" ht="12.6" customHeight="1" x14ac:dyDescent="0.3">
      <c r="B8986" s="93">
        <f>VLOOKUP($J8977,ASBVs!$A$2:$AS$1041,45,FALSE)</f>
        <v>121.46</v>
      </c>
      <c r="C8986" s="94"/>
      <c r="D8986" s="93">
        <f>VLOOKUP($J8977,ASBVs!$A$2:$AS$1041,44,FALSE)</f>
        <v>158.34</v>
      </c>
      <c r="E8986" s="94"/>
      <c r="F8986" s="92"/>
      <c r="G8986" s="34" t="s">
        <v>2671</v>
      </c>
      <c r="H8986" s="35" t="str">
        <f>VLOOKUP($J8977,ASBVs!$A$2:$AW$1041,48,FALSE)</f>
        <v>2</v>
      </c>
      <c r="I8986" s="34" t="s">
        <v>2672</v>
      </c>
      <c r="J8986" s="35">
        <f>VLOOKUP($J8977,ASBVs!$A$2:$AW$1041,49,FALSE)</f>
        <v>3</v>
      </c>
    </row>
    <row r="8987" spans="2:10" ht="12.6" customHeight="1" x14ac:dyDescent="0.3">
      <c r="B8987" s="36" t="s">
        <v>2696</v>
      </c>
      <c r="C8987" s="95" t="str">
        <f>VLOOKUP($J8977,ASBVs!$A$2:$E$1041,5,FALSE)</f>
        <v xml:space="preserve">Pen of 4 - Fertility </v>
      </c>
      <c r="D8987" s="96"/>
      <c r="E8987" s="97" t="s">
        <v>2697</v>
      </c>
      <c r="F8987" s="98"/>
      <c r="G8987" s="74"/>
      <c r="H8987" s="75"/>
      <c r="I8987" s="37" t="s">
        <v>2698</v>
      </c>
      <c r="J8987" s="38"/>
    </row>
    <row r="8989" spans="2:10" ht="12.6" customHeight="1" x14ac:dyDescent="0.3">
      <c r="B8989" s="76" t="s">
        <v>2692</v>
      </c>
      <c r="C8989" s="77"/>
      <c r="D8989" s="20" t="str">
        <f>VLOOKUP($J8989,ASBVs!$A$2:$B$1041,2,FALSE)</f>
        <v>223643</v>
      </c>
      <c r="E8989" s="21"/>
      <c r="F8989" s="22" t="str">
        <f>VLOOKUP($J8989,ASBVs!$A$2:$J$1041,10,FALSE)</f>
        <v>Twin</v>
      </c>
      <c r="G8989" s="78" t="str">
        <f>VLOOKUP($J8989,ASBVs!$A$2:$AX$1041,50,FALSE)</f>
        <v xml:space="preserve"> </v>
      </c>
      <c r="H8989" s="79"/>
      <c r="I8989" s="23" t="s">
        <v>2693</v>
      </c>
      <c r="J8989" s="24" t="s">
        <v>2324</v>
      </c>
    </row>
    <row r="8990" spans="2:10" ht="12.6" customHeight="1" x14ac:dyDescent="0.3">
      <c r="B8990" s="25" t="s">
        <v>2694</v>
      </c>
      <c r="C8990" s="80" t="str">
        <f>VLOOKUP($J8989,ASBVs!$A$2:$H$1041,8,FALSE)</f>
        <v>218861</v>
      </c>
      <c r="D8990" s="80"/>
      <c r="E8990" s="81"/>
      <c r="F8990" s="26" t="s">
        <v>2639</v>
      </c>
      <c r="G8990" s="82">
        <f>VLOOKUP($J8989,ASBVs!$A$2:$I$1041,9,FALSE)</f>
        <v>44702</v>
      </c>
      <c r="H8990" s="83"/>
      <c r="I8990" s="83"/>
      <c r="J8990" s="84"/>
    </row>
    <row r="8991" spans="2:10" ht="12.6" customHeight="1" x14ac:dyDescent="0.3">
      <c r="B8991" s="27" t="s">
        <v>0</v>
      </c>
      <c r="C8991" s="28" t="s">
        <v>1</v>
      </c>
      <c r="D8991" s="28" t="s">
        <v>2</v>
      </c>
      <c r="E8991" s="28" t="s">
        <v>3</v>
      </c>
      <c r="F8991" s="27" t="s">
        <v>4</v>
      </c>
      <c r="G8991" s="28" t="s">
        <v>1093</v>
      </c>
      <c r="H8991" s="28" t="s">
        <v>1092</v>
      </c>
      <c r="I8991" s="28" t="s">
        <v>5</v>
      </c>
      <c r="J8991" s="28" t="s">
        <v>2652</v>
      </c>
    </row>
    <row r="8992" spans="2:10" ht="12.6" customHeight="1" x14ac:dyDescent="0.3">
      <c r="B8992" s="29">
        <f>VLOOKUP($J8989,ASBVs!$A$2:$AP$1041,11,FALSE)</f>
        <v>0.4</v>
      </c>
      <c r="C8992" s="29">
        <f>VLOOKUP($J8989,ASBVs!$A$2:$AP$1041,13,FALSE)</f>
        <v>7.17</v>
      </c>
      <c r="D8992" s="29">
        <f>VLOOKUP($J8989,ASBVs!$A$2:$AP$1041,15,FALSE)</f>
        <v>11.52</v>
      </c>
      <c r="E8992" s="29">
        <f>VLOOKUP($J8989,ASBVs!$A$2:$AP$1041,17,FALSE)</f>
        <v>0.28000000000000003</v>
      </c>
      <c r="F8992" s="29">
        <f>VLOOKUP($J8989,ASBVs!$A$2:$AP$1041,19,FALSE)</f>
        <v>2.0499999999999998</v>
      </c>
      <c r="G8992" s="39">
        <f>VLOOKUP($J8989,ASBVs!$A$2:$AP$1041,41,FALSE)</f>
        <v>0.36</v>
      </c>
      <c r="H8992" s="39">
        <f>VLOOKUP($J8989,ASBVs!$A$2:$AP$1041,39,FALSE)</f>
        <v>0.28999999999999998</v>
      </c>
      <c r="I8992" s="29">
        <f>VLOOKUP($J8989,ASBVs!$A$2:$AP$1041,21,FALSE)</f>
        <v>0.15</v>
      </c>
      <c r="J8992" s="39">
        <f>VLOOKUP($J8989,ASBVs!$A$2:$AP$1041,31,FALSE)</f>
        <v>0.24</v>
      </c>
    </row>
    <row r="8993" spans="2:10" ht="12.6" customHeight="1" x14ac:dyDescent="0.3">
      <c r="B8993" s="29">
        <f>VLOOKUP($J8989,ASBVs!$A$2:$AP$1041,12,FALSE)</f>
        <v>65</v>
      </c>
      <c r="C8993" s="29">
        <f>VLOOKUP($J8989,ASBVs!$A$2:$AP$1041,14,FALSE)</f>
        <v>70</v>
      </c>
      <c r="D8993" s="29">
        <f>VLOOKUP($J8989,ASBVs!$A$2:$AP$1041,16,FALSE)</f>
        <v>61</v>
      </c>
      <c r="E8993" s="29">
        <f>VLOOKUP($J8989,ASBVs!$A$2:$AP$1041,18,FALSE)</f>
        <v>64</v>
      </c>
      <c r="F8993" s="29">
        <f>VLOOKUP($J8989,ASBVs!$A$2:$AP$1041,20,FALSE)</f>
        <v>64</v>
      </c>
      <c r="G8993" s="29">
        <f>VLOOKUP($J8989,ASBVs!$A$2:$AP$1041,42,FALSE)</f>
        <v>54</v>
      </c>
      <c r="H8993" s="29">
        <f>VLOOKUP($J8989,ASBVs!$A$2:$AP$1041,40,FALSE)</f>
        <v>49</v>
      </c>
      <c r="I8993" s="29">
        <f>VLOOKUP($J8989,ASBVs!$A$2:$AP$1041,22,FALSE)</f>
        <v>59</v>
      </c>
      <c r="J8993" s="29">
        <f>VLOOKUP($J8989,ASBVs!$A$2:$AP$1041,32,FALSE)</f>
        <v>52</v>
      </c>
    </row>
    <row r="8994" spans="2:10" ht="12.6" customHeight="1" x14ac:dyDescent="0.3">
      <c r="B8994" s="31" t="s">
        <v>1089</v>
      </c>
      <c r="C8994" s="27" t="s">
        <v>1090</v>
      </c>
      <c r="D8994" s="27" t="s">
        <v>1091</v>
      </c>
      <c r="E8994" s="27" t="s">
        <v>8</v>
      </c>
      <c r="F8994" s="27" t="s">
        <v>6</v>
      </c>
      <c r="G8994" s="27" t="s">
        <v>7</v>
      </c>
      <c r="H8994" s="27" t="s">
        <v>2638</v>
      </c>
      <c r="I8994" s="85" t="s">
        <v>2700</v>
      </c>
      <c r="J8994" s="86"/>
    </row>
    <row r="8995" spans="2:10" ht="12.6" customHeight="1" x14ac:dyDescent="0.3">
      <c r="B8995" s="30">
        <f>VLOOKUP($J8989,ASBVs!$A$2:$AP$1041,33,FALSE)</f>
        <v>0.06</v>
      </c>
      <c r="C8995" s="30">
        <f>VLOOKUP($J8989,ASBVs!$A$2:$AP$1041,35,FALSE)</f>
        <v>0.28999999999999998</v>
      </c>
      <c r="D8995" s="30">
        <f>VLOOKUP($J8989,ASBVs!$A$2:$AP$1041,37,FALSE)</f>
        <v>1E-3</v>
      </c>
      <c r="E8995" s="32">
        <f>VLOOKUP($J8989,ASBVs!$A$2:$AP$1041,29,FALSE)</f>
        <v>4.09</v>
      </c>
      <c r="F8995" s="32">
        <f>VLOOKUP($J8989,ASBVs!$A$2:$AP$1041,23,FALSE)</f>
        <v>-0.27</v>
      </c>
      <c r="G8995" s="32">
        <f>VLOOKUP($J8989,ASBVs!$A$2:$AP$1041,25,FALSE)</f>
        <v>4.51</v>
      </c>
      <c r="H8995" s="32">
        <f>VLOOKUP($J8989,ASBVs!$A$2:$AP$1041,27,FALSE)</f>
        <v>1.53</v>
      </c>
      <c r="I8995" s="86"/>
      <c r="J8995" s="86"/>
    </row>
    <row r="8996" spans="2:10" ht="12.6" customHeight="1" x14ac:dyDescent="0.3">
      <c r="B8996" s="33">
        <f>VLOOKUP($J8989,ASBVs!$A$2:$AP$1041,34,FALSE)</f>
        <v>44</v>
      </c>
      <c r="C8996" s="33">
        <f>VLOOKUP($J8989,ASBVs!$A$2:$AP$1041,36,FALSE)</f>
        <v>52</v>
      </c>
      <c r="D8996" s="33">
        <f>VLOOKUP($J8989,ASBVs!$A$2:$AP$1041,38,FALSE)</f>
        <v>38</v>
      </c>
      <c r="E8996" s="33">
        <f>VLOOKUP($J8989,ASBVs!$A$2:$AP$1041,30,FALSE)</f>
        <v>59</v>
      </c>
      <c r="F8996" s="33">
        <f>VLOOKUP($J8989,ASBVs!$A$2:$AP$1041,24,FALSE)</f>
        <v>49</v>
      </c>
      <c r="G8996" s="33">
        <f>VLOOKUP($J8989,ASBVs!$A$2:$AP$1041,26,FALSE)</f>
        <v>49</v>
      </c>
      <c r="H8996" s="33">
        <f>VLOOKUP($J8989,ASBVs!$A$2:$AP$1041,28,FALSE)</f>
        <v>52</v>
      </c>
      <c r="I8996" s="99">
        <f>VLOOKUP($J8989,ASBVs!$A$2:$AQ$1041,43,FALSE)</f>
        <v>7.32</v>
      </c>
      <c r="J8996" s="79"/>
    </row>
    <row r="8997" spans="2:10" ht="12.6" customHeight="1" x14ac:dyDescent="0.3">
      <c r="B8997" s="87" t="s">
        <v>2695</v>
      </c>
      <c r="C8997" s="88"/>
      <c r="D8997" s="89" t="s">
        <v>2699</v>
      </c>
      <c r="E8997" s="90"/>
      <c r="F8997" s="91" t="str">
        <f>VLOOKUP($J8989,ASBVs!$A$2:$F$1041,6,FALSE)</f>
        <v xml:space="preserve"> </v>
      </c>
      <c r="G8997" s="34" t="s">
        <v>2669</v>
      </c>
      <c r="H8997" s="35" t="str">
        <f>VLOOKUP($J8989,ASBVs!$A$2:$AU$1041,46,FALSE)</f>
        <v>1</v>
      </c>
      <c r="I8997" s="34" t="s">
        <v>2670</v>
      </c>
      <c r="J8997" s="35" t="str">
        <f>VLOOKUP($J8989,ASBVs!$A$2:$AU$1041,47,FALSE)</f>
        <v>1</v>
      </c>
    </row>
    <row r="8998" spans="2:10" ht="12.6" customHeight="1" x14ac:dyDescent="0.3">
      <c r="B8998" s="93">
        <f>VLOOKUP($J8989,ASBVs!$A$2:$AS$1041,45,FALSE)</f>
        <v>123.94</v>
      </c>
      <c r="C8998" s="94"/>
      <c r="D8998" s="93">
        <f>VLOOKUP($J8989,ASBVs!$A$2:$AS$1041,44,FALSE)</f>
        <v>157.41</v>
      </c>
      <c r="E8998" s="94"/>
      <c r="F8998" s="92"/>
      <c r="G8998" s="34" t="s">
        <v>2671</v>
      </c>
      <c r="H8998" s="35" t="str">
        <f>VLOOKUP($J8989,ASBVs!$A$2:$AW$1041,48,FALSE)</f>
        <v>1</v>
      </c>
      <c r="I8998" s="34" t="s">
        <v>2672</v>
      </c>
      <c r="J8998" s="35">
        <f>VLOOKUP($J8989,ASBVs!$A$2:$AW$1041,49,FALSE)</f>
        <v>3</v>
      </c>
    </row>
    <row r="8999" spans="2:10" ht="12.6" customHeight="1" x14ac:dyDescent="0.3">
      <c r="B8999" s="36" t="s">
        <v>2696</v>
      </c>
      <c r="C8999" s="95" t="str">
        <f>VLOOKUP($J8989,ASBVs!$A$2:$E$1041,5,FALSE)</f>
        <v xml:space="preserve">Pen of 4 - Fertility </v>
      </c>
      <c r="D8999" s="96"/>
      <c r="E8999" s="97" t="s">
        <v>2697</v>
      </c>
      <c r="F8999" s="98"/>
      <c r="G8999" s="74"/>
      <c r="H8999" s="75"/>
      <c r="I8999" s="37" t="s">
        <v>2698</v>
      </c>
      <c r="J8999" s="38"/>
    </row>
    <row r="9001" spans="2:10" ht="12.6" customHeight="1" x14ac:dyDescent="0.3">
      <c r="B9001" s="76" t="s">
        <v>2692</v>
      </c>
      <c r="C9001" s="77"/>
      <c r="D9001" s="20" t="str">
        <f>VLOOKUP($J9001,ASBVs!$A$2:$B$1041,2,FALSE)</f>
        <v>225845</v>
      </c>
      <c r="E9001" s="21"/>
      <c r="F9001" s="22" t="str">
        <f>VLOOKUP($J9001,ASBVs!$A$2:$J$1041,10,FALSE)</f>
        <v>Single</v>
      </c>
      <c r="G9001" s="78" t="str">
        <f>VLOOKUP($J9001,ASBVs!$A$2:$AX$1041,50,FALSE)</f>
        <v xml:space="preserve"> </v>
      </c>
      <c r="H9001" s="79"/>
      <c r="I9001" s="23" t="s">
        <v>2693</v>
      </c>
      <c r="J9001" s="24" t="s">
        <v>2325</v>
      </c>
    </row>
    <row r="9002" spans="2:10" ht="12.6" customHeight="1" x14ac:dyDescent="0.3">
      <c r="B9002" s="25" t="s">
        <v>2694</v>
      </c>
      <c r="C9002" s="80" t="str">
        <f>VLOOKUP($J9001,ASBVs!$A$2:$H$1041,8,FALSE)</f>
        <v>206570</v>
      </c>
      <c r="D9002" s="80"/>
      <c r="E9002" s="81"/>
      <c r="F9002" s="26" t="s">
        <v>2639</v>
      </c>
      <c r="G9002" s="82">
        <f>VLOOKUP($J9001,ASBVs!$A$2:$I$1041,9,FALSE)</f>
        <v>44732</v>
      </c>
      <c r="H9002" s="83"/>
      <c r="I9002" s="83"/>
      <c r="J9002" s="84"/>
    </row>
    <row r="9003" spans="2:10" ht="12.6" customHeight="1" x14ac:dyDescent="0.3">
      <c r="B9003" s="27" t="s">
        <v>0</v>
      </c>
      <c r="C9003" s="28" t="s">
        <v>1</v>
      </c>
      <c r="D9003" s="28" t="s">
        <v>2</v>
      </c>
      <c r="E9003" s="28" t="s">
        <v>3</v>
      </c>
      <c r="F9003" s="27" t="s">
        <v>4</v>
      </c>
      <c r="G9003" s="28" t="s">
        <v>1093</v>
      </c>
      <c r="H9003" s="28" t="s">
        <v>1092</v>
      </c>
      <c r="I9003" s="28" t="s">
        <v>5</v>
      </c>
      <c r="J9003" s="28" t="s">
        <v>2652</v>
      </c>
    </row>
    <row r="9004" spans="2:10" ht="12.6" customHeight="1" x14ac:dyDescent="0.3">
      <c r="B9004" s="29">
        <f>VLOOKUP($J9001,ASBVs!$A$2:$AP$1041,11,FALSE)</f>
        <v>0.43</v>
      </c>
      <c r="C9004" s="29">
        <f>VLOOKUP($J9001,ASBVs!$A$2:$AP$1041,13,FALSE)</f>
        <v>7.85</v>
      </c>
      <c r="D9004" s="29">
        <f>VLOOKUP($J9001,ASBVs!$A$2:$AP$1041,15,FALSE)</f>
        <v>13.32</v>
      </c>
      <c r="E9004" s="29">
        <f>VLOOKUP($J9001,ASBVs!$A$2:$AP$1041,17,FALSE)</f>
        <v>-0.42</v>
      </c>
      <c r="F9004" s="29">
        <f>VLOOKUP($J9001,ASBVs!$A$2:$AP$1041,19,FALSE)</f>
        <v>1.3</v>
      </c>
      <c r="G9004" s="39">
        <f>VLOOKUP($J9001,ASBVs!$A$2:$AP$1041,41,FALSE)</f>
        <v>0.45</v>
      </c>
      <c r="H9004" s="39">
        <f>VLOOKUP($J9001,ASBVs!$A$2:$AP$1041,39,FALSE)</f>
        <v>0.27</v>
      </c>
      <c r="I9004" s="29">
        <f>VLOOKUP($J9001,ASBVs!$A$2:$AP$1041,21,FALSE)</f>
        <v>1.85</v>
      </c>
      <c r="J9004" s="39">
        <f>VLOOKUP($J9001,ASBVs!$A$2:$AP$1041,31,FALSE)</f>
        <v>0.31</v>
      </c>
    </row>
    <row r="9005" spans="2:10" ht="12.6" customHeight="1" x14ac:dyDescent="0.3">
      <c r="B9005" s="29">
        <f>VLOOKUP($J9001,ASBVs!$A$2:$AP$1041,12,FALSE)</f>
        <v>69</v>
      </c>
      <c r="C9005" s="29">
        <f>VLOOKUP($J9001,ASBVs!$A$2:$AP$1041,14,FALSE)</f>
        <v>72</v>
      </c>
      <c r="D9005" s="29">
        <f>VLOOKUP($J9001,ASBVs!$A$2:$AP$1041,16,FALSE)</f>
        <v>63</v>
      </c>
      <c r="E9005" s="29">
        <f>VLOOKUP($J9001,ASBVs!$A$2:$AP$1041,18,FALSE)</f>
        <v>68</v>
      </c>
      <c r="F9005" s="29">
        <f>VLOOKUP($J9001,ASBVs!$A$2:$AP$1041,20,FALSE)</f>
        <v>67</v>
      </c>
      <c r="G9005" s="29">
        <f>VLOOKUP($J9001,ASBVs!$A$2:$AP$1041,42,FALSE)</f>
        <v>61</v>
      </c>
      <c r="H9005" s="29">
        <f>VLOOKUP($J9001,ASBVs!$A$2:$AP$1041,40,FALSE)</f>
        <v>51</v>
      </c>
      <c r="I9005" s="29">
        <f>VLOOKUP($J9001,ASBVs!$A$2:$AP$1041,22,FALSE)</f>
        <v>62</v>
      </c>
      <c r="J9005" s="29">
        <f>VLOOKUP($J9001,ASBVs!$A$2:$AP$1041,32,FALSE)</f>
        <v>59</v>
      </c>
    </row>
    <row r="9006" spans="2:10" ht="12.6" customHeight="1" x14ac:dyDescent="0.3">
      <c r="B9006" s="31" t="s">
        <v>1089</v>
      </c>
      <c r="C9006" s="27" t="s">
        <v>1090</v>
      </c>
      <c r="D9006" s="27" t="s">
        <v>1091</v>
      </c>
      <c r="E9006" s="27" t="s">
        <v>8</v>
      </c>
      <c r="F9006" s="27" t="s">
        <v>6</v>
      </c>
      <c r="G9006" s="27" t="s">
        <v>7</v>
      </c>
      <c r="H9006" s="27" t="s">
        <v>2638</v>
      </c>
      <c r="I9006" s="85" t="s">
        <v>2700</v>
      </c>
      <c r="J9006" s="86"/>
    </row>
    <row r="9007" spans="2:10" ht="12.6" customHeight="1" x14ac:dyDescent="0.3">
      <c r="B9007" s="30">
        <f>VLOOKUP($J9001,ASBVs!$A$2:$AP$1041,33,FALSE)</f>
        <v>0.06</v>
      </c>
      <c r="C9007" s="30">
        <f>VLOOKUP($J9001,ASBVs!$A$2:$AP$1041,35,FALSE)</f>
        <v>0.21</v>
      </c>
      <c r="D9007" s="30">
        <f>VLOOKUP($J9001,ASBVs!$A$2:$AP$1041,37,FALSE)</f>
        <v>0.01</v>
      </c>
      <c r="E9007" s="32">
        <f>VLOOKUP($J9001,ASBVs!$A$2:$AP$1041,29,FALSE)</f>
        <v>5.01</v>
      </c>
      <c r="F9007" s="32">
        <f>VLOOKUP($J9001,ASBVs!$A$2:$AP$1041,23,FALSE)</f>
        <v>-0.68</v>
      </c>
      <c r="G9007" s="32">
        <f>VLOOKUP($J9001,ASBVs!$A$2:$AP$1041,25,FALSE)</f>
        <v>5.81</v>
      </c>
      <c r="H9007" s="32">
        <f>VLOOKUP($J9001,ASBVs!$A$2:$AP$1041,27,FALSE)</f>
        <v>1.07</v>
      </c>
      <c r="I9007" s="86"/>
      <c r="J9007" s="86"/>
    </row>
    <row r="9008" spans="2:10" ht="12.6" customHeight="1" x14ac:dyDescent="0.3">
      <c r="B9008" s="33">
        <f>VLOOKUP($J9001,ASBVs!$A$2:$AP$1041,34,FALSE)</f>
        <v>45</v>
      </c>
      <c r="C9008" s="33">
        <f>VLOOKUP($J9001,ASBVs!$A$2:$AP$1041,36,FALSE)</f>
        <v>55</v>
      </c>
      <c r="D9008" s="33">
        <f>VLOOKUP($J9001,ASBVs!$A$2:$AP$1041,38,FALSE)</f>
        <v>38</v>
      </c>
      <c r="E9008" s="33">
        <f>VLOOKUP($J9001,ASBVs!$A$2:$AP$1041,30,FALSE)</f>
        <v>61</v>
      </c>
      <c r="F9008" s="33">
        <f>VLOOKUP($J9001,ASBVs!$A$2:$AP$1041,24,FALSE)</f>
        <v>52</v>
      </c>
      <c r="G9008" s="33">
        <f>VLOOKUP($J9001,ASBVs!$A$2:$AP$1041,26,FALSE)</f>
        <v>51</v>
      </c>
      <c r="H9008" s="33">
        <f>VLOOKUP($J9001,ASBVs!$A$2:$AP$1041,28,FALSE)</f>
        <v>55</v>
      </c>
      <c r="I9008" s="99">
        <f>VLOOKUP($J9001,ASBVs!$A$2:$AQ$1041,43,FALSE)</f>
        <v>9.6999999999999993</v>
      </c>
      <c r="J9008" s="79"/>
    </row>
    <row r="9009" spans="2:10" ht="12.6" customHeight="1" x14ac:dyDescent="0.3">
      <c r="B9009" s="87" t="s">
        <v>2695</v>
      </c>
      <c r="C9009" s="88"/>
      <c r="D9009" s="89" t="s">
        <v>2699</v>
      </c>
      <c r="E9009" s="90"/>
      <c r="F9009" s="91" t="str">
        <f>VLOOKUP($J9001,ASBVs!$A$2:$F$1041,6,FALSE)</f>
        <v xml:space="preserve"> </v>
      </c>
      <c r="G9009" s="34" t="s">
        <v>2669</v>
      </c>
      <c r="H9009" s="35" t="str">
        <f>VLOOKUP($J9001,ASBVs!$A$2:$AU$1041,46,FALSE)</f>
        <v>2</v>
      </c>
      <c r="I9009" s="34" t="s">
        <v>2670</v>
      </c>
      <c r="J9009" s="35" t="str">
        <f>VLOOKUP($J9001,ASBVs!$A$2:$AU$1041,47,FALSE)</f>
        <v>2</v>
      </c>
    </row>
    <row r="9010" spans="2:10" ht="12.6" customHeight="1" x14ac:dyDescent="0.3">
      <c r="B9010" s="93">
        <f>VLOOKUP($J9001,ASBVs!$A$2:$AS$1041,45,FALSE)</f>
        <v>124.1</v>
      </c>
      <c r="C9010" s="94"/>
      <c r="D9010" s="93">
        <f>VLOOKUP($J9001,ASBVs!$A$2:$AS$1041,44,FALSE)</f>
        <v>158.30000000000001</v>
      </c>
      <c r="E9010" s="94"/>
      <c r="F9010" s="92"/>
      <c r="G9010" s="34" t="s">
        <v>2671</v>
      </c>
      <c r="H9010" s="35" t="str">
        <f>VLOOKUP($J9001,ASBVs!$A$2:$AW$1041,48,FALSE)</f>
        <v>2</v>
      </c>
      <c r="I9010" s="34" t="s">
        <v>2672</v>
      </c>
      <c r="J9010" s="35">
        <f>VLOOKUP($J9001,ASBVs!$A$2:$AW$1041,49,FALSE)</f>
        <v>3</v>
      </c>
    </row>
    <row r="9011" spans="2:10" ht="12.6" customHeight="1" x14ac:dyDescent="0.3">
      <c r="B9011" s="36" t="s">
        <v>2696</v>
      </c>
      <c r="C9011" s="95" t="str">
        <f>VLOOKUP($J9001,ASBVs!$A$2:$E$1041,5,FALSE)</f>
        <v xml:space="preserve">Pen of 4 - Fertility </v>
      </c>
      <c r="D9011" s="96"/>
      <c r="E9011" s="97" t="s">
        <v>2697</v>
      </c>
      <c r="F9011" s="98"/>
      <c r="G9011" s="74"/>
      <c r="H9011" s="75"/>
      <c r="I9011" s="37" t="s">
        <v>2698</v>
      </c>
      <c r="J9011" s="38"/>
    </row>
    <row r="9013" spans="2:10" ht="12.6" customHeight="1" x14ac:dyDescent="0.3">
      <c r="B9013" s="76" t="s">
        <v>2692</v>
      </c>
      <c r="C9013" s="77"/>
      <c r="D9013" s="20" t="str">
        <f>VLOOKUP($J9013,ASBVs!$A$2:$B$1041,2,FALSE)</f>
        <v>223955</v>
      </c>
      <c r="E9013" s="21"/>
      <c r="F9013" s="22" t="str">
        <f>VLOOKUP($J9013,ASBVs!$A$2:$J$1041,10,FALSE)</f>
        <v>Single</v>
      </c>
      <c r="G9013" s="78" t="str">
        <f>VLOOKUP($J9013,ASBVs!$A$2:$AX$1041,50,FALSE)</f>
        <v xml:space="preserve"> </v>
      </c>
      <c r="H9013" s="79"/>
      <c r="I9013" s="23" t="s">
        <v>2693</v>
      </c>
      <c r="J9013" s="24" t="s">
        <v>2326</v>
      </c>
    </row>
    <row r="9014" spans="2:10" ht="12.6" customHeight="1" x14ac:dyDescent="0.3">
      <c r="B9014" s="25" t="s">
        <v>2694</v>
      </c>
      <c r="C9014" s="80" t="str">
        <f>VLOOKUP($J9013,ASBVs!$A$2:$H$1041,8,FALSE)</f>
        <v>207279</v>
      </c>
      <c r="D9014" s="80"/>
      <c r="E9014" s="81"/>
      <c r="F9014" s="26" t="s">
        <v>2639</v>
      </c>
      <c r="G9014" s="82">
        <f>VLOOKUP($J9013,ASBVs!$A$2:$I$1041,9,FALSE)</f>
        <v>44707</v>
      </c>
      <c r="H9014" s="83"/>
      <c r="I9014" s="83"/>
      <c r="J9014" s="84"/>
    </row>
    <row r="9015" spans="2:10" ht="12.6" customHeight="1" x14ac:dyDescent="0.3">
      <c r="B9015" s="27" t="s">
        <v>0</v>
      </c>
      <c r="C9015" s="28" t="s">
        <v>1</v>
      </c>
      <c r="D9015" s="28" t="s">
        <v>2</v>
      </c>
      <c r="E9015" s="28" t="s">
        <v>3</v>
      </c>
      <c r="F9015" s="27" t="s">
        <v>4</v>
      </c>
      <c r="G9015" s="28" t="s">
        <v>1093</v>
      </c>
      <c r="H9015" s="28" t="s">
        <v>1092</v>
      </c>
      <c r="I9015" s="28" t="s">
        <v>5</v>
      </c>
      <c r="J9015" s="28" t="s">
        <v>2652</v>
      </c>
    </row>
    <row r="9016" spans="2:10" ht="12.6" customHeight="1" x14ac:dyDescent="0.3">
      <c r="B9016" s="29">
        <f>VLOOKUP($J9013,ASBVs!$A$2:$AP$1041,11,FALSE)</f>
        <v>0.34</v>
      </c>
      <c r="C9016" s="29">
        <f>VLOOKUP($J9013,ASBVs!$A$2:$AP$1041,13,FALSE)</f>
        <v>6.2</v>
      </c>
      <c r="D9016" s="29">
        <f>VLOOKUP($J9013,ASBVs!$A$2:$AP$1041,15,FALSE)</f>
        <v>10.8</v>
      </c>
      <c r="E9016" s="29">
        <f>VLOOKUP($J9013,ASBVs!$A$2:$AP$1041,17,FALSE)</f>
        <v>0.27</v>
      </c>
      <c r="F9016" s="29">
        <f>VLOOKUP($J9013,ASBVs!$A$2:$AP$1041,19,FALSE)</f>
        <v>1.42</v>
      </c>
      <c r="G9016" s="39">
        <f>VLOOKUP($J9013,ASBVs!$A$2:$AP$1041,41,FALSE)</f>
        <v>0.45</v>
      </c>
      <c r="H9016" s="39">
        <f>VLOOKUP($J9013,ASBVs!$A$2:$AP$1041,39,FALSE)</f>
        <v>0.26</v>
      </c>
      <c r="I9016" s="29">
        <f>VLOOKUP($J9013,ASBVs!$A$2:$AP$1041,21,FALSE)</f>
        <v>-1.1599999999999999</v>
      </c>
      <c r="J9016" s="39">
        <f>VLOOKUP($J9013,ASBVs!$A$2:$AP$1041,31,FALSE)</f>
        <v>0.28000000000000003</v>
      </c>
    </row>
    <row r="9017" spans="2:10" ht="12.6" customHeight="1" x14ac:dyDescent="0.3">
      <c r="B9017" s="29">
        <f>VLOOKUP($J9013,ASBVs!$A$2:$AP$1041,12,FALSE)</f>
        <v>68</v>
      </c>
      <c r="C9017" s="29">
        <f>VLOOKUP($J9013,ASBVs!$A$2:$AP$1041,14,FALSE)</f>
        <v>71</v>
      </c>
      <c r="D9017" s="29">
        <f>VLOOKUP($J9013,ASBVs!$A$2:$AP$1041,16,FALSE)</f>
        <v>63</v>
      </c>
      <c r="E9017" s="29">
        <f>VLOOKUP($J9013,ASBVs!$A$2:$AP$1041,18,FALSE)</f>
        <v>66</v>
      </c>
      <c r="F9017" s="29">
        <f>VLOOKUP($J9013,ASBVs!$A$2:$AP$1041,20,FALSE)</f>
        <v>66</v>
      </c>
      <c r="G9017" s="29">
        <f>VLOOKUP($J9013,ASBVs!$A$2:$AP$1041,42,FALSE)</f>
        <v>58</v>
      </c>
      <c r="H9017" s="29">
        <f>VLOOKUP($J9013,ASBVs!$A$2:$AP$1041,40,FALSE)</f>
        <v>49</v>
      </c>
      <c r="I9017" s="29">
        <f>VLOOKUP($J9013,ASBVs!$A$2:$AP$1041,22,FALSE)</f>
        <v>60</v>
      </c>
      <c r="J9017" s="29">
        <f>VLOOKUP($J9013,ASBVs!$A$2:$AP$1041,32,FALSE)</f>
        <v>56</v>
      </c>
    </row>
    <row r="9018" spans="2:10" ht="12.6" customHeight="1" x14ac:dyDescent="0.3">
      <c r="B9018" s="31" t="s">
        <v>1089</v>
      </c>
      <c r="C9018" s="27" t="s">
        <v>1090</v>
      </c>
      <c r="D9018" s="27" t="s">
        <v>1091</v>
      </c>
      <c r="E9018" s="27" t="s">
        <v>8</v>
      </c>
      <c r="F9018" s="27" t="s">
        <v>6</v>
      </c>
      <c r="G9018" s="27" t="s">
        <v>7</v>
      </c>
      <c r="H9018" s="27" t="s">
        <v>2638</v>
      </c>
      <c r="I9018" s="85" t="s">
        <v>2700</v>
      </c>
      <c r="J9018" s="86"/>
    </row>
    <row r="9019" spans="2:10" ht="12.6" customHeight="1" x14ac:dyDescent="0.3">
      <c r="B9019" s="30">
        <f>VLOOKUP($J9013,ASBVs!$A$2:$AP$1041,33,FALSE)</f>
        <v>0.04</v>
      </c>
      <c r="C9019" s="30">
        <f>VLOOKUP($J9013,ASBVs!$A$2:$AP$1041,35,FALSE)</f>
        <v>0.21</v>
      </c>
      <c r="D9019" s="30">
        <f>VLOOKUP($J9013,ASBVs!$A$2:$AP$1041,37,FALSE)</f>
        <v>0.03</v>
      </c>
      <c r="E9019" s="32">
        <f>VLOOKUP($J9013,ASBVs!$A$2:$AP$1041,29,FALSE)</f>
        <v>3.53</v>
      </c>
      <c r="F9019" s="32">
        <f>VLOOKUP($J9013,ASBVs!$A$2:$AP$1041,23,FALSE)</f>
        <v>-0.27</v>
      </c>
      <c r="G9019" s="32">
        <f>VLOOKUP($J9013,ASBVs!$A$2:$AP$1041,25,FALSE)</f>
        <v>1.4</v>
      </c>
      <c r="H9019" s="32">
        <f>VLOOKUP($J9013,ASBVs!$A$2:$AP$1041,27,FALSE)</f>
        <v>1.77</v>
      </c>
      <c r="I9019" s="86"/>
      <c r="J9019" s="86"/>
    </row>
    <row r="9020" spans="2:10" ht="12.6" customHeight="1" x14ac:dyDescent="0.3">
      <c r="B9020" s="33">
        <f>VLOOKUP($J9013,ASBVs!$A$2:$AP$1041,34,FALSE)</f>
        <v>43</v>
      </c>
      <c r="C9020" s="33">
        <f>VLOOKUP($J9013,ASBVs!$A$2:$AP$1041,36,FALSE)</f>
        <v>53</v>
      </c>
      <c r="D9020" s="33">
        <f>VLOOKUP($J9013,ASBVs!$A$2:$AP$1041,38,FALSE)</f>
        <v>37</v>
      </c>
      <c r="E9020" s="33">
        <f>VLOOKUP($J9013,ASBVs!$A$2:$AP$1041,30,FALSE)</f>
        <v>61</v>
      </c>
      <c r="F9020" s="33">
        <f>VLOOKUP($J9013,ASBVs!$A$2:$AP$1041,24,FALSE)</f>
        <v>52</v>
      </c>
      <c r="G9020" s="33">
        <f>VLOOKUP($J9013,ASBVs!$A$2:$AP$1041,26,FALSE)</f>
        <v>51</v>
      </c>
      <c r="H9020" s="33">
        <f>VLOOKUP($J9013,ASBVs!$A$2:$AP$1041,28,FALSE)</f>
        <v>54</v>
      </c>
      <c r="I9020" s="99">
        <f>VLOOKUP($J9013,ASBVs!$A$2:$AQ$1041,43,FALSE)</f>
        <v>5.04</v>
      </c>
      <c r="J9020" s="79"/>
    </row>
    <row r="9021" spans="2:10" ht="12.6" customHeight="1" x14ac:dyDescent="0.3">
      <c r="B9021" s="87" t="s">
        <v>2695</v>
      </c>
      <c r="C9021" s="88"/>
      <c r="D9021" s="89" t="s">
        <v>2699</v>
      </c>
      <c r="E9021" s="90"/>
      <c r="F9021" s="91" t="str">
        <f>VLOOKUP($J9013,ASBVs!$A$2:$F$1041,6,FALSE)</f>
        <v xml:space="preserve"> </v>
      </c>
      <c r="G9021" s="34" t="s">
        <v>2669</v>
      </c>
      <c r="H9021" s="35" t="str">
        <f>VLOOKUP($J9013,ASBVs!$A$2:$AU$1041,46,FALSE)</f>
        <v>2</v>
      </c>
      <c r="I9021" s="34" t="s">
        <v>2670</v>
      </c>
      <c r="J9021" s="35" t="str">
        <f>VLOOKUP($J9013,ASBVs!$A$2:$AU$1041,47,FALSE)</f>
        <v>1</v>
      </c>
    </row>
    <row r="9022" spans="2:10" ht="12.6" customHeight="1" x14ac:dyDescent="0.3">
      <c r="B9022" s="93">
        <f>VLOOKUP($J9013,ASBVs!$A$2:$AS$1041,45,FALSE)</f>
        <v>118.14</v>
      </c>
      <c r="C9022" s="94"/>
      <c r="D9022" s="93">
        <f>VLOOKUP($J9013,ASBVs!$A$2:$AS$1041,44,FALSE)</f>
        <v>156.4</v>
      </c>
      <c r="E9022" s="94"/>
      <c r="F9022" s="92"/>
      <c r="G9022" s="34" t="s">
        <v>2671</v>
      </c>
      <c r="H9022" s="35" t="str">
        <f>VLOOKUP($J9013,ASBVs!$A$2:$AW$1041,48,FALSE)</f>
        <v>2</v>
      </c>
      <c r="I9022" s="34" t="s">
        <v>2672</v>
      </c>
      <c r="J9022" s="35">
        <f>VLOOKUP($J9013,ASBVs!$A$2:$AW$1041,49,FALSE)</f>
        <v>4</v>
      </c>
    </row>
    <row r="9023" spans="2:10" ht="12.6" customHeight="1" x14ac:dyDescent="0.3">
      <c r="B9023" s="36" t="s">
        <v>2696</v>
      </c>
      <c r="C9023" s="95" t="str">
        <f>VLOOKUP($J9013,ASBVs!$A$2:$E$1041,5,FALSE)</f>
        <v xml:space="preserve">Pen of 4 - Fertility </v>
      </c>
      <c r="D9023" s="96"/>
      <c r="E9023" s="97" t="s">
        <v>2697</v>
      </c>
      <c r="F9023" s="98"/>
      <c r="G9023" s="74"/>
      <c r="H9023" s="75"/>
      <c r="I9023" s="37" t="s">
        <v>2698</v>
      </c>
      <c r="J9023" s="38"/>
    </row>
    <row r="9025" spans="2:10" ht="12.6" customHeight="1" x14ac:dyDescent="0.3">
      <c r="B9025" s="76" t="s">
        <v>2692</v>
      </c>
      <c r="C9025" s="77"/>
      <c r="D9025" s="20" t="str">
        <f>VLOOKUP($J9025,ASBVs!$A$2:$B$1041,2,FALSE)</f>
        <v>223979</v>
      </c>
      <c r="E9025" s="21"/>
      <c r="F9025" s="22" t="str">
        <f>VLOOKUP($J9025,ASBVs!$A$2:$J$1041,10,FALSE)</f>
        <v>Triplet</v>
      </c>
      <c r="G9025" s="78" t="str">
        <f>VLOOKUP($J9025,ASBVs!$A$2:$AX$1041,50,FALSE)</f>
        <v xml:space="preserve"> </v>
      </c>
      <c r="H9025" s="79"/>
      <c r="I9025" s="23" t="s">
        <v>2693</v>
      </c>
      <c r="J9025" s="24" t="s">
        <v>2327</v>
      </c>
    </row>
    <row r="9026" spans="2:10" ht="12.6" customHeight="1" x14ac:dyDescent="0.3">
      <c r="B9026" s="25" t="s">
        <v>2694</v>
      </c>
      <c r="C9026" s="80" t="str">
        <f>VLOOKUP($J9025,ASBVs!$A$2:$H$1041,8,FALSE)</f>
        <v>218946</v>
      </c>
      <c r="D9026" s="80"/>
      <c r="E9026" s="81"/>
      <c r="F9026" s="26" t="s">
        <v>2639</v>
      </c>
      <c r="G9026" s="82">
        <f>VLOOKUP($J9025,ASBVs!$A$2:$I$1041,9,FALSE)</f>
        <v>44708</v>
      </c>
      <c r="H9026" s="83"/>
      <c r="I9026" s="83"/>
      <c r="J9026" s="84"/>
    </row>
    <row r="9027" spans="2:10" ht="12.6" customHeight="1" x14ac:dyDescent="0.3">
      <c r="B9027" s="27" t="s">
        <v>0</v>
      </c>
      <c r="C9027" s="28" t="s">
        <v>1</v>
      </c>
      <c r="D9027" s="28" t="s">
        <v>2</v>
      </c>
      <c r="E9027" s="28" t="s">
        <v>3</v>
      </c>
      <c r="F9027" s="27" t="s">
        <v>4</v>
      </c>
      <c r="G9027" s="28" t="s">
        <v>1093</v>
      </c>
      <c r="H9027" s="28" t="s">
        <v>1092</v>
      </c>
      <c r="I9027" s="28" t="s">
        <v>5</v>
      </c>
      <c r="J9027" s="28" t="s">
        <v>2652</v>
      </c>
    </row>
    <row r="9028" spans="2:10" ht="12.6" customHeight="1" x14ac:dyDescent="0.3">
      <c r="B9028" s="29">
        <f>VLOOKUP($J9025,ASBVs!$A$2:$AP$1041,11,FALSE)</f>
        <v>0.28000000000000003</v>
      </c>
      <c r="C9028" s="29">
        <f>VLOOKUP($J9025,ASBVs!$A$2:$AP$1041,13,FALSE)</f>
        <v>7.62</v>
      </c>
      <c r="D9028" s="29">
        <f>VLOOKUP($J9025,ASBVs!$A$2:$AP$1041,15,FALSE)</f>
        <v>12.99</v>
      </c>
      <c r="E9028" s="29">
        <f>VLOOKUP($J9025,ASBVs!$A$2:$AP$1041,17,FALSE)</f>
        <v>-0.03</v>
      </c>
      <c r="F9028" s="29">
        <f>VLOOKUP($J9025,ASBVs!$A$2:$AP$1041,19,FALSE)</f>
        <v>2.68</v>
      </c>
      <c r="G9028" s="39">
        <f>VLOOKUP($J9025,ASBVs!$A$2:$AP$1041,41,FALSE)</f>
        <v>0.45</v>
      </c>
      <c r="H9028" s="39">
        <f>VLOOKUP($J9025,ASBVs!$A$2:$AP$1041,39,FALSE)</f>
        <v>0.26</v>
      </c>
      <c r="I9028" s="29">
        <f>VLOOKUP($J9025,ASBVs!$A$2:$AP$1041,21,FALSE)</f>
        <v>-0.84</v>
      </c>
      <c r="J9028" s="39">
        <f>VLOOKUP($J9025,ASBVs!$A$2:$AP$1041,31,FALSE)</f>
        <v>0.32</v>
      </c>
    </row>
    <row r="9029" spans="2:10" ht="12.6" customHeight="1" x14ac:dyDescent="0.3">
      <c r="B9029" s="29">
        <f>VLOOKUP($J9025,ASBVs!$A$2:$AP$1041,12,FALSE)</f>
        <v>66</v>
      </c>
      <c r="C9029" s="29">
        <f>VLOOKUP($J9025,ASBVs!$A$2:$AP$1041,14,FALSE)</f>
        <v>70</v>
      </c>
      <c r="D9029" s="29">
        <f>VLOOKUP($J9025,ASBVs!$A$2:$AP$1041,16,FALSE)</f>
        <v>62</v>
      </c>
      <c r="E9029" s="29">
        <f>VLOOKUP($J9025,ASBVs!$A$2:$AP$1041,18,FALSE)</f>
        <v>64</v>
      </c>
      <c r="F9029" s="29">
        <f>VLOOKUP($J9025,ASBVs!$A$2:$AP$1041,20,FALSE)</f>
        <v>64</v>
      </c>
      <c r="G9029" s="29">
        <f>VLOOKUP($J9025,ASBVs!$A$2:$AP$1041,42,FALSE)</f>
        <v>54</v>
      </c>
      <c r="H9029" s="29">
        <f>VLOOKUP($J9025,ASBVs!$A$2:$AP$1041,40,FALSE)</f>
        <v>49</v>
      </c>
      <c r="I9029" s="29">
        <f>VLOOKUP($J9025,ASBVs!$A$2:$AP$1041,22,FALSE)</f>
        <v>59</v>
      </c>
      <c r="J9029" s="29">
        <f>VLOOKUP($J9025,ASBVs!$A$2:$AP$1041,32,FALSE)</f>
        <v>52</v>
      </c>
    </row>
    <row r="9030" spans="2:10" ht="12.6" customHeight="1" x14ac:dyDescent="0.3">
      <c r="B9030" s="31" t="s">
        <v>1089</v>
      </c>
      <c r="C9030" s="27" t="s">
        <v>1090</v>
      </c>
      <c r="D9030" s="27" t="s">
        <v>1091</v>
      </c>
      <c r="E9030" s="27" t="s">
        <v>8</v>
      </c>
      <c r="F9030" s="27" t="s">
        <v>6</v>
      </c>
      <c r="G9030" s="27" t="s">
        <v>7</v>
      </c>
      <c r="H9030" s="27" t="s">
        <v>2638</v>
      </c>
      <c r="I9030" s="85" t="s">
        <v>2700</v>
      </c>
      <c r="J9030" s="86"/>
    </row>
    <row r="9031" spans="2:10" ht="12.6" customHeight="1" x14ac:dyDescent="0.3">
      <c r="B9031" s="30">
        <f>VLOOKUP($J9025,ASBVs!$A$2:$AP$1041,33,FALSE)</f>
        <v>0.04</v>
      </c>
      <c r="C9031" s="30">
        <f>VLOOKUP($J9025,ASBVs!$A$2:$AP$1041,35,FALSE)</f>
        <v>0.21</v>
      </c>
      <c r="D9031" s="30">
        <f>VLOOKUP($J9025,ASBVs!$A$2:$AP$1041,37,FALSE)</f>
        <v>0.02</v>
      </c>
      <c r="E9031" s="32">
        <f>VLOOKUP($J9025,ASBVs!$A$2:$AP$1041,29,FALSE)</f>
        <v>5.0599999999999996</v>
      </c>
      <c r="F9031" s="32">
        <f>VLOOKUP($J9025,ASBVs!$A$2:$AP$1041,23,FALSE)</f>
        <v>-0.35</v>
      </c>
      <c r="G9031" s="32">
        <f>VLOOKUP($J9025,ASBVs!$A$2:$AP$1041,25,FALSE)</f>
        <v>3.97</v>
      </c>
      <c r="H9031" s="32">
        <f>VLOOKUP($J9025,ASBVs!$A$2:$AP$1041,27,FALSE)</f>
        <v>2.52</v>
      </c>
      <c r="I9031" s="86"/>
      <c r="J9031" s="86"/>
    </row>
    <row r="9032" spans="2:10" ht="12.6" customHeight="1" x14ac:dyDescent="0.3">
      <c r="B9032" s="33">
        <f>VLOOKUP($J9025,ASBVs!$A$2:$AP$1041,34,FALSE)</f>
        <v>43</v>
      </c>
      <c r="C9032" s="33">
        <f>VLOOKUP($J9025,ASBVs!$A$2:$AP$1041,36,FALSE)</f>
        <v>52</v>
      </c>
      <c r="D9032" s="33">
        <f>VLOOKUP($J9025,ASBVs!$A$2:$AP$1041,38,FALSE)</f>
        <v>36</v>
      </c>
      <c r="E9032" s="33">
        <f>VLOOKUP($J9025,ASBVs!$A$2:$AP$1041,30,FALSE)</f>
        <v>59</v>
      </c>
      <c r="F9032" s="33">
        <f>VLOOKUP($J9025,ASBVs!$A$2:$AP$1041,24,FALSE)</f>
        <v>50</v>
      </c>
      <c r="G9032" s="33">
        <f>VLOOKUP($J9025,ASBVs!$A$2:$AP$1041,26,FALSE)</f>
        <v>49</v>
      </c>
      <c r="H9032" s="33">
        <f>VLOOKUP($J9025,ASBVs!$A$2:$AP$1041,28,FALSE)</f>
        <v>52</v>
      </c>
      <c r="I9032" s="99">
        <f>VLOOKUP($J9025,ASBVs!$A$2:$AQ$1041,43,FALSE)</f>
        <v>6.78</v>
      </c>
      <c r="J9032" s="79"/>
    </row>
    <row r="9033" spans="2:10" ht="12.6" customHeight="1" x14ac:dyDescent="0.3">
      <c r="B9033" s="87" t="s">
        <v>2695</v>
      </c>
      <c r="C9033" s="88"/>
      <c r="D9033" s="89" t="s">
        <v>2699</v>
      </c>
      <c r="E9033" s="90"/>
      <c r="F9033" s="91" t="str">
        <f>VLOOKUP($J9025,ASBVs!$A$2:$F$1041,6,FALSE)</f>
        <v xml:space="preserve"> </v>
      </c>
      <c r="G9033" s="34" t="s">
        <v>2669</v>
      </c>
      <c r="H9033" s="35" t="str">
        <f>VLOOKUP($J9025,ASBVs!$A$2:$AU$1041,46,FALSE)</f>
        <v>2</v>
      </c>
      <c r="I9033" s="34" t="s">
        <v>2670</v>
      </c>
      <c r="J9033" s="35" t="str">
        <f>VLOOKUP($J9025,ASBVs!$A$2:$AU$1041,47,FALSE)</f>
        <v>1</v>
      </c>
    </row>
    <row r="9034" spans="2:10" ht="12.6" customHeight="1" x14ac:dyDescent="0.3">
      <c r="B9034" s="93">
        <f>VLOOKUP($J9025,ASBVs!$A$2:$AS$1041,45,FALSE)</f>
        <v>121.57</v>
      </c>
      <c r="C9034" s="94"/>
      <c r="D9034" s="93">
        <f>VLOOKUP($J9025,ASBVs!$A$2:$AS$1041,44,FALSE)</f>
        <v>166.83</v>
      </c>
      <c r="E9034" s="94"/>
      <c r="F9034" s="92"/>
      <c r="G9034" s="34" t="s">
        <v>2671</v>
      </c>
      <c r="H9034" s="35" t="str">
        <f>VLOOKUP($J9025,ASBVs!$A$2:$AW$1041,48,FALSE)</f>
        <v>1</v>
      </c>
      <c r="I9034" s="34" t="s">
        <v>2672</v>
      </c>
      <c r="J9034" s="35">
        <f>VLOOKUP($J9025,ASBVs!$A$2:$AW$1041,49,FALSE)</f>
        <v>2</v>
      </c>
    </row>
    <row r="9035" spans="2:10" ht="12.6" customHeight="1" x14ac:dyDescent="0.3">
      <c r="B9035" s="36" t="s">
        <v>2696</v>
      </c>
      <c r="C9035" s="95" t="str">
        <f>VLOOKUP($J9025,ASBVs!$A$2:$E$1041,5,FALSE)</f>
        <v xml:space="preserve">Pen of 4 - Fertility </v>
      </c>
      <c r="D9035" s="96"/>
      <c r="E9035" s="97" t="s">
        <v>2697</v>
      </c>
      <c r="F9035" s="98"/>
      <c r="G9035" s="74"/>
      <c r="H9035" s="75"/>
      <c r="I9035" s="37" t="s">
        <v>2698</v>
      </c>
      <c r="J9035" s="38"/>
    </row>
    <row r="9037" spans="2:10" ht="12.6" customHeight="1" x14ac:dyDescent="0.3">
      <c r="B9037" s="76" t="s">
        <v>2692</v>
      </c>
      <c r="C9037" s="77"/>
      <c r="D9037" s="20" t="str">
        <f>VLOOKUP($J9037,ASBVs!$A$2:$B$1041,2,FALSE)</f>
        <v>224758</v>
      </c>
      <c r="E9037" s="21"/>
      <c r="F9037" s="22" t="str">
        <f>VLOOKUP($J9037,ASBVs!$A$2:$J$1041,10,FALSE)</f>
        <v>Twin</v>
      </c>
      <c r="G9037" s="78" t="str">
        <f>VLOOKUP($J9037,ASBVs!$A$2:$AX$1041,50,FALSE)</f>
        <v xml:space="preserve"> </v>
      </c>
      <c r="H9037" s="79"/>
      <c r="I9037" s="23" t="s">
        <v>2693</v>
      </c>
      <c r="J9037" s="24" t="s">
        <v>2328</v>
      </c>
    </row>
    <row r="9038" spans="2:10" ht="12.6" customHeight="1" x14ac:dyDescent="0.3">
      <c r="B9038" s="25" t="s">
        <v>2694</v>
      </c>
      <c r="C9038" s="80" t="str">
        <f>VLOOKUP($J9037,ASBVs!$A$2:$H$1041,8,FALSE)</f>
        <v>193431</v>
      </c>
      <c r="D9038" s="80"/>
      <c r="E9038" s="81"/>
      <c r="F9038" s="26" t="s">
        <v>2639</v>
      </c>
      <c r="G9038" s="82">
        <f>VLOOKUP($J9037,ASBVs!$A$2:$I$1041,9,FALSE)</f>
        <v>44711</v>
      </c>
      <c r="H9038" s="83"/>
      <c r="I9038" s="83"/>
      <c r="J9038" s="84"/>
    </row>
    <row r="9039" spans="2:10" ht="12.6" customHeight="1" x14ac:dyDescent="0.3">
      <c r="B9039" s="27" t="s">
        <v>0</v>
      </c>
      <c r="C9039" s="28" t="s">
        <v>1</v>
      </c>
      <c r="D9039" s="28" t="s">
        <v>2</v>
      </c>
      <c r="E9039" s="28" t="s">
        <v>3</v>
      </c>
      <c r="F9039" s="27" t="s">
        <v>4</v>
      </c>
      <c r="G9039" s="28" t="s">
        <v>1093</v>
      </c>
      <c r="H9039" s="28" t="s">
        <v>1092</v>
      </c>
      <c r="I9039" s="28" t="s">
        <v>5</v>
      </c>
      <c r="J9039" s="28" t="s">
        <v>2652</v>
      </c>
    </row>
    <row r="9040" spans="2:10" ht="12.6" customHeight="1" x14ac:dyDescent="0.3">
      <c r="B9040" s="29">
        <f>VLOOKUP($J9037,ASBVs!$A$2:$AP$1041,11,FALSE)</f>
        <v>0.35</v>
      </c>
      <c r="C9040" s="29">
        <f>VLOOKUP($J9037,ASBVs!$A$2:$AP$1041,13,FALSE)</f>
        <v>6.87</v>
      </c>
      <c r="D9040" s="29">
        <f>VLOOKUP($J9037,ASBVs!$A$2:$AP$1041,15,FALSE)</f>
        <v>11.65</v>
      </c>
      <c r="E9040" s="29">
        <f>VLOOKUP($J9037,ASBVs!$A$2:$AP$1041,17,FALSE)</f>
        <v>0.47</v>
      </c>
      <c r="F9040" s="29">
        <f>VLOOKUP($J9037,ASBVs!$A$2:$AP$1041,19,FALSE)</f>
        <v>3.22</v>
      </c>
      <c r="G9040" s="39">
        <f>VLOOKUP($J9037,ASBVs!$A$2:$AP$1041,41,FALSE)</f>
        <v>0.41</v>
      </c>
      <c r="H9040" s="39">
        <f>VLOOKUP($J9037,ASBVs!$A$2:$AP$1041,39,FALSE)</f>
        <v>0.26</v>
      </c>
      <c r="I9040" s="29">
        <f>VLOOKUP($J9037,ASBVs!$A$2:$AP$1041,21,FALSE)</f>
        <v>0.4</v>
      </c>
      <c r="J9040" s="39">
        <f>VLOOKUP($J9037,ASBVs!$A$2:$AP$1041,31,FALSE)</f>
        <v>0.28000000000000003</v>
      </c>
    </row>
    <row r="9041" spans="2:10" ht="12.6" customHeight="1" x14ac:dyDescent="0.3">
      <c r="B9041" s="29">
        <f>VLOOKUP($J9037,ASBVs!$A$2:$AP$1041,12,FALSE)</f>
        <v>68</v>
      </c>
      <c r="C9041" s="29">
        <f>VLOOKUP($J9037,ASBVs!$A$2:$AP$1041,14,FALSE)</f>
        <v>71</v>
      </c>
      <c r="D9041" s="29">
        <f>VLOOKUP($J9037,ASBVs!$A$2:$AP$1041,16,FALSE)</f>
        <v>64</v>
      </c>
      <c r="E9041" s="29">
        <f>VLOOKUP($J9037,ASBVs!$A$2:$AP$1041,18,FALSE)</f>
        <v>68</v>
      </c>
      <c r="F9041" s="29">
        <f>VLOOKUP($J9037,ASBVs!$A$2:$AP$1041,20,FALSE)</f>
        <v>68</v>
      </c>
      <c r="G9041" s="29">
        <f>VLOOKUP($J9037,ASBVs!$A$2:$AP$1041,42,FALSE)</f>
        <v>60</v>
      </c>
      <c r="H9041" s="29">
        <f>VLOOKUP($J9037,ASBVs!$A$2:$AP$1041,40,FALSE)</f>
        <v>52</v>
      </c>
      <c r="I9041" s="29">
        <f>VLOOKUP($J9037,ASBVs!$A$2:$AP$1041,22,FALSE)</f>
        <v>64</v>
      </c>
      <c r="J9041" s="29">
        <f>VLOOKUP($J9037,ASBVs!$A$2:$AP$1041,32,FALSE)</f>
        <v>58</v>
      </c>
    </row>
    <row r="9042" spans="2:10" ht="12.6" customHeight="1" x14ac:dyDescent="0.3">
      <c r="B9042" s="31" t="s">
        <v>1089</v>
      </c>
      <c r="C9042" s="27" t="s">
        <v>1090</v>
      </c>
      <c r="D9042" s="27" t="s">
        <v>1091</v>
      </c>
      <c r="E9042" s="27" t="s">
        <v>8</v>
      </c>
      <c r="F9042" s="27" t="s">
        <v>6</v>
      </c>
      <c r="G9042" s="27" t="s">
        <v>7</v>
      </c>
      <c r="H9042" s="27" t="s">
        <v>2638</v>
      </c>
      <c r="I9042" s="85" t="s">
        <v>2700</v>
      </c>
      <c r="J9042" s="86"/>
    </row>
    <row r="9043" spans="2:10" ht="12.6" customHeight="1" x14ac:dyDescent="0.3">
      <c r="B9043" s="30">
        <f>VLOOKUP($J9037,ASBVs!$A$2:$AP$1041,33,FALSE)</f>
        <v>0.05</v>
      </c>
      <c r="C9043" s="30">
        <f>VLOOKUP($J9037,ASBVs!$A$2:$AP$1041,35,FALSE)</f>
        <v>0.18</v>
      </c>
      <c r="D9043" s="30">
        <f>VLOOKUP($J9037,ASBVs!$A$2:$AP$1041,37,FALSE)</f>
        <v>0.03</v>
      </c>
      <c r="E9043" s="32">
        <f>VLOOKUP($J9037,ASBVs!$A$2:$AP$1041,29,FALSE)</f>
        <v>4.54</v>
      </c>
      <c r="F9043" s="32">
        <f>VLOOKUP($J9037,ASBVs!$A$2:$AP$1041,23,FALSE)</f>
        <v>-0.32</v>
      </c>
      <c r="G9043" s="32">
        <f>VLOOKUP($J9037,ASBVs!$A$2:$AP$1041,25,FALSE)</f>
        <v>2.31</v>
      </c>
      <c r="H9043" s="32">
        <f>VLOOKUP($J9037,ASBVs!$A$2:$AP$1041,27,FALSE)</f>
        <v>2.57</v>
      </c>
      <c r="I9043" s="86"/>
      <c r="J9043" s="86"/>
    </row>
    <row r="9044" spans="2:10" ht="12.6" customHeight="1" x14ac:dyDescent="0.3">
      <c r="B9044" s="33">
        <f>VLOOKUP($J9037,ASBVs!$A$2:$AP$1041,34,FALSE)</f>
        <v>48</v>
      </c>
      <c r="C9044" s="33">
        <f>VLOOKUP($J9037,ASBVs!$A$2:$AP$1041,36,FALSE)</f>
        <v>55</v>
      </c>
      <c r="D9044" s="33">
        <f>VLOOKUP($J9037,ASBVs!$A$2:$AP$1041,38,FALSE)</f>
        <v>41</v>
      </c>
      <c r="E9044" s="33">
        <f>VLOOKUP($J9037,ASBVs!$A$2:$AP$1041,30,FALSE)</f>
        <v>63</v>
      </c>
      <c r="F9044" s="33">
        <f>VLOOKUP($J9037,ASBVs!$A$2:$AP$1041,24,FALSE)</f>
        <v>53</v>
      </c>
      <c r="G9044" s="33">
        <f>VLOOKUP($J9037,ASBVs!$A$2:$AP$1041,26,FALSE)</f>
        <v>52</v>
      </c>
      <c r="H9044" s="33">
        <f>VLOOKUP($J9037,ASBVs!$A$2:$AP$1041,28,FALSE)</f>
        <v>56</v>
      </c>
      <c r="I9044" s="99">
        <f>VLOOKUP($J9037,ASBVs!$A$2:$AQ$1041,43,FALSE)</f>
        <v>7.2700000000000005</v>
      </c>
      <c r="J9044" s="79"/>
    </row>
    <row r="9045" spans="2:10" ht="12.6" customHeight="1" x14ac:dyDescent="0.3">
      <c r="B9045" s="87" t="s">
        <v>2695</v>
      </c>
      <c r="C9045" s="88"/>
      <c r="D9045" s="89" t="s">
        <v>2699</v>
      </c>
      <c r="E9045" s="90"/>
      <c r="F9045" s="91" t="str">
        <f>VLOOKUP($J9037,ASBVs!$A$2:$F$1041,6,FALSE)</f>
        <v xml:space="preserve"> </v>
      </c>
      <c r="G9045" s="34" t="s">
        <v>2669</v>
      </c>
      <c r="H9045" s="35" t="str">
        <f>VLOOKUP($J9037,ASBVs!$A$2:$AU$1041,46,FALSE)</f>
        <v>2</v>
      </c>
      <c r="I9045" s="34" t="s">
        <v>2670</v>
      </c>
      <c r="J9045" s="35" t="str">
        <f>VLOOKUP($J9037,ASBVs!$A$2:$AU$1041,47,FALSE)</f>
        <v>2</v>
      </c>
    </row>
    <row r="9046" spans="2:10" ht="12.6" customHeight="1" x14ac:dyDescent="0.3">
      <c r="B9046" s="93">
        <f>VLOOKUP($J9037,ASBVs!$A$2:$AS$1041,45,FALSE)</f>
        <v>123.45</v>
      </c>
      <c r="C9046" s="94"/>
      <c r="D9046" s="93">
        <f>VLOOKUP($J9037,ASBVs!$A$2:$AS$1041,44,FALSE)</f>
        <v>165.84</v>
      </c>
      <c r="E9046" s="94"/>
      <c r="F9046" s="92"/>
      <c r="G9046" s="34" t="s">
        <v>2671</v>
      </c>
      <c r="H9046" s="35" t="str">
        <f>VLOOKUP($J9037,ASBVs!$A$2:$AW$1041,48,FALSE)</f>
        <v>1</v>
      </c>
      <c r="I9046" s="34" t="s">
        <v>2672</v>
      </c>
      <c r="J9046" s="35">
        <f>VLOOKUP($J9037,ASBVs!$A$2:$AW$1041,49,FALSE)</f>
        <v>3</v>
      </c>
    </row>
    <row r="9047" spans="2:10" ht="12.6" customHeight="1" x14ac:dyDescent="0.3">
      <c r="B9047" s="36" t="s">
        <v>2696</v>
      </c>
      <c r="C9047" s="95" t="str">
        <f>VLOOKUP($J9037,ASBVs!$A$2:$E$1041,5,FALSE)</f>
        <v xml:space="preserve">Pen of 4 - Fertility </v>
      </c>
      <c r="D9047" s="96"/>
      <c r="E9047" s="97" t="s">
        <v>2697</v>
      </c>
      <c r="F9047" s="98"/>
      <c r="G9047" s="74"/>
      <c r="H9047" s="75"/>
      <c r="I9047" s="37" t="s">
        <v>2698</v>
      </c>
      <c r="J9047" s="38"/>
    </row>
    <row r="9049" spans="2:10" ht="12.6" customHeight="1" x14ac:dyDescent="0.3">
      <c r="B9049" s="76" t="s">
        <v>2692</v>
      </c>
      <c r="C9049" s="77"/>
      <c r="D9049" s="20" t="str">
        <f>VLOOKUP($J9049,ASBVs!$A$2:$B$1041,2,FALSE)</f>
        <v>223885</v>
      </c>
      <c r="E9049" s="21"/>
      <c r="F9049" s="22" t="str">
        <f>VLOOKUP($J9049,ASBVs!$A$2:$J$1041,10,FALSE)</f>
        <v>Twin</v>
      </c>
      <c r="G9049" s="78" t="str">
        <f>VLOOKUP($J9049,ASBVs!$A$2:$AX$1041,50,FALSE)</f>
        <v xml:space="preserve"> </v>
      </c>
      <c r="H9049" s="79"/>
      <c r="I9049" s="23" t="s">
        <v>2693</v>
      </c>
      <c r="J9049" s="24" t="s">
        <v>2329</v>
      </c>
    </row>
    <row r="9050" spans="2:10" ht="12.6" customHeight="1" x14ac:dyDescent="0.3">
      <c r="B9050" s="25" t="s">
        <v>2694</v>
      </c>
      <c r="C9050" s="80" t="str">
        <f>VLOOKUP($J9049,ASBVs!$A$2:$H$1041,8,FALSE)</f>
        <v>218861</v>
      </c>
      <c r="D9050" s="80"/>
      <c r="E9050" s="81"/>
      <c r="F9050" s="26" t="s">
        <v>2639</v>
      </c>
      <c r="G9050" s="82">
        <f>VLOOKUP($J9049,ASBVs!$A$2:$I$1041,9,FALSE)</f>
        <v>44704</v>
      </c>
      <c r="H9050" s="83"/>
      <c r="I9050" s="83"/>
      <c r="J9050" s="84"/>
    </row>
    <row r="9051" spans="2:10" ht="12.6" customHeight="1" x14ac:dyDescent="0.3">
      <c r="B9051" s="27" t="s">
        <v>0</v>
      </c>
      <c r="C9051" s="28" t="s">
        <v>1</v>
      </c>
      <c r="D9051" s="28" t="s">
        <v>2</v>
      </c>
      <c r="E9051" s="28" t="s">
        <v>3</v>
      </c>
      <c r="F9051" s="27" t="s">
        <v>4</v>
      </c>
      <c r="G9051" s="28" t="s">
        <v>1093</v>
      </c>
      <c r="H9051" s="28" t="s">
        <v>1092</v>
      </c>
      <c r="I9051" s="28" t="s">
        <v>5</v>
      </c>
      <c r="J9051" s="28" t="s">
        <v>2652</v>
      </c>
    </row>
    <row r="9052" spans="2:10" ht="12.6" customHeight="1" x14ac:dyDescent="0.3">
      <c r="B9052" s="29">
        <f>VLOOKUP($J9049,ASBVs!$A$2:$AP$1041,11,FALSE)</f>
        <v>0.53</v>
      </c>
      <c r="C9052" s="29">
        <f>VLOOKUP($J9049,ASBVs!$A$2:$AP$1041,13,FALSE)</f>
        <v>8.99</v>
      </c>
      <c r="D9052" s="29">
        <f>VLOOKUP($J9049,ASBVs!$A$2:$AP$1041,15,FALSE)</f>
        <v>13.76</v>
      </c>
      <c r="E9052" s="29">
        <f>VLOOKUP($J9049,ASBVs!$A$2:$AP$1041,17,FALSE)</f>
        <v>0.82</v>
      </c>
      <c r="F9052" s="29">
        <f>VLOOKUP($J9049,ASBVs!$A$2:$AP$1041,19,FALSE)</f>
        <v>2.19</v>
      </c>
      <c r="G9052" s="39">
        <f>VLOOKUP($J9049,ASBVs!$A$2:$AP$1041,41,FALSE)</f>
        <v>0.34</v>
      </c>
      <c r="H9052" s="39">
        <f>VLOOKUP($J9049,ASBVs!$A$2:$AP$1041,39,FALSE)</f>
        <v>0.26</v>
      </c>
      <c r="I9052" s="29">
        <f>VLOOKUP($J9049,ASBVs!$A$2:$AP$1041,21,FALSE)</f>
        <v>0.35</v>
      </c>
      <c r="J9052" s="39">
        <f>VLOOKUP($J9049,ASBVs!$A$2:$AP$1041,31,FALSE)</f>
        <v>0.23</v>
      </c>
    </row>
    <row r="9053" spans="2:10" ht="12.6" customHeight="1" x14ac:dyDescent="0.3">
      <c r="B9053" s="29">
        <f>VLOOKUP($J9049,ASBVs!$A$2:$AP$1041,12,FALSE)</f>
        <v>65</v>
      </c>
      <c r="C9053" s="29">
        <f>VLOOKUP($J9049,ASBVs!$A$2:$AP$1041,14,FALSE)</f>
        <v>70</v>
      </c>
      <c r="D9053" s="29">
        <f>VLOOKUP($J9049,ASBVs!$A$2:$AP$1041,16,FALSE)</f>
        <v>62</v>
      </c>
      <c r="E9053" s="29">
        <f>VLOOKUP($J9049,ASBVs!$A$2:$AP$1041,18,FALSE)</f>
        <v>64</v>
      </c>
      <c r="F9053" s="29">
        <f>VLOOKUP($J9049,ASBVs!$A$2:$AP$1041,20,FALSE)</f>
        <v>64</v>
      </c>
      <c r="G9053" s="29">
        <f>VLOOKUP($J9049,ASBVs!$A$2:$AP$1041,42,FALSE)</f>
        <v>55</v>
      </c>
      <c r="H9053" s="29">
        <f>VLOOKUP($J9049,ASBVs!$A$2:$AP$1041,40,FALSE)</f>
        <v>51</v>
      </c>
      <c r="I9053" s="29">
        <f>VLOOKUP($J9049,ASBVs!$A$2:$AP$1041,22,FALSE)</f>
        <v>58</v>
      </c>
      <c r="J9053" s="29">
        <f>VLOOKUP($J9049,ASBVs!$A$2:$AP$1041,32,FALSE)</f>
        <v>53</v>
      </c>
    </row>
    <row r="9054" spans="2:10" ht="12.6" customHeight="1" x14ac:dyDescent="0.3">
      <c r="B9054" s="31" t="s">
        <v>1089</v>
      </c>
      <c r="C9054" s="27" t="s">
        <v>1090</v>
      </c>
      <c r="D9054" s="27" t="s">
        <v>1091</v>
      </c>
      <c r="E9054" s="27" t="s">
        <v>8</v>
      </c>
      <c r="F9054" s="27" t="s">
        <v>6</v>
      </c>
      <c r="G9054" s="27" t="s">
        <v>7</v>
      </c>
      <c r="H9054" s="27" t="s">
        <v>2638</v>
      </c>
      <c r="I9054" s="85" t="s">
        <v>2700</v>
      </c>
      <c r="J9054" s="86"/>
    </row>
    <row r="9055" spans="2:10" ht="12.6" customHeight="1" x14ac:dyDescent="0.3">
      <c r="B9055" s="30">
        <f>VLOOKUP($J9049,ASBVs!$A$2:$AP$1041,33,FALSE)</f>
        <v>0.05</v>
      </c>
      <c r="C9055" s="30">
        <f>VLOOKUP($J9049,ASBVs!$A$2:$AP$1041,35,FALSE)</f>
        <v>0.23</v>
      </c>
      <c r="D9055" s="30">
        <f>VLOOKUP($J9049,ASBVs!$A$2:$AP$1041,37,FALSE)</f>
        <v>1E-3</v>
      </c>
      <c r="E9055" s="32">
        <f>VLOOKUP($J9049,ASBVs!$A$2:$AP$1041,29,FALSE)</f>
        <v>4.51</v>
      </c>
      <c r="F9055" s="32">
        <f>VLOOKUP($J9049,ASBVs!$A$2:$AP$1041,23,FALSE)</f>
        <v>-0.65</v>
      </c>
      <c r="G9055" s="32">
        <f>VLOOKUP($J9049,ASBVs!$A$2:$AP$1041,25,FALSE)</f>
        <v>6.46</v>
      </c>
      <c r="H9055" s="32">
        <f>VLOOKUP($J9049,ASBVs!$A$2:$AP$1041,27,FALSE)</f>
        <v>2.0499999999999998</v>
      </c>
      <c r="I9055" s="86"/>
      <c r="J9055" s="86"/>
    </row>
    <row r="9056" spans="2:10" ht="12.6" customHeight="1" x14ac:dyDescent="0.3">
      <c r="B9056" s="33">
        <f>VLOOKUP($J9049,ASBVs!$A$2:$AP$1041,34,FALSE)</f>
        <v>45</v>
      </c>
      <c r="C9056" s="33">
        <f>VLOOKUP($J9049,ASBVs!$A$2:$AP$1041,36,FALSE)</f>
        <v>54</v>
      </c>
      <c r="D9056" s="33">
        <f>VLOOKUP($J9049,ASBVs!$A$2:$AP$1041,38,FALSE)</f>
        <v>40</v>
      </c>
      <c r="E9056" s="33">
        <f>VLOOKUP($J9049,ASBVs!$A$2:$AP$1041,30,FALSE)</f>
        <v>59</v>
      </c>
      <c r="F9056" s="33">
        <f>VLOOKUP($J9049,ASBVs!$A$2:$AP$1041,24,FALSE)</f>
        <v>50</v>
      </c>
      <c r="G9056" s="33">
        <f>VLOOKUP($J9049,ASBVs!$A$2:$AP$1041,26,FALSE)</f>
        <v>50</v>
      </c>
      <c r="H9056" s="33">
        <f>VLOOKUP($J9049,ASBVs!$A$2:$AP$1041,28,FALSE)</f>
        <v>53</v>
      </c>
      <c r="I9056" s="99">
        <f>VLOOKUP($J9049,ASBVs!$A$2:$AQ$1041,43,FALSE)</f>
        <v>9.34</v>
      </c>
      <c r="J9056" s="79"/>
    </row>
    <row r="9057" spans="2:10" ht="12.6" customHeight="1" x14ac:dyDescent="0.3">
      <c r="B9057" s="87" t="s">
        <v>2695</v>
      </c>
      <c r="C9057" s="88"/>
      <c r="D9057" s="89" t="s">
        <v>2699</v>
      </c>
      <c r="E9057" s="90"/>
      <c r="F9057" s="91" t="str">
        <f>VLOOKUP($J9049,ASBVs!$A$2:$F$1041,6,FALSE)</f>
        <v xml:space="preserve"> </v>
      </c>
      <c r="G9057" s="34" t="s">
        <v>2669</v>
      </c>
      <c r="H9057" s="35" t="str">
        <f>VLOOKUP($J9049,ASBVs!$A$2:$AU$1041,46,FALSE)</f>
        <v>2</v>
      </c>
      <c r="I9057" s="34" t="s">
        <v>2670</v>
      </c>
      <c r="J9057" s="35" t="str">
        <f>VLOOKUP($J9049,ASBVs!$A$2:$AU$1041,47,FALSE)</f>
        <v>1</v>
      </c>
    </row>
    <row r="9058" spans="2:10" ht="12.6" customHeight="1" x14ac:dyDescent="0.3">
      <c r="B9058" s="93">
        <f>VLOOKUP($J9049,ASBVs!$A$2:$AS$1041,45,FALSE)</f>
        <v>121.9</v>
      </c>
      <c r="C9058" s="94"/>
      <c r="D9058" s="93">
        <f>VLOOKUP($J9049,ASBVs!$A$2:$AS$1041,44,FALSE)</f>
        <v>163.93</v>
      </c>
      <c r="E9058" s="94"/>
      <c r="F9058" s="92"/>
      <c r="G9058" s="34" t="s">
        <v>2671</v>
      </c>
      <c r="H9058" s="35" t="str">
        <f>VLOOKUP($J9049,ASBVs!$A$2:$AW$1041,48,FALSE)</f>
        <v>2</v>
      </c>
      <c r="I9058" s="34" t="s">
        <v>2672</v>
      </c>
      <c r="J9058" s="35">
        <f>VLOOKUP($J9049,ASBVs!$A$2:$AW$1041,49,FALSE)</f>
        <v>2</v>
      </c>
    </row>
    <row r="9059" spans="2:10" ht="12.6" customHeight="1" x14ac:dyDescent="0.3">
      <c r="B9059" s="36" t="s">
        <v>2696</v>
      </c>
      <c r="C9059" s="95" t="str">
        <f>VLOOKUP($J9049,ASBVs!$A$2:$E$1041,5,FALSE)</f>
        <v xml:space="preserve">Pen of 4 - Fertility </v>
      </c>
      <c r="D9059" s="96"/>
      <c r="E9059" s="97" t="s">
        <v>2697</v>
      </c>
      <c r="F9059" s="98"/>
      <c r="G9059" s="74"/>
      <c r="H9059" s="75"/>
      <c r="I9059" s="37" t="s">
        <v>2698</v>
      </c>
      <c r="J9059" s="38"/>
    </row>
    <row r="9061" spans="2:10" ht="12.6" customHeight="1" x14ac:dyDescent="0.3">
      <c r="B9061" s="76" t="s">
        <v>2692</v>
      </c>
      <c r="C9061" s="77"/>
      <c r="D9061" s="20" t="str">
        <f>VLOOKUP($J9061,ASBVs!$A$2:$B$1041,2,FALSE)</f>
        <v>224581</v>
      </c>
      <c r="E9061" s="21"/>
      <c r="F9061" s="22" t="str">
        <f>VLOOKUP($J9061,ASBVs!$A$2:$J$1041,10,FALSE)</f>
        <v>Twin</v>
      </c>
      <c r="G9061" s="78" t="str">
        <f>VLOOKUP($J9061,ASBVs!$A$2:$AX$1041,50,FALSE)</f>
        <v xml:space="preserve"> </v>
      </c>
      <c r="H9061" s="79"/>
      <c r="I9061" s="23" t="s">
        <v>2693</v>
      </c>
      <c r="J9061" s="24" t="s">
        <v>2330</v>
      </c>
    </row>
    <row r="9062" spans="2:10" ht="12.6" customHeight="1" x14ac:dyDescent="0.3">
      <c r="B9062" s="25" t="s">
        <v>2694</v>
      </c>
      <c r="C9062" s="80" t="str">
        <f>VLOOKUP($J9061,ASBVs!$A$2:$H$1041,8,FALSE)</f>
        <v>214314</v>
      </c>
      <c r="D9062" s="80"/>
      <c r="E9062" s="81"/>
      <c r="F9062" s="26" t="s">
        <v>2639</v>
      </c>
      <c r="G9062" s="82">
        <f>VLOOKUP($J9061,ASBVs!$A$2:$I$1041,9,FALSE)</f>
        <v>44710</v>
      </c>
      <c r="H9062" s="83"/>
      <c r="I9062" s="83"/>
      <c r="J9062" s="84"/>
    </row>
    <row r="9063" spans="2:10" ht="12.6" customHeight="1" x14ac:dyDescent="0.3">
      <c r="B9063" s="27" t="s">
        <v>0</v>
      </c>
      <c r="C9063" s="28" t="s">
        <v>1</v>
      </c>
      <c r="D9063" s="28" t="s">
        <v>2</v>
      </c>
      <c r="E9063" s="28" t="s">
        <v>3</v>
      </c>
      <c r="F9063" s="27" t="s">
        <v>4</v>
      </c>
      <c r="G9063" s="28" t="s">
        <v>1093</v>
      </c>
      <c r="H9063" s="28" t="s">
        <v>1092</v>
      </c>
      <c r="I9063" s="28" t="s">
        <v>5</v>
      </c>
      <c r="J9063" s="28" t="s">
        <v>2652</v>
      </c>
    </row>
    <row r="9064" spans="2:10" ht="12.6" customHeight="1" x14ac:dyDescent="0.3">
      <c r="B9064" s="29">
        <f>VLOOKUP($J9061,ASBVs!$A$2:$AP$1041,11,FALSE)</f>
        <v>0.39</v>
      </c>
      <c r="C9064" s="29">
        <f>VLOOKUP($J9061,ASBVs!$A$2:$AP$1041,13,FALSE)</f>
        <v>6.75</v>
      </c>
      <c r="D9064" s="29">
        <f>VLOOKUP($J9061,ASBVs!$A$2:$AP$1041,15,FALSE)</f>
        <v>13.68</v>
      </c>
      <c r="E9064" s="29">
        <f>VLOOKUP($J9061,ASBVs!$A$2:$AP$1041,17,FALSE)</f>
        <v>0.66</v>
      </c>
      <c r="F9064" s="29">
        <f>VLOOKUP($J9061,ASBVs!$A$2:$AP$1041,19,FALSE)</f>
        <v>2.1800000000000002</v>
      </c>
      <c r="G9064" s="39">
        <f>VLOOKUP($J9061,ASBVs!$A$2:$AP$1041,41,FALSE)</f>
        <v>0.32</v>
      </c>
      <c r="H9064" s="39">
        <f>VLOOKUP($J9061,ASBVs!$A$2:$AP$1041,39,FALSE)</f>
        <v>0.25</v>
      </c>
      <c r="I9064" s="29">
        <f>VLOOKUP($J9061,ASBVs!$A$2:$AP$1041,21,FALSE)</f>
        <v>1.29</v>
      </c>
      <c r="J9064" s="39">
        <f>VLOOKUP($J9061,ASBVs!$A$2:$AP$1041,31,FALSE)</f>
        <v>0.24</v>
      </c>
    </row>
    <row r="9065" spans="2:10" ht="12.6" customHeight="1" x14ac:dyDescent="0.3">
      <c r="B9065" s="29">
        <f>VLOOKUP($J9061,ASBVs!$A$2:$AP$1041,12,FALSE)</f>
        <v>63</v>
      </c>
      <c r="C9065" s="29">
        <f>VLOOKUP($J9061,ASBVs!$A$2:$AP$1041,14,FALSE)</f>
        <v>69</v>
      </c>
      <c r="D9065" s="29">
        <f>VLOOKUP($J9061,ASBVs!$A$2:$AP$1041,16,FALSE)</f>
        <v>56</v>
      </c>
      <c r="E9065" s="29">
        <f>VLOOKUP($J9061,ASBVs!$A$2:$AP$1041,18,FALSE)</f>
        <v>62</v>
      </c>
      <c r="F9065" s="29">
        <f>VLOOKUP($J9061,ASBVs!$A$2:$AP$1041,20,FALSE)</f>
        <v>63</v>
      </c>
      <c r="G9065" s="29">
        <f>VLOOKUP($J9061,ASBVs!$A$2:$AP$1041,42,FALSE)</f>
        <v>45</v>
      </c>
      <c r="H9065" s="29">
        <f>VLOOKUP($J9061,ASBVs!$A$2:$AP$1041,40,FALSE)</f>
        <v>39</v>
      </c>
      <c r="I9065" s="29">
        <f>VLOOKUP($J9061,ASBVs!$A$2:$AP$1041,22,FALSE)</f>
        <v>50</v>
      </c>
      <c r="J9065" s="29">
        <f>VLOOKUP($J9061,ASBVs!$A$2:$AP$1041,32,FALSE)</f>
        <v>44</v>
      </c>
    </row>
    <row r="9066" spans="2:10" ht="12.6" customHeight="1" x14ac:dyDescent="0.3">
      <c r="B9066" s="31" t="s">
        <v>1089</v>
      </c>
      <c r="C9066" s="27" t="s">
        <v>1090</v>
      </c>
      <c r="D9066" s="27" t="s">
        <v>1091</v>
      </c>
      <c r="E9066" s="27" t="s">
        <v>8</v>
      </c>
      <c r="F9066" s="27" t="s">
        <v>6</v>
      </c>
      <c r="G9066" s="27" t="s">
        <v>7</v>
      </c>
      <c r="H9066" s="27" t="s">
        <v>2638</v>
      </c>
      <c r="I9066" s="85" t="s">
        <v>2700</v>
      </c>
      <c r="J9066" s="86"/>
    </row>
    <row r="9067" spans="2:10" ht="12.6" customHeight="1" x14ac:dyDescent="0.3">
      <c r="B9067" s="30">
        <f>VLOOKUP($J9061,ASBVs!$A$2:$AP$1041,33,FALSE)</f>
        <v>0.06</v>
      </c>
      <c r="C9067" s="30">
        <f>VLOOKUP($J9061,ASBVs!$A$2:$AP$1041,35,FALSE)</f>
        <v>0.19</v>
      </c>
      <c r="D9067" s="30">
        <f>VLOOKUP($J9061,ASBVs!$A$2:$AP$1041,37,FALSE)</f>
        <v>0.02</v>
      </c>
      <c r="E9067" s="32">
        <f>VLOOKUP($J9061,ASBVs!$A$2:$AP$1041,29,FALSE)</f>
        <v>3.64</v>
      </c>
      <c r="F9067" s="32">
        <f>VLOOKUP($J9061,ASBVs!$A$2:$AP$1041,23,FALSE)</f>
        <v>-0.23</v>
      </c>
      <c r="G9067" s="32">
        <f>VLOOKUP($J9061,ASBVs!$A$2:$AP$1041,25,FALSE)</f>
        <v>1.26</v>
      </c>
      <c r="H9067" s="32">
        <f>VLOOKUP($J9061,ASBVs!$A$2:$AP$1041,27,FALSE)</f>
        <v>2.04</v>
      </c>
      <c r="I9067" s="86"/>
      <c r="J9067" s="86"/>
    </row>
    <row r="9068" spans="2:10" ht="12.6" customHeight="1" x14ac:dyDescent="0.3">
      <c r="B9068" s="33">
        <f>VLOOKUP($J9061,ASBVs!$A$2:$AP$1041,34,FALSE)</f>
        <v>33</v>
      </c>
      <c r="C9068" s="33">
        <f>VLOOKUP($J9061,ASBVs!$A$2:$AP$1041,36,FALSE)</f>
        <v>42</v>
      </c>
      <c r="D9068" s="33">
        <f>VLOOKUP($J9061,ASBVs!$A$2:$AP$1041,38,FALSE)</f>
        <v>27</v>
      </c>
      <c r="E9068" s="33">
        <f>VLOOKUP($J9061,ASBVs!$A$2:$AP$1041,30,FALSE)</f>
        <v>57</v>
      </c>
      <c r="F9068" s="33">
        <f>VLOOKUP($J9061,ASBVs!$A$2:$AP$1041,24,FALSE)</f>
        <v>42</v>
      </c>
      <c r="G9068" s="33">
        <f>VLOOKUP($J9061,ASBVs!$A$2:$AP$1041,26,FALSE)</f>
        <v>42</v>
      </c>
      <c r="H9068" s="33">
        <f>VLOOKUP($J9061,ASBVs!$A$2:$AP$1041,28,FALSE)</f>
        <v>45</v>
      </c>
      <c r="I9068" s="99">
        <f>VLOOKUP($J9061,ASBVs!$A$2:$AQ$1041,43,FALSE)</f>
        <v>8.0399999999999991</v>
      </c>
      <c r="J9068" s="79"/>
    </row>
    <row r="9069" spans="2:10" ht="12.6" customHeight="1" x14ac:dyDescent="0.3">
      <c r="B9069" s="87" t="s">
        <v>2695</v>
      </c>
      <c r="C9069" s="88"/>
      <c r="D9069" s="89" t="s">
        <v>2699</v>
      </c>
      <c r="E9069" s="90"/>
      <c r="F9069" s="91" t="str">
        <f>VLOOKUP($J9061,ASBVs!$A$2:$F$1041,6,FALSE)</f>
        <v xml:space="preserve"> </v>
      </c>
      <c r="G9069" s="34" t="s">
        <v>2669</v>
      </c>
      <c r="H9069" s="35" t="str">
        <f>VLOOKUP($J9061,ASBVs!$A$2:$AU$1041,46,FALSE)</f>
        <v>1</v>
      </c>
      <c r="I9069" s="34" t="s">
        <v>2670</v>
      </c>
      <c r="J9069" s="35" t="str">
        <f>VLOOKUP($J9061,ASBVs!$A$2:$AU$1041,47,FALSE)</f>
        <v>2</v>
      </c>
    </row>
    <row r="9070" spans="2:10" ht="12.6" customHeight="1" x14ac:dyDescent="0.3">
      <c r="B9070" s="93">
        <f>VLOOKUP($J9061,ASBVs!$A$2:$AS$1041,45,FALSE)</f>
        <v>121.87</v>
      </c>
      <c r="C9070" s="94"/>
      <c r="D9070" s="93">
        <f>VLOOKUP($J9061,ASBVs!$A$2:$AS$1041,44,FALSE)</f>
        <v>156.32</v>
      </c>
      <c r="E9070" s="94"/>
      <c r="F9070" s="92"/>
      <c r="G9070" s="34" t="s">
        <v>2671</v>
      </c>
      <c r="H9070" s="35" t="str">
        <f>VLOOKUP($J9061,ASBVs!$A$2:$AW$1041,48,FALSE)</f>
        <v>1</v>
      </c>
      <c r="I9070" s="34" t="s">
        <v>2672</v>
      </c>
      <c r="J9070" s="35">
        <f>VLOOKUP($J9061,ASBVs!$A$2:$AW$1041,49,FALSE)</f>
        <v>3</v>
      </c>
    </row>
    <row r="9071" spans="2:10" ht="12.6" customHeight="1" x14ac:dyDescent="0.3">
      <c r="B9071" s="36" t="s">
        <v>2696</v>
      </c>
      <c r="C9071" s="95" t="str">
        <f>VLOOKUP($J9061,ASBVs!$A$2:$E$1041,5,FALSE)</f>
        <v xml:space="preserve">Pen of 4 - Fertility </v>
      </c>
      <c r="D9071" s="96"/>
      <c r="E9071" s="97" t="s">
        <v>2697</v>
      </c>
      <c r="F9071" s="98"/>
      <c r="G9071" s="74"/>
      <c r="H9071" s="75"/>
      <c r="I9071" s="37" t="s">
        <v>2698</v>
      </c>
      <c r="J9071" s="38"/>
    </row>
    <row r="9073" spans="2:10" ht="12.6" customHeight="1" x14ac:dyDescent="0.3">
      <c r="B9073" s="76" t="s">
        <v>2692</v>
      </c>
      <c r="C9073" s="77"/>
      <c r="D9073" s="20" t="str">
        <f>VLOOKUP($J9073,ASBVs!$A$2:$B$1041,2,FALSE)</f>
        <v>223704</v>
      </c>
      <c r="E9073" s="21"/>
      <c r="F9073" s="22" t="str">
        <f>VLOOKUP($J9073,ASBVs!$A$2:$J$1041,10,FALSE)</f>
        <v>Twin</v>
      </c>
      <c r="G9073" s="78" t="str">
        <f>VLOOKUP($J9073,ASBVs!$A$2:$AX$1041,50,FALSE)</f>
        <v xml:space="preserve"> </v>
      </c>
      <c r="H9073" s="79"/>
      <c r="I9073" s="23" t="s">
        <v>2693</v>
      </c>
      <c r="J9073" s="24" t="s">
        <v>2331</v>
      </c>
    </row>
    <row r="9074" spans="2:10" ht="12.6" customHeight="1" x14ac:dyDescent="0.3">
      <c r="B9074" s="25" t="s">
        <v>2694</v>
      </c>
      <c r="C9074" s="80" t="str">
        <f>VLOOKUP($J9073,ASBVs!$A$2:$H$1041,8,FALSE)</f>
        <v>202934</v>
      </c>
      <c r="D9074" s="80"/>
      <c r="E9074" s="81"/>
      <c r="F9074" s="26" t="s">
        <v>2639</v>
      </c>
      <c r="G9074" s="82">
        <f>VLOOKUP($J9073,ASBVs!$A$2:$I$1041,9,FALSE)</f>
        <v>44701</v>
      </c>
      <c r="H9074" s="83"/>
      <c r="I9074" s="83"/>
      <c r="J9074" s="84"/>
    </row>
    <row r="9075" spans="2:10" ht="12.6" customHeight="1" x14ac:dyDescent="0.3">
      <c r="B9075" s="27" t="s">
        <v>0</v>
      </c>
      <c r="C9075" s="28" t="s">
        <v>1</v>
      </c>
      <c r="D9075" s="28" t="s">
        <v>2</v>
      </c>
      <c r="E9075" s="28" t="s">
        <v>3</v>
      </c>
      <c r="F9075" s="27" t="s">
        <v>4</v>
      </c>
      <c r="G9075" s="28" t="s">
        <v>1093</v>
      </c>
      <c r="H9075" s="28" t="s">
        <v>1092</v>
      </c>
      <c r="I9075" s="28" t="s">
        <v>5</v>
      </c>
      <c r="J9075" s="28" t="s">
        <v>2652</v>
      </c>
    </row>
    <row r="9076" spans="2:10" ht="12.6" customHeight="1" x14ac:dyDescent="0.3">
      <c r="B9076" s="29">
        <f>VLOOKUP($J9073,ASBVs!$A$2:$AP$1041,11,FALSE)</f>
        <v>0.33</v>
      </c>
      <c r="C9076" s="29">
        <f>VLOOKUP($J9073,ASBVs!$A$2:$AP$1041,13,FALSE)</f>
        <v>6.73</v>
      </c>
      <c r="D9076" s="29">
        <f>VLOOKUP($J9073,ASBVs!$A$2:$AP$1041,15,FALSE)</f>
        <v>9.52</v>
      </c>
      <c r="E9076" s="29">
        <f>VLOOKUP($J9073,ASBVs!$A$2:$AP$1041,17,FALSE)</f>
        <v>0.55000000000000004</v>
      </c>
      <c r="F9076" s="29">
        <f>VLOOKUP($J9073,ASBVs!$A$2:$AP$1041,19,FALSE)</f>
        <v>3.12</v>
      </c>
      <c r="G9076" s="39">
        <f>VLOOKUP($J9073,ASBVs!$A$2:$AP$1041,41,FALSE)</f>
        <v>0.46</v>
      </c>
      <c r="H9076" s="39">
        <f>VLOOKUP($J9073,ASBVs!$A$2:$AP$1041,39,FALSE)</f>
        <v>0.35</v>
      </c>
      <c r="I9076" s="29">
        <f>VLOOKUP($J9073,ASBVs!$A$2:$AP$1041,21,FALSE)</f>
        <v>-0.32</v>
      </c>
      <c r="J9076" s="39">
        <f>VLOOKUP($J9073,ASBVs!$A$2:$AP$1041,31,FALSE)</f>
        <v>0.28999999999999998</v>
      </c>
    </row>
    <row r="9077" spans="2:10" ht="12.6" customHeight="1" x14ac:dyDescent="0.3">
      <c r="B9077" s="29">
        <f>VLOOKUP($J9073,ASBVs!$A$2:$AP$1041,12,FALSE)</f>
        <v>67</v>
      </c>
      <c r="C9077" s="29">
        <f>VLOOKUP($J9073,ASBVs!$A$2:$AP$1041,14,FALSE)</f>
        <v>71</v>
      </c>
      <c r="D9077" s="29">
        <f>VLOOKUP($J9073,ASBVs!$A$2:$AP$1041,16,FALSE)</f>
        <v>63</v>
      </c>
      <c r="E9077" s="29">
        <f>VLOOKUP($J9073,ASBVs!$A$2:$AP$1041,18,FALSE)</f>
        <v>67</v>
      </c>
      <c r="F9077" s="29">
        <f>VLOOKUP($J9073,ASBVs!$A$2:$AP$1041,20,FALSE)</f>
        <v>66</v>
      </c>
      <c r="G9077" s="29">
        <f>VLOOKUP($J9073,ASBVs!$A$2:$AP$1041,42,FALSE)</f>
        <v>60</v>
      </c>
      <c r="H9077" s="29">
        <f>VLOOKUP($J9073,ASBVs!$A$2:$AP$1041,40,FALSE)</f>
        <v>52</v>
      </c>
      <c r="I9077" s="29">
        <f>VLOOKUP($J9073,ASBVs!$A$2:$AP$1041,22,FALSE)</f>
        <v>62</v>
      </c>
      <c r="J9077" s="29">
        <f>VLOOKUP($J9073,ASBVs!$A$2:$AP$1041,32,FALSE)</f>
        <v>58</v>
      </c>
    </row>
    <row r="9078" spans="2:10" ht="12.6" customHeight="1" x14ac:dyDescent="0.3">
      <c r="B9078" s="31" t="s">
        <v>1089</v>
      </c>
      <c r="C9078" s="27" t="s">
        <v>1090</v>
      </c>
      <c r="D9078" s="27" t="s">
        <v>1091</v>
      </c>
      <c r="E9078" s="27" t="s">
        <v>8</v>
      </c>
      <c r="F9078" s="27" t="s">
        <v>6</v>
      </c>
      <c r="G9078" s="27" t="s">
        <v>7</v>
      </c>
      <c r="H9078" s="27" t="s">
        <v>2638</v>
      </c>
      <c r="I9078" s="85" t="s">
        <v>2700</v>
      </c>
      <c r="J9078" s="86"/>
    </row>
    <row r="9079" spans="2:10" ht="12.6" customHeight="1" x14ac:dyDescent="0.3">
      <c r="B9079" s="30">
        <f>VLOOKUP($J9073,ASBVs!$A$2:$AP$1041,33,FALSE)</f>
        <v>7.0000000000000007E-2</v>
      </c>
      <c r="C9079" s="30">
        <f>VLOOKUP($J9073,ASBVs!$A$2:$AP$1041,35,FALSE)</f>
        <v>0.37</v>
      </c>
      <c r="D9079" s="30">
        <f>VLOOKUP($J9073,ASBVs!$A$2:$AP$1041,37,FALSE)</f>
        <v>-0.01</v>
      </c>
      <c r="E9079" s="32">
        <f>VLOOKUP($J9073,ASBVs!$A$2:$AP$1041,29,FALSE)</f>
        <v>4.59</v>
      </c>
      <c r="F9079" s="32">
        <f>VLOOKUP($J9073,ASBVs!$A$2:$AP$1041,23,FALSE)</f>
        <v>-0.62</v>
      </c>
      <c r="G9079" s="32">
        <f>VLOOKUP($J9073,ASBVs!$A$2:$AP$1041,25,FALSE)</f>
        <v>1.48</v>
      </c>
      <c r="H9079" s="32">
        <f>VLOOKUP($J9073,ASBVs!$A$2:$AP$1041,27,FALSE)</f>
        <v>2.38</v>
      </c>
      <c r="I9079" s="86"/>
      <c r="J9079" s="86"/>
    </row>
    <row r="9080" spans="2:10" ht="12.6" customHeight="1" x14ac:dyDescent="0.3">
      <c r="B9080" s="33">
        <f>VLOOKUP($J9073,ASBVs!$A$2:$AP$1041,34,FALSE)</f>
        <v>46</v>
      </c>
      <c r="C9080" s="33">
        <f>VLOOKUP($J9073,ASBVs!$A$2:$AP$1041,36,FALSE)</f>
        <v>55</v>
      </c>
      <c r="D9080" s="33">
        <f>VLOOKUP($J9073,ASBVs!$A$2:$AP$1041,38,FALSE)</f>
        <v>39</v>
      </c>
      <c r="E9080" s="33">
        <f>VLOOKUP($J9073,ASBVs!$A$2:$AP$1041,30,FALSE)</f>
        <v>61</v>
      </c>
      <c r="F9080" s="33">
        <f>VLOOKUP($J9073,ASBVs!$A$2:$AP$1041,24,FALSE)</f>
        <v>53</v>
      </c>
      <c r="G9080" s="33">
        <f>VLOOKUP($J9073,ASBVs!$A$2:$AP$1041,26,FALSE)</f>
        <v>52</v>
      </c>
      <c r="H9080" s="33">
        <f>VLOOKUP($J9073,ASBVs!$A$2:$AP$1041,28,FALSE)</f>
        <v>55</v>
      </c>
      <c r="I9080" s="99">
        <f>VLOOKUP($J9073,ASBVs!$A$2:$AQ$1041,43,FALSE)</f>
        <v>6.41</v>
      </c>
      <c r="J9080" s="79"/>
    </row>
    <row r="9081" spans="2:10" ht="12.6" customHeight="1" x14ac:dyDescent="0.3">
      <c r="B9081" s="87" t="s">
        <v>2695</v>
      </c>
      <c r="C9081" s="88"/>
      <c r="D9081" s="89" t="s">
        <v>2699</v>
      </c>
      <c r="E9081" s="90"/>
      <c r="F9081" s="91" t="str">
        <f>VLOOKUP($J9073,ASBVs!$A$2:$F$1041,6,FALSE)</f>
        <v xml:space="preserve"> </v>
      </c>
      <c r="G9081" s="34" t="s">
        <v>2669</v>
      </c>
      <c r="H9081" s="35" t="str">
        <f>VLOOKUP($J9073,ASBVs!$A$2:$AU$1041,46,FALSE)</f>
        <v>2</v>
      </c>
      <c r="I9081" s="34" t="s">
        <v>2670</v>
      </c>
      <c r="J9081" s="35" t="str">
        <f>VLOOKUP($J9073,ASBVs!$A$2:$AU$1041,47,FALSE)</f>
        <v>3</v>
      </c>
    </row>
    <row r="9082" spans="2:10" ht="12.6" customHeight="1" x14ac:dyDescent="0.3">
      <c r="B9082" s="93">
        <f>VLOOKUP($J9073,ASBVs!$A$2:$AS$1041,45,FALSE)</f>
        <v>124.3</v>
      </c>
      <c r="C9082" s="94"/>
      <c r="D9082" s="93">
        <f>VLOOKUP($J9073,ASBVs!$A$2:$AS$1041,44,FALSE)</f>
        <v>176.34</v>
      </c>
      <c r="E9082" s="94"/>
      <c r="F9082" s="92"/>
      <c r="G9082" s="34" t="s">
        <v>2671</v>
      </c>
      <c r="H9082" s="35" t="str">
        <f>VLOOKUP($J9073,ASBVs!$A$2:$AW$1041,48,FALSE)</f>
        <v>2</v>
      </c>
      <c r="I9082" s="34" t="s">
        <v>2672</v>
      </c>
      <c r="J9082" s="35">
        <f>VLOOKUP($J9073,ASBVs!$A$2:$AW$1041,49,FALSE)</f>
        <v>3</v>
      </c>
    </row>
    <row r="9083" spans="2:10" ht="12.6" customHeight="1" x14ac:dyDescent="0.3">
      <c r="B9083" s="36" t="s">
        <v>2696</v>
      </c>
      <c r="C9083" s="95" t="str">
        <f>VLOOKUP($J9073,ASBVs!$A$2:$E$1041,5,FALSE)</f>
        <v xml:space="preserve">Pen of 4 - Fertility </v>
      </c>
      <c r="D9083" s="96"/>
      <c r="E9083" s="97" t="s">
        <v>2697</v>
      </c>
      <c r="F9083" s="98"/>
      <c r="G9083" s="74"/>
      <c r="H9083" s="75"/>
      <c r="I9083" s="37" t="s">
        <v>2698</v>
      </c>
      <c r="J9083" s="38"/>
    </row>
    <row r="9085" spans="2:10" ht="12.6" customHeight="1" x14ac:dyDescent="0.3">
      <c r="B9085" s="76" t="s">
        <v>2692</v>
      </c>
      <c r="C9085" s="77"/>
      <c r="D9085" s="20" t="str">
        <f>VLOOKUP($J9085,ASBVs!$A$2:$B$1041,2,FALSE)</f>
        <v>225562</v>
      </c>
      <c r="E9085" s="21"/>
      <c r="F9085" s="22" t="str">
        <f>VLOOKUP($J9085,ASBVs!$A$2:$J$1041,10,FALSE)</f>
        <v>Twin</v>
      </c>
      <c r="G9085" s="78" t="str">
        <f>VLOOKUP($J9085,ASBVs!$A$2:$AX$1041,50,FALSE)</f>
        <v xml:space="preserve"> </v>
      </c>
      <c r="H9085" s="79"/>
      <c r="I9085" s="23" t="s">
        <v>2693</v>
      </c>
      <c r="J9085" s="24" t="s">
        <v>2332</v>
      </c>
    </row>
    <row r="9086" spans="2:10" ht="12.6" customHeight="1" x14ac:dyDescent="0.3">
      <c r="B9086" s="25" t="s">
        <v>2694</v>
      </c>
      <c r="C9086" s="80" t="str">
        <f>VLOOKUP($J9085,ASBVs!$A$2:$H$1041,8,FALSE)</f>
        <v>218909</v>
      </c>
      <c r="D9086" s="80"/>
      <c r="E9086" s="81"/>
      <c r="F9086" s="26" t="s">
        <v>2639</v>
      </c>
      <c r="G9086" s="82">
        <f>VLOOKUP($J9085,ASBVs!$A$2:$I$1041,9,FALSE)</f>
        <v>44727</v>
      </c>
      <c r="H9086" s="83"/>
      <c r="I9086" s="83"/>
      <c r="J9086" s="84"/>
    </row>
    <row r="9087" spans="2:10" ht="12.6" customHeight="1" x14ac:dyDescent="0.3">
      <c r="B9087" s="27" t="s">
        <v>0</v>
      </c>
      <c r="C9087" s="28" t="s">
        <v>1</v>
      </c>
      <c r="D9087" s="28" t="s">
        <v>2</v>
      </c>
      <c r="E9087" s="28" t="s">
        <v>3</v>
      </c>
      <c r="F9087" s="27" t="s">
        <v>4</v>
      </c>
      <c r="G9087" s="28" t="s">
        <v>1093</v>
      </c>
      <c r="H9087" s="28" t="s">
        <v>1092</v>
      </c>
      <c r="I9087" s="28" t="s">
        <v>5</v>
      </c>
      <c r="J9087" s="28" t="s">
        <v>2652</v>
      </c>
    </row>
    <row r="9088" spans="2:10" ht="12.6" customHeight="1" x14ac:dyDescent="0.3">
      <c r="B9088" s="29">
        <f>VLOOKUP($J9085,ASBVs!$A$2:$AP$1041,11,FALSE)</f>
        <v>0.46</v>
      </c>
      <c r="C9088" s="29">
        <f>VLOOKUP($J9085,ASBVs!$A$2:$AP$1041,13,FALSE)</f>
        <v>6.48</v>
      </c>
      <c r="D9088" s="29">
        <f>VLOOKUP($J9085,ASBVs!$A$2:$AP$1041,15,FALSE)</f>
        <v>10.15</v>
      </c>
      <c r="E9088" s="29">
        <f>VLOOKUP($J9085,ASBVs!$A$2:$AP$1041,17,FALSE)</f>
        <v>0.23</v>
      </c>
      <c r="F9088" s="29">
        <f>VLOOKUP($J9085,ASBVs!$A$2:$AP$1041,19,FALSE)</f>
        <v>1.46</v>
      </c>
      <c r="G9088" s="39">
        <f>VLOOKUP($J9085,ASBVs!$A$2:$AP$1041,41,FALSE)</f>
        <v>0.53</v>
      </c>
      <c r="H9088" s="39">
        <f>VLOOKUP($J9085,ASBVs!$A$2:$AP$1041,39,FALSE)</f>
        <v>0.31</v>
      </c>
      <c r="I9088" s="29">
        <f>VLOOKUP($J9085,ASBVs!$A$2:$AP$1041,21,FALSE)</f>
        <v>-0.28999999999999998</v>
      </c>
      <c r="J9088" s="39">
        <f>VLOOKUP($J9085,ASBVs!$A$2:$AP$1041,31,FALSE)</f>
        <v>0.36</v>
      </c>
    </row>
    <row r="9089" spans="2:10" ht="12.6" customHeight="1" x14ac:dyDescent="0.3">
      <c r="B9089" s="29">
        <f>VLOOKUP($J9085,ASBVs!$A$2:$AP$1041,12,FALSE)</f>
        <v>67</v>
      </c>
      <c r="C9089" s="29">
        <f>VLOOKUP($J9085,ASBVs!$A$2:$AP$1041,14,FALSE)</f>
        <v>71</v>
      </c>
      <c r="D9089" s="29">
        <f>VLOOKUP($J9085,ASBVs!$A$2:$AP$1041,16,FALSE)</f>
        <v>63</v>
      </c>
      <c r="E9089" s="29">
        <f>VLOOKUP($J9085,ASBVs!$A$2:$AP$1041,18,FALSE)</f>
        <v>65</v>
      </c>
      <c r="F9089" s="29">
        <f>VLOOKUP($J9085,ASBVs!$A$2:$AP$1041,20,FALSE)</f>
        <v>64</v>
      </c>
      <c r="G9089" s="29">
        <f>VLOOKUP($J9085,ASBVs!$A$2:$AP$1041,42,FALSE)</f>
        <v>56</v>
      </c>
      <c r="H9089" s="29">
        <f>VLOOKUP($J9085,ASBVs!$A$2:$AP$1041,40,FALSE)</f>
        <v>50</v>
      </c>
      <c r="I9089" s="29">
        <f>VLOOKUP($J9085,ASBVs!$A$2:$AP$1041,22,FALSE)</f>
        <v>59</v>
      </c>
      <c r="J9089" s="29">
        <f>VLOOKUP($J9085,ASBVs!$A$2:$AP$1041,32,FALSE)</f>
        <v>54</v>
      </c>
    </row>
    <row r="9090" spans="2:10" ht="12.6" customHeight="1" x14ac:dyDescent="0.3">
      <c r="B9090" s="31" t="s">
        <v>1089</v>
      </c>
      <c r="C9090" s="27" t="s">
        <v>1090</v>
      </c>
      <c r="D9090" s="27" t="s">
        <v>1091</v>
      </c>
      <c r="E9090" s="27" t="s">
        <v>8</v>
      </c>
      <c r="F9090" s="27" t="s">
        <v>6</v>
      </c>
      <c r="G9090" s="27" t="s">
        <v>7</v>
      </c>
      <c r="H9090" s="27" t="s">
        <v>2638</v>
      </c>
      <c r="I9090" s="85" t="s">
        <v>2700</v>
      </c>
      <c r="J9090" s="86"/>
    </row>
    <row r="9091" spans="2:10" ht="12.6" customHeight="1" x14ac:dyDescent="0.3">
      <c r="B9091" s="30">
        <f>VLOOKUP($J9085,ASBVs!$A$2:$AP$1041,33,FALSE)</f>
        <v>7.0000000000000007E-2</v>
      </c>
      <c r="C9091" s="30">
        <f>VLOOKUP($J9085,ASBVs!$A$2:$AP$1041,35,FALSE)</f>
        <v>0.26</v>
      </c>
      <c r="D9091" s="30">
        <f>VLOOKUP($J9085,ASBVs!$A$2:$AP$1041,37,FALSE)</f>
        <v>0.01</v>
      </c>
      <c r="E9091" s="32">
        <f>VLOOKUP($J9085,ASBVs!$A$2:$AP$1041,29,FALSE)</f>
        <v>3.59</v>
      </c>
      <c r="F9091" s="32">
        <f>VLOOKUP($J9085,ASBVs!$A$2:$AP$1041,23,FALSE)</f>
        <v>-0.43</v>
      </c>
      <c r="G9091" s="32">
        <f>VLOOKUP($J9085,ASBVs!$A$2:$AP$1041,25,FALSE)</f>
        <v>2.46</v>
      </c>
      <c r="H9091" s="32">
        <f>VLOOKUP($J9085,ASBVs!$A$2:$AP$1041,27,FALSE)</f>
        <v>1.46</v>
      </c>
      <c r="I9091" s="86"/>
      <c r="J9091" s="86"/>
    </row>
    <row r="9092" spans="2:10" ht="12.6" customHeight="1" x14ac:dyDescent="0.3">
      <c r="B9092" s="33">
        <f>VLOOKUP($J9085,ASBVs!$A$2:$AP$1041,34,FALSE)</f>
        <v>45</v>
      </c>
      <c r="C9092" s="33">
        <f>VLOOKUP($J9085,ASBVs!$A$2:$AP$1041,36,FALSE)</f>
        <v>53</v>
      </c>
      <c r="D9092" s="33">
        <f>VLOOKUP($J9085,ASBVs!$A$2:$AP$1041,38,FALSE)</f>
        <v>39</v>
      </c>
      <c r="E9092" s="33">
        <f>VLOOKUP($J9085,ASBVs!$A$2:$AP$1041,30,FALSE)</f>
        <v>58</v>
      </c>
      <c r="F9092" s="33">
        <f>VLOOKUP($J9085,ASBVs!$A$2:$AP$1041,24,FALSE)</f>
        <v>51</v>
      </c>
      <c r="G9092" s="33">
        <f>VLOOKUP($J9085,ASBVs!$A$2:$AP$1041,26,FALSE)</f>
        <v>51</v>
      </c>
      <c r="H9092" s="33">
        <f>VLOOKUP($J9085,ASBVs!$A$2:$AP$1041,28,FALSE)</f>
        <v>53</v>
      </c>
      <c r="I9092" s="99">
        <f>VLOOKUP($J9085,ASBVs!$A$2:$AQ$1041,43,FALSE)</f>
        <v>6.19</v>
      </c>
      <c r="J9092" s="79"/>
    </row>
    <row r="9093" spans="2:10" ht="12.6" customHeight="1" x14ac:dyDescent="0.3">
      <c r="B9093" s="87" t="s">
        <v>2695</v>
      </c>
      <c r="C9093" s="88"/>
      <c r="D9093" s="89" t="s">
        <v>2699</v>
      </c>
      <c r="E9093" s="90"/>
      <c r="F9093" s="91" t="str">
        <f>VLOOKUP($J9085,ASBVs!$A$2:$F$1041,6,FALSE)</f>
        <v xml:space="preserve"> </v>
      </c>
      <c r="G9093" s="34" t="s">
        <v>2669</v>
      </c>
      <c r="H9093" s="35" t="str">
        <f>VLOOKUP($J9085,ASBVs!$A$2:$AU$1041,46,FALSE)</f>
        <v>2</v>
      </c>
      <c r="I9093" s="34" t="s">
        <v>2670</v>
      </c>
      <c r="J9093" s="35" t="str">
        <f>VLOOKUP($J9085,ASBVs!$A$2:$AU$1041,47,FALSE)</f>
        <v>2</v>
      </c>
    </row>
    <row r="9094" spans="2:10" ht="12.6" customHeight="1" x14ac:dyDescent="0.3">
      <c r="B9094" s="93">
        <f>VLOOKUP($J9085,ASBVs!$A$2:$AS$1041,45,FALSE)</f>
        <v>122.34</v>
      </c>
      <c r="C9094" s="94"/>
      <c r="D9094" s="93">
        <f>VLOOKUP($J9085,ASBVs!$A$2:$AS$1041,44,FALSE)</f>
        <v>162.83000000000001</v>
      </c>
      <c r="E9094" s="94"/>
      <c r="F9094" s="92"/>
      <c r="G9094" s="34" t="s">
        <v>2671</v>
      </c>
      <c r="H9094" s="35" t="str">
        <f>VLOOKUP($J9085,ASBVs!$A$2:$AW$1041,48,FALSE)</f>
        <v>1</v>
      </c>
      <c r="I9094" s="34" t="s">
        <v>2672</v>
      </c>
      <c r="J9094" s="35">
        <f>VLOOKUP($J9085,ASBVs!$A$2:$AW$1041,49,FALSE)</f>
        <v>4</v>
      </c>
    </row>
    <row r="9095" spans="2:10" ht="12.6" customHeight="1" x14ac:dyDescent="0.3">
      <c r="B9095" s="36" t="s">
        <v>2696</v>
      </c>
      <c r="C9095" s="95" t="str">
        <f>VLOOKUP($J9085,ASBVs!$A$2:$E$1041,5,FALSE)</f>
        <v xml:space="preserve">Pen of 4 - Fertility </v>
      </c>
      <c r="D9095" s="96"/>
      <c r="E9095" s="97" t="s">
        <v>2697</v>
      </c>
      <c r="F9095" s="98"/>
      <c r="G9095" s="74"/>
      <c r="H9095" s="75"/>
      <c r="I9095" s="37" t="s">
        <v>2698</v>
      </c>
      <c r="J9095" s="38"/>
    </row>
    <row r="9097" spans="2:10" ht="12.6" customHeight="1" x14ac:dyDescent="0.3">
      <c r="B9097" s="76" t="s">
        <v>2692</v>
      </c>
      <c r="C9097" s="77"/>
      <c r="D9097" s="20" t="str">
        <f>VLOOKUP($J9097,ASBVs!$A$2:$B$1041,2,FALSE)</f>
        <v>223592</v>
      </c>
      <c r="E9097" s="21"/>
      <c r="F9097" s="22" t="str">
        <f>VLOOKUP($J9097,ASBVs!$A$2:$J$1041,10,FALSE)</f>
        <v>Triplet</v>
      </c>
      <c r="G9097" s="78" t="str">
        <f>VLOOKUP($J9097,ASBVs!$A$2:$AX$1041,50,FALSE)</f>
        <v xml:space="preserve"> </v>
      </c>
      <c r="H9097" s="79"/>
      <c r="I9097" s="23" t="s">
        <v>2693</v>
      </c>
      <c r="J9097" s="24" t="s">
        <v>2333</v>
      </c>
    </row>
    <row r="9098" spans="2:10" ht="12.6" customHeight="1" x14ac:dyDescent="0.3">
      <c r="B9098" s="25" t="s">
        <v>2694</v>
      </c>
      <c r="C9098" s="80" t="str">
        <f>VLOOKUP($J9097,ASBVs!$A$2:$H$1041,8,FALSE)</f>
        <v>206570</v>
      </c>
      <c r="D9098" s="80"/>
      <c r="E9098" s="81"/>
      <c r="F9098" s="26" t="s">
        <v>2639</v>
      </c>
      <c r="G9098" s="82">
        <f>VLOOKUP($J9097,ASBVs!$A$2:$I$1041,9,FALSE)</f>
        <v>44701</v>
      </c>
      <c r="H9098" s="83"/>
      <c r="I9098" s="83"/>
      <c r="J9098" s="84"/>
    </row>
    <row r="9099" spans="2:10" ht="12.6" customHeight="1" x14ac:dyDescent="0.3">
      <c r="B9099" s="27" t="s">
        <v>0</v>
      </c>
      <c r="C9099" s="28" t="s">
        <v>1</v>
      </c>
      <c r="D9099" s="28" t="s">
        <v>2</v>
      </c>
      <c r="E9099" s="28" t="s">
        <v>3</v>
      </c>
      <c r="F9099" s="27" t="s">
        <v>4</v>
      </c>
      <c r="G9099" s="28" t="s">
        <v>1093</v>
      </c>
      <c r="H9099" s="28" t="s">
        <v>1092</v>
      </c>
      <c r="I9099" s="28" t="s">
        <v>5</v>
      </c>
      <c r="J9099" s="28" t="s">
        <v>2652</v>
      </c>
    </row>
    <row r="9100" spans="2:10" ht="12.6" customHeight="1" x14ac:dyDescent="0.3">
      <c r="B9100" s="29">
        <f>VLOOKUP($J9097,ASBVs!$A$2:$AP$1041,11,FALSE)</f>
        <v>0.15</v>
      </c>
      <c r="C9100" s="29">
        <f>VLOOKUP($J9097,ASBVs!$A$2:$AP$1041,13,FALSE)</f>
        <v>6.37</v>
      </c>
      <c r="D9100" s="29">
        <f>VLOOKUP($J9097,ASBVs!$A$2:$AP$1041,15,FALSE)</f>
        <v>10.44</v>
      </c>
      <c r="E9100" s="29">
        <f>VLOOKUP($J9097,ASBVs!$A$2:$AP$1041,17,FALSE)</f>
        <v>0.01</v>
      </c>
      <c r="F9100" s="29">
        <f>VLOOKUP($J9097,ASBVs!$A$2:$AP$1041,19,FALSE)</f>
        <v>1.1599999999999999</v>
      </c>
      <c r="G9100" s="39">
        <f>VLOOKUP($J9097,ASBVs!$A$2:$AP$1041,41,FALSE)</f>
        <v>0.43</v>
      </c>
      <c r="H9100" s="39">
        <f>VLOOKUP($J9097,ASBVs!$A$2:$AP$1041,39,FALSE)</f>
        <v>0.27</v>
      </c>
      <c r="I9100" s="29">
        <f>VLOOKUP($J9097,ASBVs!$A$2:$AP$1041,21,FALSE)</f>
        <v>0.03</v>
      </c>
      <c r="J9100" s="39">
        <f>VLOOKUP($J9097,ASBVs!$A$2:$AP$1041,31,FALSE)</f>
        <v>0.32</v>
      </c>
    </row>
    <row r="9101" spans="2:10" ht="12.6" customHeight="1" x14ac:dyDescent="0.3">
      <c r="B9101" s="29">
        <f>VLOOKUP($J9097,ASBVs!$A$2:$AP$1041,12,FALSE)</f>
        <v>67</v>
      </c>
      <c r="C9101" s="29">
        <f>VLOOKUP($J9097,ASBVs!$A$2:$AP$1041,14,FALSE)</f>
        <v>71</v>
      </c>
      <c r="D9101" s="29">
        <f>VLOOKUP($J9097,ASBVs!$A$2:$AP$1041,16,FALSE)</f>
        <v>61</v>
      </c>
      <c r="E9101" s="29">
        <f>VLOOKUP($J9097,ASBVs!$A$2:$AP$1041,18,FALSE)</f>
        <v>67</v>
      </c>
      <c r="F9101" s="29">
        <f>VLOOKUP($J9097,ASBVs!$A$2:$AP$1041,20,FALSE)</f>
        <v>67</v>
      </c>
      <c r="G9101" s="29">
        <f>VLOOKUP($J9097,ASBVs!$A$2:$AP$1041,42,FALSE)</f>
        <v>58</v>
      </c>
      <c r="H9101" s="29">
        <f>VLOOKUP($J9097,ASBVs!$A$2:$AP$1041,40,FALSE)</f>
        <v>48</v>
      </c>
      <c r="I9101" s="29">
        <f>VLOOKUP($J9097,ASBVs!$A$2:$AP$1041,22,FALSE)</f>
        <v>61</v>
      </c>
      <c r="J9101" s="29">
        <f>VLOOKUP($J9097,ASBVs!$A$2:$AP$1041,32,FALSE)</f>
        <v>56</v>
      </c>
    </row>
    <row r="9102" spans="2:10" ht="12.6" customHeight="1" x14ac:dyDescent="0.3">
      <c r="B9102" s="31" t="s">
        <v>1089</v>
      </c>
      <c r="C9102" s="27" t="s">
        <v>1090</v>
      </c>
      <c r="D9102" s="27" t="s">
        <v>1091</v>
      </c>
      <c r="E9102" s="27" t="s">
        <v>8</v>
      </c>
      <c r="F9102" s="27" t="s">
        <v>6</v>
      </c>
      <c r="G9102" s="27" t="s">
        <v>7</v>
      </c>
      <c r="H9102" s="27" t="s">
        <v>2638</v>
      </c>
      <c r="I9102" s="85" t="s">
        <v>2700</v>
      </c>
      <c r="J9102" s="86"/>
    </row>
    <row r="9103" spans="2:10" ht="12.6" customHeight="1" x14ac:dyDescent="0.3">
      <c r="B9103" s="30">
        <f>VLOOKUP($J9097,ASBVs!$A$2:$AP$1041,33,FALSE)</f>
        <v>0.06</v>
      </c>
      <c r="C9103" s="30">
        <f>VLOOKUP($J9097,ASBVs!$A$2:$AP$1041,35,FALSE)</f>
        <v>0.22</v>
      </c>
      <c r="D9103" s="30">
        <f>VLOOKUP($J9097,ASBVs!$A$2:$AP$1041,37,FALSE)</f>
        <v>0.01</v>
      </c>
      <c r="E9103" s="32">
        <f>VLOOKUP($J9097,ASBVs!$A$2:$AP$1041,29,FALSE)</f>
        <v>3.88</v>
      </c>
      <c r="F9103" s="32">
        <f>VLOOKUP($J9097,ASBVs!$A$2:$AP$1041,23,FALSE)</f>
        <v>-0.15</v>
      </c>
      <c r="G9103" s="32">
        <f>VLOOKUP($J9097,ASBVs!$A$2:$AP$1041,25,FALSE)</f>
        <v>4.18</v>
      </c>
      <c r="H9103" s="32">
        <f>VLOOKUP($J9097,ASBVs!$A$2:$AP$1041,27,FALSE)</f>
        <v>1.23</v>
      </c>
      <c r="I9103" s="86"/>
      <c r="J9103" s="86"/>
    </row>
    <row r="9104" spans="2:10" ht="12.6" customHeight="1" x14ac:dyDescent="0.3">
      <c r="B9104" s="33">
        <f>VLOOKUP($J9097,ASBVs!$A$2:$AP$1041,34,FALSE)</f>
        <v>42</v>
      </c>
      <c r="C9104" s="33">
        <f>VLOOKUP($J9097,ASBVs!$A$2:$AP$1041,36,FALSE)</f>
        <v>52</v>
      </c>
      <c r="D9104" s="33">
        <f>VLOOKUP($J9097,ASBVs!$A$2:$AP$1041,38,FALSE)</f>
        <v>36</v>
      </c>
      <c r="E9104" s="33">
        <f>VLOOKUP($J9097,ASBVs!$A$2:$AP$1041,30,FALSE)</f>
        <v>60</v>
      </c>
      <c r="F9104" s="33">
        <f>VLOOKUP($J9097,ASBVs!$A$2:$AP$1041,24,FALSE)</f>
        <v>50</v>
      </c>
      <c r="G9104" s="33">
        <f>VLOOKUP($J9097,ASBVs!$A$2:$AP$1041,26,FALSE)</f>
        <v>49</v>
      </c>
      <c r="H9104" s="33">
        <f>VLOOKUP($J9097,ASBVs!$A$2:$AP$1041,28,FALSE)</f>
        <v>53</v>
      </c>
      <c r="I9104" s="99">
        <f>VLOOKUP($J9097,ASBVs!$A$2:$AQ$1041,43,FALSE)</f>
        <v>6.4</v>
      </c>
      <c r="J9104" s="79"/>
    </row>
    <row r="9105" spans="2:10" ht="12.6" customHeight="1" x14ac:dyDescent="0.3">
      <c r="B9105" s="87" t="s">
        <v>2695</v>
      </c>
      <c r="C9105" s="88"/>
      <c r="D9105" s="89" t="s">
        <v>2699</v>
      </c>
      <c r="E9105" s="90"/>
      <c r="F9105" s="91" t="str">
        <f>VLOOKUP($J9097,ASBVs!$A$2:$F$1041,6,FALSE)</f>
        <v xml:space="preserve"> </v>
      </c>
      <c r="G9105" s="34" t="s">
        <v>2669</v>
      </c>
      <c r="H9105" s="35" t="str">
        <f>VLOOKUP($J9097,ASBVs!$A$2:$AU$1041,46,FALSE)</f>
        <v>2</v>
      </c>
      <c r="I9105" s="34" t="s">
        <v>2670</v>
      </c>
      <c r="J9105" s="35" t="str">
        <f>VLOOKUP($J9097,ASBVs!$A$2:$AU$1041,47,FALSE)</f>
        <v>2</v>
      </c>
    </row>
    <row r="9106" spans="2:10" ht="12.6" customHeight="1" x14ac:dyDescent="0.3">
      <c r="B9106" s="93">
        <f>VLOOKUP($J9097,ASBVs!$A$2:$AS$1041,45,FALSE)</f>
        <v>123.08</v>
      </c>
      <c r="C9106" s="94"/>
      <c r="D9106" s="93">
        <f>VLOOKUP($J9097,ASBVs!$A$2:$AS$1041,44,FALSE)</f>
        <v>150.85</v>
      </c>
      <c r="E9106" s="94"/>
      <c r="F9106" s="92"/>
      <c r="G9106" s="34" t="s">
        <v>2671</v>
      </c>
      <c r="H9106" s="35" t="str">
        <f>VLOOKUP($J9097,ASBVs!$A$2:$AW$1041,48,FALSE)</f>
        <v>2</v>
      </c>
      <c r="I9106" s="34" t="s">
        <v>2672</v>
      </c>
      <c r="J9106" s="35">
        <f>VLOOKUP($J9097,ASBVs!$A$2:$AW$1041,49,FALSE)</f>
        <v>4</v>
      </c>
    </row>
    <row r="9107" spans="2:10" ht="12.6" customHeight="1" x14ac:dyDescent="0.3">
      <c r="B9107" s="36" t="s">
        <v>2696</v>
      </c>
      <c r="C9107" s="95" t="str">
        <f>VLOOKUP($J9097,ASBVs!$A$2:$E$1041,5,FALSE)</f>
        <v xml:space="preserve">Pen of 4 - Fertility </v>
      </c>
      <c r="D9107" s="96"/>
      <c r="E9107" s="97" t="s">
        <v>2697</v>
      </c>
      <c r="F9107" s="98"/>
      <c r="G9107" s="74"/>
      <c r="H9107" s="75"/>
      <c r="I9107" s="37" t="s">
        <v>2698</v>
      </c>
      <c r="J9107" s="38"/>
    </row>
    <row r="9109" spans="2:10" ht="12.6" customHeight="1" x14ac:dyDescent="0.3">
      <c r="B9109" s="76" t="s">
        <v>2692</v>
      </c>
      <c r="C9109" s="77"/>
      <c r="D9109" s="20" t="str">
        <f>VLOOKUP($J9109,ASBVs!$A$2:$B$1041,2,FALSE)</f>
        <v>225625</v>
      </c>
      <c r="E9109" s="21"/>
      <c r="F9109" s="22" t="str">
        <f>VLOOKUP($J9109,ASBVs!$A$2:$J$1041,10,FALSE)</f>
        <v>Twin</v>
      </c>
      <c r="G9109" s="78" t="str">
        <f>VLOOKUP($J9109,ASBVs!$A$2:$AX$1041,50,FALSE)</f>
        <v xml:space="preserve"> </v>
      </c>
      <c r="H9109" s="79"/>
      <c r="I9109" s="23" t="s">
        <v>2693</v>
      </c>
      <c r="J9109" s="24" t="s">
        <v>2334</v>
      </c>
    </row>
    <row r="9110" spans="2:10" ht="12.6" customHeight="1" x14ac:dyDescent="0.3">
      <c r="B9110" s="25" t="s">
        <v>2694</v>
      </c>
      <c r="C9110" s="80" t="str">
        <f>VLOOKUP($J9109,ASBVs!$A$2:$H$1041,8,FALSE)</f>
        <v>217906</v>
      </c>
      <c r="D9110" s="80"/>
      <c r="E9110" s="81"/>
      <c r="F9110" s="26" t="s">
        <v>2639</v>
      </c>
      <c r="G9110" s="82">
        <f>VLOOKUP($J9109,ASBVs!$A$2:$I$1041,9,FALSE)</f>
        <v>44730</v>
      </c>
      <c r="H9110" s="83"/>
      <c r="I9110" s="83"/>
      <c r="J9110" s="84"/>
    </row>
    <row r="9111" spans="2:10" ht="12.6" customHeight="1" x14ac:dyDescent="0.3">
      <c r="B9111" s="27" t="s">
        <v>0</v>
      </c>
      <c r="C9111" s="28" t="s">
        <v>1</v>
      </c>
      <c r="D9111" s="28" t="s">
        <v>2</v>
      </c>
      <c r="E9111" s="28" t="s">
        <v>3</v>
      </c>
      <c r="F9111" s="27" t="s">
        <v>4</v>
      </c>
      <c r="G9111" s="28" t="s">
        <v>1093</v>
      </c>
      <c r="H9111" s="28" t="s">
        <v>1092</v>
      </c>
      <c r="I9111" s="28" t="s">
        <v>5</v>
      </c>
      <c r="J9111" s="28" t="s">
        <v>2652</v>
      </c>
    </row>
    <row r="9112" spans="2:10" ht="12.6" customHeight="1" x14ac:dyDescent="0.3">
      <c r="B9112" s="29">
        <f>VLOOKUP($J9109,ASBVs!$A$2:$AP$1041,11,FALSE)</f>
        <v>0.56999999999999995</v>
      </c>
      <c r="C9112" s="29">
        <f>VLOOKUP($J9109,ASBVs!$A$2:$AP$1041,13,FALSE)</f>
        <v>8.89</v>
      </c>
      <c r="D9112" s="29">
        <f>VLOOKUP($J9109,ASBVs!$A$2:$AP$1041,15,FALSE)</f>
        <v>16.48</v>
      </c>
      <c r="E9112" s="29">
        <f>VLOOKUP($J9109,ASBVs!$A$2:$AP$1041,17,FALSE)</f>
        <v>-0.12</v>
      </c>
      <c r="F9112" s="29">
        <f>VLOOKUP($J9109,ASBVs!$A$2:$AP$1041,19,FALSE)</f>
        <v>1.22</v>
      </c>
      <c r="G9112" s="39">
        <f>VLOOKUP($J9109,ASBVs!$A$2:$AP$1041,41,FALSE)</f>
        <v>0.4</v>
      </c>
      <c r="H9112" s="39">
        <f>VLOOKUP($J9109,ASBVs!$A$2:$AP$1041,39,FALSE)</f>
        <v>0.27</v>
      </c>
      <c r="I9112" s="29">
        <f>VLOOKUP($J9109,ASBVs!$A$2:$AP$1041,21,FALSE)</f>
        <v>-0.35</v>
      </c>
      <c r="J9112" s="39">
        <f>VLOOKUP($J9109,ASBVs!$A$2:$AP$1041,31,FALSE)</f>
        <v>0.26</v>
      </c>
    </row>
    <row r="9113" spans="2:10" ht="12.6" customHeight="1" x14ac:dyDescent="0.3">
      <c r="B9113" s="29">
        <f>VLOOKUP($J9109,ASBVs!$A$2:$AP$1041,12,FALSE)</f>
        <v>63</v>
      </c>
      <c r="C9113" s="29">
        <f>VLOOKUP($J9109,ASBVs!$A$2:$AP$1041,14,FALSE)</f>
        <v>68</v>
      </c>
      <c r="D9113" s="29">
        <f>VLOOKUP($J9109,ASBVs!$A$2:$AP$1041,16,FALSE)</f>
        <v>60</v>
      </c>
      <c r="E9113" s="29">
        <f>VLOOKUP($J9109,ASBVs!$A$2:$AP$1041,18,FALSE)</f>
        <v>63</v>
      </c>
      <c r="F9113" s="29">
        <f>VLOOKUP($J9109,ASBVs!$A$2:$AP$1041,20,FALSE)</f>
        <v>63</v>
      </c>
      <c r="G9113" s="29">
        <f>VLOOKUP($J9109,ASBVs!$A$2:$AP$1041,42,FALSE)</f>
        <v>53</v>
      </c>
      <c r="H9113" s="29">
        <f>VLOOKUP($J9109,ASBVs!$A$2:$AP$1041,40,FALSE)</f>
        <v>46</v>
      </c>
      <c r="I9113" s="29">
        <f>VLOOKUP($J9109,ASBVs!$A$2:$AP$1041,22,FALSE)</f>
        <v>57</v>
      </c>
      <c r="J9113" s="29">
        <f>VLOOKUP($J9109,ASBVs!$A$2:$AP$1041,32,FALSE)</f>
        <v>51</v>
      </c>
    </row>
    <row r="9114" spans="2:10" ht="12.6" customHeight="1" x14ac:dyDescent="0.3">
      <c r="B9114" s="31" t="s">
        <v>1089</v>
      </c>
      <c r="C9114" s="27" t="s">
        <v>1090</v>
      </c>
      <c r="D9114" s="27" t="s">
        <v>1091</v>
      </c>
      <c r="E9114" s="27" t="s">
        <v>8</v>
      </c>
      <c r="F9114" s="27" t="s">
        <v>6</v>
      </c>
      <c r="G9114" s="27" t="s">
        <v>7</v>
      </c>
      <c r="H9114" s="27" t="s">
        <v>2638</v>
      </c>
      <c r="I9114" s="85" t="s">
        <v>2700</v>
      </c>
      <c r="J9114" s="86"/>
    </row>
    <row r="9115" spans="2:10" ht="12.6" customHeight="1" x14ac:dyDescent="0.3">
      <c r="B9115" s="30">
        <f>VLOOKUP($J9109,ASBVs!$A$2:$AP$1041,33,FALSE)</f>
        <v>0.05</v>
      </c>
      <c r="C9115" s="30">
        <f>VLOOKUP($J9109,ASBVs!$A$2:$AP$1041,35,FALSE)</f>
        <v>0.27</v>
      </c>
      <c r="D9115" s="30">
        <f>VLOOKUP($J9109,ASBVs!$A$2:$AP$1041,37,FALSE)</f>
        <v>1E-3</v>
      </c>
      <c r="E9115" s="32">
        <f>VLOOKUP($J9109,ASBVs!$A$2:$AP$1041,29,FALSE)</f>
        <v>4.3099999999999996</v>
      </c>
      <c r="F9115" s="32">
        <f>VLOOKUP($J9109,ASBVs!$A$2:$AP$1041,23,FALSE)</f>
        <v>-0.25</v>
      </c>
      <c r="G9115" s="32">
        <f>VLOOKUP($J9109,ASBVs!$A$2:$AP$1041,25,FALSE)</f>
        <v>3.56</v>
      </c>
      <c r="H9115" s="32">
        <f>VLOOKUP($J9109,ASBVs!$A$2:$AP$1041,27,FALSE)</f>
        <v>1.6</v>
      </c>
      <c r="I9115" s="86"/>
      <c r="J9115" s="86"/>
    </row>
    <row r="9116" spans="2:10" ht="12.6" customHeight="1" x14ac:dyDescent="0.3">
      <c r="B9116" s="33">
        <f>VLOOKUP($J9109,ASBVs!$A$2:$AP$1041,34,FALSE)</f>
        <v>40</v>
      </c>
      <c r="C9116" s="33">
        <f>VLOOKUP($J9109,ASBVs!$A$2:$AP$1041,36,FALSE)</f>
        <v>49</v>
      </c>
      <c r="D9116" s="33">
        <f>VLOOKUP($J9109,ASBVs!$A$2:$AP$1041,38,FALSE)</f>
        <v>34</v>
      </c>
      <c r="E9116" s="33">
        <f>VLOOKUP($J9109,ASBVs!$A$2:$AP$1041,30,FALSE)</f>
        <v>58</v>
      </c>
      <c r="F9116" s="33">
        <f>VLOOKUP($J9109,ASBVs!$A$2:$AP$1041,24,FALSE)</f>
        <v>47</v>
      </c>
      <c r="G9116" s="33">
        <f>VLOOKUP($J9109,ASBVs!$A$2:$AP$1041,26,FALSE)</f>
        <v>47</v>
      </c>
      <c r="H9116" s="33">
        <f>VLOOKUP($J9109,ASBVs!$A$2:$AP$1041,28,FALSE)</f>
        <v>50</v>
      </c>
      <c r="I9116" s="99">
        <f>VLOOKUP($J9109,ASBVs!$A$2:$AQ$1041,43,FALSE)</f>
        <v>8.5400000000000009</v>
      </c>
      <c r="J9116" s="79"/>
    </row>
    <row r="9117" spans="2:10" ht="12.6" customHeight="1" x14ac:dyDescent="0.3">
      <c r="B9117" s="87" t="s">
        <v>2695</v>
      </c>
      <c r="C9117" s="88"/>
      <c r="D9117" s="89" t="s">
        <v>2699</v>
      </c>
      <c r="E9117" s="90"/>
      <c r="F9117" s="91" t="str">
        <f>VLOOKUP($J9109,ASBVs!$A$2:$F$1041,6,FALSE)</f>
        <v xml:space="preserve"> </v>
      </c>
      <c r="G9117" s="34" t="s">
        <v>2669</v>
      </c>
      <c r="H9117" s="35" t="str">
        <f>VLOOKUP($J9109,ASBVs!$A$2:$AU$1041,46,FALSE)</f>
        <v>2</v>
      </c>
      <c r="I9117" s="34" t="s">
        <v>2670</v>
      </c>
      <c r="J9117" s="35" t="str">
        <f>VLOOKUP($J9109,ASBVs!$A$2:$AU$1041,47,FALSE)</f>
        <v>2</v>
      </c>
    </row>
    <row r="9118" spans="2:10" ht="12.6" customHeight="1" x14ac:dyDescent="0.3">
      <c r="B9118" s="93">
        <f>VLOOKUP($J9109,ASBVs!$A$2:$AS$1041,45,FALSE)</f>
        <v>122.17</v>
      </c>
      <c r="C9118" s="94"/>
      <c r="D9118" s="93">
        <f>VLOOKUP($J9109,ASBVs!$A$2:$AS$1041,44,FALSE)</f>
        <v>151.9</v>
      </c>
      <c r="E9118" s="94"/>
      <c r="F9118" s="92"/>
      <c r="G9118" s="34" t="s">
        <v>2671</v>
      </c>
      <c r="H9118" s="35" t="str">
        <f>VLOOKUP($J9109,ASBVs!$A$2:$AW$1041,48,FALSE)</f>
        <v>2</v>
      </c>
      <c r="I9118" s="34" t="s">
        <v>2672</v>
      </c>
      <c r="J9118" s="35">
        <f>VLOOKUP($J9109,ASBVs!$A$2:$AW$1041,49,FALSE)</f>
        <v>3</v>
      </c>
    </row>
    <row r="9119" spans="2:10" ht="12.6" customHeight="1" x14ac:dyDescent="0.3">
      <c r="B9119" s="36" t="s">
        <v>2696</v>
      </c>
      <c r="C9119" s="95" t="str">
        <f>VLOOKUP($J9109,ASBVs!$A$2:$E$1041,5,FALSE)</f>
        <v xml:space="preserve">Pen of 4 - Fertility </v>
      </c>
      <c r="D9119" s="96"/>
      <c r="E9119" s="97" t="s">
        <v>2697</v>
      </c>
      <c r="F9119" s="98"/>
      <c r="G9119" s="74"/>
      <c r="H9119" s="75"/>
      <c r="I9119" s="37" t="s">
        <v>2698</v>
      </c>
      <c r="J9119" s="38"/>
    </row>
    <row r="9121" spans="2:10" ht="12.6" customHeight="1" x14ac:dyDescent="0.3">
      <c r="B9121" s="76" t="s">
        <v>2692</v>
      </c>
      <c r="C9121" s="77"/>
      <c r="D9121" s="20" t="str">
        <f>VLOOKUP($J9121,ASBVs!$A$2:$B$1041,2,FALSE)</f>
        <v>223715</v>
      </c>
      <c r="E9121" s="21"/>
      <c r="F9121" s="22" t="str">
        <f>VLOOKUP($J9121,ASBVs!$A$2:$J$1041,10,FALSE)</f>
        <v>Triplet</v>
      </c>
      <c r="G9121" s="78" t="str">
        <f>VLOOKUP($J9121,ASBVs!$A$2:$AX$1041,50,FALSE)</f>
        <v xml:space="preserve"> </v>
      </c>
      <c r="H9121" s="79"/>
      <c r="I9121" s="23" t="s">
        <v>2693</v>
      </c>
      <c r="J9121" s="24" t="s">
        <v>2335</v>
      </c>
    </row>
    <row r="9122" spans="2:10" ht="12.6" customHeight="1" x14ac:dyDescent="0.3">
      <c r="B9122" s="25" t="s">
        <v>2694</v>
      </c>
      <c r="C9122" s="80" t="str">
        <f>VLOOKUP($J9121,ASBVs!$A$2:$H$1041,8,FALSE)</f>
        <v>218909</v>
      </c>
      <c r="D9122" s="80"/>
      <c r="E9122" s="81"/>
      <c r="F9122" s="26" t="s">
        <v>2639</v>
      </c>
      <c r="G9122" s="82">
        <f>VLOOKUP($J9121,ASBVs!$A$2:$I$1041,9,FALSE)</f>
        <v>44701</v>
      </c>
      <c r="H9122" s="83"/>
      <c r="I9122" s="83"/>
      <c r="J9122" s="84"/>
    </row>
    <row r="9123" spans="2:10" ht="12.6" customHeight="1" x14ac:dyDescent="0.3">
      <c r="B9123" s="27" t="s">
        <v>0</v>
      </c>
      <c r="C9123" s="28" t="s">
        <v>1</v>
      </c>
      <c r="D9123" s="28" t="s">
        <v>2</v>
      </c>
      <c r="E9123" s="28" t="s">
        <v>3</v>
      </c>
      <c r="F9123" s="27" t="s">
        <v>4</v>
      </c>
      <c r="G9123" s="28" t="s">
        <v>1093</v>
      </c>
      <c r="H9123" s="28" t="s">
        <v>1092</v>
      </c>
      <c r="I9123" s="28" t="s">
        <v>5</v>
      </c>
      <c r="J9123" s="28" t="s">
        <v>2652</v>
      </c>
    </row>
    <row r="9124" spans="2:10" ht="12.6" customHeight="1" x14ac:dyDescent="0.3">
      <c r="B9124" s="29">
        <f>VLOOKUP($J9121,ASBVs!$A$2:$AP$1041,11,FALSE)</f>
        <v>0.63</v>
      </c>
      <c r="C9124" s="29">
        <f>VLOOKUP($J9121,ASBVs!$A$2:$AP$1041,13,FALSE)</f>
        <v>9.81</v>
      </c>
      <c r="D9124" s="29">
        <f>VLOOKUP($J9121,ASBVs!$A$2:$AP$1041,15,FALSE)</f>
        <v>12.33</v>
      </c>
      <c r="E9124" s="29">
        <f>VLOOKUP($J9121,ASBVs!$A$2:$AP$1041,17,FALSE)</f>
        <v>-0.53</v>
      </c>
      <c r="F9124" s="29">
        <f>VLOOKUP($J9121,ASBVs!$A$2:$AP$1041,19,FALSE)</f>
        <v>1.92</v>
      </c>
      <c r="G9124" s="39">
        <f>VLOOKUP($J9121,ASBVs!$A$2:$AP$1041,41,FALSE)</f>
        <v>0.53</v>
      </c>
      <c r="H9124" s="39">
        <f>VLOOKUP($J9121,ASBVs!$A$2:$AP$1041,39,FALSE)</f>
        <v>0.27</v>
      </c>
      <c r="I9124" s="29">
        <f>VLOOKUP($J9121,ASBVs!$A$2:$AP$1041,21,FALSE)</f>
        <v>-0.68</v>
      </c>
      <c r="J9124" s="39">
        <f>VLOOKUP($J9121,ASBVs!$A$2:$AP$1041,31,FALSE)</f>
        <v>0.31</v>
      </c>
    </row>
    <row r="9125" spans="2:10" ht="12.6" customHeight="1" x14ac:dyDescent="0.3">
      <c r="B9125" s="29">
        <f>VLOOKUP($J9121,ASBVs!$A$2:$AP$1041,12,FALSE)</f>
        <v>67</v>
      </c>
      <c r="C9125" s="29">
        <f>VLOOKUP($J9121,ASBVs!$A$2:$AP$1041,14,FALSE)</f>
        <v>71</v>
      </c>
      <c r="D9125" s="29">
        <f>VLOOKUP($J9121,ASBVs!$A$2:$AP$1041,16,FALSE)</f>
        <v>63</v>
      </c>
      <c r="E9125" s="29">
        <f>VLOOKUP($J9121,ASBVs!$A$2:$AP$1041,18,FALSE)</f>
        <v>64</v>
      </c>
      <c r="F9125" s="29">
        <f>VLOOKUP($J9121,ASBVs!$A$2:$AP$1041,20,FALSE)</f>
        <v>64</v>
      </c>
      <c r="G9125" s="29">
        <f>VLOOKUP($J9121,ASBVs!$A$2:$AP$1041,42,FALSE)</f>
        <v>56</v>
      </c>
      <c r="H9125" s="29">
        <f>VLOOKUP($J9121,ASBVs!$A$2:$AP$1041,40,FALSE)</f>
        <v>50</v>
      </c>
      <c r="I9125" s="29">
        <f>VLOOKUP($J9121,ASBVs!$A$2:$AP$1041,22,FALSE)</f>
        <v>59</v>
      </c>
      <c r="J9125" s="29">
        <f>VLOOKUP($J9121,ASBVs!$A$2:$AP$1041,32,FALSE)</f>
        <v>54</v>
      </c>
    </row>
    <row r="9126" spans="2:10" ht="12.6" customHeight="1" x14ac:dyDescent="0.3">
      <c r="B9126" s="31" t="s">
        <v>1089</v>
      </c>
      <c r="C9126" s="27" t="s">
        <v>1090</v>
      </c>
      <c r="D9126" s="27" t="s">
        <v>1091</v>
      </c>
      <c r="E9126" s="27" t="s">
        <v>8</v>
      </c>
      <c r="F9126" s="27" t="s">
        <v>6</v>
      </c>
      <c r="G9126" s="27" t="s">
        <v>7</v>
      </c>
      <c r="H9126" s="27" t="s">
        <v>2638</v>
      </c>
      <c r="I9126" s="85" t="s">
        <v>2700</v>
      </c>
      <c r="J9126" s="86"/>
    </row>
    <row r="9127" spans="2:10" ht="12.6" customHeight="1" x14ac:dyDescent="0.3">
      <c r="B9127" s="30">
        <f>VLOOKUP($J9121,ASBVs!$A$2:$AP$1041,33,FALSE)</f>
        <v>0.05</v>
      </c>
      <c r="C9127" s="30">
        <f>VLOOKUP($J9121,ASBVs!$A$2:$AP$1041,35,FALSE)</f>
        <v>0.24</v>
      </c>
      <c r="D9127" s="30">
        <f>VLOOKUP($J9121,ASBVs!$A$2:$AP$1041,37,FALSE)</f>
        <v>0.01</v>
      </c>
      <c r="E9127" s="32">
        <f>VLOOKUP($J9121,ASBVs!$A$2:$AP$1041,29,FALSE)</f>
        <v>6.16</v>
      </c>
      <c r="F9127" s="32">
        <f>VLOOKUP($J9121,ASBVs!$A$2:$AP$1041,23,FALSE)</f>
        <v>-1.1100000000000001</v>
      </c>
      <c r="G9127" s="32">
        <f>VLOOKUP($J9121,ASBVs!$A$2:$AP$1041,25,FALSE)</f>
        <v>6.02</v>
      </c>
      <c r="H9127" s="32">
        <f>VLOOKUP($J9121,ASBVs!$A$2:$AP$1041,27,FALSE)</f>
        <v>1.64</v>
      </c>
      <c r="I9127" s="86"/>
      <c r="J9127" s="86"/>
    </row>
    <row r="9128" spans="2:10" ht="12.6" customHeight="1" x14ac:dyDescent="0.3">
      <c r="B9128" s="33">
        <f>VLOOKUP($J9121,ASBVs!$A$2:$AP$1041,34,FALSE)</f>
        <v>46</v>
      </c>
      <c r="C9128" s="33">
        <f>VLOOKUP($J9121,ASBVs!$A$2:$AP$1041,36,FALSE)</f>
        <v>53</v>
      </c>
      <c r="D9128" s="33">
        <f>VLOOKUP($J9121,ASBVs!$A$2:$AP$1041,38,FALSE)</f>
        <v>40</v>
      </c>
      <c r="E9128" s="33">
        <f>VLOOKUP($J9121,ASBVs!$A$2:$AP$1041,30,FALSE)</f>
        <v>59</v>
      </c>
      <c r="F9128" s="33">
        <f>VLOOKUP($J9121,ASBVs!$A$2:$AP$1041,24,FALSE)</f>
        <v>51</v>
      </c>
      <c r="G9128" s="33">
        <f>VLOOKUP($J9121,ASBVs!$A$2:$AP$1041,26,FALSE)</f>
        <v>51</v>
      </c>
      <c r="H9128" s="33">
        <f>VLOOKUP($J9121,ASBVs!$A$2:$AP$1041,28,FALSE)</f>
        <v>53</v>
      </c>
      <c r="I9128" s="99">
        <f>VLOOKUP($J9121,ASBVs!$A$2:$AQ$1041,43,FALSE)</f>
        <v>9.1300000000000008</v>
      </c>
      <c r="J9128" s="79"/>
    </row>
    <row r="9129" spans="2:10" ht="12.6" customHeight="1" x14ac:dyDescent="0.3">
      <c r="B9129" s="87" t="s">
        <v>2695</v>
      </c>
      <c r="C9129" s="88"/>
      <c r="D9129" s="89" t="s">
        <v>2699</v>
      </c>
      <c r="E9129" s="90"/>
      <c r="F9129" s="91" t="str">
        <f>VLOOKUP($J9121,ASBVs!$A$2:$F$1041,6,FALSE)</f>
        <v xml:space="preserve"> </v>
      </c>
      <c r="G9129" s="34" t="s">
        <v>2669</v>
      </c>
      <c r="H9129" s="35" t="str">
        <f>VLOOKUP($J9121,ASBVs!$A$2:$AU$1041,46,FALSE)</f>
        <v>2</v>
      </c>
      <c r="I9129" s="34" t="s">
        <v>2670</v>
      </c>
      <c r="J9129" s="35" t="str">
        <f>VLOOKUP($J9121,ASBVs!$A$2:$AU$1041,47,FALSE)</f>
        <v>2</v>
      </c>
    </row>
    <row r="9130" spans="2:10" ht="12.6" customHeight="1" x14ac:dyDescent="0.3">
      <c r="B9130" s="93">
        <f>VLOOKUP($J9121,ASBVs!$A$2:$AS$1041,45,FALSE)</f>
        <v>121.44</v>
      </c>
      <c r="C9130" s="94"/>
      <c r="D9130" s="93">
        <f>VLOOKUP($J9121,ASBVs!$A$2:$AS$1041,44,FALSE)</f>
        <v>175.25</v>
      </c>
      <c r="E9130" s="94"/>
      <c r="F9130" s="92"/>
      <c r="G9130" s="34" t="s">
        <v>2671</v>
      </c>
      <c r="H9130" s="35" t="str">
        <f>VLOOKUP($J9121,ASBVs!$A$2:$AW$1041,48,FALSE)</f>
        <v>1</v>
      </c>
      <c r="I9130" s="34" t="s">
        <v>2672</v>
      </c>
      <c r="J9130" s="35">
        <f>VLOOKUP($J9121,ASBVs!$A$2:$AW$1041,49,FALSE)</f>
        <v>3</v>
      </c>
    </row>
    <row r="9131" spans="2:10" ht="12.6" customHeight="1" x14ac:dyDescent="0.3">
      <c r="B9131" s="36" t="s">
        <v>2696</v>
      </c>
      <c r="C9131" s="95" t="str">
        <f>VLOOKUP($J9121,ASBVs!$A$2:$E$1041,5,FALSE)</f>
        <v xml:space="preserve">Pen of 4 - Fertility </v>
      </c>
      <c r="D9131" s="96"/>
      <c r="E9131" s="97" t="s">
        <v>2697</v>
      </c>
      <c r="F9131" s="98"/>
      <c r="G9131" s="74"/>
      <c r="H9131" s="75"/>
      <c r="I9131" s="37" t="s">
        <v>2698</v>
      </c>
      <c r="J9131" s="38"/>
    </row>
    <row r="9133" spans="2:10" ht="12.6" customHeight="1" x14ac:dyDescent="0.3">
      <c r="B9133" s="76" t="s">
        <v>2692</v>
      </c>
      <c r="C9133" s="77"/>
      <c r="D9133" s="20" t="str">
        <f>VLOOKUP($J9133,ASBVs!$A$2:$B$1041,2,FALSE)</f>
        <v>225238</v>
      </c>
      <c r="E9133" s="21"/>
      <c r="F9133" s="22" t="str">
        <f>VLOOKUP($J9133,ASBVs!$A$2:$J$1041,10,FALSE)</f>
        <v>Twin</v>
      </c>
      <c r="G9133" s="78" t="str">
        <f>VLOOKUP($J9133,ASBVs!$A$2:$AX$1041,50,FALSE)</f>
        <v xml:space="preserve"> </v>
      </c>
      <c r="H9133" s="79"/>
      <c r="I9133" s="23" t="s">
        <v>2693</v>
      </c>
      <c r="J9133" s="24" t="s">
        <v>2336</v>
      </c>
    </row>
    <row r="9134" spans="2:10" ht="12.6" customHeight="1" x14ac:dyDescent="0.3">
      <c r="B9134" s="25" t="s">
        <v>2694</v>
      </c>
      <c r="C9134" s="80" t="str">
        <f>VLOOKUP($J9133,ASBVs!$A$2:$H$1041,8,FALSE)</f>
        <v>218946</v>
      </c>
      <c r="D9134" s="80"/>
      <c r="E9134" s="81"/>
      <c r="F9134" s="26" t="s">
        <v>2639</v>
      </c>
      <c r="G9134" s="82">
        <f>VLOOKUP($J9133,ASBVs!$A$2:$I$1041,9,FALSE)</f>
        <v>44717</v>
      </c>
      <c r="H9134" s="83"/>
      <c r="I9134" s="83"/>
      <c r="J9134" s="84"/>
    </row>
    <row r="9135" spans="2:10" ht="12.6" customHeight="1" x14ac:dyDescent="0.3">
      <c r="B9135" s="27" t="s">
        <v>0</v>
      </c>
      <c r="C9135" s="28" t="s">
        <v>1</v>
      </c>
      <c r="D9135" s="28" t="s">
        <v>2</v>
      </c>
      <c r="E9135" s="28" t="s">
        <v>3</v>
      </c>
      <c r="F9135" s="27" t="s">
        <v>4</v>
      </c>
      <c r="G9135" s="28" t="s">
        <v>1093</v>
      </c>
      <c r="H9135" s="28" t="s">
        <v>1092</v>
      </c>
      <c r="I9135" s="28" t="s">
        <v>5</v>
      </c>
      <c r="J9135" s="28" t="s">
        <v>2652</v>
      </c>
    </row>
    <row r="9136" spans="2:10" ht="12.6" customHeight="1" x14ac:dyDescent="0.3">
      <c r="B9136" s="29">
        <f>VLOOKUP($J9133,ASBVs!$A$2:$AP$1041,11,FALSE)</f>
        <v>0.37</v>
      </c>
      <c r="C9136" s="29">
        <f>VLOOKUP($J9133,ASBVs!$A$2:$AP$1041,13,FALSE)</f>
        <v>7.57</v>
      </c>
      <c r="D9136" s="29">
        <f>VLOOKUP($J9133,ASBVs!$A$2:$AP$1041,15,FALSE)</f>
        <v>14.16</v>
      </c>
      <c r="E9136" s="29">
        <f>VLOOKUP($J9133,ASBVs!$A$2:$AP$1041,17,FALSE)</f>
        <v>-0.41</v>
      </c>
      <c r="F9136" s="29">
        <f>VLOOKUP($J9133,ASBVs!$A$2:$AP$1041,19,FALSE)</f>
        <v>1.71</v>
      </c>
      <c r="G9136" s="39">
        <f>VLOOKUP($J9133,ASBVs!$A$2:$AP$1041,41,FALSE)</f>
        <v>0.53</v>
      </c>
      <c r="H9136" s="39">
        <f>VLOOKUP($J9133,ASBVs!$A$2:$AP$1041,39,FALSE)</f>
        <v>0.26</v>
      </c>
      <c r="I9136" s="29">
        <f>VLOOKUP($J9133,ASBVs!$A$2:$AP$1041,21,FALSE)</f>
        <v>0.64</v>
      </c>
      <c r="J9136" s="39">
        <f>VLOOKUP($J9133,ASBVs!$A$2:$AP$1041,31,FALSE)</f>
        <v>0.35</v>
      </c>
    </row>
    <row r="9137" spans="2:10" ht="12.6" customHeight="1" x14ac:dyDescent="0.3">
      <c r="B9137" s="29">
        <f>VLOOKUP($J9133,ASBVs!$A$2:$AP$1041,12,FALSE)</f>
        <v>67</v>
      </c>
      <c r="C9137" s="29">
        <f>VLOOKUP($J9133,ASBVs!$A$2:$AP$1041,14,FALSE)</f>
        <v>71</v>
      </c>
      <c r="D9137" s="29">
        <f>VLOOKUP($J9133,ASBVs!$A$2:$AP$1041,16,FALSE)</f>
        <v>63</v>
      </c>
      <c r="E9137" s="29">
        <f>VLOOKUP($J9133,ASBVs!$A$2:$AP$1041,18,FALSE)</f>
        <v>64</v>
      </c>
      <c r="F9137" s="29">
        <f>VLOOKUP($J9133,ASBVs!$A$2:$AP$1041,20,FALSE)</f>
        <v>64</v>
      </c>
      <c r="G9137" s="29">
        <f>VLOOKUP($J9133,ASBVs!$A$2:$AP$1041,42,FALSE)</f>
        <v>55</v>
      </c>
      <c r="H9137" s="29">
        <f>VLOOKUP($J9133,ASBVs!$A$2:$AP$1041,40,FALSE)</f>
        <v>49</v>
      </c>
      <c r="I9137" s="29">
        <f>VLOOKUP($J9133,ASBVs!$A$2:$AP$1041,22,FALSE)</f>
        <v>60</v>
      </c>
      <c r="J9137" s="29">
        <f>VLOOKUP($J9133,ASBVs!$A$2:$AP$1041,32,FALSE)</f>
        <v>53</v>
      </c>
    </row>
    <row r="9138" spans="2:10" ht="12.6" customHeight="1" x14ac:dyDescent="0.3">
      <c r="B9138" s="31" t="s">
        <v>1089</v>
      </c>
      <c r="C9138" s="27" t="s">
        <v>1090</v>
      </c>
      <c r="D9138" s="27" t="s">
        <v>1091</v>
      </c>
      <c r="E9138" s="27" t="s">
        <v>8</v>
      </c>
      <c r="F9138" s="27" t="s">
        <v>6</v>
      </c>
      <c r="G9138" s="27" t="s">
        <v>7</v>
      </c>
      <c r="H9138" s="27" t="s">
        <v>2638</v>
      </c>
      <c r="I9138" s="85" t="s">
        <v>2700</v>
      </c>
      <c r="J9138" s="86"/>
    </row>
    <row r="9139" spans="2:10" ht="12.6" customHeight="1" x14ac:dyDescent="0.3">
      <c r="B9139" s="30">
        <f>VLOOKUP($J9133,ASBVs!$A$2:$AP$1041,33,FALSE)</f>
        <v>0.03</v>
      </c>
      <c r="C9139" s="30">
        <f>VLOOKUP($J9133,ASBVs!$A$2:$AP$1041,35,FALSE)</f>
        <v>0.22</v>
      </c>
      <c r="D9139" s="30">
        <f>VLOOKUP($J9133,ASBVs!$A$2:$AP$1041,37,FALSE)</f>
        <v>0.03</v>
      </c>
      <c r="E9139" s="32">
        <f>VLOOKUP($J9133,ASBVs!$A$2:$AP$1041,29,FALSE)</f>
        <v>5.0199999999999996</v>
      </c>
      <c r="F9139" s="32">
        <f>VLOOKUP($J9133,ASBVs!$A$2:$AP$1041,23,FALSE)</f>
        <v>-0.41</v>
      </c>
      <c r="G9139" s="32">
        <f>VLOOKUP($J9133,ASBVs!$A$2:$AP$1041,25,FALSE)</f>
        <v>6.26</v>
      </c>
      <c r="H9139" s="32">
        <f>VLOOKUP($J9133,ASBVs!$A$2:$AP$1041,27,FALSE)</f>
        <v>1.67</v>
      </c>
      <c r="I9139" s="86"/>
      <c r="J9139" s="86"/>
    </row>
    <row r="9140" spans="2:10" ht="12.6" customHeight="1" x14ac:dyDescent="0.3">
      <c r="B9140" s="33">
        <f>VLOOKUP($J9133,ASBVs!$A$2:$AP$1041,34,FALSE)</f>
        <v>43</v>
      </c>
      <c r="C9140" s="33">
        <f>VLOOKUP($J9133,ASBVs!$A$2:$AP$1041,36,FALSE)</f>
        <v>52</v>
      </c>
      <c r="D9140" s="33">
        <f>VLOOKUP($J9133,ASBVs!$A$2:$AP$1041,38,FALSE)</f>
        <v>37</v>
      </c>
      <c r="E9140" s="33">
        <f>VLOOKUP($J9133,ASBVs!$A$2:$AP$1041,30,FALSE)</f>
        <v>60</v>
      </c>
      <c r="F9140" s="33">
        <f>VLOOKUP($J9133,ASBVs!$A$2:$AP$1041,24,FALSE)</f>
        <v>50</v>
      </c>
      <c r="G9140" s="33">
        <f>VLOOKUP($J9133,ASBVs!$A$2:$AP$1041,26,FALSE)</f>
        <v>50</v>
      </c>
      <c r="H9140" s="33">
        <f>VLOOKUP($J9133,ASBVs!$A$2:$AP$1041,28,FALSE)</f>
        <v>52</v>
      </c>
      <c r="I9140" s="99">
        <f>VLOOKUP($J9133,ASBVs!$A$2:$AQ$1041,43,FALSE)</f>
        <v>8.2100000000000009</v>
      </c>
      <c r="J9140" s="79"/>
    </row>
    <row r="9141" spans="2:10" ht="12.6" customHeight="1" x14ac:dyDescent="0.3">
      <c r="B9141" s="87" t="s">
        <v>2695</v>
      </c>
      <c r="C9141" s="88"/>
      <c r="D9141" s="89" t="s">
        <v>2699</v>
      </c>
      <c r="E9141" s="90"/>
      <c r="F9141" s="91" t="str">
        <f>VLOOKUP($J9133,ASBVs!$A$2:$F$1041,6,FALSE)</f>
        <v xml:space="preserve"> </v>
      </c>
      <c r="G9141" s="34" t="s">
        <v>2669</v>
      </c>
      <c r="H9141" s="35" t="str">
        <f>VLOOKUP($J9133,ASBVs!$A$2:$AU$1041,46,FALSE)</f>
        <v>2</v>
      </c>
      <c r="I9141" s="34" t="s">
        <v>2670</v>
      </c>
      <c r="J9141" s="35" t="str">
        <f>VLOOKUP($J9133,ASBVs!$A$2:$AU$1041,47,FALSE)</f>
        <v>1</v>
      </c>
    </row>
    <row r="9142" spans="2:10" ht="12.6" customHeight="1" x14ac:dyDescent="0.3">
      <c r="B9142" s="93">
        <f>VLOOKUP($J9133,ASBVs!$A$2:$AS$1041,45,FALSE)</f>
        <v>123.31</v>
      </c>
      <c r="C9142" s="94"/>
      <c r="D9142" s="93">
        <f>VLOOKUP($J9133,ASBVs!$A$2:$AS$1041,44,FALSE)</f>
        <v>157.28</v>
      </c>
      <c r="E9142" s="94"/>
      <c r="F9142" s="92"/>
      <c r="G9142" s="34" t="s">
        <v>2671</v>
      </c>
      <c r="H9142" s="35" t="str">
        <f>VLOOKUP($J9133,ASBVs!$A$2:$AW$1041,48,FALSE)</f>
        <v>1</v>
      </c>
      <c r="I9142" s="34" t="s">
        <v>2672</v>
      </c>
      <c r="J9142" s="35">
        <f>VLOOKUP($J9133,ASBVs!$A$2:$AW$1041,49,FALSE)</f>
        <v>3</v>
      </c>
    </row>
    <row r="9143" spans="2:10" ht="12.6" customHeight="1" x14ac:dyDescent="0.3">
      <c r="B9143" s="36" t="s">
        <v>2696</v>
      </c>
      <c r="C9143" s="95" t="str">
        <f>VLOOKUP($J9133,ASBVs!$A$2:$E$1041,5,FALSE)</f>
        <v xml:space="preserve">Pen of 4 - Fertility </v>
      </c>
      <c r="D9143" s="96"/>
      <c r="E9143" s="97" t="s">
        <v>2697</v>
      </c>
      <c r="F9143" s="98"/>
      <c r="G9143" s="74"/>
      <c r="H9143" s="75"/>
      <c r="I9143" s="37" t="s">
        <v>2698</v>
      </c>
      <c r="J9143" s="38"/>
    </row>
    <row r="9145" spans="2:10" ht="12.6" customHeight="1" x14ac:dyDescent="0.3">
      <c r="B9145" s="76" t="s">
        <v>2692</v>
      </c>
      <c r="C9145" s="77"/>
      <c r="D9145" s="20" t="str">
        <f>VLOOKUP($J9145,ASBVs!$A$2:$B$1041,2,FALSE)</f>
        <v>224568</v>
      </c>
      <c r="E9145" s="21"/>
      <c r="F9145" s="22" t="str">
        <f>VLOOKUP($J9145,ASBVs!$A$2:$J$1041,10,FALSE)</f>
        <v>Twin</v>
      </c>
      <c r="G9145" s="78" t="str">
        <f>VLOOKUP($J9145,ASBVs!$A$2:$AX$1041,50,FALSE)</f>
        <v xml:space="preserve"> </v>
      </c>
      <c r="H9145" s="79"/>
      <c r="I9145" s="23" t="s">
        <v>2693</v>
      </c>
      <c r="J9145" s="24" t="s">
        <v>2337</v>
      </c>
    </row>
    <row r="9146" spans="2:10" ht="12.6" customHeight="1" x14ac:dyDescent="0.3">
      <c r="B9146" s="25" t="s">
        <v>2694</v>
      </c>
      <c r="C9146" s="80" t="str">
        <f>VLOOKUP($J9145,ASBVs!$A$2:$H$1041,8,FALSE)</f>
        <v>205728</v>
      </c>
      <c r="D9146" s="80"/>
      <c r="E9146" s="81"/>
      <c r="F9146" s="26" t="s">
        <v>2639</v>
      </c>
      <c r="G9146" s="82">
        <f>VLOOKUP($J9145,ASBVs!$A$2:$I$1041,9,FALSE)</f>
        <v>44710</v>
      </c>
      <c r="H9146" s="83"/>
      <c r="I9146" s="83"/>
      <c r="J9146" s="84"/>
    </row>
    <row r="9147" spans="2:10" ht="12.6" customHeight="1" x14ac:dyDescent="0.3">
      <c r="B9147" s="27" t="s">
        <v>0</v>
      </c>
      <c r="C9147" s="28" t="s">
        <v>1</v>
      </c>
      <c r="D9147" s="28" t="s">
        <v>2</v>
      </c>
      <c r="E9147" s="28" t="s">
        <v>3</v>
      </c>
      <c r="F9147" s="27" t="s">
        <v>4</v>
      </c>
      <c r="G9147" s="28" t="s">
        <v>1093</v>
      </c>
      <c r="H9147" s="28" t="s">
        <v>1092</v>
      </c>
      <c r="I9147" s="28" t="s">
        <v>5</v>
      </c>
      <c r="J9147" s="28" t="s">
        <v>2652</v>
      </c>
    </row>
    <row r="9148" spans="2:10" ht="12.6" customHeight="1" x14ac:dyDescent="0.3">
      <c r="B9148" s="29">
        <f>VLOOKUP($J9145,ASBVs!$A$2:$AP$1041,11,FALSE)</f>
        <v>0.37</v>
      </c>
      <c r="C9148" s="29">
        <f>VLOOKUP($J9145,ASBVs!$A$2:$AP$1041,13,FALSE)</f>
        <v>10.14</v>
      </c>
      <c r="D9148" s="29">
        <f>VLOOKUP($J9145,ASBVs!$A$2:$AP$1041,15,FALSE)</f>
        <v>19.07</v>
      </c>
      <c r="E9148" s="29">
        <f>VLOOKUP($J9145,ASBVs!$A$2:$AP$1041,17,FALSE)</f>
        <v>0.59</v>
      </c>
      <c r="F9148" s="29">
        <f>VLOOKUP($J9145,ASBVs!$A$2:$AP$1041,19,FALSE)</f>
        <v>2.63</v>
      </c>
      <c r="G9148" s="39">
        <f>VLOOKUP($J9145,ASBVs!$A$2:$AP$1041,41,FALSE)</f>
        <v>0.44</v>
      </c>
      <c r="H9148" s="39">
        <f>VLOOKUP($J9145,ASBVs!$A$2:$AP$1041,39,FALSE)</f>
        <v>0.26</v>
      </c>
      <c r="I9148" s="29">
        <f>VLOOKUP($J9145,ASBVs!$A$2:$AP$1041,21,FALSE)</f>
        <v>0.12</v>
      </c>
      <c r="J9148" s="39">
        <f>VLOOKUP($J9145,ASBVs!$A$2:$AP$1041,31,FALSE)</f>
        <v>0.28000000000000003</v>
      </c>
    </row>
    <row r="9149" spans="2:10" ht="12.6" customHeight="1" x14ac:dyDescent="0.3">
      <c r="B9149" s="29">
        <f>VLOOKUP($J9145,ASBVs!$A$2:$AP$1041,12,FALSE)</f>
        <v>65</v>
      </c>
      <c r="C9149" s="29">
        <f>VLOOKUP($J9145,ASBVs!$A$2:$AP$1041,14,FALSE)</f>
        <v>69</v>
      </c>
      <c r="D9149" s="29">
        <f>VLOOKUP($J9145,ASBVs!$A$2:$AP$1041,16,FALSE)</f>
        <v>59</v>
      </c>
      <c r="E9149" s="29">
        <f>VLOOKUP($J9145,ASBVs!$A$2:$AP$1041,18,FALSE)</f>
        <v>65</v>
      </c>
      <c r="F9149" s="29">
        <f>VLOOKUP($J9145,ASBVs!$A$2:$AP$1041,20,FALSE)</f>
        <v>65</v>
      </c>
      <c r="G9149" s="29">
        <f>VLOOKUP($J9145,ASBVs!$A$2:$AP$1041,42,FALSE)</f>
        <v>51</v>
      </c>
      <c r="H9149" s="29">
        <f>VLOOKUP($J9145,ASBVs!$A$2:$AP$1041,40,FALSE)</f>
        <v>45</v>
      </c>
      <c r="I9149" s="29">
        <f>VLOOKUP($J9145,ASBVs!$A$2:$AP$1041,22,FALSE)</f>
        <v>51</v>
      </c>
      <c r="J9149" s="29">
        <f>VLOOKUP($J9145,ASBVs!$A$2:$AP$1041,32,FALSE)</f>
        <v>49</v>
      </c>
    </row>
    <row r="9150" spans="2:10" ht="12.6" customHeight="1" x14ac:dyDescent="0.3">
      <c r="B9150" s="31" t="s">
        <v>1089</v>
      </c>
      <c r="C9150" s="27" t="s">
        <v>1090</v>
      </c>
      <c r="D9150" s="27" t="s">
        <v>1091</v>
      </c>
      <c r="E9150" s="27" t="s">
        <v>8</v>
      </c>
      <c r="F9150" s="27" t="s">
        <v>6</v>
      </c>
      <c r="G9150" s="27" t="s">
        <v>7</v>
      </c>
      <c r="H9150" s="27" t="s">
        <v>2638</v>
      </c>
      <c r="I9150" s="85" t="s">
        <v>2700</v>
      </c>
      <c r="J9150" s="86"/>
    </row>
    <row r="9151" spans="2:10" ht="12.6" customHeight="1" x14ac:dyDescent="0.3">
      <c r="B9151" s="30">
        <f>VLOOKUP($J9145,ASBVs!$A$2:$AP$1041,33,FALSE)</f>
        <v>0.05</v>
      </c>
      <c r="C9151" s="30">
        <f>VLOOKUP($J9145,ASBVs!$A$2:$AP$1041,35,FALSE)</f>
        <v>0.27</v>
      </c>
      <c r="D9151" s="30">
        <f>VLOOKUP($J9145,ASBVs!$A$2:$AP$1041,37,FALSE)</f>
        <v>1E-3</v>
      </c>
      <c r="E9151" s="32">
        <f>VLOOKUP($J9145,ASBVs!$A$2:$AP$1041,29,FALSE)</f>
        <v>4.66</v>
      </c>
      <c r="F9151" s="32">
        <f>VLOOKUP($J9145,ASBVs!$A$2:$AP$1041,23,FALSE)</f>
        <v>-0.43</v>
      </c>
      <c r="G9151" s="32">
        <f>VLOOKUP($J9145,ASBVs!$A$2:$AP$1041,25,FALSE)</f>
        <v>2.72</v>
      </c>
      <c r="H9151" s="32">
        <f>VLOOKUP($J9145,ASBVs!$A$2:$AP$1041,27,FALSE)</f>
        <v>2.56</v>
      </c>
      <c r="I9151" s="86"/>
      <c r="J9151" s="86"/>
    </row>
    <row r="9152" spans="2:10" ht="12.6" customHeight="1" x14ac:dyDescent="0.3">
      <c r="B9152" s="33">
        <f>VLOOKUP($J9145,ASBVs!$A$2:$AP$1041,34,FALSE)</f>
        <v>41</v>
      </c>
      <c r="C9152" s="33">
        <f>VLOOKUP($J9145,ASBVs!$A$2:$AP$1041,36,FALSE)</f>
        <v>48</v>
      </c>
      <c r="D9152" s="33">
        <f>VLOOKUP($J9145,ASBVs!$A$2:$AP$1041,38,FALSE)</f>
        <v>35</v>
      </c>
      <c r="E9152" s="33">
        <f>VLOOKUP($J9145,ASBVs!$A$2:$AP$1041,30,FALSE)</f>
        <v>59</v>
      </c>
      <c r="F9152" s="33">
        <f>VLOOKUP($J9145,ASBVs!$A$2:$AP$1041,24,FALSE)</f>
        <v>45</v>
      </c>
      <c r="G9152" s="33">
        <f>VLOOKUP($J9145,ASBVs!$A$2:$AP$1041,26,FALSE)</f>
        <v>45</v>
      </c>
      <c r="H9152" s="33">
        <f>VLOOKUP($J9145,ASBVs!$A$2:$AP$1041,28,FALSE)</f>
        <v>50</v>
      </c>
      <c r="I9152" s="99">
        <f>VLOOKUP($J9145,ASBVs!$A$2:$AQ$1041,43,FALSE)</f>
        <v>10.26</v>
      </c>
      <c r="J9152" s="79"/>
    </row>
    <row r="9153" spans="2:10" ht="12.6" customHeight="1" x14ac:dyDescent="0.3">
      <c r="B9153" s="87" t="s">
        <v>2695</v>
      </c>
      <c r="C9153" s="88"/>
      <c r="D9153" s="89" t="s">
        <v>2699</v>
      </c>
      <c r="E9153" s="90"/>
      <c r="F9153" s="91" t="str">
        <f>VLOOKUP($J9145,ASBVs!$A$2:$F$1041,6,FALSE)</f>
        <v xml:space="preserve"> </v>
      </c>
      <c r="G9153" s="34" t="s">
        <v>2669</v>
      </c>
      <c r="H9153" s="35" t="str">
        <f>VLOOKUP($J9145,ASBVs!$A$2:$AU$1041,46,FALSE)</f>
        <v>2</v>
      </c>
      <c r="I9153" s="34" t="s">
        <v>2670</v>
      </c>
      <c r="J9153" s="35" t="str">
        <f>VLOOKUP($J9145,ASBVs!$A$2:$AU$1041,47,FALSE)</f>
        <v>3</v>
      </c>
    </row>
    <row r="9154" spans="2:10" ht="12.6" customHeight="1" x14ac:dyDescent="0.3">
      <c r="B9154" s="93">
        <f>VLOOKUP($J9145,ASBVs!$A$2:$AS$1041,45,FALSE)</f>
        <v>123.06</v>
      </c>
      <c r="C9154" s="94"/>
      <c r="D9154" s="93">
        <f>VLOOKUP($J9145,ASBVs!$A$2:$AS$1041,44,FALSE)</f>
        <v>171.81</v>
      </c>
      <c r="E9154" s="94"/>
      <c r="F9154" s="92"/>
      <c r="G9154" s="34" t="s">
        <v>2671</v>
      </c>
      <c r="H9154" s="35" t="str">
        <f>VLOOKUP($J9145,ASBVs!$A$2:$AW$1041,48,FALSE)</f>
        <v>2</v>
      </c>
      <c r="I9154" s="34" t="s">
        <v>2672</v>
      </c>
      <c r="J9154" s="35">
        <f>VLOOKUP($J9145,ASBVs!$A$2:$AW$1041,49,FALSE)</f>
        <v>3</v>
      </c>
    </row>
    <row r="9155" spans="2:10" ht="12.6" customHeight="1" x14ac:dyDescent="0.3">
      <c r="B9155" s="36" t="s">
        <v>2696</v>
      </c>
      <c r="C9155" s="95" t="str">
        <f>VLOOKUP($J9145,ASBVs!$A$2:$E$1041,5,FALSE)</f>
        <v xml:space="preserve">Pen of 4 - Fertility </v>
      </c>
      <c r="D9155" s="96"/>
      <c r="E9155" s="97" t="s">
        <v>2697</v>
      </c>
      <c r="F9155" s="98"/>
      <c r="G9155" s="74"/>
      <c r="H9155" s="75"/>
      <c r="I9155" s="37" t="s">
        <v>2698</v>
      </c>
      <c r="J9155" s="38"/>
    </row>
    <row r="9157" spans="2:10" ht="12.6" customHeight="1" x14ac:dyDescent="0.3">
      <c r="B9157" s="76" t="s">
        <v>2692</v>
      </c>
      <c r="C9157" s="77"/>
      <c r="D9157" s="20" t="str">
        <f>VLOOKUP($J9157,ASBVs!$A$2:$B$1041,2,FALSE)</f>
        <v>225236</v>
      </c>
      <c r="E9157" s="21"/>
      <c r="F9157" s="22" t="str">
        <f>VLOOKUP($J9157,ASBVs!$A$2:$J$1041,10,FALSE)</f>
        <v>Twin</v>
      </c>
      <c r="G9157" s="78" t="str">
        <f>VLOOKUP($J9157,ASBVs!$A$2:$AX$1041,50,FALSE)</f>
        <v xml:space="preserve"> </v>
      </c>
      <c r="H9157" s="79"/>
      <c r="I9157" s="23" t="s">
        <v>2693</v>
      </c>
      <c r="J9157" s="24" t="s">
        <v>2338</v>
      </c>
    </row>
    <row r="9158" spans="2:10" ht="12.6" customHeight="1" x14ac:dyDescent="0.3">
      <c r="B9158" s="25" t="s">
        <v>2694</v>
      </c>
      <c r="C9158" s="80" t="str">
        <f>VLOOKUP($J9157,ASBVs!$A$2:$H$1041,8,FALSE)</f>
        <v>202934</v>
      </c>
      <c r="D9158" s="80"/>
      <c r="E9158" s="81"/>
      <c r="F9158" s="26" t="s">
        <v>2639</v>
      </c>
      <c r="G9158" s="82">
        <f>VLOOKUP($J9157,ASBVs!$A$2:$I$1041,9,FALSE)</f>
        <v>44717</v>
      </c>
      <c r="H9158" s="83"/>
      <c r="I9158" s="83"/>
      <c r="J9158" s="84"/>
    </row>
    <row r="9159" spans="2:10" ht="12.6" customHeight="1" x14ac:dyDescent="0.3">
      <c r="B9159" s="27" t="s">
        <v>0</v>
      </c>
      <c r="C9159" s="28" t="s">
        <v>1</v>
      </c>
      <c r="D9159" s="28" t="s">
        <v>2</v>
      </c>
      <c r="E9159" s="28" t="s">
        <v>3</v>
      </c>
      <c r="F9159" s="27" t="s">
        <v>4</v>
      </c>
      <c r="G9159" s="28" t="s">
        <v>1093</v>
      </c>
      <c r="H9159" s="28" t="s">
        <v>1092</v>
      </c>
      <c r="I9159" s="28" t="s">
        <v>5</v>
      </c>
      <c r="J9159" s="28" t="s">
        <v>2652</v>
      </c>
    </row>
    <row r="9160" spans="2:10" ht="12.6" customHeight="1" x14ac:dyDescent="0.3">
      <c r="B9160" s="29">
        <f>VLOOKUP($J9157,ASBVs!$A$2:$AP$1041,11,FALSE)</f>
        <v>0.33</v>
      </c>
      <c r="C9160" s="29">
        <f>VLOOKUP($J9157,ASBVs!$A$2:$AP$1041,13,FALSE)</f>
        <v>6.82</v>
      </c>
      <c r="D9160" s="29">
        <f>VLOOKUP($J9157,ASBVs!$A$2:$AP$1041,15,FALSE)</f>
        <v>9.15</v>
      </c>
      <c r="E9160" s="29">
        <f>VLOOKUP($J9157,ASBVs!$A$2:$AP$1041,17,FALSE)</f>
        <v>-0.42</v>
      </c>
      <c r="F9160" s="29">
        <f>VLOOKUP($J9157,ASBVs!$A$2:$AP$1041,19,FALSE)</f>
        <v>1.69</v>
      </c>
      <c r="G9160" s="39">
        <f>VLOOKUP($J9157,ASBVs!$A$2:$AP$1041,41,FALSE)</f>
        <v>0.48</v>
      </c>
      <c r="H9160" s="39">
        <f>VLOOKUP($J9157,ASBVs!$A$2:$AP$1041,39,FALSE)</f>
        <v>0.34</v>
      </c>
      <c r="I9160" s="29">
        <f>VLOOKUP($J9157,ASBVs!$A$2:$AP$1041,21,FALSE)</f>
        <v>-0.02</v>
      </c>
      <c r="J9160" s="39">
        <f>VLOOKUP($J9157,ASBVs!$A$2:$AP$1041,31,FALSE)</f>
        <v>0.26</v>
      </c>
    </row>
    <row r="9161" spans="2:10" ht="12.6" customHeight="1" x14ac:dyDescent="0.3">
      <c r="B9161" s="29">
        <f>VLOOKUP($J9157,ASBVs!$A$2:$AP$1041,12,FALSE)</f>
        <v>68</v>
      </c>
      <c r="C9161" s="29">
        <f>VLOOKUP($J9157,ASBVs!$A$2:$AP$1041,14,FALSE)</f>
        <v>71</v>
      </c>
      <c r="D9161" s="29">
        <f>VLOOKUP($J9157,ASBVs!$A$2:$AP$1041,16,FALSE)</f>
        <v>63</v>
      </c>
      <c r="E9161" s="29">
        <f>VLOOKUP($J9157,ASBVs!$A$2:$AP$1041,18,FALSE)</f>
        <v>67</v>
      </c>
      <c r="F9161" s="29">
        <f>VLOOKUP($J9157,ASBVs!$A$2:$AP$1041,20,FALSE)</f>
        <v>66</v>
      </c>
      <c r="G9161" s="29">
        <f>VLOOKUP($J9157,ASBVs!$A$2:$AP$1041,42,FALSE)</f>
        <v>62</v>
      </c>
      <c r="H9161" s="29">
        <f>VLOOKUP($J9157,ASBVs!$A$2:$AP$1041,40,FALSE)</f>
        <v>54</v>
      </c>
      <c r="I9161" s="29">
        <f>VLOOKUP($J9157,ASBVs!$A$2:$AP$1041,22,FALSE)</f>
        <v>62</v>
      </c>
      <c r="J9161" s="29">
        <f>VLOOKUP($J9157,ASBVs!$A$2:$AP$1041,32,FALSE)</f>
        <v>60</v>
      </c>
    </row>
    <row r="9162" spans="2:10" ht="12.6" customHeight="1" x14ac:dyDescent="0.3">
      <c r="B9162" s="31" t="s">
        <v>1089</v>
      </c>
      <c r="C9162" s="27" t="s">
        <v>1090</v>
      </c>
      <c r="D9162" s="27" t="s">
        <v>1091</v>
      </c>
      <c r="E9162" s="27" t="s">
        <v>8</v>
      </c>
      <c r="F9162" s="27" t="s">
        <v>6</v>
      </c>
      <c r="G9162" s="27" t="s">
        <v>7</v>
      </c>
      <c r="H9162" s="27" t="s">
        <v>2638</v>
      </c>
      <c r="I9162" s="85" t="s">
        <v>2700</v>
      </c>
      <c r="J9162" s="86"/>
    </row>
    <row r="9163" spans="2:10" ht="12.6" customHeight="1" x14ac:dyDescent="0.3">
      <c r="B9163" s="30">
        <f>VLOOKUP($J9157,ASBVs!$A$2:$AP$1041,33,FALSE)</f>
        <v>0.05</v>
      </c>
      <c r="C9163" s="30">
        <f>VLOOKUP($J9157,ASBVs!$A$2:$AP$1041,35,FALSE)</f>
        <v>0.38</v>
      </c>
      <c r="D9163" s="30">
        <f>VLOOKUP($J9157,ASBVs!$A$2:$AP$1041,37,FALSE)</f>
        <v>1E-3</v>
      </c>
      <c r="E9163" s="32">
        <f>VLOOKUP($J9157,ASBVs!$A$2:$AP$1041,29,FALSE)</f>
        <v>4.7300000000000004</v>
      </c>
      <c r="F9163" s="32">
        <f>VLOOKUP($J9157,ASBVs!$A$2:$AP$1041,23,FALSE)</f>
        <v>-0.57999999999999996</v>
      </c>
      <c r="G9163" s="32">
        <f>VLOOKUP($J9157,ASBVs!$A$2:$AP$1041,25,FALSE)</f>
        <v>3.67</v>
      </c>
      <c r="H9163" s="32">
        <f>VLOOKUP($J9157,ASBVs!$A$2:$AP$1041,27,FALSE)</f>
        <v>1.44</v>
      </c>
      <c r="I9163" s="86"/>
      <c r="J9163" s="86"/>
    </row>
    <row r="9164" spans="2:10" ht="12.6" customHeight="1" x14ac:dyDescent="0.3">
      <c r="B9164" s="33">
        <f>VLOOKUP($J9157,ASBVs!$A$2:$AP$1041,34,FALSE)</f>
        <v>48</v>
      </c>
      <c r="C9164" s="33">
        <f>VLOOKUP($J9157,ASBVs!$A$2:$AP$1041,36,FALSE)</f>
        <v>57</v>
      </c>
      <c r="D9164" s="33">
        <f>VLOOKUP($J9157,ASBVs!$A$2:$AP$1041,38,FALSE)</f>
        <v>42</v>
      </c>
      <c r="E9164" s="33">
        <f>VLOOKUP($J9157,ASBVs!$A$2:$AP$1041,30,FALSE)</f>
        <v>61</v>
      </c>
      <c r="F9164" s="33">
        <f>VLOOKUP($J9157,ASBVs!$A$2:$AP$1041,24,FALSE)</f>
        <v>53</v>
      </c>
      <c r="G9164" s="33">
        <f>VLOOKUP($J9157,ASBVs!$A$2:$AP$1041,26,FALSE)</f>
        <v>53</v>
      </c>
      <c r="H9164" s="33">
        <f>VLOOKUP($J9157,ASBVs!$A$2:$AP$1041,28,FALSE)</f>
        <v>56</v>
      </c>
      <c r="I9164" s="99">
        <f>VLOOKUP($J9157,ASBVs!$A$2:$AQ$1041,43,FALSE)</f>
        <v>6.8000000000000007</v>
      </c>
      <c r="J9164" s="79"/>
    </row>
    <row r="9165" spans="2:10" ht="12.6" customHeight="1" x14ac:dyDescent="0.3">
      <c r="B9165" s="87" t="s">
        <v>2695</v>
      </c>
      <c r="C9165" s="88"/>
      <c r="D9165" s="89" t="s">
        <v>2699</v>
      </c>
      <c r="E9165" s="90"/>
      <c r="F9165" s="91" t="str">
        <f>VLOOKUP($J9157,ASBVs!$A$2:$F$1041,6,FALSE)</f>
        <v xml:space="preserve"> </v>
      </c>
      <c r="G9165" s="34" t="s">
        <v>2669</v>
      </c>
      <c r="H9165" s="35" t="str">
        <f>VLOOKUP($J9157,ASBVs!$A$2:$AU$1041,46,FALSE)</f>
        <v>2</v>
      </c>
      <c r="I9165" s="34" t="s">
        <v>2670</v>
      </c>
      <c r="J9165" s="35" t="str">
        <f>VLOOKUP($J9157,ASBVs!$A$2:$AU$1041,47,FALSE)</f>
        <v>2</v>
      </c>
    </row>
    <row r="9166" spans="2:10" ht="12.6" customHeight="1" x14ac:dyDescent="0.3">
      <c r="B9166" s="93">
        <f>VLOOKUP($J9157,ASBVs!$A$2:$AS$1041,45,FALSE)</f>
        <v>125.04</v>
      </c>
      <c r="C9166" s="94"/>
      <c r="D9166" s="93">
        <f>VLOOKUP($J9157,ASBVs!$A$2:$AS$1041,44,FALSE)</f>
        <v>164.62</v>
      </c>
      <c r="E9166" s="94"/>
      <c r="F9166" s="92"/>
      <c r="G9166" s="34" t="s">
        <v>2671</v>
      </c>
      <c r="H9166" s="35" t="str">
        <f>VLOOKUP($J9157,ASBVs!$A$2:$AW$1041,48,FALSE)</f>
        <v>2</v>
      </c>
      <c r="I9166" s="34" t="s">
        <v>2672</v>
      </c>
      <c r="J9166" s="35">
        <f>VLOOKUP($J9157,ASBVs!$A$2:$AW$1041,49,FALSE)</f>
        <v>2</v>
      </c>
    </row>
    <row r="9167" spans="2:10" ht="12.6" customHeight="1" x14ac:dyDescent="0.3">
      <c r="B9167" s="36" t="s">
        <v>2696</v>
      </c>
      <c r="C9167" s="95" t="str">
        <f>VLOOKUP($J9157,ASBVs!$A$2:$E$1041,5,FALSE)</f>
        <v xml:space="preserve">Pen of 4 - Fertility </v>
      </c>
      <c r="D9167" s="96"/>
      <c r="E9167" s="97" t="s">
        <v>2697</v>
      </c>
      <c r="F9167" s="98"/>
      <c r="G9167" s="74"/>
      <c r="H9167" s="75"/>
      <c r="I9167" s="37" t="s">
        <v>2698</v>
      </c>
      <c r="J9167" s="38"/>
    </row>
    <row r="9169" spans="2:10" ht="12.6" customHeight="1" x14ac:dyDescent="0.3">
      <c r="B9169" s="76" t="s">
        <v>2692</v>
      </c>
      <c r="C9169" s="77"/>
      <c r="D9169" s="20" t="str">
        <f>VLOOKUP($J9169,ASBVs!$A$2:$B$1041,2,FALSE)</f>
        <v>225266</v>
      </c>
      <c r="E9169" s="21"/>
      <c r="F9169" s="22" t="str">
        <f>VLOOKUP($J9169,ASBVs!$A$2:$J$1041,10,FALSE)</f>
        <v>Twin</v>
      </c>
      <c r="G9169" s="78" t="str">
        <f>VLOOKUP($J9169,ASBVs!$A$2:$AX$1041,50,FALSE)</f>
        <v xml:space="preserve"> </v>
      </c>
      <c r="H9169" s="79"/>
      <c r="I9169" s="23" t="s">
        <v>2693</v>
      </c>
      <c r="J9169" s="24" t="s">
        <v>2339</v>
      </c>
    </row>
    <row r="9170" spans="2:10" ht="12.6" customHeight="1" x14ac:dyDescent="0.3">
      <c r="B9170" s="25" t="s">
        <v>2694</v>
      </c>
      <c r="C9170" s="80" t="str">
        <f>VLOOKUP($J9169,ASBVs!$A$2:$H$1041,8,FALSE)</f>
        <v>202934</v>
      </c>
      <c r="D9170" s="80"/>
      <c r="E9170" s="81"/>
      <c r="F9170" s="26" t="s">
        <v>2639</v>
      </c>
      <c r="G9170" s="82">
        <f>VLOOKUP($J9169,ASBVs!$A$2:$I$1041,9,FALSE)</f>
        <v>44720</v>
      </c>
      <c r="H9170" s="83"/>
      <c r="I9170" s="83"/>
      <c r="J9170" s="84"/>
    </row>
    <row r="9171" spans="2:10" ht="12.6" customHeight="1" x14ac:dyDescent="0.3">
      <c r="B9171" s="27" t="s">
        <v>0</v>
      </c>
      <c r="C9171" s="28" t="s">
        <v>1</v>
      </c>
      <c r="D9171" s="28" t="s">
        <v>2</v>
      </c>
      <c r="E9171" s="28" t="s">
        <v>3</v>
      </c>
      <c r="F9171" s="27" t="s">
        <v>4</v>
      </c>
      <c r="G9171" s="28" t="s">
        <v>1093</v>
      </c>
      <c r="H9171" s="28" t="s">
        <v>1092</v>
      </c>
      <c r="I9171" s="28" t="s">
        <v>5</v>
      </c>
      <c r="J9171" s="28" t="s">
        <v>2652</v>
      </c>
    </row>
    <row r="9172" spans="2:10" ht="12.6" customHeight="1" x14ac:dyDescent="0.3">
      <c r="B9172" s="29">
        <f>VLOOKUP($J9169,ASBVs!$A$2:$AP$1041,11,FALSE)</f>
        <v>0.39</v>
      </c>
      <c r="C9172" s="29">
        <f>VLOOKUP($J9169,ASBVs!$A$2:$AP$1041,13,FALSE)</f>
        <v>7.09</v>
      </c>
      <c r="D9172" s="29">
        <f>VLOOKUP($J9169,ASBVs!$A$2:$AP$1041,15,FALSE)</f>
        <v>10.34</v>
      </c>
      <c r="E9172" s="29">
        <f>VLOOKUP($J9169,ASBVs!$A$2:$AP$1041,17,FALSE)</f>
        <v>0.02</v>
      </c>
      <c r="F9172" s="29">
        <f>VLOOKUP($J9169,ASBVs!$A$2:$AP$1041,19,FALSE)</f>
        <v>2.54</v>
      </c>
      <c r="G9172" s="39">
        <f>VLOOKUP($J9169,ASBVs!$A$2:$AP$1041,41,FALSE)</f>
        <v>0.46</v>
      </c>
      <c r="H9172" s="39">
        <f>VLOOKUP($J9169,ASBVs!$A$2:$AP$1041,39,FALSE)</f>
        <v>0.32</v>
      </c>
      <c r="I9172" s="29">
        <f>VLOOKUP($J9169,ASBVs!$A$2:$AP$1041,21,FALSE)</f>
        <v>-0.93</v>
      </c>
      <c r="J9172" s="39">
        <f>VLOOKUP($J9169,ASBVs!$A$2:$AP$1041,31,FALSE)</f>
        <v>0.28999999999999998</v>
      </c>
    </row>
    <row r="9173" spans="2:10" ht="12.6" customHeight="1" x14ac:dyDescent="0.3">
      <c r="B9173" s="29">
        <f>VLOOKUP($J9169,ASBVs!$A$2:$AP$1041,12,FALSE)</f>
        <v>67</v>
      </c>
      <c r="C9173" s="29">
        <f>VLOOKUP($J9169,ASBVs!$A$2:$AP$1041,14,FALSE)</f>
        <v>71</v>
      </c>
      <c r="D9173" s="29">
        <f>VLOOKUP($J9169,ASBVs!$A$2:$AP$1041,16,FALSE)</f>
        <v>63</v>
      </c>
      <c r="E9173" s="29">
        <f>VLOOKUP($J9169,ASBVs!$A$2:$AP$1041,18,FALSE)</f>
        <v>67</v>
      </c>
      <c r="F9173" s="29">
        <f>VLOOKUP($J9169,ASBVs!$A$2:$AP$1041,20,FALSE)</f>
        <v>66</v>
      </c>
      <c r="G9173" s="29">
        <f>VLOOKUP($J9169,ASBVs!$A$2:$AP$1041,42,FALSE)</f>
        <v>61</v>
      </c>
      <c r="H9173" s="29">
        <f>VLOOKUP($J9169,ASBVs!$A$2:$AP$1041,40,FALSE)</f>
        <v>53</v>
      </c>
      <c r="I9173" s="29">
        <f>VLOOKUP($J9169,ASBVs!$A$2:$AP$1041,22,FALSE)</f>
        <v>59</v>
      </c>
      <c r="J9173" s="29">
        <f>VLOOKUP($J9169,ASBVs!$A$2:$AP$1041,32,FALSE)</f>
        <v>59</v>
      </c>
    </row>
    <row r="9174" spans="2:10" ht="12.6" customHeight="1" x14ac:dyDescent="0.3">
      <c r="B9174" s="31" t="s">
        <v>1089</v>
      </c>
      <c r="C9174" s="27" t="s">
        <v>1090</v>
      </c>
      <c r="D9174" s="27" t="s">
        <v>1091</v>
      </c>
      <c r="E9174" s="27" t="s">
        <v>8</v>
      </c>
      <c r="F9174" s="27" t="s">
        <v>6</v>
      </c>
      <c r="G9174" s="27" t="s">
        <v>7</v>
      </c>
      <c r="H9174" s="27" t="s">
        <v>2638</v>
      </c>
      <c r="I9174" s="85" t="s">
        <v>2700</v>
      </c>
      <c r="J9174" s="86"/>
    </row>
    <row r="9175" spans="2:10" ht="12.6" customHeight="1" x14ac:dyDescent="0.3">
      <c r="B9175" s="30">
        <f>VLOOKUP($J9169,ASBVs!$A$2:$AP$1041,33,FALSE)</f>
        <v>0.06</v>
      </c>
      <c r="C9175" s="30">
        <f>VLOOKUP($J9169,ASBVs!$A$2:$AP$1041,35,FALSE)</f>
        <v>0.32</v>
      </c>
      <c r="D9175" s="30">
        <f>VLOOKUP($J9169,ASBVs!$A$2:$AP$1041,37,FALSE)</f>
        <v>1E-3</v>
      </c>
      <c r="E9175" s="32">
        <f>VLOOKUP($J9169,ASBVs!$A$2:$AP$1041,29,FALSE)</f>
        <v>4.42</v>
      </c>
      <c r="F9175" s="32">
        <f>VLOOKUP($J9169,ASBVs!$A$2:$AP$1041,23,FALSE)</f>
        <v>-0.68</v>
      </c>
      <c r="G9175" s="32">
        <f>VLOOKUP($J9169,ASBVs!$A$2:$AP$1041,25,FALSE)</f>
        <v>3.09</v>
      </c>
      <c r="H9175" s="32">
        <f>VLOOKUP($J9169,ASBVs!$A$2:$AP$1041,27,FALSE)</f>
        <v>1.67</v>
      </c>
      <c r="I9175" s="86"/>
      <c r="J9175" s="86"/>
    </row>
    <row r="9176" spans="2:10" ht="12.6" customHeight="1" x14ac:dyDescent="0.3">
      <c r="B9176" s="33">
        <f>VLOOKUP($J9169,ASBVs!$A$2:$AP$1041,34,FALSE)</f>
        <v>48</v>
      </c>
      <c r="C9176" s="33">
        <f>VLOOKUP($J9169,ASBVs!$A$2:$AP$1041,36,FALSE)</f>
        <v>56</v>
      </c>
      <c r="D9176" s="33">
        <f>VLOOKUP($J9169,ASBVs!$A$2:$AP$1041,38,FALSE)</f>
        <v>42</v>
      </c>
      <c r="E9176" s="33">
        <f>VLOOKUP($J9169,ASBVs!$A$2:$AP$1041,30,FALSE)</f>
        <v>59</v>
      </c>
      <c r="F9176" s="33">
        <f>VLOOKUP($J9169,ASBVs!$A$2:$AP$1041,24,FALSE)</f>
        <v>53</v>
      </c>
      <c r="G9176" s="33">
        <f>VLOOKUP($J9169,ASBVs!$A$2:$AP$1041,26,FALSE)</f>
        <v>53</v>
      </c>
      <c r="H9176" s="33">
        <f>VLOOKUP($J9169,ASBVs!$A$2:$AP$1041,28,FALSE)</f>
        <v>56</v>
      </c>
      <c r="I9176" s="99">
        <f>VLOOKUP($J9169,ASBVs!$A$2:$AQ$1041,43,FALSE)</f>
        <v>6.16</v>
      </c>
      <c r="J9176" s="79"/>
    </row>
    <row r="9177" spans="2:10" ht="12.6" customHeight="1" x14ac:dyDescent="0.3">
      <c r="B9177" s="87" t="s">
        <v>2695</v>
      </c>
      <c r="C9177" s="88"/>
      <c r="D9177" s="89" t="s">
        <v>2699</v>
      </c>
      <c r="E9177" s="90"/>
      <c r="F9177" s="91" t="str">
        <f>VLOOKUP($J9169,ASBVs!$A$2:$F$1041,6,FALSE)</f>
        <v xml:space="preserve"> </v>
      </c>
      <c r="G9177" s="34" t="s">
        <v>2669</v>
      </c>
      <c r="H9177" s="35" t="str">
        <f>VLOOKUP($J9169,ASBVs!$A$2:$AU$1041,46,FALSE)</f>
        <v>2</v>
      </c>
      <c r="I9177" s="34" t="s">
        <v>2670</v>
      </c>
      <c r="J9177" s="35" t="str">
        <f>VLOOKUP($J9169,ASBVs!$A$2:$AU$1041,47,FALSE)</f>
        <v>2</v>
      </c>
    </row>
    <row r="9178" spans="2:10" ht="12.6" customHeight="1" x14ac:dyDescent="0.3">
      <c r="B9178" s="93">
        <f>VLOOKUP($J9169,ASBVs!$A$2:$AS$1041,45,FALSE)</f>
        <v>120.82</v>
      </c>
      <c r="C9178" s="94"/>
      <c r="D9178" s="93">
        <f>VLOOKUP($J9169,ASBVs!$A$2:$AS$1041,44,FALSE)</f>
        <v>166.71</v>
      </c>
      <c r="E9178" s="94"/>
      <c r="F9178" s="92"/>
      <c r="G9178" s="34" t="s">
        <v>2671</v>
      </c>
      <c r="H9178" s="35" t="str">
        <f>VLOOKUP($J9169,ASBVs!$A$2:$AW$1041,48,FALSE)</f>
        <v>2</v>
      </c>
      <c r="I9178" s="34" t="s">
        <v>2672</v>
      </c>
      <c r="J9178" s="35">
        <f>VLOOKUP($J9169,ASBVs!$A$2:$AW$1041,49,FALSE)</f>
        <v>3</v>
      </c>
    </row>
    <row r="9179" spans="2:10" ht="12.6" customHeight="1" x14ac:dyDescent="0.3">
      <c r="B9179" s="36" t="s">
        <v>2696</v>
      </c>
      <c r="C9179" s="95" t="str">
        <f>VLOOKUP($J9169,ASBVs!$A$2:$E$1041,5,FALSE)</f>
        <v xml:space="preserve">Pen of 4 - Fertility </v>
      </c>
      <c r="D9179" s="96"/>
      <c r="E9179" s="97" t="s">
        <v>2697</v>
      </c>
      <c r="F9179" s="98"/>
      <c r="G9179" s="74"/>
      <c r="H9179" s="75"/>
      <c r="I9179" s="37" t="s">
        <v>2698</v>
      </c>
      <c r="J9179" s="38"/>
    </row>
    <row r="9181" spans="2:10" ht="12.6" customHeight="1" x14ac:dyDescent="0.3">
      <c r="B9181" s="76" t="s">
        <v>2692</v>
      </c>
      <c r="C9181" s="77"/>
      <c r="D9181" s="20" t="str">
        <f>VLOOKUP($J9181,ASBVs!$A$2:$B$1041,2,FALSE)</f>
        <v>224537</v>
      </c>
      <c r="E9181" s="21"/>
      <c r="F9181" s="22" t="str">
        <f>VLOOKUP($J9181,ASBVs!$A$2:$J$1041,10,FALSE)</f>
        <v>Twin</v>
      </c>
      <c r="G9181" s="78" t="str">
        <f>VLOOKUP($J9181,ASBVs!$A$2:$AX$1041,50,FALSE)</f>
        <v xml:space="preserve"> </v>
      </c>
      <c r="H9181" s="79"/>
      <c r="I9181" s="23" t="s">
        <v>2693</v>
      </c>
      <c r="J9181" s="24" t="s">
        <v>2340</v>
      </c>
    </row>
    <row r="9182" spans="2:10" ht="12.6" customHeight="1" x14ac:dyDescent="0.3">
      <c r="B9182" s="25" t="s">
        <v>2694</v>
      </c>
      <c r="C9182" s="80" t="str">
        <f>VLOOKUP($J9181,ASBVs!$A$2:$H$1041,8,FALSE)</f>
        <v>214627</v>
      </c>
      <c r="D9182" s="80"/>
      <c r="E9182" s="81"/>
      <c r="F9182" s="26" t="s">
        <v>2639</v>
      </c>
      <c r="G9182" s="82">
        <f>VLOOKUP($J9181,ASBVs!$A$2:$I$1041,9,FALSE)</f>
        <v>44710</v>
      </c>
      <c r="H9182" s="83"/>
      <c r="I9182" s="83"/>
      <c r="J9182" s="84"/>
    </row>
    <row r="9183" spans="2:10" ht="12.6" customHeight="1" x14ac:dyDescent="0.3">
      <c r="B9183" s="27" t="s">
        <v>0</v>
      </c>
      <c r="C9183" s="28" t="s">
        <v>1</v>
      </c>
      <c r="D9183" s="28" t="s">
        <v>2</v>
      </c>
      <c r="E9183" s="28" t="s">
        <v>3</v>
      </c>
      <c r="F9183" s="27" t="s">
        <v>4</v>
      </c>
      <c r="G9183" s="28" t="s">
        <v>1093</v>
      </c>
      <c r="H9183" s="28" t="s">
        <v>1092</v>
      </c>
      <c r="I9183" s="28" t="s">
        <v>5</v>
      </c>
      <c r="J9183" s="28" t="s">
        <v>2652</v>
      </c>
    </row>
    <row r="9184" spans="2:10" ht="12.6" customHeight="1" x14ac:dyDescent="0.3">
      <c r="B9184" s="29">
        <f>VLOOKUP($J9181,ASBVs!$A$2:$AP$1041,11,FALSE)</f>
        <v>0.37</v>
      </c>
      <c r="C9184" s="29">
        <f>VLOOKUP($J9181,ASBVs!$A$2:$AP$1041,13,FALSE)</f>
        <v>8.82</v>
      </c>
      <c r="D9184" s="29">
        <f>VLOOKUP($J9181,ASBVs!$A$2:$AP$1041,15,FALSE)</f>
        <v>13.48</v>
      </c>
      <c r="E9184" s="29">
        <f>VLOOKUP($J9181,ASBVs!$A$2:$AP$1041,17,FALSE)</f>
        <v>0.31</v>
      </c>
      <c r="F9184" s="29">
        <f>VLOOKUP($J9181,ASBVs!$A$2:$AP$1041,19,FALSE)</f>
        <v>1.99</v>
      </c>
      <c r="G9184" s="39">
        <f>VLOOKUP($J9181,ASBVs!$A$2:$AP$1041,41,FALSE)</f>
        <v>0.39</v>
      </c>
      <c r="H9184" s="39">
        <f>VLOOKUP($J9181,ASBVs!$A$2:$AP$1041,39,FALSE)</f>
        <v>0.28000000000000003</v>
      </c>
      <c r="I9184" s="29">
        <f>VLOOKUP($J9181,ASBVs!$A$2:$AP$1041,21,FALSE)</f>
        <v>-0.37</v>
      </c>
      <c r="J9184" s="39">
        <f>VLOOKUP($J9181,ASBVs!$A$2:$AP$1041,31,FALSE)</f>
        <v>0.26</v>
      </c>
    </row>
    <row r="9185" spans="2:10" ht="12.6" customHeight="1" x14ac:dyDescent="0.3">
      <c r="B9185" s="29">
        <f>VLOOKUP($J9181,ASBVs!$A$2:$AP$1041,12,FALSE)</f>
        <v>65</v>
      </c>
      <c r="C9185" s="29">
        <f>VLOOKUP($J9181,ASBVs!$A$2:$AP$1041,14,FALSE)</f>
        <v>70</v>
      </c>
      <c r="D9185" s="29">
        <f>VLOOKUP($J9181,ASBVs!$A$2:$AP$1041,16,FALSE)</f>
        <v>59</v>
      </c>
      <c r="E9185" s="29">
        <f>VLOOKUP($J9181,ASBVs!$A$2:$AP$1041,18,FALSE)</f>
        <v>63</v>
      </c>
      <c r="F9185" s="29">
        <f>VLOOKUP($J9181,ASBVs!$A$2:$AP$1041,20,FALSE)</f>
        <v>64</v>
      </c>
      <c r="G9185" s="29">
        <f>VLOOKUP($J9181,ASBVs!$A$2:$AP$1041,42,FALSE)</f>
        <v>51</v>
      </c>
      <c r="H9185" s="29">
        <f>VLOOKUP($J9181,ASBVs!$A$2:$AP$1041,40,FALSE)</f>
        <v>45</v>
      </c>
      <c r="I9185" s="29">
        <f>VLOOKUP($J9181,ASBVs!$A$2:$AP$1041,22,FALSE)</f>
        <v>53</v>
      </c>
      <c r="J9185" s="29">
        <f>VLOOKUP($J9181,ASBVs!$A$2:$AP$1041,32,FALSE)</f>
        <v>49</v>
      </c>
    </row>
    <row r="9186" spans="2:10" ht="12.6" customHeight="1" x14ac:dyDescent="0.3">
      <c r="B9186" s="31" t="s">
        <v>1089</v>
      </c>
      <c r="C9186" s="27" t="s">
        <v>1090</v>
      </c>
      <c r="D9186" s="27" t="s">
        <v>1091</v>
      </c>
      <c r="E9186" s="27" t="s">
        <v>8</v>
      </c>
      <c r="F9186" s="27" t="s">
        <v>6</v>
      </c>
      <c r="G9186" s="27" t="s">
        <v>7</v>
      </c>
      <c r="H9186" s="27" t="s">
        <v>2638</v>
      </c>
      <c r="I9186" s="85" t="s">
        <v>2700</v>
      </c>
      <c r="J9186" s="86"/>
    </row>
    <row r="9187" spans="2:10" ht="12.6" customHeight="1" x14ac:dyDescent="0.3">
      <c r="B9187" s="30">
        <f>VLOOKUP($J9181,ASBVs!$A$2:$AP$1041,33,FALSE)</f>
        <v>0.06</v>
      </c>
      <c r="C9187" s="30">
        <f>VLOOKUP($J9181,ASBVs!$A$2:$AP$1041,35,FALSE)</f>
        <v>0.26</v>
      </c>
      <c r="D9187" s="30">
        <f>VLOOKUP($J9181,ASBVs!$A$2:$AP$1041,37,FALSE)</f>
        <v>1E-3</v>
      </c>
      <c r="E9187" s="32">
        <f>VLOOKUP($J9181,ASBVs!$A$2:$AP$1041,29,FALSE)</f>
        <v>4.1100000000000003</v>
      </c>
      <c r="F9187" s="32">
        <f>VLOOKUP($J9181,ASBVs!$A$2:$AP$1041,23,FALSE)</f>
        <v>-0.42</v>
      </c>
      <c r="G9187" s="32">
        <f>VLOOKUP($J9181,ASBVs!$A$2:$AP$1041,25,FALSE)</f>
        <v>4.84</v>
      </c>
      <c r="H9187" s="32">
        <f>VLOOKUP($J9181,ASBVs!$A$2:$AP$1041,27,FALSE)</f>
        <v>1.89</v>
      </c>
      <c r="I9187" s="86"/>
      <c r="J9187" s="86"/>
    </row>
    <row r="9188" spans="2:10" ht="12.6" customHeight="1" x14ac:dyDescent="0.3">
      <c r="B9188" s="33">
        <f>VLOOKUP($J9181,ASBVs!$A$2:$AP$1041,34,FALSE)</f>
        <v>41</v>
      </c>
      <c r="C9188" s="33">
        <f>VLOOKUP($J9181,ASBVs!$A$2:$AP$1041,36,FALSE)</f>
        <v>48</v>
      </c>
      <c r="D9188" s="33">
        <f>VLOOKUP($J9181,ASBVs!$A$2:$AP$1041,38,FALSE)</f>
        <v>36</v>
      </c>
      <c r="E9188" s="33">
        <f>VLOOKUP($J9181,ASBVs!$A$2:$AP$1041,30,FALSE)</f>
        <v>59</v>
      </c>
      <c r="F9188" s="33">
        <f>VLOOKUP($J9181,ASBVs!$A$2:$AP$1041,24,FALSE)</f>
        <v>47</v>
      </c>
      <c r="G9188" s="33">
        <f>VLOOKUP($J9181,ASBVs!$A$2:$AP$1041,26,FALSE)</f>
        <v>47</v>
      </c>
      <c r="H9188" s="33">
        <f>VLOOKUP($J9181,ASBVs!$A$2:$AP$1041,28,FALSE)</f>
        <v>50</v>
      </c>
      <c r="I9188" s="99">
        <f>VLOOKUP($J9181,ASBVs!$A$2:$AQ$1041,43,FALSE)</f>
        <v>8.4500000000000011</v>
      </c>
      <c r="J9188" s="79"/>
    </row>
    <row r="9189" spans="2:10" ht="12.6" customHeight="1" x14ac:dyDescent="0.3">
      <c r="B9189" s="87" t="s">
        <v>2695</v>
      </c>
      <c r="C9189" s="88"/>
      <c r="D9189" s="89" t="s">
        <v>2699</v>
      </c>
      <c r="E9189" s="90"/>
      <c r="F9189" s="91" t="str">
        <f>VLOOKUP($J9181,ASBVs!$A$2:$F$1041,6,FALSE)</f>
        <v xml:space="preserve"> </v>
      </c>
      <c r="G9189" s="34" t="s">
        <v>2669</v>
      </c>
      <c r="H9189" s="35" t="str">
        <f>VLOOKUP($J9181,ASBVs!$A$2:$AU$1041,46,FALSE)</f>
        <v>3</v>
      </c>
      <c r="I9189" s="34" t="s">
        <v>2670</v>
      </c>
      <c r="J9189" s="35" t="str">
        <f>VLOOKUP($J9181,ASBVs!$A$2:$AU$1041,47,FALSE)</f>
        <v>3</v>
      </c>
    </row>
    <row r="9190" spans="2:10" ht="12.6" customHeight="1" x14ac:dyDescent="0.3">
      <c r="B9190" s="93">
        <f>VLOOKUP($J9181,ASBVs!$A$2:$AS$1041,45,FALSE)</f>
        <v>123.18</v>
      </c>
      <c r="C9190" s="94"/>
      <c r="D9190" s="93">
        <f>VLOOKUP($J9181,ASBVs!$A$2:$AS$1041,44,FALSE)</f>
        <v>164.82</v>
      </c>
      <c r="E9190" s="94"/>
      <c r="F9190" s="92"/>
      <c r="G9190" s="34" t="s">
        <v>2671</v>
      </c>
      <c r="H9190" s="35" t="str">
        <f>VLOOKUP($J9181,ASBVs!$A$2:$AW$1041,48,FALSE)</f>
        <v>2</v>
      </c>
      <c r="I9190" s="34" t="s">
        <v>2672</v>
      </c>
      <c r="J9190" s="35">
        <f>VLOOKUP($J9181,ASBVs!$A$2:$AW$1041,49,FALSE)</f>
        <v>3</v>
      </c>
    </row>
    <row r="9191" spans="2:10" ht="12.6" customHeight="1" x14ac:dyDescent="0.3">
      <c r="B9191" s="36" t="s">
        <v>2696</v>
      </c>
      <c r="C9191" s="95" t="str">
        <f>VLOOKUP($J9181,ASBVs!$A$2:$E$1041,5,FALSE)</f>
        <v xml:space="preserve">Pen of 4 - Fertility </v>
      </c>
      <c r="D9191" s="96"/>
      <c r="E9191" s="97" t="s">
        <v>2697</v>
      </c>
      <c r="F9191" s="98"/>
      <c r="G9191" s="74"/>
      <c r="H9191" s="75"/>
      <c r="I9191" s="37" t="s">
        <v>2698</v>
      </c>
      <c r="J9191" s="38"/>
    </row>
    <row r="9193" spans="2:10" ht="12.6" customHeight="1" x14ac:dyDescent="0.3">
      <c r="B9193" s="76" t="s">
        <v>2692</v>
      </c>
      <c r="C9193" s="77"/>
      <c r="D9193" s="20" t="str">
        <f>VLOOKUP($J9193,ASBVs!$A$2:$B$1041,2,FALSE)</f>
        <v>223524</v>
      </c>
      <c r="E9193" s="21"/>
      <c r="F9193" s="22" t="str">
        <f>VLOOKUP($J9193,ASBVs!$A$2:$J$1041,10,FALSE)</f>
        <v>Twin</v>
      </c>
      <c r="G9193" s="78" t="str">
        <f>VLOOKUP($J9193,ASBVs!$A$2:$AX$1041,50,FALSE)</f>
        <v xml:space="preserve"> </v>
      </c>
      <c r="H9193" s="79"/>
      <c r="I9193" s="23" t="s">
        <v>2693</v>
      </c>
      <c r="J9193" s="24" t="s">
        <v>2341</v>
      </c>
    </row>
    <row r="9194" spans="2:10" ht="12.6" customHeight="1" x14ac:dyDescent="0.3">
      <c r="B9194" s="25" t="s">
        <v>2694</v>
      </c>
      <c r="C9194" s="80" t="str">
        <f>VLOOKUP($J9193,ASBVs!$A$2:$H$1041,8,FALSE)</f>
        <v>218909</v>
      </c>
      <c r="D9194" s="80"/>
      <c r="E9194" s="81"/>
      <c r="F9194" s="26" t="s">
        <v>2639</v>
      </c>
      <c r="G9194" s="82">
        <f>VLOOKUP($J9193,ASBVs!$A$2:$I$1041,9,FALSE)</f>
        <v>44699</v>
      </c>
      <c r="H9194" s="83"/>
      <c r="I9194" s="83"/>
      <c r="J9194" s="84"/>
    </row>
    <row r="9195" spans="2:10" ht="12.6" customHeight="1" x14ac:dyDescent="0.3">
      <c r="B9195" s="27" t="s">
        <v>0</v>
      </c>
      <c r="C9195" s="28" t="s">
        <v>1</v>
      </c>
      <c r="D9195" s="28" t="s">
        <v>2</v>
      </c>
      <c r="E9195" s="28" t="s">
        <v>3</v>
      </c>
      <c r="F9195" s="27" t="s">
        <v>4</v>
      </c>
      <c r="G9195" s="28" t="s">
        <v>1093</v>
      </c>
      <c r="H9195" s="28" t="s">
        <v>1092</v>
      </c>
      <c r="I9195" s="28" t="s">
        <v>5</v>
      </c>
      <c r="J9195" s="28" t="s">
        <v>2652</v>
      </c>
    </row>
    <row r="9196" spans="2:10" ht="12.6" customHeight="1" x14ac:dyDescent="0.3">
      <c r="B9196" s="29">
        <f>VLOOKUP($J9193,ASBVs!$A$2:$AP$1041,11,FALSE)</f>
        <v>0.16</v>
      </c>
      <c r="C9196" s="29">
        <f>VLOOKUP($J9193,ASBVs!$A$2:$AP$1041,13,FALSE)</f>
        <v>4.67</v>
      </c>
      <c r="D9196" s="29">
        <f>VLOOKUP($J9193,ASBVs!$A$2:$AP$1041,15,FALSE)</f>
        <v>5.27</v>
      </c>
      <c r="E9196" s="29">
        <f>VLOOKUP($J9193,ASBVs!$A$2:$AP$1041,17,FALSE)</f>
        <v>0.65</v>
      </c>
      <c r="F9196" s="29">
        <f>VLOOKUP($J9193,ASBVs!$A$2:$AP$1041,19,FALSE)</f>
        <v>1.56</v>
      </c>
      <c r="G9196" s="39">
        <f>VLOOKUP($J9193,ASBVs!$A$2:$AP$1041,41,FALSE)</f>
        <v>0.56999999999999995</v>
      </c>
      <c r="H9196" s="39">
        <f>VLOOKUP($J9193,ASBVs!$A$2:$AP$1041,39,FALSE)</f>
        <v>0.31</v>
      </c>
      <c r="I9196" s="29">
        <f>VLOOKUP($J9193,ASBVs!$A$2:$AP$1041,21,FALSE)</f>
        <v>-0.1</v>
      </c>
      <c r="J9196" s="39">
        <f>VLOOKUP($J9193,ASBVs!$A$2:$AP$1041,31,FALSE)</f>
        <v>0.38</v>
      </c>
    </row>
    <row r="9197" spans="2:10" ht="12.6" customHeight="1" x14ac:dyDescent="0.3">
      <c r="B9197" s="29">
        <f>VLOOKUP($J9193,ASBVs!$A$2:$AP$1041,12,FALSE)</f>
        <v>68</v>
      </c>
      <c r="C9197" s="29">
        <f>VLOOKUP($J9193,ASBVs!$A$2:$AP$1041,14,FALSE)</f>
        <v>72</v>
      </c>
      <c r="D9197" s="29">
        <f>VLOOKUP($J9193,ASBVs!$A$2:$AP$1041,16,FALSE)</f>
        <v>64</v>
      </c>
      <c r="E9197" s="29">
        <f>VLOOKUP($J9193,ASBVs!$A$2:$AP$1041,18,FALSE)</f>
        <v>65</v>
      </c>
      <c r="F9197" s="29">
        <f>VLOOKUP($J9193,ASBVs!$A$2:$AP$1041,20,FALSE)</f>
        <v>65</v>
      </c>
      <c r="G9197" s="29">
        <f>VLOOKUP($J9193,ASBVs!$A$2:$AP$1041,42,FALSE)</f>
        <v>58</v>
      </c>
      <c r="H9197" s="29">
        <f>VLOOKUP($J9193,ASBVs!$A$2:$AP$1041,40,FALSE)</f>
        <v>53</v>
      </c>
      <c r="I9197" s="29">
        <f>VLOOKUP($J9193,ASBVs!$A$2:$AP$1041,22,FALSE)</f>
        <v>61</v>
      </c>
      <c r="J9197" s="29">
        <f>VLOOKUP($J9193,ASBVs!$A$2:$AP$1041,32,FALSE)</f>
        <v>56</v>
      </c>
    </row>
    <row r="9198" spans="2:10" ht="12.6" customHeight="1" x14ac:dyDescent="0.3">
      <c r="B9198" s="31" t="s">
        <v>1089</v>
      </c>
      <c r="C9198" s="27" t="s">
        <v>1090</v>
      </c>
      <c r="D9198" s="27" t="s">
        <v>1091</v>
      </c>
      <c r="E9198" s="27" t="s">
        <v>8</v>
      </c>
      <c r="F9198" s="27" t="s">
        <v>6</v>
      </c>
      <c r="G9198" s="27" t="s">
        <v>7</v>
      </c>
      <c r="H9198" s="27" t="s">
        <v>2638</v>
      </c>
      <c r="I9198" s="85" t="s">
        <v>2700</v>
      </c>
      <c r="J9198" s="86"/>
    </row>
    <row r="9199" spans="2:10" ht="12.6" customHeight="1" x14ac:dyDescent="0.3">
      <c r="B9199" s="30">
        <f>VLOOKUP($J9193,ASBVs!$A$2:$AP$1041,33,FALSE)</f>
        <v>7.0000000000000007E-2</v>
      </c>
      <c r="C9199" s="30">
        <f>VLOOKUP($J9193,ASBVs!$A$2:$AP$1041,35,FALSE)</f>
        <v>0.28000000000000003</v>
      </c>
      <c r="D9199" s="30">
        <f>VLOOKUP($J9193,ASBVs!$A$2:$AP$1041,37,FALSE)</f>
        <v>1E-3</v>
      </c>
      <c r="E9199" s="32">
        <f>VLOOKUP($J9193,ASBVs!$A$2:$AP$1041,29,FALSE)</f>
        <v>2.87</v>
      </c>
      <c r="F9199" s="32">
        <f>VLOOKUP($J9193,ASBVs!$A$2:$AP$1041,23,FALSE)</f>
        <v>-0.2</v>
      </c>
      <c r="G9199" s="32">
        <f>VLOOKUP($J9193,ASBVs!$A$2:$AP$1041,25,FALSE)</f>
        <v>2.39</v>
      </c>
      <c r="H9199" s="32">
        <f>VLOOKUP($J9193,ASBVs!$A$2:$AP$1041,27,FALSE)</f>
        <v>1.36</v>
      </c>
      <c r="I9199" s="86"/>
      <c r="J9199" s="86"/>
    </row>
    <row r="9200" spans="2:10" ht="12.6" customHeight="1" x14ac:dyDescent="0.3">
      <c r="B9200" s="33">
        <f>VLOOKUP($J9193,ASBVs!$A$2:$AP$1041,34,FALSE)</f>
        <v>49</v>
      </c>
      <c r="C9200" s="33">
        <f>VLOOKUP($J9193,ASBVs!$A$2:$AP$1041,36,FALSE)</f>
        <v>56</v>
      </c>
      <c r="D9200" s="33">
        <f>VLOOKUP($J9193,ASBVs!$A$2:$AP$1041,38,FALSE)</f>
        <v>44</v>
      </c>
      <c r="E9200" s="33">
        <f>VLOOKUP($J9193,ASBVs!$A$2:$AP$1041,30,FALSE)</f>
        <v>60</v>
      </c>
      <c r="F9200" s="33">
        <f>VLOOKUP($J9193,ASBVs!$A$2:$AP$1041,24,FALSE)</f>
        <v>53</v>
      </c>
      <c r="G9200" s="33">
        <f>VLOOKUP($J9193,ASBVs!$A$2:$AP$1041,26,FALSE)</f>
        <v>53</v>
      </c>
      <c r="H9200" s="33">
        <f>VLOOKUP($J9193,ASBVs!$A$2:$AP$1041,28,FALSE)</f>
        <v>56</v>
      </c>
      <c r="I9200" s="99">
        <f>VLOOKUP($J9193,ASBVs!$A$2:$AQ$1041,43,FALSE)</f>
        <v>4.57</v>
      </c>
      <c r="J9200" s="79"/>
    </row>
    <row r="9201" spans="2:10" ht="12.6" customHeight="1" x14ac:dyDescent="0.3">
      <c r="B9201" s="87" t="s">
        <v>2695</v>
      </c>
      <c r="C9201" s="88"/>
      <c r="D9201" s="89" t="s">
        <v>2699</v>
      </c>
      <c r="E9201" s="90"/>
      <c r="F9201" s="91" t="str">
        <f>VLOOKUP($J9193,ASBVs!$A$2:$F$1041,6,FALSE)</f>
        <v xml:space="preserve"> </v>
      </c>
      <c r="G9201" s="34" t="s">
        <v>2669</v>
      </c>
      <c r="H9201" s="35" t="str">
        <f>VLOOKUP($J9193,ASBVs!$A$2:$AU$1041,46,FALSE)</f>
        <v>2</v>
      </c>
      <c r="I9201" s="34" t="s">
        <v>2670</v>
      </c>
      <c r="J9201" s="35" t="str">
        <f>VLOOKUP($J9193,ASBVs!$A$2:$AU$1041,47,FALSE)</f>
        <v>2</v>
      </c>
    </row>
    <row r="9202" spans="2:10" ht="12.6" customHeight="1" x14ac:dyDescent="0.3">
      <c r="B9202" s="93">
        <f>VLOOKUP($J9193,ASBVs!$A$2:$AS$1041,45,FALSE)</f>
        <v>124.63</v>
      </c>
      <c r="C9202" s="94"/>
      <c r="D9202" s="93">
        <f>VLOOKUP($J9193,ASBVs!$A$2:$AS$1041,44,FALSE)</f>
        <v>162.25</v>
      </c>
      <c r="E9202" s="94"/>
      <c r="F9202" s="92"/>
      <c r="G9202" s="34" t="s">
        <v>2671</v>
      </c>
      <c r="H9202" s="35" t="str">
        <f>VLOOKUP($J9193,ASBVs!$A$2:$AW$1041,48,FALSE)</f>
        <v>2</v>
      </c>
      <c r="I9202" s="34" t="s">
        <v>2672</v>
      </c>
      <c r="J9202" s="35">
        <f>VLOOKUP($J9193,ASBVs!$A$2:$AW$1041,49,FALSE)</f>
        <v>4</v>
      </c>
    </row>
    <row r="9203" spans="2:10" ht="12.6" customHeight="1" x14ac:dyDescent="0.3">
      <c r="B9203" s="36" t="s">
        <v>2696</v>
      </c>
      <c r="C9203" s="95" t="str">
        <f>VLOOKUP($J9193,ASBVs!$A$2:$E$1041,5,FALSE)</f>
        <v xml:space="preserve">Pen of 4 - Fertility </v>
      </c>
      <c r="D9203" s="96"/>
      <c r="E9203" s="97" t="s">
        <v>2697</v>
      </c>
      <c r="F9203" s="98"/>
      <c r="G9203" s="74"/>
      <c r="H9203" s="75"/>
      <c r="I9203" s="37" t="s">
        <v>2698</v>
      </c>
      <c r="J9203" s="38"/>
    </row>
    <row r="9205" spans="2:10" ht="12.6" customHeight="1" x14ac:dyDescent="0.3">
      <c r="B9205" s="76" t="s">
        <v>2692</v>
      </c>
      <c r="C9205" s="77"/>
      <c r="D9205" s="20" t="str">
        <f>VLOOKUP($J9205,ASBVs!$A$2:$B$1041,2,FALSE)</f>
        <v>226050</v>
      </c>
      <c r="E9205" s="21"/>
      <c r="F9205" s="22" t="str">
        <f>VLOOKUP($J9205,ASBVs!$A$2:$J$1041,10,FALSE)</f>
        <v>Single</v>
      </c>
      <c r="G9205" s="78" t="str">
        <f>VLOOKUP($J9205,ASBVs!$A$2:$AX$1041,50,FALSE)</f>
        <v xml:space="preserve"> </v>
      </c>
      <c r="H9205" s="79"/>
      <c r="I9205" s="23" t="s">
        <v>2693</v>
      </c>
      <c r="J9205" s="24" t="s">
        <v>2342</v>
      </c>
    </row>
    <row r="9206" spans="2:10" ht="12.6" customHeight="1" x14ac:dyDescent="0.3">
      <c r="B9206" s="25" t="s">
        <v>2694</v>
      </c>
      <c r="C9206" s="80" t="str">
        <f>VLOOKUP($J9205,ASBVs!$A$2:$H$1041,8,FALSE)</f>
        <v>207279</v>
      </c>
      <c r="D9206" s="80"/>
      <c r="E9206" s="81"/>
      <c r="F9206" s="26" t="s">
        <v>2639</v>
      </c>
      <c r="G9206" s="82">
        <f>VLOOKUP($J9205,ASBVs!$A$2:$I$1041,9,FALSE)</f>
        <v>44741</v>
      </c>
      <c r="H9206" s="83"/>
      <c r="I9206" s="83"/>
      <c r="J9206" s="84"/>
    </row>
    <row r="9207" spans="2:10" ht="12.6" customHeight="1" x14ac:dyDescent="0.3">
      <c r="B9207" s="27" t="s">
        <v>0</v>
      </c>
      <c r="C9207" s="28" t="s">
        <v>1</v>
      </c>
      <c r="D9207" s="28" t="s">
        <v>2</v>
      </c>
      <c r="E9207" s="28" t="s">
        <v>3</v>
      </c>
      <c r="F9207" s="27" t="s">
        <v>4</v>
      </c>
      <c r="G9207" s="28" t="s">
        <v>1093</v>
      </c>
      <c r="H9207" s="28" t="s">
        <v>1092</v>
      </c>
      <c r="I9207" s="28" t="s">
        <v>5</v>
      </c>
      <c r="J9207" s="28" t="s">
        <v>2652</v>
      </c>
    </row>
    <row r="9208" spans="2:10" ht="12.6" customHeight="1" x14ac:dyDescent="0.3">
      <c r="B9208" s="29">
        <f>VLOOKUP($J9205,ASBVs!$A$2:$AP$1041,11,FALSE)</f>
        <v>0.49</v>
      </c>
      <c r="C9208" s="29">
        <f>VLOOKUP($J9205,ASBVs!$A$2:$AP$1041,13,FALSE)</f>
        <v>9.18</v>
      </c>
      <c r="D9208" s="29">
        <f>VLOOKUP($J9205,ASBVs!$A$2:$AP$1041,15,FALSE)</f>
        <v>14.18</v>
      </c>
      <c r="E9208" s="29">
        <f>VLOOKUP($J9205,ASBVs!$A$2:$AP$1041,17,FALSE)</f>
        <v>-0.59</v>
      </c>
      <c r="F9208" s="29">
        <f>VLOOKUP($J9205,ASBVs!$A$2:$AP$1041,19,FALSE)</f>
        <v>0.92</v>
      </c>
      <c r="G9208" s="39">
        <f>VLOOKUP($J9205,ASBVs!$A$2:$AP$1041,41,FALSE)</f>
        <v>0.49</v>
      </c>
      <c r="H9208" s="39">
        <f>VLOOKUP($J9205,ASBVs!$A$2:$AP$1041,39,FALSE)</f>
        <v>0.27</v>
      </c>
      <c r="I9208" s="29">
        <f>VLOOKUP($J9205,ASBVs!$A$2:$AP$1041,21,FALSE)</f>
        <v>-0.61</v>
      </c>
      <c r="J9208" s="39">
        <f>VLOOKUP($J9205,ASBVs!$A$2:$AP$1041,31,FALSE)</f>
        <v>0.28999999999999998</v>
      </c>
    </row>
    <row r="9209" spans="2:10" ht="12.6" customHeight="1" x14ac:dyDescent="0.3">
      <c r="B9209" s="29">
        <f>VLOOKUP($J9205,ASBVs!$A$2:$AP$1041,12,FALSE)</f>
        <v>68</v>
      </c>
      <c r="C9209" s="29">
        <f>VLOOKUP($J9205,ASBVs!$A$2:$AP$1041,14,FALSE)</f>
        <v>71</v>
      </c>
      <c r="D9209" s="29">
        <f>VLOOKUP($J9205,ASBVs!$A$2:$AP$1041,16,FALSE)</f>
        <v>63</v>
      </c>
      <c r="E9209" s="29">
        <f>VLOOKUP($J9205,ASBVs!$A$2:$AP$1041,18,FALSE)</f>
        <v>67</v>
      </c>
      <c r="F9209" s="29">
        <f>VLOOKUP($J9205,ASBVs!$A$2:$AP$1041,20,FALSE)</f>
        <v>66</v>
      </c>
      <c r="G9209" s="29">
        <f>VLOOKUP($J9205,ASBVs!$A$2:$AP$1041,42,FALSE)</f>
        <v>58</v>
      </c>
      <c r="H9209" s="29">
        <f>VLOOKUP($J9205,ASBVs!$A$2:$AP$1041,40,FALSE)</f>
        <v>48</v>
      </c>
      <c r="I9209" s="29">
        <f>VLOOKUP($J9205,ASBVs!$A$2:$AP$1041,22,FALSE)</f>
        <v>58</v>
      </c>
      <c r="J9209" s="29">
        <f>VLOOKUP($J9205,ASBVs!$A$2:$AP$1041,32,FALSE)</f>
        <v>57</v>
      </c>
    </row>
    <row r="9210" spans="2:10" ht="12.6" customHeight="1" x14ac:dyDescent="0.3">
      <c r="B9210" s="31" t="s">
        <v>1089</v>
      </c>
      <c r="C9210" s="27" t="s">
        <v>1090</v>
      </c>
      <c r="D9210" s="27" t="s">
        <v>1091</v>
      </c>
      <c r="E9210" s="27" t="s">
        <v>8</v>
      </c>
      <c r="F9210" s="27" t="s">
        <v>6</v>
      </c>
      <c r="G9210" s="27" t="s">
        <v>7</v>
      </c>
      <c r="H9210" s="27" t="s">
        <v>2638</v>
      </c>
      <c r="I9210" s="85" t="s">
        <v>2700</v>
      </c>
      <c r="J9210" s="86"/>
    </row>
    <row r="9211" spans="2:10" ht="12.6" customHeight="1" x14ac:dyDescent="0.3">
      <c r="B9211" s="30">
        <f>VLOOKUP($J9205,ASBVs!$A$2:$AP$1041,33,FALSE)</f>
        <v>0.05</v>
      </c>
      <c r="C9211" s="30">
        <f>VLOOKUP($J9205,ASBVs!$A$2:$AP$1041,35,FALSE)</f>
        <v>0.24</v>
      </c>
      <c r="D9211" s="30">
        <f>VLOOKUP($J9205,ASBVs!$A$2:$AP$1041,37,FALSE)</f>
        <v>0.02</v>
      </c>
      <c r="E9211" s="32">
        <f>VLOOKUP($J9205,ASBVs!$A$2:$AP$1041,29,FALSE)</f>
        <v>5.12</v>
      </c>
      <c r="F9211" s="32">
        <f>VLOOKUP($J9205,ASBVs!$A$2:$AP$1041,23,FALSE)</f>
        <v>-0.54</v>
      </c>
      <c r="G9211" s="32">
        <f>VLOOKUP($J9205,ASBVs!$A$2:$AP$1041,25,FALSE)</f>
        <v>4.16</v>
      </c>
      <c r="H9211" s="32">
        <f>VLOOKUP($J9205,ASBVs!$A$2:$AP$1041,27,FALSE)</f>
        <v>1.65</v>
      </c>
      <c r="I9211" s="86"/>
      <c r="J9211" s="86"/>
    </row>
    <row r="9212" spans="2:10" ht="12.6" customHeight="1" x14ac:dyDescent="0.3">
      <c r="B9212" s="33">
        <f>VLOOKUP($J9205,ASBVs!$A$2:$AP$1041,34,FALSE)</f>
        <v>42</v>
      </c>
      <c r="C9212" s="33">
        <f>VLOOKUP($J9205,ASBVs!$A$2:$AP$1041,36,FALSE)</f>
        <v>52</v>
      </c>
      <c r="D9212" s="33">
        <f>VLOOKUP($J9205,ASBVs!$A$2:$AP$1041,38,FALSE)</f>
        <v>35</v>
      </c>
      <c r="E9212" s="33">
        <f>VLOOKUP($J9205,ASBVs!$A$2:$AP$1041,30,FALSE)</f>
        <v>59</v>
      </c>
      <c r="F9212" s="33">
        <f>VLOOKUP($J9205,ASBVs!$A$2:$AP$1041,24,FALSE)</f>
        <v>49</v>
      </c>
      <c r="G9212" s="33">
        <f>VLOOKUP($J9205,ASBVs!$A$2:$AP$1041,26,FALSE)</f>
        <v>49</v>
      </c>
      <c r="H9212" s="33">
        <f>VLOOKUP($J9205,ASBVs!$A$2:$AP$1041,28,FALSE)</f>
        <v>53</v>
      </c>
      <c r="I9212" s="99">
        <f>VLOOKUP($J9205,ASBVs!$A$2:$AQ$1041,43,FALSE)</f>
        <v>8.57</v>
      </c>
      <c r="J9212" s="79"/>
    </row>
    <row r="9213" spans="2:10" ht="12.6" customHeight="1" x14ac:dyDescent="0.3">
      <c r="B9213" s="87" t="s">
        <v>2695</v>
      </c>
      <c r="C9213" s="88"/>
      <c r="D9213" s="89" t="s">
        <v>2699</v>
      </c>
      <c r="E9213" s="90"/>
      <c r="F9213" s="91" t="str">
        <f>VLOOKUP($J9205,ASBVs!$A$2:$F$1041,6,FALSE)</f>
        <v xml:space="preserve"> </v>
      </c>
      <c r="G9213" s="34" t="s">
        <v>2669</v>
      </c>
      <c r="H9213" s="35" t="str">
        <f>VLOOKUP($J9205,ASBVs!$A$2:$AU$1041,46,FALSE)</f>
        <v>2</v>
      </c>
      <c r="I9213" s="34" t="s">
        <v>2670</v>
      </c>
      <c r="J9213" s="35" t="str">
        <f>VLOOKUP($J9205,ASBVs!$A$2:$AU$1041,47,FALSE)</f>
        <v>1</v>
      </c>
    </row>
    <row r="9214" spans="2:10" ht="12.6" customHeight="1" x14ac:dyDescent="0.3">
      <c r="B9214" s="93">
        <f>VLOOKUP($J9205,ASBVs!$A$2:$AS$1041,45,FALSE)</f>
        <v>122.57</v>
      </c>
      <c r="C9214" s="94"/>
      <c r="D9214" s="93">
        <f>VLOOKUP($J9205,ASBVs!$A$2:$AS$1041,44,FALSE)</f>
        <v>162.13</v>
      </c>
      <c r="E9214" s="94"/>
      <c r="F9214" s="92"/>
      <c r="G9214" s="34" t="s">
        <v>2671</v>
      </c>
      <c r="H9214" s="35" t="str">
        <f>VLOOKUP($J9205,ASBVs!$A$2:$AW$1041,48,FALSE)</f>
        <v>2</v>
      </c>
      <c r="I9214" s="34" t="s">
        <v>2672</v>
      </c>
      <c r="J9214" s="35">
        <f>VLOOKUP($J9205,ASBVs!$A$2:$AW$1041,49,FALSE)</f>
        <v>3</v>
      </c>
    </row>
    <row r="9215" spans="2:10" ht="12.6" customHeight="1" x14ac:dyDescent="0.3">
      <c r="B9215" s="36" t="s">
        <v>2696</v>
      </c>
      <c r="C9215" s="95" t="str">
        <f>VLOOKUP($J9205,ASBVs!$A$2:$E$1041,5,FALSE)</f>
        <v xml:space="preserve">Pen of 4 - Fertility </v>
      </c>
      <c r="D9215" s="96"/>
      <c r="E9215" s="97" t="s">
        <v>2697</v>
      </c>
      <c r="F9215" s="98"/>
      <c r="G9215" s="74"/>
      <c r="H9215" s="75"/>
      <c r="I9215" s="37" t="s">
        <v>2698</v>
      </c>
      <c r="J9215" s="38"/>
    </row>
    <row r="9217" spans="2:10" ht="12.6" customHeight="1" x14ac:dyDescent="0.3">
      <c r="B9217" s="76" t="s">
        <v>2692</v>
      </c>
      <c r="C9217" s="77"/>
      <c r="D9217" s="20" t="str">
        <f>VLOOKUP($J9217,ASBVs!$A$2:$B$1041,2,FALSE)</f>
        <v>226732</v>
      </c>
      <c r="E9217" s="21"/>
      <c r="F9217" s="22" t="str">
        <f>VLOOKUP($J9217,ASBVs!$A$2:$J$1041,10,FALSE)</f>
        <v>Twin</v>
      </c>
      <c r="G9217" s="78" t="str">
        <f>VLOOKUP($J9217,ASBVs!$A$2:$AX$1041,50,FALSE)</f>
        <v xml:space="preserve"> </v>
      </c>
      <c r="H9217" s="79"/>
      <c r="I9217" s="23" t="s">
        <v>2693</v>
      </c>
      <c r="J9217" s="24" t="s">
        <v>2343</v>
      </c>
    </row>
    <row r="9218" spans="2:10" ht="12.6" customHeight="1" x14ac:dyDescent="0.3">
      <c r="B9218" s="25" t="s">
        <v>2694</v>
      </c>
      <c r="C9218" s="80" t="str">
        <f>VLOOKUP($J9217,ASBVs!$A$2:$H$1041,8,FALSE)</f>
        <v>202850</v>
      </c>
      <c r="D9218" s="80"/>
      <c r="E9218" s="81"/>
      <c r="F9218" s="26" t="s">
        <v>2639</v>
      </c>
      <c r="G9218" s="82">
        <f>VLOOKUP($J9217,ASBVs!$A$2:$I$1041,9,FALSE)</f>
        <v>44737</v>
      </c>
      <c r="H9218" s="83"/>
      <c r="I9218" s="83"/>
      <c r="J9218" s="84"/>
    </row>
    <row r="9219" spans="2:10" ht="12.6" customHeight="1" x14ac:dyDescent="0.3">
      <c r="B9219" s="27" t="s">
        <v>0</v>
      </c>
      <c r="C9219" s="28" t="s">
        <v>1</v>
      </c>
      <c r="D9219" s="28" t="s">
        <v>2</v>
      </c>
      <c r="E9219" s="28" t="s">
        <v>3</v>
      </c>
      <c r="F9219" s="27" t="s">
        <v>4</v>
      </c>
      <c r="G9219" s="28" t="s">
        <v>1093</v>
      </c>
      <c r="H9219" s="28" t="s">
        <v>1092</v>
      </c>
      <c r="I9219" s="28" t="s">
        <v>5</v>
      </c>
      <c r="J9219" s="28" t="s">
        <v>2652</v>
      </c>
    </row>
    <row r="9220" spans="2:10" ht="12.6" customHeight="1" x14ac:dyDescent="0.3">
      <c r="B9220" s="29">
        <f>VLOOKUP($J9217,ASBVs!$A$2:$AP$1041,11,FALSE)</f>
        <v>0.6</v>
      </c>
      <c r="C9220" s="29">
        <f>VLOOKUP($J9217,ASBVs!$A$2:$AP$1041,13,FALSE)</f>
        <v>12</v>
      </c>
      <c r="D9220" s="29">
        <f>VLOOKUP($J9217,ASBVs!$A$2:$AP$1041,15,FALSE)</f>
        <v>20.29</v>
      </c>
      <c r="E9220" s="29">
        <f>VLOOKUP($J9217,ASBVs!$A$2:$AP$1041,17,FALSE)</f>
        <v>-0.31</v>
      </c>
      <c r="F9220" s="29">
        <f>VLOOKUP($J9217,ASBVs!$A$2:$AP$1041,19,FALSE)</f>
        <v>1.57</v>
      </c>
      <c r="G9220" s="39">
        <f>VLOOKUP($J9217,ASBVs!$A$2:$AP$1041,41,FALSE)</f>
        <v>0.35</v>
      </c>
      <c r="H9220" s="39">
        <f>VLOOKUP($J9217,ASBVs!$A$2:$AP$1041,39,FALSE)</f>
        <v>0.26</v>
      </c>
      <c r="I9220" s="29">
        <f>VLOOKUP($J9217,ASBVs!$A$2:$AP$1041,21,FALSE)</f>
        <v>1.0900000000000001</v>
      </c>
      <c r="J9220" s="39">
        <f>VLOOKUP($J9217,ASBVs!$A$2:$AP$1041,31,FALSE)</f>
        <v>0.24</v>
      </c>
    </row>
    <row r="9221" spans="2:10" ht="12.6" customHeight="1" x14ac:dyDescent="0.3">
      <c r="B9221" s="29">
        <f>VLOOKUP($J9217,ASBVs!$A$2:$AP$1041,12,FALSE)</f>
        <v>63</v>
      </c>
      <c r="C9221" s="29">
        <f>VLOOKUP($J9217,ASBVs!$A$2:$AP$1041,14,FALSE)</f>
        <v>68</v>
      </c>
      <c r="D9221" s="29">
        <f>VLOOKUP($J9217,ASBVs!$A$2:$AP$1041,16,FALSE)</f>
        <v>56</v>
      </c>
      <c r="E9221" s="29">
        <f>VLOOKUP($J9217,ASBVs!$A$2:$AP$1041,18,FALSE)</f>
        <v>63</v>
      </c>
      <c r="F9221" s="29">
        <f>VLOOKUP($J9217,ASBVs!$A$2:$AP$1041,20,FALSE)</f>
        <v>63</v>
      </c>
      <c r="G9221" s="29">
        <f>VLOOKUP($J9217,ASBVs!$A$2:$AP$1041,42,FALSE)</f>
        <v>54</v>
      </c>
      <c r="H9221" s="29">
        <f>VLOOKUP($J9217,ASBVs!$A$2:$AP$1041,40,FALSE)</f>
        <v>45</v>
      </c>
      <c r="I9221" s="29">
        <f>VLOOKUP($J9217,ASBVs!$A$2:$AP$1041,22,FALSE)</f>
        <v>53</v>
      </c>
      <c r="J9221" s="29">
        <f>VLOOKUP($J9217,ASBVs!$A$2:$AP$1041,32,FALSE)</f>
        <v>52</v>
      </c>
    </row>
    <row r="9222" spans="2:10" ht="12.6" customHeight="1" x14ac:dyDescent="0.3">
      <c r="B9222" s="31" t="s">
        <v>1089</v>
      </c>
      <c r="C9222" s="27" t="s">
        <v>1090</v>
      </c>
      <c r="D9222" s="27" t="s">
        <v>1091</v>
      </c>
      <c r="E9222" s="27" t="s">
        <v>8</v>
      </c>
      <c r="F9222" s="27" t="s">
        <v>6</v>
      </c>
      <c r="G9222" s="27" t="s">
        <v>7</v>
      </c>
      <c r="H9222" s="27" t="s">
        <v>2638</v>
      </c>
      <c r="I9222" s="85" t="s">
        <v>2700</v>
      </c>
      <c r="J9222" s="86"/>
    </row>
    <row r="9223" spans="2:10" ht="12.6" customHeight="1" x14ac:dyDescent="0.3">
      <c r="B9223" s="30">
        <f>VLOOKUP($J9217,ASBVs!$A$2:$AP$1041,33,FALSE)</f>
        <v>0.05</v>
      </c>
      <c r="C9223" s="30">
        <f>VLOOKUP($J9217,ASBVs!$A$2:$AP$1041,35,FALSE)</f>
        <v>0.21</v>
      </c>
      <c r="D9223" s="30">
        <f>VLOOKUP($J9217,ASBVs!$A$2:$AP$1041,37,FALSE)</f>
        <v>0.02</v>
      </c>
      <c r="E9223" s="32">
        <f>VLOOKUP($J9217,ASBVs!$A$2:$AP$1041,29,FALSE)</f>
        <v>5.82</v>
      </c>
      <c r="F9223" s="32">
        <f>VLOOKUP($J9217,ASBVs!$A$2:$AP$1041,23,FALSE)</f>
        <v>-0.71</v>
      </c>
      <c r="G9223" s="32">
        <f>VLOOKUP($J9217,ASBVs!$A$2:$AP$1041,25,FALSE)</f>
        <v>5.27</v>
      </c>
      <c r="H9223" s="32">
        <f>VLOOKUP($J9217,ASBVs!$A$2:$AP$1041,27,FALSE)</f>
        <v>2</v>
      </c>
      <c r="I9223" s="86"/>
      <c r="J9223" s="86"/>
    </row>
    <row r="9224" spans="2:10" ht="12.6" customHeight="1" x14ac:dyDescent="0.3">
      <c r="B9224" s="33">
        <f>VLOOKUP($J9217,ASBVs!$A$2:$AP$1041,34,FALSE)</f>
        <v>39</v>
      </c>
      <c r="C9224" s="33">
        <f>VLOOKUP($J9217,ASBVs!$A$2:$AP$1041,36,FALSE)</f>
        <v>48</v>
      </c>
      <c r="D9224" s="33">
        <f>VLOOKUP($J9217,ASBVs!$A$2:$AP$1041,38,FALSE)</f>
        <v>34</v>
      </c>
      <c r="E9224" s="33">
        <f>VLOOKUP($J9217,ASBVs!$A$2:$AP$1041,30,FALSE)</f>
        <v>57</v>
      </c>
      <c r="F9224" s="33">
        <f>VLOOKUP($J9217,ASBVs!$A$2:$AP$1041,24,FALSE)</f>
        <v>45</v>
      </c>
      <c r="G9224" s="33">
        <f>VLOOKUP($J9217,ASBVs!$A$2:$AP$1041,26,FALSE)</f>
        <v>45</v>
      </c>
      <c r="H9224" s="33">
        <f>VLOOKUP($J9217,ASBVs!$A$2:$AP$1041,28,FALSE)</f>
        <v>49</v>
      </c>
      <c r="I9224" s="99">
        <f>VLOOKUP($J9217,ASBVs!$A$2:$AQ$1041,43,FALSE)</f>
        <v>13.09</v>
      </c>
      <c r="J9224" s="79"/>
    </row>
    <row r="9225" spans="2:10" ht="12.6" customHeight="1" x14ac:dyDescent="0.3">
      <c r="B9225" s="87" t="s">
        <v>2695</v>
      </c>
      <c r="C9225" s="88"/>
      <c r="D9225" s="89" t="s">
        <v>2699</v>
      </c>
      <c r="E9225" s="90"/>
      <c r="F9225" s="91" t="str">
        <f>VLOOKUP($J9217,ASBVs!$A$2:$F$1041,6,FALSE)</f>
        <v xml:space="preserve"> </v>
      </c>
      <c r="G9225" s="34" t="s">
        <v>2669</v>
      </c>
      <c r="H9225" s="35" t="str">
        <f>VLOOKUP($J9217,ASBVs!$A$2:$AU$1041,46,FALSE)</f>
        <v>2</v>
      </c>
      <c r="I9225" s="34" t="s">
        <v>2670</v>
      </c>
      <c r="J9225" s="35" t="str">
        <f>VLOOKUP($J9217,ASBVs!$A$2:$AU$1041,47,FALSE)</f>
        <v>2</v>
      </c>
    </row>
    <row r="9226" spans="2:10" ht="12.6" customHeight="1" x14ac:dyDescent="0.3">
      <c r="B9226" s="93">
        <f>VLOOKUP($J9217,ASBVs!$A$2:$AS$1041,45,FALSE)</f>
        <v>125.41</v>
      </c>
      <c r="C9226" s="94"/>
      <c r="D9226" s="93">
        <f>VLOOKUP($J9217,ASBVs!$A$2:$AS$1041,44,FALSE)</f>
        <v>168.98</v>
      </c>
      <c r="E9226" s="94"/>
      <c r="F9226" s="92"/>
      <c r="G9226" s="34" t="s">
        <v>2671</v>
      </c>
      <c r="H9226" s="35" t="str">
        <f>VLOOKUP($J9217,ASBVs!$A$2:$AW$1041,48,FALSE)</f>
        <v>1</v>
      </c>
      <c r="I9226" s="34" t="s">
        <v>2672</v>
      </c>
      <c r="J9226" s="35">
        <f>VLOOKUP($J9217,ASBVs!$A$2:$AW$1041,49,FALSE)</f>
        <v>3</v>
      </c>
    </row>
    <row r="9227" spans="2:10" ht="12.6" customHeight="1" x14ac:dyDescent="0.3">
      <c r="B9227" s="36" t="s">
        <v>2696</v>
      </c>
      <c r="C9227" s="95" t="str">
        <f>VLOOKUP($J9217,ASBVs!$A$2:$E$1041,5,FALSE)</f>
        <v xml:space="preserve">Pen of 4 - Fertility </v>
      </c>
      <c r="D9227" s="96"/>
      <c r="E9227" s="97" t="s">
        <v>2697</v>
      </c>
      <c r="F9227" s="98"/>
      <c r="G9227" s="74"/>
      <c r="H9227" s="75"/>
      <c r="I9227" s="37" t="s">
        <v>2698</v>
      </c>
      <c r="J9227" s="38"/>
    </row>
    <row r="9229" spans="2:10" ht="12.6" customHeight="1" x14ac:dyDescent="0.3">
      <c r="B9229" s="76" t="s">
        <v>2692</v>
      </c>
      <c r="C9229" s="77"/>
      <c r="D9229" s="20" t="str">
        <f>VLOOKUP($J9229,ASBVs!$A$2:$B$1041,2,FALSE)</f>
        <v>225621</v>
      </c>
      <c r="E9229" s="21"/>
      <c r="F9229" s="22" t="str">
        <f>VLOOKUP($J9229,ASBVs!$A$2:$J$1041,10,FALSE)</f>
        <v>Triplet</v>
      </c>
      <c r="G9229" s="78" t="str">
        <f>VLOOKUP($J9229,ASBVs!$A$2:$AX$1041,50,FALSE)</f>
        <v xml:space="preserve"> </v>
      </c>
      <c r="H9229" s="79"/>
      <c r="I9229" s="23" t="s">
        <v>2693</v>
      </c>
      <c r="J9229" s="24" t="s">
        <v>2344</v>
      </c>
    </row>
    <row r="9230" spans="2:10" ht="12.6" customHeight="1" x14ac:dyDescent="0.3">
      <c r="B9230" s="25" t="s">
        <v>2694</v>
      </c>
      <c r="C9230" s="80" t="str">
        <f>VLOOKUP($J9229,ASBVs!$A$2:$H$1041,8,FALSE)</f>
        <v>201054</v>
      </c>
      <c r="D9230" s="80"/>
      <c r="E9230" s="81"/>
      <c r="F9230" s="26" t="s">
        <v>2639</v>
      </c>
      <c r="G9230" s="82">
        <f>VLOOKUP($J9229,ASBVs!$A$2:$I$1041,9,FALSE)</f>
        <v>44730</v>
      </c>
      <c r="H9230" s="83"/>
      <c r="I9230" s="83"/>
      <c r="J9230" s="84"/>
    </row>
    <row r="9231" spans="2:10" ht="12.6" customHeight="1" x14ac:dyDescent="0.3">
      <c r="B9231" s="27" t="s">
        <v>0</v>
      </c>
      <c r="C9231" s="28" t="s">
        <v>1</v>
      </c>
      <c r="D9231" s="28" t="s">
        <v>2</v>
      </c>
      <c r="E9231" s="28" t="s">
        <v>3</v>
      </c>
      <c r="F9231" s="27" t="s">
        <v>4</v>
      </c>
      <c r="G9231" s="28" t="s">
        <v>1093</v>
      </c>
      <c r="H9231" s="28" t="s">
        <v>1092</v>
      </c>
      <c r="I9231" s="28" t="s">
        <v>5</v>
      </c>
      <c r="J9231" s="28" t="s">
        <v>2652</v>
      </c>
    </row>
    <row r="9232" spans="2:10" ht="12.6" customHeight="1" x14ac:dyDescent="0.3">
      <c r="B9232" s="29">
        <f>VLOOKUP($J9229,ASBVs!$A$2:$AP$1041,11,FALSE)</f>
        <v>0.31</v>
      </c>
      <c r="C9232" s="29">
        <f>VLOOKUP($J9229,ASBVs!$A$2:$AP$1041,13,FALSE)</f>
        <v>9.91</v>
      </c>
      <c r="D9232" s="29">
        <f>VLOOKUP($J9229,ASBVs!$A$2:$AP$1041,15,FALSE)</f>
        <v>18.61</v>
      </c>
      <c r="E9232" s="29">
        <f>VLOOKUP($J9229,ASBVs!$A$2:$AP$1041,17,FALSE)</f>
        <v>-1.1200000000000001</v>
      </c>
      <c r="F9232" s="29">
        <f>VLOOKUP($J9229,ASBVs!$A$2:$AP$1041,19,FALSE)</f>
        <v>1.83</v>
      </c>
      <c r="G9232" s="39">
        <f>VLOOKUP($J9229,ASBVs!$A$2:$AP$1041,41,FALSE)</f>
        <v>0.47</v>
      </c>
      <c r="H9232" s="39">
        <f>VLOOKUP($J9229,ASBVs!$A$2:$AP$1041,39,FALSE)</f>
        <v>0.26</v>
      </c>
      <c r="I9232" s="29">
        <f>VLOOKUP($J9229,ASBVs!$A$2:$AP$1041,21,FALSE)</f>
        <v>0.09</v>
      </c>
      <c r="J9232" s="39">
        <f>VLOOKUP($J9229,ASBVs!$A$2:$AP$1041,31,FALSE)</f>
        <v>0.27</v>
      </c>
    </row>
    <row r="9233" spans="2:10" ht="12.6" customHeight="1" x14ac:dyDescent="0.3">
      <c r="B9233" s="29">
        <f>VLOOKUP($J9229,ASBVs!$A$2:$AP$1041,12,FALSE)</f>
        <v>63</v>
      </c>
      <c r="C9233" s="29">
        <f>VLOOKUP($J9229,ASBVs!$A$2:$AP$1041,14,FALSE)</f>
        <v>68</v>
      </c>
      <c r="D9233" s="29">
        <f>VLOOKUP($J9229,ASBVs!$A$2:$AP$1041,16,FALSE)</f>
        <v>57</v>
      </c>
      <c r="E9233" s="29">
        <f>VLOOKUP($J9229,ASBVs!$A$2:$AP$1041,18,FALSE)</f>
        <v>62</v>
      </c>
      <c r="F9233" s="29">
        <f>VLOOKUP($J9229,ASBVs!$A$2:$AP$1041,20,FALSE)</f>
        <v>63</v>
      </c>
      <c r="G9233" s="29">
        <f>VLOOKUP($J9229,ASBVs!$A$2:$AP$1041,42,FALSE)</f>
        <v>53</v>
      </c>
      <c r="H9233" s="29">
        <f>VLOOKUP($J9229,ASBVs!$A$2:$AP$1041,40,FALSE)</f>
        <v>46</v>
      </c>
      <c r="I9233" s="29">
        <f>VLOOKUP($J9229,ASBVs!$A$2:$AP$1041,22,FALSE)</f>
        <v>53</v>
      </c>
      <c r="J9233" s="29">
        <f>VLOOKUP($J9229,ASBVs!$A$2:$AP$1041,32,FALSE)</f>
        <v>51</v>
      </c>
    </row>
    <row r="9234" spans="2:10" ht="12.6" customHeight="1" x14ac:dyDescent="0.3">
      <c r="B9234" s="31" t="s">
        <v>1089</v>
      </c>
      <c r="C9234" s="27" t="s">
        <v>1090</v>
      </c>
      <c r="D9234" s="27" t="s">
        <v>1091</v>
      </c>
      <c r="E9234" s="27" t="s">
        <v>8</v>
      </c>
      <c r="F9234" s="27" t="s">
        <v>6</v>
      </c>
      <c r="G9234" s="27" t="s">
        <v>7</v>
      </c>
      <c r="H9234" s="27" t="s">
        <v>2638</v>
      </c>
      <c r="I9234" s="85" t="s">
        <v>2700</v>
      </c>
      <c r="J9234" s="86"/>
    </row>
    <row r="9235" spans="2:10" ht="12.6" customHeight="1" x14ac:dyDescent="0.3">
      <c r="B9235" s="30">
        <f>VLOOKUP($J9229,ASBVs!$A$2:$AP$1041,33,FALSE)</f>
        <v>0.04</v>
      </c>
      <c r="C9235" s="30">
        <f>VLOOKUP($J9229,ASBVs!$A$2:$AP$1041,35,FALSE)</f>
        <v>0.25</v>
      </c>
      <c r="D9235" s="30">
        <f>VLOOKUP($J9229,ASBVs!$A$2:$AP$1041,37,FALSE)</f>
        <v>0.01</v>
      </c>
      <c r="E9235" s="32">
        <f>VLOOKUP($J9229,ASBVs!$A$2:$AP$1041,29,FALSE)</f>
        <v>6.44</v>
      </c>
      <c r="F9235" s="32">
        <f>VLOOKUP($J9229,ASBVs!$A$2:$AP$1041,23,FALSE)</f>
        <v>-0.77</v>
      </c>
      <c r="G9235" s="32">
        <f>VLOOKUP($J9229,ASBVs!$A$2:$AP$1041,25,FALSE)</f>
        <v>5.89</v>
      </c>
      <c r="H9235" s="32">
        <f>VLOOKUP($J9229,ASBVs!$A$2:$AP$1041,27,FALSE)</f>
        <v>2.5499999999999998</v>
      </c>
      <c r="I9235" s="86"/>
      <c r="J9235" s="86"/>
    </row>
    <row r="9236" spans="2:10" ht="12.6" customHeight="1" x14ac:dyDescent="0.3">
      <c r="B9236" s="33">
        <f>VLOOKUP($J9229,ASBVs!$A$2:$AP$1041,34,FALSE)</f>
        <v>42</v>
      </c>
      <c r="C9236" s="33">
        <f>VLOOKUP($J9229,ASBVs!$A$2:$AP$1041,36,FALSE)</f>
        <v>49</v>
      </c>
      <c r="D9236" s="33">
        <f>VLOOKUP($J9229,ASBVs!$A$2:$AP$1041,38,FALSE)</f>
        <v>35</v>
      </c>
      <c r="E9236" s="33">
        <f>VLOOKUP($J9229,ASBVs!$A$2:$AP$1041,30,FALSE)</f>
        <v>58</v>
      </c>
      <c r="F9236" s="33">
        <f>VLOOKUP($J9229,ASBVs!$A$2:$AP$1041,24,FALSE)</f>
        <v>45</v>
      </c>
      <c r="G9236" s="33">
        <f>VLOOKUP($J9229,ASBVs!$A$2:$AP$1041,26,FALSE)</f>
        <v>45</v>
      </c>
      <c r="H9236" s="33">
        <f>VLOOKUP($J9229,ASBVs!$A$2:$AP$1041,28,FALSE)</f>
        <v>49</v>
      </c>
      <c r="I9236" s="99">
        <f>VLOOKUP($J9229,ASBVs!$A$2:$AQ$1041,43,FALSE)</f>
        <v>10</v>
      </c>
      <c r="J9236" s="79"/>
    </row>
    <row r="9237" spans="2:10" ht="12.6" customHeight="1" x14ac:dyDescent="0.3">
      <c r="B9237" s="87" t="s">
        <v>2695</v>
      </c>
      <c r="C9237" s="88"/>
      <c r="D9237" s="89" t="s">
        <v>2699</v>
      </c>
      <c r="E9237" s="90"/>
      <c r="F9237" s="91" t="str">
        <f>VLOOKUP($J9229,ASBVs!$A$2:$F$1041,6,FALSE)</f>
        <v xml:space="preserve"> </v>
      </c>
      <c r="G9237" s="34" t="s">
        <v>2669</v>
      </c>
      <c r="H9237" s="35" t="str">
        <f>VLOOKUP($J9229,ASBVs!$A$2:$AU$1041,46,FALSE)</f>
        <v>3</v>
      </c>
      <c r="I9237" s="34" t="s">
        <v>2670</v>
      </c>
      <c r="J9237" s="35" t="str">
        <f>VLOOKUP($J9229,ASBVs!$A$2:$AU$1041,47,FALSE)</f>
        <v>3</v>
      </c>
    </row>
    <row r="9238" spans="2:10" ht="12.6" customHeight="1" x14ac:dyDescent="0.3">
      <c r="B9238" s="93">
        <f>VLOOKUP($J9229,ASBVs!$A$2:$AS$1041,45,FALSE)</f>
        <v>121.08</v>
      </c>
      <c r="C9238" s="94"/>
      <c r="D9238" s="93">
        <f>VLOOKUP($J9229,ASBVs!$A$2:$AS$1041,44,FALSE)</f>
        <v>166.15</v>
      </c>
      <c r="E9238" s="94"/>
      <c r="F9238" s="92"/>
      <c r="G9238" s="34" t="s">
        <v>2671</v>
      </c>
      <c r="H9238" s="35" t="str">
        <f>VLOOKUP($J9229,ASBVs!$A$2:$AW$1041,48,FALSE)</f>
        <v>3</v>
      </c>
      <c r="I9238" s="34" t="s">
        <v>2672</v>
      </c>
      <c r="J9238" s="35">
        <f>VLOOKUP($J9229,ASBVs!$A$2:$AW$1041,49,FALSE)</f>
        <v>4</v>
      </c>
    </row>
    <row r="9239" spans="2:10" ht="12.6" customHeight="1" x14ac:dyDescent="0.3">
      <c r="B9239" s="36" t="s">
        <v>2696</v>
      </c>
      <c r="C9239" s="95" t="str">
        <f>VLOOKUP($J9229,ASBVs!$A$2:$E$1041,5,FALSE)</f>
        <v xml:space="preserve">Pen of 4 - Fertility </v>
      </c>
      <c r="D9239" s="96"/>
      <c r="E9239" s="97" t="s">
        <v>2697</v>
      </c>
      <c r="F9239" s="98"/>
      <c r="G9239" s="74"/>
      <c r="H9239" s="75"/>
      <c r="I9239" s="37" t="s">
        <v>2698</v>
      </c>
      <c r="J9239" s="38"/>
    </row>
    <row r="9241" spans="2:10" ht="12.6" customHeight="1" x14ac:dyDescent="0.3">
      <c r="B9241" s="76" t="s">
        <v>2692</v>
      </c>
      <c r="C9241" s="77"/>
      <c r="D9241" s="20" t="str">
        <f>VLOOKUP($J9241,ASBVs!$A$2:$B$1041,2,FALSE)</f>
        <v>223868</v>
      </c>
      <c r="E9241" s="21"/>
      <c r="F9241" s="22" t="str">
        <f>VLOOKUP($J9241,ASBVs!$A$2:$J$1041,10,FALSE)</f>
        <v>Twin</v>
      </c>
      <c r="G9241" s="78" t="str">
        <f>VLOOKUP($J9241,ASBVs!$A$2:$AX$1041,50,FALSE)</f>
        <v xml:space="preserve"> </v>
      </c>
      <c r="H9241" s="79"/>
      <c r="I9241" s="23" t="s">
        <v>2693</v>
      </c>
      <c r="J9241" s="24" t="s">
        <v>2345</v>
      </c>
    </row>
    <row r="9242" spans="2:10" ht="12.6" customHeight="1" x14ac:dyDescent="0.3">
      <c r="B9242" s="25" t="s">
        <v>2694</v>
      </c>
      <c r="C9242" s="80" t="str">
        <f>VLOOKUP($J9241,ASBVs!$A$2:$H$1041,8,FALSE)</f>
        <v>207279</v>
      </c>
      <c r="D9242" s="80"/>
      <c r="E9242" s="81"/>
      <c r="F9242" s="26" t="s">
        <v>2639</v>
      </c>
      <c r="G9242" s="82">
        <f>VLOOKUP($J9241,ASBVs!$A$2:$I$1041,9,FALSE)</f>
        <v>44703</v>
      </c>
      <c r="H9242" s="83"/>
      <c r="I9242" s="83"/>
      <c r="J9242" s="84"/>
    </row>
    <row r="9243" spans="2:10" ht="12.6" customHeight="1" x14ac:dyDescent="0.3">
      <c r="B9243" s="27" t="s">
        <v>0</v>
      </c>
      <c r="C9243" s="28" t="s">
        <v>1</v>
      </c>
      <c r="D9243" s="28" t="s">
        <v>2</v>
      </c>
      <c r="E9243" s="28" t="s">
        <v>3</v>
      </c>
      <c r="F9243" s="27" t="s">
        <v>4</v>
      </c>
      <c r="G9243" s="28" t="s">
        <v>1093</v>
      </c>
      <c r="H9243" s="28" t="s">
        <v>1092</v>
      </c>
      <c r="I9243" s="28" t="s">
        <v>5</v>
      </c>
      <c r="J9243" s="28" t="s">
        <v>2652</v>
      </c>
    </row>
    <row r="9244" spans="2:10" ht="12.6" customHeight="1" x14ac:dyDescent="0.3">
      <c r="B9244" s="29">
        <f>VLOOKUP($J9241,ASBVs!$A$2:$AP$1041,11,FALSE)</f>
        <v>0.37</v>
      </c>
      <c r="C9244" s="29">
        <f>VLOOKUP($J9241,ASBVs!$A$2:$AP$1041,13,FALSE)</f>
        <v>5.74</v>
      </c>
      <c r="D9244" s="29">
        <f>VLOOKUP($J9241,ASBVs!$A$2:$AP$1041,15,FALSE)</f>
        <v>10.32</v>
      </c>
      <c r="E9244" s="29">
        <f>VLOOKUP($J9241,ASBVs!$A$2:$AP$1041,17,FALSE)</f>
        <v>0.84</v>
      </c>
      <c r="F9244" s="29">
        <f>VLOOKUP($J9241,ASBVs!$A$2:$AP$1041,19,FALSE)</f>
        <v>1.8</v>
      </c>
      <c r="G9244" s="39">
        <f>VLOOKUP($J9241,ASBVs!$A$2:$AP$1041,41,FALSE)</f>
        <v>0.47</v>
      </c>
      <c r="H9244" s="39">
        <f>VLOOKUP($J9241,ASBVs!$A$2:$AP$1041,39,FALSE)</f>
        <v>0.26</v>
      </c>
      <c r="I9244" s="29">
        <f>VLOOKUP($J9241,ASBVs!$A$2:$AP$1041,21,FALSE)</f>
        <v>-0.77</v>
      </c>
      <c r="J9244" s="39">
        <f>VLOOKUP($J9241,ASBVs!$A$2:$AP$1041,31,FALSE)</f>
        <v>0.33</v>
      </c>
    </row>
    <row r="9245" spans="2:10" ht="12.6" customHeight="1" x14ac:dyDescent="0.3">
      <c r="B9245" s="29">
        <f>VLOOKUP($J9241,ASBVs!$A$2:$AP$1041,12,FALSE)</f>
        <v>68</v>
      </c>
      <c r="C9245" s="29">
        <f>VLOOKUP($J9241,ASBVs!$A$2:$AP$1041,14,FALSE)</f>
        <v>71</v>
      </c>
      <c r="D9245" s="29">
        <f>VLOOKUP($J9241,ASBVs!$A$2:$AP$1041,16,FALSE)</f>
        <v>63</v>
      </c>
      <c r="E9245" s="29">
        <f>VLOOKUP($J9241,ASBVs!$A$2:$AP$1041,18,FALSE)</f>
        <v>67</v>
      </c>
      <c r="F9245" s="29">
        <f>VLOOKUP($J9241,ASBVs!$A$2:$AP$1041,20,FALSE)</f>
        <v>67</v>
      </c>
      <c r="G9245" s="29">
        <f>VLOOKUP($J9241,ASBVs!$A$2:$AP$1041,42,FALSE)</f>
        <v>58</v>
      </c>
      <c r="H9245" s="29">
        <f>VLOOKUP($J9241,ASBVs!$A$2:$AP$1041,40,FALSE)</f>
        <v>49</v>
      </c>
      <c r="I9245" s="29">
        <f>VLOOKUP($J9241,ASBVs!$A$2:$AP$1041,22,FALSE)</f>
        <v>61</v>
      </c>
      <c r="J9245" s="29">
        <f>VLOOKUP($J9241,ASBVs!$A$2:$AP$1041,32,FALSE)</f>
        <v>56</v>
      </c>
    </row>
    <row r="9246" spans="2:10" ht="12.6" customHeight="1" x14ac:dyDescent="0.3">
      <c r="B9246" s="31" t="s">
        <v>1089</v>
      </c>
      <c r="C9246" s="27" t="s">
        <v>1090</v>
      </c>
      <c r="D9246" s="27" t="s">
        <v>1091</v>
      </c>
      <c r="E9246" s="27" t="s">
        <v>8</v>
      </c>
      <c r="F9246" s="27" t="s">
        <v>6</v>
      </c>
      <c r="G9246" s="27" t="s">
        <v>7</v>
      </c>
      <c r="H9246" s="27" t="s">
        <v>2638</v>
      </c>
      <c r="I9246" s="85" t="s">
        <v>2700</v>
      </c>
      <c r="J9246" s="86"/>
    </row>
    <row r="9247" spans="2:10" ht="12.6" customHeight="1" x14ac:dyDescent="0.3">
      <c r="B9247" s="30">
        <f>VLOOKUP($J9241,ASBVs!$A$2:$AP$1041,33,FALSE)</f>
        <v>0.04</v>
      </c>
      <c r="C9247" s="30">
        <f>VLOOKUP($J9241,ASBVs!$A$2:$AP$1041,35,FALSE)</f>
        <v>0.27</v>
      </c>
      <c r="D9247" s="30">
        <f>VLOOKUP($J9241,ASBVs!$A$2:$AP$1041,37,FALSE)</f>
        <v>0.01</v>
      </c>
      <c r="E9247" s="32">
        <f>VLOOKUP($J9241,ASBVs!$A$2:$AP$1041,29,FALSE)</f>
        <v>3.25</v>
      </c>
      <c r="F9247" s="32">
        <f>VLOOKUP($J9241,ASBVs!$A$2:$AP$1041,23,FALSE)</f>
        <v>-0.26</v>
      </c>
      <c r="G9247" s="32">
        <f>VLOOKUP($J9241,ASBVs!$A$2:$AP$1041,25,FALSE)</f>
        <v>3.3</v>
      </c>
      <c r="H9247" s="32">
        <f>VLOOKUP($J9241,ASBVs!$A$2:$AP$1041,27,FALSE)</f>
        <v>1.81</v>
      </c>
      <c r="I9247" s="86"/>
      <c r="J9247" s="86"/>
    </row>
    <row r="9248" spans="2:10" ht="12.6" customHeight="1" x14ac:dyDescent="0.3">
      <c r="B9248" s="33">
        <f>VLOOKUP($J9241,ASBVs!$A$2:$AP$1041,34,FALSE)</f>
        <v>42</v>
      </c>
      <c r="C9248" s="33">
        <f>VLOOKUP($J9241,ASBVs!$A$2:$AP$1041,36,FALSE)</f>
        <v>53</v>
      </c>
      <c r="D9248" s="33">
        <f>VLOOKUP($J9241,ASBVs!$A$2:$AP$1041,38,FALSE)</f>
        <v>36</v>
      </c>
      <c r="E9248" s="33">
        <f>VLOOKUP($J9241,ASBVs!$A$2:$AP$1041,30,FALSE)</f>
        <v>61</v>
      </c>
      <c r="F9248" s="33">
        <f>VLOOKUP($J9241,ASBVs!$A$2:$AP$1041,24,FALSE)</f>
        <v>50</v>
      </c>
      <c r="G9248" s="33">
        <f>VLOOKUP($J9241,ASBVs!$A$2:$AP$1041,26,FALSE)</f>
        <v>49</v>
      </c>
      <c r="H9248" s="33">
        <f>VLOOKUP($J9241,ASBVs!$A$2:$AP$1041,28,FALSE)</f>
        <v>54</v>
      </c>
      <c r="I9248" s="99">
        <f>VLOOKUP($J9241,ASBVs!$A$2:$AQ$1041,43,FALSE)</f>
        <v>4.9700000000000006</v>
      </c>
      <c r="J9248" s="79"/>
    </row>
    <row r="9249" spans="2:10" ht="12.6" customHeight="1" x14ac:dyDescent="0.3">
      <c r="B9249" s="87" t="s">
        <v>2695</v>
      </c>
      <c r="C9249" s="88"/>
      <c r="D9249" s="89" t="s">
        <v>2699</v>
      </c>
      <c r="E9249" s="90"/>
      <c r="F9249" s="91" t="str">
        <f>VLOOKUP($J9241,ASBVs!$A$2:$F$1041,6,FALSE)</f>
        <v xml:space="preserve"> </v>
      </c>
      <c r="G9249" s="34" t="s">
        <v>2669</v>
      </c>
      <c r="H9249" s="35" t="str">
        <f>VLOOKUP($J9241,ASBVs!$A$2:$AU$1041,46,FALSE)</f>
        <v>2</v>
      </c>
      <c r="I9249" s="34" t="s">
        <v>2670</v>
      </c>
      <c r="J9249" s="35" t="str">
        <f>VLOOKUP($J9241,ASBVs!$A$2:$AU$1041,47,FALSE)</f>
        <v>3</v>
      </c>
    </row>
    <row r="9250" spans="2:10" ht="12.6" customHeight="1" x14ac:dyDescent="0.3">
      <c r="B9250" s="93">
        <f>VLOOKUP($J9241,ASBVs!$A$2:$AS$1041,45,FALSE)</f>
        <v>118.54</v>
      </c>
      <c r="C9250" s="94"/>
      <c r="D9250" s="93">
        <f>VLOOKUP($J9241,ASBVs!$A$2:$AS$1041,44,FALSE)</f>
        <v>152.69</v>
      </c>
      <c r="E9250" s="94"/>
      <c r="F9250" s="92"/>
      <c r="G9250" s="34" t="s">
        <v>2671</v>
      </c>
      <c r="H9250" s="35" t="str">
        <f>VLOOKUP($J9241,ASBVs!$A$2:$AW$1041,48,FALSE)</f>
        <v>3</v>
      </c>
      <c r="I9250" s="34" t="s">
        <v>2672</v>
      </c>
      <c r="J9250" s="35">
        <f>VLOOKUP($J9241,ASBVs!$A$2:$AW$1041,49,FALSE)</f>
        <v>3</v>
      </c>
    </row>
    <row r="9251" spans="2:10" ht="12.6" customHeight="1" x14ac:dyDescent="0.3">
      <c r="B9251" s="36" t="s">
        <v>2696</v>
      </c>
      <c r="C9251" s="95" t="str">
        <f>VLOOKUP($J9241,ASBVs!$A$2:$E$1041,5,FALSE)</f>
        <v xml:space="preserve">Pen of 4 - Fertility </v>
      </c>
      <c r="D9251" s="96"/>
      <c r="E9251" s="97" t="s">
        <v>2697</v>
      </c>
      <c r="F9251" s="98"/>
      <c r="G9251" s="74"/>
      <c r="H9251" s="75"/>
      <c r="I9251" s="37" t="s">
        <v>2698</v>
      </c>
      <c r="J9251" s="38"/>
    </row>
    <row r="9253" spans="2:10" ht="12.6" customHeight="1" x14ac:dyDescent="0.3">
      <c r="B9253" s="76" t="s">
        <v>2692</v>
      </c>
      <c r="C9253" s="77"/>
      <c r="D9253" s="20" t="str">
        <f>VLOOKUP($J9253,ASBVs!$A$2:$B$1041,2,FALSE)</f>
        <v>225313</v>
      </c>
      <c r="E9253" s="21"/>
      <c r="F9253" s="22" t="str">
        <f>VLOOKUP($J9253,ASBVs!$A$2:$J$1041,10,FALSE)</f>
        <v>Triplet</v>
      </c>
      <c r="G9253" s="78" t="str">
        <f>VLOOKUP($J9253,ASBVs!$A$2:$AX$1041,50,FALSE)</f>
        <v xml:space="preserve"> </v>
      </c>
      <c r="H9253" s="79"/>
      <c r="I9253" s="23" t="s">
        <v>2693</v>
      </c>
      <c r="J9253" s="24" t="s">
        <v>2346</v>
      </c>
    </row>
    <row r="9254" spans="2:10" ht="12.6" customHeight="1" x14ac:dyDescent="0.3">
      <c r="B9254" s="25" t="s">
        <v>2694</v>
      </c>
      <c r="C9254" s="80" t="str">
        <f>VLOOKUP($J9253,ASBVs!$A$2:$H$1041,8,FALSE)</f>
        <v>218946</v>
      </c>
      <c r="D9254" s="80"/>
      <c r="E9254" s="81"/>
      <c r="F9254" s="26" t="s">
        <v>2639</v>
      </c>
      <c r="G9254" s="82">
        <f>VLOOKUP($J9253,ASBVs!$A$2:$I$1041,9,FALSE)</f>
        <v>44722</v>
      </c>
      <c r="H9254" s="83"/>
      <c r="I9254" s="83"/>
      <c r="J9254" s="84"/>
    </row>
    <row r="9255" spans="2:10" ht="12.6" customHeight="1" x14ac:dyDescent="0.3">
      <c r="B9255" s="27" t="s">
        <v>0</v>
      </c>
      <c r="C9255" s="28" t="s">
        <v>1</v>
      </c>
      <c r="D9255" s="28" t="s">
        <v>2</v>
      </c>
      <c r="E9255" s="28" t="s">
        <v>3</v>
      </c>
      <c r="F9255" s="27" t="s">
        <v>4</v>
      </c>
      <c r="G9255" s="28" t="s">
        <v>1093</v>
      </c>
      <c r="H9255" s="28" t="s">
        <v>1092</v>
      </c>
      <c r="I9255" s="28" t="s">
        <v>5</v>
      </c>
      <c r="J9255" s="28" t="s">
        <v>2652</v>
      </c>
    </row>
    <row r="9256" spans="2:10" ht="12.6" customHeight="1" x14ac:dyDescent="0.3">
      <c r="B9256" s="29">
        <f>VLOOKUP($J9253,ASBVs!$A$2:$AP$1041,11,FALSE)</f>
        <v>0.63</v>
      </c>
      <c r="C9256" s="29">
        <f>VLOOKUP($J9253,ASBVs!$A$2:$AP$1041,13,FALSE)</f>
        <v>8.27</v>
      </c>
      <c r="D9256" s="29">
        <f>VLOOKUP($J9253,ASBVs!$A$2:$AP$1041,15,FALSE)</f>
        <v>15.51</v>
      </c>
      <c r="E9256" s="29">
        <f>VLOOKUP($J9253,ASBVs!$A$2:$AP$1041,17,FALSE)</f>
        <v>-1.24</v>
      </c>
      <c r="F9256" s="29">
        <f>VLOOKUP($J9253,ASBVs!$A$2:$AP$1041,19,FALSE)</f>
        <v>0.96</v>
      </c>
      <c r="G9256" s="39">
        <f>VLOOKUP($J9253,ASBVs!$A$2:$AP$1041,41,FALSE)</f>
        <v>0.36</v>
      </c>
      <c r="H9256" s="39">
        <f>VLOOKUP($J9253,ASBVs!$A$2:$AP$1041,39,FALSE)</f>
        <v>0.25</v>
      </c>
      <c r="I9256" s="29">
        <f>VLOOKUP($J9253,ASBVs!$A$2:$AP$1041,21,FALSE)</f>
        <v>0.61</v>
      </c>
      <c r="J9256" s="39">
        <f>VLOOKUP($J9253,ASBVs!$A$2:$AP$1041,31,FALSE)</f>
        <v>0.25</v>
      </c>
    </row>
    <row r="9257" spans="2:10" ht="12.6" customHeight="1" x14ac:dyDescent="0.3">
      <c r="B9257" s="29">
        <f>VLOOKUP($J9253,ASBVs!$A$2:$AP$1041,12,FALSE)</f>
        <v>66</v>
      </c>
      <c r="C9257" s="29">
        <f>VLOOKUP($J9253,ASBVs!$A$2:$AP$1041,14,FALSE)</f>
        <v>70</v>
      </c>
      <c r="D9257" s="29">
        <f>VLOOKUP($J9253,ASBVs!$A$2:$AP$1041,16,FALSE)</f>
        <v>61</v>
      </c>
      <c r="E9257" s="29">
        <f>VLOOKUP($J9253,ASBVs!$A$2:$AP$1041,18,FALSE)</f>
        <v>63</v>
      </c>
      <c r="F9257" s="29">
        <f>VLOOKUP($J9253,ASBVs!$A$2:$AP$1041,20,FALSE)</f>
        <v>64</v>
      </c>
      <c r="G9257" s="29">
        <f>VLOOKUP($J9253,ASBVs!$A$2:$AP$1041,42,FALSE)</f>
        <v>53</v>
      </c>
      <c r="H9257" s="29">
        <f>VLOOKUP($J9253,ASBVs!$A$2:$AP$1041,40,FALSE)</f>
        <v>45</v>
      </c>
      <c r="I9257" s="29">
        <f>VLOOKUP($J9253,ASBVs!$A$2:$AP$1041,22,FALSE)</f>
        <v>58</v>
      </c>
      <c r="J9257" s="29">
        <f>VLOOKUP($J9253,ASBVs!$A$2:$AP$1041,32,FALSE)</f>
        <v>51</v>
      </c>
    </row>
    <row r="9258" spans="2:10" ht="12.6" customHeight="1" x14ac:dyDescent="0.3">
      <c r="B9258" s="31" t="s">
        <v>1089</v>
      </c>
      <c r="C9258" s="27" t="s">
        <v>1090</v>
      </c>
      <c r="D9258" s="27" t="s">
        <v>1091</v>
      </c>
      <c r="E9258" s="27" t="s">
        <v>8</v>
      </c>
      <c r="F9258" s="27" t="s">
        <v>6</v>
      </c>
      <c r="G9258" s="27" t="s">
        <v>7</v>
      </c>
      <c r="H9258" s="27" t="s">
        <v>2638</v>
      </c>
      <c r="I9258" s="85" t="s">
        <v>2700</v>
      </c>
      <c r="J9258" s="86"/>
    </row>
    <row r="9259" spans="2:10" ht="12.6" customHeight="1" x14ac:dyDescent="0.3">
      <c r="B9259" s="30">
        <f>VLOOKUP($J9253,ASBVs!$A$2:$AP$1041,33,FALSE)</f>
        <v>0.05</v>
      </c>
      <c r="C9259" s="30">
        <f>VLOOKUP($J9253,ASBVs!$A$2:$AP$1041,35,FALSE)</f>
        <v>0.23</v>
      </c>
      <c r="D9259" s="30">
        <f>VLOOKUP($J9253,ASBVs!$A$2:$AP$1041,37,FALSE)</f>
        <v>0.01</v>
      </c>
      <c r="E9259" s="32">
        <f>VLOOKUP($J9253,ASBVs!$A$2:$AP$1041,29,FALSE)</f>
        <v>5.29</v>
      </c>
      <c r="F9259" s="32">
        <f>VLOOKUP($J9253,ASBVs!$A$2:$AP$1041,23,FALSE)</f>
        <v>-0.36</v>
      </c>
      <c r="G9259" s="32">
        <f>VLOOKUP($J9253,ASBVs!$A$2:$AP$1041,25,FALSE)</f>
        <v>4.7699999999999996</v>
      </c>
      <c r="H9259" s="32">
        <f>VLOOKUP($J9253,ASBVs!$A$2:$AP$1041,27,FALSE)</f>
        <v>1.59</v>
      </c>
      <c r="I9259" s="86"/>
      <c r="J9259" s="86"/>
    </row>
    <row r="9260" spans="2:10" ht="12.6" customHeight="1" x14ac:dyDescent="0.3">
      <c r="B9260" s="33">
        <f>VLOOKUP($J9253,ASBVs!$A$2:$AP$1041,34,FALSE)</f>
        <v>39</v>
      </c>
      <c r="C9260" s="33">
        <f>VLOOKUP($J9253,ASBVs!$A$2:$AP$1041,36,FALSE)</f>
        <v>49</v>
      </c>
      <c r="D9260" s="33">
        <f>VLOOKUP($J9253,ASBVs!$A$2:$AP$1041,38,FALSE)</f>
        <v>34</v>
      </c>
      <c r="E9260" s="33">
        <f>VLOOKUP($J9253,ASBVs!$A$2:$AP$1041,30,FALSE)</f>
        <v>59</v>
      </c>
      <c r="F9260" s="33">
        <f>VLOOKUP($J9253,ASBVs!$A$2:$AP$1041,24,FALSE)</f>
        <v>48</v>
      </c>
      <c r="G9260" s="33">
        <f>VLOOKUP($J9253,ASBVs!$A$2:$AP$1041,26,FALSE)</f>
        <v>47</v>
      </c>
      <c r="H9260" s="33">
        <f>VLOOKUP($J9253,ASBVs!$A$2:$AP$1041,28,FALSE)</f>
        <v>50</v>
      </c>
      <c r="I9260" s="99">
        <f>VLOOKUP($J9253,ASBVs!$A$2:$AQ$1041,43,FALSE)</f>
        <v>8.879999999999999</v>
      </c>
      <c r="J9260" s="79"/>
    </row>
    <row r="9261" spans="2:10" ht="12.6" customHeight="1" x14ac:dyDescent="0.3">
      <c r="B9261" s="87" t="s">
        <v>2695</v>
      </c>
      <c r="C9261" s="88"/>
      <c r="D9261" s="89" t="s">
        <v>2699</v>
      </c>
      <c r="E9261" s="90"/>
      <c r="F9261" s="91" t="str">
        <f>VLOOKUP($J9253,ASBVs!$A$2:$F$1041,6,FALSE)</f>
        <v xml:space="preserve"> </v>
      </c>
      <c r="G9261" s="34" t="s">
        <v>2669</v>
      </c>
      <c r="H9261" s="35" t="str">
        <f>VLOOKUP($J9253,ASBVs!$A$2:$AU$1041,46,FALSE)</f>
        <v>2</v>
      </c>
      <c r="I9261" s="34" t="s">
        <v>2670</v>
      </c>
      <c r="J9261" s="35" t="str">
        <f>VLOOKUP($J9253,ASBVs!$A$2:$AU$1041,47,FALSE)</f>
        <v>2</v>
      </c>
    </row>
    <row r="9262" spans="2:10" ht="12.6" customHeight="1" x14ac:dyDescent="0.3">
      <c r="B9262" s="93">
        <f>VLOOKUP($J9253,ASBVs!$A$2:$AS$1041,45,FALSE)</f>
        <v>122.31</v>
      </c>
      <c r="C9262" s="94"/>
      <c r="D9262" s="93">
        <f>VLOOKUP($J9253,ASBVs!$A$2:$AS$1041,44,FALSE)</f>
        <v>151.72999999999999</v>
      </c>
      <c r="E9262" s="94"/>
      <c r="F9262" s="92"/>
      <c r="G9262" s="34" t="s">
        <v>2671</v>
      </c>
      <c r="H9262" s="35" t="str">
        <f>VLOOKUP($J9253,ASBVs!$A$2:$AW$1041,48,FALSE)</f>
        <v>3</v>
      </c>
      <c r="I9262" s="34" t="s">
        <v>2672</v>
      </c>
      <c r="J9262" s="35">
        <f>VLOOKUP($J9253,ASBVs!$A$2:$AW$1041,49,FALSE)</f>
        <v>3</v>
      </c>
    </row>
    <row r="9263" spans="2:10" ht="12.6" customHeight="1" x14ac:dyDescent="0.3">
      <c r="B9263" s="36" t="s">
        <v>2696</v>
      </c>
      <c r="C9263" s="95" t="str">
        <f>VLOOKUP($J9253,ASBVs!$A$2:$E$1041,5,FALSE)</f>
        <v xml:space="preserve">Pen of 4 - Fertility </v>
      </c>
      <c r="D9263" s="96"/>
      <c r="E9263" s="97" t="s">
        <v>2697</v>
      </c>
      <c r="F9263" s="98"/>
      <c r="G9263" s="74"/>
      <c r="H9263" s="75"/>
      <c r="I9263" s="37" t="s">
        <v>2698</v>
      </c>
      <c r="J9263" s="38"/>
    </row>
    <row r="9265" spans="2:10" ht="12.6" customHeight="1" x14ac:dyDescent="0.3">
      <c r="B9265" s="76" t="s">
        <v>2692</v>
      </c>
      <c r="C9265" s="77"/>
      <c r="D9265" s="20" t="str">
        <f>VLOOKUP($J9265,ASBVs!$A$2:$B$1041,2,FALSE)</f>
        <v>224563</v>
      </c>
      <c r="E9265" s="21"/>
      <c r="F9265" s="22" t="str">
        <f>VLOOKUP($J9265,ASBVs!$A$2:$J$1041,10,FALSE)</f>
        <v>Twin</v>
      </c>
      <c r="G9265" s="78" t="str">
        <f>VLOOKUP($J9265,ASBVs!$A$2:$AX$1041,50,FALSE)</f>
        <v xml:space="preserve"> </v>
      </c>
      <c r="H9265" s="79"/>
      <c r="I9265" s="23" t="s">
        <v>2693</v>
      </c>
      <c r="J9265" s="24" t="s">
        <v>2347</v>
      </c>
    </row>
    <row r="9266" spans="2:10" ht="12.6" customHeight="1" x14ac:dyDescent="0.3">
      <c r="B9266" s="25" t="s">
        <v>2694</v>
      </c>
      <c r="C9266" s="80" t="str">
        <f>VLOOKUP($J9265,ASBVs!$A$2:$H$1041,8,FALSE)</f>
        <v>214314</v>
      </c>
      <c r="D9266" s="80"/>
      <c r="E9266" s="81"/>
      <c r="F9266" s="26" t="s">
        <v>2639</v>
      </c>
      <c r="G9266" s="82">
        <f>VLOOKUP($J9265,ASBVs!$A$2:$I$1041,9,FALSE)</f>
        <v>44710</v>
      </c>
      <c r="H9266" s="83"/>
      <c r="I9266" s="83"/>
      <c r="J9266" s="84"/>
    </row>
    <row r="9267" spans="2:10" ht="12.6" customHeight="1" x14ac:dyDescent="0.3">
      <c r="B9267" s="27" t="s">
        <v>0</v>
      </c>
      <c r="C9267" s="28" t="s">
        <v>1</v>
      </c>
      <c r="D9267" s="28" t="s">
        <v>2</v>
      </c>
      <c r="E9267" s="28" t="s">
        <v>3</v>
      </c>
      <c r="F9267" s="27" t="s">
        <v>4</v>
      </c>
      <c r="G9267" s="28" t="s">
        <v>1093</v>
      </c>
      <c r="H9267" s="28" t="s">
        <v>1092</v>
      </c>
      <c r="I9267" s="28" t="s">
        <v>5</v>
      </c>
      <c r="J9267" s="28" t="s">
        <v>2652</v>
      </c>
    </row>
    <row r="9268" spans="2:10" ht="12.6" customHeight="1" x14ac:dyDescent="0.3">
      <c r="B9268" s="29">
        <f>VLOOKUP($J9265,ASBVs!$A$2:$AP$1041,11,FALSE)</f>
        <v>0.45</v>
      </c>
      <c r="C9268" s="29">
        <f>VLOOKUP($J9265,ASBVs!$A$2:$AP$1041,13,FALSE)</f>
        <v>7.9</v>
      </c>
      <c r="D9268" s="29">
        <f>VLOOKUP($J9265,ASBVs!$A$2:$AP$1041,15,FALSE)</f>
        <v>14.7</v>
      </c>
      <c r="E9268" s="29">
        <f>VLOOKUP($J9265,ASBVs!$A$2:$AP$1041,17,FALSE)</f>
        <v>0.46</v>
      </c>
      <c r="F9268" s="29">
        <f>VLOOKUP($J9265,ASBVs!$A$2:$AP$1041,19,FALSE)</f>
        <v>2.35</v>
      </c>
      <c r="G9268" s="39">
        <f>VLOOKUP($J9265,ASBVs!$A$2:$AP$1041,41,FALSE)</f>
        <v>0.37</v>
      </c>
      <c r="H9268" s="39">
        <f>VLOOKUP($J9265,ASBVs!$A$2:$AP$1041,39,FALSE)</f>
        <v>0.25</v>
      </c>
      <c r="I9268" s="29">
        <f>VLOOKUP($J9265,ASBVs!$A$2:$AP$1041,21,FALSE)</f>
        <v>0.64</v>
      </c>
      <c r="J9268" s="39">
        <f>VLOOKUP($J9265,ASBVs!$A$2:$AP$1041,31,FALSE)</f>
        <v>0.25</v>
      </c>
    </row>
    <row r="9269" spans="2:10" ht="12.6" customHeight="1" x14ac:dyDescent="0.3">
      <c r="B9269" s="29">
        <f>VLOOKUP($J9265,ASBVs!$A$2:$AP$1041,12,FALSE)</f>
        <v>65</v>
      </c>
      <c r="C9269" s="29">
        <f>VLOOKUP($J9265,ASBVs!$A$2:$AP$1041,14,FALSE)</f>
        <v>70</v>
      </c>
      <c r="D9269" s="29">
        <f>VLOOKUP($J9265,ASBVs!$A$2:$AP$1041,16,FALSE)</f>
        <v>57</v>
      </c>
      <c r="E9269" s="29">
        <f>VLOOKUP($J9265,ASBVs!$A$2:$AP$1041,18,FALSE)</f>
        <v>63</v>
      </c>
      <c r="F9269" s="29">
        <f>VLOOKUP($J9265,ASBVs!$A$2:$AP$1041,20,FALSE)</f>
        <v>64</v>
      </c>
      <c r="G9269" s="29">
        <f>VLOOKUP($J9265,ASBVs!$A$2:$AP$1041,42,FALSE)</f>
        <v>50</v>
      </c>
      <c r="H9269" s="29">
        <f>VLOOKUP($J9265,ASBVs!$A$2:$AP$1041,40,FALSE)</f>
        <v>44</v>
      </c>
      <c r="I9269" s="29">
        <f>VLOOKUP($J9265,ASBVs!$A$2:$AP$1041,22,FALSE)</f>
        <v>53</v>
      </c>
      <c r="J9269" s="29">
        <f>VLOOKUP($J9265,ASBVs!$A$2:$AP$1041,32,FALSE)</f>
        <v>48</v>
      </c>
    </row>
    <row r="9270" spans="2:10" ht="12.6" customHeight="1" x14ac:dyDescent="0.3">
      <c r="B9270" s="31" t="s">
        <v>1089</v>
      </c>
      <c r="C9270" s="27" t="s">
        <v>1090</v>
      </c>
      <c r="D9270" s="27" t="s">
        <v>1091</v>
      </c>
      <c r="E9270" s="27" t="s">
        <v>8</v>
      </c>
      <c r="F9270" s="27" t="s">
        <v>6</v>
      </c>
      <c r="G9270" s="27" t="s">
        <v>7</v>
      </c>
      <c r="H9270" s="27" t="s">
        <v>2638</v>
      </c>
      <c r="I9270" s="85" t="s">
        <v>2700</v>
      </c>
      <c r="J9270" s="86"/>
    </row>
    <row r="9271" spans="2:10" ht="12.6" customHeight="1" x14ac:dyDescent="0.3">
      <c r="B9271" s="30">
        <f>VLOOKUP($J9265,ASBVs!$A$2:$AP$1041,33,FALSE)</f>
        <v>0.05</v>
      </c>
      <c r="C9271" s="30">
        <f>VLOOKUP($J9265,ASBVs!$A$2:$AP$1041,35,FALSE)</f>
        <v>0.19</v>
      </c>
      <c r="D9271" s="30">
        <f>VLOOKUP($J9265,ASBVs!$A$2:$AP$1041,37,FALSE)</f>
        <v>0.02</v>
      </c>
      <c r="E9271" s="32">
        <f>VLOOKUP($J9265,ASBVs!$A$2:$AP$1041,29,FALSE)</f>
        <v>4.4400000000000004</v>
      </c>
      <c r="F9271" s="32">
        <f>VLOOKUP($J9265,ASBVs!$A$2:$AP$1041,23,FALSE)</f>
        <v>-0.49</v>
      </c>
      <c r="G9271" s="32">
        <f>VLOOKUP($J9265,ASBVs!$A$2:$AP$1041,25,FALSE)</f>
        <v>2.5</v>
      </c>
      <c r="H9271" s="32">
        <f>VLOOKUP($J9265,ASBVs!$A$2:$AP$1041,27,FALSE)</f>
        <v>2.12</v>
      </c>
      <c r="I9271" s="86"/>
      <c r="J9271" s="86"/>
    </row>
    <row r="9272" spans="2:10" ht="12.6" customHeight="1" x14ac:dyDescent="0.3">
      <c r="B9272" s="33">
        <f>VLOOKUP($J9265,ASBVs!$A$2:$AP$1041,34,FALSE)</f>
        <v>39</v>
      </c>
      <c r="C9272" s="33">
        <f>VLOOKUP($J9265,ASBVs!$A$2:$AP$1041,36,FALSE)</f>
        <v>47</v>
      </c>
      <c r="D9272" s="33">
        <f>VLOOKUP($J9265,ASBVs!$A$2:$AP$1041,38,FALSE)</f>
        <v>33</v>
      </c>
      <c r="E9272" s="33">
        <f>VLOOKUP($J9265,ASBVs!$A$2:$AP$1041,30,FALSE)</f>
        <v>59</v>
      </c>
      <c r="F9272" s="33">
        <f>VLOOKUP($J9265,ASBVs!$A$2:$AP$1041,24,FALSE)</f>
        <v>47</v>
      </c>
      <c r="G9272" s="33">
        <f>VLOOKUP($J9265,ASBVs!$A$2:$AP$1041,26,FALSE)</f>
        <v>46</v>
      </c>
      <c r="H9272" s="33">
        <f>VLOOKUP($J9265,ASBVs!$A$2:$AP$1041,28,FALSE)</f>
        <v>48</v>
      </c>
      <c r="I9272" s="99">
        <f>VLOOKUP($J9265,ASBVs!$A$2:$AQ$1041,43,FALSE)</f>
        <v>8.5400000000000009</v>
      </c>
      <c r="J9272" s="79"/>
    </row>
    <row r="9273" spans="2:10" ht="12.6" customHeight="1" x14ac:dyDescent="0.3">
      <c r="B9273" s="87" t="s">
        <v>2695</v>
      </c>
      <c r="C9273" s="88"/>
      <c r="D9273" s="89" t="s">
        <v>2699</v>
      </c>
      <c r="E9273" s="90"/>
      <c r="F9273" s="91" t="str">
        <f>VLOOKUP($J9265,ASBVs!$A$2:$F$1041,6,FALSE)</f>
        <v xml:space="preserve"> </v>
      </c>
      <c r="G9273" s="34" t="s">
        <v>2669</v>
      </c>
      <c r="H9273" s="35" t="str">
        <f>VLOOKUP($J9265,ASBVs!$A$2:$AU$1041,46,FALSE)</f>
        <v>3</v>
      </c>
      <c r="I9273" s="34" t="s">
        <v>2670</v>
      </c>
      <c r="J9273" s="35" t="str">
        <f>VLOOKUP($J9265,ASBVs!$A$2:$AU$1041,47,FALSE)</f>
        <v>3</v>
      </c>
    </row>
    <row r="9274" spans="2:10" ht="12.6" customHeight="1" x14ac:dyDescent="0.3">
      <c r="B9274" s="93">
        <f>VLOOKUP($J9265,ASBVs!$A$2:$AS$1041,45,FALSE)</f>
        <v>120.84</v>
      </c>
      <c r="C9274" s="94"/>
      <c r="D9274" s="93">
        <f>VLOOKUP($J9265,ASBVs!$A$2:$AS$1041,44,FALSE)</f>
        <v>161.36000000000001</v>
      </c>
      <c r="E9274" s="94"/>
      <c r="F9274" s="92"/>
      <c r="G9274" s="34" t="s">
        <v>2671</v>
      </c>
      <c r="H9274" s="35" t="str">
        <f>VLOOKUP($J9265,ASBVs!$A$2:$AW$1041,48,FALSE)</f>
        <v>3</v>
      </c>
      <c r="I9274" s="34" t="s">
        <v>2672</v>
      </c>
      <c r="J9274" s="35">
        <f>VLOOKUP($J9265,ASBVs!$A$2:$AW$1041,49,FALSE)</f>
        <v>3</v>
      </c>
    </row>
    <row r="9275" spans="2:10" ht="12.6" customHeight="1" x14ac:dyDescent="0.3">
      <c r="B9275" s="36" t="s">
        <v>2696</v>
      </c>
      <c r="C9275" s="95" t="str">
        <f>VLOOKUP($J9265,ASBVs!$A$2:$E$1041,5,FALSE)</f>
        <v xml:space="preserve">Pen of 4 - Fertility </v>
      </c>
      <c r="D9275" s="96"/>
      <c r="E9275" s="97" t="s">
        <v>2697</v>
      </c>
      <c r="F9275" s="98"/>
      <c r="G9275" s="74"/>
      <c r="H9275" s="75"/>
      <c r="I9275" s="37" t="s">
        <v>2698</v>
      </c>
      <c r="J9275" s="38"/>
    </row>
    <row r="9277" spans="2:10" ht="12.6" customHeight="1" x14ac:dyDescent="0.3">
      <c r="B9277" s="76" t="s">
        <v>2692</v>
      </c>
      <c r="C9277" s="77"/>
      <c r="D9277" s="20" t="str">
        <f>VLOOKUP($J9277,ASBVs!$A$2:$B$1041,2,FALSE)</f>
        <v>225724</v>
      </c>
      <c r="E9277" s="21"/>
      <c r="F9277" s="22" t="str">
        <f>VLOOKUP($J9277,ASBVs!$A$2:$J$1041,10,FALSE)</f>
        <v>Single</v>
      </c>
      <c r="G9277" s="78" t="str">
        <f>VLOOKUP($J9277,ASBVs!$A$2:$AX$1041,50,FALSE)</f>
        <v xml:space="preserve"> </v>
      </c>
      <c r="H9277" s="79"/>
      <c r="I9277" s="23" t="s">
        <v>2693</v>
      </c>
      <c r="J9277" s="24" t="s">
        <v>2348</v>
      </c>
    </row>
    <row r="9278" spans="2:10" ht="12.6" customHeight="1" x14ac:dyDescent="0.3">
      <c r="B9278" s="25" t="s">
        <v>2694</v>
      </c>
      <c r="C9278" s="80" t="str">
        <f>VLOOKUP($J9277,ASBVs!$A$2:$H$1041,8,FALSE)</f>
        <v>217906</v>
      </c>
      <c r="D9278" s="80"/>
      <c r="E9278" s="81"/>
      <c r="F9278" s="26" t="s">
        <v>2639</v>
      </c>
      <c r="G9278" s="82">
        <f>VLOOKUP($J9277,ASBVs!$A$2:$I$1041,9,FALSE)</f>
        <v>44728</v>
      </c>
      <c r="H9278" s="83"/>
      <c r="I9278" s="83"/>
      <c r="J9278" s="84"/>
    </row>
    <row r="9279" spans="2:10" ht="12.6" customHeight="1" x14ac:dyDescent="0.3">
      <c r="B9279" s="27" t="s">
        <v>0</v>
      </c>
      <c r="C9279" s="28" t="s">
        <v>1</v>
      </c>
      <c r="D9279" s="28" t="s">
        <v>2</v>
      </c>
      <c r="E9279" s="28" t="s">
        <v>3</v>
      </c>
      <c r="F9279" s="27" t="s">
        <v>4</v>
      </c>
      <c r="G9279" s="28" t="s">
        <v>1093</v>
      </c>
      <c r="H9279" s="28" t="s">
        <v>1092</v>
      </c>
      <c r="I9279" s="28" t="s">
        <v>5</v>
      </c>
      <c r="J9279" s="28" t="s">
        <v>2652</v>
      </c>
    </row>
    <row r="9280" spans="2:10" ht="12.6" customHeight="1" x14ac:dyDescent="0.3">
      <c r="B9280" s="29">
        <f>VLOOKUP($J9277,ASBVs!$A$2:$AP$1041,11,FALSE)</f>
        <v>0.52</v>
      </c>
      <c r="C9280" s="29">
        <f>VLOOKUP($J9277,ASBVs!$A$2:$AP$1041,13,FALSE)</f>
        <v>6.52</v>
      </c>
      <c r="D9280" s="29">
        <f>VLOOKUP($J9277,ASBVs!$A$2:$AP$1041,15,FALSE)</f>
        <v>10.51</v>
      </c>
      <c r="E9280" s="29">
        <f>VLOOKUP($J9277,ASBVs!$A$2:$AP$1041,17,FALSE)</f>
        <v>0.72</v>
      </c>
      <c r="F9280" s="29">
        <f>VLOOKUP($J9277,ASBVs!$A$2:$AP$1041,19,FALSE)</f>
        <v>1.64</v>
      </c>
      <c r="G9280" s="39">
        <f>VLOOKUP($J9277,ASBVs!$A$2:$AP$1041,41,FALSE)</f>
        <v>0.47</v>
      </c>
      <c r="H9280" s="39">
        <f>VLOOKUP($J9277,ASBVs!$A$2:$AP$1041,39,FALSE)</f>
        <v>0.28999999999999998</v>
      </c>
      <c r="I9280" s="29">
        <f>VLOOKUP($J9277,ASBVs!$A$2:$AP$1041,21,FALSE)</f>
        <v>0.72</v>
      </c>
      <c r="J9280" s="39">
        <f>VLOOKUP($J9277,ASBVs!$A$2:$AP$1041,31,FALSE)</f>
        <v>0.32</v>
      </c>
    </row>
    <row r="9281" spans="2:10" ht="12.6" customHeight="1" x14ac:dyDescent="0.3">
      <c r="B9281" s="29">
        <f>VLOOKUP($J9277,ASBVs!$A$2:$AP$1041,12,FALSE)</f>
        <v>61</v>
      </c>
      <c r="C9281" s="29">
        <f>VLOOKUP($J9277,ASBVs!$A$2:$AP$1041,14,FALSE)</f>
        <v>67</v>
      </c>
      <c r="D9281" s="29">
        <f>VLOOKUP($J9277,ASBVs!$A$2:$AP$1041,16,FALSE)</f>
        <v>59</v>
      </c>
      <c r="E9281" s="29">
        <f>VLOOKUP($J9277,ASBVs!$A$2:$AP$1041,18,FALSE)</f>
        <v>61</v>
      </c>
      <c r="F9281" s="29">
        <f>VLOOKUP($J9277,ASBVs!$A$2:$AP$1041,20,FALSE)</f>
        <v>62</v>
      </c>
      <c r="G9281" s="29">
        <f>VLOOKUP($J9277,ASBVs!$A$2:$AP$1041,42,FALSE)</f>
        <v>50</v>
      </c>
      <c r="H9281" s="29">
        <f>VLOOKUP($J9277,ASBVs!$A$2:$AP$1041,40,FALSE)</f>
        <v>45</v>
      </c>
      <c r="I9281" s="29">
        <f>VLOOKUP($J9277,ASBVs!$A$2:$AP$1041,22,FALSE)</f>
        <v>54</v>
      </c>
      <c r="J9281" s="29">
        <f>VLOOKUP($J9277,ASBVs!$A$2:$AP$1041,32,FALSE)</f>
        <v>48</v>
      </c>
    </row>
    <row r="9282" spans="2:10" ht="12.6" customHeight="1" x14ac:dyDescent="0.3">
      <c r="B9282" s="31" t="s">
        <v>1089</v>
      </c>
      <c r="C9282" s="27" t="s">
        <v>1090</v>
      </c>
      <c r="D9282" s="27" t="s">
        <v>1091</v>
      </c>
      <c r="E9282" s="27" t="s">
        <v>8</v>
      </c>
      <c r="F9282" s="27" t="s">
        <v>6</v>
      </c>
      <c r="G9282" s="27" t="s">
        <v>7</v>
      </c>
      <c r="H9282" s="27" t="s">
        <v>2638</v>
      </c>
      <c r="I9282" s="85" t="s">
        <v>2700</v>
      </c>
      <c r="J9282" s="86"/>
    </row>
    <row r="9283" spans="2:10" ht="12.6" customHeight="1" x14ac:dyDescent="0.3">
      <c r="B9283" s="30">
        <f>VLOOKUP($J9277,ASBVs!$A$2:$AP$1041,33,FALSE)</f>
        <v>7.0000000000000007E-2</v>
      </c>
      <c r="C9283" s="30">
        <f>VLOOKUP($J9277,ASBVs!$A$2:$AP$1041,35,FALSE)</f>
        <v>0.23</v>
      </c>
      <c r="D9283" s="30">
        <f>VLOOKUP($J9277,ASBVs!$A$2:$AP$1041,37,FALSE)</f>
        <v>0.02</v>
      </c>
      <c r="E9283" s="32">
        <f>VLOOKUP($J9277,ASBVs!$A$2:$AP$1041,29,FALSE)</f>
        <v>3.24</v>
      </c>
      <c r="F9283" s="32">
        <f>VLOOKUP($J9277,ASBVs!$A$2:$AP$1041,23,FALSE)</f>
        <v>-0.23</v>
      </c>
      <c r="G9283" s="32">
        <f>VLOOKUP($J9277,ASBVs!$A$2:$AP$1041,25,FALSE)</f>
        <v>2.37</v>
      </c>
      <c r="H9283" s="32">
        <f>VLOOKUP($J9277,ASBVs!$A$2:$AP$1041,27,FALSE)</f>
        <v>1.53</v>
      </c>
      <c r="I9283" s="86"/>
      <c r="J9283" s="86"/>
    </row>
    <row r="9284" spans="2:10" ht="12.6" customHeight="1" x14ac:dyDescent="0.3">
      <c r="B9284" s="33">
        <f>VLOOKUP($J9277,ASBVs!$A$2:$AP$1041,34,FALSE)</f>
        <v>39</v>
      </c>
      <c r="C9284" s="33">
        <f>VLOOKUP($J9277,ASBVs!$A$2:$AP$1041,36,FALSE)</f>
        <v>48</v>
      </c>
      <c r="D9284" s="33">
        <f>VLOOKUP($J9277,ASBVs!$A$2:$AP$1041,38,FALSE)</f>
        <v>32</v>
      </c>
      <c r="E9284" s="33">
        <f>VLOOKUP($J9277,ASBVs!$A$2:$AP$1041,30,FALSE)</f>
        <v>57</v>
      </c>
      <c r="F9284" s="33">
        <f>VLOOKUP($J9277,ASBVs!$A$2:$AP$1041,24,FALSE)</f>
        <v>45</v>
      </c>
      <c r="G9284" s="33">
        <f>VLOOKUP($J9277,ASBVs!$A$2:$AP$1041,26,FALSE)</f>
        <v>44</v>
      </c>
      <c r="H9284" s="33">
        <f>VLOOKUP($J9277,ASBVs!$A$2:$AP$1041,28,FALSE)</f>
        <v>48</v>
      </c>
      <c r="I9284" s="99">
        <f>VLOOKUP($J9277,ASBVs!$A$2:$AQ$1041,43,FALSE)</f>
        <v>7.2399999999999993</v>
      </c>
      <c r="J9284" s="79"/>
    </row>
    <row r="9285" spans="2:10" ht="12.6" customHeight="1" x14ac:dyDescent="0.3">
      <c r="B9285" s="87" t="s">
        <v>2695</v>
      </c>
      <c r="C9285" s="88"/>
      <c r="D9285" s="89" t="s">
        <v>2699</v>
      </c>
      <c r="E9285" s="90"/>
      <c r="F9285" s="91" t="str">
        <f>VLOOKUP($J9277,ASBVs!$A$2:$F$1041,6,FALSE)</f>
        <v xml:space="preserve"> </v>
      </c>
      <c r="G9285" s="34" t="s">
        <v>2669</v>
      </c>
      <c r="H9285" s="35" t="str">
        <f>VLOOKUP($J9277,ASBVs!$A$2:$AU$1041,46,FALSE)</f>
        <v>3</v>
      </c>
      <c r="I9285" s="34" t="s">
        <v>2670</v>
      </c>
      <c r="J9285" s="35" t="str">
        <f>VLOOKUP($J9277,ASBVs!$A$2:$AU$1041,47,FALSE)</f>
        <v>2</v>
      </c>
    </row>
    <row r="9286" spans="2:10" ht="12.6" customHeight="1" x14ac:dyDescent="0.3">
      <c r="B9286" s="93">
        <f>VLOOKUP($J9277,ASBVs!$A$2:$AS$1041,45,FALSE)</f>
        <v>124.8</v>
      </c>
      <c r="C9286" s="94"/>
      <c r="D9286" s="93">
        <f>VLOOKUP($J9277,ASBVs!$A$2:$AS$1041,44,FALSE)</f>
        <v>161.12</v>
      </c>
      <c r="E9286" s="94"/>
      <c r="F9286" s="92"/>
      <c r="G9286" s="34" t="s">
        <v>2671</v>
      </c>
      <c r="H9286" s="35" t="str">
        <f>VLOOKUP($J9277,ASBVs!$A$2:$AW$1041,48,FALSE)</f>
        <v>2</v>
      </c>
      <c r="I9286" s="34" t="s">
        <v>2672</v>
      </c>
      <c r="J9286" s="35">
        <f>VLOOKUP($J9277,ASBVs!$A$2:$AW$1041,49,FALSE)</f>
        <v>3</v>
      </c>
    </row>
    <row r="9287" spans="2:10" ht="12.6" customHeight="1" x14ac:dyDescent="0.3">
      <c r="B9287" s="36" t="s">
        <v>2696</v>
      </c>
      <c r="C9287" s="95" t="str">
        <f>VLOOKUP($J9277,ASBVs!$A$2:$E$1041,5,FALSE)</f>
        <v xml:space="preserve">Pen of 4 - Fertility </v>
      </c>
      <c r="D9287" s="96"/>
      <c r="E9287" s="97" t="s">
        <v>2697</v>
      </c>
      <c r="F9287" s="98"/>
      <c r="G9287" s="74"/>
      <c r="H9287" s="75"/>
      <c r="I9287" s="37" t="s">
        <v>2698</v>
      </c>
      <c r="J9287" s="38"/>
    </row>
    <row r="9289" spans="2:10" ht="12.6" customHeight="1" x14ac:dyDescent="0.3">
      <c r="B9289" s="76" t="s">
        <v>2692</v>
      </c>
      <c r="C9289" s="77"/>
      <c r="D9289" s="20" t="str">
        <f>VLOOKUP($J9289,ASBVs!$A$2:$B$1041,2,FALSE)</f>
        <v>224395</v>
      </c>
      <c r="E9289" s="21"/>
      <c r="F9289" s="22" t="str">
        <f>VLOOKUP($J9289,ASBVs!$A$2:$J$1041,10,FALSE)</f>
        <v>Triplet</v>
      </c>
      <c r="G9289" s="78" t="str">
        <f>VLOOKUP($J9289,ASBVs!$A$2:$AX$1041,50,FALSE)</f>
        <v xml:space="preserve"> </v>
      </c>
      <c r="H9289" s="79"/>
      <c r="I9289" s="23" t="s">
        <v>2693</v>
      </c>
      <c r="J9289" s="24" t="s">
        <v>2349</v>
      </c>
    </row>
    <row r="9290" spans="2:10" ht="12.6" customHeight="1" x14ac:dyDescent="0.3">
      <c r="B9290" s="25" t="s">
        <v>2694</v>
      </c>
      <c r="C9290" s="80" t="str">
        <f>VLOOKUP($J9289,ASBVs!$A$2:$H$1041,8,FALSE)</f>
        <v>205728</v>
      </c>
      <c r="D9290" s="80"/>
      <c r="E9290" s="81"/>
      <c r="F9290" s="26" t="s">
        <v>2639</v>
      </c>
      <c r="G9290" s="82">
        <f>VLOOKUP($J9289,ASBVs!$A$2:$I$1041,9,FALSE)</f>
        <v>44709</v>
      </c>
      <c r="H9290" s="83"/>
      <c r="I9290" s="83"/>
      <c r="J9290" s="84"/>
    </row>
    <row r="9291" spans="2:10" ht="12.6" customHeight="1" x14ac:dyDescent="0.3">
      <c r="B9291" s="27" t="s">
        <v>0</v>
      </c>
      <c r="C9291" s="28" t="s">
        <v>1</v>
      </c>
      <c r="D9291" s="28" t="s">
        <v>2</v>
      </c>
      <c r="E9291" s="28" t="s">
        <v>3</v>
      </c>
      <c r="F9291" s="27" t="s">
        <v>4</v>
      </c>
      <c r="G9291" s="28" t="s">
        <v>1093</v>
      </c>
      <c r="H9291" s="28" t="s">
        <v>1092</v>
      </c>
      <c r="I9291" s="28" t="s">
        <v>5</v>
      </c>
      <c r="J9291" s="28" t="s">
        <v>2652</v>
      </c>
    </row>
    <row r="9292" spans="2:10" ht="12.6" customHeight="1" x14ac:dyDescent="0.3">
      <c r="B9292" s="29">
        <f>VLOOKUP($J9289,ASBVs!$A$2:$AP$1041,11,FALSE)</f>
        <v>0.72</v>
      </c>
      <c r="C9292" s="29">
        <f>VLOOKUP($J9289,ASBVs!$A$2:$AP$1041,13,FALSE)</f>
        <v>9.85</v>
      </c>
      <c r="D9292" s="29">
        <f>VLOOKUP($J9289,ASBVs!$A$2:$AP$1041,15,FALSE)</f>
        <v>18.66</v>
      </c>
      <c r="E9292" s="29">
        <f>VLOOKUP($J9289,ASBVs!$A$2:$AP$1041,17,FALSE)</f>
        <v>0.14000000000000001</v>
      </c>
      <c r="F9292" s="29">
        <f>VLOOKUP($J9289,ASBVs!$A$2:$AP$1041,19,FALSE)</f>
        <v>1.86</v>
      </c>
      <c r="G9292" s="39">
        <f>VLOOKUP($J9289,ASBVs!$A$2:$AP$1041,41,FALSE)</f>
        <v>0.45</v>
      </c>
      <c r="H9292" s="39">
        <f>VLOOKUP($J9289,ASBVs!$A$2:$AP$1041,39,FALSE)</f>
        <v>0.28000000000000003</v>
      </c>
      <c r="I9292" s="29">
        <f>VLOOKUP($J9289,ASBVs!$A$2:$AP$1041,21,FALSE)</f>
        <v>0.28000000000000003</v>
      </c>
      <c r="J9292" s="39">
        <f>VLOOKUP($J9289,ASBVs!$A$2:$AP$1041,31,FALSE)</f>
        <v>0.28000000000000003</v>
      </c>
    </row>
    <row r="9293" spans="2:10" ht="12.6" customHeight="1" x14ac:dyDescent="0.3">
      <c r="B9293" s="29">
        <f>VLOOKUP($J9289,ASBVs!$A$2:$AP$1041,12,FALSE)</f>
        <v>66</v>
      </c>
      <c r="C9293" s="29">
        <f>VLOOKUP($J9289,ASBVs!$A$2:$AP$1041,14,FALSE)</f>
        <v>70</v>
      </c>
      <c r="D9293" s="29">
        <f>VLOOKUP($J9289,ASBVs!$A$2:$AP$1041,16,FALSE)</f>
        <v>58</v>
      </c>
      <c r="E9293" s="29">
        <f>VLOOKUP($J9289,ASBVs!$A$2:$AP$1041,18,FALSE)</f>
        <v>65</v>
      </c>
      <c r="F9293" s="29">
        <f>VLOOKUP($J9289,ASBVs!$A$2:$AP$1041,20,FALSE)</f>
        <v>65</v>
      </c>
      <c r="G9293" s="29">
        <f>VLOOKUP($J9289,ASBVs!$A$2:$AP$1041,42,FALSE)</f>
        <v>50</v>
      </c>
      <c r="H9293" s="29">
        <f>VLOOKUP($J9289,ASBVs!$A$2:$AP$1041,40,FALSE)</f>
        <v>43</v>
      </c>
      <c r="I9293" s="29">
        <f>VLOOKUP($J9289,ASBVs!$A$2:$AP$1041,22,FALSE)</f>
        <v>54</v>
      </c>
      <c r="J9293" s="29">
        <f>VLOOKUP($J9289,ASBVs!$A$2:$AP$1041,32,FALSE)</f>
        <v>48</v>
      </c>
    </row>
    <row r="9294" spans="2:10" ht="12.6" customHeight="1" x14ac:dyDescent="0.3">
      <c r="B9294" s="31" t="s">
        <v>1089</v>
      </c>
      <c r="C9294" s="27" t="s">
        <v>1090</v>
      </c>
      <c r="D9294" s="27" t="s">
        <v>1091</v>
      </c>
      <c r="E9294" s="27" t="s">
        <v>8</v>
      </c>
      <c r="F9294" s="27" t="s">
        <v>6</v>
      </c>
      <c r="G9294" s="27" t="s">
        <v>7</v>
      </c>
      <c r="H9294" s="27" t="s">
        <v>2638</v>
      </c>
      <c r="I9294" s="85" t="s">
        <v>2700</v>
      </c>
      <c r="J9294" s="86"/>
    </row>
    <row r="9295" spans="2:10" ht="12.6" customHeight="1" x14ac:dyDescent="0.3">
      <c r="B9295" s="30">
        <f>VLOOKUP($J9289,ASBVs!$A$2:$AP$1041,33,FALSE)</f>
        <v>0.05</v>
      </c>
      <c r="C9295" s="30">
        <f>VLOOKUP($J9289,ASBVs!$A$2:$AP$1041,35,FALSE)</f>
        <v>0.28000000000000003</v>
      </c>
      <c r="D9295" s="30">
        <f>VLOOKUP($J9289,ASBVs!$A$2:$AP$1041,37,FALSE)</f>
        <v>1E-3</v>
      </c>
      <c r="E9295" s="32">
        <f>VLOOKUP($J9289,ASBVs!$A$2:$AP$1041,29,FALSE)</f>
        <v>4.91</v>
      </c>
      <c r="F9295" s="32">
        <f>VLOOKUP($J9289,ASBVs!$A$2:$AP$1041,23,FALSE)</f>
        <v>-0.41</v>
      </c>
      <c r="G9295" s="32">
        <f>VLOOKUP($J9289,ASBVs!$A$2:$AP$1041,25,FALSE)</f>
        <v>3.26</v>
      </c>
      <c r="H9295" s="32">
        <f>VLOOKUP($J9289,ASBVs!$A$2:$AP$1041,27,FALSE)</f>
        <v>2.17</v>
      </c>
      <c r="I9295" s="86"/>
      <c r="J9295" s="86"/>
    </row>
    <row r="9296" spans="2:10" ht="12.6" customHeight="1" x14ac:dyDescent="0.3">
      <c r="B9296" s="33">
        <f>VLOOKUP($J9289,ASBVs!$A$2:$AP$1041,34,FALSE)</f>
        <v>38</v>
      </c>
      <c r="C9296" s="33">
        <f>VLOOKUP($J9289,ASBVs!$A$2:$AP$1041,36,FALSE)</f>
        <v>46</v>
      </c>
      <c r="D9296" s="33">
        <f>VLOOKUP($J9289,ASBVs!$A$2:$AP$1041,38,FALSE)</f>
        <v>32</v>
      </c>
      <c r="E9296" s="33">
        <f>VLOOKUP($J9289,ASBVs!$A$2:$AP$1041,30,FALSE)</f>
        <v>59</v>
      </c>
      <c r="F9296" s="33">
        <f>VLOOKUP($J9289,ASBVs!$A$2:$AP$1041,24,FALSE)</f>
        <v>46</v>
      </c>
      <c r="G9296" s="33">
        <f>VLOOKUP($J9289,ASBVs!$A$2:$AP$1041,26,FALSE)</f>
        <v>46</v>
      </c>
      <c r="H9296" s="33">
        <f>VLOOKUP($J9289,ASBVs!$A$2:$AP$1041,28,FALSE)</f>
        <v>50</v>
      </c>
      <c r="I9296" s="99">
        <f>VLOOKUP($J9289,ASBVs!$A$2:$AQ$1041,43,FALSE)</f>
        <v>10.129999999999999</v>
      </c>
      <c r="J9296" s="79"/>
    </row>
    <row r="9297" spans="2:10" ht="12.6" customHeight="1" x14ac:dyDescent="0.3">
      <c r="B9297" s="87" t="s">
        <v>2695</v>
      </c>
      <c r="C9297" s="88"/>
      <c r="D9297" s="89" t="s">
        <v>2699</v>
      </c>
      <c r="E9297" s="90"/>
      <c r="F9297" s="91" t="str">
        <f>VLOOKUP($J9289,ASBVs!$A$2:$F$1041,6,FALSE)</f>
        <v xml:space="preserve"> </v>
      </c>
      <c r="G9297" s="34" t="s">
        <v>2669</v>
      </c>
      <c r="H9297" s="35" t="str">
        <f>VLOOKUP($J9289,ASBVs!$A$2:$AU$1041,46,FALSE)</f>
        <v>2</v>
      </c>
      <c r="I9297" s="34" t="s">
        <v>2670</v>
      </c>
      <c r="J9297" s="35" t="str">
        <f>VLOOKUP($J9289,ASBVs!$A$2:$AU$1041,47,FALSE)</f>
        <v>3</v>
      </c>
    </row>
    <row r="9298" spans="2:10" ht="12.6" customHeight="1" x14ac:dyDescent="0.3">
      <c r="B9298" s="93">
        <f>VLOOKUP($J9289,ASBVs!$A$2:$AS$1041,45,FALSE)</f>
        <v>124.06</v>
      </c>
      <c r="C9298" s="94"/>
      <c r="D9298" s="93">
        <f>VLOOKUP($J9289,ASBVs!$A$2:$AS$1041,44,FALSE)</f>
        <v>167.75</v>
      </c>
      <c r="E9298" s="94"/>
      <c r="F9298" s="92"/>
      <c r="G9298" s="34" t="s">
        <v>2671</v>
      </c>
      <c r="H9298" s="35" t="str">
        <f>VLOOKUP($J9289,ASBVs!$A$2:$AW$1041,48,FALSE)</f>
        <v>3</v>
      </c>
      <c r="I9298" s="34" t="s">
        <v>2672</v>
      </c>
      <c r="J9298" s="35">
        <f>VLOOKUP($J9289,ASBVs!$A$2:$AW$1041,49,FALSE)</f>
        <v>3</v>
      </c>
    </row>
    <row r="9299" spans="2:10" ht="12.6" customHeight="1" x14ac:dyDescent="0.3">
      <c r="B9299" s="36" t="s">
        <v>2696</v>
      </c>
      <c r="C9299" s="95" t="str">
        <f>VLOOKUP($J9289,ASBVs!$A$2:$E$1041,5,FALSE)</f>
        <v xml:space="preserve">Pen of 4 - Fertility </v>
      </c>
      <c r="D9299" s="96"/>
      <c r="E9299" s="97" t="s">
        <v>2697</v>
      </c>
      <c r="F9299" s="98"/>
      <c r="G9299" s="74"/>
      <c r="H9299" s="75"/>
      <c r="I9299" s="37" t="s">
        <v>2698</v>
      </c>
      <c r="J9299" s="38"/>
    </row>
    <row r="9301" spans="2:10" ht="12.6" customHeight="1" x14ac:dyDescent="0.3">
      <c r="B9301" s="76" t="s">
        <v>2692</v>
      </c>
      <c r="C9301" s="77"/>
      <c r="D9301" s="20" t="str">
        <f>VLOOKUP($J9301,ASBVs!$A$2:$B$1041,2,FALSE)</f>
        <v>224234</v>
      </c>
      <c r="E9301" s="21"/>
      <c r="F9301" s="22" t="str">
        <f>VLOOKUP($J9301,ASBVs!$A$2:$J$1041,10,FALSE)</f>
        <v>Twin</v>
      </c>
      <c r="G9301" s="78" t="str">
        <f>VLOOKUP($J9301,ASBVs!$A$2:$AX$1041,50,FALSE)</f>
        <v xml:space="preserve"> </v>
      </c>
      <c r="H9301" s="79"/>
      <c r="I9301" s="23" t="s">
        <v>2693</v>
      </c>
      <c r="J9301" s="24" t="s">
        <v>2350</v>
      </c>
    </row>
    <row r="9302" spans="2:10" ht="12.6" customHeight="1" x14ac:dyDescent="0.3">
      <c r="B9302" s="25" t="s">
        <v>2694</v>
      </c>
      <c r="C9302" s="80" t="str">
        <f>VLOOKUP($J9301,ASBVs!$A$2:$H$1041,8,FALSE)</f>
        <v>214627</v>
      </c>
      <c r="D9302" s="80"/>
      <c r="E9302" s="81"/>
      <c r="F9302" s="26" t="s">
        <v>2639</v>
      </c>
      <c r="G9302" s="82">
        <f>VLOOKUP($J9301,ASBVs!$A$2:$I$1041,9,FALSE)</f>
        <v>44708</v>
      </c>
      <c r="H9302" s="83"/>
      <c r="I9302" s="83"/>
      <c r="J9302" s="84"/>
    </row>
    <row r="9303" spans="2:10" ht="12.6" customHeight="1" x14ac:dyDescent="0.3">
      <c r="B9303" s="27" t="s">
        <v>0</v>
      </c>
      <c r="C9303" s="28" t="s">
        <v>1</v>
      </c>
      <c r="D9303" s="28" t="s">
        <v>2</v>
      </c>
      <c r="E9303" s="28" t="s">
        <v>3</v>
      </c>
      <c r="F9303" s="27" t="s">
        <v>4</v>
      </c>
      <c r="G9303" s="28" t="s">
        <v>1093</v>
      </c>
      <c r="H9303" s="28" t="s">
        <v>1092</v>
      </c>
      <c r="I9303" s="28" t="s">
        <v>5</v>
      </c>
      <c r="J9303" s="28" t="s">
        <v>2652</v>
      </c>
    </row>
    <row r="9304" spans="2:10" ht="12.6" customHeight="1" x14ac:dyDescent="0.3">
      <c r="B9304" s="29">
        <f>VLOOKUP($J9301,ASBVs!$A$2:$AP$1041,11,FALSE)</f>
        <v>0.21</v>
      </c>
      <c r="C9304" s="29">
        <f>VLOOKUP($J9301,ASBVs!$A$2:$AP$1041,13,FALSE)</f>
        <v>7.91</v>
      </c>
      <c r="D9304" s="29">
        <f>VLOOKUP($J9301,ASBVs!$A$2:$AP$1041,15,FALSE)</f>
        <v>12.09</v>
      </c>
      <c r="E9304" s="29">
        <f>VLOOKUP($J9301,ASBVs!$A$2:$AP$1041,17,FALSE)</f>
        <v>0.09</v>
      </c>
      <c r="F9304" s="29">
        <f>VLOOKUP($J9301,ASBVs!$A$2:$AP$1041,19,FALSE)</f>
        <v>1.55</v>
      </c>
      <c r="G9304" s="39">
        <f>VLOOKUP($J9301,ASBVs!$A$2:$AP$1041,41,FALSE)</f>
        <v>0.45</v>
      </c>
      <c r="H9304" s="39">
        <f>VLOOKUP($J9301,ASBVs!$A$2:$AP$1041,39,FALSE)</f>
        <v>0.27</v>
      </c>
      <c r="I9304" s="29">
        <f>VLOOKUP($J9301,ASBVs!$A$2:$AP$1041,21,FALSE)</f>
        <v>0.11</v>
      </c>
      <c r="J9304" s="39">
        <f>VLOOKUP($J9301,ASBVs!$A$2:$AP$1041,31,FALSE)</f>
        <v>0.3</v>
      </c>
    </row>
    <row r="9305" spans="2:10" ht="12.6" customHeight="1" x14ac:dyDescent="0.3">
      <c r="B9305" s="29">
        <f>VLOOKUP($J9301,ASBVs!$A$2:$AP$1041,12,FALSE)</f>
        <v>65</v>
      </c>
      <c r="C9305" s="29">
        <f>VLOOKUP($J9301,ASBVs!$A$2:$AP$1041,14,FALSE)</f>
        <v>70</v>
      </c>
      <c r="D9305" s="29">
        <f>VLOOKUP($J9301,ASBVs!$A$2:$AP$1041,16,FALSE)</f>
        <v>57</v>
      </c>
      <c r="E9305" s="29">
        <f>VLOOKUP($J9301,ASBVs!$A$2:$AP$1041,18,FALSE)</f>
        <v>63</v>
      </c>
      <c r="F9305" s="29">
        <f>VLOOKUP($J9301,ASBVs!$A$2:$AP$1041,20,FALSE)</f>
        <v>64</v>
      </c>
      <c r="G9305" s="29">
        <f>VLOOKUP($J9301,ASBVs!$A$2:$AP$1041,42,FALSE)</f>
        <v>50</v>
      </c>
      <c r="H9305" s="29">
        <f>VLOOKUP($J9301,ASBVs!$A$2:$AP$1041,40,FALSE)</f>
        <v>46</v>
      </c>
      <c r="I9305" s="29">
        <f>VLOOKUP($J9301,ASBVs!$A$2:$AP$1041,22,FALSE)</f>
        <v>53</v>
      </c>
      <c r="J9305" s="29">
        <f>VLOOKUP($J9301,ASBVs!$A$2:$AP$1041,32,FALSE)</f>
        <v>48</v>
      </c>
    </row>
    <row r="9306" spans="2:10" ht="12.6" customHeight="1" x14ac:dyDescent="0.3">
      <c r="B9306" s="31" t="s">
        <v>1089</v>
      </c>
      <c r="C9306" s="27" t="s">
        <v>1090</v>
      </c>
      <c r="D9306" s="27" t="s">
        <v>1091</v>
      </c>
      <c r="E9306" s="27" t="s">
        <v>8</v>
      </c>
      <c r="F9306" s="27" t="s">
        <v>6</v>
      </c>
      <c r="G9306" s="27" t="s">
        <v>7</v>
      </c>
      <c r="H9306" s="27" t="s">
        <v>2638</v>
      </c>
      <c r="I9306" s="85" t="s">
        <v>2700</v>
      </c>
      <c r="J9306" s="86"/>
    </row>
    <row r="9307" spans="2:10" ht="12.6" customHeight="1" x14ac:dyDescent="0.3">
      <c r="B9307" s="30">
        <f>VLOOKUP($J9301,ASBVs!$A$2:$AP$1041,33,FALSE)</f>
        <v>0.06</v>
      </c>
      <c r="C9307" s="30">
        <f>VLOOKUP($J9301,ASBVs!$A$2:$AP$1041,35,FALSE)</f>
        <v>0.27</v>
      </c>
      <c r="D9307" s="30">
        <f>VLOOKUP($J9301,ASBVs!$A$2:$AP$1041,37,FALSE)</f>
        <v>1E-3</v>
      </c>
      <c r="E9307" s="32">
        <f>VLOOKUP($J9301,ASBVs!$A$2:$AP$1041,29,FALSE)</f>
        <v>3.9</v>
      </c>
      <c r="F9307" s="32">
        <f>VLOOKUP($J9301,ASBVs!$A$2:$AP$1041,23,FALSE)</f>
        <v>-0.3</v>
      </c>
      <c r="G9307" s="32">
        <f>VLOOKUP($J9301,ASBVs!$A$2:$AP$1041,25,FALSE)</f>
        <v>5.24</v>
      </c>
      <c r="H9307" s="32">
        <f>VLOOKUP($J9301,ASBVs!$A$2:$AP$1041,27,FALSE)</f>
        <v>1.31</v>
      </c>
      <c r="I9307" s="86"/>
      <c r="J9307" s="86"/>
    </row>
    <row r="9308" spans="2:10" ht="12.6" customHeight="1" x14ac:dyDescent="0.3">
      <c r="B9308" s="33">
        <f>VLOOKUP($J9301,ASBVs!$A$2:$AP$1041,34,FALSE)</f>
        <v>42</v>
      </c>
      <c r="C9308" s="33">
        <f>VLOOKUP($J9301,ASBVs!$A$2:$AP$1041,36,FALSE)</f>
        <v>48</v>
      </c>
      <c r="D9308" s="33">
        <f>VLOOKUP($J9301,ASBVs!$A$2:$AP$1041,38,FALSE)</f>
        <v>37</v>
      </c>
      <c r="E9308" s="33">
        <f>VLOOKUP($J9301,ASBVs!$A$2:$AP$1041,30,FALSE)</f>
        <v>59</v>
      </c>
      <c r="F9308" s="33">
        <f>VLOOKUP($J9301,ASBVs!$A$2:$AP$1041,24,FALSE)</f>
        <v>46</v>
      </c>
      <c r="G9308" s="33">
        <f>VLOOKUP($J9301,ASBVs!$A$2:$AP$1041,26,FALSE)</f>
        <v>46</v>
      </c>
      <c r="H9308" s="33">
        <f>VLOOKUP($J9301,ASBVs!$A$2:$AP$1041,28,FALSE)</f>
        <v>49</v>
      </c>
      <c r="I9308" s="99">
        <f>VLOOKUP($J9301,ASBVs!$A$2:$AQ$1041,43,FALSE)</f>
        <v>8.02</v>
      </c>
      <c r="J9308" s="79"/>
    </row>
    <row r="9309" spans="2:10" ht="12.6" customHeight="1" x14ac:dyDescent="0.3">
      <c r="B9309" s="87" t="s">
        <v>2695</v>
      </c>
      <c r="C9309" s="88"/>
      <c r="D9309" s="89" t="s">
        <v>2699</v>
      </c>
      <c r="E9309" s="90"/>
      <c r="F9309" s="91" t="str">
        <f>VLOOKUP($J9301,ASBVs!$A$2:$F$1041,6,FALSE)</f>
        <v xml:space="preserve"> </v>
      </c>
      <c r="G9309" s="34" t="s">
        <v>2669</v>
      </c>
      <c r="H9309" s="35" t="str">
        <f>VLOOKUP($J9301,ASBVs!$A$2:$AU$1041,46,FALSE)</f>
        <v>1</v>
      </c>
      <c r="I9309" s="34" t="s">
        <v>2670</v>
      </c>
      <c r="J9309" s="35" t="str">
        <f>VLOOKUP($J9301,ASBVs!$A$2:$AU$1041,47,FALSE)</f>
        <v>2</v>
      </c>
    </row>
    <row r="9310" spans="2:10" ht="12.6" customHeight="1" x14ac:dyDescent="0.3">
      <c r="B9310" s="93">
        <f>VLOOKUP($J9301,ASBVs!$A$2:$AS$1041,45,FALSE)</f>
        <v>124.2</v>
      </c>
      <c r="C9310" s="94"/>
      <c r="D9310" s="93">
        <f>VLOOKUP($J9301,ASBVs!$A$2:$AS$1041,44,FALSE)</f>
        <v>160.25</v>
      </c>
      <c r="E9310" s="94"/>
      <c r="F9310" s="92"/>
      <c r="G9310" s="34" t="s">
        <v>2671</v>
      </c>
      <c r="H9310" s="35" t="str">
        <f>VLOOKUP($J9301,ASBVs!$A$2:$AW$1041,48,FALSE)</f>
        <v>1</v>
      </c>
      <c r="I9310" s="34" t="s">
        <v>2672</v>
      </c>
      <c r="J9310" s="35">
        <f>VLOOKUP($J9301,ASBVs!$A$2:$AW$1041,49,FALSE)</f>
        <v>3</v>
      </c>
    </row>
    <row r="9311" spans="2:10" ht="12.6" customHeight="1" x14ac:dyDescent="0.3">
      <c r="B9311" s="36" t="s">
        <v>2696</v>
      </c>
      <c r="C9311" s="95" t="str">
        <f>VLOOKUP($J9301,ASBVs!$A$2:$E$1041,5,FALSE)</f>
        <v xml:space="preserve">Pen of 4 - Fertility </v>
      </c>
      <c r="D9311" s="96"/>
      <c r="E9311" s="97" t="s">
        <v>2697</v>
      </c>
      <c r="F9311" s="98"/>
      <c r="G9311" s="74"/>
      <c r="H9311" s="75"/>
      <c r="I9311" s="37" t="s">
        <v>2698</v>
      </c>
      <c r="J9311" s="38"/>
    </row>
    <row r="9313" spans="2:10" ht="12.6" customHeight="1" x14ac:dyDescent="0.3">
      <c r="B9313" s="76" t="s">
        <v>2692</v>
      </c>
      <c r="C9313" s="77"/>
      <c r="D9313" s="20" t="str">
        <f>VLOOKUP($J9313,ASBVs!$A$2:$B$1041,2,FALSE)</f>
        <v>224910</v>
      </c>
      <c r="E9313" s="21"/>
      <c r="F9313" s="22" t="str">
        <f>VLOOKUP($J9313,ASBVs!$A$2:$J$1041,10,FALSE)</f>
        <v>Single</v>
      </c>
      <c r="G9313" s="78" t="str">
        <f>VLOOKUP($J9313,ASBVs!$A$2:$AX$1041,50,FALSE)</f>
        <v xml:space="preserve"> </v>
      </c>
      <c r="H9313" s="79"/>
      <c r="I9313" s="23" t="s">
        <v>2693</v>
      </c>
      <c r="J9313" s="24" t="s">
        <v>2351</v>
      </c>
    </row>
    <row r="9314" spans="2:10" ht="12.6" customHeight="1" x14ac:dyDescent="0.3">
      <c r="B9314" s="25" t="s">
        <v>2694</v>
      </c>
      <c r="C9314" s="80" t="str">
        <f>VLOOKUP($J9313,ASBVs!$A$2:$H$1041,8,FALSE)</f>
        <v>206625</v>
      </c>
      <c r="D9314" s="80"/>
      <c r="E9314" s="81"/>
      <c r="F9314" s="26" t="s">
        <v>2639</v>
      </c>
      <c r="G9314" s="82">
        <f>VLOOKUP($J9313,ASBVs!$A$2:$I$1041,9,FALSE)</f>
        <v>44712</v>
      </c>
      <c r="H9314" s="83"/>
      <c r="I9314" s="83"/>
      <c r="J9314" s="84"/>
    </row>
    <row r="9315" spans="2:10" ht="12.6" customHeight="1" x14ac:dyDescent="0.3">
      <c r="B9315" s="27" t="s">
        <v>0</v>
      </c>
      <c r="C9315" s="28" t="s">
        <v>1</v>
      </c>
      <c r="D9315" s="28" t="s">
        <v>2</v>
      </c>
      <c r="E9315" s="28" t="s">
        <v>3</v>
      </c>
      <c r="F9315" s="27" t="s">
        <v>4</v>
      </c>
      <c r="G9315" s="28" t="s">
        <v>1093</v>
      </c>
      <c r="H9315" s="28" t="s">
        <v>1092</v>
      </c>
      <c r="I9315" s="28" t="s">
        <v>5</v>
      </c>
      <c r="J9315" s="28" t="s">
        <v>2652</v>
      </c>
    </row>
    <row r="9316" spans="2:10" ht="12.6" customHeight="1" x14ac:dyDescent="0.3">
      <c r="B9316" s="29">
        <f>VLOOKUP($J9313,ASBVs!$A$2:$AP$1041,11,FALSE)</f>
        <v>0.61</v>
      </c>
      <c r="C9316" s="29">
        <f>VLOOKUP($J9313,ASBVs!$A$2:$AP$1041,13,FALSE)</f>
        <v>11.09</v>
      </c>
      <c r="D9316" s="29">
        <f>VLOOKUP($J9313,ASBVs!$A$2:$AP$1041,15,FALSE)</f>
        <v>17.73</v>
      </c>
      <c r="E9316" s="29">
        <f>VLOOKUP($J9313,ASBVs!$A$2:$AP$1041,17,FALSE)</f>
        <v>-0.56000000000000005</v>
      </c>
      <c r="F9316" s="29">
        <f>VLOOKUP($J9313,ASBVs!$A$2:$AP$1041,19,FALSE)</f>
        <v>1.58</v>
      </c>
      <c r="G9316" s="39">
        <f>VLOOKUP($J9313,ASBVs!$A$2:$AP$1041,41,FALSE)</f>
        <v>0.32</v>
      </c>
      <c r="H9316" s="39">
        <f>VLOOKUP($J9313,ASBVs!$A$2:$AP$1041,39,FALSE)</f>
        <v>0.17</v>
      </c>
      <c r="I9316" s="29">
        <f>VLOOKUP($J9313,ASBVs!$A$2:$AP$1041,21,FALSE)</f>
        <v>0.47</v>
      </c>
      <c r="J9316" s="39">
        <f>VLOOKUP($J9313,ASBVs!$A$2:$AP$1041,31,FALSE)</f>
        <v>0.24</v>
      </c>
    </row>
    <row r="9317" spans="2:10" ht="12.6" customHeight="1" x14ac:dyDescent="0.3">
      <c r="B9317" s="29">
        <f>VLOOKUP($J9313,ASBVs!$A$2:$AP$1041,12,FALSE)</f>
        <v>66</v>
      </c>
      <c r="C9317" s="29">
        <f>VLOOKUP($J9313,ASBVs!$A$2:$AP$1041,14,FALSE)</f>
        <v>71</v>
      </c>
      <c r="D9317" s="29">
        <f>VLOOKUP($J9313,ASBVs!$A$2:$AP$1041,16,FALSE)</f>
        <v>58</v>
      </c>
      <c r="E9317" s="29">
        <f>VLOOKUP($J9313,ASBVs!$A$2:$AP$1041,18,FALSE)</f>
        <v>67</v>
      </c>
      <c r="F9317" s="29">
        <f>VLOOKUP($J9313,ASBVs!$A$2:$AP$1041,20,FALSE)</f>
        <v>67</v>
      </c>
      <c r="G9317" s="29">
        <f>VLOOKUP($J9313,ASBVs!$A$2:$AP$1041,42,FALSE)</f>
        <v>56</v>
      </c>
      <c r="H9317" s="29">
        <f>VLOOKUP($J9313,ASBVs!$A$2:$AP$1041,40,FALSE)</f>
        <v>48</v>
      </c>
      <c r="I9317" s="29">
        <f>VLOOKUP($J9313,ASBVs!$A$2:$AP$1041,22,FALSE)</f>
        <v>57</v>
      </c>
      <c r="J9317" s="29">
        <f>VLOOKUP($J9313,ASBVs!$A$2:$AP$1041,32,FALSE)</f>
        <v>55</v>
      </c>
    </row>
    <row r="9318" spans="2:10" ht="12.6" customHeight="1" x14ac:dyDescent="0.3">
      <c r="B9318" s="31" t="s">
        <v>1089</v>
      </c>
      <c r="C9318" s="27" t="s">
        <v>1090</v>
      </c>
      <c r="D9318" s="27" t="s">
        <v>1091</v>
      </c>
      <c r="E9318" s="27" t="s">
        <v>8</v>
      </c>
      <c r="F9318" s="27" t="s">
        <v>6</v>
      </c>
      <c r="G9318" s="27" t="s">
        <v>7</v>
      </c>
      <c r="H9318" s="27" t="s">
        <v>2638</v>
      </c>
      <c r="I9318" s="85" t="s">
        <v>2700</v>
      </c>
      <c r="J9318" s="86"/>
    </row>
    <row r="9319" spans="2:10" ht="12.6" customHeight="1" x14ac:dyDescent="0.3">
      <c r="B9319" s="30">
        <f>VLOOKUP($J9313,ASBVs!$A$2:$AP$1041,33,FALSE)</f>
        <v>0.03</v>
      </c>
      <c r="C9319" s="30">
        <f>VLOOKUP($J9313,ASBVs!$A$2:$AP$1041,35,FALSE)</f>
        <v>0.14000000000000001</v>
      </c>
      <c r="D9319" s="30">
        <f>VLOOKUP($J9313,ASBVs!$A$2:$AP$1041,37,FALSE)</f>
        <v>0.01</v>
      </c>
      <c r="E9319" s="32">
        <f>VLOOKUP($J9313,ASBVs!$A$2:$AP$1041,29,FALSE)</f>
        <v>5.86</v>
      </c>
      <c r="F9319" s="32">
        <f>VLOOKUP($J9313,ASBVs!$A$2:$AP$1041,23,FALSE)</f>
        <v>-0.47</v>
      </c>
      <c r="G9319" s="32">
        <f>VLOOKUP($J9313,ASBVs!$A$2:$AP$1041,25,FALSE)</f>
        <v>5.94</v>
      </c>
      <c r="H9319" s="32">
        <f>VLOOKUP($J9313,ASBVs!$A$2:$AP$1041,27,FALSE)</f>
        <v>1.8</v>
      </c>
      <c r="I9319" s="86"/>
      <c r="J9319" s="86"/>
    </row>
    <row r="9320" spans="2:10" ht="12.6" customHeight="1" x14ac:dyDescent="0.3">
      <c r="B9320" s="33">
        <f>VLOOKUP($J9313,ASBVs!$A$2:$AP$1041,34,FALSE)</f>
        <v>43</v>
      </c>
      <c r="C9320" s="33">
        <f>VLOOKUP($J9313,ASBVs!$A$2:$AP$1041,36,FALSE)</f>
        <v>51</v>
      </c>
      <c r="D9320" s="33">
        <f>VLOOKUP($J9313,ASBVs!$A$2:$AP$1041,38,FALSE)</f>
        <v>36</v>
      </c>
      <c r="E9320" s="33">
        <f>VLOOKUP($J9313,ASBVs!$A$2:$AP$1041,30,FALSE)</f>
        <v>61</v>
      </c>
      <c r="F9320" s="33">
        <f>VLOOKUP($J9313,ASBVs!$A$2:$AP$1041,24,FALSE)</f>
        <v>48</v>
      </c>
      <c r="G9320" s="33">
        <f>VLOOKUP($J9313,ASBVs!$A$2:$AP$1041,26,FALSE)</f>
        <v>48</v>
      </c>
      <c r="H9320" s="33">
        <f>VLOOKUP($J9313,ASBVs!$A$2:$AP$1041,28,FALSE)</f>
        <v>52</v>
      </c>
      <c r="I9320" s="99">
        <f>VLOOKUP($J9313,ASBVs!$A$2:$AQ$1041,43,FALSE)</f>
        <v>11.56</v>
      </c>
      <c r="J9320" s="79"/>
    </row>
    <row r="9321" spans="2:10" ht="12.6" customHeight="1" x14ac:dyDescent="0.3">
      <c r="B9321" s="87" t="s">
        <v>2695</v>
      </c>
      <c r="C9321" s="88"/>
      <c r="D9321" s="89" t="s">
        <v>2699</v>
      </c>
      <c r="E9321" s="90"/>
      <c r="F9321" s="91" t="str">
        <f>VLOOKUP($J9313,ASBVs!$A$2:$F$1041,6,FALSE)</f>
        <v xml:space="preserve"> </v>
      </c>
      <c r="G9321" s="34" t="s">
        <v>2669</v>
      </c>
      <c r="H9321" s="35" t="str">
        <f>VLOOKUP($J9313,ASBVs!$A$2:$AU$1041,46,FALSE)</f>
        <v>2</v>
      </c>
      <c r="I9321" s="34" t="s">
        <v>2670</v>
      </c>
      <c r="J9321" s="35" t="str">
        <f>VLOOKUP($J9313,ASBVs!$A$2:$AU$1041,47,FALSE)</f>
        <v>2</v>
      </c>
    </row>
    <row r="9322" spans="2:10" ht="12.6" customHeight="1" x14ac:dyDescent="0.3">
      <c r="B9322" s="93">
        <f>VLOOKUP($J9313,ASBVs!$A$2:$AS$1041,45,FALSE)</f>
        <v>122.66</v>
      </c>
      <c r="C9322" s="94"/>
      <c r="D9322" s="93">
        <f>VLOOKUP($J9313,ASBVs!$A$2:$AS$1041,44,FALSE)</f>
        <v>157.63</v>
      </c>
      <c r="E9322" s="94"/>
      <c r="F9322" s="92"/>
      <c r="G9322" s="34" t="s">
        <v>2671</v>
      </c>
      <c r="H9322" s="35" t="str">
        <f>VLOOKUP($J9313,ASBVs!$A$2:$AW$1041,48,FALSE)</f>
        <v>3</v>
      </c>
      <c r="I9322" s="34" t="s">
        <v>2672</v>
      </c>
      <c r="J9322" s="35">
        <f>VLOOKUP($J9313,ASBVs!$A$2:$AW$1041,49,FALSE)</f>
        <v>2</v>
      </c>
    </row>
    <row r="9323" spans="2:10" ht="12.6" customHeight="1" x14ac:dyDescent="0.3">
      <c r="B9323" s="36" t="s">
        <v>2696</v>
      </c>
      <c r="C9323" s="95" t="str">
        <f>VLOOKUP($J9313,ASBVs!$A$2:$E$1041,5,FALSE)</f>
        <v xml:space="preserve">Pen of 4 - Growth </v>
      </c>
      <c r="D9323" s="96"/>
      <c r="E9323" s="97" t="s">
        <v>2697</v>
      </c>
      <c r="F9323" s="98"/>
      <c r="G9323" s="74"/>
      <c r="H9323" s="75"/>
      <c r="I9323" s="37" t="s">
        <v>2698</v>
      </c>
      <c r="J9323" s="38"/>
    </row>
    <row r="9325" spans="2:10" ht="12.6" customHeight="1" x14ac:dyDescent="0.3">
      <c r="B9325" s="76" t="s">
        <v>2692</v>
      </c>
      <c r="C9325" s="77"/>
      <c r="D9325" s="20" t="str">
        <f>VLOOKUP($J9325,ASBVs!$A$2:$B$1041,2,FALSE)</f>
        <v>225703</v>
      </c>
      <c r="E9325" s="21"/>
      <c r="F9325" s="22" t="str">
        <f>VLOOKUP($J9325,ASBVs!$A$2:$J$1041,10,FALSE)</f>
        <v>Single</v>
      </c>
      <c r="G9325" s="78" t="str">
        <f>VLOOKUP($J9325,ASBVs!$A$2:$AX$1041,50,FALSE)</f>
        <v xml:space="preserve"> </v>
      </c>
      <c r="H9325" s="79"/>
      <c r="I9325" s="23" t="s">
        <v>2693</v>
      </c>
      <c r="J9325" s="24" t="s">
        <v>2352</v>
      </c>
    </row>
    <row r="9326" spans="2:10" ht="12.6" customHeight="1" x14ac:dyDescent="0.3">
      <c r="B9326" s="25" t="s">
        <v>2694</v>
      </c>
      <c r="C9326" s="80" t="str">
        <f>VLOOKUP($J9325,ASBVs!$A$2:$H$1041,8,FALSE)</f>
        <v>218946</v>
      </c>
      <c r="D9326" s="80"/>
      <c r="E9326" s="81"/>
      <c r="F9326" s="26" t="s">
        <v>2639</v>
      </c>
      <c r="G9326" s="82">
        <f>VLOOKUP($J9325,ASBVs!$A$2:$I$1041,9,FALSE)</f>
        <v>44728</v>
      </c>
      <c r="H9326" s="83"/>
      <c r="I9326" s="83"/>
      <c r="J9326" s="84"/>
    </row>
    <row r="9327" spans="2:10" ht="12.6" customHeight="1" x14ac:dyDescent="0.3">
      <c r="B9327" s="27" t="s">
        <v>0</v>
      </c>
      <c r="C9327" s="28" t="s">
        <v>1</v>
      </c>
      <c r="D9327" s="28" t="s">
        <v>2</v>
      </c>
      <c r="E9327" s="28" t="s">
        <v>3</v>
      </c>
      <c r="F9327" s="27" t="s">
        <v>4</v>
      </c>
      <c r="G9327" s="28" t="s">
        <v>1093</v>
      </c>
      <c r="H9327" s="28" t="s">
        <v>1092</v>
      </c>
      <c r="I9327" s="28" t="s">
        <v>5</v>
      </c>
      <c r="J9327" s="28" t="s">
        <v>2652</v>
      </c>
    </row>
    <row r="9328" spans="2:10" ht="12.6" customHeight="1" x14ac:dyDescent="0.3">
      <c r="B9328" s="29">
        <f>VLOOKUP($J9325,ASBVs!$A$2:$AP$1041,11,FALSE)</f>
        <v>0.76</v>
      </c>
      <c r="C9328" s="29">
        <f>VLOOKUP($J9325,ASBVs!$A$2:$AP$1041,13,FALSE)</f>
        <v>10.73</v>
      </c>
      <c r="D9328" s="29">
        <f>VLOOKUP($J9325,ASBVs!$A$2:$AP$1041,15,FALSE)</f>
        <v>20.27</v>
      </c>
      <c r="E9328" s="29">
        <f>VLOOKUP($J9325,ASBVs!$A$2:$AP$1041,17,FALSE)</f>
        <v>-0.95</v>
      </c>
      <c r="F9328" s="29">
        <f>VLOOKUP($J9325,ASBVs!$A$2:$AP$1041,19,FALSE)</f>
        <v>1.32</v>
      </c>
      <c r="G9328" s="39">
        <f>VLOOKUP($J9325,ASBVs!$A$2:$AP$1041,41,FALSE)</f>
        <v>0.47</v>
      </c>
      <c r="H9328" s="39">
        <f>VLOOKUP($J9325,ASBVs!$A$2:$AP$1041,39,FALSE)</f>
        <v>0.22</v>
      </c>
      <c r="I9328" s="29">
        <f>VLOOKUP($J9325,ASBVs!$A$2:$AP$1041,21,FALSE)</f>
        <v>0.66</v>
      </c>
      <c r="J9328" s="39">
        <f>VLOOKUP($J9325,ASBVs!$A$2:$AP$1041,31,FALSE)</f>
        <v>0.3</v>
      </c>
    </row>
    <row r="9329" spans="2:10" ht="12.6" customHeight="1" x14ac:dyDescent="0.3">
      <c r="B9329" s="29">
        <f>VLOOKUP($J9325,ASBVs!$A$2:$AP$1041,12,FALSE)</f>
        <v>66</v>
      </c>
      <c r="C9329" s="29">
        <f>VLOOKUP($J9325,ASBVs!$A$2:$AP$1041,14,FALSE)</f>
        <v>70</v>
      </c>
      <c r="D9329" s="29">
        <f>VLOOKUP($J9325,ASBVs!$A$2:$AP$1041,16,FALSE)</f>
        <v>61</v>
      </c>
      <c r="E9329" s="29">
        <f>VLOOKUP($J9325,ASBVs!$A$2:$AP$1041,18,FALSE)</f>
        <v>64</v>
      </c>
      <c r="F9329" s="29">
        <f>VLOOKUP($J9325,ASBVs!$A$2:$AP$1041,20,FALSE)</f>
        <v>64</v>
      </c>
      <c r="G9329" s="29">
        <f>VLOOKUP($J9325,ASBVs!$A$2:$AP$1041,42,FALSE)</f>
        <v>53</v>
      </c>
      <c r="H9329" s="29">
        <f>VLOOKUP($J9325,ASBVs!$A$2:$AP$1041,40,FALSE)</f>
        <v>47</v>
      </c>
      <c r="I9329" s="29">
        <f>VLOOKUP($J9325,ASBVs!$A$2:$AP$1041,22,FALSE)</f>
        <v>58</v>
      </c>
      <c r="J9329" s="29">
        <f>VLOOKUP($J9325,ASBVs!$A$2:$AP$1041,32,FALSE)</f>
        <v>51</v>
      </c>
    </row>
    <row r="9330" spans="2:10" ht="12.6" customHeight="1" x14ac:dyDescent="0.3">
      <c r="B9330" s="31" t="s">
        <v>1089</v>
      </c>
      <c r="C9330" s="27" t="s">
        <v>1090</v>
      </c>
      <c r="D9330" s="27" t="s">
        <v>1091</v>
      </c>
      <c r="E9330" s="27" t="s">
        <v>8</v>
      </c>
      <c r="F9330" s="27" t="s">
        <v>6</v>
      </c>
      <c r="G9330" s="27" t="s">
        <v>7</v>
      </c>
      <c r="H9330" s="27" t="s">
        <v>2638</v>
      </c>
      <c r="I9330" s="85" t="s">
        <v>2700</v>
      </c>
      <c r="J9330" s="86"/>
    </row>
    <row r="9331" spans="2:10" ht="12.6" customHeight="1" x14ac:dyDescent="0.3">
      <c r="B9331" s="30">
        <f>VLOOKUP($J9325,ASBVs!$A$2:$AP$1041,33,FALSE)</f>
        <v>0.04</v>
      </c>
      <c r="C9331" s="30">
        <f>VLOOKUP($J9325,ASBVs!$A$2:$AP$1041,35,FALSE)</f>
        <v>0.21</v>
      </c>
      <c r="D9331" s="30">
        <f>VLOOKUP($J9325,ASBVs!$A$2:$AP$1041,37,FALSE)</f>
        <v>0.01</v>
      </c>
      <c r="E9331" s="32">
        <f>VLOOKUP($J9325,ASBVs!$A$2:$AP$1041,29,FALSE)</f>
        <v>5.65</v>
      </c>
      <c r="F9331" s="32">
        <f>VLOOKUP($J9325,ASBVs!$A$2:$AP$1041,23,FALSE)</f>
        <v>-0.39</v>
      </c>
      <c r="G9331" s="32">
        <f>VLOOKUP($J9325,ASBVs!$A$2:$AP$1041,25,FALSE)</f>
        <v>5.54</v>
      </c>
      <c r="H9331" s="32">
        <f>VLOOKUP($J9325,ASBVs!$A$2:$AP$1041,27,FALSE)</f>
        <v>1.85</v>
      </c>
      <c r="I9331" s="86"/>
      <c r="J9331" s="86"/>
    </row>
    <row r="9332" spans="2:10" ht="12.6" customHeight="1" x14ac:dyDescent="0.3">
      <c r="B9332" s="33">
        <f>VLOOKUP($J9325,ASBVs!$A$2:$AP$1041,34,FALSE)</f>
        <v>41</v>
      </c>
      <c r="C9332" s="33">
        <f>VLOOKUP($J9325,ASBVs!$A$2:$AP$1041,36,FALSE)</f>
        <v>50</v>
      </c>
      <c r="D9332" s="33">
        <f>VLOOKUP($J9325,ASBVs!$A$2:$AP$1041,38,FALSE)</f>
        <v>35</v>
      </c>
      <c r="E9332" s="33">
        <f>VLOOKUP($J9325,ASBVs!$A$2:$AP$1041,30,FALSE)</f>
        <v>59</v>
      </c>
      <c r="F9332" s="33">
        <f>VLOOKUP($J9325,ASBVs!$A$2:$AP$1041,24,FALSE)</f>
        <v>48</v>
      </c>
      <c r="G9332" s="33">
        <f>VLOOKUP($J9325,ASBVs!$A$2:$AP$1041,26,FALSE)</f>
        <v>47</v>
      </c>
      <c r="H9332" s="33">
        <f>VLOOKUP($J9325,ASBVs!$A$2:$AP$1041,28,FALSE)</f>
        <v>51</v>
      </c>
      <c r="I9332" s="99">
        <f>VLOOKUP($J9325,ASBVs!$A$2:$AQ$1041,43,FALSE)</f>
        <v>11.39</v>
      </c>
      <c r="J9332" s="79"/>
    </row>
    <row r="9333" spans="2:10" ht="12.6" customHeight="1" x14ac:dyDescent="0.3">
      <c r="B9333" s="87" t="s">
        <v>2695</v>
      </c>
      <c r="C9333" s="88"/>
      <c r="D9333" s="89" t="s">
        <v>2699</v>
      </c>
      <c r="E9333" s="90"/>
      <c r="F9333" s="91" t="str">
        <f>VLOOKUP($J9325,ASBVs!$A$2:$F$1041,6,FALSE)</f>
        <v xml:space="preserve"> </v>
      </c>
      <c r="G9333" s="34" t="s">
        <v>2669</v>
      </c>
      <c r="H9333" s="35" t="str">
        <f>VLOOKUP($J9325,ASBVs!$A$2:$AU$1041,46,FALSE)</f>
        <v>1</v>
      </c>
      <c r="I9333" s="34" t="s">
        <v>2670</v>
      </c>
      <c r="J9333" s="35" t="str">
        <f>VLOOKUP($J9325,ASBVs!$A$2:$AU$1041,47,FALSE)</f>
        <v>1</v>
      </c>
    </row>
    <row r="9334" spans="2:10" ht="12.6" customHeight="1" x14ac:dyDescent="0.3">
      <c r="B9334" s="93">
        <f>VLOOKUP($J9325,ASBVs!$A$2:$AS$1041,45,FALSE)</f>
        <v>123.95</v>
      </c>
      <c r="C9334" s="94"/>
      <c r="D9334" s="93">
        <f>VLOOKUP($J9325,ASBVs!$A$2:$AS$1041,44,FALSE)</f>
        <v>159.16999999999999</v>
      </c>
      <c r="E9334" s="94"/>
      <c r="F9334" s="92"/>
      <c r="G9334" s="34" t="s">
        <v>2671</v>
      </c>
      <c r="H9334" s="35" t="str">
        <f>VLOOKUP($J9325,ASBVs!$A$2:$AW$1041,48,FALSE)</f>
        <v>2</v>
      </c>
      <c r="I9334" s="34" t="s">
        <v>2672</v>
      </c>
      <c r="J9334" s="35">
        <f>VLOOKUP($J9325,ASBVs!$A$2:$AW$1041,49,FALSE)</f>
        <v>3</v>
      </c>
    </row>
    <row r="9335" spans="2:10" ht="12.6" customHeight="1" x14ac:dyDescent="0.3">
      <c r="B9335" s="36" t="s">
        <v>2696</v>
      </c>
      <c r="C9335" s="95" t="str">
        <f>VLOOKUP($J9325,ASBVs!$A$2:$E$1041,5,FALSE)</f>
        <v xml:space="preserve">Pen of 4 - Growth </v>
      </c>
      <c r="D9335" s="96"/>
      <c r="E9335" s="97" t="s">
        <v>2697</v>
      </c>
      <c r="F9335" s="98"/>
      <c r="G9335" s="74"/>
      <c r="H9335" s="75"/>
      <c r="I9335" s="37" t="s">
        <v>2698</v>
      </c>
      <c r="J9335" s="38"/>
    </row>
    <row r="9337" spans="2:10" ht="12.6" customHeight="1" x14ac:dyDescent="0.3">
      <c r="B9337" s="76" t="s">
        <v>2692</v>
      </c>
      <c r="C9337" s="77"/>
      <c r="D9337" s="20" t="str">
        <f>VLOOKUP($J9337,ASBVs!$A$2:$B$1041,2,FALSE)</f>
        <v>223022</v>
      </c>
      <c r="E9337" s="21"/>
      <c r="F9337" s="22" t="str">
        <f>VLOOKUP($J9337,ASBVs!$A$2:$J$1041,10,FALSE)</f>
        <v>Twin</v>
      </c>
      <c r="G9337" s="78" t="str">
        <f>VLOOKUP($J9337,ASBVs!$A$2:$AX$1041,50,FALSE)</f>
        <v xml:space="preserve"> </v>
      </c>
      <c r="H9337" s="79"/>
      <c r="I9337" s="23" t="s">
        <v>2693</v>
      </c>
      <c r="J9337" s="24" t="s">
        <v>2353</v>
      </c>
    </row>
    <row r="9338" spans="2:10" ht="12.6" customHeight="1" x14ac:dyDescent="0.3">
      <c r="B9338" s="25" t="s">
        <v>2694</v>
      </c>
      <c r="C9338" s="80" t="str">
        <f>VLOOKUP($J9337,ASBVs!$A$2:$H$1041,8,FALSE)</f>
        <v>206625</v>
      </c>
      <c r="D9338" s="80"/>
      <c r="E9338" s="81"/>
      <c r="F9338" s="26" t="s">
        <v>2639</v>
      </c>
      <c r="G9338" s="82">
        <f>VLOOKUP($J9337,ASBVs!$A$2:$I$1041,9,FALSE)</f>
        <v>44680</v>
      </c>
      <c r="H9338" s="83"/>
      <c r="I9338" s="83"/>
      <c r="J9338" s="84"/>
    </row>
    <row r="9339" spans="2:10" ht="12.6" customHeight="1" x14ac:dyDescent="0.3">
      <c r="B9339" s="27" t="s">
        <v>0</v>
      </c>
      <c r="C9339" s="28" t="s">
        <v>1</v>
      </c>
      <c r="D9339" s="28" t="s">
        <v>2</v>
      </c>
      <c r="E9339" s="28" t="s">
        <v>3</v>
      </c>
      <c r="F9339" s="27" t="s">
        <v>4</v>
      </c>
      <c r="G9339" s="28" t="s">
        <v>1093</v>
      </c>
      <c r="H9339" s="28" t="s">
        <v>1092</v>
      </c>
      <c r="I9339" s="28" t="s">
        <v>5</v>
      </c>
      <c r="J9339" s="28" t="s">
        <v>2652</v>
      </c>
    </row>
    <row r="9340" spans="2:10" ht="12.6" customHeight="1" x14ac:dyDescent="0.3">
      <c r="B9340" s="29">
        <f>VLOOKUP($J9337,ASBVs!$A$2:$AP$1041,11,FALSE)</f>
        <v>0.53</v>
      </c>
      <c r="C9340" s="29">
        <f>VLOOKUP($J9337,ASBVs!$A$2:$AP$1041,13,FALSE)</f>
        <v>10.52</v>
      </c>
      <c r="D9340" s="29">
        <f>VLOOKUP($J9337,ASBVs!$A$2:$AP$1041,15,FALSE)</f>
        <v>16.54</v>
      </c>
      <c r="E9340" s="29">
        <f>VLOOKUP($J9337,ASBVs!$A$2:$AP$1041,17,FALSE)</f>
        <v>-0.3</v>
      </c>
      <c r="F9340" s="29">
        <f>VLOOKUP($J9337,ASBVs!$A$2:$AP$1041,19,FALSE)</f>
        <v>1.2</v>
      </c>
      <c r="G9340" s="39">
        <f>VLOOKUP($J9337,ASBVs!$A$2:$AP$1041,41,FALSE)</f>
        <v>0.27</v>
      </c>
      <c r="H9340" s="39">
        <f>VLOOKUP($J9337,ASBVs!$A$2:$AP$1041,39,FALSE)</f>
        <v>0.15</v>
      </c>
      <c r="I9340" s="29">
        <f>VLOOKUP($J9337,ASBVs!$A$2:$AP$1041,21,FALSE)</f>
        <v>0.5</v>
      </c>
      <c r="J9340" s="39">
        <f>VLOOKUP($J9337,ASBVs!$A$2:$AP$1041,31,FALSE)</f>
        <v>0.2</v>
      </c>
    </row>
    <row r="9341" spans="2:10" ht="12.6" customHeight="1" x14ac:dyDescent="0.3">
      <c r="B9341" s="29">
        <f>VLOOKUP($J9337,ASBVs!$A$2:$AP$1041,12,FALSE)</f>
        <v>66</v>
      </c>
      <c r="C9341" s="29">
        <f>VLOOKUP($J9337,ASBVs!$A$2:$AP$1041,14,FALSE)</f>
        <v>72</v>
      </c>
      <c r="D9341" s="29">
        <f>VLOOKUP($J9337,ASBVs!$A$2:$AP$1041,16,FALSE)</f>
        <v>58</v>
      </c>
      <c r="E9341" s="29">
        <f>VLOOKUP($J9337,ASBVs!$A$2:$AP$1041,18,FALSE)</f>
        <v>70</v>
      </c>
      <c r="F9341" s="29">
        <f>VLOOKUP($J9337,ASBVs!$A$2:$AP$1041,20,FALSE)</f>
        <v>69</v>
      </c>
      <c r="G9341" s="29">
        <f>VLOOKUP($J9337,ASBVs!$A$2:$AP$1041,42,FALSE)</f>
        <v>54</v>
      </c>
      <c r="H9341" s="29">
        <f>VLOOKUP($J9337,ASBVs!$A$2:$AP$1041,40,FALSE)</f>
        <v>46</v>
      </c>
      <c r="I9341" s="29">
        <f>VLOOKUP($J9337,ASBVs!$A$2:$AP$1041,22,FALSE)</f>
        <v>55</v>
      </c>
      <c r="J9341" s="29">
        <f>VLOOKUP($J9337,ASBVs!$A$2:$AP$1041,32,FALSE)</f>
        <v>52</v>
      </c>
    </row>
    <row r="9342" spans="2:10" ht="12.6" customHeight="1" x14ac:dyDescent="0.3">
      <c r="B9342" s="31" t="s">
        <v>1089</v>
      </c>
      <c r="C9342" s="27" t="s">
        <v>1090</v>
      </c>
      <c r="D9342" s="27" t="s">
        <v>1091</v>
      </c>
      <c r="E9342" s="27" t="s">
        <v>8</v>
      </c>
      <c r="F9342" s="27" t="s">
        <v>6</v>
      </c>
      <c r="G9342" s="27" t="s">
        <v>7</v>
      </c>
      <c r="H9342" s="27" t="s">
        <v>2638</v>
      </c>
      <c r="I9342" s="85" t="s">
        <v>2700</v>
      </c>
      <c r="J9342" s="86"/>
    </row>
    <row r="9343" spans="2:10" ht="12.6" customHeight="1" x14ac:dyDescent="0.3">
      <c r="B9343" s="30">
        <f>VLOOKUP($J9337,ASBVs!$A$2:$AP$1041,33,FALSE)</f>
        <v>0.02</v>
      </c>
      <c r="C9343" s="30">
        <f>VLOOKUP($J9337,ASBVs!$A$2:$AP$1041,35,FALSE)</f>
        <v>0.16</v>
      </c>
      <c r="D9343" s="30">
        <f>VLOOKUP($J9337,ASBVs!$A$2:$AP$1041,37,FALSE)</f>
        <v>1E-3</v>
      </c>
      <c r="E9343" s="32">
        <f>VLOOKUP($J9337,ASBVs!$A$2:$AP$1041,29,FALSE)</f>
        <v>5.59</v>
      </c>
      <c r="F9343" s="32">
        <f>VLOOKUP($J9337,ASBVs!$A$2:$AP$1041,23,FALSE)</f>
        <v>-0.36</v>
      </c>
      <c r="G9343" s="32">
        <f>VLOOKUP($J9337,ASBVs!$A$2:$AP$1041,25,FALSE)</f>
        <v>5.14</v>
      </c>
      <c r="H9343" s="32">
        <f>VLOOKUP($J9337,ASBVs!$A$2:$AP$1041,27,FALSE)</f>
        <v>1.66</v>
      </c>
      <c r="I9343" s="86"/>
      <c r="J9343" s="86"/>
    </row>
    <row r="9344" spans="2:10" ht="12.6" customHeight="1" x14ac:dyDescent="0.3">
      <c r="B9344" s="33">
        <f>VLOOKUP($J9337,ASBVs!$A$2:$AP$1041,34,FALSE)</f>
        <v>41</v>
      </c>
      <c r="C9344" s="33">
        <f>VLOOKUP($J9337,ASBVs!$A$2:$AP$1041,36,FALSE)</f>
        <v>49</v>
      </c>
      <c r="D9344" s="33">
        <f>VLOOKUP($J9337,ASBVs!$A$2:$AP$1041,38,FALSE)</f>
        <v>35</v>
      </c>
      <c r="E9344" s="33">
        <f>VLOOKUP($J9337,ASBVs!$A$2:$AP$1041,30,FALSE)</f>
        <v>61</v>
      </c>
      <c r="F9344" s="33">
        <f>VLOOKUP($J9337,ASBVs!$A$2:$AP$1041,24,FALSE)</f>
        <v>47</v>
      </c>
      <c r="G9344" s="33">
        <f>VLOOKUP($J9337,ASBVs!$A$2:$AP$1041,26,FALSE)</f>
        <v>46</v>
      </c>
      <c r="H9344" s="33">
        <f>VLOOKUP($J9337,ASBVs!$A$2:$AP$1041,28,FALSE)</f>
        <v>54</v>
      </c>
      <c r="I9344" s="99">
        <f>VLOOKUP($J9337,ASBVs!$A$2:$AQ$1041,43,FALSE)</f>
        <v>11.02</v>
      </c>
      <c r="J9344" s="79"/>
    </row>
    <row r="9345" spans="2:10" ht="12.6" customHeight="1" x14ac:dyDescent="0.3">
      <c r="B9345" s="87" t="s">
        <v>2695</v>
      </c>
      <c r="C9345" s="88"/>
      <c r="D9345" s="89" t="s">
        <v>2699</v>
      </c>
      <c r="E9345" s="90"/>
      <c r="F9345" s="91" t="str">
        <f>VLOOKUP($J9337,ASBVs!$A$2:$F$1041,6,FALSE)</f>
        <v xml:space="preserve"> </v>
      </c>
      <c r="G9345" s="34" t="s">
        <v>2669</v>
      </c>
      <c r="H9345" s="35" t="str">
        <f>VLOOKUP($J9337,ASBVs!$A$2:$AU$1041,46,FALSE)</f>
        <v>2</v>
      </c>
      <c r="I9345" s="34" t="s">
        <v>2670</v>
      </c>
      <c r="J9345" s="35" t="str">
        <f>VLOOKUP($J9337,ASBVs!$A$2:$AU$1041,47,FALSE)</f>
        <v>3</v>
      </c>
    </row>
    <row r="9346" spans="2:10" ht="12.6" customHeight="1" x14ac:dyDescent="0.3">
      <c r="B9346" s="93">
        <f>VLOOKUP($J9337,ASBVs!$A$2:$AS$1041,45,FALSE)</f>
        <v>121.85</v>
      </c>
      <c r="C9346" s="94"/>
      <c r="D9346" s="93">
        <f>VLOOKUP($J9337,ASBVs!$A$2:$AS$1041,44,FALSE)</f>
        <v>153.96</v>
      </c>
      <c r="E9346" s="94"/>
      <c r="F9346" s="92"/>
      <c r="G9346" s="34" t="s">
        <v>2671</v>
      </c>
      <c r="H9346" s="35" t="str">
        <f>VLOOKUP($J9337,ASBVs!$A$2:$AW$1041,48,FALSE)</f>
        <v>2</v>
      </c>
      <c r="I9346" s="34" t="s">
        <v>2672</v>
      </c>
      <c r="J9346" s="35">
        <f>VLOOKUP($J9337,ASBVs!$A$2:$AW$1041,49,FALSE)</f>
        <v>4</v>
      </c>
    </row>
    <row r="9347" spans="2:10" ht="12.6" customHeight="1" x14ac:dyDescent="0.3">
      <c r="B9347" s="36" t="s">
        <v>2696</v>
      </c>
      <c r="C9347" s="95" t="str">
        <f>VLOOKUP($J9337,ASBVs!$A$2:$E$1041,5,FALSE)</f>
        <v xml:space="preserve">Pen of 4 - Growth </v>
      </c>
      <c r="D9347" s="96"/>
      <c r="E9347" s="97" t="s">
        <v>2697</v>
      </c>
      <c r="F9347" s="98"/>
      <c r="G9347" s="74"/>
      <c r="H9347" s="75"/>
      <c r="I9347" s="37" t="s">
        <v>2698</v>
      </c>
      <c r="J9347" s="38"/>
    </row>
    <row r="9349" spans="2:10" ht="12.6" customHeight="1" x14ac:dyDescent="0.3">
      <c r="B9349" s="76" t="s">
        <v>2692</v>
      </c>
      <c r="C9349" s="77"/>
      <c r="D9349" s="20" t="str">
        <f>VLOOKUP($J9349,ASBVs!$A$2:$B$1041,2,FALSE)</f>
        <v>223217</v>
      </c>
      <c r="E9349" s="21"/>
      <c r="F9349" s="22" t="str">
        <f>VLOOKUP($J9349,ASBVs!$A$2:$J$1041,10,FALSE)</f>
        <v>Single</v>
      </c>
      <c r="G9349" s="78" t="str">
        <f>VLOOKUP($J9349,ASBVs!$A$2:$AX$1041,50,FALSE)</f>
        <v xml:space="preserve"> </v>
      </c>
      <c r="H9349" s="79"/>
      <c r="I9349" s="23" t="s">
        <v>2693</v>
      </c>
      <c r="J9349" s="24" t="s">
        <v>2354</v>
      </c>
    </row>
    <row r="9350" spans="2:10" ht="12.6" customHeight="1" x14ac:dyDescent="0.3">
      <c r="B9350" s="25" t="s">
        <v>2694</v>
      </c>
      <c r="C9350" s="80" t="str">
        <f>VLOOKUP($J9349,ASBVs!$A$2:$H$1041,8,FALSE)</f>
        <v>206625</v>
      </c>
      <c r="D9350" s="80"/>
      <c r="E9350" s="81"/>
      <c r="F9350" s="26" t="s">
        <v>2639</v>
      </c>
      <c r="G9350" s="82">
        <f>VLOOKUP($J9349,ASBVs!$A$2:$I$1041,9,FALSE)</f>
        <v>44686</v>
      </c>
      <c r="H9350" s="83"/>
      <c r="I9350" s="83"/>
      <c r="J9350" s="84"/>
    </row>
    <row r="9351" spans="2:10" ht="12.6" customHeight="1" x14ac:dyDescent="0.3">
      <c r="B9351" s="27" t="s">
        <v>0</v>
      </c>
      <c r="C9351" s="28" t="s">
        <v>1</v>
      </c>
      <c r="D9351" s="28" t="s">
        <v>2</v>
      </c>
      <c r="E9351" s="28" t="s">
        <v>3</v>
      </c>
      <c r="F9351" s="27" t="s">
        <v>4</v>
      </c>
      <c r="G9351" s="28" t="s">
        <v>1093</v>
      </c>
      <c r="H9351" s="28" t="s">
        <v>1092</v>
      </c>
      <c r="I9351" s="28" t="s">
        <v>5</v>
      </c>
      <c r="J9351" s="28" t="s">
        <v>2652</v>
      </c>
    </row>
    <row r="9352" spans="2:10" ht="12.6" customHeight="1" x14ac:dyDescent="0.3">
      <c r="B9352" s="29">
        <f>VLOOKUP($J9349,ASBVs!$A$2:$AP$1041,11,FALSE)</f>
        <v>0.56999999999999995</v>
      </c>
      <c r="C9352" s="29">
        <f>VLOOKUP($J9349,ASBVs!$A$2:$AP$1041,13,FALSE)</f>
        <v>9.85</v>
      </c>
      <c r="D9352" s="29">
        <f>VLOOKUP($J9349,ASBVs!$A$2:$AP$1041,15,FALSE)</f>
        <v>16.16</v>
      </c>
      <c r="E9352" s="29">
        <f>VLOOKUP($J9349,ASBVs!$A$2:$AP$1041,17,FALSE)</f>
        <v>0.04</v>
      </c>
      <c r="F9352" s="29">
        <f>VLOOKUP($J9349,ASBVs!$A$2:$AP$1041,19,FALSE)</f>
        <v>1.56</v>
      </c>
      <c r="G9352" s="39">
        <f>VLOOKUP($J9349,ASBVs!$A$2:$AP$1041,41,FALSE)</f>
        <v>0.32</v>
      </c>
      <c r="H9352" s="39">
        <f>VLOOKUP($J9349,ASBVs!$A$2:$AP$1041,39,FALSE)</f>
        <v>0.13</v>
      </c>
      <c r="I9352" s="29">
        <f>VLOOKUP($J9349,ASBVs!$A$2:$AP$1041,21,FALSE)</f>
        <v>0.53</v>
      </c>
      <c r="J9352" s="39">
        <f>VLOOKUP($J9349,ASBVs!$A$2:$AP$1041,31,FALSE)</f>
        <v>0.22</v>
      </c>
    </row>
    <row r="9353" spans="2:10" ht="12.6" customHeight="1" x14ac:dyDescent="0.3">
      <c r="B9353" s="29">
        <f>VLOOKUP($J9349,ASBVs!$A$2:$AP$1041,12,FALSE)</f>
        <v>67</v>
      </c>
      <c r="C9353" s="29">
        <f>VLOOKUP($J9349,ASBVs!$A$2:$AP$1041,14,FALSE)</f>
        <v>72</v>
      </c>
      <c r="D9353" s="29">
        <f>VLOOKUP($J9349,ASBVs!$A$2:$AP$1041,16,FALSE)</f>
        <v>61</v>
      </c>
      <c r="E9353" s="29">
        <f>VLOOKUP($J9349,ASBVs!$A$2:$AP$1041,18,FALSE)</f>
        <v>71</v>
      </c>
      <c r="F9353" s="29">
        <f>VLOOKUP($J9349,ASBVs!$A$2:$AP$1041,20,FALSE)</f>
        <v>69</v>
      </c>
      <c r="G9353" s="29">
        <f>VLOOKUP($J9349,ASBVs!$A$2:$AP$1041,42,FALSE)</f>
        <v>57</v>
      </c>
      <c r="H9353" s="29">
        <f>VLOOKUP($J9349,ASBVs!$A$2:$AP$1041,40,FALSE)</f>
        <v>48</v>
      </c>
      <c r="I9353" s="29">
        <f>VLOOKUP($J9349,ASBVs!$A$2:$AP$1041,22,FALSE)</f>
        <v>58</v>
      </c>
      <c r="J9353" s="29">
        <f>VLOOKUP($J9349,ASBVs!$A$2:$AP$1041,32,FALSE)</f>
        <v>55</v>
      </c>
    </row>
    <row r="9354" spans="2:10" ht="12.6" customHeight="1" x14ac:dyDescent="0.3">
      <c r="B9354" s="31" t="s">
        <v>1089</v>
      </c>
      <c r="C9354" s="27" t="s">
        <v>1090</v>
      </c>
      <c r="D9354" s="27" t="s">
        <v>1091</v>
      </c>
      <c r="E9354" s="27" t="s">
        <v>8</v>
      </c>
      <c r="F9354" s="27" t="s">
        <v>6</v>
      </c>
      <c r="G9354" s="27" t="s">
        <v>7</v>
      </c>
      <c r="H9354" s="27" t="s">
        <v>2638</v>
      </c>
      <c r="I9354" s="85" t="s">
        <v>2700</v>
      </c>
      <c r="J9354" s="86"/>
    </row>
    <row r="9355" spans="2:10" ht="12.6" customHeight="1" x14ac:dyDescent="0.3">
      <c r="B9355" s="30">
        <f>VLOOKUP($J9349,ASBVs!$A$2:$AP$1041,33,FALSE)</f>
        <v>0.02</v>
      </c>
      <c r="C9355" s="30">
        <f>VLOOKUP($J9349,ASBVs!$A$2:$AP$1041,35,FALSE)</f>
        <v>0.08</v>
      </c>
      <c r="D9355" s="30">
        <f>VLOOKUP($J9349,ASBVs!$A$2:$AP$1041,37,FALSE)</f>
        <v>0.03</v>
      </c>
      <c r="E9355" s="32">
        <f>VLOOKUP($J9349,ASBVs!$A$2:$AP$1041,29,FALSE)</f>
        <v>5.16</v>
      </c>
      <c r="F9355" s="32">
        <f>VLOOKUP($J9349,ASBVs!$A$2:$AP$1041,23,FALSE)</f>
        <v>-0.2</v>
      </c>
      <c r="G9355" s="32">
        <f>VLOOKUP($J9349,ASBVs!$A$2:$AP$1041,25,FALSE)</f>
        <v>3.24</v>
      </c>
      <c r="H9355" s="32">
        <f>VLOOKUP($J9349,ASBVs!$A$2:$AP$1041,27,FALSE)</f>
        <v>1.91</v>
      </c>
      <c r="I9355" s="86"/>
      <c r="J9355" s="86"/>
    </row>
    <row r="9356" spans="2:10" ht="12.6" customHeight="1" x14ac:dyDescent="0.3">
      <c r="B9356" s="33">
        <f>VLOOKUP($J9349,ASBVs!$A$2:$AP$1041,34,FALSE)</f>
        <v>44</v>
      </c>
      <c r="C9356" s="33">
        <f>VLOOKUP($J9349,ASBVs!$A$2:$AP$1041,36,FALSE)</f>
        <v>51</v>
      </c>
      <c r="D9356" s="33">
        <f>VLOOKUP($J9349,ASBVs!$A$2:$AP$1041,38,FALSE)</f>
        <v>37</v>
      </c>
      <c r="E9356" s="33">
        <f>VLOOKUP($J9349,ASBVs!$A$2:$AP$1041,30,FALSE)</f>
        <v>62</v>
      </c>
      <c r="F9356" s="33">
        <f>VLOOKUP($J9349,ASBVs!$A$2:$AP$1041,24,FALSE)</f>
        <v>49</v>
      </c>
      <c r="G9356" s="33">
        <f>VLOOKUP($J9349,ASBVs!$A$2:$AP$1041,26,FALSE)</f>
        <v>49</v>
      </c>
      <c r="H9356" s="33">
        <f>VLOOKUP($J9349,ASBVs!$A$2:$AP$1041,28,FALSE)</f>
        <v>55</v>
      </c>
      <c r="I9356" s="99">
        <f>VLOOKUP($J9349,ASBVs!$A$2:$AQ$1041,43,FALSE)</f>
        <v>10.379999999999999</v>
      </c>
      <c r="J9356" s="79"/>
    </row>
    <row r="9357" spans="2:10" ht="12.6" customHeight="1" x14ac:dyDescent="0.3">
      <c r="B9357" s="87" t="s">
        <v>2695</v>
      </c>
      <c r="C9357" s="88"/>
      <c r="D9357" s="89" t="s">
        <v>2699</v>
      </c>
      <c r="E9357" s="90"/>
      <c r="F9357" s="91" t="str">
        <f>VLOOKUP($J9349,ASBVs!$A$2:$F$1041,6,FALSE)</f>
        <v xml:space="preserve"> </v>
      </c>
      <c r="G9357" s="34" t="s">
        <v>2669</v>
      </c>
      <c r="H9357" s="35" t="str">
        <f>VLOOKUP($J9349,ASBVs!$A$2:$AU$1041,46,FALSE)</f>
        <v>2</v>
      </c>
      <c r="I9357" s="34" t="s">
        <v>2670</v>
      </c>
      <c r="J9357" s="35" t="str">
        <f>VLOOKUP($J9349,ASBVs!$A$2:$AU$1041,47,FALSE)</f>
        <v>2</v>
      </c>
    </row>
    <row r="9358" spans="2:10" ht="12.6" customHeight="1" x14ac:dyDescent="0.3">
      <c r="B9358" s="93">
        <f>VLOOKUP($J9349,ASBVs!$A$2:$AS$1041,45,FALSE)</f>
        <v>121.69</v>
      </c>
      <c r="C9358" s="94"/>
      <c r="D9358" s="93">
        <f>VLOOKUP($J9349,ASBVs!$A$2:$AS$1041,44,FALSE)</f>
        <v>156</v>
      </c>
      <c r="E9358" s="94"/>
      <c r="F9358" s="92"/>
      <c r="G9358" s="34" t="s">
        <v>2671</v>
      </c>
      <c r="H9358" s="35" t="str">
        <f>VLOOKUP($J9349,ASBVs!$A$2:$AW$1041,48,FALSE)</f>
        <v>2</v>
      </c>
      <c r="I9358" s="34" t="s">
        <v>2672</v>
      </c>
      <c r="J9358" s="35">
        <f>VLOOKUP($J9349,ASBVs!$A$2:$AW$1041,49,FALSE)</f>
        <v>4</v>
      </c>
    </row>
    <row r="9359" spans="2:10" ht="12.6" customHeight="1" x14ac:dyDescent="0.3">
      <c r="B9359" s="36" t="s">
        <v>2696</v>
      </c>
      <c r="C9359" s="95" t="str">
        <f>VLOOKUP($J9349,ASBVs!$A$2:$E$1041,5,FALSE)</f>
        <v xml:space="preserve">Pen of 4 - Growth </v>
      </c>
      <c r="D9359" s="96"/>
      <c r="E9359" s="97" t="s">
        <v>2697</v>
      </c>
      <c r="F9359" s="98"/>
      <c r="G9359" s="74"/>
      <c r="H9359" s="75"/>
      <c r="I9359" s="37" t="s">
        <v>2698</v>
      </c>
      <c r="J9359" s="38"/>
    </row>
    <row r="9361" spans="2:10" ht="12.6" customHeight="1" x14ac:dyDescent="0.3">
      <c r="B9361" s="76" t="s">
        <v>2692</v>
      </c>
      <c r="C9361" s="77"/>
      <c r="D9361" s="20" t="str">
        <f>VLOOKUP($J9361,ASBVs!$A$2:$B$1041,2,FALSE)</f>
        <v>229967</v>
      </c>
      <c r="E9361" s="21"/>
      <c r="F9361" s="22" t="str">
        <f>VLOOKUP($J9361,ASBVs!$A$2:$J$1041,10,FALSE)</f>
        <v>Single - ET</v>
      </c>
      <c r="G9361" s="78" t="str">
        <f>VLOOKUP($J9361,ASBVs!$A$2:$AX$1041,50,FALSE)</f>
        <v xml:space="preserve"> </v>
      </c>
      <c r="H9361" s="79"/>
      <c r="I9361" s="23" t="s">
        <v>2693</v>
      </c>
      <c r="J9361" s="24" t="s">
        <v>2355</v>
      </c>
    </row>
    <row r="9362" spans="2:10" ht="12.6" customHeight="1" x14ac:dyDescent="0.3">
      <c r="B9362" s="25" t="s">
        <v>2694</v>
      </c>
      <c r="C9362" s="80" t="str">
        <f>VLOOKUP($J9361,ASBVs!$A$2:$H$1041,8,FALSE)</f>
        <v>207279</v>
      </c>
      <c r="D9362" s="80"/>
      <c r="E9362" s="81"/>
      <c r="F9362" s="26" t="s">
        <v>2639</v>
      </c>
      <c r="G9362" s="82">
        <f>VLOOKUP($J9361,ASBVs!$A$2:$I$1041,9,FALSE)</f>
        <v>44722</v>
      </c>
      <c r="H9362" s="83"/>
      <c r="I9362" s="83"/>
      <c r="J9362" s="84"/>
    </row>
    <row r="9363" spans="2:10" ht="12.6" customHeight="1" x14ac:dyDescent="0.3">
      <c r="B9363" s="27" t="s">
        <v>0</v>
      </c>
      <c r="C9363" s="28" t="s">
        <v>1</v>
      </c>
      <c r="D9363" s="28" t="s">
        <v>2</v>
      </c>
      <c r="E9363" s="28" t="s">
        <v>3</v>
      </c>
      <c r="F9363" s="27" t="s">
        <v>4</v>
      </c>
      <c r="G9363" s="28" t="s">
        <v>1093</v>
      </c>
      <c r="H9363" s="28" t="s">
        <v>1092</v>
      </c>
      <c r="I9363" s="28" t="s">
        <v>5</v>
      </c>
      <c r="J9363" s="28" t="s">
        <v>2652</v>
      </c>
    </row>
    <row r="9364" spans="2:10" ht="12.6" customHeight="1" x14ac:dyDescent="0.3">
      <c r="B9364" s="29">
        <f>VLOOKUP($J9361,ASBVs!$A$2:$AP$1041,11,FALSE)</f>
        <v>0.53</v>
      </c>
      <c r="C9364" s="29">
        <f>VLOOKUP($J9361,ASBVs!$A$2:$AP$1041,13,FALSE)</f>
        <v>9.99</v>
      </c>
      <c r="D9364" s="29">
        <f>VLOOKUP($J9361,ASBVs!$A$2:$AP$1041,15,FALSE)</f>
        <v>15.94</v>
      </c>
      <c r="E9364" s="29">
        <f>VLOOKUP($J9361,ASBVs!$A$2:$AP$1041,17,FALSE)</f>
        <v>0.86</v>
      </c>
      <c r="F9364" s="29">
        <f>VLOOKUP($J9361,ASBVs!$A$2:$AP$1041,19,FALSE)</f>
        <v>2.57</v>
      </c>
      <c r="G9364" s="39">
        <f>VLOOKUP($J9361,ASBVs!$A$2:$AP$1041,41,FALSE)</f>
        <v>0.41</v>
      </c>
      <c r="H9364" s="39">
        <f>VLOOKUP($J9361,ASBVs!$A$2:$AP$1041,39,FALSE)</f>
        <v>0.23</v>
      </c>
      <c r="I9364" s="29">
        <f>VLOOKUP($J9361,ASBVs!$A$2:$AP$1041,21,FALSE)</f>
        <v>0.32</v>
      </c>
      <c r="J9364" s="39">
        <f>VLOOKUP($J9361,ASBVs!$A$2:$AP$1041,31,FALSE)</f>
        <v>0.26</v>
      </c>
    </row>
    <row r="9365" spans="2:10" ht="12.6" customHeight="1" x14ac:dyDescent="0.3">
      <c r="B9365" s="29">
        <f>VLOOKUP($J9361,ASBVs!$A$2:$AP$1041,12,FALSE)</f>
        <v>68</v>
      </c>
      <c r="C9365" s="29">
        <f>VLOOKUP($J9361,ASBVs!$A$2:$AP$1041,14,FALSE)</f>
        <v>70</v>
      </c>
      <c r="D9365" s="29">
        <f>VLOOKUP($J9361,ASBVs!$A$2:$AP$1041,16,FALSE)</f>
        <v>61</v>
      </c>
      <c r="E9365" s="29">
        <f>VLOOKUP($J9361,ASBVs!$A$2:$AP$1041,18,FALSE)</f>
        <v>66</v>
      </c>
      <c r="F9365" s="29">
        <f>VLOOKUP($J9361,ASBVs!$A$2:$AP$1041,20,FALSE)</f>
        <v>65</v>
      </c>
      <c r="G9365" s="29">
        <f>VLOOKUP($J9361,ASBVs!$A$2:$AP$1041,42,FALSE)</f>
        <v>60</v>
      </c>
      <c r="H9365" s="29">
        <f>VLOOKUP($J9361,ASBVs!$A$2:$AP$1041,40,FALSE)</f>
        <v>50</v>
      </c>
      <c r="I9365" s="29">
        <f>VLOOKUP($J9361,ASBVs!$A$2:$AP$1041,22,FALSE)</f>
        <v>59</v>
      </c>
      <c r="J9365" s="29">
        <f>VLOOKUP($J9361,ASBVs!$A$2:$AP$1041,32,FALSE)</f>
        <v>58</v>
      </c>
    </row>
    <row r="9366" spans="2:10" ht="12.6" customHeight="1" x14ac:dyDescent="0.3">
      <c r="B9366" s="31" t="s">
        <v>1089</v>
      </c>
      <c r="C9366" s="27" t="s">
        <v>1090</v>
      </c>
      <c r="D9366" s="27" t="s">
        <v>1091</v>
      </c>
      <c r="E9366" s="27" t="s">
        <v>8</v>
      </c>
      <c r="F9366" s="27" t="s">
        <v>6</v>
      </c>
      <c r="G9366" s="27" t="s">
        <v>7</v>
      </c>
      <c r="H9366" s="27" t="s">
        <v>2638</v>
      </c>
      <c r="I9366" s="85" t="s">
        <v>2700</v>
      </c>
      <c r="J9366" s="86"/>
    </row>
    <row r="9367" spans="2:10" ht="12.6" customHeight="1" x14ac:dyDescent="0.3">
      <c r="B9367" s="30">
        <f>VLOOKUP($J9361,ASBVs!$A$2:$AP$1041,33,FALSE)</f>
        <v>0.04</v>
      </c>
      <c r="C9367" s="30">
        <f>VLOOKUP($J9361,ASBVs!$A$2:$AP$1041,35,FALSE)</f>
        <v>0.26</v>
      </c>
      <c r="D9367" s="30">
        <f>VLOOKUP($J9361,ASBVs!$A$2:$AP$1041,37,FALSE)</f>
        <v>-0.01</v>
      </c>
      <c r="E9367" s="32">
        <f>VLOOKUP($J9361,ASBVs!$A$2:$AP$1041,29,FALSE)</f>
        <v>4.45</v>
      </c>
      <c r="F9367" s="32">
        <f>VLOOKUP($J9361,ASBVs!$A$2:$AP$1041,23,FALSE)</f>
        <v>-0.4</v>
      </c>
      <c r="G9367" s="32">
        <f>VLOOKUP($J9361,ASBVs!$A$2:$AP$1041,25,FALSE)</f>
        <v>3.67</v>
      </c>
      <c r="H9367" s="32">
        <f>VLOOKUP($J9361,ASBVs!$A$2:$AP$1041,27,FALSE)</f>
        <v>2.5499999999999998</v>
      </c>
      <c r="I9367" s="86"/>
      <c r="J9367" s="86"/>
    </row>
    <row r="9368" spans="2:10" ht="12.6" customHeight="1" x14ac:dyDescent="0.3">
      <c r="B9368" s="33">
        <f>VLOOKUP($J9361,ASBVs!$A$2:$AP$1041,34,FALSE)</f>
        <v>44</v>
      </c>
      <c r="C9368" s="33">
        <f>VLOOKUP($J9361,ASBVs!$A$2:$AP$1041,36,FALSE)</f>
        <v>53</v>
      </c>
      <c r="D9368" s="33">
        <f>VLOOKUP($J9361,ASBVs!$A$2:$AP$1041,38,FALSE)</f>
        <v>37</v>
      </c>
      <c r="E9368" s="33">
        <f>VLOOKUP($J9361,ASBVs!$A$2:$AP$1041,30,FALSE)</f>
        <v>60</v>
      </c>
      <c r="F9368" s="33">
        <f>VLOOKUP($J9361,ASBVs!$A$2:$AP$1041,24,FALSE)</f>
        <v>50</v>
      </c>
      <c r="G9368" s="33">
        <f>VLOOKUP($J9361,ASBVs!$A$2:$AP$1041,26,FALSE)</f>
        <v>50</v>
      </c>
      <c r="H9368" s="33">
        <f>VLOOKUP($J9361,ASBVs!$A$2:$AP$1041,28,FALSE)</f>
        <v>54</v>
      </c>
      <c r="I9368" s="99">
        <f>VLOOKUP($J9361,ASBVs!$A$2:$AQ$1041,43,FALSE)</f>
        <v>10.31</v>
      </c>
      <c r="J9368" s="79"/>
    </row>
    <row r="9369" spans="2:10" ht="12.6" customHeight="1" x14ac:dyDescent="0.3">
      <c r="B9369" s="87" t="s">
        <v>2695</v>
      </c>
      <c r="C9369" s="88"/>
      <c r="D9369" s="89" t="s">
        <v>2699</v>
      </c>
      <c r="E9369" s="90"/>
      <c r="F9369" s="91" t="str">
        <f>VLOOKUP($J9361,ASBVs!$A$2:$F$1041,6,FALSE)</f>
        <v xml:space="preserve"> </v>
      </c>
      <c r="G9369" s="34" t="s">
        <v>2669</v>
      </c>
      <c r="H9369" s="35" t="str">
        <f>VLOOKUP($J9361,ASBVs!$A$2:$AU$1041,46,FALSE)</f>
        <v>2</v>
      </c>
      <c r="I9369" s="34" t="s">
        <v>2670</v>
      </c>
      <c r="J9369" s="35" t="str">
        <f>VLOOKUP($J9361,ASBVs!$A$2:$AU$1041,47,FALSE)</f>
        <v>2</v>
      </c>
    </row>
    <row r="9370" spans="2:10" ht="12.6" customHeight="1" x14ac:dyDescent="0.3">
      <c r="B9370" s="93">
        <f>VLOOKUP($J9361,ASBVs!$A$2:$AS$1041,45,FALSE)</f>
        <v>124.28</v>
      </c>
      <c r="C9370" s="94"/>
      <c r="D9370" s="93">
        <f>VLOOKUP($J9361,ASBVs!$A$2:$AS$1041,44,FALSE)</f>
        <v>169.62</v>
      </c>
      <c r="E9370" s="94"/>
      <c r="F9370" s="92"/>
      <c r="G9370" s="34" t="s">
        <v>2671</v>
      </c>
      <c r="H9370" s="35" t="str">
        <f>VLOOKUP($J9361,ASBVs!$A$2:$AW$1041,48,FALSE)</f>
        <v>2</v>
      </c>
      <c r="I9370" s="34" t="s">
        <v>2672</v>
      </c>
      <c r="J9370" s="35">
        <f>VLOOKUP($J9361,ASBVs!$A$2:$AW$1041,49,FALSE)</f>
        <v>3</v>
      </c>
    </row>
    <row r="9371" spans="2:10" ht="12.6" customHeight="1" x14ac:dyDescent="0.3">
      <c r="B9371" s="36" t="s">
        <v>2696</v>
      </c>
      <c r="C9371" s="95" t="str">
        <f>VLOOKUP($J9361,ASBVs!$A$2:$E$1041,5,FALSE)</f>
        <v xml:space="preserve">Pen of 4 - Growth </v>
      </c>
      <c r="D9371" s="96"/>
      <c r="E9371" s="97" t="s">
        <v>2697</v>
      </c>
      <c r="F9371" s="98"/>
      <c r="G9371" s="74"/>
      <c r="H9371" s="75"/>
      <c r="I9371" s="37" t="s">
        <v>2698</v>
      </c>
      <c r="J9371" s="38"/>
    </row>
    <row r="9373" spans="2:10" ht="12.6" customHeight="1" x14ac:dyDescent="0.3">
      <c r="B9373" s="76" t="s">
        <v>2692</v>
      </c>
      <c r="C9373" s="77"/>
      <c r="D9373" s="20" t="str">
        <f>VLOOKUP($J9373,ASBVs!$A$2:$B$1041,2,FALSE)</f>
        <v>224458</v>
      </c>
      <c r="E9373" s="21"/>
      <c r="F9373" s="22" t="str">
        <f>VLOOKUP($J9373,ASBVs!$A$2:$J$1041,10,FALSE)</f>
        <v>Twin</v>
      </c>
      <c r="G9373" s="78" t="str">
        <f>VLOOKUP($J9373,ASBVs!$A$2:$AX$1041,50,FALSE)</f>
        <v xml:space="preserve"> </v>
      </c>
      <c r="H9373" s="79"/>
      <c r="I9373" s="23" t="s">
        <v>2693</v>
      </c>
      <c r="J9373" s="24" t="s">
        <v>2356</v>
      </c>
    </row>
    <row r="9374" spans="2:10" ht="12.6" customHeight="1" x14ac:dyDescent="0.3">
      <c r="B9374" s="25" t="s">
        <v>2694</v>
      </c>
      <c r="C9374" s="80" t="str">
        <f>VLOOKUP($J9373,ASBVs!$A$2:$H$1041,8,FALSE)</f>
        <v>218959</v>
      </c>
      <c r="D9374" s="80"/>
      <c r="E9374" s="81"/>
      <c r="F9374" s="26" t="s">
        <v>2639</v>
      </c>
      <c r="G9374" s="82">
        <f>VLOOKUP($J9373,ASBVs!$A$2:$I$1041,9,FALSE)</f>
        <v>44708</v>
      </c>
      <c r="H9374" s="83"/>
      <c r="I9374" s="83"/>
      <c r="J9374" s="84"/>
    </row>
    <row r="9375" spans="2:10" ht="12.6" customHeight="1" x14ac:dyDescent="0.3">
      <c r="B9375" s="27" t="s">
        <v>0</v>
      </c>
      <c r="C9375" s="28" t="s">
        <v>1</v>
      </c>
      <c r="D9375" s="28" t="s">
        <v>2</v>
      </c>
      <c r="E9375" s="28" t="s">
        <v>3</v>
      </c>
      <c r="F9375" s="27" t="s">
        <v>4</v>
      </c>
      <c r="G9375" s="28" t="s">
        <v>1093</v>
      </c>
      <c r="H9375" s="28" t="s">
        <v>1092</v>
      </c>
      <c r="I9375" s="28" t="s">
        <v>5</v>
      </c>
      <c r="J9375" s="28" t="s">
        <v>2652</v>
      </c>
    </row>
    <row r="9376" spans="2:10" ht="12.6" customHeight="1" x14ac:dyDescent="0.3">
      <c r="B9376" s="29">
        <f>VLOOKUP($J9373,ASBVs!$A$2:$AP$1041,11,FALSE)</f>
        <v>0.61</v>
      </c>
      <c r="C9376" s="29">
        <f>VLOOKUP($J9373,ASBVs!$A$2:$AP$1041,13,FALSE)</f>
        <v>10.39</v>
      </c>
      <c r="D9376" s="29">
        <f>VLOOKUP($J9373,ASBVs!$A$2:$AP$1041,15,FALSE)</f>
        <v>16.670000000000002</v>
      </c>
      <c r="E9376" s="29">
        <f>VLOOKUP($J9373,ASBVs!$A$2:$AP$1041,17,FALSE)</f>
        <v>-0.55000000000000004</v>
      </c>
      <c r="F9376" s="29">
        <f>VLOOKUP($J9373,ASBVs!$A$2:$AP$1041,19,FALSE)</f>
        <v>1.85</v>
      </c>
      <c r="G9376" s="39">
        <f>VLOOKUP($J9373,ASBVs!$A$2:$AP$1041,41,FALSE)</f>
        <v>0.41</v>
      </c>
      <c r="H9376" s="39">
        <f>VLOOKUP($J9373,ASBVs!$A$2:$AP$1041,39,FALSE)</f>
        <v>0.2</v>
      </c>
      <c r="I9376" s="29">
        <f>VLOOKUP($J9373,ASBVs!$A$2:$AP$1041,21,FALSE)</f>
        <v>0.03</v>
      </c>
      <c r="J9376" s="39">
        <f>VLOOKUP($J9373,ASBVs!$A$2:$AP$1041,31,FALSE)</f>
        <v>0.28000000000000003</v>
      </c>
    </row>
    <row r="9377" spans="2:10" ht="12.6" customHeight="1" x14ac:dyDescent="0.3">
      <c r="B9377" s="29">
        <f>VLOOKUP($J9373,ASBVs!$A$2:$AP$1041,12,FALSE)</f>
        <v>65</v>
      </c>
      <c r="C9377" s="29">
        <f>VLOOKUP($J9373,ASBVs!$A$2:$AP$1041,14,FALSE)</f>
        <v>70</v>
      </c>
      <c r="D9377" s="29">
        <f>VLOOKUP($J9373,ASBVs!$A$2:$AP$1041,16,FALSE)</f>
        <v>58</v>
      </c>
      <c r="E9377" s="29">
        <f>VLOOKUP($J9373,ASBVs!$A$2:$AP$1041,18,FALSE)</f>
        <v>63</v>
      </c>
      <c r="F9377" s="29">
        <f>VLOOKUP($J9373,ASBVs!$A$2:$AP$1041,20,FALSE)</f>
        <v>64</v>
      </c>
      <c r="G9377" s="29">
        <f>VLOOKUP($J9373,ASBVs!$A$2:$AP$1041,42,FALSE)</f>
        <v>52</v>
      </c>
      <c r="H9377" s="29">
        <f>VLOOKUP($J9373,ASBVs!$A$2:$AP$1041,40,FALSE)</f>
        <v>45</v>
      </c>
      <c r="I9377" s="29">
        <f>VLOOKUP($J9373,ASBVs!$A$2:$AP$1041,22,FALSE)</f>
        <v>55</v>
      </c>
      <c r="J9377" s="29">
        <f>VLOOKUP($J9373,ASBVs!$A$2:$AP$1041,32,FALSE)</f>
        <v>50</v>
      </c>
    </row>
    <row r="9378" spans="2:10" ht="12.6" customHeight="1" x14ac:dyDescent="0.3">
      <c r="B9378" s="31" t="s">
        <v>1089</v>
      </c>
      <c r="C9378" s="27" t="s">
        <v>1090</v>
      </c>
      <c r="D9378" s="27" t="s">
        <v>1091</v>
      </c>
      <c r="E9378" s="27" t="s">
        <v>8</v>
      </c>
      <c r="F9378" s="27" t="s">
        <v>6</v>
      </c>
      <c r="G9378" s="27" t="s">
        <v>7</v>
      </c>
      <c r="H9378" s="27" t="s">
        <v>2638</v>
      </c>
      <c r="I9378" s="85" t="s">
        <v>2700</v>
      </c>
      <c r="J9378" s="86"/>
    </row>
    <row r="9379" spans="2:10" ht="12.6" customHeight="1" x14ac:dyDescent="0.3">
      <c r="B9379" s="30">
        <f>VLOOKUP($J9373,ASBVs!$A$2:$AP$1041,33,FALSE)</f>
        <v>0.03</v>
      </c>
      <c r="C9379" s="30">
        <f>VLOOKUP($J9373,ASBVs!$A$2:$AP$1041,35,FALSE)</f>
        <v>0.16</v>
      </c>
      <c r="D9379" s="30">
        <f>VLOOKUP($J9373,ASBVs!$A$2:$AP$1041,37,FALSE)</f>
        <v>0.02</v>
      </c>
      <c r="E9379" s="32">
        <f>VLOOKUP($J9373,ASBVs!$A$2:$AP$1041,29,FALSE)</f>
        <v>6.21</v>
      </c>
      <c r="F9379" s="32">
        <f>VLOOKUP($J9373,ASBVs!$A$2:$AP$1041,23,FALSE)</f>
        <v>-0.45</v>
      </c>
      <c r="G9379" s="32">
        <f>VLOOKUP($J9373,ASBVs!$A$2:$AP$1041,25,FALSE)</f>
        <v>6.36</v>
      </c>
      <c r="H9379" s="32">
        <f>VLOOKUP($J9373,ASBVs!$A$2:$AP$1041,27,FALSE)</f>
        <v>2.21</v>
      </c>
      <c r="I9379" s="86"/>
      <c r="J9379" s="86"/>
    </row>
    <row r="9380" spans="2:10" ht="12.6" customHeight="1" x14ac:dyDescent="0.3">
      <c r="B9380" s="33">
        <f>VLOOKUP($J9373,ASBVs!$A$2:$AP$1041,34,FALSE)</f>
        <v>40</v>
      </c>
      <c r="C9380" s="33">
        <f>VLOOKUP($J9373,ASBVs!$A$2:$AP$1041,36,FALSE)</f>
        <v>48</v>
      </c>
      <c r="D9380" s="33">
        <f>VLOOKUP($J9373,ASBVs!$A$2:$AP$1041,38,FALSE)</f>
        <v>35</v>
      </c>
      <c r="E9380" s="33">
        <f>VLOOKUP($J9373,ASBVs!$A$2:$AP$1041,30,FALSE)</f>
        <v>59</v>
      </c>
      <c r="F9380" s="33">
        <f>VLOOKUP($J9373,ASBVs!$A$2:$AP$1041,24,FALSE)</f>
        <v>47</v>
      </c>
      <c r="G9380" s="33">
        <f>VLOOKUP($J9373,ASBVs!$A$2:$AP$1041,26,FALSE)</f>
        <v>46</v>
      </c>
      <c r="H9380" s="33">
        <f>VLOOKUP($J9373,ASBVs!$A$2:$AP$1041,28,FALSE)</f>
        <v>49</v>
      </c>
      <c r="I9380" s="99">
        <f>VLOOKUP($J9373,ASBVs!$A$2:$AQ$1041,43,FALSE)</f>
        <v>10.42</v>
      </c>
      <c r="J9380" s="79"/>
    </row>
    <row r="9381" spans="2:10" ht="12.6" customHeight="1" x14ac:dyDescent="0.3">
      <c r="B9381" s="87" t="s">
        <v>2695</v>
      </c>
      <c r="C9381" s="88"/>
      <c r="D9381" s="89" t="s">
        <v>2699</v>
      </c>
      <c r="E9381" s="90"/>
      <c r="F9381" s="91" t="str">
        <f>VLOOKUP($J9373,ASBVs!$A$2:$F$1041,6,FALSE)</f>
        <v xml:space="preserve"> </v>
      </c>
      <c r="G9381" s="34" t="s">
        <v>2669</v>
      </c>
      <c r="H9381" s="35" t="str">
        <f>VLOOKUP($J9373,ASBVs!$A$2:$AU$1041,46,FALSE)</f>
        <v>2</v>
      </c>
      <c r="I9381" s="34" t="s">
        <v>2670</v>
      </c>
      <c r="J9381" s="35" t="str">
        <f>VLOOKUP($J9373,ASBVs!$A$2:$AU$1041,47,FALSE)</f>
        <v>2</v>
      </c>
    </row>
    <row r="9382" spans="2:10" ht="12.6" customHeight="1" x14ac:dyDescent="0.3">
      <c r="B9382" s="93">
        <f>VLOOKUP($J9373,ASBVs!$A$2:$AS$1041,45,FALSE)</f>
        <v>123.62</v>
      </c>
      <c r="C9382" s="94"/>
      <c r="D9382" s="93">
        <f>VLOOKUP($J9373,ASBVs!$A$2:$AS$1041,44,FALSE)</f>
        <v>161.69</v>
      </c>
      <c r="E9382" s="94"/>
      <c r="F9382" s="92"/>
      <c r="G9382" s="34" t="s">
        <v>2671</v>
      </c>
      <c r="H9382" s="35" t="str">
        <f>VLOOKUP($J9373,ASBVs!$A$2:$AW$1041,48,FALSE)</f>
        <v>2</v>
      </c>
      <c r="I9382" s="34" t="s">
        <v>2672</v>
      </c>
      <c r="J9382" s="35">
        <f>VLOOKUP($J9373,ASBVs!$A$2:$AW$1041,49,FALSE)</f>
        <v>3</v>
      </c>
    </row>
    <row r="9383" spans="2:10" ht="12.6" customHeight="1" x14ac:dyDescent="0.3">
      <c r="B9383" s="36" t="s">
        <v>2696</v>
      </c>
      <c r="C9383" s="95" t="str">
        <f>VLOOKUP($J9373,ASBVs!$A$2:$E$1041,5,FALSE)</f>
        <v xml:space="preserve">Pen of 4 - Growth </v>
      </c>
      <c r="D9383" s="96"/>
      <c r="E9383" s="97" t="s">
        <v>2697</v>
      </c>
      <c r="F9383" s="98"/>
      <c r="G9383" s="74"/>
      <c r="H9383" s="75"/>
      <c r="I9383" s="37" t="s">
        <v>2698</v>
      </c>
      <c r="J9383" s="38"/>
    </row>
    <row r="9385" spans="2:10" ht="12.6" customHeight="1" x14ac:dyDescent="0.3">
      <c r="B9385" s="76" t="s">
        <v>2692</v>
      </c>
      <c r="C9385" s="77"/>
      <c r="D9385" s="20" t="str">
        <f>VLOOKUP($J9385,ASBVs!$A$2:$B$1041,2,FALSE)</f>
        <v>223246</v>
      </c>
      <c r="E9385" s="21"/>
      <c r="F9385" s="22" t="str">
        <f>VLOOKUP($J9385,ASBVs!$A$2:$J$1041,10,FALSE)</f>
        <v>Twin</v>
      </c>
      <c r="G9385" s="78" t="str">
        <f>VLOOKUP($J9385,ASBVs!$A$2:$AX$1041,50,FALSE)</f>
        <v xml:space="preserve"> </v>
      </c>
      <c r="H9385" s="79"/>
      <c r="I9385" s="23" t="s">
        <v>2693</v>
      </c>
      <c r="J9385" s="24" t="s">
        <v>2357</v>
      </c>
    </row>
    <row r="9386" spans="2:10" ht="12.6" customHeight="1" x14ac:dyDescent="0.3">
      <c r="B9386" s="25" t="s">
        <v>2694</v>
      </c>
      <c r="C9386" s="80" t="str">
        <f>VLOOKUP($J9385,ASBVs!$A$2:$H$1041,8,FALSE)</f>
        <v>206625</v>
      </c>
      <c r="D9386" s="80"/>
      <c r="E9386" s="81"/>
      <c r="F9386" s="26" t="s">
        <v>2639</v>
      </c>
      <c r="G9386" s="82">
        <f>VLOOKUP($J9385,ASBVs!$A$2:$I$1041,9,FALSE)</f>
        <v>44687</v>
      </c>
      <c r="H9386" s="83"/>
      <c r="I9386" s="83"/>
      <c r="J9386" s="84"/>
    </row>
    <row r="9387" spans="2:10" ht="12.6" customHeight="1" x14ac:dyDescent="0.3">
      <c r="B9387" s="27" t="s">
        <v>0</v>
      </c>
      <c r="C9387" s="28" t="s">
        <v>1</v>
      </c>
      <c r="D9387" s="28" t="s">
        <v>2</v>
      </c>
      <c r="E9387" s="28" t="s">
        <v>3</v>
      </c>
      <c r="F9387" s="27" t="s">
        <v>4</v>
      </c>
      <c r="G9387" s="28" t="s">
        <v>1093</v>
      </c>
      <c r="H9387" s="28" t="s">
        <v>1092</v>
      </c>
      <c r="I9387" s="28" t="s">
        <v>5</v>
      </c>
      <c r="J9387" s="28" t="s">
        <v>2652</v>
      </c>
    </row>
    <row r="9388" spans="2:10" ht="12.6" customHeight="1" x14ac:dyDescent="0.3">
      <c r="B9388" s="29">
        <f>VLOOKUP($J9385,ASBVs!$A$2:$AP$1041,11,FALSE)</f>
        <v>0.35</v>
      </c>
      <c r="C9388" s="29">
        <f>VLOOKUP($J9385,ASBVs!$A$2:$AP$1041,13,FALSE)</f>
        <v>9.82</v>
      </c>
      <c r="D9388" s="29">
        <f>VLOOKUP($J9385,ASBVs!$A$2:$AP$1041,15,FALSE)</f>
        <v>16.260000000000002</v>
      </c>
      <c r="E9388" s="29">
        <f>VLOOKUP($J9385,ASBVs!$A$2:$AP$1041,17,FALSE)</f>
        <v>0.09</v>
      </c>
      <c r="F9388" s="29">
        <f>VLOOKUP($J9385,ASBVs!$A$2:$AP$1041,19,FALSE)</f>
        <v>2.0499999999999998</v>
      </c>
      <c r="G9388" s="39">
        <f>VLOOKUP($J9385,ASBVs!$A$2:$AP$1041,41,FALSE)</f>
        <v>0.31</v>
      </c>
      <c r="H9388" s="39">
        <f>VLOOKUP($J9385,ASBVs!$A$2:$AP$1041,39,FALSE)</f>
        <v>0.15</v>
      </c>
      <c r="I9388" s="29">
        <f>VLOOKUP($J9385,ASBVs!$A$2:$AP$1041,21,FALSE)</f>
        <v>0.63</v>
      </c>
      <c r="J9388" s="39">
        <f>VLOOKUP($J9385,ASBVs!$A$2:$AP$1041,31,FALSE)</f>
        <v>0.21</v>
      </c>
    </row>
    <row r="9389" spans="2:10" ht="12.6" customHeight="1" x14ac:dyDescent="0.3">
      <c r="B9389" s="29">
        <f>VLOOKUP($J9385,ASBVs!$A$2:$AP$1041,12,FALSE)</f>
        <v>66</v>
      </c>
      <c r="C9389" s="29">
        <f>VLOOKUP($J9385,ASBVs!$A$2:$AP$1041,14,FALSE)</f>
        <v>72</v>
      </c>
      <c r="D9389" s="29">
        <f>VLOOKUP($J9385,ASBVs!$A$2:$AP$1041,16,FALSE)</f>
        <v>60</v>
      </c>
      <c r="E9389" s="29">
        <f>VLOOKUP($J9385,ASBVs!$A$2:$AP$1041,18,FALSE)</f>
        <v>70</v>
      </c>
      <c r="F9389" s="29">
        <f>VLOOKUP($J9385,ASBVs!$A$2:$AP$1041,20,FALSE)</f>
        <v>68</v>
      </c>
      <c r="G9389" s="29">
        <f>VLOOKUP($J9385,ASBVs!$A$2:$AP$1041,42,FALSE)</f>
        <v>55</v>
      </c>
      <c r="H9389" s="29">
        <f>VLOOKUP($J9385,ASBVs!$A$2:$AP$1041,40,FALSE)</f>
        <v>48</v>
      </c>
      <c r="I9389" s="29">
        <f>VLOOKUP($J9385,ASBVs!$A$2:$AP$1041,22,FALSE)</f>
        <v>58</v>
      </c>
      <c r="J9389" s="29">
        <f>VLOOKUP($J9385,ASBVs!$A$2:$AP$1041,32,FALSE)</f>
        <v>53</v>
      </c>
    </row>
    <row r="9390" spans="2:10" ht="12.6" customHeight="1" x14ac:dyDescent="0.3">
      <c r="B9390" s="31" t="s">
        <v>1089</v>
      </c>
      <c r="C9390" s="27" t="s">
        <v>1090</v>
      </c>
      <c r="D9390" s="27" t="s">
        <v>1091</v>
      </c>
      <c r="E9390" s="27" t="s">
        <v>8</v>
      </c>
      <c r="F9390" s="27" t="s">
        <v>6</v>
      </c>
      <c r="G9390" s="27" t="s">
        <v>7</v>
      </c>
      <c r="H9390" s="27" t="s">
        <v>2638</v>
      </c>
      <c r="I9390" s="85" t="s">
        <v>2700</v>
      </c>
      <c r="J9390" s="86"/>
    </row>
    <row r="9391" spans="2:10" ht="12.6" customHeight="1" x14ac:dyDescent="0.3">
      <c r="B9391" s="30">
        <f>VLOOKUP($J9385,ASBVs!$A$2:$AP$1041,33,FALSE)</f>
        <v>0.03</v>
      </c>
      <c r="C9391" s="30">
        <f>VLOOKUP($J9385,ASBVs!$A$2:$AP$1041,35,FALSE)</f>
        <v>0.11</v>
      </c>
      <c r="D9391" s="30">
        <f>VLOOKUP($J9385,ASBVs!$A$2:$AP$1041,37,FALSE)</f>
        <v>0.01</v>
      </c>
      <c r="E9391" s="32">
        <f>VLOOKUP($J9385,ASBVs!$A$2:$AP$1041,29,FALSE)</f>
        <v>5.39</v>
      </c>
      <c r="F9391" s="32">
        <f>VLOOKUP($J9385,ASBVs!$A$2:$AP$1041,23,FALSE)</f>
        <v>-0.28999999999999998</v>
      </c>
      <c r="G9391" s="32">
        <f>VLOOKUP($J9385,ASBVs!$A$2:$AP$1041,25,FALSE)</f>
        <v>4.41</v>
      </c>
      <c r="H9391" s="32">
        <f>VLOOKUP($J9385,ASBVs!$A$2:$AP$1041,27,FALSE)</f>
        <v>2.61</v>
      </c>
      <c r="I9391" s="86"/>
      <c r="J9391" s="86"/>
    </row>
    <row r="9392" spans="2:10" ht="12.6" customHeight="1" x14ac:dyDescent="0.3">
      <c r="B9392" s="33">
        <f>VLOOKUP($J9385,ASBVs!$A$2:$AP$1041,34,FALSE)</f>
        <v>43</v>
      </c>
      <c r="C9392" s="33">
        <f>VLOOKUP($J9385,ASBVs!$A$2:$AP$1041,36,FALSE)</f>
        <v>51</v>
      </c>
      <c r="D9392" s="33">
        <f>VLOOKUP($J9385,ASBVs!$A$2:$AP$1041,38,FALSE)</f>
        <v>36</v>
      </c>
      <c r="E9392" s="33">
        <f>VLOOKUP($J9385,ASBVs!$A$2:$AP$1041,30,FALSE)</f>
        <v>61</v>
      </c>
      <c r="F9392" s="33">
        <f>VLOOKUP($J9385,ASBVs!$A$2:$AP$1041,24,FALSE)</f>
        <v>48</v>
      </c>
      <c r="G9392" s="33">
        <f>VLOOKUP($J9385,ASBVs!$A$2:$AP$1041,26,FALSE)</f>
        <v>48</v>
      </c>
      <c r="H9392" s="33">
        <f>VLOOKUP($J9385,ASBVs!$A$2:$AP$1041,28,FALSE)</f>
        <v>54</v>
      </c>
      <c r="I9392" s="99">
        <f>VLOOKUP($J9385,ASBVs!$A$2:$AQ$1041,43,FALSE)</f>
        <v>10.450000000000001</v>
      </c>
      <c r="J9392" s="79"/>
    </row>
    <row r="9393" spans="2:10" ht="12.6" customHeight="1" x14ac:dyDescent="0.3">
      <c r="B9393" s="87" t="s">
        <v>2695</v>
      </c>
      <c r="C9393" s="88"/>
      <c r="D9393" s="89" t="s">
        <v>2699</v>
      </c>
      <c r="E9393" s="90"/>
      <c r="F9393" s="91" t="str">
        <f>VLOOKUP($J9385,ASBVs!$A$2:$F$1041,6,FALSE)</f>
        <v xml:space="preserve"> </v>
      </c>
      <c r="G9393" s="34" t="s">
        <v>2669</v>
      </c>
      <c r="H9393" s="35" t="str">
        <f>VLOOKUP($J9385,ASBVs!$A$2:$AU$1041,46,FALSE)</f>
        <v>2</v>
      </c>
      <c r="I9393" s="34" t="s">
        <v>2670</v>
      </c>
      <c r="J9393" s="35" t="str">
        <f>VLOOKUP($J9385,ASBVs!$A$2:$AU$1041,47,FALSE)</f>
        <v>2</v>
      </c>
    </row>
    <row r="9394" spans="2:10" ht="12.6" customHeight="1" x14ac:dyDescent="0.3">
      <c r="B9394" s="93">
        <f>VLOOKUP($J9385,ASBVs!$A$2:$AS$1041,45,FALSE)</f>
        <v>122.07</v>
      </c>
      <c r="C9394" s="94"/>
      <c r="D9394" s="93">
        <f>VLOOKUP($J9385,ASBVs!$A$2:$AS$1041,44,FALSE)</f>
        <v>159.78</v>
      </c>
      <c r="E9394" s="94"/>
      <c r="F9394" s="92"/>
      <c r="G9394" s="34" t="s">
        <v>2671</v>
      </c>
      <c r="H9394" s="35" t="str">
        <f>VLOOKUP($J9385,ASBVs!$A$2:$AW$1041,48,FALSE)</f>
        <v>2</v>
      </c>
      <c r="I9394" s="34" t="s">
        <v>2672</v>
      </c>
      <c r="J9394" s="35">
        <f>VLOOKUP($J9385,ASBVs!$A$2:$AW$1041,49,FALSE)</f>
        <v>4</v>
      </c>
    </row>
    <row r="9395" spans="2:10" ht="12.6" customHeight="1" x14ac:dyDescent="0.3">
      <c r="B9395" s="36" t="s">
        <v>2696</v>
      </c>
      <c r="C9395" s="95" t="str">
        <f>VLOOKUP($J9385,ASBVs!$A$2:$E$1041,5,FALSE)</f>
        <v xml:space="preserve">Pen of 4 - Growth </v>
      </c>
      <c r="D9395" s="96"/>
      <c r="E9395" s="97" t="s">
        <v>2697</v>
      </c>
      <c r="F9395" s="98"/>
      <c r="G9395" s="74"/>
      <c r="H9395" s="75"/>
      <c r="I9395" s="37" t="s">
        <v>2698</v>
      </c>
      <c r="J9395" s="38"/>
    </row>
    <row r="9397" spans="2:10" ht="12.6" customHeight="1" x14ac:dyDescent="0.3">
      <c r="B9397" s="76" t="s">
        <v>2692</v>
      </c>
      <c r="C9397" s="77"/>
      <c r="D9397" s="20" t="str">
        <f>VLOOKUP($J9397,ASBVs!$A$2:$B$1041,2,FALSE)</f>
        <v>223371</v>
      </c>
      <c r="E9397" s="21"/>
      <c r="F9397" s="22" t="str">
        <f>VLOOKUP($J9397,ASBVs!$A$2:$J$1041,10,FALSE)</f>
        <v>Single</v>
      </c>
      <c r="G9397" s="78" t="str">
        <f>VLOOKUP($J9397,ASBVs!$A$2:$AX$1041,50,FALSE)</f>
        <v xml:space="preserve"> </v>
      </c>
      <c r="H9397" s="79"/>
      <c r="I9397" s="23" t="s">
        <v>2693</v>
      </c>
      <c r="J9397" s="24" t="s">
        <v>2358</v>
      </c>
    </row>
    <row r="9398" spans="2:10" ht="12.6" customHeight="1" x14ac:dyDescent="0.3">
      <c r="B9398" s="25" t="s">
        <v>2694</v>
      </c>
      <c r="C9398" s="80" t="str">
        <f>VLOOKUP($J9397,ASBVs!$A$2:$H$1041,8,FALSE)</f>
        <v>205728</v>
      </c>
      <c r="D9398" s="80"/>
      <c r="E9398" s="81"/>
      <c r="F9398" s="26" t="s">
        <v>2639</v>
      </c>
      <c r="G9398" s="82">
        <f>VLOOKUP($J9397,ASBVs!$A$2:$I$1041,9,FALSE)</f>
        <v>44694</v>
      </c>
      <c r="H9398" s="83"/>
      <c r="I9398" s="83"/>
      <c r="J9398" s="84"/>
    </row>
    <row r="9399" spans="2:10" ht="12.6" customHeight="1" x14ac:dyDescent="0.3">
      <c r="B9399" s="27" t="s">
        <v>0</v>
      </c>
      <c r="C9399" s="28" t="s">
        <v>1</v>
      </c>
      <c r="D9399" s="28" t="s">
        <v>2</v>
      </c>
      <c r="E9399" s="28" t="s">
        <v>3</v>
      </c>
      <c r="F9399" s="27" t="s">
        <v>4</v>
      </c>
      <c r="G9399" s="28" t="s">
        <v>1093</v>
      </c>
      <c r="H9399" s="28" t="s">
        <v>1092</v>
      </c>
      <c r="I9399" s="28" t="s">
        <v>5</v>
      </c>
      <c r="J9399" s="28" t="s">
        <v>2652</v>
      </c>
    </row>
    <row r="9400" spans="2:10" ht="12.6" customHeight="1" x14ac:dyDescent="0.3">
      <c r="B9400" s="29">
        <f>VLOOKUP($J9397,ASBVs!$A$2:$AP$1041,11,FALSE)</f>
        <v>0.51</v>
      </c>
      <c r="C9400" s="29">
        <f>VLOOKUP($J9397,ASBVs!$A$2:$AP$1041,13,FALSE)</f>
        <v>9.7200000000000006</v>
      </c>
      <c r="D9400" s="29">
        <f>VLOOKUP($J9397,ASBVs!$A$2:$AP$1041,15,FALSE)</f>
        <v>18.03</v>
      </c>
      <c r="E9400" s="29">
        <f>VLOOKUP($J9397,ASBVs!$A$2:$AP$1041,17,FALSE)</f>
        <v>7.0000000000000007E-2</v>
      </c>
      <c r="F9400" s="29">
        <f>VLOOKUP($J9397,ASBVs!$A$2:$AP$1041,19,FALSE)</f>
        <v>2.0099999999999998</v>
      </c>
      <c r="G9400" s="39">
        <f>VLOOKUP($J9397,ASBVs!$A$2:$AP$1041,41,FALSE)</f>
        <v>0.43</v>
      </c>
      <c r="H9400" s="39">
        <f>VLOOKUP($J9397,ASBVs!$A$2:$AP$1041,39,FALSE)</f>
        <v>0.22</v>
      </c>
      <c r="I9400" s="29">
        <f>VLOOKUP($J9397,ASBVs!$A$2:$AP$1041,21,FALSE)</f>
        <v>0.81</v>
      </c>
      <c r="J9400" s="39">
        <f>VLOOKUP($J9397,ASBVs!$A$2:$AP$1041,31,FALSE)</f>
        <v>0.27</v>
      </c>
    </row>
    <row r="9401" spans="2:10" ht="12.6" customHeight="1" x14ac:dyDescent="0.3">
      <c r="B9401" s="29">
        <f>VLOOKUP($J9397,ASBVs!$A$2:$AP$1041,12,FALSE)</f>
        <v>66</v>
      </c>
      <c r="C9401" s="29">
        <f>VLOOKUP($J9397,ASBVs!$A$2:$AP$1041,14,FALSE)</f>
        <v>72</v>
      </c>
      <c r="D9401" s="29">
        <f>VLOOKUP($J9397,ASBVs!$A$2:$AP$1041,16,FALSE)</f>
        <v>59</v>
      </c>
      <c r="E9401" s="29">
        <f>VLOOKUP($J9397,ASBVs!$A$2:$AP$1041,18,FALSE)</f>
        <v>69</v>
      </c>
      <c r="F9401" s="29">
        <f>VLOOKUP($J9397,ASBVs!$A$2:$AP$1041,20,FALSE)</f>
        <v>68</v>
      </c>
      <c r="G9401" s="29">
        <f>VLOOKUP($J9397,ASBVs!$A$2:$AP$1041,42,FALSE)</f>
        <v>51</v>
      </c>
      <c r="H9401" s="29">
        <f>VLOOKUP($J9397,ASBVs!$A$2:$AP$1041,40,FALSE)</f>
        <v>45</v>
      </c>
      <c r="I9401" s="29">
        <f>VLOOKUP($J9397,ASBVs!$A$2:$AP$1041,22,FALSE)</f>
        <v>55</v>
      </c>
      <c r="J9401" s="29">
        <f>VLOOKUP($J9397,ASBVs!$A$2:$AP$1041,32,FALSE)</f>
        <v>49</v>
      </c>
    </row>
    <row r="9402" spans="2:10" ht="12.6" customHeight="1" x14ac:dyDescent="0.3">
      <c r="B9402" s="31" t="s">
        <v>1089</v>
      </c>
      <c r="C9402" s="27" t="s">
        <v>1090</v>
      </c>
      <c r="D9402" s="27" t="s">
        <v>1091</v>
      </c>
      <c r="E9402" s="27" t="s">
        <v>8</v>
      </c>
      <c r="F9402" s="27" t="s">
        <v>6</v>
      </c>
      <c r="G9402" s="27" t="s">
        <v>7</v>
      </c>
      <c r="H9402" s="27" t="s">
        <v>2638</v>
      </c>
      <c r="I9402" s="85" t="s">
        <v>2700</v>
      </c>
      <c r="J9402" s="86"/>
    </row>
    <row r="9403" spans="2:10" ht="12.6" customHeight="1" x14ac:dyDescent="0.3">
      <c r="B9403" s="30">
        <f>VLOOKUP($J9397,ASBVs!$A$2:$AP$1041,33,FALSE)</f>
        <v>0.04</v>
      </c>
      <c r="C9403" s="30">
        <f>VLOOKUP($J9397,ASBVs!$A$2:$AP$1041,35,FALSE)</f>
        <v>0.24</v>
      </c>
      <c r="D9403" s="30">
        <f>VLOOKUP($J9397,ASBVs!$A$2:$AP$1041,37,FALSE)</f>
        <v>-0.01</v>
      </c>
      <c r="E9403" s="32">
        <f>VLOOKUP($J9397,ASBVs!$A$2:$AP$1041,29,FALSE)</f>
        <v>4.7</v>
      </c>
      <c r="F9403" s="32">
        <f>VLOOKUP($J9397,ASBVs!$A$2:$AP$1041,23,FALSE)</f>
        <v>-0.52</v>
      </c>
      <c r="G9403" s="32">
        <f>VLOOKUP($J9397,ASBVs!$A$2:$AP$1041,25,FALSE)</f>
        <v>4.21</v>
      </c>
      <c r="H9403" s="32">
        <f>VLOOKUP($J9397,ASBVs!$A$2:$AP$1041,27,FALSE)</f>
        <v>2.38</v>
      </c>
      <c r="I9403" s="86"/>
      <c r="J9403" s="86"/>
    </row>
    <row r="9404" spans="2:10" ht="12.6" customHeight="1" x14ac:dyDescent="0.3">
      <c r="B9404" s="33">
        <f>VLOOKUP($J9397,ASBVs!$A$2:$AP$1041,34,FALSE)</f>
        <v>41</v>
      </c>
      <c r="C9404" s="33">
        <f>VLOOKUP($J9397,ASBVs!$A$2:$AP$1041,36,FALSE)</f>
        <v>48</v>
      </c>
      <c r="D9404" s="33">
        <f>VLOOKUP($J9397,ASBVs!$A$2:$AP$1041,38,FALSE)</f>
        <v>36</v>
      </c>
      <c r="E9404" s="33">
        <f>VLOOKUP($J9397,ASBVs!$A$2:$AP$1041,30,FALSE)</f>
        <v>60</v>
      </c>
      <c r="F9404" s="33">
        <f>VLOOKUP($J9397,ASBVs!$A$2:$AP$1041,24,FALSE)</f>
        <v>44</v>
      </c>
      <c r="G9404" s="33">
        <f>VLOOKUP($J9397,ASBVs!$A$2:$AP$1041,26,FALSE)</f>
        <v>45</v>
      </c>
      <c r="H9404" s="33">
        <f>VLOOKUP($J9397,ASBVs!$A$2:$AP$1041,28,FALSE)</f>
        <v>53</v>
      </c>
      <c r="I9404" s="99">
        <f>VLOOKUP($J9397,ASBVs!$A$2:$AQ$1041,43,FALSE)</f>
        <v>10.530000000000001</v>
      </c>
      <c r="J9404" s="79"/>
    </row>
    <row r="9405" spans="2:10" ht="12.6" customHeight="1" x14ac:dyDescent="0.3">
      <c r="B9405" s="87" t="s">
        <v>2695</v>
      </c>
      <c r="C9405" s="88"/>
      <c r="D9405" s="89" t="s">
        <v>2699</v>
      </c>
      <c r="E9405" s="90"/>
      <c r="F9405" s="91" t="str">
        <f>VLOOKUP($J9397,ASBVs!$A$2:$F$1041,6,FALSE)</f>
        <v xml:space="preserve"> </v>
      </c>
      <c r="G9405" s="34" t="s">
        <v>2669</v>
      </c>
      <c r="H9405" s="35" t="str">
        <f>VLOOKUP($J9397,ASBVs!$A$2:$AU$1041,46,FALSE)</f>
        <v>2</v>
      </c>
      <c r="I9405" s="34" t="s">
        <v>2670</v>
      </c>
      <c r="J9405" s="35" t="str">
        <f>VLOOKUP($J9397,ASBVs!$A$2:$AU$1041,47,FALSE)</f>
        <v>3</v>
      </c>
    </row>
    <row r="9406" spans="2:10" ht="12.6" customHeight="1" x14ac:dyDescent="0.3">
      <c r="B9406" s="93">
        <f>VLOOKUP($J9397,ASBVs!$A$2:$AS$1041,45,FALSE)</f>
        <v>121.62</v>
      </c>
      <c r="C9406" s="94"/>
      <c r="D9406" s="93">
        <f>VLOOKUP($J9397,ASBVs!$A$2:$AS$1041,44,FALSE)</f>
        <v>163.24</v>
      </c>
      <c r="E9406" s="94"/>
      <c r="F9406" s="92"/>
      <c r="G9406" s="34" t="s">
        <v>2671</v>
      </c>
      <c r="H9406" s="35" t="str">
        <f>VLOOKUP($J9397,ASBVs!$A$2:$AW$1041,48,FALSE)</f>
        <v>2</v>
      </c>
      <c r="I9406" s="34" t="s">
        <v>2672</v>
      </c>
      <c r="J9406" s="35">
        <f>VLOOKUP($J9397,ASBVs!$A$2:$AW$1041,49,FALSE)</f>
        <v>3</v>
      </c>
    </row>
    <row r="9407" spans="2:10" ht="12.6" customHeight="1" x14ac:dyDescent="0.3">
      <c r="B9407" s="36" t="s">
        <v>2696</v>
      </c>
      <c r="C9407" s="95" t="str">
        <f>VLOOKUP($J9397,ASBVs!$A$2:$E$1041,5,FALSE)</f>
        <v xml:space="preserve">Pen of 4 - Growth </v>
      </c>
      <c r="D9407" s="96"/>
      <c r="E9407" s="97" t="s">
        <v>2697</v>
      </c>
      <c r="F9407" s="98"/>
      <c r="G9407" s="74"/>
      <c r="H9407" s="75"/>
      <c r="I9407" s="37" t="s">
        <v>2698</v>
      </c>
      <c r="J9407" s="38"/>
    </row>
    <row r="9409" spans="2:10" ht="12.6" customHeight="1" x14ac:dyDescent="0.3">
      <c r="B9409" s="76" t="s">
        <v>2692</v>
      </c>
      <c r="C9409" s="77"/>
      <c r="D9409" s="20" t="str">
        <f>VLOOKUP($J9409,ASBVs!$A$2:$B$1041,2,FALSE)</f>
        <v>224604</v>
      </c>
      <c r="E9409" s="21"/>
      <c r="F9409" s="22" t="str">
        <f>VLOOKUP($J9409,ASBVs!$A$2:$J$1041,10,FALSE)</f>
        <v>Twin</v>
      </c>
      <c r="G9409" s="78" t="str">
        <f>VLOOKUP($J9409,ASBVs!$A$2:$AX$1041,50,FALSE)</f>
        <v xml:space="preserve"> </v>
      </c>
      <c r="H9409" s="79"/>
      <c r="I9409" s="23" t="s">
        <v>2693</v>
      </c>
      <c r="J9409" s="24" t="s">
        <v>2359</v>
      </c>
    </row>
    <row r="9410" spans="2:10" ht="12.6" customHeight="1" x14ac:dyDescent="0.3">
      <c r="B9410" s="25" t="s">
        <v>2694</v>
      </c>
      <c r="C9410" s="80" t="str">
        <f>VLOOKUP($J9409,ASBVs!$A$2:$H$1041,8,FALSE)</f>
        <v>196104</v>
      </c>
      <c r="D9410" s="80"/>
      <c r="E9410" s="81"/>
      <c r="F9410" s="26" t="s">
        <v>2639</v>
      </c>
      <c r="G9410" s="82">
        <f>VLOOKUP($J9409,ASBVs!$A$2:$I$1041,9,FALSE)</f>
        <v>44709</v>
      </c>
      <c r="H9410" s="83"/>
      <c r="I9410" s="83"/>
      <c r="J9410" s="84"/>
    </row>
    <row r="9411" spans="2:10" ht="12.6" customHeight="1" x14ac:dyDescent="0.3">
      <c r="B9411" s="27" t="s">
        <v>0</v>
      </c>
      <c r="C9411" s="28" t="s">
        <v>1</v>
      </c>
      <c r="D9411" s="28" t="s">
        <v>2</v>
      </c>
      <c r="E9411" s="28" t="s">
        <v>3</v>
      </c>
      <c r="F9411" s="27" t="s">
        <v>4</v>
      </c>
      <c r="G9411" s="28" t="s">
        <v>1093</v>
      </c>
      <c r="H9411" s="28" t="s">
        <v>1092</v>
      </c>
      <c r="I9411" s="28" t="s">
        <v>5</v>
      </c>
      <c r="J9411" s="28" t="s">
        <v>2652</v>
      </c>
    </row>
    <row r="9412" spans="2:10" ht="12.6" customHeight="1" x14ac:dyDescent="0.3">
      <c r="B9412" s="29">
        <f>VLOOKUP($J9409,ASBVs!$A$2:$AP$1041,11,FALSE)</f>
        <v>0.59</v>
      </c>
      <c r="C9412" s="29">
        <f>VLOOKUP($J9409,ASBVs!$A$2:$AP$1041,13,FALSE)</f>
        <v>9.65</v>
      </c>
      <c r="D9412" s="29">
        <f>VLOOKUP($J9409,ASBVs!$A$2:$AP$1041,15,FALSE)</f>
        <v>17.03</v>
      </c>
      <c r="E9412" s="29">
        <f>VLOOKUP($J9409,ASBVs!$A$2:$AP$1041,17,FALSE)</f>
        <v>-0.87</v>
      </c>
      <c r="F9412" s="29">
        <f>VLOOKUP($J9409,ASBVs!$A$2:$AP$1041,19,FALSE)</f>
        <v>1.41</v>
      </c>
      <c r="G9412" s="39">
        <f>VLOOKUP($J9409,ASBVs!$A$2:$AP$1041,41,FALSE)</f>
        <v>0.36</v>
      </c>
      <c r="H9412" s="39">
        <f>VLOOKUP($J9409,ASBVs!$A$2:$AP$1041,39,FALSE)</f>
        <v>0.18</v>
      </c>
      <c r="I9412" s="29">
        <f>VLOOKUP($J9409,ASBVs!$A$2:$AP$1041,21,FALSE)</f>
        <v>-0.61</v>
      </c>
      <c r="J9412" s="39">
        <f>VLOOKUP($J9409,ASBVs!$A$2:$AP$1041,31,FALSE)</f>
        <v>0.24</v>
      </c>
    </row>
    <row r="9413" spans="2:10" ht="12.6" customHeight="1" x14ac:dyDescent="0.3">
      <c r="B9413" s="29">
        <f>VLOOKUP($J9409,ASBVs!$A$2:$AP$1041,12,FALSE)</f>
        <v>66</v>
      </c>
      <c r="C9413" s="29">
        <f>VLOOKUP($J9409,ASBVs!$A$2:$AP$1041,14,FALSE)</f>
        <v>71</v>
      </c>
      <c r="D9413" s="29">
        <f>VLOOKUP($J9409,ASBVs!$A$2:$AP$1041,16,FALSE)</f>
        <v>62</v>
      </c>
      <c r="E9413" s="29">
        <f>VLOOKUP($J9409,ASBVs!$A$2:$AP$1041,18,FALSE)</f>
        <v>67</v>
      </c>
      <c r="F9413" s="29">
        <f>VLOOKUP($J9409,ASBVs!$A$2:$AP$1041,20,FALSE)</f>
        <v>67</v>
      </c>
      <c r="G9413" s="29">
        <f>VLOOKUP($J9409,ASBVs!$A$2:$AP$1041,42,FALSE)</f>
        <v>59</v>
      </c>
      <c r="H9413" s="29">
        <f>VLOOKUP($J9409,ASBVs!$A$2:$AP$1041,40,FALSE)</f>
        <v>49</v>
      </c>
      <c r="I9413" s="29">
        <f>VLOOKUP($J9409,ASBVs!$A$2:$AP$1041,22,FALSE)</f>
        <v>62</v>
      </c>
      <c r="J9413" s="29">
        <f>VLOOKUP($J9409,ASBVs!$A$2:$AP$1041,32,FALSE)</f>
        <v>57</v>
      </c>
    </row>
    <row r="9414" spans="2:10" ht="12.6" customHeight="1" x14ac:dyDescent="0.3">
      <c r="B9414" s="31" t="s">
        <v>1089</v>
      </c>
      <c r="C9414" s="27" t="s">
        <v>1090</v>
      </c>
      <c r="D9414" s="27" t="s">
        <v>1091</v>
      </c>
      <c r="E9414" s="27" t="s">
        <v>8</v>
      </c>
      <c r="F9414" s="27" t="s">
        <v>6</v>
      </c>
      <c r="G9414" s="27" t="s">
        <v>7</v>
      </c>
      <c r="H9414" s="27" t="s">
        <v>2638</v>
      </c>
      <c r="I9414" s="85" t="s">
        <v>2700</v>
      </c>
      <c r="J9414" s="86"/>
    </row>
    <row r="9415" spans="2:10" ht="12.6" customHeight="1" x14ac:dyDescent="0.3">
      <c r="B9415" s="30">
        <f>VLOOKUP($J9409,ASBVs!$A$2:$AP$1041,33,FALSE)</f>
        <v>0.01</v>
      </c>
      <c r="C9415" s="30">
        <f>VLOOKUP($J9409,ASBVs!$A$2:$AP$1041,35,FALSE)</f>
        <v>0.2</v>
      </c>
      <c r="D9415" s="30">
        <f>VLOOKUP($J9409,ASBVs!$A$2:$AP$1041,37,FALSE)</f>
        <v>0.01</v>
      </c>
      <c r="E9415" s="32">
        <f>VLOOKUP($J9409,ASBVs!$A$2:$AP$1041,29,FALSE)</f>
        <v>5.44</v>
      </c>
      <c r="F9415" s="32">
        <f>VLOOKUP($J9409,ASBVs!$A$2:$AP$1041,23,FALSE)</f>
        <v>-0.23</v>
      </c>
      <c r="G9415" s="32">
        <f>VLOOKUP($J9409,ASBVs!$A$2:$AP$1041,25,FALSE)</f>
        <v>6.07</v>
      </c>
      <c r="H9415" s="32">
        <f>VLOOKUP($J9409,ASBVs!$A$2:$AP$1041,27,FALSE)</f>
        <v>1.88</v>
      </c>
      <c r="I9415" s="86"/>
      <c r="J9415" s="86"/>
    </row>
    <row r="9416" spans="2:10" ht="12.6" customHeight="1" x14ac:dyDescent="0.3">
      <c r="B9416" s="33">
        <f>VLOOKUP($J9409,ASBVs!$A$2:$AP$1041,34,FALSE)</f>
        <v>43</v>
      </c>
      <c r="C9416" s="33">
        <f>VLOOKUP($J9409,ASBVs!$A$2:$AP$1041,36,FALSE)</f>
        <v>53</v>
      </c>
      <c r="D9416" s="33">
        <f>VLOOKUP($J9409,ASBVs!$A$2:$AP$1041,38,FALSE)</f>
        <v>37</v>
      </c>
      <c r="E9416" s="33">
        <f>VLOOKUP($J9409,ASBVs!$A$2:$AP$1041,30,FALSE)</f>
        <v>62</v>
      </c>
      <c r="F9416" s="33">
        <f>VLOOKUP($J9409,ASBVs!$A$2:$AP$1041,24,FALSE)</f>
        <v>52</v>
      </c>
      <c r="G9416" s="33">
        <f>VLOOKUP($J9409,ASBVs!$A$2:$AP$1041,26,FALSE)</f>
        <v>51</v>
      </c>
      <c r="H9416" s="33">
        <f>VLOOKUP($J9409,ASBVs!$A$2:$AP$1041,28,FALSE)</f>
        <v>53</v>
      </c>
      <c r="I9416" s="99">
        <f>VLOOKUP($J9409,ASBVs!$A$2:$AQ$1041,43,FALSE)</f>
        <v>9.0400000000000009</v>
      </c>
      <c r="J9416" s="79"/>
    </row>
    <row r="9417" spans="2:10" ht="12.6" customHeight="1" x14ac:dyDescent="0.3">
      <c r="B9417" s="87" t="s">
        <v>2695</v>
      </c>
      <c r="C9417" s="88"/>
      <c r="D9417" s="89" t="s">
        <v>2699</v>
      </c>
      <c r="E9417" s="90"/>
      <c r="F9417" s="91" t="str">
        <f>VLOOKUP($J9409,ASBVs!$A$2:$F$1041,6,FALSE)</f>
        <v xml:space="preserve"> </v>
      </c>
      <c r="G9417" s="34" t="s">
        <v>2669</v>
      </c>
      <c r="H9417" s="35" t="str">
        <f>VLOOKUP($J9409,ASBVs!$A$2:$AU$1041,46,FALSE)</f>
        <v>3</v>
      </c>
      <c r="I9417" s="34" t="s">
        <v>2670</v>
      </c>
      <c r="J9417" s="35" t="str">
        <f>VLOOKUP($J9409,ASBVs!$A$2:$AU$1041,47,FALSE)</f>
        <v>2</v>
      </c>
    </row>
    <row r="9418" spans="2:10" ht="12.6" customHeight="1" x14ac:dyDescent="0.3">
      <c r="B9418" s="93">
        <f>VLOOKUP($J9409,ASBVs!$A$2:$AS$1041,45,FALSE)</f>
        <v>120.3</v>
      </c>
      <c r="C9418" s="94"/>
      <c r="D9418" s="93">
        <f>VLOOKUP($J9409,ASBVs!$A$2:$AS$1041,44,FALSE)</f>
        <v>152.18</v>
      </c>
      <c r="E9418" s="94"/>
      <c r="F9418" s="92"/>
      <c r="G9418" s="34" t="s">
        <v>2671</v>
      </c>
      <c r="H9418" s="35" t="str">
        <f>VLOOKUP($J9409,ASBVs!$A$2:$AW$1041,48,FALSE)</f>
        <v>1</v>
      </c>
      <c r="I9418" s="34" t="s">
        <v>2672</v>
      </c>
      <c r="J9418" s="35">
        <f>VLOOKUP($J9409,ASBVs!$A$2:$AW$1041,49,FALSE)</f>
        <v>3</v>
      </c>
    </row>
    <row r="9419" spans="2:10" ht="12.6" customHeight="1" x14ac:dyDescent="0.3">
      <c r="B9419" s="36" t="s">
        <v>2696</v>
      </c>
      <c r="C9419" s="95" t="str">
        <f>VLOOKUP($J9409,ASBVs!$A$2:$E$1041,5,FALSE)</f>
        <v xml:space="preserve">Pen of 4 - Growth </v>
      </c>
      <c r="D9419" s="96"/>
      <c r="E9419" s="97" t="s">
        <v>2697</v>
      </c>
      <c r="F9419" s="98"/>
      <c r="G9419" s="74"/>
      <c r="H9419" s="75"/>
      <c r="I9419" s="37" t="s">
        <v>2698</v>
      </c>
      <c r="J9419" s="38"/>
    </row>
    <row r="9421" spans="2:10" ht="12.6" customHeight="1" x14ac:dyDescent="0.3">
      <c r="B9421" s="76" t="s">
        <v>2692</v>
      </c>
      <c r="C9421" s="77"/>
      <c r="D9421" s="20" t="str">
        <f>VLOOKUP($J9421,ASBVs!$A$2:$B$1041,2,FALSE)</f>
        <v>223829</v>
      </c>
      <c r="E9421" s="21"/>
      <c r="F9421" s="22" t="str">
        <f>VLOOKUP($J9421,ASBVs!$A$2:$J$1041,10,FALSE)</f>
        <v>Twin</v>
      </c>
      <c r="G9421" s="78" t="str">
        <f>VLOOKUP($J9421,ASBVs!$A$2:$AX$1041,50,FALSE)</f>
        <v xml:space="preserve"> </v>
      </c>
      <c r="H9421" s="79"/>
      <c r="I9421" s="23" t="s">
        <v>2693</v>
      </c>
      <c r="J9421" s="24" t="s">
        <v>2360</v>
      </c>
    </row>
    <row r="9422" spans="2:10" ht="12.6" customHeight="1" x14ac:dyDescent="0.3">
      <c r="B9422" s="25" t="s">
        <v>2694</v>
      </c>
      <c r="C9422" s="80" t="str">
        <f>VLOOKUP($J9421,ASBVs!$A$2:$H$1041,8,FALSE)</f>
        <v>206625</v>
      </c>
      <c r="D9422" s="80"/>
      <c r="E9422" s="81"/>
      <c r="F9422" s="26" t="s">
        <v>2639</v>
      </c>
      <c r="G9422" s="82">
        <f>VLOOKUP($J9421,ASBVs!$A$2:$I$1041,9,FALSE)</f>
        <v>44703</v>
      </c>
      <c r="H9422" s="83"/>
      <c r="I9422" s="83"/>
      <c r="J9422" s="84"/>
    </row>
    <row r="9423" spans="2:10" ht="12.6" customHeight="1" x14ac:dyDescent="0.3">
      <c r="B9423" s="27" t="s">
        <v>0</v>
      </c>
      <c r="C9423" s="28" t="s">
        <v>1</v>
      </c>
      <c r="D9423" s="28" t="s">
        <v>2</v>
      </c>
      <c r="E9423" s="28" t="s">
        <v>3</v>
      </c>
      <c r="F9423" s="27" t="s">
        <v>4</v>
      </c>
      <c r="G9423" s="28" t="s">
        <v>1093</v>
      </c>
      <c r="H9423" s="28" t="s">
        <v>1092</v>
      </c>
      <c r="I9423" s="28" t="s">
        <v>5</v>
      </c>
      <c r="J9423" s="28" t="s">
        <v>2652</v>
      </c>
    </row>
    <row r="9424" spans="2:10" ht="12.6" customHeight="1" x14ac:dyDescent="0.3">
      <c r="B9424" s="29">
        <f>VLOOKUP($J9421,ASBVs!$A$2:$AP$1041,11,FALSE)</f>
        <v>0.39</v>
      </c>
      <c r="C9424" s="29">
        <f>VLOOKUP($J9421,ASBVs!$A$2:$AP$1041,13,FALSE)</f>
        <v>9.94</v>
      </c>
      <c r="D9424" s="29">
        <f>VLOOKUP($J9421,ASBVs!$A$2:$AP$1041,15,FALSE)</f>
        <v>16.07</v>
      </c>
      <c r="E9424" s="29">
        <f>VLOOKUP($J9421,ASBVs!$A$2:$AP$1041,17,FALSE)</f>
        <v>-0.21</v>
      </c>
      <c r="F9424" s="29">
        <f>VLOOKUP($J9421,ASBVs!$A$2:$AP$1041,19,FALSE)</f>
        <v>1.97</v>
      </c>
      <c r="G9424" s="39">
        <f>VLOOKUP($J9421,ASBVs!$A$2:$AP$1041,41,FALSE)</f>
        <v>0.35</v>
      </c>
      <c r="H9424" s="39">
        <f>VLOOKUP($J9421,ASBVs!$A$2:$AP$1041,39,FALSE)</f>
        <v>0.16</v>
      </c>
      <c r="I9424" s="29">
        <f>VLOOKUP($J9421,ASBVs!$A$2:$AP$1041,21,FALSE)</f>
        <v>1.02</v>
      </c>
      <c r="J9424" s="39">
        <f>VLOOKUP($J9421,ASBVs!$A$2:$AP$1041,31,FALSE)</f>
        <v>0.26</v>
      </c>
    </row>
    <row r="9425" spans="2:10" ht="12.6" customHeight="1" x14ac:dyDescent="0.3">
      <c r="B9425" s="29">
        <f>VLOOKUP($J9421,ASBVs!$A$2:$AP$1041,12,FALSE)</f>
        <v>66</v>
      </c>
      <c r="C9425" s="29">
        <f>VLOOKUP($J9421,ASBVs!$A$2:$AP$1041,14,FALSE)</f>
        <v>70</v>
      </c>
      <c r="D9425" s="29">
        <f>VLOOKUP($J9421,ASBVs!$A$2:$AP$1041,16,FALSE)</f>
        <v>59</v>
      </c>
      <c r="E9425" s="29">
        <f>VLOOKUP($J9421,ASBVs!$A$2:$AP$1041,18,FALSE)</f>
        <v>66</v>
      </c>
      <c r="F9425" s="29">
        <f>VLOOKUP($J9421,ASBVs!$A$2:$AP$1041,20,FALSE)</f>
        <v>66</v>
      </c>
      <c r="G9425" s="29">
        <f>VLOOKUP($J9421,ASBVs!$A$2:$AP$1041,42,FALSE)</f>
        <v>58</v>
      </c>
      <c r="H9425" s="29">
        <f>VLOOKUP($J9421,ASBVs!$A$2:$AP$1041,40,FALSE)</f>
        <v>50</v>
      </c>
      <c r="I9425" s="29">
        <f>VLOOKUP($J9421,ASBVs!$A$2:$AP$1041,22,FALSE)</f>
        <v>58</v>
      </c>
      <c r="J9425" s="29">
        <f>VLOOKUP($J9421,ASBVs!$A$2:$AP$1041,32,FALSE)</f>
        <v>56</v>
      </c>
    </row>
    <row r="9426" spans="2:10" ht="12.6" customHeight="1" x14ac:dyDescent="0.3">
      <c r="B9426" s="31" t="s">
        <v>1089</v>
      </c>
      <c r="C9426" s="27" t="s">
        <v>1090</v>
      </c>
      <c r="D9426" s="27" t="s">
        <v>1091</v>
      </c>
      <c r="E9426" s="27" t="s">
        <v>8</v>
      </c>
      <c r="F9426" s="27" t="s">
        <v>6</v>
      </c>
      <c r="G9426" s="27" t="s">
        <v>7</v>
      </c>
      <c r="H9426" s="27" t="s">
        <v>2638</v>
      </c>
      <c r="I9426" s="85" t="s">
        <v>2700</v>
      </c>
      <c r="J9426" s="86"/>
    </row>
    <row r="9427" spans="2:10" ht="12.6" customHeight="1" x14ac:dyDescent="0.3">
      <c r="B9427" s="30">
        <f>VLOOKUP($J9421,ASBVs!$A$2:$AP$1041,33,FALSE)</f>
        <v>0.04</v>
      </c>
      <c r="C9427" s="30">
        <f>VLOOKUP($J9421,ASBVs!$A$2:$AP$1041,35,FALSE)</f>
        <v>0.11</v>
      </c>
      <c r="D9427" s="30">
        <f>VLOOKUP($J9421,ASBVs!$A$2:$AP$1041,37,FALSE)</f>
        <v>0.01</v>
      </c>
      <c r="E9427" s="32">
        <f>VLOOKUP($J9421,ASBVs!$A$2:$AP$1041,29,FALSE)</f>
        <v>5.78</v>
      </c>
      <c r="F9427" s="32">
        <f>VLOOKUP($J9421,ASBVs!$A$2:$AP$1041,23,FALSE)</f>
        <v>-0.55000000000000004</v>
      </c>
      <c r="G9427" s="32">
        <f>VLOOKUP($J9421,ASBVs!$A$2:$AP$1041,25,FALSE)</f>
        <v>6.22</v>
      </c>
      <c r="H9427" s="32">
        <f>VLOOKUP($J9421,ASBVs!$A$2:$AP$1041,27,FALSE)</f>
        <v>1.89</v>
      </c>
      <c r="I9427" s="86"/>
      <c r="J9427" s="86"/>
    </row>
    <row r="9428" spans="2:10" ht="12.6" customHeight="1" x14ac:dyDescent="0.3">
      <c r="B9428" s="33">
        <f>VLOOKUP($J9421,ASBVs!$A$2:$AP$1041,34,FALSE)</f>
        <v>46</v>
      </c>
      <c r="C9428" s="33">
        <f>VLOOKUP($J9421,ASBVs!$A$2:$AP$1041,36,FALSE)</f>
        <v>53</v>
      </c>
      <c r="D9428" s="33">
        <f>VLOOKUP($J9421,ASBVs!$A$2:$AP$1041,38,FALSE)</f>
        <v>39</v>
      </c>
      <c r="E9428" s="33">
        <f>VLOOKUP($J9421,ASBVs!$A$2:$AP$1041,30,FALSE)</f>
        <v>60</v>
      </c>
      <c r="F9428" s="33">
        <f>VLOOKUP($J9421,ASBVs!$A$2:$AP$1041,24,FALSE)</f>
        <v>50</v>
      </c>
      <c r="G9428" s="33">
        <f>VLOOKUP($J9421,ASBVs!$A$2:$AP$1041,26,FALSE)</f>
        <v>50</v>
      </c>
      <c r="H9428" s="33">
        <f>VLOOKUP($J9421,ASBVs!$A$2:$AP$1041,28,FALSE)</f>
        <v>53</v>
      </c>
      <c r="I9428" s="99">
        <f>VLOOKUP($J9421,ASBVs!$A$2:$AQ$1041,43,FALSE)</f>
        <v>10.959999999999999</v>
      </c>
      <c r="J9428" s="79"/>
    </row>
    <row r="9429" spans="2:10" ht="12.6" customHeight="1" x14ac:dyDescent="0.3">
      <c r="B9429" s="87" t="s">
        <v>2695</v>
      </c>
      <c r="C9429" s="88"/>
      <c r="D9429" s="89" t="s">
        <v>2699</v>
      </c>
      <c r="E9429" s="90"/>
      <c r="F9429" s="91" t="str">
        <f>VLOOKUP($J9421,ASBVs!$A$2:$F$1041,6,FALSE)</f>
        <v xml:space="preserve"> </v>
      </c>
      <c r="G9429" s="34" t="s">
        <v>2669</v>
      </c>
      <c r="H9429" s="35" t="str">
        <f>VLOOKUP($J9421,ASBVs!$A$2:$AU$1041,46,FALSE)</f>
        <v>2</v>
      </c>
      <c r="I9429" s="34" t="s">
        <v>2670</v>
      </c>
      <c r="J9429" s="35" t="str">
        <f>VLOOKUP($J9421,ASBVs!$A$2:$AU$1041,47,FALSE)</f>
        <v>3</v>
      </c>
    </row>
    <row r="9430" spans="2:10" ht="12.6" customHeight="1" x14ac:dyDescent="0.3">
      <c r="B9430" s="93">
        <f>VLOOKUP($J9421,ASBVs!$A$2:$AS$1041,45,FALSE)</f>
        <v>121.82</v>
      </c>
      <c r="C9430" s="94"/>
      <c r="D9430" s="93">
        <f>VLOOKUP($J9421,ASBVs!$A$2:$AS$1041,44,FALSE)</f>
        <v>158.68</v>
      </c>
      <c r="E9430" s="94"/>
      <c r="F9430" s="92"/>
      <c r="G9430" s="34" t="s">
        <v>2671</v>
      </c>
      <c r="H9430" s="35" t="str">
        <f>VLOOKUP($J9421,ASBVs!$A$2:$AW$1041,48,FALSE)</f>
        <v>2</v>
      </c>
      <c r="I9430" s="34" t="s">
        <v>2672</v>
      </c>
      <c r="J9430" s="35">
        <f>VLOOKUP($J9421,ASBVs!$A$2:$AW$1041,49,FALSE)</f>
        <v>3</v>
      </c>
    </row>
    <row r="9431" spans="2:10" ht="12.6" customHeight="1" x14ac:dyDescent="0.3">
      <c r="B9431" s="36" t="s">
        <v>2696</v>
      </c>
      <c r="C9431" s="95" t="str">
        <f>VLOOKUP($J9421,ASBVs!$A$2:$E$1041,5,FALSE)</f>
        <v xml:space="preserve">Pen of 4 - Growth </v>
      </c>
      <c r="D9431" s="96"/>
      <c r="E9431" s="97" t="s">
        <v>2697</v>
      </c>
      <c r="F9431" s="98"/>
      <c r="G9431" s="74"/>
      <c r="H9431" s="75"/>
      <c r="I9431" s="37" t="s">
        <v>2698</v>
      </c>
      <c r="J9431" s="38"/>
    </row>
    <row r="9433" spans="2:10" ht="12.6" customHeight="1" x14ac:dyDescent="0.3">
      <c r="B9433" s="76" t="s">
        <v>2692</v>
      </c>
      <c r="C9433" s="77"/>
      <c r="D9433" s="20" t="str">
        <f>VLOOKUP($J9433,ASBVs!$A$2:$B$1041,2,FALSE)</f>
        <v>223501</v>
      </c>
      <c r="E9433" s="21"/>
      <c r="F9433" s="22" t="str">
        <f>VLOOKUP($J9433,ASBVs!$A$2:$J$1041,10,FALSE)</f>
        <v>Twin</v>
      </c>
      <c r="G9433" s="78" t="str">
        <f>VLOOKUP($J9433,ASBVs!$A$2:$AX$1041,50,FALSE)</f>
        <v xml:space="preserve"> </v>
      </c>
      <c r="H9433" s="79"/>
      <c r="I9433" s="23" t="s">
        <v>2693</v>
      </c>
      <c r="J9433" s="24" t="s">
        <v>2361</v>
      </c>
    </row>
    <row r="9434" spans="2:10" ht="12.6" customHeight="1" x14ac:dyDescent="0.3">
      <c r="B9434" s="25" t="s">
        <v>2694</v>
      </c>
      <c r="C9434" s="80" t="str">
        <f>VLOOKUP($J9433,ASBVs!$A$2:$H$1041,8,FALSE)</f>
        <v>206625</v>
      </c>
      <c r="D9434" s="80"/>
      <c r="E9434" s="81"/>
      <c r="F9434" s="26" t="s">
        <v>2639</v>
      </c>
      <c r="G9434" s="82">
        <f>VLOOKUP($J9433,ASBVs!$A$2:$I$1041,9,FALSE)</f>
        <v>44699</v>
      </c>
      <c r="H9434" s="83"/>
      <c r="I9434" s="83"/>
      <c r="J9434" s="84"/>
    </row>
    <row r="9435" spans="2:10" ht="12.6" customHeight="1" x14ac:dyDescent="0.3">
      <c r="B9435" s="27" t="s">
        <v>0</v>
      </c>
      <c r="C9435" s="28" t="s">
        <v>1</v>
      </c>
      <c r="D9435" s="28" t="s">
        <v>2</v>
      </c>
      <c r="E9435" s="28" t="s">
        <v>3</v>
      </c>
      <c r="F9435" s="27" t="s">
        <v>4</v>
      </c>
      <c r="G9435" s="28" t="s">
        <v>1093</v>
      </c>
      <c r="H9435" s="28" t="s">
        <v>1092</v>
      </c>
      <c r="I9435" s="28" t="s">
        <v>5</v>
      </c>
      <c r="J9435" s="28" t="s">
        <v>2652</v>
      </c>
    </row>
    <row r="9436" spans="2:10" ht="12.6" customHeight="1" x14ac:dyDescent="0.3">
      <c r="B9436" s="29">
        <f>VLOOKUP($J9433,ASBVs!$A$2:$AP$1041,11,FALSE)</f>
        <v>0.51</v>
      </c>
      <c r="C9436" s="29">
        <f>VLOOKUP($J9433,ASBVs!$A$2:$AP$1041,13,FALSE)</f>
        <v>9.94</v>
      </c>
      <c r="D9436" s="29">
        <f>VLOOKUP($J9433,ASBVs!$A$2:$AP$1041,15,FALSE)</f>
        <v>17.100000000000001</v>
      </c>
      <c r="E9436" s="29">
        <f>VLOOKUP($J9433,ASBVs!$A$2:$AP$1041,17,FALSE)</f>
        <v>0.26</v>
      </c>
      <c r="F9436" s="29">
        <f>VLOOKUP($J9433,ASBVs!$A$2:$AP$1041,19,FALSE)</f>
        <v>1.65</v>
      </c>
      <c r="G9436" s="39">
        <f>VLOOKUP($J9433,ASBVs!$A$2:$AP$1041,41,FALSE)</f>
        <v>0.11</v>
      </c>
      <c r="H9436" s="39">
        <f>VLOOKUP($J9433,ASBVs!$A$2:$AP$1041,39,FALSE)</f>
        <v>7.0000000000000007E-2</v>
      </c>
      <c r="I9436" s="29">
        <f>VLOOKUP($J9433,ASBVs!$A$2:$AP$1041,21,FALSE)</f>
        <v>0.04</v>
      </c>
      <c r="J9436" s="39">
        <f>VLOOKUP($J9433,ASBVs!$A$2:$AP$1041,31,FALSE)</f>
        <v>0.1</v>
      </c>
    </row>
    <row r="9437" spans="2:10" ht="12.6" customHeight="1" x14ac:dyDescent="0.3">
      <c r="B9437" s="29">
        <f>VLOOKUP($J9433,ASBVs!$A$2:$AP$1041,12,FALSE)</f>
        <v>68</v>
      </c>
      <c r="C9437" s="29">
        <f>VLOOKUP($J9433,ASBVs!$A$2:$AP$1041,14,FALSE)</f>
        <v>71</v>
      </c>
      <c r="D9437" s="29">
        <f>VLOOKUP($J9433,ASBVs!$A$2:$AP$1041,16,FALSE)</f>
        <v>62</v>
      </c>
      <c r="E9437" s="29">
        <f>VLOOKUP($J9433,ASBVs!$A$2:$AP$1041,18,FALSE)</f>
        <v>67</v>
      </c>
      <c r="F9437" s="29">
        <f>VLOOKUP($J9433,ASBVs!$A$2:$AP$1041,20,FALSE)</f>
        <v>67</v>
      </c>
      <c r="G9437" s="29">
        <f>VLOOKUP($J9433,ASBVs!$A$2:$AP$1041,42,FALSE)</f>
        <v>59</v>
      </c>
      <c r="H9437" s="29">
        <f>VLOOKUP($J9433,ASBVs!$A$2:$AP$1041,40,FALSE)</f>
        <v>52</v>
      </c>
      <c r="I9437" s="29">
        <f>VLOOKUP($J9433,ASBVs!$A$2:$AP$1041,22,FALSE)</f>
        <v>60</v>
      </c>
      <c r="J9437" s="29">
        <f>VLOOKUP($J9433,ASBVs!$A$2:$AP$1041,32,FALSE)</f>
        <v>57</v>
      </c>
    </row>
    <row r="9438" spans="2:10" ht="12.6" customHeight="1" x14ac:dyDescent="0.3">
      <c r="B9438" s="31" t="s">
        <v>1089</v>
      </c>
      <c r="C9438" s="27" t="s">
        <v>1090</v>
      </c>
      <c r="D9438" s="27" t="s">
        <v>1091</v>
      </c>
      <c r="E9438" s="27" t="s">
        <v>8</v>
      </c>
      <c r="F9438" s="27" t="s">
        <v>6</v>
      </c>
      <c r="G9438" s="27" t="s">
        <v>7</v>
      </c>
      <c r="H9438" s="27" t="s">
        <v>2638</v>
      </c>
      <c r="I9438" s="85" t="s">
        <v>2700</v>
      </c>
      <c r="J9438" s="86"/>
    </row>
    <row r="9439" spans="2:10" ht="12.6" customHeight="1" x14ac:dyDescent="0.3">
      <c r="B9439" s="30">
        <f>VLOOKUP($J9433,ASBVs!$A$2:$AP$1041,33,FALSE)</f>
        <v>0.01</v>
      </c>
      <c r="C9439" s="30">
        <f>VLOOKUP($J9433,ASBVs!$A$2:$AP$1041,35,FALSE)</f>
        <v>0.06</v>
      </c>
      <c r="D9439" s="30">
        <f>VLOOKUP($J9433,ASBVs!$A$2:$AP$1041,37,FALSE)</f>
        <v>1E-3</v>
      </c>
      <c r="E9439" s="32">
        <f>VLOOKUP($J9433,ASBVs!$A$2:$AP$1041,29,FALSE)</f>
        <v>4.91</v>
      </c>
      <c r="F9439" s="32">
        <f>VLOOKUP($J9433,ASBVs!$A$2:$AP$1041,23,FALSE)</f>
        <v>-0.14000000000000001</v>
      </c>
      <c r="G9439" s="32">
        <f>VLOOKUP($J9433,ASBVs!$A$2:$AP$1041,25,FALSE)</f>
        <v>4.47</v>
      </c>
      <c r="H9439" s="32">
        <f>VLOOKUP($J9433,ASBVs!$A$2:$AP$1041,27,FALSE)</f>
        <v>1.93</v>
      </c>
      <c r="I9439" s="86"/>
      <c r="J9439" s="86"/>
    </row>
    <row r="9440" spans="2:10" ht="12.6" customHeight="1" x14ac:dyDescent="0.3">
      <c r="B9440" s="33">
        <f>VLOOKUP($J9433,ASBVs!$A$2:$AP$1041,34,FALSE)</f>
        <v>46</v>
      </c>
      <c r="C9440" s="33">
        <f>VLOOKUP($J9433,ASBVs!$A$2:$AP$1041,36,FALSE)</f>
        <v>55</v>
      </c>
      <c r="D9440" s="33">
        <f>VLOOKUP($J9433,ASBVs!$A$2:$AP$1041,38,FALSE)</f>
        <v>39</v>
      </c>
      <c r="E9440" s="33">
        <f>VLOOKUP($J9433,ASBVs!$A$2:$AP$1041,30,FALSE)</f>
        <v>60</v>
      </c>
      <c r="F9440" s="33">
        <f>VLOOKUP($J9433,ASBVs!$A$2:$AP$1041,24,FALSE)</f>
        <v>52</v>
      </c>
      <c r="G9440" s="33">
        <f>VLOOKUP($J9433,ASBVs!$A$2:$AP$1041,26,FALSE)</f>
        <v>52</v>
      </c>
      <c r="H9440" s="33">
        <f>VLOOKUP($J9433,ASBVs!$A$2:$AP$1041,28,FALSE)</f>
        <v>55</v>
      </c>
      <c r="I9440" s="99">
        <f>VLOOKUP($J9433,ASBVs!$A$2:$AQ$1041,43,FALSE)</f>
        <v>9.9799999999999986</v>
      </c>
      <c r="J9440" s="79"/>
    </row>
    <row r="9441" spans="2:10" ht="12.6" customHeight="1" x14ac:dyDescent="0.3">
      <c r="B9441" s="87" t="s">
        <v>2695</v>
      </c>
      <c r="C9441" s="88"/>
      <c r="D9441" s="89" t="s">
        <v>2699</v>
      </c>
      <c r="E9441" s="90"/>
      <c r="F9441" s="91" t="str">
        <f>VLOOKUP($J9433,ASBVs!$A$2:$F$1041,6,FALSE)</f>
        <v xml:space="preserve"> </v>
      </c>
      <c r="G9441" s="34" t="s">
        <v>2669</v>
      </c>
      <c r="H9441" s="35" t="str">
        <f>VLOOKUP($J9433,ASBVs!$A$2:$AU$1041,46,FALSE)</f>
        <v>2</v>
      </c>
      <c r="I9441" s="34" t="s">
        <v>2670</v>
      </c>
      <c r="J9441" s="35" t="str">
        <f>VLOOKUP($J9433,ASBVs!$A$2:$AU$1041,47,FALSE)</f>
        <v>2</v>
      </c>
    </row>
    <row r="9442" spans="2:10" ht="12.6" customHeight="1" x14ac:dyDescent="0.3">
      <c r="B9442" s="93">
        <f>VLOOKUP($J9433,ASBVs!$A$2:$AS$1041,45,FALSE)</f>
        <v>116.33</v>
      </c>
      <c r="C9442" s="94"/>
      <c r="D9442" s="93">
        <f>VLOOKUP($J9433,ASBVs!$A$2:$AS$1041,44,FALSE)</f>
        <v>144.77000000000001</v>
      </c>
      <c r="E9442" s="94"/>
      <c r="F9442" s="92"/>
      <c r="G9442" s="34" t="s">
        <v>2671</v>
      </c>
      <c r="H9442" s="35" t="str">
        <f>VLOOKUP($J9433,ASBVs!$A$2:$AW$1041,48,FALSE)</f>
        <v>3</v>
      </c>
      <c r="I9442" s="34" t="s">
        <v>2672</v>
      </c>
      <c r="J9442" s="35">
        <f>VLOOKUP($J9433,ASBVs!$A$2:$AW$1041,49,FALSE)</f>
        <v>3</v>
      </c>
    </row>
    <row r="9443" spans="2:10" ht="12.6" customHeight="1" x14ac:dyDescent="0.3">
      <c r="B9443" s="36" t="s">
        <v>2696</v>
      </c>
      <c r="C9443" s="95" t="str">
        <f>VLOOKUP($J9433,ASBVs!$A$2:$E$1041,5,FALSE)</f>
        <v xml:space="preserve">Pen of 4 - Growth </v>
      </c>
      <c r="D9443" s="96"/>
      <c r="E9443" s="97" t="s">
        <v>2697</v>
      </c>
      <c r="F9443" s="98"/>
      <c r="G9443" s="74"/>
      <c r="H9443" s="75"/>
      <c r="I9443" s="37" t="s">
        <v>2698</v>
      </c>
      <c r="J9443" s="38"/>
    </row>
    <row r="9445" spans="2:10" ht="12.6" customHeight="1" x14ac:dyDescent="0.3">
      <c r="B9445" s="76" t="s">
        <v>2692</v>
      </c>
      <c r="C9445" s="77"/>
      <c r="D9445" s="20" t="str">
        <f>VLOOKUP($J9445,ASBVs!$A$2:$B$1041,2,FALSE)</f>
        <v>223489</v>
      </c>
      <c r="E9445" s="21"/>
      <c r="F9445" s="22" t="str">
        <f>VLOOKUP($J9445,ASBVs!$A$2:$J$1041,10,FALSE)</f>
        <v>Twin</v>
      </c>
      <c r="G9445" s="78" t="str">
        <f>VLOOKUP($J9445,ASBVs!$A$2:$AX$1041,50,FALSE)</f>
        <v xml:space="preserve"> </v>
      </c>
      <c r="H9445" s="79"/>
      <c r="I9445" s="23" t="s">
        <v>2693</v>
      </c>
      <c r="J9445" s="24" t="s">
        <v>2362</v>
      </c>
    </row>
    <row r="9446" spans="2:10" ht="12.6" customHeight="1" x14ac:dyDescent="0.3">
      <c r="B9446" s="25" t="s">
        <v>2694</v>
      </c>
      <c r="C9446" s="80" t="str">
        <f>VLOOKUP($J9445,ASBVs!$A$2:$H$1041,8,FALSE)</f>
        <v>206570</v>
      </c>
      <c r="D9446" s="80"/>
      <c r="E9446" s="81"/>
      <c r="F9446" s="26" t="s">
        <v>2639</v>
      </c>
      <c r="G9446" s="82">
        <f>VLOOKUP($J9445,ASBVs!$A$2:$I$1041,9,FALSE)</f>
        <v>44699</v>
      </c>
      <c r="H9446" s="83"/>
      <c r="I9446" s="83"/>
      <c r="J9446" s="84"/>
    </row>
    <row r="9447" spans="2:10" ht="12.6" customHeight="1" x14ac:dyDescent="0.3">
      <c r="B9447" s="27" t="s">
        <v>0</v>
      </c>
      <c r="C9447" s="28" t="s">
        <v>1</v>
      </c>
      <c r="D9447" s="28" t="s">
        <v>2</v>
      </c>
      <c r="E9447" s="28" t="s">
        <v>3</v>
      </c>
      <c r="F9447" s="27" t="s">
        <v>4</v>
      </c>
      <c r="G9447" s="28" t="s">
        <v>1093</v>
      </c>
      <c r="H9447" s="28" t="s">
        <v>1092</v>
      </c>
      <c r="I9447" s="28" t="s">
        <v>5</v>
      </c>
      <c r="J9447" s="28" t="s">
        <v>2652</v>
      </c>
    </row>
    <row r="9448" spans="2:10" ht="12.6" customHeight="1" x14ac:dyDescent="0.3">
      <c r="B9448" s="29">
        <f>VLOOKUP($J9445,ASBVs!$A$2:$AP$1041,11,FALSE)</f>
        <v>0.7</v>
      </c>
      <c r="C9448" s="29">
        <f>VLOOKUP($J9445,ASBVs!$A$2:$AP$1041,13,FALSE)</f>
        <v>9.51</v>
      </c>
      <c r="D9448" s="29">
        <f>VLOOKUP($J9445,ASBVs!$A$2:$AP$1041,15,FALSE)</f>
        <v>13.37</v>
      </c>
      <c r="E9448" s="29">
        <f>VLOOKUP($J9445,ASBVs!$A$2:$AP$1041,17,FALSE)</f>
        <v>-1.36</v>
      </c>
      <c r="F9448" s="29">
        <f>VLOOKUP($J9445,ASBVs!$A$2:$AP$1041,19,FALSE)</f>
        <v>0.36</v>
      </c>
      <c r="G9448" s="39">
        <f>VLOOKUP($J9445,ASBVs!$A$2:$AP$1041,41,FALSE)</f>
        <v>0.32</v>
      </c>
      <c r="H9448" s="39">
        <f>VLOOKUP($J9445,ASBVs!$A$2:$AP$1041,39,FALSE)</f>
        <v>0.2</v>
      </c>
      <c r="I9448" s="29">
        <f>VLOOKUP($J9445,ASBVs!$A$2:$AP$1041,21,FALSE)</f>
        <v>1.19</v>
      </c>
      <c r="J9448" s="39">
        <f>VLOOKUP($J9445,ASBVs!$A$2:$AP$1041,31,FALSE)</f>
        <v>0.22</v>
      </c>
    </row>
    <row r="9449" spans="2:10" ht="12.6" customHeight="1" x14ac:dyDescent="0.3">
      <c r="B9449" s="29">
        <f>VLOOKUP($J9445,ASBVs!$A$2:$AP$1041,12,FALSE)</f>
        <v>68</v>
      </c>
      <c r="C9449" s="29">
        <f>VLOOKUP($J9445,ASBVs!$A$2:$AP$1041,14,FALSE)</f>
        <v>71</v>
      </c>
      <c r="D9449" s="29">
        <f>VLOOKUP($J9445,ASBVs!$A$2:$AP$1041,16,FALSE)</f>
        <v>60</v>
      </c>
      <c r="E9449" s="29">
        <f>VLOOKUP($J9445,ASBVs!$A$2:$AP$1041,18,FALSE)</f>
        <v>67</v>
      </c>
      <c r="F9449" s="29">
        <f>VLOOKUP($J9445,ASBVs!$A$2:$AP$1041,20,FALSE)</f>
        <v>67</v>
      </c>
      <c r="G9449" s="29">
        <f>VLOOKUP($J9445,ASBVs!$A$2:$AP$1041,42,FALSE)</f>
        <v>60</v>
      </c>
      <c r="H9449" s="29">
        <f>VLOOKUP($J9445,ASBVs!$A$2:$AP$1041,40,FALSE)</f>
        <v>51</v>
      </c>
      <c r="I9449" s="29">
        <f>VLOOKUP($J9445,ASBVs!$A$2:$AP$1041,22,FALSE)</f>
        <v>61</v>
      </c>
      <c r="J9449" s="29">
        <f>VLOOKUP($J9445,ASBVs!$A$2:$AP$1041,32,FALSE)</f>
        <v>59</v>
      </c>
    </row>
    <row r="9450" spans="2:10" ht="12.6" customHeight="1" x14ac:dyDescent="0.3">
      <c r="B9450" s="31" t="s">
        <v>1089</v>
      </c>
      <c r="C9450" s="27" t="s">
        <v>1090</v>
      </c>
      <c r="D9450" s="27" t="s">
        <v>1091</v>
      </c>
      <c r="E9450" s="27" t="s">
        <v>8</v>
      </c>
      <c r="F9450" s="27" t="s">
        <v>6</v>
      </c>
      <c r="G9450" s="27" t="s">
        <v>7</v>
      </c>
      <c r="H9450" s="27" t="s">
        <v>2638</v>
      </c>
      <c r="I9450" s="85" t="s">
        <v>2700</v>
      </c>
      <c r="J9450" s="86"/>
    </row>
    <row r="9451" spans="2:10" ht="12.6" customHeight="1" x14ac:dyDescent="0.3">
      <c r="B9451" s="30">
        <f>VLOOKUP($J9445,ASBVs!$A$2:$AP$1041,33,FALSE)</f>
        <v>0.04</v>
      </c>
      <c r="C9451" s="30">
        <f>VLOOKUP($J9445,ASBVs!$A$2:$AP$1041,35,FALSE)</f>
        <v>0.19</v>
      </c>
      <c r="D9451" s="30">
        <f>VLOOKUP($J9445,ASBVs!$A$2:$AP$1041,37,FALSE)</f>
        <v>0.01</v>
      </c>
      <c r="E9451" s="32">
        <f>VLOOKUP($J9445,ASBVs!$A$2:$AP$1041,29,FALSE)</f>
        <v>5.96</v>
      </c>
      <c r="F9451" s="32">
        <f>VLOOKUP($J9445,ASBVs!$A$2:$AP$1041,23,FALSE)</f>
        <v>-0.59</v>
      </c>
      <c r="G9451" s="32">
        <f>VLOOKUP($J9445,ASBVs!$A$2:$AP$1041,25,FALSE)</f>
        <v>5.69</v>
      </c>
      <c r="H9451" s="32">
        <f>VLOOKUP($J9445,ASBVs!$A$2:$AP$1041,27,FALSE)</f>
        <v>1.07</v>
      </c>
      <c r="I9451" s="86"/>
      <c r="J9451" s="86"/>
    </row>
    <row r="9452" spans="2:10" ht="12.6" customHeight="1" x14ac:dyDescent="0.3">
      <c r="B9452" s="33">
        <f>VLOOKUP($J9445,ASBVs!$A$2:$AP$1041,34,FALSE)</f>
        <v>45</v>
      </c>
      <c r="C9452" s="33">
        <f>VLOOKUP($J9445,ASBVs!$A$2:$AP$1041,36,FALSE)</f>
        <v>55</v>
      </c>
      <c r="D9452" s="33">
        <f>VLOOKUP($J9445,ASBVs!$A$2:$AP$1041,38,FALSE)</f>
        <v>37</v>
      </c>
      <c r="E9452" s="33">
        <f>VLOOKUP($J9445,ASBVs!$A$2:$AP$1041,30,FALSE)</f>
        <v>60</v>
      </c>
      <c r="F9452" s="33">
        <f>VLOOKUP($J9445,ASBVs!$A$2:$AP$1041,24,FALSE)</f>
        <v>52</v>
      </c>
      <c r="G9452" s="33">
        <f>VLOOKUP($J9445,ASBVs!$A$2:$AP$1041,26,FALSE)</f>
        <v>51</v>
      </c>
      <c r="H9452" s="33">
        <f>VLOOKUP($J9445,ASBVs!$A$2:$AP$1041,28,FALSE)</f>
        <v>54</v>
      </c>
      <c r="I9452" s="99">
        <f>VLOOKUP($J9445,ASBVs!$A$2:$AQ$1041,43,FALSE)</f>
        <v>10.7</v>
      </c>
      <c r="J9452" s="79"/>
    </row>
    <row r="9453" spans="2:10" ht="12.6" customHeight="1" x14ac:dyDescent="0.3">
      <c r="B9453" s="87" t="s">
        <v>2695</v>
      </c>
      <c r="C9453" s="88"/>
      <c r="D9453" s="89" t="s">
        <v>2699</v>
      </c>
      <c r="E9453" s="90"/>
      <c r="F9453" s="91" t="str">
        <f>VLOOKUP($J9445,ASBVs!$A$2:$F$1041,6,FALSE)</f>
        <v xml:space="preserve"> </v>
      </c>
      <c r="G9453" s="34" t="s">
        <v>2669</v>
      </c>
      <c r="H9453" s="35" t="str">
        <f>VLOOKUP($J9445,ASBVs!$A$2:$AU$1041,46,FALSE)</f>
        <v>2</v>
      </c>
      <c r="I9453" s="34" t="s">
        <v>2670</v>
      </c>
      <c r="J9453" s="35" t="str">
        <f>VLOOKUP($J9445,ASBVs!$A$2:$AU$1041,47,FALSE)</f>
        <v>2</v>
      </c>
    </row>
    <row r="9454" spans="2:10" ht="12.6" customHeight="1" x14ac:dyDescent="0.3">
      <c r="B9454" s="93">
        <f>VLOOKUP($J9445,ASBVs!$A$2:$AS$1041,45,FALSE)</f>
        <v>123.76</v>
      </c>
      <c r="C9454" s="94"/>
      <c r="D9454" s="93">
        <f>VLOOKUP($J9445,ASBVs!$A$2:$AS$1041,44,FALSE)</f>
        <v>155.79</v>
      </c>
      <c r="E9454" s="94"/>
      <c r="F9454" s="92"/>
      <c r="G9454" s="34" t="s">
        <v>2671</v>
      </c>
      <c r="H9454" s="35" t="str">
        <f>VLOOKUP($J9445,ASBVs!$A$2:$AW$1041,48,FALSE)</f>
        <v>3</v>
      </c>
      <c r="I9454" s="34" t="s">
        <v>2672</v>
      </c>
      <c r="J9454" s="35">
        <f>VLOOKUP($J9445,ASBVs!$A$2:$AW$1041,49,FALSE)</f>
        <v>3</v>
      </c>
    </row>
    <row r="9455" spans="2:10" ht="12.6" customHeight="1" x14ac:dyDescent="0.3">
      <c r="B9455" s="36" t="s">
        <v>2696</v>
      </c>
      <c r="C9455" s="95" t="str">
        <f>VLOOKUP($J9445,ASBVs!$A$2:$E$1041,5,FALSE)</f>
        <v xml:space="preserve">Pen of 4 - Growth </v>
      </c>
      <c r="D9455" s="96"/>
      <c r="E9455" s="97" t="s">
        <v>2697</v>
      </c>
      <c r="F9455" s="98"/>
      <c r="G9455" s="74"/>
      <c r="H9455" s="75"/>
      <c r="I9455" s="37" t="s">
        <v>2698</v>
      </c>
      <c r="J9455" s="38"/>
    </row>
    <row r="9457" spans="2:10" ht="12.6" customHeight="1" x14ac:dyDescent="0.3">
      <c r="B9457" s="76" t="s">
        <v>2692</v>
      </c>
      <c r="C9457" s="77"/>
      <c r="D9457" s="20" t="str">
        <f>VLOOKUP($J9457,ASBVs!$A$2:$B$1041,2,FALSE)</f>
        <v>223963</v>
      </c>
      <c r="E9457" s="21"/>
      <c r="F9457" s="22" t="str">
        <f>VLOOKUP($J9457,ASBVs!$A$2:$J$1041,10,FALSE)</f>
        <v>Single</v>
      </c>
      <c r="G9457" s="78" t="str">
        <f>VLOOKUP($J9457,ASBVs!$A$2:$AX$1041,50,FALSE)</f>
        <v xml:space="preserve"> </v>
      </c>
      <c r="H9457" s="79"/>
      <c r="I9457" s="23" t="s">
        <v>2693</v>
      </c>
      <c r="J9457" s="24" t="s">
        <v>2363</v>
      </c>
    </row>
    <row r="9458" spans="2:10" ht="12.6" customHeight="1" x14ac:dyDescent="0.3">
      <c r="B9458" s="25" t="s">
        <v>2694</v>
      </c>
      <c r="C9458" s="80" t="str">
        <f>VLOOKUP($J9457,ASBVs!$A$2:$H$1041,8,FALSE)</f>
        <v>218959</v>
      </c>
      <c r="D9458" s="80"/>
      <c r="E9458" s="81"/>
      <c r="F9458" s="26" t="s">
        <v>2639</v>
      </c>
      <c r="G9458" s="82">
        <f>VLOOKUP($J9457,ASBVs!$A$2:$I$1041,9,FALSE)</f>
        <v>44707</v>
      </c>
      <c r="H9458" s="83"/>
      <c r="I9458" s="83"/>
      <c r="J9458" s="84"/>
    </row>
    <row r="9459" spans="2:10" ht="12.6" customHeight="1" x14ac:dyDescent="0.3">
      <c r="B9459" s="27" t="s">
        <v>0</v>
      </c>
      <c r="C9459" s="28" t="s">
        <v>1</v>
      </c>
      <c r="D9459" s="28" t="s">
        <v>2</v>
      </c>
      <c r="E9459" s="28" t="s">
        <v>3</v>
      </c>
      <c r="F9459" s="27" t="s">
        <v>4</v>
      </c>
      <c r="G9459" s="28" t="s">
        <v>1093</v>
      </c>
      <c r="H9459" s="28" t="s">
        <v>1092</v>
      </c>
      <c r="I9459" s="28" t="s">
        <v>5</v>
      </c>
      <c r="J9459" s="28" t="s">
        <v>2652</v>
      </c>
    </row>
    <row r="9460" spans="2:10" ht="12.6" customHeight="1" x14ac:dyDescent="0.3">
      <c r="B9460" s="29">
        <f>VLOOKUP($J9457,ASBVs!$A$2:$AP$1041,11,FALSE)</f>
        <v>0.44</v>
      </c>
      <c r="C9460" s="29">
        <f>VLOOKUP($J9457,ASBVs!$A$2:$AP$1041,13,FALSE)</f>
        <v>9.65</v>
      </c>
      <c r="D9460" s="29">
        <f>VLOOKUP($J9457,ASBVs!$A$2:$AP$1041,15,FALSE)</f>
        <v>15.06</v>
      </c>
      <c r="E9460" s="29">
        <f>VLOOKUP($J9457,ASBVs!$A$2:$AP$1041,17,FALSE)</f>
        <v>-0.5</v>
      </c>
      <c r="F9460" s="29">
        <f>VLOOKUP($J9457,ASBVs!$A$2:$AP$1041,19,FALSE)</f>
        <v>2.48</v>
      </c>
      <c r="G9460" s="39">
        <f>VLOOKUP($J9457,ASBVs!$A$2:$AP$1041,41,FALSE)</f>
        <v>0.4</v>
      </c>
      <c r="H9460" s="39">
        <f>VLOOKUP($J9457,ASBVs!$A$2:$AP$1041,39,FALSE)</f>
        <v>0.23</v>
      </c>
      <c r="I9460" s="29">
        <f>VLOOKUP($J9457,ASBVs!$A$2:$AP$1041,21,FALSE)</f>
        <v>-0.41</v>
      </c>
      <c r="J9460" s="39">
        <f>VLOOKUP($J9457,ASBVs!$A$2:$AP$1041,31,FALSE)</f>
        <v>0.28999999999999998</v>
      </c>
    </row>
    <row r="9461" spans="2:10" ht="12.6" customHeight="1" x14ac:dyDescent="0.3">
      <c r="B9461" s="29">
        <f>VLOOKUP($J9457,ASBVs!$A$2:$AP$1041,12,FALSE)</f>
        <v>65</v>
      </c>
      <c r="C9461" s="29">
        <f>VLOOKUP($J9457,ASBVs!$A$2:$AP$1041,14,FALSE)</f>
        <v>70</v>
      </c>
      <c r="D9461" s="29">
        <f>VLOOKUP($J9457,ASBVs!$A$2:$AP$1041,16,FALSE)</f>
        <v>57</v>
      </c>
      <c r="E9461" s="29">
        <f>VLOOKUP($J9457,ASBVs!$A$2:$AP$1041,18,FALSE)</f>
        <v>63</v>
      </c>
      <c r="F9461" s="29">
        <f>VLOOKUP($J9457,ASBVs!$A$2:$AP$1041,20,FALSE)</f>
        <v>65</v>
      </c>
      <c r="G9461" s="29">
        <f>VLOOKUP($J9457,ASBVs!$A$2:$AP$1041,42,FALSE)</f>
        <v>52</v>
      </c>
      <c r="H9461" s="29">
        <f>VLOOKUP($J9457,ASBVs!$A$2:$AP$1041,40,FALSE)</f>
        <v>45</v>
      </c>
      <c r="I9461" s="29">
        <f>VLOOKUP($J9457,ASBVs!$A$2:$AP$1041,22,FALSE)</f>
        <v>54</v>
      </c>
      <c r="J9461" s="29">
        <f>VLOOKUP($J9457,ASBVs!$A$2:$AP$1041,32,FALSE)</f>
        <v>50</v>
      </c>
    </row>
    <row r="9462" spans="2:10" ht="12.6" customHeight="1" x14ac:dyDescent="0.3">
      <c r="B9462" s="31" t="s">
        <v>1089</v>
      </c>
      <c r="C9462" s="27" t="s">
        <v>1090</v>
      </c>
      <c r="D9462" s="27" t="s">
        <v>1091</v>
      </c>
      <c r="E9462" s="27" t="s">
        <v>8</v>
      </c>
      <c r="F9462" s="27" t="s">
        <v>6</v>
      </c>
      <c r="G9462" s="27" t="s">
        <v>7</v>
      </c>
      <c r="H9462" s="27" t="s">
        <v>2638</v>
      </c>
      <c r="I9462" s="85" t="s">
        <v>2700</v>
      </c>
      <c r="J9462" s="86"/>
    </row>
    <row r="9463" spans="2:10" ht="12.6" customHeight="1" x14ac:dyDescent="0.3">
      <c r="B9463" s="30">
        <f>VLOOKUP($J9457,ASBVs!$A$2:$AP$1041,33,FALSE)</f>
        <v>0.04</v>
      </c>
      <c r="C9463" s="30">
        <f>VLOOKUP($J9457,ASBVs!$A$2:$AP$1041,35,FALSE)</f>
        <v>0.18</v>
      </c>
      <c r="D9463" s="30">
        <f>VLOOKUP($J9457,ASBVs!$A$2:$AP$1041,37,FALSE)</f>
        <v>0.02</v>
      </c>
      <c r="E9463" s="32">
        <f>VLOOKUP($J9457,ASBVs!$A$2:$AP$1041,29,FALSE)</f>
        <v>5.91</v>
      </c>
      <c r="F9463" s="32">
        <f>VLOOKUP($J9457,ASBVs!$A$2:$AP$1041,23,FALSE)</f>
        <v>-0.62</v>
      </c>
      <c r="G9463" s="32">
        <f>VLOOKUP($J9457,ASBVs!$A$2:$AP$1041,25,FALSE)</f>
        <v>6.34</v>
      </c>
      <c r="H9463" s="32">
        <f>VLOOKUP($J9457,ASBVs!$A$2:$AP$1041,27,FALSE)</f>
        <v>2.5099999999999998</v>
      </c>
      <c r="I9463" s="86"/>
      <c r="J9463" s="86"/>
    </row>
    <row r="9464" spans="2:10" ht="12.6" customHeight="1" x14ac:dyDescent="0.3">
      <c r="B9464" s="33">
        <f>VLOOKUP($J9457,ASBVs!$A$2:$AP$1041,34,FALSE)</f>
        <v>40</v>
      </c>
      <c r="C9464" s="33">
        <f>VLOOKUP($J9457,ASBVs!$A$2:$AP$1041,36,FALSE)</f>
        <v>48</v>
      </c>
      <c r="D9464" s="33">
        <f>VLOOKUP($J9457,ASBVs!$A$2:$AP$1041,38,FALSE)</f>
        <v>34</v>
      </c>
      <c r="E9464" s="33">
        <f>VLOOKUP($J9457,ASBVs!$A$2:$AP$1041,30,FALSE)</f>
        <v>59</v>
      </c>
      <c r="F9464" s="33">
        <f>VLOOKUP($J9457,ASBVs!$A$2:$AP$1041,24,FALSE)</f>
        <v>47</v>
      </c>
      <c r="G9464" s="33">
        <f>VLOOKUP($J9457,ASBVs!$A$2:$AP$1041,26,FALSE)</f>
        <v>46</v>
      </c>
      <c r="H9464" s="33">
        <f>VLOOKUP($J9457,ASBVs!$A$2:$AP$1041,28,FALSE)</f>
        <v>50</v>
      </c>
      <c r="I9464" s="99">
        <f>VLOOKUP($J9457,ASBVs!$A$2:$AQ$1041,43,FALSE)</f>
        <v>9.24</v>
      </c>
      <c r="J9464" s="79"/>
    </row>
    <row r="9465" spans="2:10" ht="12.6" customHeight="1" x14ac:dyDescent="0.3">
      <c r="B9465" s="87" t="s">
        <v>2695</v>
      </c>
      <c r="C9465" s="88"/>
      <c r="D9465" s="89" t="s">
        <v>2699</v>
      </c>
      <c r="E9465" s="90"/>
      <c r="F9465" s="91" t="str">
        <f>VLOOKUP($J9457,ASBVs!$A$2:$F$1041,6,FALSE)</f>
        <v xml:space="preserve"> </v>
      </c>
      <c r="G9465" s="34" t="s">
        <v>2669</v>
      </c>
      <c r="H9465" s="35" t="str">
        <f>VLOOKUP($J9457,ASBVs!$A$2:$AU$1041,46,FALSE)</f>
        <v>3</v>
      </c>
      <c r="I9465" s="34" t="s">
        <v>2670</v>
      </c>
      <c r="J9465" s="35" t="str">
        <f>VLOOKUP($J9457,ASBVs!$A$2:$AU$1041,47,FALSE)</f>
        <v>1</v>
      </c>
    </row>
    <row r="9466" spans="2:10" ht="12.6" customHeight="1" x14ac:dyDescent="0.3">
      <c r="B9466" s="93">
        <f>VLOOKUP($J9457,ASBVs!$A$2:$AS$1041,45,FALSE)</f>
        <v>121.76</v>
      </c>
      <c r="C9466" s="94"/>
      <c r="D9466" s="93">
        <f>VLOOKUP($J9457,ASBVs!$A$2:$AS$1041,44,FALSE)</f>
        <v>166.42</v>
      </c>
      <c r="E9466" s="94"/>
      <c r="F9466" s="92"/>
      <c r="G9466" s="34" t="s">
        <v>2671</v>
      </c>
      <c r="H9466" s="35" t="str">
        <f>VLOOKUP($J9457,ASBVs!$A$2:$AW$1041,48,FALSE)</f>
        <v>2</v>
      </c>
      <c r="I9466" s="34" t="s">
        <v>2672</v>
      </c>
      <c r="J9466" s="35">
        <f>VLOOKUP($J9457,ASBVs!$A$2:$AW$1041,49,FALSE)</f>
        <v>3</v>
      </c>
    </row>
    <row r="9467" spans="2:10" ht="12.6" customHeight="1" x14ac:dyDescent="0.3">
      <c r="B9467" s="36" t="s">
        <v>2696</v>
      </c>
      <c r="C9467" s="95" t="str">
        <f>VLOOKUP($J9457,ASBVs!$A$2:$E$1041,5,FALSE)</f>
        <v xml:space="preserve">Pen of 4 - Growth </v>
      </c>
      <c r="D9467" s="96"/>
      <c r="E9467" s="97" t="s">
        <v>2697</v>
      </c>
      <c r="F9467" s="98"/>
      <c r="G9467" s="74"/>
      <c r="H9467" s="75"/>
      <c r="I9467" s="37" t="s">
        <v>2698</v>
      </c>
      <c r="J9467" s="38"/>
    </row>
    <row r="9469" spans="2:10" ht="12.6" customHeight="1" x14ac:dyDescent="0.3">
      <c r="B9469" s="76" t="s">
        <v>2692</v>
      </c>
      <c r="C9469" s="77"/>
      <c r="D9469" s="20" t="str">
        <f>VLOOKUP($J9469,ASBVs!$A$2:$B$1041,2,FALSE)</f>
        <v>229924</v>
      </c>
      <c r="E9469" s="21"/>
      <c r="F9469" s="22" t="str">
        <f>VLOOKUP($J9469,ASBVs!$A$2:$J$1041,10,FALSE)</f>
        <v>Single - ET</v>
      </c>
      <c r="G9469" s="78" t="str">
        <f>VLOOKUP($J9469,ASBVs!$A$2:$AX$1041,50,FALSE)</f>
        <v xml:space="preserve"> </v>
      </c>
      <c r="H9469" s="79"/>
      <c r="I9469" s="23" t="s">
        <v>2693</v>
      </c>
      <c r="J9469" s="24" t="s">
        <v>2364</v>
      </c>
    </row>
    <row r="9470" spans="2:10" ht="12.6" customHeight="1" x14ac:dyDescent="0.3">
      <c r="B9470" s="25" t="s">
        <v>2694</v>
      </c>
      <c r="C9470" s="80" t="str">
        <f>VLOOKUP($J9469,ASBVs!$A$2:$H$1041,8,FALSE)</f>
        <v>204319</v>
      </c>
      <c r="D9470" s="80"/>
      <c r="E9470" s="81"/>
      <c r="F9470" s="26" t="s">
        <v>2639</v>
      </c>
      <c r="G9470" s="82">
        <f>VLOOKUP($J9469,ASBVs!$A$2:$I$1041,9,FALSE)</f>
        <v>44721</v>
      </c>
      <c r="H9470" s="83"/>
      <c r="I9470" s="83"/>
      <c r="J9470" s="84"/>
    </row>
    <row r="9471" spans="2:10" ht="12.6" customHeight="1" x14ac:dyDescent="0.3">
      <c r="B9471" s="27" t="s">
        <v>0</v>
      </c>
      <c r="C9471" s="28" t="s">
        <v>1</v>
      </c>
      <c r="D9471" s="28" t="s">
        <v>2</v>
      </c>
      <c r="E9471" s="28" t="s">
        <v>3</v>
      </c>
      <c r="F9471" s="27" t="s">
        <v>4</v>
      </c>
      <c r="G9471" s="28" t="s">
        <v>1093</v>
      </c>
      <c r="H9471" s="28" t="s">
        <v>1092</v>
      </c>
      <c r="I9471" s="28" t="s">
        <v>5</v>
      </c>
      <c r="J9471" s="28" t="s">
        <v>2652</v>
      </c>
    </row>
    <row r="9472" spans="2:10" ht="12.6" customHeight="1" x14ac:dyDescent="0.3">
      <c r="B9472" s="29">
        <f>VLOOKUP($J9469,ASBVs!$A$2:$AP$1041,11,FALSE)</f>
        <v>0.87</v>
      </c>
      <c r="C9472" s="29">
        <f>VLOOKUP($J9469,ASBVs!$A$2:$AP$1041,13,FALSE)</f>
        <v>9.99</v>
      </c>
      <c r="D9472" s="29">
        <f>VLOOKUP($J9469,ASBVs!$A$2:$AP$1041,15,FALSE)</f>
        <v>17.47</v>
      </c>
      <c r="E9472" s="29">
        <f>VLOOKUP($J9469,ASBVs!$A$2:$AP$1041,17,FALSE)</f>
        <v>-0.01</v>
      </c>
      <c r="F9472" s="29">
        <f>VLOOKUP($J9469,ASBVs!$A$2:$AP$1041,19,FALSE)</f>
        <v>1.56</v>
      </c>
      <c r="G9472" s="39">
        <f>VLOOKUP($J9469,ASBVs!$A$2:$AP$1041,41,FALSE)</f>
        <v>0.26</v>
      </c>
      <c r="H9472" s="39">
        <f>VLOOKUP($J9469,ASBVs!$A$2:$AP$1041,39,FALSE)</f>
        <v>0.23</v>
      </c>
      <c r="I9472" s="29">
        <f>VLOOKUP($J9469,ASBVs!$A$2:$AP$1041,21,FALSE)</f>
        <v>0.49</v>
      </c>
      <c r="J9472" s="39">
        <f>VLOOKUP($J9469,ASBVs!$A$2:$AP$1041,31,FALSE)</f>
        <v>0.16</v>
      </c>
    </row>
    <row r="9473" spans="2:10" ht="12.6" customHeight="1" x14ac:dyDescent="0.3">
      <c r="B9473" s="29">
        <f>VLOOKUP($J9469,ASBVs!$A$2:$AP$1041,12,FALSE)</f>
        <v>68</v>
      </c>
      <c r="C9473" s="29">
        <f>VLOOKUP($J9469,ASBVs!$A$2:$AP$1041,14,FALSE)</f>
        <v>71</v>
      </c>
      <c r="D9473" s="29">
        <f>VLOOKUP($J9469,ASBVs!$A$2:$AP$1041,16,FALSE)</f>
        <v>60</v>
      </c>
      <c r="E9473" s="29">
        <f>VLOOKUP($J9469,ASBVs!$A$2:$AP$1041,18,FALSE)</f>
        <v>66</v>
      </c>
      <c r="F9473" s="29">
        <f>VLOOKUP($J9469,ASBVs!$A$2:$AP$1041,20,FALSE)</f>
        <v>66</v>
      </c>
      <c r="G9473" s="29">
        <f>VLOOKUP($J9469,ASBVs!$A$2:$AP$1041,42,FALSE)</f>
        <v>57</v>
      </c>
      <c r="H9473" s="29">
        <f>VLOOKUP($J9469,ASBVs!$A$2:$AP$1041,40,FALSE)</f>
        <v>47</v>
      </c>
      <c r="I9473" s="29">
        <f>VLOOKUP($J9469,ASBVs!$A$2:$AP$1041,22,FALSE)</f>
        <v>60</v>
      </c>
      <c r="J9473" s="29">
        <f>VLOOKUP($J9469,ASBVs!$A$2:$AP$1041,32,FALSE)</f>
        <v>55</v>
      </c>
    </row>
    <row r="9474" spans="2:10" ht="12.6" customHeight="1" x14ac:dyDescent="0.3">
      <c r="B9474" s="31" t="s">
        <v>1089</v>
      </c>
      <c r="C9474" s="27" t="s">
        <v>1090</v>
      </c>
      <c r="D9474" s="27" t="s">
        <v>1091</v>
      </c>
      <c r="E9474" s="27" t="s">
        <v>8</v>
      </c>
      <c r="F9474" s="27" t="s">
        <v>6</v>
      </c>
      <c r="G9474" s="27" t="s">
        <v>7</v>
      </c>
      <c r="H9474" s="27" t="s">
        <v>2638</v>
      </c>
      <c r="I9474" s="85" t="s">
        <v>2700</v>
      </c>
      <c r="J9474" s="86"/>
    </row>
    <row r="9475" spans="2:10" ht="12.6" customHeight="1" x14ac:dyDescent="0.3">
      <c r="B9475" s="30">
        <f>VLOOKUP($J9469,ASBVs!$A$2:$AP$1041,33,FALSE)</f>
        <v>0.03</v>
      </c>
      <c r="C9475" s="30">
        <f>VLOOKUP($J9469,ASBVs!$A$2:$AP$1041,35,FALSE)</f>
        <v>0.26</v>
      </c>
      <c r="D9475" s="30">
        <f>VLOOKUP($J9469,ASBVs!$A$2:$AP$1041,37,FALSE)</f>
        <v>1E-3</v>
      </c>
      <c r="E9475" s="32">
        <f>VLOOKUP($J9469,ASBVs!$A$2:$AP$1041,29,FALSE)</f>
        <v>4.67</v>
      </c>
      <c r="F9475" s="32">
        <f>VLOOKUP($J9469,ASBVs!$A$2:$AP$1041,23,FALSE)</f>
        <v>-0.33</v>
      </c>
      <c r="G9475" s="32">
        <f>VLOOKUP($J9469,ASBVs!$A$2:$AP$1041,25,FALSE)</f>
        <v>4.7300000000000004</v>
      </c>
      <c r="H9475" s="32">
        <f>VLOOKUP($J9469,ASBVs!$A$2:$AP$1041,27,FALSE)</f>
        <v>1.79</v>
      </c>
      <c r="I9475" s="86"/>
      <c r="J9475" s="86"/>
    </row>
    <row r="9476" spans="2:10" ht="12.6" customHeight="1" x14ac:dyDescent="0.3">
      <c r="B9476" s="33">
        <f>VLOOKUP($J9469,ASBVs!$A$2:$AP$1041,34,FALSE)</f>
        <v>41</v>
      </c>
      <c r="C9476" s="33">
        <f>VLOOKUP($J9469,ASBVs!$A$2:$AP$1041,36,FALSE)</f>
        <v>51</v>
      </c>
      <c r="D9476" s="33">
        <f>VLOOKUP($J9469,ASBVs!$A$2:$AP$1041,38,FALSE)</f>
        <v>34</v>
      </c>
      <c r="E9476" s="33">
        <f>VLOOKUP($J9469,ASBVs!$A$2:$AP$1041,30,FALSE)</f>
        <v>60</v>
      </c>
      <c r="F9476" s="33">
        <f>VLOOKUP($J9469,ASBVs!$A$2:$AP$1041,24,FALSE)</f>
        <v>50</v>
      </c>
      <c r="G9476" s="33">
        <f>VLOOKUP($J9469,ASBVs!$A$2:$AP$1041,26,FALSE)</f>
        <v>49</v>
      </c>
      <c r="H9476" s="33">
        <f>VLOOKUP($J9469,ASBVs!$A$2:$AP$1041,28,FALSE)</f>
        <v>53</v>
      </c>
      <c r="I9476" s="99">
        <f>VLOOKUP($J9469,ASBVs!$A$2:$AQ$1041,43,FALSE)</f>
        <v>10.48</v>
      </c>
      <c r="J9476" s="79"/>
    </row>
    <row r="9477" spans="2:10" ht="12.6" customHeight="1" x14ac:dyDescent="0.3">
      <c r="B9477" s="87" t="s">
        <v>2695</v>
      </c>
      <c r="C9477" s="88"/>
      <c r="D9477" s="89" t="s">
        <v>2699</v>
      </c>
      <c r="E9477" s="90"/>
      <c r="F9477" s="91" t="str">
        <f>VLOOKUP($J9469,ASBVs!$A$2:$F$1041,6,FALSE)</f>
        <v xml:space="preserve"> </v>
      </c>
      <c r="G9477" s="34" t="s">
        <v>2669</v>
      </c>
      <c r="H9477" s="35" t="str">
        <f>VLOOKUP($J9469,ASBVs!$A$2:$AU$1041,46,FALSE)</f>
        <v>1</v>
      </c>
      <c r="I9477" s="34" t="s">
        <v>2670</v>
      </c>
      <c r="J9477" s="35" t="str">
        <f>VLOOKUP($J9469,ASBVs!$A$2:$AU$1041,47,FALSE)</f>
        <v>1</v>
      </c>
    </row>
    <row r="9478" spans="2:10" ht="12.6" customHeight="1" x14ac:dyDescent="0.3">
      <c r="B9478" s="93">
        <f>VLOOKUP($J9469,ASBVs!$A$2:$AS$1041,45,FALSE)</f>
        <v>122.63</v>
      </c>
      <c r="C9478" s="94"/>
      <c r="D9478" s="93">
        <f>VLOOKUP($J9469,ASBVs!$A$2:$AS$1041,44,FALSE)</f>
        <v>155.26</v>
      </c>
      <c r="E9478" s="94"/>
      <c r="F9478" s="92"/>
      <c r="G9478" s="34" t="s">
        <v>2671</v>
      </c>
      <c r="H9478" s="35" t="str">
        <f>VLOOKUP($J9469,ASBVs!$A$2:$AW$1041,48,FALSE)</f>
        <v>2</v>
      </c>
      <c r="I9478" s="34" t="s">
        <v>2672</v>
      </c>
      <c r="J9478" s="35">
        <f>VLOOKUP($J9469,ASBVs!$A$2:$AW$1041,49,FALSE)</f>
        <v>3</v>
      </c>
    </row>
    <row r="9479" spans="2:10" ht="12.6" customHeight="1" x14ac:dyDescent="0.3">
      <c r="B9479" s="36" t="s">
        <v>2696</v>
      </c>
      <c r="C9479" s="95" t="str">
        <f>VLOOKUP($J9469,ASBVs!$A$2:$E$1041,5,FALSE)</f>
        <v xml:space="preserve">Pen of 4 - Growth </v>
      </c>
      <c r="D9479" s="96"/>
      <c r="E9479" s="97" t="s">
        <v>2697</v>
      </c>
      <c r="F9479" s="98"/>
      <c r="G9479" s="74"/>
      <c r="H9479" s="75"/>
      <c r="I9479" s="37" t="s">
        <v>2698</v>
      </c>
      <c r="J9479" s="38"/>
    </row>
    <row r="9481" spans="2:10" ht="12.6" customHeight="1" x14ac:dyDescent="0.3">
      <c r="B9481" s="76" t="s">
        <v>2692</v>
      </c>
      <c r="C9481" s="77"/>
      <c r="D9481" s="20" t="str">
        <f>VLOOKUP($J9481,ASBVs!$A$2:$B$1041,2,FALSE)</f>
        <v>224554</v>
      </c>
      <c r="E9481" s="21"/>
      <c r="F9481" s="22" t="str">
        <f>VLOOKUP($J9481,ASBVs!$A$2:$J$1041,10,FALSE)</f>
        <v>Twin</v>
      </c>
      <c r="G9481" s="78" t="str">
        <f>VLOOKUP($J9481,ASBVs!$A$2:$AX$1041,50,FALSE)</f>
        <v xml:space="preserve"> </v>
      </c>
      <c r="H9481" s="79"/>
      <c r="I9481" s="23" t="s">
        <v>2693</v>
      </c>
      <c r="J9481" s="24" t="s">
        <v>2365</v>
      </c>
    </row>
    <row r="9482" spans="2:10" ht="12.6" customHeight="1" x14ac:dyDescent="0.3">
      <c r="B9482" s="25" t="s">
        <v>2694</v>
      </c>
      <c r="C9482" s="80" t="str">
        <f>VLOOKUP($J9481,ASBVs!$A$2:$H$1041,8,FALSE)</f>
        <v>214314</v>
      </c>
      <c r="D9482" s="80"/>
      <c r="E9482" s="81"/>
      <c r="F9482" s="26" t="s">
        <v>2639</v>
      </c>
      <c r="G9482" s="82">
        <f>VLOOKUP($J9481,ASBVs!$A$2:$I$1041,9,FALSE)</f>
        <v>44710</v>
      </c>
      <c r="H9482" s="83"/>
      <c r="I9482" s="83"/>
      <c r="J9482" s="84"/>
    </row>
    <row r="9483" spans="2:10" ht="12.6" customHeight="1" x14ac:dyDescent="0.3">
      <c r="B9483" s="27" t="s">
        <v>0</v>
      </c>
      <c r="C9483" s="28" t="s">
        <v>1</v>
      </c>
      <c r="D9483" s="28" t="s">
        <v>2</v>
      </c>
      <c r="E9483" s="28" t="s">
        <v>3</v>
      </c>
      <c r="F9483" s="27" t="s">
        <v>4</v>
      </c>
      <c r="G9483" s="28" t="s">
        <v>1093</v>
      </c>
      <c r="H9483" s="28" t="s">
        <v>1092</v>
      </c>
      <c r="I9483" s="28" t="s">
        <v>5</v>
      </c>
      <c r="J9483" s="28" t="s">
        <v>2652</v>
      </c>
    </row>
    <row r="9484" spans="2:10" ht="12.6" customHeight="1" x14ac:dyDescent="0.3">
      <c r="B9484" s="29">
        <f>VLOOKUP($J9481,ASBVs!$A$2:$AP$1041,11,FALSE)</f>
        <v>0.67</v>
      </c>
      <c r="C9484" s="29">
        <f>VLOOKUP($J9481,ASBVs!$A$2:$AP$1041,13,FALSE)</f>
        <v>9.9700000000000006</v>
      </c>
      <c r="D9484" s="29">
        <f>VLOOKUP($J9481,ASBVs!$A$2:$AP$1041,15,FALSE)</f>
        <v>18.260000000000002</v>
      </c>
      <c r="E9484" s="29">
        <f>VLOOKUP($J9481,ASBVs!$A$2:$AP$1041,17,FALSE)</f>
        <v>0.77</v>
      </c>
      <c r="F9484" s="29">
        <f>VLOOKUP($J9481,ASBVs!$A$2:$AP$1041,19,FALSE)</f>
        <v>1.88</v>
      </c>
      <c r="G9484" s="39">
        <f>VLOOKUP($J9481,ASBVs!$A$2:$AP$1041,41,FALSE)</f>
        <v>0.31</v>
      </c>
      <c r="H9484" s="39">
        <f>VLOOKUP($J9481,ASBVs!$A$2:$AP$1041,39,FALSE)</f>
        <v>0.19</v>
      </c>
      <c r="I9484" s="29">
        <f>VLOOKUP($J9481,ASBVs!$A$2:$AP$1041,21,FALSE)</f>
        <v>0.61</v>
      </c>
      <c r="J9484" s="39">
        <f>VLOOKUP($J9481,ASBVs!$A$2:$AP$1041,31,FALSE)</f>
        <v>0.22</v>
      </c>
    </row>
    <row r="9485" spans="2:10" ht="12.6" customHeight="1" x14ac:dyDescent="0.3">
      <c r="B9485" s="29">
        <f>VLOOKUP($J9481,ASBVs!$A$2:$AP$1041,12,FALSE)</f>
        <v>64</v>
      </c>
      <c r="C9485" s="29">
        <f>VLOOKUP($J9481,ASBVs!$A$2:$AP$1041,14,FALSE)</f>
        <v>69</v>
      </c>
      <c r="D9485" s="29">
        <f>VLOOKUP($J9481,ASBVs!$A$2:$AP$1041,16,FALSE)</f>
        <v>57</v>
      </c>
      <c r="E9485" s="29">
        <f>VLOOKUP($J9481,ASBVs!$A$2:$AP$1041,18,FALSE)</f>
        <v>62</v>
      </c>
      <c r="F9485" s="29">
        <f>VLOOKUP($J9481,ASBVs!$A$2:$AP$1041,20,FALSE)</f>
        <v>63</v>
      </c>
      <c r="G9485" s="29">
        <f>VLOOKUP($J9481,ASBVs!$A$2:$AP$1041,42,FALSE)</f>
        <v>48</v>
      </c>
      <c r="H9485" s="29">
        <f>VLOOKUP($J9481,ASBVs!$A$2:$AP$1041,40,FALSE)</f>
        <v>42</v>
      </c>
      <c r="I9485" s="29">
        <f>VLOOKUP($J9481,ASBVs!$A$2:$AP$1041,22,FALSE)</f>
        <v>51</v>
      </c>
      <c r="J9485" s="29">
        <f>VLOOKUP($J9481,ASBVs!$A$2:$AP$1041,32,FALSE)</f>
        <v>46</v>
      </c>
    </row>
    <row r="9486" spans="2:10" ht="12.6" customHeight="1" x14ac:dyDescent="0.3">
      <c r="B9486" s="31" t="s">
        <v>1089</v>
      </c>
      <c r="C9486" s="27" t="s">
        <v>1090</v>
      </c>
      <c r="D9486" s="27" t="s">
        <v>1091</v>
      </c>
      <c r="E9486" s="27" t="s">
        <v>8</v>
      </c>
      <c r="F9486" s="27" t="s">
        <v>6</v>
      </c>
      <c r="G9486" s="27" t="s">
        <v>7</v>
      </c>
      <c r="H9486" s="27" t="s">
        <v>2638</v>
      </c>
      <c r="I9486" s="85" t="s">
        <v>2700</v>
      </c>
      <c r="J9486" s="86"/>
    </row>
    <row r="9487" spans="2:10" ht="12.6" customHeight="1" x14ac:dyDescent="0.3">
      <c r="B9487" s="30">
        <f>VLOOKUP($J9481,ASBVs!$A$2:$AP$1041,33,FALSE)</f>
        <v>0.04</v>
      </c>
      <c r="C9487" s="30">
        <f>VLOOKUP($J9481,ASBVs!$A$2:$AP$1041,35,FALSE)</f>
        <v>0.16</v>
      </c>
      <c r="D9487" s="30">
        <f>VLOOKUP($J9481,ASBVs!$A$2:$AP$1041,37,FALSE)</f>
        <v>0.01</v>
      </c>
      <c r="E9487" s="32">
        <f>VLOOKUP($J9481,ASBVs!$A$2:$AP$1041,29,FALSE)</f>
        <v>4.09</v>
      </c>
      <c r="F9487" s="32">
        <f>VLOOKUP($J9481,ASBVs!$A$2:$AP$1041,23,FALSE)</f>
        <v>-0.4</v>
      </c>
      <c r="G9487" s="32">
        <f>VLOOKUP($J9481,ASBVs!$A$2:$AP$1041,25,FALSE)</f>
        <v>4.6399999999999997</v>
      </c>
      <c r="H9487" s="32">
        <f>VLOOKUP($J9481,ASBVs!$A$2:$AP$1041,27,FALSE)</f>
        <v>2.44</v>
      </c>
      <c r="I9487" s="86"/>
      <c r="J9487" s="86"/>
    </row>
    <row r="9488" spans="2:10" ht="12.6" customHeight="1" x14ac:dyDescent="0.3">
      <c r="B9488" s="33">
        <f>VLOOKUP($J9481,ASBVs!$A$2:$AP$1041,34,FALSE)</f>
        <v>36</v>
      </c>
      <c r="C9488" s="33">
        <f>VLOOKUP($J9481,ASBVs!$A$2:$AP$1041,36,FALSE)</f>
        <v>45</v>
      </c>
      <c r="D9488" s="33">
        <f>VLOOKUP($J9481,ASBVs!$A$2:$AP$1041,38,FALSE)</f>
        <v>31</v>
      </c>
      <c r="E9488" s="33">
        <f>VLOOKUP($J9481,ASBVs!$A$2:$AP$1041,30,FALSE)</f>
        <v>58</v>
      </c>
      <c r="F9488" s="33">
        <f>VLOOKUP($J9481,ASBVs!$A$2:$AP$1041,24,FALSE)</f>
        <v>44</v>
      </c>
      <c r="G9488" s="33">
        <f>VLOOKUP($J9481,ASBVs!$A$2:$AP$1041,26,FALSE)</f>
        <v>44</v>
      </c>
      <c r="H9488" s="33">
        <f>VLOOKUP($J9481,ASBVs!$A$2:$AP$1041,28,FALSE)</f>
        <v>47</v>
      </c>
      <c r="I9488" s="99">
        <f>VLOOKUP($J9481,ASBVs!$A$2:$AQ$1041,43,FALSE)</f>
        <v>10.58</v>
      </c>
      <c r="J9488" s="79"/>
    </row>
    <row r="9489" spans="2:10" ht="12.6" customHeight="1" x14ac:dyDescent="0.3">
      <c r="B9489" s="87" t="s">
        <v>2695</v>
      </c>
      <c r="C9489" s="88"/>
      <c r="D9489" s="89" t="s">
        <v>2699</v>
      </c>
      <c r="E9489" s="90"/>
      <c r="F9489" s="91" t="str">
        <f>VLOOKUP($J9481,ASBVs!$A$2:$F$1041,6,FALSE)</f>
        <v xml:space="preserve"> </v>
      </c>
      <c r="G9489" s="34" t="s">
        <v>2669</v>
      </c>
      <c r="H9489" s="35" t="str">
        <f>VLOOKUP($J9481,ASBVs!$A$2:$AU$1041,46,FALSE)</f>
        <v>2</v>
      </c>
      <c r="I9489" s="34" t="s">
        <v>2670</v>
      </c>
      <c r="J9489" s="35" t="str">
        <f>VLOOKUP($J9481,ASBVs!$A$2:$AU$1041,47,FALSE)</f>
        <v>2</v>
      </c>
    </row>
    <row r="9490" spans="2:10" ht="12.6" customHeight="1" x14ac:dyDescent="0.3">
      <c r="B9490" s="93">
        <f>VLOOKUP($J9481,ASBVs!$A$2:$AS$1041,45,FALSE)</f>
        <v>119.89</v>
      </c>
      <c r="C9490" s="94"/>
      <c r="D9490" s="93">
        <f>VLOOKUP($J9481,ASBVs!$A$2:$AS$1041,44,FALSE)</f>
        <v>159.66</v>
      </c>
      <c r="E9490" s="94"/>
      <c r="F9490" s="92"/>
      <c r="G9490" s="34" t="s">
        <v>2671</v>
      </c>
      <c r="H9490" s="35" t="str">
        <f>VLOOKUP($J9481,ASBVs!$A$2:$AW$1041,48,FALSE)</f>
        <v>1</v>
      </c>
      <c r="I9490" s="34" t="s">
        <v>2672</v>
      </c>
      <c r="J9490" s="35">
        <f>VLOOKUP($J9481,ASBVs!$A$2:$AW$1041,49,FALSE)</f>
        <v>3</v>
      </c>
    </row>
    <row r="9491" spans="2:10" ht="12.6" customHeight="1" x14ac:dyDescent="0.3">
      <c r="B9491" s="36" t="s">
        <v>2696</v>
      </c>
      <c r="C9491" s="95" t="str">
        <f>VLOOKUP($J9481,ASBVs!$A$2:$E$1041,5,FALSE)</f>
        <v xml:space="preserve">Pen of 4 - Growth </v>
      </c>
      <c r="D9491" s="96"/>
      <c r="E9491" s="97" t="s">
        <v>2697</v>
      </c>
      <c r="F9491" s="98"/>
      <c r="G9491" s="74"/>
      <c r="H9491" s="75"/>
      <c r="I9491" s="37" t="s">
        <v>2698</v>
      </c>
      <c r="J9491" s="38"/>
    </row>
    <row r="9493" spans="2:10" ht="12.6" customHeight="1" x14ac:dyDescent="0.3">
      <c r="B9493" s="76" t="s">
        <v>2692</v>
      </c>
      <c r="C9493" s="77"/>
      <c r="D9493" s="20" t="str">
        <f>VLOOKUP($J9493,ASBVs!$A$2:$B$1041,2,FALSE)</f>
        <v>224555</v>
      </c>
      <c r="E9493" s="21"/>
      <c r="F9493" s="22" t="str">
        <f>VLOOKUP($J9493,ASBVs!$A$2:$J$1041,10,FALSE)</f>
        <v>Twin</v>
      </c>
      <c r="G9493" s="78" t="str">
        <f>VLOOKUP($J9493,ASBVs!$A$2:$AX$1041,50,FALSE)</f>
        <v xml:space="preserve"> </v>
      </c>
      <c r="H9493" s="79"/>
      <c r="I9493" s="23" t="s">
        <v>2693</v>
      </c>
      <c r="J9493" s="24" t="s">
        <v>2366</v>
      </c>
    </row>
    <row r="9494" spans="2:10" ht="12.6" customHeight="1" x14ac:dyDescent="0.3">
      <c r="B9494" s="25" t="s">
        <v>2694</v>
      </c>
      <c r="C9494" s="80" t="str">
        <f>VLOOKUP($J9493,ASBVs!$A$2:$H$1041,8,FALSE)</f>
        <v>214314</v>
      </c>
      <c r="D9494" s="80"/>
      <c r="E9494" s="81"/>
      <c r="F9494" s="26" t="s">
        <v>2639</v>
      </c>
      <c r="G9494" s="82">
        <f>VLOOKUP($J9493,ASBVs!$A$2:$I$1041,9,FALSE)</f>
        <v>44710</v>
      </c>
      <c r="H9494" s="83"/>
      <c r="I9494" s="83"/>
      <c r="J9494" s="84"/>
    </row>
    <row r="9495" spans="2:10" ht="12.6" customHeight="1" x14ac:dyDescent="0.3">
      <c r="B9495" s="27" t="s">
        <v>0</v>
      </c>
      <c r="C9495" s="28" t="s">
        <v>1</v>
      </c>
      <c r="D9495" s="28" t="s">
        <v>2</v>
      </c>
      <c r="E9495" s="28" t="s">
        <v>3</v>
      </c>
      <c r="F9495" s="27" t="s">
        <v>4</v>
      </c>
      <c r="G9495" s="28" t="s">
        <v>1093</v>
      </c>
      <c r="H9495" s="28" t="s">
        <v>1092</v>
      </c>
      <c r="I9495" s="28" t="s">
        <v>5</v>
      </c>
      <c r="J9495" s="28" t="s">
        <v>2652</v>
      </c>
    </row>
    <row r="9496" spans="2:10" ht="12.6" customHeight="1" x14ac:dyDescent="0.3">
      <c r="B9496" s="29">
        <f>VLOOKUP($J9493,ASBVs!$A$2:$AP$1041,11,FALSE)</f>
        <v>0.61</v>
      </c>
      <c r="C9496" s="29">
        <f>VLOOKUP($J9493,ASBVs!$A$2:$AP$1041,13,FALSE)</f>
        <v>9.9600000000000009</v>
      </c>
      <c r="D9496" s="29">
        <f>VLOOKUP($J9493,ASBVs!$A$2:$AP$1041,15,FALSE)</f>
        <v>18.260000000000002</v>
      </c>
      <c r="E9496" s="29">
        <f>VLOOKUP($J9493,ASBVs!$A$2:$AP$1041,17,FALSE)</f>
        <v>0.53</v>
      </c>
      <c r="F9496" s="29">
        <f>VLOOKUP($J9493,ASBVs!$A$2:$AP$1041,19,FALSE)</f>
        <v>1.83</v>
      </c>
      <c r="G9496" s="39">
        <f>VLOOKUP($J9493,ASBVs!$A$2:$AP$1041,41,FALSE)</f>
        <v>0.31</v>
      </c>
      <c r="H9496" s="39">
        <f>VLOOKUP($J9493,ASBVs!$A$2:$AP$1041,39,FALSE)</f>
        <v>0.19</v>
      </c>
      <c r="I9496" s="29">
        <f>VLOOKUP($J9493,ASBVs!$A$2:$AP$1041,21,FALSE)</f>
        <v>0.62</v>
      </c>
      <c r="J9496" s="39">
        <f>VLOOKUP($J9493,ASBVs!$A$2:$AP$1041,31,FALSE)</f>
        <v>0.22</v>
      </c>
    </row>
    <row r="9497" spans="2:10" ht="12.6" customHeight="1" x14ac:dyDescent="0.3">
      <c r="B9497" s="29">
        <f>VLOOKUP($J9493,ASBVs!$A$2:$AP$1041,12,FALSE)</f>
        <v>64</v>
      </c>
      <c r="C9497" s="29">
        <f>VLOOKUP($J9493,ASBVs!$A$2:$AP$1041,14,FALSE)</f>
        <v>69</v>
      </c>
      <c r="D9497" s="29">
        <f>VLOOKUP($J9493,ASBVs!$A$2:$AP$1041,16,FALSE)</f>
        <v>57</v>
      </c>
      <c r="E9497" s="29">
        <f>VLOOKUP($J9493,ASBVs!$A$2:$AP$1041,18,FALSE)</f>
        <v>62</v>
      </c>
      <c r="F9497" s="29">
        <f>VLOOKUP($J9493,ASBVs!$A$2:$AP$1041,20,FALSE)</f>
        <v>63</v>
      </c>
      <c r="G9497" s="29">
        <f>VLOOKUP($J9493,ASBVs!$A$2:$AP$1041,42,FALSE)</f>
        <v>48</v>
      </c>
      <c r="H9497" s="29">
        <f>VLOOKUP($J9493,ASBVs!$A$2:$AP$1041,40,FALSE)</f>
        <v>42</v>
      </c>
      <c r="I9497" s="29">
        <f>VLOOKUP($J9493,ASBVs!$A$2:$AP$1041,22,FALSE)</f>
        <v>51</v>
      </c>
      <c r="J9497" s="29">
        <f>VLOOKUP($J9493,ASBVs!$A$2:$AP$1041,32,FALSE)</f>
        <v>46</v>
      </c>
    </row>
    <row r="9498" spans="2:10" ht="12.6" customHeight="1" x14ac:dyDescent="0.3">
      <c r="B9498" s="31" t="s">
        <v>1089</v>
      </c>
      <c r="C9498" s="27" t="s">
        <v>1090</v>
      </c>
      <c r="D9498" s="27" t="s">
        <v>1091</v>
      </c>
      <c r="E9498" s="27" t="s">
        <v>8</v>
      </c>
      <c r="F9498" s="27" t="s">
        <v>6</v>
      </c>
      <c r="G9498" s="27" t="s">
        <v>7</v>
      </c>
      <c r="H9498" s="27" t="s">
        <v>2638</v>
      </c>
      <c r="I9498" s="85" t="s">
        <v>2700</v>
      </c>
      <c r="J9498" s="86"/>
    </row>
    <row r="9499" spans="2:10" ht="12.6" customHeight="1" x14ac:dyDescent="0.3">
      <c r="B9499" s="30">
        <f>VLOOKUP($J9493,ASBVs!$A$2:$AP$1041,33,FALSE)</f>
        <v>0.04</v>
      </c>
      <c r="C9499" s="30">
        <f>VLOOKUP($J9493,ASBVs!$A$2:$AP$1041,35,FALSE)</f>
        <v>0.16</v>
      </c>
      <c r="D9499" s="30">
        <f>VLOOKUP($J9493,ASBVs!$A$2:$AP$1041,37,FALSE)</f>
        <v>0.01</v>
      </c>
      <c r="E9499" s="32">
        <f>VLOOKUP($J9493,ASBVs!$A$2:$AP$1041,29,FALSE)</f>
        <v>4.37</v>
      </c>
      <c r="F9499" s="32">
        <f>VLOOKUP($J9493,ASBVs!$A$2:$AP$1041,23,FALSE)</f>
        <v>-0.46</v>
      </c>
      <c r="G9499" s="32">
        <f>VLOOKUP($J9493,ASBVs!$A$2:$AP$1041,25,FALSE)</f>
        <v>4.95</v>
      </c>
      <c r="H9499" s="32">
        <f>VLOOKUP($J9493,ASBVs!$A$2:$AP$1041,27,FALSE)</f>
        <v>2.39</v>
      </c>
      <c r="I9499" s="86"/>
      <c r="J9499" s="86"/>
    </row>
    <row r="9500" spans="2:10" ht="12.6" customHeight="1" x14ac:dyDescent="0.3">
      <c r="B9500" s="33">
        <f>VLOOKUP($J9493,ASBVs!$A$2:$AP$1041,34,FALSE)</f>
        <v>36</v>
      </c>
      <c r="C9500" s="33">
        <f>VLOOKUP($J9493,ASBVs!$A$2:$AP$1041,36,FALSE)</f>
        <v>45</v>
      </c>
      <c r="D9500" s="33">
        <f>VLOOKUP($J9493,ASBVs!$A$2:$AP$1041,38,FALSE)</f>
        <v>31</v>
      </c>
      <c r="E9500" s="33">
        <f>VLOOKUP($J9493,ASBVs!$A$2:$AP$1041,30,FALSE)</f>
        <v>58</v>
      </c>
      <c r="F9500" s="33">
        <f>VLOOKUP($J9493,ASBVs!$A$2:$AP$1041,24,FALSE)</f>
        <v>44</v>
      </c>
      <c r="G9500" s="33">
        <f>VLOOKUP($J9493,ASBVs!$A$2:$AP$1041,26,FALSE)</f>
        <v>44</v>
      </c>
      <c r="H9500" s="33">
        <f>VLOOKUP($J9493,ASBVs!$A$2:$AP$1041,28,FALSE)</f>
        <v>47</v>
      </c>
      <c r="I9500" s="99">
        <f>VLOOKUP($J9493,ASBVs!$A$2:$AQ$1041,43,FALSE)</f>
        <v>10.58</v>
      </c>
      <c r="J9500" s="79"/>
    </row>
    <row r="9501" spans="2:10" ht="12.6" customHeight="1" x14ac:dyDescent="0.3">
      <c r="B9501" s="87" t="s">
        <v>2695</v>
      </c>
      <c r="C9501" s="88"/>
      <c r="D9501" s="89" t="s">
        <v>2699</v>
      </c>
      <c r="E9501" s="90"/>
      <c r="F9501" s="91" t="str">
        <f>VLOOKUP($J9493,ASBVs!$A$2:$F$1041,6,FALSE)</f>
        <v xml:space="preserve"> </v>
      </c>
      <c r="G9501" s="34" t="s">
        <v>2669</v>
      </c>
      <c r="H9501" s="35" t="str">
        <f>VLOOKUP($J9493,ASBVs!$A$2:$AU$1041,46,FALSE)</f>
        <v>3</v>
      </c>
      <c r="I9501" s="34" t="s">
        <v>2670</v>
      </c>
      <c r="J9501" s="35" t="str">
        <f>VLOOKUP($J9493,ASBVs!$A$2:$AU$1041,47,FALSE)</f>
        <v>1</v>
      </c>
    </row>
    <row r="9502" spans="2:10" ht="12.6" customHeight="1" x14ac:dyDescent="0.3">
      <c r="B9502" s="93">
        <f>VLOOKUP($J9493,ASBVs!$A$2:$AS$1041,45,FALSE)</f>
        <v>119.54</v>
      </c>
      <c r="C9502" s="94"/>
      <c r="D9502" s="93">
        <f>VLOOKUP($J9493,ASBVs!$A$2:$AS$1041,44,FALSE)</f>
        <v>159.13999999999999</v>
      </c>
      <c r="E9502" s="94"/>
      <c r="F9502" s="92"/>
      <c r="G9502" s="34" t="s">
        <v>2671</v>
      </c>
      <c r="H9502" s="35" t="str">
        <f>VLOOKUP($J9493,ASBVs!$A$2:$AW$1041,48,FALSE)</f>
        <v>2</v>
      </c>
      <c r="I9502" s="34" t="s">
        <v>2672</v>
      </c>
      <c r="J9502" s="35">
        <f>VLOOKUP($J9493,ASBVs!$A$2:$AW$1041,49,FALSE)</f>
        <v>3</v>
      </c>
    </row>
    <row r="9503" spans="2:10" ht="12.6" customHeight="1" x14ac:dyDescent="0.3">
      <c r="B9503" s="36" t="s">
        <v>2696</v>
      </c>
      <c r="C9503" s="95" t="str">
        <f>VLOOKUP($J9493,ASBVs!$A$2:$E$1041,5,FALSE)</f>
        <v xml:space="preserve">Pen of 4 - Growth </v>
      </c>
      <c r="D9503" s="96"/>
      <c r="E9503" s="97" t="s">
        <v>2697</v>
      </c>
      <c r="F9503" s="98"/>
      <c r="G9503" s="74"/>
      <c r="H9503" s="75"/>
      <c r="I9503" s="37" t="s">
        <v>2698</v>
      </c>
      <c r="J9503" s="38"/>
    </row>
    <row r="9505" spans="2:10" ht="12.6" customHeight="1" x14ac:dyDescent="0.3">
      <c r="B9505" s="76" t="s">
        <v>2692</v>
      </c>
      <c r="C9505" s="77"/>
      <c r="D9505" s="20" t="str">
        <f>VLOOKUP($J9505,ASBVs!$A$2:$B$1041,2,FALSE)</f>
        <v>224620</v>
      </c>
      <c r="E9505" s="21"/>
      <c r="F9505" s="22" t="str">
        <f>VLOOKUP($J9505,ASBVs!$A$2:$J$1041,10,FALSE)</f>
        <v>Single</v>
      </c>
      <c r="G9505" s="78" t="str">
        <f>VLOOKUP($J9505,ASBVs!$A$2:$AX$1041,50,FALSE)</f>
        <v xml:space="preserve"> </v>
      </c>
      <c r="H9505" s="79"/>
      <c r="I9505" s="23" t="s">
        <v>2693</v>
      </c>
      <c r="J9505" s="24" t="s">
        <v>2367</v>
      </c>
    </row>
    <row r="9506" spans="2:10" ht="12.6" customHeight="1" x14ac:dyDescent="0.3">
      <c r="B9506" s="25" t="s">
        <v>2694</v>
      </c>
      <c r="C9506" s="80" t="str">
        <f>VLOOKUP($J9505,ASBVs!$A$2:$H$1041,8,FALSE)</f>
        <v>206570</v>
      </c>
      <c r="D9506" s="80"/>
      <c r="E9506" s="81"/>
      <c r="F9506" s="26" t="s">
        <v>2639</v>
      </c>
      <c r="G9506" s="82">
        <f>VLOOKUP($J9505,ASBVs!$A$2:$I$1041,9,FALSE)</f>
        <v>44709</v>
      </c>
      <c r="H9506" s="83"/>
      <c r="I9506" s="83"/>
      <c r="J9506" s="84"/>
    </row>
    <row r="9507" spans="2:10" ht="12.6" customHeight="1" x14ac:dyDescent="0.3">
      <c r="B9507" s="27" t="s">
        <v>0</v>
      </c>
      <c r="C9507" s="28" t="s">
        <v>1</v>
      </c>
      <c r="D9507" s="28" t="s">
        <v>2</v>
      </c>
      <c r="E9507" s="28" t="s">
        <v>3</v>
      </c>
      <c r="F9507" s="27" t="s">
        <v>4</v>
      </c>
      <c r="G9507" s="28" t="s">
        <v>1093</v>
      </c>
      <c r="H9507" s="28" t="s">
        <v>1092</v>
      </c>
      <c r="I9507" s="28" t="s">
        <v>5</v>
      </c>
      <c r="J9507" s="28" t="s">
        <v>2652</v>
      </c>
    </row>
    <row r="9508" spans="2:10" ht="12.6" customHeight="1" x14ac:dyDescent="0.3">
      <c r="B9508" s="29">
        <f>VLOOKUP($J9505,ASBVs!$A$2:$AP$1041,11,FALSE)</f>
        <v>0.66</v>
      </c>
      <c r="C9508" s="29">
        <f>VLOOKUP($J9505,ASBVs!$A$2:$AP$1041,13,FALSE)</f>
        <v>9.52</v>
      </c>
      <c r="D9508" s="29">
        <f>VLOOKUP($J9505,ASBVs!$A$2:$AP$1041,15,FALSE)</f>
        <v>13.79</v>
      </c>
      <c r="E9508" s="29">
        <f>VLOOKUP($J9505,ASBVs!$A$2:$AP$1041,17,FALSE)</f>
        <v>-0.79</v>
      </c>
      <c r="F9508" s="29">
        <f>VLOOKUP($J9505,ASBVs!$A$2:$AP$1041,19,FALSE)</f>
        <v>0.94</v>
      </c>
      <c r="G9508" s="39">
        <f>VLOOKUP($J9505,ASBVs!$A$2:$AP$1041,41,FALSE)</f>
        <v>0.35</v>
      </c>
      <c r="H9508" s="39">
        <f>VLOOKUP($J9505,ASBVs!$A$2:$AP$1041,39,FALSE)</f>
        <v>0.19</v>
      </c>
      <c r="I9508" s="29">
        <f>VLOOKUP($J9505,ASBVs!$A$2:$AP$1041,21,FALSE)</f>
        <v>1.67</v>
      </c>
      <c r="J9508" s="39">
        <f>VLOOKUP($J9505,ASBVs!$A$2:$AP$1041,31,FALSE)</f>
        <v>0.24</v>
      </c>
    </row>
    <row r="9509" spans="2:10" ht="12.6" customHeight="1" x14ac:dyDescent="0.3">
      <c r="B9509" s="29">
        <f>VLOOKUP($J9505,ASBVs!$A$2:$AP$1041,12,FALSE)</f>
        <v>68</v>
      </c>
      <c r="C9509" s="29">
        <f>VLOOKUP($J9505,ASBVs!$A$2:$AP$1041,14,FALSE)</f>
        <v>71</v>
      </c>
      <c r="D9509" s="29">
        <f>VLOOKUP($J9505,ASBVs!$A$2:$AP$1041,16,FALSE)</f>
        <v>63</v>
      </c>
      <c r="E9509" s="29">
        <f>VLOOKUP($J9505,ASBVs!$A$2:$AP$1041,18,FALSE)</f>
        <v>67</v>
      </c>
      <c r="F9509" s="29">
        <f>VLOOKUP($J9505,ASBVs!$A$2:$AP$1041,20,FALSE)</f>
        <v>67</v>
      </c>
      <c r="G9509" s="29">
        <f>VLOOKUP($J9505,ASBVs!$A$2:$AP$1041,42,FALSE)</f>
        <v>60</v>
      </c>
      <c r="H9509" s="29">
        <f>VLOOKUP($J9505,ASBVs!$A$2:$AP$1041,40,FALSE)</f>
        <v>51</v>
      </c>
      <c r="I9509" s="29">
        <f>VLOOKUP($J9505,ASBVs!$A$2:$AP$1041,22,FALSE)</f>
        <v>62</v>
      </c>
      <c r="J9509" s="29">
        <f>VLOOKUP($J9505,ASBVs!$A$2:$AP$1041,32,FALSE)</f>
        <v>58</v>
      </c>
    </row>
    <row r="9510" spans="2:10" ht="12.6" customHeight="1" x14ac:dyDescent="0.3">
      <c r="B9510" s="31" t="s">
        <v>1089</v>
      </c>
      <c r="C9510" s="27" t="s">
        <v>1090</v>
      </c>
      <c r="D9510" s="27" t="s">
        <v>1091</v>
      </c>
      <c r="E9510" s="27" t="s">
        <v>8</v>
      </c>
      <c r="F9510" s="27" t="s">
        <v>6</v>
      </c>
      <c r="G9510" s="27" t="s">
        <v>7</v>
      </c>
      <c r="H9510" s="27" t="s">
        <v>2638</v>
      </c>
      <c r="I9510" s="85" t="s">
        <v>2700</v>
      </c>
      <c r="J9510" s="86"/>
    </row>
    <row r="9511" spans="2:10" ht="12.6" customHeight="1" x14ac:dyDescent="0.3">
      <c r="B9511" s="30">
        <f>VLOOKUP($J9505,ASBVs!$A$2:$AP$1041,33,FALSE)</f>
        <v>0.03</v>
      </c>
      <c r="C9511" s="30">
        <f>VLOOKUP($J9505,ASBVs!$A$2:$AP$1041,35,FALSE)</f>
        <v>0.16</v>
      </c>
      <c r="D9511" s="30">
        <f>VLOOKUP($J9505,ASBVs!$A$2:$AP$1041,37,FALSE)</f>
        <v>0.01</v>
      </c>
      <c r="E9511" s="32">
        <f>VLOOKUP($J9505,ASBVs!$A$2:$AP$1041,29,FALSE)</f>
        <v>5.73</v>
      </c>
      <c r="F9511" s="32">
        <f>VLOOKUP($J9505,ASBVs!$A$2:$AP$1041,23,FALSE)</f>
        <v>-0.64</v>
      </c>
      <c r="G9511" s="32">
        <f>VLOOKUP($J9505,ASBVs!$A$2:$AP$1041,25,FALSE)</f>
        <v>5.55</v>
      </c>
      <c r="H9511" s="32">
        <f>VLOOKUP($J9505,ASBVs!$A$2:$AP$1041,27,FALSE)</f>
        <v>1.2</v>
      </c>
      <c r="I9511" s="86"/>
      <c r="J9511" s="86"/>
    </row>
    <row r="9512" spans="2:10" ht="12.6" customHeight="1" x14ac:dyDescent="0.3">
      <c r="B9512" s="33">
        <f>VLOOKUP($J9505,ASBVs!$A$2:$AP$1041,34,FALSE)</f>
        <v>45</v>
      </c>
      <c r="C9512" s="33">
        <f>VLOOKUP($J9505,ASBVs!$A$2:$AP$1041,36,FALSE)</f>
        <v>54</v>
      </c>
      <c r="D9512" s="33">
        <f>VLOOKUP($J9505,ASBVs!$A$2:$AP$1041,38,FALSE)</f>
        <v>38</v>
      </c>
      <c r="E9512" s="33">
        <f>VLOOKUP($J9505,ASBVs!$A$2:$AP$1041,30,FALSE)</f>
        <v>61</v>
      </c>
      <c r="F9512" s="33">
        <f>VLOOKUP($J9505,ASBVs!$A$2:$AP$1041,24,FALSE)</f>
        <v>50</v>
      </c>
      <c r="G9512" s="33">
        <f>VLOOKUP($J9505,ASBVs!$A$2:$AP$1041,26,FALSE)</f>
        <v>50</v>
      </c>
      <c r="H9512" s="33">
        <f>VLOOKUP($J9505,ASBVs!$A$2:$AP$1041,28,FALSE)</f>
        <v>54</v>
      </c>
      <c r="I9512" s="99">
        <f>VLOOKUP($J9505,ASBVs!$A$2:$AQ$1041,43,FALSE)</f>
        <v>11.19</v>
      </c>
      <c r="J9512" s="79"/>
    </row>
    <row r="9513" spans="2:10" ht="12.6" customHeight="1" x14ac:dyDescent="0.3">
      <c r="B9513" s="87" t="s">
        <v>2695</v>
      </c>
      <c r="C9513" s="88"/>
      <c r="D9513" s="89" t="s">
        <v>2699</v>
      </c>
      <c r="E9513" s="90"/>
      <c r="F9513" s="91" t="str">
        <f>VLOOKUP($J9505,ASBVs!$A$2:$F$1041,6,FALSE)</f>
        <v xml:space="preserve"> </v>
      </c>
      <c r="G9513" s="34" t="s">
        <v>2669</v>
      </c>
      <c r="H9513" s="35" t="str">
        <f>VLOOKUP($J9505,ASBVs!$A$2:$AU$1041,46,FALSE)</f>
        <v>2</v>
      </c>
      <c r="I9513" s="34" t="s">
        <v>2670</v>
      </c>
      <c r="J9513" s="35" t="str">
        <f>VLOOKUP($J9505,ASBVs!$A$2:$AU$1041,47,FALSE)</f>
        <v>3</v>
      </c>
    </row>
    <row r="9514" spans="2:10" ht="12.6" customHeight="1" x14ac:dyDescent="0.3">
      <c r="B9514" s="93">
        <f>VLOOKUP($J9505,ASBVs!$A$2:$AS$1041,45,FALSE)</f>
        <v>123.9</v>
      </c>
      <c r="C9514" s="94"/>
      <c r="D9514" s="93">
        <f>VLOOKUP($J9505,ASBVs!$A$2:$AS$1041,44,FALSE)</f>
        <v>157.32</v>
      </c>
      <c r="E9514" s="94"/>
      <c r="F9514" s="92"/>
      <c r="G9514" s="34" t="s">
        <v>2671</v>
      </c>
      <c r="H9514" s="35" t="str">
        <f>VLOOKUP($J9505,ASBVs!$A$2:$AW$1041,48,FALSE)</f>
        <v>1</v>
      </c>
      <c r="I9514" s="34" t="s">
        <v>2672</v>
      </c>
      <c r="J9514" s="35">
        <f>VLOOKUP($J9505,ASBVs!$A$2:$AW$1041,49,FALSE)</f>
        <v>4</v>
      </c>
    </row>
    <row r="9515" spans="2:10" ht="12.6" customHeight="1" x14ac:dyDescent="0.3">
      <c r="B9515" s="36" t="s">
        <v>2696</v>
      </c>
      <c r="C9515" s="95" t="str">
        <f>VLOOKUP($J9505,ASBVs!$A$2:$E$1041,5,FALSE)</f>
        <v xml:space="preserve">Pen of 4 - Growth </v>
      </c>
      <c r="D9515" s="96"/>
      <c r="E9515" s="97" t="s">
        <v>2697</v>
      </c>
      <c r="F9515" s="98"/>
      <c r="G9515" s="74"/>
      <c r="H9515" s="75"/>
      <c r="I9515" s="37" t="s">
        <v>2698</v>
      </c>
      <c r="J9515" s="38"/>
    </row>
    <row r="9517" spans="2:10" ht="12.6" customHeight="1" x14ac:dyDescent="0.3">
      <c r="B9517" s="76" t="s">
        <v>2692</v>
      </c>
      <c r="C9517" s="77"/>
      <c r="D9517" s="20" t="str">
        <f>VLOOKUP($J9517,ASBVs!$A$2:$B$1041,2,FALSE)</f>
        <v>223830</v>
      </c>
      <c r="E9517" s="21"/>
      <c r="F9517" s="22" t="str">
        <f>VLOOKUP($J9517,ASBVs!$A$2:$J$1041,10,FALSE)</f>
        <v>Twin</v>
      </c>
      <c r="G9517" s="78" t="str">
        <f>VLOOKUP($J9517,ASBVs!$A$2:$AX$1041,50,FALSE)</f>
        <v xml:space="preserve"> </v>
      </c>
      <c r="H9517" s="79"/>
      <c r="I9517" s="23" t="s">
        <v>2693</v>
      </c>
      <c r="J9517" s="24" t="s">
        <v>2368</v>
      </c>
    </row>
    <row r="9518" spans="2:10" ht="12.6" customHeight="1" x14ac:dyDescent="0.3">
      <c r="B9518" s="25" t="s">
        <v>2694</v>
      </c>
      <c r="C9518" s="80" t="str">
        <f>VLOOKUP($J9517,ASBVs!$A$2:$H$1041,8,FALSE)</f>
        <v>206625</v>
      </c>
      <c r="D9518" s="80"/>
      <c r="E9518" s="81"/>
      <c r="F9518" s="26" t="s">
        <v>2639</v>
      </c>
      <c r="G9518" s="82">
        <f>VLOOKUP($J9517,ASBVs!$A$2:$I$1041,9,FALSE)</f>
        <v>44703</v>
      </c>
      <c r="H9518" s="83"/>
      <c r="I9518" s="83"/>
      <c r="J9518" s="84"/>
    </row>
    <row r="9519" spans="2:10" ht="12.6" customHeight="1" x14ac:dyDescent="0.3">
      <c r="B9519" s="27" t="s">
        <v>0</v>
      </c>
      <c r="C9519" s="28" t="s">
        <v>1</v>
      </c>
      <c r="D9519" s="28" t="s">
        <v>2</v>
      </c>
      <c r="E9519" s="28" t="s">
        <v>3</v>
      </c>
      <c r="F9519" s="27" t="s">
        <v>4</v>
      </c>
      <c r="G9519" s="28" t="s">
        <v>1093</v>
      </c>
      <c r="H9519" s="28" t="s">
        <v>1092</v>
      </c>
      <c r="I9519" s="28" t="s">
        <v>5</v>
      </c>
      <c r="J9519" s="28" t="s">
        <v>2652</v>
      </c>
    </row>
    <row r="9520" spans="2:10" ht="12.6" customHeight="1" x14ac:dyDescent="0.3">
      <c r="B9520" s="29">
        <f>VLOOKUP($J9517,ASBVs!$A$2:$AP$1041,11,FALSE)</f>
        <v>0.42</v>
      </c>
      <c r="C9520" s="29">
        <f>VLOOKUP($J9517,ASBVs!$A$2:$AP$1041,13,FALSE)</f>
        <v>10.47</v>
      </c>
      <c r="D9520" s="29">
        <f>VLOOKUP($J9517,ASBVs!$A$2:$AP$1041,15,FALSE)</f>
        <v>16.78</v>
      </c>
      <c r="E9520" s="29">
        <f>VLOOKUP($J9517,ASBVs!$A$2:$AP$1041,17,FALSE)</f>
        <v>-0.1</v>
      </c>
      <c r="F9520" s="29">
        <f>VLOOKUP($J9517,ASBVs!$A$2:$AP$1041,19,FALSE)</f>
        <v>2.0099999999999998</v>
      </c>
      <c r="G9520" s="39">
        <f>VLOOKUP($J9517,ASBVs!$A$2:$AP$1041,41,FALSE)</f>
        <v>0.35</v>
      </c>
      <c r="H9520" s="39">
        <f>VLOOKUP($J9517,ASBVs!$A$2:$AP$1041,39,FALSE)</f>
        <v>0.16</v>
      </c>
      <c r="I9520" s="29">
        <f>VLOOKUP($J9517,ASBVs!$A$2:$AP$1041,21,FALSE)</f>
        <v>1.02</v>
      </c>
      <c r="J9520" s="39">
        <f>VLOOKUP($J9517,ASBVs!$A$2:$AP$1041,31,FALSE)</f>
        <v>0.26</v>
      </c>
    </row>
    <row r="9521" spans="2:10" ht="12.6" customHeight="1" x14ac:dyDescent="0.3">
      <c r="B9521" s="29">
        <f>VLOOKUP($J9517,ASBVs!$A$2:$AP$1041,12,FALSE)</f>
        <v>66</v>
      </c>
      <c r="C9521" s="29">
        <f>VLOOKUP($J9517,ASBVs!$A$2:$AP$1041,14,FALSE)</f>
        <v>70</v>
      </c>
      <c r="D9521" s="29">
        <f>VLOOKUP($J9517,ASBVs!$A$2:$AP$1041,16,FALSE)</f>
        <v>59</v>
      </c>
      <c r="E9521" s="29">
        <f>VLOOKUP($J9517,ASBVs!$A$2:$AP$1041,18,FALSE)</f>
        <v>66</v>
      </c>
      <c r="F9521" s="29">
        <f>VLOOKUP($J9517,ASBVs!$A$2:$AP$1041,20,FALSE)</f>
        <v>66</v>
      </c>
      <c r="G9521" s="29">
        <f>VLOOKUP($J9517,ASBVs!$A$2:$AP$1041,42,FALSE)</f>
        <v>58</v>
      </c>
      <c r="H9521" s="29">
        <f>VLOOKUP($J9517,ASBVs!$A$2:$AP$1041,40,FALSE)</f>
        <v>50</v>
      </c>
      <c r="I9521" s="29">
        <f>VLOOKUP($J9517,ASBVs!$A$2:$AP$1041,22,FALSE)</f>
        <v>58</v>
      </c>
      <c r="J9521" s="29">
        <f>VLOOKUP($J9517,ASBVs!$A$2:$AP$1041,32,FALSE)</f>
        <v>56</v>
      </c>
    </row>
    <row r="9522" spans="2:10" ht="12.6" customHeight="1" x14ac:dyDescent="0.3">
      <c r="B9522" s="31" t="s">
        <v>1089</v>
      </c>
      <c r="C9522" s="27" t="s">
        <v>1090</v>
      </c>
      <c r="D9522" s="27" t="s">
        <v>1091</v>
      </c>
      <c r="E9522" s="27" t="s">
        <v>8</v>
      </c>
      <c r="F9522" s="27" t="s">
        <v>6</v>
      </c>
      <c r="G9522" s="27" t="s">
        <v>7</v>
      </c>
      <c r="H9522" s="27" t="s">
        <v>2638</v>
      </c>
      <c r="I9522" s="85" t="s">
        <v>2700</v>
      </c>
      <c r="J9522" s="86"/>
    </row>
    <row r="9523" spans="2:10" ht="12.6" customHeight="1" x14ac:dyDescent="0.3">
      <c r="B9523" s="30">
        <f>VLOOKUP($J9517,ASBVs!$A$2:$AP$1041,33,FALSE)</f>
        <v>0.04</v>
      </c>
      <c r="C9523" s="30">
        <f>VLOOKUP($J9517,ASBVs!$A$2:$AP$1041,35,FALSE)</f>
        <v>0.11</v>
      </c>
      <c r="D9523" s="30">
        <f>VLOOKUP($J9517,ASBVs!$A$2:$AP$1041,37,FALSE)</f>
        <v>0.01</v>
      </c>
      <c r="E9523" s="32">
        <f>VLOOKUP($J9517,ASBVs!$A$2:$AP$1041,29,FALSE)</f>
        <v>5.8</v>
      </c>
      <c r="F9523" s="32">
        <f>VLOOKUP($J9517,ASBVs!$A$2:$AP$1041,23,FALSE)</f>
        <v>-0.55000000000000004</v>
      </c>
      <c r="G9523" s="32">
        <f>VLOOKUP($J9517,ASBVs!$A$2:$AP$1041,25,FALSE)</f>
        <v>6.44</v>
      </c>
      <c r="H9523" s="32">
        <f>VLOOKUP($J9517,ASBVs!$A$2:$AP$1041,27,FALSE)</f>
        <v>1.97</v>
      </c>
      <c r="I9523" s="86"/>
      <c r="J9523" s="86"/>
    </row>
    <row r="9524" spans="2:10" ht="12.6" customHeight="1" x14ac:dyDescent="0.3">
      <c r="B9524" s="33">
        <f>VLOOKUP($J9517,ASBVs!$A$2:$AP$1041,34,FALSE)</f>
        <v>46</v>
      </c>
      <c r="C9524" s="33">
        <f>VLOOKUP($J9517,ASBVs!$A$2:$AP$1041,36,FALSE)</f>
        <v>53</v>
      </c>
      <c r="D9524" s="33">
        <f>VLOOKUP($J9517,ASBVs!$A$2:$AP$1041,38,FALSE)</f>
        <v>39</v>
      </c>
      <c r="E9524" s="33">
        <f>VLOOKUP($J9517,ASBVs!$A$2:$AP$1041,30,FALSE)</f>
        <v>60</v>
      </c>
      <c r="F9524" s="33">
        <f>VLOOKUP($J9517,ASBVs!$A$2:$AP$1041,24,FALSE)</f>
        <v>50</v>
      </c>
      <c r="G9524" s="33">
        <f>VLOOKUP($J9517,ASBVs!$A$2:$AP$1041,26,FALSE)</f>
        <v>50</v>
      </c>
      <c r="H9524" s="33">
        <f>VLOOKUP($J9517,ASBVs!$A$2:$AP$1041,28,FALSE)</f>
        <v>53</v>
      </c>
      <c r="I9524" s="99">
        <f>VLOOKUP($J9517,ASBVs!$A$2:$AQ$1041,43,FALSE)</f>
        <v>11.49</v>
      </c>
      <c r="J9524" s="79"/>
    </row>
    <row r="9525" spans="2:10" ht="12.6" customHeight="1" x14ac:dyDescent="0.3">
      <c r="B9525" s="87" t="s">
        <v>2695</v>
      </c>
      <c r="C9525" s="88"/>
      <c r="D9525" s="89" t="s">
        <v>2699</v>
      </c>
      <c r="E9525" s="90"/>
      <c r="F9525" s="91" t="str">
        <f>VLOOKUP($J9517,ASBVs!$A$2:$F$1041,6,FALSE)</f>
        <v xml:space="preserve"> </v>
      </c>
      <c r="G9525" s="34" t="s">
        <v>2669</v>
      </c>
      <c r="H9525" s="35" t="str">
        <f>VLOOKUP($J9517,ASBVs!$A$2:$AU$1041,46,FALSE)</f>
        <v>3</v>
      </c>
      <c r="I9525" s="34" t="s">
        <v>2670</v>
      </c>
      <c r="J9525" s="35" t="str">
        <f>VLOOKUP($J9517,ASBVs!$A$2:$AU$1041,47,FALSE)</f>
        <v>3</v>
      </c>
    </row>
    <row r="9526" spans="2:10" ht="12.6" customHeight="1" x14ac:dyDescent="0.3">
      <c r="B9526" s="93">
        <f>VLOOKUP($J9517,ASBVs!$A$2:$AS$1041,45,FALSE)</f>
        <v>122.46</v>
      </c>
      <c r="C9526" s="94"/>
      <c r="D9526" s="93">
        <f>VLOOKUP($J9517,ASBVs!$A$2:$AS$1041,44,FALSE)</f>
        <v>160.27000000000001</v>
      </c>
      <c r="E9526" s="94"/>
      <c r="F9526" s="92"/>
      <c r="G9526" s="34" t="s">
        <v>2671</v>
      </c>
      <c r="H9526" s="35" t="str">
        <f>VLOOKUP($J9517,ASBVs!$A$2:$AW$1041,48,FALSE)</f>
        <v>2</v>
      </c>
      <c r="I9526" s="34" t="s">
        <v>2672</v>
      </c>
      <c r="J9526" s="35">
        <f>VLOOKUP($J9517,ASBVs!$A$2:$AW$1041,49,FALSE)</f>
        <v>3</v>
      </c>
    </row>
    <row r="9527" spans="2:10" ht="12.6" customHeight="1" x14ac:dyDescent="0.3">
      <c r="B9527" s="36" t="s">
        <v>2696</v>
      </c>
      <c r="C9527" s="95" t="str">
        <f>VLOOKUP($J9517,ASBVs!$A$2:$E$1041,5,FALSE)</f>
        <v xml:space="preserve">Pen of 4 - Growth </v>
      </c>
      <c r="D9527" s="96"/>
      <c r="E9527" s="97" t="s">
        <v>2697</v>
      </c>
      <c r="F9527" s="98"/>
      <c r="G9527" s="74"/>
      <c r="H9527" s="75"/>
      <c r="I9527" s="37" t="s">
        <v>2698</v>
      </c>
      <c r="J9527" s="38"/>
    </row>
    <row r="9529" spans="2:10" ht="12.6" customHeight="1" x14ac:dyDescent="0.3">
      <c r="B9529" s="76" t="s">
        <v>2692</v>
      </c>
      <c r="C9529" s="77"/>
      <c r="D9529" s="20" t="str">
        <f>VLOOKUP($J9529,ASBVs!$A$2:$B$1041,2,FALSE)</f>
        <v>224942</v>
      </c>
      <c r="E9529" s="21"/>
      <c r="F9529" s="22" t="str">
        <f>VLOOKUP($J9529,ASBVs!$A$2:$J$1041,10,FALSE)</f>
        <v>Twin</v>
      </c>
      <c r="G9529" s="78" t="str">
        <f>VLOOKUP($J9529,ASBVs!$A$2:$AX$1041,50,FALSE)</f>
        <v xml:space="preserve"> </v>
      </c>
      <c r="H9529" s="79"/>
      <c r="I9529" s="23" t="s">
        <v>2693</v>
      </c>
      <c r="J9529" s="24" t="s">
        <v>2369</v>
      </c>
    </row>
    <row r="9530" spans="2:10" ht="12.6" customHeight="1" x14ac:dyDescent="0.3">
      <c r="B9530" s="25" t="s">
        <v>2694</v>
      </c>
      <c r="C9530" s="80" t="str">
        <f>VLOOKUP($J9529,ASBVs!$A$2:$H$1041,8,FALSE)</f>
        <v>218959</v>
      </c>
      <c r="D9530" s="80"/>
      <c r="E9530" s="81"/>
      <c r="F9530" s="26" t="s">
        <v>2639</v>
      </c>
      <c r="G9530" s="82">
        <f>VLOOKUP($J9529,ASBVs!$A$2:$I$1041,9,FALSE)</f>
        <v>44713</v>
      </c>
      <c r="H9530" s="83"/>
      <c r="I9530" s="83"/>
      <c r="J9530" s="84"/>
    </row>
    <row r="9531" spans="2:10" ht="12.6" customHeight="1" x14ac:dyDescent="0.3">
      <c r="B9531" s="27" t="s">
        <v>0</v>
      </c>
      <c r="C9531" s="28" t="s">
        <v>1</v>
      </c>
      <c r="D9531" s="28" t="s">
        <v>2</v>
      </c>
      <c r="E9531" s="28" t="s">
        <v>3</v>
      </c>
      <c r="F9531" s="27" t="s">
        <v>4</v>
      </c>
      <c r="G9531" s="28" t="s">
        <v>1093</v>
      </c>
      <c r="H9531" s="28" t="s">
        <v>1092</v>
      </c>
      <c r="I9531" s="28" t="s">
        <v>5</v>
      </c>
      <c r="J9531" s="28" t="s">
        <v>2652</v>
      </c>
    </row>
    <row r="9532" spans="2:10" ht="12.6" customHeight="1" x14ac:dyDescent="0.3">
      <c r="B9532" s="29">
        <f>VLOOKUP($J9529,ASBVs!$A$2:$AP$1041,11,FALSE)</f>
        <v>0.55000000000000004</v>
      </c>
      <c r="C9532" s="29">
        <f>VLOOKUP($J9529,ASBVs!$A$2:$AP$1041,13,FALSE)</f>
        <v>9.5</v>
      </c>
      <c r="D9532" s="29">
        <f>VLOOKUP($J9529,ASBVs!$A$2:$AP$1041,15,FALSE)</f>
        <v>15.1</v>
      </c>
      <c r="E9532" s="29">
        <f>VLOOKUP($J9529,ASBVs!$A$2:$AP$1041,17,FALSE)</f>
        <v>0.42</v>
      </c>
      <c r="F9532" s="29">
        <f>VLOOKUP($J9529,ASBVs!$A$2:$AP$1041,19,FALSE)</f>
        <v>1.91</v>
      </c>
      <c r="G9532" s="39">
        <f>VLOOKUP($J9529,ASBVs!$A$2:$AP$1041,41,FALSE)</f>
        <v>0.38</v>
      </c>
      <c r="H9532" s="39">
        <f>VLOOKUP($J9529,ASBVs!$A$2:$AP$1041,39,FALSE)</f>
        <v>0.16</v>
      </c>
      <c r="I9532" s="29">
        <f>VLOOKUP($J9529,ASBVs!$A$2:$AP$1041,21,FALSE)</f>
        <v>-0.56999999999999995</v>
      </c>
      <c r="J9532" s="39">
        <f>VLOOKUP($J9529,ASBVs!$A$2:$AP$1041,31,FALSE)</f>
        <v>0.27</v>
      </c>
    </row>
    <row r="9533" spans="2:10" ht="12.6" customHeight="1" x14ac:dyDescent="0.3">
      <c r="B9533" s="29">
        <f>VLOOKUP($J9529,ASBVs!$A$2:$AP$1041,12,FALSE)</f>
        <v>67</v>
      </c>
      <c r="C9533" s="29">
        <f>VLOOKUP($J9529,ASBVs!$A$2:$AP$1041,14,FALSE)</f>
        <v>70</v>
      </c>
      <c r="D9533" s="29">
        <f>VLOOKUP($J9529,ASBVs!$A$2:$AP$1041,16,FALSE)</f>
        <v>62</v>
      </c>
      <c r="E9533" s="29">
        <f>VLOOKUP($J9529,ASBVs!$A$2:$AP$1041,18,FALSE)</f>
        <v>64</v>
      </c>
      <c r="F9533" s="29">
        <f>VLOOKUP($J9529,ASBVs!$A$2:$AP$1041,20,FALSE)</f>
        <v>65</v>
      </c>
      <c r="G9533" s="29">
        <f>VLOOKUP($J9529,ASBVs!$A$2:$AP$1041,42,FALSE)</f>
        <v>54</v>
      </c>
      <c r="H9533" s="29">
        <f>VLOOKUP($J9529,ASBVs!$A$2:$AP$1041,40,FALSE)</f>
        <v>47</v>
      </c>
      <c r="I9533" s="29">
        <f>VLOOKUP($J9529,ASBVs!$A$2:$AP$1041,22,FALSE)</f>
        <v>57</v>
      </c>
      <c r="J9533" s="29">
        <f>VLOOKUP($J9529,ASBVs!$A$2:$AP$1041,32,FALSE)</f>
        <v>52</v>
      </c>
    </row>
    <row r="9534" spans="2:10" ht="12.6" customHeight="1" x14ac:dyDescent="0.3">
      <c r="B9534" s="31" t="s">
        <v>1089</v>
      </c>
      <c r="C9534" s="27" t="s">
        <v>1090</v>
      </c>
      <c r="D9534" s="27" t="s">
        <v>1091</v>
      </c>
      <c r="E9534" s="27" t="s">
        <v>8</v>
      </c>
      <c r="F9534" s="27" t="s">
        <v>6</v>
      </c>
      <c r="G9534" s="27" t="s">
        <v>7</v>
      </c>
      <c r="H9534" s="27" t="s">
        <v>2638</v>
      </c>
      <c r="I9534" s="85" t="s">
        <v>2700</v>
      </c>
      <c r="J9534" s="86"/>
    </row>
    <row r="9535" spans="2:10" ht="12.6" customHeight="1" x14ac:dyDescent="0.3">
      <c r="B9535" s="30">
        <f>VLOOKUP($J9529,ASBVs!$A$2:$AP$1041,33,FALSE)</f>
        <v>0.03</v>
      </c>
      <c r="C9535" s="30">
        <f>VLOOKUP($J9529,ASBVs!$A$2:$AP$1041,35,FALSE)</f>
        <v>0.11</v>
      </c>
      <c r="D9535" s="30">
        <f>VLOOKUP($J9529,ASBVs!$A$2:$AP$1041,37,FALSE)</f>
        <v>0.02</v>
      </c>
      <c r="E9535" s="32">
        <f>VLOOKUP($J9529,ASBVs!$A$2:$AP$1041,29,FALSE)</f>
        <v>4.49</v>
      </c>
      <c r="F9535" s="32">
        <f>VLOOKUP($J9529,ASBVs!$A$2:$AP$1041,23,FALSE)</f>
        <v>-0.23</v>
      </c>
      <c r="G9535" s="32">
        <f>VLOOKUP($J9529,ASBVs!$A$2:$AP$1041,25,FALSE)</f>
        <v>4.47</v>
      </c>
      <c r="H9535" s="32">
        <f>VLOOKUP($J9529,ASBVs!$A$2:$AP$1041,27,FALSE)</f>
        <v>2.25</v>
      </c>
      <c r="I9535" s="86"/>
      <c r="J9535" s="86"/>
    </row>
    <row r="9536" spans="2:10" ht="12.6" customHeight="1" x14ac:dyDescent="0.3">
      <c r="B9536" s="33">
        <f>VLOOKUP($J9529,ASBVs!$A$2:$AP$1041,34,FALSE)</f>
        <v>41</v>
      </c>
      <c r="C9536" s="33">
        <f>VLOOKUP($J9529,ASBVs!$A$2:$AP$1041,36,FALSE)</f>
        <v>50</v>
      </c>
      <c r="D9536" s="33">
        <f>VLOOKUP($J9529,ASBVs!$A$2:$AP$1041,38,FALSE)</f>
        <v>35</v>
      </c>
      <c r="E9536" s="33">
        <f>VLOOKUP($J9529,ASBVs!$A$2:$AP$1041,30,FALSE)</f>
        <v>59</v>
      </c>
      <c r="F9536" s="33">
        <f>VLOOKUP($J9529,ASBVs!$A$2:$AP$1041,24,FALSE)</f>
        <v>49</v>
      </c>
      <c r="G9536" s="33">
        <f>VLOOKUP($J9529,ASBVs!$A$2:$AP$1041,26,FALSE)</f>
        <v>48</v>
      </c>
      <c r="H9536" s="33">
        <f>VLOOKUP($J9529,ASBVs!$A$2:$AP$1041,28,FALSE)</f>
        <v>52</v>
      </c>
      <c r="I9536" s="99">
        <f>VLOOKUP($J9529,ASBVs!$A$2:$AQ$1041,43,FALSE)</f>
        <v>8.93</v>
      </c>
      <c r="J9536" s="79"/>
    </row>
    <row r="9537" spans="2:10" ht="12.6" customHeight="1" x14ac:dyDescent="0.3">
      <c r="B9537" s="87" t="s">
        <v>2695</v>
      </c>
      <c r="C9537" s="88"/>
      <c r="D9537" s="89" t="s">
        <v>2699</v>
      </c>
      <c r="E9537" s="90"/>
      <c r="F9537" s="91" t="str">
        <f>VLOOKUP($J9529,ASBVs!$A$2:$F$1041,6,FALSE)</f>
        <v xml:space="preserve"> </v>
      </c>
      <c r="G9537" s="34" t="s">
        <v>2669</v>
      </c>
      <c r="H9537" s="35" t="str">
        <f>VLOOKUP($J9529,ASBVs!$A$2:$AU$1041,46,FALSE)</f>
        <v>2</v>
      </c>
      <c r="I9537" s="34" t="s">
        <v>2670</v>
      </c>
      <c r="J9537" s="35" t="str">
        <f>VLOOKUP($J9529,ASBVs!$A$2:$AU$1041,47,FALSE)</f>
        <v>2</v>
      </c>
    </row>
    <row r="9538" spans="2:10" ht="12.6" customHeight="1" x14ac:dyDescent="0.3">
      <c r="B9538" s="93">
        <f>VLOOKUP($J9529,ASBVs!$A$2:$AS$1041,45,FALSE)</f>
        <v>120.25</v>
      </c>
      <c r="C9538" s="94"/>
      <c r="D9538" s="93">
        <f>VLOOKUP($J9529,ASBVs!$A$2:$AS$1041,44,FALSE)</f>
        <v>155.13</v>
      </c>
      <c r="E9538" s="94"/>
      <c r="F9538" s="92"/>
      <c r="G9538" s="34" t="s">
        <v>2671</v>
      </c>
      <c r="H9538" s="35" t="str">
        <f>VLOOKUP($J9529,ASBVs!$A$2:$AW$1041,48,FALSE)</f>
        <v>2</v>
      </c>
      <c r="I9538" s="34" t="s">
        <v>2672</v>
      </c>
      <c r="J9538" s="35">
        <f>VLOOKUP($J9529,ASBVs!$A$2:$AW$1041,49,FALSE)</f>
        <v>3</v>
      </c>
    </row>
    <row r="9539" spans="2:10" ht="12.6" customHeight="1" x14ac:dyDescent="0.3">
      <c r="B9539" s="36" t="s">
        <v>2696</v>
      </c>
      <c r="C9539" s="95" t="str">
        <f>VLOOKUP($J9529,ASBVs!$A$2:$E$1041,5,FALSE)</f>
        <v xml:space="preserve">Pen of 4 - Growth </v>
      </c>
      <c r="D9539" s="96"/>
      <c r="E9539" s="97" t="s">
        <v>2697</v>
      </c>
      <c r="F9539" s="98"/>
      <c r="G9539" s="74"/>
      <c r="H9539" s="75"/>
      <c r="I9539" s="37" t="s">
        <v>2698</v>
      </c>
      <c r="J9539" s="38"/>
    </row>
    <row r="9541" spans="2:10" ht="12.6" customHeight="1" x14ac:dyDescent="0.3">
      <c r="B9541" s="76" t="s">
        <v>2692</v>
      </c>
      <c r="C9541" s="77"/>
      <c r="D9541" s="20" t="str">
        <f>VLOOKUP($J9541,ASBVs!$A$2:$B$1041,2,FALSE)</f>
        <v>224648</v>
      </c>
      <c r="E9541" s="21"/>
      <c r="F9541" s="22" t="str">
        <f>VLOOKUP($J9541,ASBVs!$A$2:$J$1041,10,FALSE)</f>
        <v>Twin</v>
      </c>
      <c r="G9541" s="78" t="str">
        <f>VLOOKUP($J9541,ASBVs!$A$2:$AX$1041,50,FALSE)</f>
        <v xml:space="preserve"> </v>
      </c>
      <c r="H9541" s="79"/>
      <c r="I9541" s="23" t="s">
        <v>2693</v>
      </c>
      <c r="J9541" s="24" t="s">
        <v>2370</v>
      </c>
    </row>
    <row r="9542" spans="2:10" ht="12.6" customHeight="1" x14ac:dyDescent="0.3">
      <c r="B9542" s="25" t="s">
        <v>2694</v>
      </c>
      <c r="C9542" s="80" t="str">
        <f>VLOOKUP($J9541,ASBVs!$A$2:$H$1041,8,FALSE)</f>
        <v>206625</v>
      </c>
      <c r="D9542" s="80"/>
      <c r="E9542" s="81"/>
      <c r="F9542" s="26" t="s">
        <v>2639</v>
      </c>
      <c r="G9542" s="82">
        <f>VLOOKUP($J9541,ASBVs!$A$2:$I$1041,9,FALSE)</f>
        <v>44709</v>
      </c>
      <c r="H9542" s="83"/>
      <c r="I9542" s="83"/>
      <c r="J9542" s="84"/>
    </row>
    <row r="9543" spans="2:10" ht="12.6" customHeight="1" x14ac:dyDescent="0.3">
      <c r="B9543" s="27" t="s">
        <v>0</v>
      </c>
      <c r="C9543" s="28" t="s">
        <v>1</v>
      </c>
      <c r="D9543" s="28" t="s">
        <v>2</v>
      </c>
      <c r="E9543" s="28" t="s">
        <v>3</v>
      </c>
      <c r="F9543" s="27" t="s">
        <v>4</v>
      </c>
      <c r="G9543" s="28" t="s">
        <v>1093</v>
      </c>
      <c r="H9543" s="28" t="s">
        <v>1092</v>
      </c>
      <c r="I9543" s="28" t="s">
        <v>5</v>
      </c>
      <c r="J9543" s="28" t="s">
        <v>2652</v>
      </c>
    </row>
    <row r="9544" spans="2:10" ht="12.6" customHeight="1" x14ac:dyDescent="0.3">
      <c r="B9544" s="29">
        <f>VLOOKUP($J9541,ASBVs!$A$2:$AP$1041,11,FALSE)</f>
        <v>0.6</v>
      </c>
      <c r="C9544" s="29">
        <f>VLOOKUP($J9541,ASBVs!$A$2:$AP$1041,13,FALSE)</f>
        <v>10.59</v>
      </c>
      <c r="D9544" s="29">
        <f>VLOOKUP($J9541,ASBVs!$A$2:$AP$1041,15,FALSE)</f>
        <v>17.760000000000002</v>
      </c>
      <c r="E9544" s="29">
        <f>VLOOKUP($J9541,ASBVs!$A$2:$AP$1041,17,FALSE)</f>
        <v>0.02</v>
      </c>
      <c r="F9544" s="29">
        <f>VLOOKUP($J9541,ASBVs!$A$2:$AP$1041,19,FALSE)</f>
        <v>1.72</v>
      </c>
      <c r="G9544" s="39">
        <f>VLOOKUP($J9541,ASBVs!$A$2:$AP$1041,41,FALSE)</f>
        <v>0.33</v>
      </c>
      <c r="H9544" s="39">
        <f>VLOOKUP($J9541,ASBVs!$A$2:$AP$1041,39,FALSE)</f>
        <v>0.15</v>
      </c>
      <c r="I9544" s="29">
        <f>VLOOKUP($J9541,ASBVs!$A$2:$AP$1041,21,FALSE)</f>
        <v>0.38</v>
      </c>
      <c r="J9544" s="39">
        <f>VLOOKUP($J9541,ASBVs!$A$2:$AP$1041,31,FALSE)</f>
        <v>0.24</v>
      </c>
    </row>
    <row r="9545" spans="2:10" ht="12.6" customHeight="1" x14ac:dyDescent="0.3">
      <c r="B9545" s="29">
        <f>VLOOKUP($J9541,ASBVs!$A$2:$AP$1041,12,FALSE)</f>
        <v>65</v>
      </c>
      <c r="C9545" s="29">
        <f>VLOOKUP($J9541,ASBVs!$A$2:$AP$1041,14,FALSE)</f>
        <v>70</v>
      </c>
      <c r="D9545" s="29">
        <f>VLOOKUP($J9541,ASBVs!$A$2:$AP$1041,16,FALSE)</f>
        <v>59</v>
      </c>
      <c r="E9545" s="29">
        <f>VLOOKUP($J9541,ASBVs!$A$2:$AP$1041,18,FALSE)</f>
        <v>66</v>
      </c>
      <c r="F9545" s="29">
        <f>VLOOKUP($J9541,ASBVs!$A$2:$AP$1041,20,FALSE)</f>
        <v>66</v>
      </c>
      <c r="G9545" s="29">
        <f>VLOOKUP($J9541,ASBVs!$A$2:$AP$1041,42,FALSE)</f>
        <v>56</v>
      </c>
      <c r="H9545" s="29">
        <f>VLOOKUP($J9541,ASBVs!$A$2:$AP$1041,40,FALSE)</f>
        <v>47</v>
      </c>
      <c r="I9545" s="29">
        <f>VLOOKUP($J9541,ASBVs!$A$2:$AP$1041,22,FALSE)</f>
        <v>57</v>
      </c>
      <c r="J9545" s="29">
        <f>VLOOKUP($J9541,ASBVs!$A$2:$AP$1041,32,FALSE)</f>
        <v>54</v>
      </c>
    </row>
    <row r="9546" spans="2:10" ht="12.6" customHeight="1" x14ac:dyDescent="0.3">
      <c r="B9546" s="31" t="s">
        <v>1089</v>
      </c>
      <c r="C9546" s="27" t="s">
        <v>1090</v>
      </c>
      <c r="D9546" s="27" t="s">
        <v>1091</v>
      </c>
      <c r="E9546" s="27" t="s">
        <v>8</v>
      </c>
      <c r="F9546" s="27" t="s">
        <v>6</v>
      </c>
      <c r="G9546" s="27" t="s">
        <v>7</v>
      </c>
      <c r="H9546" s="27" t="s">
        <v>2638</v>
      </c>
      <c r="I9546" s="85" t="s">
        <v>2700</v>
      </c>
      <c r="J9546" s="86"/>
    </row>
    <row r="9547" spans="2:10" ht="12.6" customHeight="1" x14ac:dyDescent="0.3">
      <c r="B9547" s="30">
        <f>VLOOKUP($J9541,ASBVs!$A$2:$AP$1041,33,FALSE)</f>
        <v>0.03</v>
      </c>
      <c r="C9547" s="30">
        <f>VLOOKUP($J9541,ASBVs!$A$2:$AP$1041,35,FALSE)</f>
        <v>0.12</v>
      </c>
      <c r="D9547" s="30">
        <f>VLOOKUP($J9541,ASBVs!$A$2:$AP$1041,37,FALSE)</f>
        <v>0.01</v>
      </c>
      <c r="E9547" s="32">
        <f>VLOOKUP($J9541,ASBVs!$A$2:$AP$1041,29,FALSE)</f>
        <v>5.31</v>
      </c>
      <c r="F9547" s="32">
        <f>VLOOKUP($J9541,ASBVs!$A$2:$AP$1041,23,FALSE)</f>
        <v>-0.38</v>
      </c>
      <c r="G9547" s="32">
        <f>VLOOKUP($J9541,ASBVs!$A$2:$AP$1041,25,FALSE)</f>
        <v>4.63</v>
      </c>
      <c r="H9547" s="32">
        <f>VLOOKUP($J9541,ASBVs!$A$2:$AP$1041,27,FALSE)</f>
        <v>2.08</v>
      </c>
      <c r="I9547" s="86"/>
      <c r="J9547" s="86"/>
    </row>
    <row r="9548" spans="2:10" ht="12.6" customHeight="1" x14ac:dyDescent="0.3">
      <c r="B9548" s="33">
        <f>VLOOKUP($J9541,ASBVs!$A$2:$AP$1041,34,FALSE)</f>
        <v>42</v>
      </c>
      <c r="C9548" s="33">
        <f>VLOOKUP($J9541,ASBVs!$A$2:$AP$1041,36,FALSE)</f>
        <v>50</v>
      </c>
      <c r="D9548" s="33">
        <f>VLOOKUP($J9541,ASBVs!$A$2:$AP$1041,38,FALSE)</f>
        <v>36</v>
      </c>
      <c r="E9548" s="33">
        <f>VLOOKUP($J9541,ASBVs!$A$2:$AP$1041,30,FALSE)</f>
        <v>60</v>
      </c>
      <c r="F9548" s="33">
        <f>VLOOKUP($J9541,ASBVs!$A$2:$AP$1041,24,FALSE)</f>
        <v>48</v>
      </c>
      <c r="G9548" s="33">
        <f>VLOOKUP($J9541,ASBVs!$A$2:$AP$1041,26,FALSE)</f>
        <v>48</v>
      </c>
      <c r="H9548" s="33">
        <f>VLOOKUP($J9541,ASBVs!$A$2:$AP$1041,28,FALSE)</f>
        <v>52</v>
      </c>
      <c r="I9548" s="99">
        <f>VLOOKUP($J9541,ASBVs!$A$2:$AQ$1041,43,FALSE)</f>
        <v>10.97</v>
      </c>
      <c r="J9548" s="79"/>
    </row>
    <row r="9549" spans="2:10" ht="12.6" customHeight="1" x14ac:dyDescent="0.3">
      <c r="B9549" s="87" t="s">
        <v>2695</v>
      </c>
      <c r="C9549" s="88"/>
      <c r="D9549" s="89" t="s">
        <v>2699</v>
      </c>
      <c r="E9549" s="90"/>
      <c r="F9549" s="91" t="str">
        <f>VLOOKUP($J9541,ASBVs!$A$2:$F$1041,6,FALSE)</f>
        <v xml:space="preserve"> </v>
      </c>
      <c r="G9549" s="34" t="s">
        <v>2669</v>
      </c>
      <c r="H9549" s="35" t="str">
        <f>VLOOKUP($J9541,ASBVs!$A$2:$AU$1041,46,FALSE)</f>
        <v>2</v>
      </c>
      <c r="I9549" s="34" t="s">
        <v>2670</v>
      </c>
      <c r="J9549" s="35" t="str">
        <f>VLOOKUP($J9541,ASBVs!$A$2:$AU$1041,47,FALSE)</f>
        <v>3</v>
      </c>
    </row>
    <row r="9550" spans="2:10" ht="12.6" customHeight="1" x14ac:dyDescent="0.3">
      <c r="B9550" s="93">
        <f>VLOOKUP($J9541,ASBVs!$A$2:$AS$1041,45,FALSE)</f>
        <v>121.03</v>
      </c>
      <c r="C9550" s="94"/>
      <c r="D9550" s="93">
        <f>VLOOKUP($J9541,ASBVs!$A$2:$AS$1041,44,FALSE)</f>
        <v>156.58000000000001</v>
      </c>
      <c r="E9550" s="94"/>
      <c r="F9550" s="92"/>
      <c r="G9550" s="34" t="s">
        <v>2671</v>
      </c>
      <c r="H9550" s="35" t="str">
        <f>VLOOKUP($J9541,ASBVs!$A$2:$AW$1041,48,FALSE)</f>
        <v>2</v>
      </c>
      <c r="I9550" s="34" t="s">
        <v>2672</v>
      </c>
      <c r="J9550" s="35">
        <f>VLOOKUP($J9541,ASBVs!$A$2:$AW$1041,49,FALSE)</f>
        <v>4</v>
      </c>
    </row>
    <row r="9551" spans="2:10" ht="12.6" customHeight="1" x14ac:dyDescent="0.3">
      <c r="B9551" s="36" t="s">
        <v>2696</v>
      </c>
      <c r="C9551" s="95" t="str">
        <f>VLOOKUP($J9541,ASBVs!$A$2:$E$1041,5,FALSE)</f>
        <v xml:space="preserve">Pen of 4 - Growth </v>
      </c>
      <c r="D9551" s="96"/>
      <c r="E9551" s="97" t="s">
        <v>2697</v>
      </c>
      <c r="F9551" s="98"/>
      <c r="G9551" s="74"/>
      <c r="H9551" s="75"/>
      <c r="I9551" s="37" t="s">
        <v>2698</v>
      </c>
      <c r="J9551" s="38"/>
    </row>
    <row r="9553" spans="2:10" ht="12.6" customHeight="1" x14ac:dyDescent="0.3">
      <c r="B9553" s="76" t="s">
        <v>2692</v>
      </c>
      <c r="C9553" s="77"/>
      <c r="D9553" s="20" t="str">
        <f>VLOOKUP($J9553,ASBVs!$A$2:$B$1041,2,FALSE)</f>
        <v>223516</v>
      </c>
      <c r="E9553" s="21"/>
      <c r="F9553" s="22" t="str">
        <f>VLOOKUP($J9553,ASBVs!$A$2:$J$1041,10,FALSE)</f>
        <v>Twin</v>
      </c>
      <c r="G9553" s="78" t="str">
        <f>VLOOKUP($J9553,ASBVs!$A$2:$AX$1041,50,FALSE)</f>
        <v xml:space="preserve"> </v>
      </c>
      <c r="H9553" s="79"/>
      <c r="I9553" s="23" t="s">
        <v>2693</v>
      </c>
      <c r="J9553" s="24" t="s">
        <v>2371</v>
      </c>
    </row>
    <row r="9554" spans="2:10" ht="12.6" customHeight="1" x14ac:dyDescent="0.3">
      <c r="B9554" s="25" t="s">
        <v>2694</v>
      </c>
      <c r="C9554" s="80" t="str">
        <f>VLOOKUP($J9553,ASBVs!$A$2:$H$1041,8,FALSE)</f>
        <v>206570</v>
      </c>
      <c r="D9554" s="80"/>
      <c r="E9554" s="81"/>
      <c r="F9554" s="26" t="s">
        <v>2639</v>
      </c>
      <c r="G9554" s="82">
        <f>VLOOKUP($J9553,ASBVs!$A$2:$I$1041,9,FALSE)</f>
        <v>44699</v>
      </c>
      <c r="H9554" s="83"/>
      <c r="I9554" s="83"/>
      <c r="J9554" s="84"/>
    </row>
    <row r="9555" spans="2:10" ht="12.6" customHeight="1" x14ac:dyDescent="0.3">
      <c r="B9555" s="27" t="s">
        <v>0</v>
      </c>
      <c r="C9555" s="28" t="s">
        <v>1</v>
      </c>
      <c r="D9555" s="28" t="s">
        <v>2</v>
      </c>
      <c r="E9555" s="28" t="s">
        <v>3</v>
      </c>
      <c r="F9555" s="27" t="s">
        <v>4</v>
      </c>
      <c r="G9555" s="28" t="s">
        <v>1093</v>
      </c>
      <c r="H9555" s="28" t="s">
        <v>1092</v>
      </c>
      <c r="I9555" s="28" t="s">
        <v>5</v>
      </c>
      <c r="J9555" s="28" t="s">
        <v>2652</v>
      </c>
    </row>
    <row r="9556" spans="2:10" ht="12.6" customHeight="1" x14ac:dyDescent="0.3">
      <c r="B9556" s="29">
        <f>VLOOKUP($J9553,ASBVs!$A$2:$AP$1041,11,FALSE)</f>
        <v>0.57999999999999996</v>
      </c>
      <c r="C9556" s="29">
        <f>VLOOKUP($J9553,ASBVs!$A$2:$AP$1041,13,FALSE)</f>
        <v>9.8800000000000008</v>
      </c>
      <c r="D9556" s="29">
        <f>VLOOKUP($J9553,ASBVs!$A$2:$AP$1041,15,FALSE)</f>
        <v>15.91</v>
      </c>
      <c r="E9556" s="29">
        <f>VLOOKUP($J9553,ASBVs!$A$2:$AP$1041,17,FALSE)</f>
        <v>-1.46</v>
      </c>
      <c r="F9556" s="29">
        <f>VLOOKUP($J9553,ASBVs!$A$2:$AP$1041,19,FALSE)</f>
        <v>1.1399999999999999</v>
      </c>
      <c r="G9556" s="39">
        <f>VLOOKUP($J9553,ASBVs!$A$2:$AP$1041,41,FALSE)</f>
        <v>0.37</v>
      </c>
      <c r="H9556" s="39">
        <f>VLOOKUP($J9553,ASBVs!$A$2:$AP$1041,39,FALSE)</f>
        <v>0.23</v>
      </c>
      <c r="I9556" s="29">
        <f>VLOOKUP($J9553,ASBVs!$A$2:$AP$1041,21,FALSE)</f>
        <v>1.1399999999999999</v>
      </c>
      <c r="J9556" s="39">
        <f>VLOOKUP($J9553,ASBVs!$A$2:$AP$1041,31,FALSE)</f>
        <v>0.27</v>
      </c>
    </row>
    <row r="9557" spans="2:10" ht="12.6" customHeight="1" x14ac:dyDescent="0.3">
      <c r="B9557" s="29">
        <f>VLOOKUP($J9553,ASBVs!$A$2:$AP$1041,12,FALSE)</f>
        <v>69</v>
      </c>
      <c r="C9557" s="29">
        <f>VLOOKUP($J9553,ASBVs!$A$2:$AP$1041,14,FALSE)</f>
        <v>72</v>
      </c>
      <c r="D9557" s="29">
        <f>VLOOKUP($J9553,ASBVs!$A$2:$AP$1041,16,FALSE)</f>
        <v>63</v>
      </c>
      <c r="E9557" s="29">
        <f>VLOOKUP($J9553,ASBVs!$A$2:$AP$1041,18,FALSE)</f>
        <v>68</v>
      </c>
      <c r="F9557" s="29">
        <f>VLOOKUP($J9553,ASBVs!$A$2:$AP$1041,20,FALSE)</f>
        <v>68</v>
      </c>
      <c r="G9557" s="29">
        <f>VLOOKUP($J9553,ASBVs!$A$2:$AP$1041,42,FALSE)</f>
        <v>62</v>
      </c>
      <c r="H9557" s="29">
        <f>VLOOKUP($J9553,ASBVs!$A$2:$AP$1041,40,FALSE)</f>
        <v>53</v>
      </c>
      <c r="I9557" s="29">
        <f>VLOOKUP($J9553,ASBVs!$A$2:$AP$1041,22,FALSE)</f>
        <v>62</v>
      </c>
      <c r="J9557" s="29">
        <f>VLOOKUP($J9553,ASBVs!$A$2:$AP$1041,32,FALSE)</f>
        <v>60</v>
      </c>
    </row>
    <row r="9558" spans="2:10" ht="12.6" customHeight="1" x14ac:dyDescent="0.3">
      <c r="B9558" s="31" t="s">
        <v>1089</v>
      </c>
      <c r="C9558" s="27" t="s">
        <v>1090</v>
      </c>
      <c r="D9558" s="27" t="s">
        <v>1091</v>
      </c>
      <c r="E9558" s="27" t="s">
        <v>8</v>
      </c>
      <c r="F9558" s="27" t="s">
        <v>6</v>
      </c>
      <c r="G9558" s="27" t="s">
        <v>7</v>
      </c>
      <c r="H9558" s="27" t="s">
        <v>2638</v>
      </c>
      <c r="I9558" s="85" t="s">
        <v>2700</v>
      </c>
      <c r="J9558" s="86"/>
    </row>
    <row r="9559" spans="2:10" ht="12.6" customHeight="1" x14ac:dyDescent="0.3">
      <c r="B9559" s="30">
        <f>VLOOKUP($J9553,ASBVs!$A$2:$AP$1041,33,FALSE)</f>
        <v>0.05</v>
      </c>
      <c r="C9559" s="30">
        <f>VLOOKUP($J9553,ASBVs!$A$2:$AP$1041,35,FALSE)</f>
        <v>0.2</v>
      </c>
      <c r="D9559" s="30">
        <f>VLOOKUP($J9553,ASBVs!$A$2:$AP$1041,37,FALSE)</f>
        <v>1E-3</v>
      </c>
      <c r="E9559" s="32">
        <f>VLOOKUP($J9553,ASBVs!$A$2:$AP$1041,29,FALSE)</f>
        <v>6.53</v>
      </c>
      <c r="F9559" s="32">
        <f>VLOOKUP($J9553,ASBVs!$A$2:$AP$1041,23,FALSE)</f>
        <v>-0.99</v>
      </c>
      <c r="G9559" s="32">
        <f>VLOOKUP($J9553,ASBVs!$A$2:$AP$1041,25,FALSE)</f>
        <v>7.46</v>
      </c>
      <c r="H9559" s="32">
        <f>VLOOKUP($J9553,ASBVs!$A$2:$AP$1041,27,FALSE)</f>
        <v>1.32</v>
      </c>
      <c r="I9559" s="86"/>
      <c r="J9559" s="86"/>
    </row>
    <row r="9560" spans="2:10" ht="12.6" customHeight="1" x14ac:dyDescent="0.3">
      <c r="B9560" s="33">
        <f>VLOOKUP($J9553,ASBVs!$A$2:$AP$1041,34,FALSE)</f>
        <v>47</v>
      </c>
      <c r="C9560" s="33">
        <f>VLOOKUP($J9553,ASBVs!$A$2:$AP$1041,36,FALSE)</f>
        <v>56</v>
      </c>
      <c r="D9560" s="33">
        <f>VLOOKUP($J9553,ASBVs!$A$2:$AP$1041,38,FALSE)</f>
        <v>41</v>
      </c>
      <c r="E9560" s="33">
        <f>VLOOKUP($J9553,ASBVs!$A$2:$AP$1041,30,FALSE)</f>
        <v>62</v>
      </c>
      <c r="F9560" s="33">
        <f>VLOOKUP($J9553,ASBVs!$A$2:$AP$1041,24,FALSE)</f>
        <v>54</v>
      </c>
      <c r="G9560" s="33">
        <f>VLOOKUP($J9553,ASBVs!$A$2:$AP$1041,26,FALSE)</f>
        <v>53</v>
      </c>
      <c r="H9560" s="33">
        <f>VLOOKUP($J9553,ASBVs!$A$2:$AP$1041,28,FALSE)</f>
        <v>56</v>
      </c>
      <c r="I9560" s="99">
        <f>VLOOKUP($J9553,ASBVs!$A$2:$AQ$1041,43,FALSE)</f>
        <v>11.020000000000001</v>
      </c>
      <c r="J9560" s="79"/>
    </row>
    <row r="9561" spans="2:10" ht="12.6" customHeight="1" x14ac:dyDescent="0.3">
      <c r="B9561" s="87" t="s">
        <v>2695</v>
      </c>
      <c r="C9561" s="88"/>
      <c r="D9561" s="89" t="s">
        <v>2699</v>
      </c>
      <c r="E9561" s="90"/>
      <c r="F9561" s="91" t="str">
        <f>VLOOKUP($J9553,ASBVs!$A$2:$F$1041,6,FALSE)</f>
        <v xml:space="preserve"> </v>
      </c>
      <c r="G9561" s="34" t="s">
        <v>2669</v>
      </c>
      <c r="H9561" s="35" t="str">
        <f>VLOOKUP($J9553,ASBVs!$A$2:$AU$1041,46,FALSE)</f>
        <v>2</v>
      </c>
      <c r="I9561" s="34" t="s">
        <v>2670</v>
      </c>
      <c r="J9561" s="35" t="str">
        <f>VLOOKUP($J9553,ASBVs!$A$2:$AU$1041,47,FALSE)</f>
        <v>2</v>
      </c>
    </row>
    <row r="9562" spans="2:10" ht="12.6" customHeight="1" x14ac:dyDescent="0.3">
      <c r="B9562" s="93">
        <f>VLOOKUP($J9553,ASBVs!$A$2:$AS$1041,45,FALSE)</f>
        <v>121.01</v>
      </c>
      <c r="C9562" s="94"/>
      <c r="D9562" s="93">
        <f>VLOOKUP($J9553,ASBVs!$A$2:$AS$1041,44,FALSE)</f>
        <v>158.26</v>
      </c>
      <c r="E9562" s="94"/>
      <c r="F9562" s="92"/>
      <c r="G9562" s="34" t="s">
        <v>2671</v>
      </c>
      <c r="H9562" s="35" t="str">
        <f>VLOOKUP($J9553,ASBVs!$A$2:$AW$1041,48,FALSE)</f>
        <v>2</v>
      </c>
      <c r="I9562" s="34" t="s">
        <v>2672</v>
      </c>
      <c r="J9562" s="35">
        <f>VLOOKUP($J9553,ASBVs!$A$2:$AW$1041,49,FALSE)</f>
        <v>3</v>
      </c>
    </row>
    <row r="9563" spans="2:10" ht="12.6" customHeight="1" x14ac:dyDescent="0.3">
      <c r="B9563" s="36" t="s">
        <v>2696</v>
      </c>
      <c r="C9563" s="95" t="str">
        <f>VLOOKUP($J9553,ASBVs!$A$2:$E$1041,5,FALSE)</f>
        <v xml:space="preserve">Pen of 4 - Growth </v>
      </c>
      <c r="D9563" s="96"/>
      <c r="E9563" s="97" t="s">
        <v>2697</v>
      </c>
      <c r="F9563" s="98"/>
      <c r="G9563" s="74"/>
      <c r="H9563" s="75"/>
      <c r="I9563" s="37" t="s">
        <v>2698</v>
      </c>
      <c r="J9563" s="38"/>
    </row>
    <row r="9565" spans="2:10" ht="12.6" customHeight="1" x14ac:dyDescent="0.3">
      <c r="B9565" s="76" t="s">
        <v>2692</v>
      </c>
      <c r="C9565" s="77"/>
      <c r="D9565" s="20" t="str">
        <f>VLOOKUP($J9565,ASBVs!$A$2:$B$1041,2,FALSE)</f>
        <v>223381</v>
      </c>
      <c r="E9565" s="21"/>
      <c r="F9565" s="22" t="str">
        <f>VLOOKUP($J9565,ASBVs!$A$2:$J$1041,10,FALSE)</f>
        <v>Twin</v>
      </c>
      <c r="G9565" s="78" t="str">
        <f>VLOOKUP($J9565,ASBVs!$A$2:$AX$1041,50,FALSE)</f>
        <v xml:space="preserve"> </v>
      </c>
      <c r="H9565" s="79"/>
      <c r="I9565" s="23" t="s">
        <v>2693</v>
      </c>
      <c r="J9565" s="24" t="s">
        <v>2372</v>
      </c>
    </row>
    <row r="9566" spans="2:10" ht="12.6" customHeight="1" x14ac:dyDescent="0.3">
      <c r="B9566" s="25" t="s">
        <v>2694</v>
      </c>
      <c r="C9566" s="80" t="str">
        <f>VLOOKUP($J9565,ASBVs!$A$2:$H$1041,8,FALSE)</f>
        <v>193431</v>
      </c>
      <c r="D9566" s="80"/>
      <c r="E9566" s="81"/>
      <c r="F9566" s="26" t="s">
        <v>2639</v>
      </c>
      <c r="G9566" s="82">
        <f>VLOOKUP($J9565,ASBVs!$A$2:$I$1041,9,FALSE)</f>
        <v>44695</v>
      </c>
      <c r="H9566" s="83"/>
      <c r="I9566" s="83"/>
      <c r="J9566" s="84"/>
    </row>
    <row r="9567" spans="2:10" ht="12.6" customHeight="1" x14ac:dyDescent="0.3">
      <c r="B9567" s="27" t="s">
        <v>0</v>
      </c>
      <c r="C9567" s="28" t="s">
        <v>1</v>
      </c>
      <c r="D9567" s="28" t="s">
        <v>2</v>
      </c>
      <c r="E9567" s="28" t="s">
        <v>3</v>
      </c>
      <c r="F9567" s="27" t="s">
        <v>4</v>
      </c>
      <c r="G9567" s="28" t="s">
        <v>1093</v>
      </c>
      <c r="H9567" s="28" t="s">
        <v>1092</v>
      </c>
      <c r="I9567" s="28" t="s">
        <v>5</v>
      </c>
      <c r="J9567" s="28" t="s">
        <v>2652</v>
      </c>
    </row>
    <row r="9568" spans="2:10" ht="12.6" customHeight="1" x14ac:dyDescent="0.3">
      <c r="B9568" s="29">
        <f>VLOOKUP($J9565,ASBVs!$A$2:$AP$1041,11,FALSE)</f>
        <v>0.59</v>
      </c>
      <c r="C9568" s="29">
        <f>VLOOKUP($J9565,ASBVs!$A$2:$AP$1041,13,FALSE)</f>
        <v>9.8000000000000007</v>
      </c>
      <c r="D9568" s="29">
        <f>VLOOKUP($J9565,ASBVs!$A$2:$AP$1041,15,FALSE)</f>
        <v>15.56</v>
      </c>
      <c r="E9568" s="29">
        <f>VLOOKUP($J9565,ASBVs!$A$2:$AP$1041,17,FALSE)</f>
        <v>-0.52</v>
      </c>
      <c r="F9568" s="29">
        <f>VLOOKUP($J9565,ASBVs!$A$2:$AP$1041,19,FALSE)</f>
        <v>1.94</v>
      </c>
      <c r="G9568" s="39">
        <f>VLOOKUP($J9565,ASBVs!$A$2:$AP$1041,41,FALSE)</f>
        <v>0.26</v>
      </c>
      <c r="H9568" s="39">
        <f>VLOOKUP($J9565,ASBVs!$A$2:$AP$1041,39,FALSE)</f>
        <v>0.2</v>
      </c>
      <c r="I9568" s="29">
        <f>VLOOKUP($J9565,ASBVs!$A$2:$AP$1041,21,FALSE)</f>
        <v>0.04</v>
      </c>
      <c r="J9568" s="39">
        <f>VLOOKUP($J9565,ASBVs!$A$2:$AP$1041,31,FALSE)</f>
        <v>0.16</v>
      </c>
    </row>
    <row r="9569" spans="2:10" ht="12.6" customHeight="1" x14ac:dyDescent="0.3">
      <c r="B9569" s="29">
        <f>VLOOKUP($J9565,ASBVs!$A$2:$AP$1041,12,FALSE)</f>
        <v>68</v>
      </c>
      <c r="C9569" s="29">
        <f>VLOOKUP($J9565,ASBVs!$A$2:$AP$1041,14,FALSE)</f>
        <v>72</v>
      </c>
      <c r="D9569" s="29">
        <f>VLOOKUP($J9565,ASBVs!$A$2:$AP$1041,16,FALSE)</f>
        <v>65</v>
      </c>
      <c r="E9569" s="29">
        <f>VLOOKUP($J9565,ASBVs!$A$2:$AP$1041,18,FALSE)</f>
        <v>70</v>
      </c>
      <c r="F9569" s="29">
        <f>VLOOKUP($J9565,ASBVs!$A$2:$AP$1041,20,FALSE)</f>
        <v>68</v>
      </c>
      <c r="G9569" s="29">
        <f>VLOOKUP($J9565,ASBVs!$A$2:$AP$1041,42,FALSE)</f>
        <v>59</v>
      </c>
      <c r="H9569" s="29">
        <f>VLOOKUP($J9565,ASBVs!$A$2:$AP$1041,40,FALSE)</f>
        <v>52</v>
      </c>
      <c r="I9569" s="29">
        <f>VLOOKUP($J9565,ASBVs!$A$2:$AP$1041,22,FALSE)</f>
        <v>63</v>
      </c>
      <c r="J9569" s="29">
        <f>VLOOKUP($J9565,ASBVs!$A$2:$AP$1041,32,FALSE)</f>
        <v>57</v>
      </c>
    </row>
    <row r="9570" spans="2:10" ht="12.6" customHeight="1" x14ac:dyDescent="0.3">
      <c r="B9570" s="31" t="s">
        <v>1089</v>
      </c>
      <c r="C9570" s="27" t="s">
        <v>1090</v>
      </c>
      <c r="D9570" s="27" t="s">
        <v>1091</v>
      </c>
      <c r="E9570" s="27" t="s">
        <v>8</v>
      </c>
      <c r="F9570" s="27" t="s">
        <v>6</v>
      </c>
      <c r="G9570" s="27" t="s">
        <v>7</v>
      </c>
      <c r="H9570" s="27" t="s">
        <v>2638</v>
      </c>
      <c r="I9570" s="85" t="s">
        <v>2700</v>
      </c>
      <c r="J9570" s="86"/>
    </row>
    <row r="9571" spans="2:10" ht="12.6" customHeight="1" x14ac:dyDescent="0.3">
      <c r="B9571" s="30">
        <f>VLOOKUP($J9565,ASBVs!$A$2:$AP$1041,33,FALSE)</f>
        <v>0.02</v>
      </c>
      <c r="C9571" s="30">
        <f>VLOOKUP($J9565,ASBVs!$A$2:$AP$1041,35,FALSE)</f>
        <v>0.23</v>
      </c>
      <c r="D9571" s="30">
        <f>VLOOKUP($J9565,ASBVs!$A$2:$AP$1041,37,FALSE)</f>
        <v>1E-3</v>
      </c>
      <c r="E9571" s="32">
        <f>VLOOKUP($J9565,ASBVs!$A$2:$AP$1041,29,FALSE)</f>
        <v>5.41</v>
      </c>
      <c r="F9571" s="32">
        <f>VLOOKUP($J9565,ASBVs!$A$2:$AP$1041,23,FALSE)</f>
        <v>-0.45</v>
      </c>
      <c r="G9571" s="32">
        <f>VLOOKUP($J9565,ASBVs!$A$2:$AP$1041,25,FALSE)</f>
        <v>6.62</v>
      </c>
      <c r="H9571" s="32">
        <f>VLOOKUP($J9565,ASBVs!$A$2:$AP$1041,27,FALSE)</f>
        <v>1.94</v>
      </c>
      <c r="I9571" s="86"/>
      <c r="J9571" s="86"/>
    </row>
    <row r="9572" spans="2:10" ht="12.6" customHeight="1" x14ac:dyDescent="0.3">
      <c r="B9572" s="33">
        <f>VLOOKUP($J9565,ASBVs!$A$2:$AP$1041,34,FALSE)</f>
        <v>47</v>
      </c>
      <c r="C9572" s="33">
        <f>VLOOKUP($J9565,ASBVs!$A$2:$AP$1041,36,FALSE)</f>
        <v>55</v>
      </c>
      <c r="D9572" s="33">
        <f>VLOOKUP($J9565,ASBVs!$A$2:$AP$1041,38,FALSE)</f>
        <v>41</v>
      </c>
      <c r="E9572" s="33">
        <f>VLOOKUP($J9565,ASBVs!$A$2:$AP$1041,30,FALSE)</f>
        <v>62</v>
      </c>
      <c r="F9572" s="33">
        <f>VLOOKUP($J9565,ASBVs!$A$2:$AP$1041,24,FALSE)</f>
        <v>52</v>
      </c>
      <c r="G9572" s="33">
        <f>VLOOKUP($J9565,ASBVs!$A$2:$AP$1041,26,FALSE)</f>
        <v>52</v>
      </c>
      <c r="H9572" s="33">
        <f>VLOOKUP($J9565,ASBVs!$A$2:$AP$1041,28,FALSE)</f>
        <v>55</v>
      </c>
      <c r="I9572" s="99">
        <f>VLOOKUP($J9565,ASBVs!$A$2:$AQ$1041,43,FALSE)</f>
        <v>9.84</v>
      </c>
      <c r="J9572" s="79"/>
    </row>
    <row r="9573" spans="2:10" ht="12.6" customHeight="1" x14ac:dyDescent="0.3">
      <c r="B9573" s="87" t="s">
        <v>2695</v>
      </c>
      <c r="C9573" s="88"/>
      <c r="D9573" s="89" t="s">
        <v>2699</v>
      </c>
      <c r="E9573" s="90"/>
      <c r="F9573" s="91" t="str">
        <f>VLOOKUP($J9565,ASBVs!$A$2:$F$1041,6,FALSE)</f>
        <v xml:space="preserve"> </v>
      </c>
      <c r="G9573" s="34" t="s">
        <v>2669</v>
      </c>
      <c r="H9573" s="35" t="str">
        <f>VLOOKUP($J9565,ASBVs!$A$2:$AU$1041,46,FALSE)</f>
        <v>1</v>
      </c>
      <c r="I9573" s="34" t="s">
        <v>2670</v>
      </c>
      <c r="J9573" s="35" t="str">
        <f>VLOOKUP($J9565,ASBVs!$A$2:$AU$1041,47,FALSE)</f>
        <v>2</v>
      </c>
    </row>
    <row r="9574" spans="2:10" ht="12.6" customHeight="1" x14ac:dyDescent="0.3">
      <c r="B9574" s="93">
        <f>VLOOKUP($J9565,ASBVs!$A$2:$AS$1041,45,FALSE)</f>
        <v>121.27</v>
      </c>
      <c r="C9574" s="94"/>
      <c r="D9574" s="93">
        <f>VLOOKUP($J9565,ASBVs!$A$2:$AS$1041,44,FALSE)</f>
        <v>159.43</v>
      </c>
      <c r="E9574" s="94"/>
      <c r="F9574" s="92"/>
      <c r="G9574" s="34" t="s">
        <v>2671</v>
      </c>
      <c r="H9574" s="35" t="str">
        <f>VLOOKUP($J9565,ASBVs!$A$2:$AW$1041,48,FALSE)</f>
        <v>1</v>
      </c>
      <c r="I9574" s="34" t="s">
        <v>2672</v>
      </c>
      <c r="J9574" s="35">
        <f>VLOOKUP($J9565,ASBVs!$A$2:$AW$1041,49,FALSE)</f>
        <v>3</v>
      </c>
    </row>
    <row r="9575" spans="2:10" ht="12.6" customHeight="1" x14ac:dyDescent="0.3">
      <c r="B9575" s="36" t="s">
        <v>2696</v>
      </c>
      <c r="C9575" s="95" t="str">
        <f>VLOOKUP($J9565,ASBVs!$A$2:$E$1041,5,FALSE)</f>
        <v xml:space="preserve">Pen of 4 - Growth </v>
      </c>
      <c r="D9575" s="96"/>
      <c r="E9575" s="97" t="s">
        <v>2697</v>
      </c>
      <c r="F9575" s="98"/>
      <c r="G9575" s="74"/>
      <c r="H9575" s="75"/>
      <c r="I9575" s="37" t="s">
        <v>2698</v>
      </c>
      <c r="J9575" s="38"/>
    </row>
    <row r="9577" spans="2:10" ht="12.6" customHeight="1" x14ac:dyDescent="0.3">
      <c r="B9577" s="76" t="s">
        <v>2692</v>
      </c>
      <c r="C9577" s="77"/>
      <c r="D9577" s="20" t="str">
        <f>VLOOKUP($J9577,ASBVs!$A$2:$B$1041,2,FALSE)</f>
        <v>223285</v>
      </c>
      <c r="E9577" s="21"/>
      <c r="F9577" s="22" t="str">
        <f>VLOOKUP($J9577,ASBVs!$A$2:$J$1041,10,FALSE)</f>
        <v>Twin</v>
      </c>
      <c r="G9577" s="78" t="str">
        <f>VLOOKUP($J9577,ASBVs!$A$2:$AX$1041,50,FALSE)</f>
        <v xml:space="preserve"> </v>
      </c>
      <c r="H9577" s="79"/>
      <c r="I9577" s="23" t="s">
        <v>2693</v>
      </c>
      <c r="J9577" s="24" t="s">
        <v>2373</v>
      </c>
    </row>
    <row r="9578" spans="2:10" ht="12.6" customHeight="1" x14ac:dyDescent="0.3">
      <c r="B9578" s="25" t="s">
        <v>2694</v>
      </c>
      <c r="C9578" s="80" t="str">
        <f>VLOOKUP($J9577,ASBVs!$A$2:$H$1041,8,FALSE)</f>
        <v>205728</v>
      </c>
      <c r="D9578" s="80"/>
      <c r="E9578" s="81"/>
      <c r="F9578" s="26" t="s">
        <v>2639</v>
      </c>
      <c r="G9578" s="82">
        <f>VLOOKUP($J9577,ASBVs!$A$2:$I$1041,9,FALSE)</f>
        <v>44689</v>
      </c>
      <c r="H9578" s="83"/>
      <c r="I9578" s="83"/>
      <c r="J9578" s="84"/>
    </row>
    <row r="9579" spans="2:10" ht="12.6" customHeight="1" x14ac:dyDescent="0.3">
      <c r="B9579" s="27" t="s">
        <v>0</v>
      </c>
      <c r="C9579" s="28" t="s">
        <v>1</v>
      </c>
      <c r="D9579" s="28" t="s">
        <v>2</v>
      </c>
      <c r="E9579" s="28" t="s">
        <v>3</v>
      </c>
      <c r="F9579" s="27" t="s">
        <v>4</v>
      </c>
      <c r="G9579" s="28" t="s">
        <v>1093</v>
      </c>
      <c r="H9579" s="28" t="s">
        <v>1092</v>
      </c>
      <c r="I9579" s="28" t="s">
        <v>5</v>
      </c>
      <c r="J9579" s="28" t="s">
        <v>2652</v>
      </c>
    </row>
    <row r="9580" spans="2:10" ht="12.6" customHeight="1" x14ac:dyDescent="0.3">
      <c r="B9580" s="29">
        <f>VLOOKUP($J9577,ASBVs!$A$2:$AP$1041,11,FALSE)</f>
        <v>0.6</v>
      </c>
      <c r="C9580" s="29">
        <f>VLOOKUP($J9577,ASBVs!$A$2:$AP$1041,13,FALSE)</f>
        <v>9.75</v>
      </c>
      <c r="D9580" s="29">
        <f>VLOOKUP($J9577,ASBVs!$A$2:$AP$1041,15,FALSE)</f>
        <v>16.22</v>
      </c>
      <c r="E9580" s="29">
        <f>VLOOKUP($J9577,ASBVs!$A$2:$AP$1041,17,FALSE)</f>
        <v>0.62</v>
      </c>
      <c r="F9580" s="29">
        <f>VLOOKUP($J9577,ASBVs!$A$2:$AP$1041,19,FALSE)</f>
        <v>2.73</v>
      </c>
      <c r="G9580" s="39">
        <f>VLOOKUP($J9577,ASBVs!$A$2:$AP$1041,41,FALSE)</f>
        <v>0.41</v>
      </c>
      <c r="H9580" s="39">
        <f>VLOOKUP($J9577,ASBVs!$A$2:$AP$1041,39,FALSE)</f>
        <v>0.22</v>
      </c>
      <c r="I9580" s="29">
        <f>VLOOKUP($J9577,ASBVs!$A$2:$AP$1041,21,FALSE)</f>
        <v>7.0000000000000007E-2</v>
      </c>
      <c r="J9580" s="39">
        <f>VLOOKUP($J9577,ASBVs!$A$2:$AP$1041,31,FALSE)</f>
        <v>0.28000000000000003</v>
      </c>
    </row>
    <row r="9581" spans="2:10" ht="12.6" customHeight="1" x14ac:dyDescent="0.3">
      <c r="B9581" s="29">
        <f>VLOOKUP($J9577,ASBVs!$A$2:$AP$1041,12,FALSE)</f>
        <v>66</v>
      </c>
      <c r="C9581" s="29">
        <f>VLOOKUP($J9577,ASBVs!$A$2:$AP$1041,14,FALSE)</f>
        <v>72</v>
      </c>
      <c r="D9581" s="29">
        <f>VLOOKUP($J9577,ASBVs!$A$2:$AP$1041,16,FALSE)</f>
        <v>59</v>
      </c>
      <c r="E9581" s="29">
        <f>VLOOKUP($J9577,ASBVs!$A$2:$AP$1041,18,FALSE)</f>
        <v>69</v>
      </c>
      <c r="F9581" s="29">
        <f>VLOOKUP($J9577,ASBVs!$A$2:$AP$1041,20,FALSE)</f>
        <v>68</v>
      </c>
      <c r="G9581" s="29">
        <f>VLOOKUP($J9577,ASBVs!$A$2:$AP$1041,42,FALSE)</f>
        <v>48</v>
      </c>
      <c r="H9581" s="29">
        <f>VLOOKUP($J9577,ASBVs!$A$2:$AP$1041,40,FALSE)</f>
        <v>43</v>
      </c>
      <c r="I9581" s="29">
        <f>VLOOKUP($J9577,ASBVs!$A$2:$AP$1041,22,FALSE)</f>
        <v>53</v>
      </c>
      <c r="J9581" s="29">
        <f>VLOOKUP($J9577,ASBVs!$A$2:$AP$1041,32,FALSE)</f>
        <v>46</v>
      </c>
    </row>
    <row r="9582" spans="2:10" ht="12.6" customHeight="1" x14ac:dyDescent="0.3">
      <c r="B9582" s="31" t="s">
        <v>1089</v>
      </c>
      <c r="C9582" s="27" t="s">
        <v>1090</v>
      </c>
      <c r="D9582" s="27" t="s">
        <v>1091</v>
      </c>
      <c r="E9582" s="27" t="s">
        <v>8</v>
      </c>
      <c r="F9582" s="27" t="s">
        <v>6</v>
      </c>
      <c r="G9582" s="27" t="s">
        <v>7</v>
      </c>
      <c r="H9582" s="27" t="s">
        <v>2638</v>
      </c>
      <c r="I9582" s="85" t="s">
        <v>2700</v>
      </c>
      <c r="J9582" s="86"/>
    </row>
    <row r="9583" spans="2:10" ht="12.6" customHeight="1" x14ac:dyDescent="0.3">
      <c r="B9583" s="30">
        <f>VLOOKUP($J9577,ASBVs!$A$2:$AP$1041,33,FALSE)</f>
        <v>0.05</v>
      </c>
      <c r="C9583" s="30">
        <f>VLOOKUP($J9577,ASBVs!$A$2:$AP$1041,35,FALSE)</f>
        <v>0.22</v>
      </c>
      <c r="D9583" s="30">
        <f>VLOOKUP($J9577,ASBVs!$A$2:$AP$1041,37,FALSE)</f>
        <v>-0.01</v>
      </c>
      <c r="E9583" s="32">
        <f>VLOOKUP($J9577,ASBVs!$A$2:$AP$1041,29,FALSE)</f>
        <v>4.8099999999999996</v>
      </c>
      <c r="F9583" s="32">
        <f>VLOOKUP($J9577,ASBVs!$A$2:$AP$1041,23,FALSE)</f>
        <v>-0.48</v>
      </c>
      <c r="G9583" s="32">
        <f>VLOOKUP($J9577,ASBVs!$A$2:$AP$1041,25,FALSE)</f>
        <v>3.79</v>
      </c>
      <c r="H9583" s="32">
        <f>VLOOKUP($J9577,ASBVs!$A$2:$AP$1041,27,FALSE)</f>
        <v>2.76</v>
      </c>
      <c r="I9583" s="86"/>
      <c r="J9583" s="86"/>
    </row>
    <row r="9584" spans="2:10" ht="12.6" customHeight="1" x14ac:dyDescent="0.3">
      <c r="B9584" s="33">
        <f>VLOOKUP($J9577,ASBVs!$A$2:$AP$1041,34,FALSE)</f>
        <v>39</v>
      </c>
      <c r="C9584" s="33">
        <f>VLOOKUP($J9577,ASBVs!$A$2:$AP$1041,36,FALSE)</f>
        <v>46</v>
      </c>
      <c r="D9584" s="33">
        <f>VLOOKUP($J9577,ASBVs!$A$2:$AP$1041,38,FALSE)</f>
        <v>34</v>
      </c>
      <c r="E9584" s="33">
        <f>VLOOKUP($J9577,ASBVs!$A$2:$AP$1041,30,FALSE)</f>
        <v>61</v>
      </c>
      <c r="F9584" s="33">
        <f>VLOOKUP($J9577,ASBVs!$A$2:$AP$1041,24,FALSE)</f>
        <v>43</v>
      </c>
      <c r="G9584" s="33">
        <f>VLOOKUP($J9577,ASBVs!$A$2:$AP$1041,26,FALSE)</f>
        <v>43</v>
      </c>
      <c r="H9584" s="33">
        <f>VLOOKUP($J9577,ASBVs!$A$2:$AP$1041,28,FALSE)</f>
        <v>52</v>
      </c>
      <c r="I9584" s="99">
        <f>VLOOKUP($J9577,ASBVs!$A$2:$AQ$1041,43,FALSE)</f>
        <v>9.82</v>
      </c>
      <c r="J9584" s="79"/>
    </row>
    <row r="9585" spans="2:10" ht="12.6" customHeight="1" x14ac:dyDescent="0.3">
      <c r="B9585" s="87" t="s">
        <v>2695</v>
      </c>
      <c r="C9585" s="88"/>
      <c r="D9585" s="89" t="s">
        <v>2699</v>
      </c>
      <c r="E9585" s="90"/>
      <c r="F9585" s="91" t="str">
        <f>VLOOKUP($J9577,ASBVs!$A$2:$F$1041,6,FALSE)</f>
        <v xml:space="preserve"> </v>
      </c>
      <c r="G9585" s="34" t="s">
        <v>2669</v>
      </c>
      <c r="H9585" s="35" t="str">
        <f>VLOOKUP($J9577,ASBVs!$A$2:$AU$1041,46,FALSE)</f>
        <v>2</v>
      </c>
      <c r="I9585" s="34" t="s">
        <v>2670</v>
      </c>
      <c r="J9585" s="35" t="str">
        <f>VLOOKUP($J9577,ASBVs!$A$2:$AU$1041,47,FALSE)</f>
        <v>2</v>
      </c>
    </row>
    <row r="9586" spans="2:10" ht="12.6" customHeight="1" x14ac:dyDescent="0.3">
      <c r="B9586" s="93">
        <f>VLOOKUP($J9577,ASBVs!$A$2:$AS$1041,45,FALSE)</f>
        <v>122.21</v>
      </c>
      <c r="C9586" s="94"/>
      <c r="D9586" s="93">
        <f>VLOOKUP($J9577,ASBVs!$A$2:$AS$1041,44,FALSE)</f>
        <v>170.13</v>
      </c>
      <c r="E9586" s="94"/>
      <c r="F9586" s="92"/>
      <c r="G9586" s="34" t="s">
        <v>2671</v>
      </c>
      <c r="H9586" s="35" t="str">
        <f>VLOOKUP($J9577,ASBVs!$A$2:$AW$1041,48,FALSE)</f>
        <v>3</v>
      </c>
      <c r="I9586" s="34" t="s">
        <v>2672</v>
      </c>
      <c r="J9586" s="35">
        <f>VLOOKUP($J9577,ASBVs!$A$2:$AW$1041,49,FALSE)</f>
        <v>3</v>
      </c>
    </row>
    <row r="9587" spans="2:10" ht="12.6" customHeight="1" x14ac:dyDescent="0.3">
      <c r="B9587" s="36" t="s">
        <v>2696</v>
      </c>
      <c r="C9587" s="95" t="str">
        <f>VLOOKUP($J9577,ASBVs!$A$2:$E$1041,5,FALSE)</f>
        <v xml:space="preserve">Pen of 4 - Growth </v>
      </c>
      <c r="D9587" s="96"/>
      <c r="E9587" s="97" t="s">
        <v>2697</v>
      </c>
      <c r="F9587" s="98"/>
      <c r="G9587" s="74"/>
      <c r="H9587" s="75"/>
      <c r="I9587" s="37" t="s">
        <v>2698</v>
      </c>
      <c r="J9587" s="38"/>
    </row>
    <row r="9589" spans="2:10" ht="12.6" customHeight="1" x14ac:dyDescent="0.3">
      <c r="B9589" s="76" t="s">
        <v>2692</v>
      </c>
      <c r="C9589" s="77"/>
      <c r="D9589" s="20" t="str">
        <f>VLOOKUP($J9589,ASBVs!$A$2:$B$1041,2,FALSE)</f>
        <v>224564</v>
      </c>
      <c r="E9589" s="21"/>
      <c r="F9589" s="22" t="str">
        <f>VLOOKUP($J9589,ASBVs!$A$2:$J$1041,10,FALSE)</f>
        <v>Twin</v>
      </c>
      <c r="G9589" s="78" t="str">
        <f>VLOOKUP($J9589,ASBVs!$A$2:$AX$1041,50,FALSE)</f>
        <v xml:space="preserve"> </v>
      </c>
      <c r="H9589" s="79"/>
      <c r="I9589" s="23" t="s">
        <v>2693</v>
      </c>
      <c r="J9589" s="24" t="s">
        <v>2374</v>
      </c>
    </row>
    <row r="9590" spans="2:10" ht="12.6" customHeight="1" x14ac:dyDescent="0.3">
      <c r="B9590" s="25" t="s">
        <v>2694</v>
      </c>
      <c r="C9590" s="80" t="str">
        <f>VLOOKUP($J9589,ASBVs!$A$2:$H$1041,8,FALSE)</f>
        <v>205728</v>
      </c>
      <c r="D9590" s="80"/>
      <c r="E9590" s="81"/>
      <c r="F9590" s="26" t="s">
        <v>2639</v>
      </c>
      <c r="G9590" s="82">
        <f>VLOOKUP($J9589,ASBVs!$A$2:$I$1041,9,FALSE)</f>
        <v>44710</v>
      </c>
      <c r="H9590" s="83"/>
      <c r="I9590" s="83"/>
      <c r="J9590" s="84"/>
    </row>
    <row r="9591" spans="2:10" ht="12.6" customHeight="1" x14ac:dyDescent="0.3">
      <c r="B9591" s="27" t="s">
        <v>0</v>
      </c>
      <c r="C9591" s="28" t="s">
        <v>1</v>
      </c>
      <c r="D9591" s="28" t="s">
        <v>2</v>
      </c>
      <c r="E9591" s="28" t="s">
        <v>3</v>
      </c>
      <c r="F9591" s="27" t="s">
        <v>4</v>
      </c>
      <c r="G9591" s="28" t="s">
        <v>1093</v>
      </c>
      <c r="H9591" s="28" t="s">
        <v>1092</v>
      </c>
      <c r="I9591" s="28" t="s">
        <v>5</v>
      </c>
      <c r="J9591" s="28" t="s">
        <v>2652</v>
      </c>
    </row>
    <row r="9592" spans="2:10" ht="12.6" customHeight="1" x14ac:dyDescent="0.3">
      <c r="B9592" s="29">
        <f>VLOOKUP($J9589,ASBVs!$A$2:$AP$1041,11,FALSE)</f>
        <v>0.43</v>
      </c>
      <c r="C9592" s="29">
        <f>VLOOKUP($J9589,ASBVs!$A$2:$AP$1041,13,FALSE)</f>
        <v>9.68</v>
      </c>
      <c r="D9592" s="29">
        <f>VLOOKUP($J9589,ASBVs!$A$2:$AP$1041,15,FALSE)</f>
        <v>18.39</v>
      </c>
      <c r="E9592" s="29">
        <f>VLOOKUP($J9589,ASBVs!$A$2:$AP$1041,17,FALSE)</f>
        <v>0.61</v>
      </c>
      <c r="F9592" s="29">
        <f>VLOOKUP($J9589,ASBVs!$A$2:$AP$1041,19,FALSE)</f>
        <v>2.5499999999999998</v>
      </c>
      <c r="G9592" s="39">
        <f>VLOOKUP($J9589,ASBVs!$A$2:$AP$1041,41,FALSE)</f>
        <v>0.44</v>
      </c>
      <c r="H9592" s="39">
        <f>VLOOKUP($J9589,ASBVs!$A$2:$AP$1041,39,FALSE)</f>
        <v>0.22</v>
      </c>
      <c r="I9592" s="29">
        <f>VLOOKUP($J9589,ASBVs!$A$2:$AP$1041,21,FALSE)</f>
        <v>0.25</v>
      </c>
      <c r="J9592" s="39">
        <f>VLOOKUP($J9589,ASBVs!$A$2:$AP$1041,31,FALSE)</f>
        <v>0.27</v>
      </c>
    </row>
    <row r="9593" spans="2:10" ht="12.6" customHeight="1" x14ac:dyDescent="0.3">
      <c r="B9593" s="29">
        <f>VLOOKUP($J9589,ASBVs!$A$2:$AP$1041,12,FALSE)</f>
        <v>65</v>
      </c>
      <c r="C9593" s="29">
        <f>VLOOKUP($J9589,ASBVs!$A$2:$AP$1041,14,FALSE)</f>
        <v>69</v>
      </c>
      <c r="D9593" s="29">
        <f>VLOOKUP($J9589,ASBVs!$A$2:$AP$1041,16,FALSE)</f>
        <v>58</v>
      </c>
      <c r="E9593" s="29">
        <f>VLOOKUP($J9589,ASBVs!$A$2:$AP$1041,18,FALSE)</f>
        <v>65</v>
      </c>
      <c r="F9593" s="29">
        <f>VLOOKUP($J9589,ASBVs!$A$2:$AP$1041,20,FALSE)</f>
        <v>65</v>
      </c>
      <c r="G9593" s="29">
        <f>VLOOKUP($J9589,ASBVs!$A$2:$AP$1041,42,FALSE)</f>
        <v>52</v>
      </c>
      <c r="H9593" s="29">
        <f>VLOOKUP($J9589,ASBVs!$A$2:$AP$1041,40,FALSE)</f>
        <v>45</v>
      </c>
      <c r="I9593" s="29">
        <f>VLOOKUP($J9589,ASBVs!$A$2:$AP$1041,22,FALSE)</f>
        <v>52</v>
      </c>
      <c r="J9593" s="29">
        <f>VLOOKUP($J9589,ASBVs!$A$2:$AP$1041,32,FALSE)</f>
        <v>50</v>
      </c>
    </row>
    <row r="9594" spans="2:10" ht="12.6" customHeight="1" x14ac:dyDescent="0.3">
      <c r="B9594" s="31" t="s">
        <v>1089</v>
      </c>
      <c r="C9594" s="27" t="s">
        <v>1090</v>
      </c>
      <c r="D9594" s="27" t="s">
        <v>1091</v>
      </c>
      <c r="E9594" s="27" t="s">
        <v>8</v>
      </c>
      <c r="F9594" s="27" t="s">
        <v>6</v>
      </c>
      <c r="G9594" s="27" t="s">
        <v>7</v>
      </c>
      <c r="H9594" s="27" t="s">
        <v>2638</v>
      </c>
      <c r="I9594" s="85" t="s">
        <v>2700</v>
      </c>
      <c r="J9594" s="86"/>
    </row>
    <row r="9595" spans="2:10" ht="12.6" customHeight="1" x14ac:dyDescent="0.3">
      <c r="B9595" s="30">
        <f>VLOOKUP($J9589,ASBVs!$A$2:$AP$1041,33,FALSE)</f>
        <v>0.03</v>
      </c>
      <c r="C9595" s="30">
        <f>VLOOKUP($J9589,ASBVs!$A$2:$AP$1041,35,FALSE)</f>
        <v>0.26</v>
      </c>
      <c r="D9595" s="30">
        <f>VLOOKUP($J9589,ASBVs!$A$2:$AP$1041,37,FALSE)</f>
        <v>1E-3</v>
      </c>
      <c r="E9595" s="32">
        <f>VLOOKUP($J9589,ASBVs!$A$2:$AP$1041,29,FALSE)</f>
        <v>4.47</v>
      </c>
      <c r="F9595" s="32">
        <f>VLOOKUP($J9589,ASBVs!$A$2:$AP$1041,23,FALSE)</f>
        <v>-0.18</v>
      </c>
      <c r="G9595" s="32">
        <f>VLOOKUP($J9589,ASBVs!$A$2:$AP$1041,25,FALSE)</f>
        <v>4.09</v>
      </c>
      <c r="H9595" s="32">
        <f>VLOOKUP($J9589,ASBVs!$A$2:$AP$1041,27,FALSE)</f>
        <v>2.88</v>
      </c>
      <c r="I9595" s="86"/>
      <c r="J9595" s="86"/>
    </row>
    <row r="9596" spans="2:10" ht="12.6" customHeight="1" x14ac:dyDescent="0.3">
      <c r="B9596" s="33">
        <f>VLOOKUP($J9589,ASBVs!$A$2:$AP$1041,34,FALSE)</f>
        <v>41</v>
      </c>
      <c r="C9596" s="33">
        <f>VLOOKUP($J9589,ASBVs!$A$2:$AP$1041,36,FALSE)</f>
        <v>48</v>
      </c>
      <c r="D9596" s="33">
        <f>VLOOKUP($J9589,ASBVs!$A$2:$AP$1041,38,FALSE)</f>
        <v>35</v>
      </c>
      <c r="E9596" s="33">
        <f>VLOOKUP($J9589,ASBVs!$A$2:$AP$1041,30,FALSE)</f>
        <v>59</v>
      </c>
      <c r="F9596" s="33">
        <f>VLOOKUP($J9589,ASBVs!$A$2:$AP$1041,24,FALSE)</f>
        <v>46</v>
      </c>
      <c r="G9596" s="33">
        <f>VLOOKUP($J9589,ASBVs!$A$2:$AP$1041,26,FALSE)</f>
        <v>46</v>
      </c>
      <c r="H9596" s="33">
        <f>VLOOKUP($J9589,ASBVs!$A$2:$AP$1041,28,FALSE)</f>
        <v>51</v>
      </c>
      <c r="I9596" s="99">
        <f>VLOOKUP($J9589,ASBVs!$A$2:$AQ$1041,43,FALSE)</f>
        <v>9.93</v>
      </c>
      <c r="J9596" s="79"/>
    </row>
    <row r="9597" spans="2:10" ht="12.6" customHeight="1" x14ac:dyDescent="0.3">
      <c r="B9597" s="87" t="s">
        <v>2695</v>
      </c>
      <c r="C9597" s="88"/>
      <c r="D9597" s="89" t="s">
        <v>2699</v>
      </c>
      <c r="E9597" s="90"/>
      <c r="F9597" s="91" t="str">
        <f>VLOOKUP($J9589,ASBVs!$A$2:$F$1041,6,FALSE)</f>
        <v xml:space="preserve"> </v>
      </c>
      <c r="G9597" s="34" t="s">
        <v>2669</v>
      </c>
      <c r="H9597" s="35" t="str">
        <f>VLOOKUP($J9589,ASBVs!$A$2:$AU$1041,46,FALSE)</f>
        <v>2</v>
      </c>
      <c r="I9597" s="34" t="s">
        <v>2670</v>
      </c>
      <c r="J9597" s="35" t="str">
        <f>VLOOKUP($J9589,ASBVs!$A$2:$AU$1041,47,FALSE)</f>
        <v>2</v>
      </c>
    </row>
    <row r="9598" spans="2:10" ht="12.6" customHeight="1" x14ac:dyDescent="0.3">
      <c r="B9598" s="93">
        <f>VLOOKUP($J9589,ASBVs!$A$2:$AS$1041,45,FALSE)</f>
        <v>123.53</v>
      </c>
      <c r="C9598" s="94"/>
      <c r="D9598" s="93">
        <f>VLOOKUP($J9589,ASBVs!$A$2:$AS$1041,44,FALSE)</f>
        <v>167.54</v>
      </c>
      <c r="E9598" s="94"/>
      <c r="F9598" s="92"/>
      <c r="G9598" s="34" t="s">
        <v>2671</v>
      </c>
      <c r="H9598" s="35" t="str">
        <f>VLOOKUP($J9589,ASBVs!$A$2:$AW$1041,48,FALSE)</f>
        <v>2</v>
      </c>
      <c r="I9598" s="34" t="s">
        <v>2672</v>
      </c>
      <c r="J9598" s="35">
        <f>VLOOKUP($J9589,ASBVs!$A$2:$AW$1041,49,FALSE)</f>
        <v>3</v>
      </c>
    </row>
    <row r="9599" spans="2:10" ht="12.6" customHeight="1" x14ac:dyDescent="0.3">
      <c r="B9599" s="36" t="s">
        <v>2696</v>
      </c>
      <c r="C9599" s="95" t="str">
        <f>VLOOKUP($J9589,ASBVs!$A$2:$E$1041,5,FALSE)</f>
        <v xml:space="preserve">Pen of 4 - Growth </v>
      </c>
      <c r="D9599" s="96"/>
      <c r="E9599" s="97" t="s">
        <v>2697</v>
      </c>
      <c r="F9599" s="98"/>
      <c r="G9599" s="74"/>
      <c r="H9599" s="75"/>
      <c r="I9599" s="37" t="s">
        <v>2698</v>
      </c>
      <c r="J9599" s="38"/>
    </row>
    <row r="9601" spans="2:10" ht="12.6" customHeight="1" x14ac:dyDescent="0.3">
      <c r="B9601" s="76" t="s">
        <v>2692</v>
      </c>
      <c r="C9601" s="77"/>
      <c r="D9601" s="20" t="str">
        <f>VLOOKUP($J9601,ASBVs!$A$2:$B$1041,2,FALSE)</f>
        <v>223361</v>
      </c>
      <c r="E9601" s="21"/>
      <c r="F9601" s="22" t="str">
        <f>VLOOKUP($J9601,ASBVs!$A$2:$J$1041,10,FALSE)</f>
        <v>Twin</v>
      </c>
      <c r="G9601" s="78" t="str">
        <f>VLOOKUP($J9601,ASBVs!$A$2:$AX$1041,50,FALSE)</f>
        <v xml:space="preserve"> </v>
      </c>
      <c r="H9601" s="79"/>
      <c r="I9601" s="23" t="s">
        <v>2693</v>
      </c>
      <c r="J9601" s="24" t="s">
        <v>2375</v>
      </c>
    </row>
    <row r="9602" spans="2:10" ht="12.6" customHeight="1" x14ac:dyDescent="0.3">
      <c r="B9602" s="25" t="s">
        <v>2694</v>
      </c>
      <c r="C9602" s="80" t="str">
        <f>VLOOKUP($J9601,ASBVs!$A$2:$H$1041,8,FALSE)</f>
        <v>206625</v>
      </c>
      <c r="D9602" s="80"/>
      <c r="E9602" s="81"/>
      <c r="F9602" s="26" t="s">
        <v>2639</v>
      </c>
      <c r="G9602" s="82">
        <f>VLOOKUP($J9601,ASBVs!$A$2:$I$1041,9,FALSE)</f>
        <v>44693</v>
      </c>
      <c r="H9602" s="83"/>
      <c r="I9602" s="83"/>
      <c r="J9602" s="84"/>
    </row>
    <row r="9603" spans="2:10" ht="12.6" customHeight="1" x14ac:dyDescent="0.3">
      <c r="B9603" s="27" t="s">
        <v>0</v>
      </c>
      <c r="C9603" s="28" t="s">
        <v>1</v>
      </c>
      <c r="D9603" s="28" t="s">
        <v>2</v>
      </c>
      <c r="E9603" s="28" t="s">
        <v>3</v>
      </c>
      <c r="F9603" s="27" t="s">
        <v>4</v>
      </c>
      <c r="G9603" s="28" t="s">
        <v>1093</v>
      </c>
      <c r="H9603" s="28" t="s">
        <v>1092</v>
      </c>
      <c r="I9603" s="28" t="s">
        <v>5</v>
      </c>
      <c r="J9603" s="28" t="s">
        <v>2652</v>
      </c>
    </row>
    <row r="9604" spans="2:10" ht="12.6" customHeight="1" x14ac:dyDescent="0.3">
      <c r="B9604" s="29">
        <f>VLOOKUP($J9601,ASBVs!$A$2:$AP$1041,11,FALSE)</f>
        <v>0.49</v>
      </c>
      <c r="C9604" s="29">
        <f>VLOOKUP($J9601,ASBVs!$A$2:$AP$1041,13,FALSE)</f>
        <v>9.4</v>
      </c>
      <c r="D9604" s="29">
        <f>VLOOKUP($J9601,ASBVs!$A$2:$AP$1041,15,FALSE)</f>
        <v>15.07</v>
      </c>
      <c r="E9604" s="29">
        <f>VLOOKUP($J9601,ASBVs!$A$2:$AP$1041,17,FALSE)</f>
        <v>-0.17</v>
      </c>
      <c r="F9604" s="29">
        <f>VLOOKUP($J9601,ASBVs!$A$2:$AP$1041,19,FALSE)</f>
        <v>1.48</v>
      </c>
      <c r="G9604" s="39">
        <f>VLOOKUP($J9601,ASBVs!$A$2:$AP$1041,41,FALSE)</f>
        <v>0.28000000000000003</v>
      </c>
      <c r="H9604" s="39">
        <f>VLOOKUP($J9601,ASBVs!$A$2:$AP$1041,39,FALSE)</f>
        <v>0.14000000000000001</v>
      </c>
      <c r="I9604" s="29">
        <f>VLOOKUP($J9601,ASBVs!$A$2:$AP$1041,21,FALSE)</f>
        <v>-7.0000000000000007E-2</v>
      </c>
      <c r="J9604" s="39">
        <f>VLOOKUP($J9601,ASBVs!$A$2:$AP$1041,31,FALSE)</f>
        <v>0.18</v>
      </c>
    </row>
    <row r="9605" spans="2:10" ht="12.6" customHeight="1" x14ac:dyDescent="0.3">
      <c r="B9605" s="29">
        <f>VLOOKUP($J9601,ASBVs!$A$2:$AP$1041,12,FALSE)</f>
        <v>66</v>
      </c>
      <c r="C9605" s="29">
        <f>VLOOKUP($J9601,ASBVs!$A$2:$AP$1041,14,FALSE)</f>
        <v>72</v>
      </c>
      <c r="D9605" s="29">
        <f>VLOOKUP($J9601,ASBVs!$A$2:$AP$1041,16,FALSE)</f>
        <v>60</v>
      </c>
      <c r="E9605" s="29">
        <f>VLOOKUP($J9601,ASBVs!$A$2:$AP$1041,18,FALSE)</f>
        <v>71</v>
      </c>
      <c r="F9605" s="29">
        <f>VLOOKUP($J9601,ASBVs!$A$2:$AP$1041,20,FALSE)</f>
        <v>69</v>
      </c>
      <c r="G9605" s="29">
        <f>VLOOKUP($J9601,ASBVs!$A$2:$AP$1041,42,FALSE)</f>
        <v>54</v>
      </c>
      <c r="H9605" s="29">
        <f>VLOOKUP($J9601,ASBVs!$A$2:$AP$1041,40,FALSE)</f>
        <v>47</v>
      </c>
      <c r="I9605" s="29">
        <f>VLOOKUP($J9601,ASBVs!$A$2:$AP$1041,22,FALSE)</f>
        <v>58</v>
      </c>
      <c r="J9605" s="29">
        <f>VLOOKUP($J9601,ASBVs!$A$2:$AP$1041,32,FALSE)</f>
        <v>53</v>
      </c>
    </row>
    <row r="9606" spans="2:10" ht="12.6" customHeight="1" x14ac:dyDescent="0.3">
      <c r="B9606" s="31" t="s">
        <v>1089</v>
      </c>
      <c r="C9606" s="27" t="s">
        <v>1090</v>
      </c>
      <c r="D9606" s="27" t="s">
        <v>1091</v>
      </c>
      <c r="E9606" s="27" t="s">
        <v>8</v>
      </c>
      <c r="F9606" s="27" t="s">
        <v>6</v>
      </c>
      <c r="G9606" s="27" t="s">
        <v>7</v>
      </c>
      <c r="H9606" s="27" t="s">
        <v>2638</v>
      </c>
      <c r="I9606" s="85" t="s">
        <v>2700</v>
      </c>
      <c r="J9606" s="86"/>
    </row>
    <row r="9607" spans="2:10" ht="12.6" customHeight="1" x14ac:dyDescent="0.3">
      <c r="B9607" s="30">
        <f>VLOOKUP($J9601,ASBVs!$A$2:$AP$1041,33,FALSE)</f>
        <v>0.02</v>
      </c>
      <c r="C9607" s="30">
        <f>VLOOKUP($J9601,ASBVs!$A$2:$AP$1041,35,FALSE)</f>
        <v>0.17</v>
      </c>
      <c r="D9607" s="30">
        <f>VLOOKUP($J9601,ASBVs!$A$2:$AP$1041,37,FALSE)</f>
        <v>1E-3</v>
      </c>
      <c r="E9607" s="32">
        <f>VLOOKUP($J9601,ASBVs!$A$2:$AP$1041,29,FALSE)</f>
        <v>5.59</v>
      </c>
      <c r="F9607" s="32">
        <f>VLOOKUP($J9601,ASBVs!$A$2:$AP$1041,23,FALSE)</f>
        <v>-0.35</v>
      </c>
      <c r="G9607" s="32">
        <f>VLOOKUP($J9601,ASBVs!$A$2:$AP$1041,25,FALSE)</f>
        <v>4.32</v>
      </c>
      <c r="H9607" s="32">
        <f>VLOOKUP($J9601,ASBVs!$A$2:$AP$1041,27,FALSE)</f>
        <v>1.88</v>
      </c>
      <c r="I9607" s="86"/>
      <c r="J9607" s="86"/>
    </row>
    <row r="9608" spans="2:10" ht="12.6" customHeight="1" x14ac:dyDescent="0.3">
      <c r="B9608" s="33">
        <f>VLOOKUP($J9601,ASBVs!$A$2:$AP$1041,34,FALSE)</f>
        <v>42</v>
      </c>
      <c r="C9608" s="33">
        <f>VLOOKUP($J9601,ASBVs!$A$2:$AP$1041,36,FALSE)</f>
        <v>50</v>
      </c>
      <c r="D9608" s="33">
        <f>VLOOKUP($J9601,ASBVs!$A$2:$AP$1041,38,FALSE)</f>
        <v>36</v>
      </c>
      <c r="E9608" s="33">
        <f>VLOOKUP($J9601,ASBVs!$A$2:$AP$1041,30,FALSE)</f>
        <v>62</v>
      </c>
      <c r="F9608" s="33">
        <f>VLOOKUP($J9601,ASBVs!$A$2:$AP$1041,24,FALSE)</f>
        <v>48</v>
      </c>
      <c r="G9608" s="33">
        <f>VLOOKUP($J9601,ASBVs!$A$2:$AP$1041,26,FALSE)</f>
        <v>48</v>
      </c>
      <c r="H9608" s="33">
        <f>VLOOKUP($J9601,ASBVs!$A$2:$AP$1041,28,FALSE)</f>
        <v>54</v>
      </c>
      <c r="I9608" s="99">
        <f>VLOOKUP($J9601,ASBVs!$A$2:$AQ$1041,43,FALSE)</f>
        <v>9.33</v>
      </c>
      <c r="J9608" s="79"/>
    </row>
    <row r="9609" spans="2:10" ht="12.6" customHeight="1" x14ac:dyDescent="0.3">
      <c r="B9609" s="87" t="s">
        <v>2695</v>
      </c>
      <c r="C9609" s="88"/>
      <c r="D9609" s="89" t="s">
        <v>2699</v>
      </c>
      <c r="E9609" s="90"/>
      <c r="F9609" s="91" t="str">
        <f>VLOOKUP($J9601,ASBVs!$A$2:$F$1041,6,FALSE)</f>
        <v xml:space="preserve"> </v>
      </c>
      <c r="G9609" s="34" t="s">
        <v>2669</v>
      </c>
      <c r="H9609" s="35" t="str">
        <f>VLOOKUP($J9601,ASBVs!$A$2:$AU$1041,46,FALSE)</f>
        <v>2</v>
      </c>
      <c r="I9609" s="34" t="s">
        <v>2670</v>
      </c>
      <c r="J9609" s="35" t="str">
        <f>VLOOKUP($J9601,ASBVs!$A$2:$AU$1041,47,FALSE)</f>
        <v>2</v>
      </c>
    </row>
    <row r="9610" spans="2:10" ht="12.6" customHeight="1" x14ac:dyDescent="0.3">
      <c r="B9610" s="93">
        <f>VLOOKUP($J9601,ASBVs!$A$2:$AS$1041,45,FALSE)</f>
        <v>119.22</v>
      </c>
      <c r="C9610" s="94"/>
      <c r="D9610" s="93">
        <f>VLOOKUP($J9601,ASBVs!$A$2:$AS$1041,44,FALSE)</f>
        <v>152.15</v>
      </c>
      <c r="E9610" s="94"/>
      <c r="F9610" s="92"/>
      <c r="G9610" s="34" t="s">
        <v>2671</v>
      </c>
      <c r="H9610" s="35" t="str">
        <f>VLOOKUP($J9601,ASBVs!$A$2:$AW$1041,48,FALSE)</f>
        <v>2</v>
      </c>
      <c r="I9610" s="34" t="s">
        <v>2672</v>
      </c>
      <c r="J9610" s="35">
        <f>VLOOKUP($J9601,ASBVs!$A$2:$AW$1041,49,FALSE)</f>
        <v>3</v>
      </c>
    </row>
    <row r="9611" spans="2:10" ht="12.6" customHeight="1" x14ac:dyDescent="0.3">
      <c r="B9611" s="36" t="s">
        <v>2696</v>
      </c>
      <c r="C9611" s="95" t="str">
        <f>VLOOKUP($J9601,ASBVs!$A$2:$E$1041,5,FALSE)</f>
        <v xml:space="preserve">Pen of 4 - Growth </v>
      </c>
      <c r="D9611" s="96"/>
      <c r="E9611" s="97" t="s">
        <v>2697</v>
      </c>
      <c r="F9611" s="98"/>
      <c r="G9611" s="74"/>
      <c r="H9611" s="75"/>
      <c r="I9611" s="37" t="s">
        <v>2698</v>
      </c>
      <c r="J9611" s="38"/>
    </row>
    <row r="9613" spans="2:10" ht="12.6" customHeight="1" x14ac:dyDescent="0.3">
      <c r="B9613" s="76" t="s">
        <v>2692</v>
      </c>
      <c r="C9613" s="77"/>
      <c r="D9613" s="20" t="str">
        <f>VLOOKUP($J9613,ASBVs!$A$2:$B$1041,2,FALSE)</f>
        <v>226693</v>
      </c>
      <c r="E9613" s="21"/>
      <c r="F9613" s="22" t="str">
        <f>VLOOKUP($J9613,ASBVs!$A$2:$J$1041,10,FALSE)</f>
        <v>Single</v>
      </c>
      <c r="G9613" s="78" t="str">
        <f>VLOOKUP($J9613,ASBVs!$A$2:$AX$1041,50,FALSE)</f>
        <v xml:space="preserve"> </v>
      </c>
      <c r="H9613" s="79"/>
      <c r="I9613" s="23" t="s">
        <v>2693</v>
      </c>
      <c r="J9613" s="24" t="s">
        <v>2376</v>
      </c>
    </row>
    <row r="9614" spans="2:10" ht="12.6" customHeight="1" x14ac:dyDescent="0.3">
      <c r="B9614" s="25" t="s">
        <v>2694</v>
      </c>
      <c r="C9614" s="80" t="str">
        <f>VLOOKUP($J9613,ASBVs!$A$2:$H$1041,8,FALSE)</f>
        <v>216110</v>
      </c>
      <c r="D9614" s="80"/>
      <c r="E9614" s="81"/>
      <c r="F9614" s="26" t="s">
        <v>2639</v>
      </c>
      <c r="G9614" s="82">
        <f>VLOOKUP($J9613,ASBVs!$A$2:$I$1041,9,FALSE)</f>
        <v>44737</v>
      </c>
      <c r="H9614" s="83"/>
      <c r="I9614" s="83"/>
      <c r="J9614" s="84"/>
    </row>
    <row r="9615" spans="2:10" ht="12.6" customHeight="1" x14ac:dyDescent="0.3">
      <c r="B9615" s="27" t="s">
        <v>0</v>
      </c>
      <c r="C9615" s="28" t="s">
        <v>1</v>
      </c>
      <c r="D9615" s="28" t="s">
        <v>2</v>
      </c>
      <c r="E9615" s="28" t="s">
        <v>3</v>
      </c>
      <c r="F9615" s="27" t="s">
        <v>4</v>
      </c>
      <c r="G9615" s="28" t="s">
        <v>1093</v>
      </c>
      <c r="H9615" s="28" t="s">
        <v>1092</v>
      </c>
      <c r="I9615" s="28" t="s">
        <v>5</v>
      </c>
      <c r="J9615" s="28" t="s">
        <v>2652</v>
      </c>
    </row>
    <row r="9616" spans="2:10" ht="12.6" customHeight="1" x14ac:dyDescent="0.3">
      <c r="B9616" s="29">
        <f>VLOOKUP($J9613,ASBVs!$A$2:$AP$1041,11,FALSE)</f>
        <v>0.47</v>
      </c>
      <c r="C9616" s="29">
        <f>VLOOKUP($J9613,ASBVs!$A$2:$AP$1041,13,FALSE)</f>
        <v>10.210000000000001</v>
      </c>
      <c r="D9616" s="29">
        <f>VLOOKUP($J9613,ASBVs!$A$2:$AP$1041,15,FALSE)</f>
        <v>0</v>
      </c>
      <c r="E9616" s="29">
        <f>VLOOKUP($J9613,ASBVs!$A$2:$AP$1041,17,FALSE)</f>
        <v>-0.83</v>
      </c>
      <c r="F9616" s="29">
        <f>VLOOKUP($J9613,ASBVs!$A$2:$AP$1041,19,FALSE)</f>
        <v>1.33</v>
      </c>
      <c r="G9616" s="39">
        <f>VLOOKUP($J9613,ASBVs!$A$2:$AP$1041,41,FALSE)</f>
        <v>0.28000000000000003</v>
      </c>
      <c r="H9616" s="39">
        <f>VLOOKUP($J9613,ASBVs!$A$2:$AP$1041,39,FALSE)</f>
        <v>0.18</v>
      </c>
      <c r="I9616" s="29">
        <f>VLOOKUP($J9613,ASBVs!$A$2:$AP$1041,21,FALSE)</f>
        <v>0.56999999999999995</v>
      </c>
      <c r="J9616" s="39">
        <f>VLOOKUP($J9613,ASBVs!$A$2:$AP$1041,31,FALSE)</f>
        <v>0.18</v>
      </c>
    </row>
    <row r="9617" spans="2:10" ht="12.6" customHeight="1" x14ac:dyDescent="0.3">
      <c r="B9617" s="29">
        <f>VLOOKUP($J9613,ASBVs!$A$2:$AP$1041,12,FALSE)</f>
        <v>57</v>
      </c>
      <c r="C9617" s="29">
        <f>VLOOKUP($J9613,ASBVs!$A$2:$AP$1041,14,FALSE)</f>
        <v>63</v>
      </c>
      <c r="D9617" s="29">
        <f>VLOOKUP($J9613,ASBVs!$A$2:$AP$1041,16,FALSE)</f>
        <v>0</v>
      </c>
      <c r="E9617" s="29">
        <f>VLOOKUP($J9613,ASBVs!$A$2:$AP$1041,18,FALSE)</f>
        <v>54</v>
      </c>
      <c r="F9617" s="29">
        <f>VLOOKUP($J9613,ASBVs!$A$2:$AP$1041,20,FALSE)</f>
        <v>56</v>
      </c>
      <c r="G9617" s="29">
        <f>VLOOKUP($J9613,ASBVs!$A$2:$AP$1041,42,FALSE)</f>
        <v>35</v>
      </c>
      <c r="H9617" s="29">
        <f>VLOOKUP($J9613,ASBVs!$A$2:$AP$1041,40,FALSE)</f>
        <v>28</v>
      </c>
      <c r="I9617" s="29">
        <f>VLOOKUP($J9613,ASBVs!$A$2:$AP$1041,22,FALSE)</f>
        <v>36</v>
      </c>
      <c r="J9617" s="29">
        <f>VLOOKUP($J9613,ASBVs!$A$2:$AP$1041,32,FALSE)</f>
        <v>34</v>
      </c>
    </row>
    <row r="9618" spans="2:10" ht="12.6" customHeight="1" x14ac:dyDescent="0.3">
      <c r="B9618" s="31" t="s">
        <v>1089</v>
      </c>
      <c r="C9618" s="27" t="s">
        <v>1090</v>
      </c>
      <c r="D9618" s="27" t="s">
        <v>1091</v>
      </c>
      <c r="E9618" s="27" t="s">
        <v>8</v>
      </c>
      <c r="F9618" s="27" t="s">
        <v>6</v>
      </c>
      <c r="G9618" s="27" t="s">
        <v>7</v>
      </c>
      <c r="H9618" s="27" t="s">
        <v>2638</v>
      </c>
      <c r="I9618" s="85" t="s">
        <v>2700</v>
      </c>
      <c r="J9618" s="86"/>
    </row>
    <row r="9619" spans="2:10" ht="12.6" customHeight="1" x14ac:dyDescent="0.3">
      <c r="B9619" s="30">
        <f>VLOOKUP($J9613,ASBVs!$A$2:$AP$1041,33,FALSE)</f>
        <v>0.04</v>
      </c>
      <c r="C9619" s="30">
        <f>VLOOKUP($J9613,ASBVs!$A$2:$AP$1041,35,FALSE)</f>
        <v>0.1</v>
      </c>
      <c r="D9619" s="30">
        <f>VLOOKUP($J9613,ASBVs!$A$2:$AP$1041,37,FALSE)</f>
        <v>0.03</v>
      </c>
      <c r="E9619" s="32">
        <f>VLOOKUP($J9613,ASBVs!$A$2:$AP$1041,29,FALSE)</f>
        <v>5.52</v>
      </c>
      <c r="F9619" s="32">
        <f>VLOOKUP($J9613,ASBVs!$A$2:$AP$1041,23,FALSE)</f>
        <v>-0.26</v>
      </c>
      <c r="G9619" s="32">
        <f>VLOOKUP($J9613,ASBVs!$A$2:$AP$1041,25,FALSE)</f>
        <v>3.41</v>
      </c>
      <c r="H9619" s="32">
        <f>VLOOKUP($J9613,ASBVs!$A$2:$AP$1041,27,FALSE)</f>
        <v>2.29</v>
      </c>
      <c r="I9619" s="86"/>
      <c r="J9619" s="86"/>
    </row>
    <row r="9620" spans="2:10" ht="12.6" customHeight="1" x14ac:dyDescent="0.3">
      <c r="B9620" s="33">
        <f>VLOOKUP($J9613,ASBVs!$A$2:$AP$1041,34,FALSE)</f>
        <v>23</v>
      </c>
      <c r="C9620" s="33">
        <f>VLOOKUP($J9613,ASBVs!$A$2:$AP$1041,36,FALSE)</f>
        <v>31</v>
      </c>
      <c r="D9620" s="33">
        <f>VLOOKUP($J9613,ASBVs!$A$2:$AP$1041,38,FALSE)</f>
        <v>18</v>
      </c>
      <c r="E9620" s="33">
        <f>VLOOKUP($J9613,ASBVs!$A$2:$AP$1041,30,FALSE)</f>
        <v>50</v>
      </c>
      <c r="F9620" s="33">
        <f>VLOOKUP($J9613,ASBVs!$A$2:$AP$1041,24,FALSE)</f>
        <v>31</v>
      </c>
      <c r="G9620" s="33">
        <f>VLOOKUP($J9613,ASBVs!$A$2:$AP$1041,26,FALSE)</f>
        <v>30</v>
      </c>
      <c r="H9620" s="33">
        <f>VLOOKUP($J9613,ASBVs!$A$2:$AP$1041,28,FALSE)</f>
        <v>36</v>
      </c>
      <c r="I9620" s="99">
        <f>VLOOKUP($J9613,ASBVs!$A$2:$AQ$1041,43,FALSE)</f>
        <v>10.780000000000001</v>
      </c>
      <c r="J9620" s="79"/>
    </row>
    <row r="9621" spans="2:10" ht="12.6" customHeight="1" x14ac:dyDescent="0.3">
      <c r="B9621" s="87" t="s">
        <v>2695</v>
      </c>
      <c r="C9621" s="88"/>
      <c r="D9621" s="89" t="s">
        <v>2699</v>
      </c>
      <c r="E9621" s="90"/>
      <c r="F9621" s="91" t="str">
        <f>VLOOKUP($J9613,ASBVs!$A$2:$F$1041,6,FALSE)</f>
        <v xml:space="preserve"> </v>
      </c>
      <c r="G9621" s="34" t="s">
        <v>2669</v>
      </c>
      <c r="H9621" s="35" t="str">
        <f>VLOOKUP($J9613,ASBVs!$A$2:$AU$1041,46,FALSE)</f>
        <v>2</v>
      </c>
      <c r="I9621" s="34" t="s">
        <v>2670</v>
      </c>
      <c r="J9621" s="35" t="str">
        <f>VLOOKUP($J9613,ASBVs!$A$2:$AU$1041,47,FALSE)</f>
        <v>2</v>
      </c>
    </row>
    <row r="9622" spans="2:10" ht="12.6" customHeight="1" x14ac:dyDescent="0.3">
      <c r="B9622" s="93">
        <f>VLOOKUP($J9613,ASBVs!$A$2:$AS$1041,45,FALSE)</f>
        <v>0</v>
      </c>
      <c r="C9622" s="94"/>
      <c r="D9622" s="93">
        <f>VLOOKUP($J9613,ASBVs!$A$2:$AS$1041,44,FALSE)</f>
        <v>158.31</v>
      </c>
      <c r="E9622" s="94"/>
      <c r="F9622" s="92"/>
      <c r="G9622" s="34" t="s">
        <v>2671</v>
      </c>
      <c r="H9622" s="35" t="str">
        <f>VLOOKUP($J9613,ASBVs!$A$2:$AW$1041,48,FALSE)</f>
        <v>2</v>
      </c>
      <c r="I9622" s="34" t="s">
        <v>2672</v>
      </c>
      <c r="J9622" s="35">
        <f>VLOOKUP($J9613,ASBVs!$A$2:$AW$1041,49,FALSE)</f>
        <v>3</v>
      </c>
    </row>
    <row r="9623" spans="2:10" ht="12.6" customHeight="1" x14ac:dyDescent="0.3">
      <c r="B9623" s="36" t="s">
        <v>2696</v>
      </c>
      <c r="C9623" s="95" t="str">
        <f>VLOOKUP($J9613,ASBVs!$A$2:$E$1041,5,FALSE)</f>
        <v xml:space="preserve">Pen of 4 - Growth </v>
      </c>
      <c r="D9623" s="96"/>
      <c r="E9623" s="97" t="s">
        <v>2697</v>
      </c>
      <c r="F9623" s="98"/>
      <c r="G9623" s="74"/>
      <c r="H9623" s="75"/>
      <c r="I9623" s="37" t="s">
        <v>2698</v>
      </c>
      <c r="J9623" s="38"/>
    </row>
    <row r="9625" spans="2:10" ht="12.6" customHeight="1" x14ac:dyDescent="0.3">
      <c r="B9625" s="76" t="s">
        <v>2692</v>
      </c>
      <c r="C9625" s="77"/>
      <c r="D9625" s="20" t="str">
        <f>VLOOKUP($J9625,ASBVs!$A$2:$B$1041,2,FALSE)</f>
        <v>224095</v>
      </c>
      <c r="E9625" s="21"/>
      <c r="F9625" s="22" t="str">
        <f>VLOOKUP($J9625,ASBVs!$A$2:$J$1041,10,FALSE)</f>
        <v>Twin</v>
      </c>
      <c r="G9625" s="78" t="str">
        <f>VLOOKUP($J9625,ASBVs!$A$2:$AX$1041,50,FALSE)</f>
        <v xml:space="preserve"> </v>
      </c>
      <c r="H9625" s="79"/>
      <c r="I9625" s="23" t="s">
        <v>2693</v>
      </c>
      <c r="J9625" s="24" t="s">
        <v>2377</v>
      </c>
    </row>
    <row r="9626" spans="2:10" ht="12.6" customHeight="1" x14ac:dyDescent="0.3">
      <c r="B9626" s="25" t="s">
        <v>2694</v>
      </c>
      <c r="C9626" s="80" t="str">
        <f>VLOOKUP($J9625,ASBVs!$A$2:$H$1041,8,FALSE)</f>
        <v>196104</v>
      </c>
      <c r="D9626" s="80"/>
      <c r="E9626" s="81"/>
      <c r="F9626" s="26" t="s">
        <v>2639</v>
      </c>
      <c r="G9626" s="82">
        <f>VLOOKUP($J9625,ASBVs!$A$2:$I$1041,9,FALSE)</f>
        <v>44707</v>
      </c>
      <c r="H9626" s="83"/>
      <c r="I9626" s="83"/>
      <c r="J9626" s="84"/>
    </row>
    <row r="9627" spans="2:10" ht="12.6" customHeight="1" x14ac:dyDescent="0.3">
      <c r="B9627" s="27" t="s">
        <v>0</v>
      </c>
      <c r="C9627" s="28" t="s">
        <v>1</v>
      </c>
      <c r="D9627" s="28" t="s">
        <v>2</v>
      </c>
      <c r="E9627" s="28" t="s">
        <v>3</v>
      </c>
      <c r="F9627" s="27" t="s">
        <v>4</v>
      </c>
      <c r="G9627" s="28" t="s">
        <v>1093</v>
      </c>
      <c r="H9627" s="28" t="s">
        <v>1092</v>
      </c>
      <c r="I9627" s="28" t="s">
        <v>5</v>
      </c>
      <c r="J9627" s="28" t="s">
        <v>2652</v>
      </c>
    </row>
    <row r="9628" spans="2:10" ht="12.6" customHeight="1" x14ac:dyDescent="0.3">
      <c r="B9628" s="29">
        <f>VLOOKUP($J9625,ASBVs!$A$2:$AP$1041,11,FALSE)</f>
        <v>0.54</v>
      </c>
      <c r="C9628" s="29">
        <f>VLOOKUP($J9625,ASBVs!$A$2:$AP$1041,13,FALSE)</f>
        <v>9.65</v>
      </c>
      <c r="D9628" s="29">
        <f>VLOOKUP($J9625,ASBVs!$A$2:$AP$1041,15,FALSE)</f>
        <v>14.02</v>
      </c>
      <c r="E9628" s="29">
        <f>VLOOKUP($J9625,ASBVs!$A$2:$AP$1041,17,FALSE)</f>
        <v>-0.49</v>
      </c>
      <c r="F9628" s="29">
        <f>VLOOKUP($J9625,ASBVs!$A$2:$AP$1041,19,FALSE)</f>
        <v>1.6</v>
      </c>
      <c r="G9628" s="39">
        <f>VLOOKUP($J9625,ASBVs!$A$2:$AP$1041,41,FALSE)</f>
        <v>0.43</v>
      </c>
      <c r="H9628" s="39">
        <f>VLOOKUP($J9625,ASBVs!$A$2:$AP$1041,39,FALSE)</f>
        <v>0.19</v>
      </c>
      <c r="I9628" s="29">
        <f>VLOOKUP($J9625,ASBVs!$A$2:$AP$1041,21,FALSE)</f>
        <v>-0.09</v>
      </c>
      <c r="J9628" s="39">
        <f>VLOOKUP($J9625,ASBVs!$A$2:$AP$1041,31,FALSE)</f>
        <v>0.28999999999999998</v>
      </c>
    </row>
    <row r="9629" spans="2:10" ht="12.6" customHeight="1" x14ac:dyDescent="0.3">
      <c r="B9629" s="29">
        <f>VLOOKUP($J9625,ASBVs!$A$2:$AP$1041,12,FALSE)</f>
        <v>66</v>
      </c>
      <c r="C9629" s="29">
        <f>VLOOKUP($J9625,ASBVs!$A$2:$AP$1041,14,FALSE)</f>
        <v>70</v>
      </c>
      <c r="D9629" s="29">
        <f>VLOOKUP($J9625,ASBVs!$A$2:$AP$1041,16,FALSE)</f>
        <v>63</v>
      </c>
      <c r="E9629" s="29">
        <f>VLOOKUP($J9625,ASBVs!$A$2:$AP$1041,18,FALSE)</f>
        <v>67</v>
      </c>
      <c r="F9629" s="29">
        <f>VLOOKUP($J9625,ASBVs!$A$2:$AP$1041,20,FALSE)</f>
        <v>67</v>
      </c>
      <c r="G9629" s="29">
        <f>VLOOKUP($J9625,ASBVs!$A$2:$AP$1041,42,FALSE)</f>
        <v>61</v>
      </c>
      <c r="H9629" s="29">
        <f>VLOOKUP($J9625,ASBVs!$A$2:$AP$1041,40,FALSE)</f>
        <v>52</v>
      </c>
      <c r="I9629" s="29">
        <f>VLOOKUP($J9625,ASBVs!$A$2:$AP$1041,22,FALSE)</f>
        <v>62</v>
      </c>
      <c r="J9629" s="29">
        <f>VLOOKUP($J9625,ASBVs!$A$2:$AP$1041,32,FALSE)</f>
        <v>59</v>
      </c>
    </row>
    <row r="9630" spans="2:10" ht="12.6" customHeight="1" x14ac:dyDescent="0.3">
      <c r="B9630" s="31" t="s">
        <v>1089</v>
      </c>
      <c r="C9630" s="27" t="s">
        <v>1090</v>
      </c>
      <c r="D9630" s="27" t="s">
        <v>1091</v>
      </c>
      <c r="E9630" s="27" t="s">
        <v>8</v>
      </c>
      <c r="F9630" s="27" t="s">
        <v>6</v>
      </c>
      <c r="G9630" s="27" t="s">
        <v>7</v>
      </c>
      <c r="H9630" s="27" t="s">
        <v>2638</v>
      </c>
      <c r="I9630" s="85" t="s">
        <v>2700</v>
      </c>
      <c r="J9630" s="86"/>
    </row>
    <row r="9631" spans="2:10" ht="12.6" customHeight="1" x14ac:dyDescent="0.3">
      <c r="B9631" s="30">
        <f>VLOOKUP($J9625,ASBVs!$A$2:$AP$1041,33,FALSE)</f>
        <v>0.02</v>
      </c>
      <c r="C9631" s="30">
        <f>VLOOKUP($J9625,ASBVs!$A$2:$AP$1041,35,FALSE)</f>
        <v>0.21</v>
      </c>
      <c r="D9631" s="30">
        <f>VLOOKUP($J9625,ASBVs!$A$2:$AP$1041,37,FALSE)</f>
        <v>0.01</v>
      </c>
      <c r="E9631" s="32">
        <f>VLOOKUP($J9625,ASBVs!$A$2:$AP$1041,29,FALSE)</f>
        <v>5.46</v>
      </c>
      <c r="F9631" s="32">
        <f>VLOOKUP($J9625,ASBVs!$A$2:$AP$1041,23,FALSE)</f>
        <v>-0.28999999999999998</v>
      </c>
      <c r="G9631" s="32">
        <f>VLOOKUP($J9625,ASBVs!$A$2:$AP$1041,25,FALSE)</f>
        <v>5.54</v>
      </c>
      <c r="H9631" s="32">
        <f>VLOOKUP($J9625,ASBVs!$A$2:$AP$1041,27,FALSE)</f>
        <v>1.71</v>
      </c>
      <c r="I9631" s="86"/>
      <c r="J9631" s="86"/>
    </row>
    <row r="9632" spans="2:10" ht="12.6" customHeight="1" x14ac:dyDescent="0.3">
      <c r="B9632" s="33">
        <f>VLOOKUP($J9625,ASBVs!$A$2:$AP$1041,34,FALSE)</f>
        <v>46</v>
      </c>
      <c r="C9632" s="33">
        <f>VLOOKUP($J9625,ASBVs!$A$2:$AP$1041,36,FALSE)</f>
        <v>55</v>
      </c>
      <c r="D9632" s="33">
        <f>VLOOKUP($J9625,ASBVs!$A$2:$AP$1041,38,FALSE)</f>
        <v>40</v>
      </c>
      <c r="E9632" s="33">
        <f>VLOOKUP($J9625,ASBVs!$A$2:$AP$1041,30,FALSE)</f>
        <v>62</v>
      </c>
      <c r="F9632" s="33">
        <f>VLOOKUP($J9625,ASBVs!$A$2:$AP$1041,24,FALSE)</f>
        <v>52</v>
      </c>
      <c r="G9632" s="33">
        <f>VLOOKUP($J9625,ASBVs!$A$2:$AP$1041,26,FALSE)</f>
        <v>52</v>
      </c>
      <c r="H9632" s="33">
        <f>VLOOKUP($J9625,ASBVs!$A$2:$AP$1041,28,FALSE)</f>
        <v>54</v>
      </c>
      <c r="I9632" s="99">
        <f>VLOOKUP($J9625,ASBVs!$A$2:$AQ$1041,43,FALSE)</f>
        <v>9.56</v>
      </c>
      <c r="J9632" s="79"/>
    </row>
    <row r="9633" spans="2:10" ht="12.6" customHeight="1" x14ac:dyDescent="0.3">
      <c r="B9633" s="87" t="s">
        <v>2695</v>
      </c>
      <c r="C9633" s="88"/>
      <c r="D9633" s="89" t="s">
        <v>2699</v>
      </c>
      <c r="E9633" s="90"/>
      <c r="F9633" s="91" t="str">
        <f>VLOOKUP($J9625,ASBVs!$A$2:$F$1041,6,FALSE)</f>
        <v xml:space="preserve"> </v>
      </c>
      <c r="G9633" s="34" t="s">
        <v>2669</v>
      </c>
      <c r="H9633" s="35" t="str">
        <f>VLOOKUP($J9625,ASBVs!$A$2:$AU$1041,46,FALSE)</f>
        <v>2</v>
      </c>
      <c r="I9633" s="34" t="s">
        <v>2670</v>
      </c>
      <c r="J9633" s="35" t="str">
        <f>VLOOKUP($J9625,ASBVs!$A$2:$AU$1041,47,FALSE)</f>
        <v>1</v>
      </c>
    </row>
    <row r="9634" spans="2:10" ht="12.6" customHeight="1" x14ac:dyDescent="0.3">
      <c r="B9634" s="93">
        <f>VLOOKUP($J9625,ASBVs!$A$2:$AS$1041,45,FALSE)</f>
        <v>124.34</v>
      </c>
      <c r="C9634" s="94"/>
      <c r="D9634" s="93">
        <f>VLOOKUP($J9625,ASBVs!$A$2:$AS$1041,44,FALSE)</f>
        <v>159.13</v>
      </c>
      <c r="E9634" s="94"/>
      <c r="F9634" s="92"/>
      <c r="G9634" s="34" t="s">
        <v>2671</v>
      </c>
      <c r="H9634" s="35" t="str">
        <f>VLOOKUP($J9625,ASBVs!$A$2:$AW$1041,48,FALSE)</f>
        <v>3</v>
      </c>
      <c r="I9634" s="34" t="s">
        <v>2672</v>
      </c>
      <c r="J9634" s="35">
        <f>VLOOKUP($J9625,ASBVs!$A$2:$AW$1041,49,FALSE)</f>
        <v>3</v>
      </c>
    </row>
    <row r="9635" spans="2:10" ht="12.6" customHeight="1" x14ac:dyDescent="0.3">
      <c r="B9635" s="36" t="s">
        <v>2696</v>
      </c>
      <c r="C9635" s="95" t="str">
        <f>VLOOKUP($J9625,ASBVs!$A$2:$E$1041,5,FALSE)</f>
        <v xml:space="preserve">Pen of 4 - Growth </v>
      </c>
      <c r="D9635" s="96"/>
      <c r="E9635" s="97" t="s">
        <v>2697</v>
      </c>
      <c r="F9635" s="98"/>
      <c r="G9635" s="74"/>
      <c r="H9635" s="75"/>
      <c r="I9635" s="37" t="s">
        <v>2698</v>
      </c>
      <c r="J9635" s="38"/>
    </row>
    <row r="9637" spans="2:10" ht="12.6" customHeight="1" x14ac:dyDescent="0.3">
      <c r="B9637" s="76" t="s">
        <v>2692</v>
      </c>
      <c r="C9637" s="77"/>
      <c r="D9637" s="20" t="str">
        <f>VLOOKUP($J9637,ASBVs!$A$2:$B$1041,2,FALSE)</f>
        <v>223949</v>
      </c>
      <c r="E9637" s="21"/>
      <c r="F9637" s="22" t="str">
        <f>VLOOKUP($J9637,ASBVs!$A$2:$J$1041,10,FALSE)</f>
        <v>Twin</v>
      </c>
      <c r="G9637" s="78" t="str">
        <f>VLOOKUP($J9637,ASBVs!$A$2:$AX$1041,50,FALSE)</f>
        <v xml:space="preserve"> </v>
      </c>
      <c r="H9637" s="79"/>
      <c r="I9637" s="23" t="s">
        <v>2693</v>
      </c>
      <c r="J9637" s="24" t="s">
        <v>2378</v>
      </c>
    </row>
    <row r="9638" spans="2:10" ht="12.6" customHeight="1" x14ac:dyDescent="0.3">
      <c r="B9638" s="25" t="s">
        <v>2694</v>
      </c>
      <c r="C9638" s="80" t="str">
        <f>VLOOKUP($J9637,ASBVs!$A$2:$H$1041,8,FALSE)</f>
        <v>206570</v>
      </c>
      <c r="D9638" s="80"/>
      <c r="E9638" s="81"/>
      <c r="F9638" s="26" t="s">
        <v>2639</v>
      </c>
      <c r="G9638" s="82">
        <f>VLOOKUP($J9637,ASBVs!$A$2:$I$1041,9,FALSE)</f>
        <v>44705</v>
      </c>
      <c r="H9638" s="83"/>
      <c r="I9638" s="83"/>
      <c r="J9638" s="84"/>
    </row>
    <row r="9639" spans="2:10" ht="12.6" customHeight="1" x14ac:dyDescent="0.3">
      <c r="B9639" s="27" t="s">
        <v>0</v>
      </c>
      <c r="C9639" s="28" t="s">
        <v>1</v>
      </c>
      <c r="D9639" s="28" t="s">
        <v>2</v>
      </c>
      <c r="E9639" s="28" t="s">
        <v>3</v>
      </c>
      <c r="F9639" s="27" t="s">
        <v>4</v>
      </c>
      <c r="G9639" s="28" t="s">
        <v>1093</v>
      </c>
      <c r="H9639" s="28" t="s">
        <v>1092</v>
      </c>
      <c r="I9639" s="28" t="s">
        <v>5</v>
      </c>
      <c r="J9639" s="28" t="s">
        <v>2652</v>
      </c>
    </row>
    <row r="9640" spans="2:10" ht="12.6" customHeight="1" x14ac:dyDescent="0.3">
      <c r="B9640" s="29">
        <f>VLOOKUP($J9637,ASBVs!$A$2:$AP$1041,11,FALSE)</f>
        <v>0.56000000000000005</v>
      </c>
      <c r="C9640" s="29">
        <f>VLOOKUP($J9637,ASBVs!$A$2:$AP$1041,13,FALSE)</f>
        <v>9.64</v>
      </c>
      <c r="D9640" s="29">
        <f>VLOOKUP($J9637,ASBVs!$A$2:$AP$1041,15,FALSE)</f>
        <v>13.92</v>
      </c>
      <c r="E9640" s="29">
        <f>VLOOKUP($J9637,ASBVs!$A$2:$AP$1041,17,FALSE)</f>
        <v>-0.47</v>
      </c>
      <c r="F9640" s="29">
        <f>VLOOKUP($J9637,ASBVs!$A$2:$AP$1041,19,FALSE)</f>
        <v>1.1200000000000001</v>
      </c>
      <c r="G9640" s="39">
        <f>VLOOKUP($J9637,ASBVs!$A$2:$AP$1041,41,FALSE)</f>
        <v>0.34</v>
      </c>
      <c r="H9640" s="39">
        <f>VLOOKUP($J9637,ASBVs!$A$2:$AP$1041,39,FALSE)</f>
        <v>0.22</v>
      </c>
      <c r="I9640" s="29">
        <f>VLOOKUP($J9637,ASBVs!$A$2:$AP$1041,21,FALSE)</f>
        <v>1.1599999999999999</v>
      </c>
      <c r="J9640" s="39">
        <f>VLOOKUP($J9637,ASBVs!$A$2:$AP$1041,31,FALSE)</f>
        <v>0.24</v>
      </c>
    </row>
    <row r="9641" spans="2:10" ht="12.6" customHeight="1" x14ac:dyDescent="0.3">
      <c r="B9641" s="29">
        <f>VLOOKUP($J9637,ASBVs!$A$2:$AP$1041,12,FALSE)</f>
        <v>68</v>
      </c>
      <c r="C9641" s="29">
        <f>VLOOKUP($J9637,ASBVs!$A$2:$AP$1041,14,FALSE)</f>
        <v>71</v>
      </c>
      <c r="D9641" s="29">
        <f>VLOOKUP($J9637,ASBVs!$A$2:$AP$1041,16,FALSE)</f>
        <v>63</v>
      </c>
      <c r="E9641" s="29">
        <f>VLOOKUP($J9637,ASBVs!$A$2:$AP$1041,18,FALSE)</f>
        <v>68</v>
      </c>
      <c r="F9641" s="29">
        <f>VLOOKUP($J9637,ASBVs!$A$2:$AP$1041,20,FALSE)</f>
        <v>67</v>
      </c>
      <c r="G9641" s="29">
        <f>VLOOKUP($J9637,ASBVs!$A$2:$AP$1041,42,FALSE)</f>
        <v>61</v>
      </c>
      <c r="H9641" s="29">
        <f>VLOOKUP($J9637,ASBVs!$A$2:$AP$1041,40,FALSE)</f>
        <v>52</v>
      </c>
      <c r="I9641" s="29">
        <f>VLOOKUP($J9637,ASBVs!$A$2:$AP$1041,22,FALSE)</f>
        <v>63</v>
      </c>
      <c r="J9641" s="29">
        <f>VLOOKUP($J9637,ASBVs!$A$2:$AP$1041,32,FALSE)</f>
        <v>60</v>
      </c>
    </row>
    <row r="9642" spans="2:10" ht="12.6" customHeight="1" x14ac:dyDescent="0.3">
      <c r="B9642" s="31" t="s">
        <v>1089</v>
      </c>
      <c r="C9642" s="27" t="s">
        <v>1090</v>
      </c>
      <c r="D9642" s="27" t="s">
        <v>1091</v>
      </c>
      <c r="E9642" s="27" t="s">
        <v>8</v>
      </c>
      <c r="F9642" s="27" t="s">
        <v>6</v>
      </c>
      <c r="G9642" s="27" t="s">
        <v>7</v>
      </c>
      <c r="H9642" s="27" t="s">
        <v>2638</v>
      </c>
      <c r="I9642" s="85" t="s">
        <v>2700</v>
      </c>
      <c r="J9642" s="86"/>
    </row>
    <row r="9643" spans="2:10" ht="12.6" customHeight="1" x14ac:dyDescent="0.3">
      <c r="B9643" s="30">
        <f>VLOOKUP($J9637,ASBVs!$A$2:$AP$1041,33,FALSE)</f>
        <v>0.05</v>
      </c>
      <c r="C9643" s="30">
        <f>VLOOKUP($J9637,ASBVs!$A$2:$AP$1041,35,FALSE)</f>
        <v>0.17</v>
      </c>
      <c r="D9643" s="30">
        <f>VLOOKUP($J9637,ASBVs!$A$2:$AP$1041,37,FALSE)</f>
        <v>0.02</v>
      </c>
      <c r="E9643" s="32">
        <f>VLOOKUP($J9637,ASBVs!$A$2:$AP$1041,29,FALSE)</f>
        <v>5.89</v>
      </c>
      <c r="F9643" s="32">
        <f>VLOOKUP($J9637,ASBVs!$A$2:$AP$1041,23,FALSE)</f>
        <v>-0.64</v>
      </c>
      <c r="G9643" s="32">
        <f>VLOOKUP($J9637,ASBVs!$A$2:$AP$1041,25,FALSE)</f>
        <v>5.96</v>
      </c>
      <c r="H9643" s="32">
        <f>VLOOKUP($J9637,ASBVs!$A$2:$AP$1041,27,FALSE)</f>
        <v>1.4</v>
      </c>
      <c r="I9643" s="86"/>
      <c r="J9643" s="86"/>
    </row>
    <row r="9644" spans="2:10" ht="12.6" customHeight="1" x14ac:dyDescent="0.3">
      <c r="B9644" s="33">
        <f>VLOOKUP($J9637,ASBVs!$A$2:$AP$1041,34,FALSE)</f>
        <v>46</v>
      </c>
      <c r="C9644" s="33">
        <f>VLOOKUP($J9637,ASBVs!$A$2:$AP$1041,36,FALSE)</f>
        <v>55</v>
      </c>
      <c r="D9644" s="33">
        <f>VLOOKUP($J9637,ASBVs!$A$2:$AP$1041,38,FALSE)</f>
        <v>38</v>
      </c>
      <c r="E9644" s="33">
        <f>VLOOKUP($J9637,ASBVs!$A$2:$AP$1041,30,FALSE)</f>
        <v>61</v>
      </c>
      <c r="F9644" s="33">
        <f>VLOOKUP($J9637,ASBVs!$A$2:$AP$1041,24,FALSE)</f>
        <v>52</v>
      </c>
      <c r="G9644" s="33">
        <f>VLOOKUP($J9637,ASBVs!$A$2:$AP$1041,26,FALSE)</f>
        <v>51</v>
      </c>
      <c r="H9644" s="33">
        <f>VLOOKUP($J9637,ASBVs!$A$2:$AP$1041,28,FALSE)</f>
        <v>55</v>
      </c>
      <c r="I9644" s="99">
        <f>VLOOKUP($J9637,ASBVs!$A$2:$AQ$1041,43,FALSE)</f>
        <v>10.8</v>
      </c>
      <c r="J9644" s="79"/>
    </row>
    <row r="9645" spans="2:10" ht="12.6" customHeight="1" x14ac:dyDescent="0.3">
      <c r="B9645" s="87" t="s">
        <v>2695</v>
      </c>
      <c r="C9645" s="88"/>
      <c r="D9645" s="89" t="s">
        <v>2699</v>
      </c>
      <c r="E9645" s="90"/>
      <c r="F9645" s="91" t="str">
        <f>VLOOKUP($J9637,ASBVs!$A$2:$F$1041,6,FALSE)</f>
        <v xml:space="preserve"> </v>
      </c>
      <c r="G9645" s="34" t="s">
        <v>2669</v>
      </c>
      <c r="H9645" s="35" t="str">
        <f>VLOOKUP($J9637,ASBVs!$A$2:$AU$1041,46,FALSE)</f>
        <v>1</v>
      </c>
      <c r="I9645" s="34" t="s">
        <v>2670</v>
      </c>
      <c r="J9645" s="35" t="str">
        <f>VLOOKUP($J9637,ASBVs!$A$2:$AU$1041,47,FALSE)</f>
        <v>1</v>
      </c>
    </row>
    <row r="9646" spans="2:10" ht="12.6" customHeight="1" x14ac:dyDescent="0.3">
      <c r="B9646" s="93">
        <f>VLOOKUP($J9637,ASBVs!$A$2:$AS$1041,45,FALSE)</f>
        <v>124.32</v>
      </c>
      <c r="C9646" s="94"/>
      <c r="D9646" s="93">
        <f>VLOOKUP($J9637,ASBVs!$A$2:$AS$1041,44,FALSE)</f>
        <v>158.46</v>
      </c>
      <c r="E9646" s="94"/>
      <c r="F9646" s="92"/>
      <c r="G9646" s="34" t="s">
        <v>2671</v>
      </c>
      <c r="H9646" s="35" t="str">
        <f>VLOOKUP($J9637,ASBVs!$A$2:$AW$1041,48,FALSE)</f>
        <v>1</v>
      </c>
      <c r="I9646" s="34" t="s">
        <v>2672</v>
      </c>
      <c r="J9646" s="35">
        <f>VLOOKUP($J9637,ASBVs!$A$2:$AW$1041,49,FALSE)</f>
        <v>3</v>
      </c>
    </row>
    <row r="9647" spans="2:10" ht="12.6" customHeight="1" x14ac:dyDescent="0.3">
      <c r="B9647" s="36" t="s">
        <v>2696</v>
      </c>
      <c r="C9647" s="95" t="str">
        <f>VLOOKUP($J9637,ASBVs!$A$2:$E$1041,5,FALSE)</f>
        <v xml:space="preserve">Pen of 4 - Growth </v>
      </c>
      <c r="D9647" s="96"/>
      <c r="E9647" s="97" t="s">
        <v>2697</v>
      </c>
      <c r="F9647" s="98"/>
      <c r="G9647" s="74"/>
      <c r="H9647" s="75"/>
      <c r="I9647" s="37" t="s">
        <v>2698</v>
      </c>
      <c r="J9647" s="38"/>
    </row>
    <row r="9649" spans="2:10" ht="12.6" customHeight="1" x14ac:dyDescent="0.3">
      <c r="B9649" s="76" t="s">
        <v>2692</v>
      </c>
      <c r="C9649" s="77"/>
      <c r="D9649" s="20" t="str">
        <f>VLOOKUP($J9649,ASBVs!$A$2:$B$1041,2,FALSE)</f>
        <v>223284</v>
      </c>
      <c r="E9649" s="21"/>
      <c r="F9649" s="22" t="str">
        <f>VLOOKUP($J9649,ASBVs!$A$2:$J$1041,10,FALSE)</f>
        <v>Twin</v>
      </c>
      <c r="G9649" s="78" t="str">
        <f>VLOOKUP($J9649,ASBVs!$A$2:$AX$1041,50,FALSE)</f>
        <v xml:space="preserve"> </v>
      </c>
      <c r="H9649" s="79"/>
      <c r="I9649" s="23" t="s">
        <v>2693</v>
      </c>
      <c r="J9649" s="24" t="s">
        <v>2379</v>
      </c>
    </row>
    <row r="9650" spans="2:10" ht="12.6" customHeight="1" x14ac:dyDescent="0.3">
      <c r="B9650" s="25" t="s">
        <v>2694</v>
      </c>
      <c r="C9650" s="80" t="str">
        <f>VLOOKUP($J9649,ASBVs!$A$2:$H$1041,8,FALSE)</f>
        <v>205728</v>
      </c>
      <c r="D9650" s="80"/>
      <c r="E9650" s="81"/>
      <c r="F9650" s="26" t="s">
        <v>2639</v>
      </c>
      <c r="G9650" s="82">
        <f>VLOOKUP($J9649,ASBVs!$A$2:$I$1041,9,FALSE)</f>
        <v>44689</v>
      </c>
      <c r="H9650" s="83"/>
      <c r="I9650" s="83"/>
      <c r="J9650" s="84"/>
    </row>
    <row r="9651" spans="2:10" ht="12.6" customHeight="1" x14ac:dyDescent="0.3">
      <c r="B9651" s="27" t="s">
        <v>0</v>
      </c>
      <c r="C9651" s="28" t="s">
        <v>1</v>
      </c>
      <c r="D9651" s="28" t="s">
        <v>2</v>
      </c>
      <c r="E9651" s="28" t="s">
        <v>3</v>
      </c>
      <c r="F9651" s="27" t="s">
        <v>4</v>
      </c>
      <c r="G9651" s="28" t="s">
        <v>1093</v>
      </c>
      <c r="H9651" s="28" t="s">
        <v>1092</v>
      </c>
      <c r="I9651" s="28" t="s">
        <v>5</v>
      </c>
      <c r="J9651" s="28" t="s">
        <v>2652</v>
      </c>
    </row>
    <row r="9652" spans="2:10" ht="12.6" customHeight="1" x14ac:dyDescent="0.3">
      <c r="B9652" s="29">
        <f>VLOOKUP($J9649,ASBVs!$A$2:$AP$1041,11,FALSE)</f>
        <v>0.59</v>
      </c>
      <c r="C9652" s="29">
        <f>VLOOKUP($J9649,ASBVs!$A$2:$AP$1041,13,FALSE)</f>
        <v>9.61</v>
      </c>
      <c r="D9652" s="29">
        <f>VLOOKUP($J9649,ASBVs!$A$2:$AP$1041,15,FALSE)</f>
        <v>15.92</v>
      </c>
      <c r="E9652" s="29">
        <f>VLOOKUP($J9649,ASBVs!$A$2:$AP$1041,17,FALSE)</f>
        <v>0.69</v>
      </c>
      <c r="F9652" s="29">
        <f>VLOOKUP($J9649,ASBVs!$A$2:$AP$1041,19,FALSE)</f>
        <v>2.85</v>
      </c>
      <c r="G9652" s="39">
        <f>VLOOKUP($J9649,ASBVs!$A$2:$AP$1041,41,FALSE)</f>
        <v>0.41</v>
      </c>
      <c r="H9652" s="39">
        <f>VLOOKUP($J9649,ASBVs!$A$2:$AP$1041,39,FALSE)</f>
        <v>0.21</v>
      </c>
      <c r="I9652" s="29">
        <f>VLOOKUP($J9649,ASBVs!$A$2:$AP$1041,21,FALSE)</f>
        <v>7.0000000000000007E-2</v>
      </c>
      <c r="J9652" s="39">
        <f>VLOOKUP($J9649,ASBVs!$A$2:$AP$1041,31,FALSE)</f>
        <v>0.28000000000000003</v>
      </c>
    </row>
    <row r="9653" spans="2:10" ht="12.6" customHeight="1" x14ac:dyDescent="0.3">
      <c r="B9653" s="29">
        <f>VLOOKUP($J9649,ASBVs!$A$2:$AP$1041,12,FALSE)</f>
        <v>66</v>
      </c>
      <c r="C9653" s="29">
        <f>VLOOKUP($J9649,ASBVs!$A$2:$AP$1041,14,FALSE)</f>
        <v>70</v>
      </c>
      <c r="D9653" s="29">
        <f>VLOOKUP($J9649,ASBVs!$A$2:$AP$1041,16,FALSE)</f>
        <v>57</v>
      </c>
      <c r="E9653" s="29">
        <f>VLOOKUP($J9649,ASBVs!$A$2:$AP$1041,18,FALSE)</f>
        <v>61</v>
      </c>
      <c r="F9653" s="29">
        <f>VLOOKUP($J9649,ASBVs!$A$2:$AP$1041,20,FALSE)</f>
        <v>60</v>
      </c>
      <c r="G9653" s="29">
        <f>VLOOKUP($J9649,ASBVs!$A$2:$AP$1041,42,FALSE)</f>
        <v>48</v>
      </c>
      <c r="H9653" s="29">
        <f>VLOOKUP($J9649,ASBVs!$A$2:$AP$1041,40,FALSE)</f>
        <v>43</v>
      </c>
      <c r="I9653" s="29">
        <f>VLOOKUP($J9649,ASBVs!$A$2:$AP$1041,22,FALSE)</f>
        <v>53</v>
      </c>
      <c r="J9653" s="29">
        <f>VLOOKUP($J9649,ASBVs!$A$2:$AP$1041,32,FALSE)</f>
        <v>46</v>
      </c>
    </row>
    <row r="9654" spans="2:10" ht="12.6" customHeight="1" x14ac:dyDescent="0.3">
      <c r="B9654" s="31" t="s">
        <v>1089</v>
      </c>
      <c r="C9654" s="27" t="s">
        <v>1090</v>
      </c>
      <c r="D9654" s="27" t="s">
        <v>1091</v>
      </c>
      <c r="E9654" s="27" t="s">
        <v>8</v>
      </c>
      <c r="F9654" s="27" t="s">
        <v>6</v>
      </c>
      <c r="G9654" s="27" t="s">
        <v>7</v>
      </c>
      <c r="H9654" s="27" t="s">
        <v>2638</v>
      </c>
      <c r="I9654" s="85" t="s">
        <v>2700</v>
      </c>
      <c r="J9654" s="86"/>
    </row>
    <row r="9655" spans="2:10" ht="12.6" customHeight="1" x14ac:dyDescent="0.3">
      <c r="B9655" s="30">
        <f>VLOOKUP($J9649,ASBVs!$A$2:$AP$1041,33,FALSE)</f>
        <v>0.05</v>
      </c>
      <c r="C9655" s="30">
        <f>VLOOKUP($J9649,ASBVs!$A$2:$AP$1041,35,FALSE)</f>
        <v>0.21</v>
      </c>
      <c r="D9655" s="30">
        <f>VLOOKUP($J9649,ASBVs!$A$2:$AP$1041,37,FALSE)</f>
        <v>-0.01</v>
      </c>
      <c r="E9655" s="32">
        <f>VLOOKUP($J9649,ASBVs!$A$2:$AP$1041,29,FALSE)</f>
        <v>4.76</v>
      </c>
      <c r="F9655" s="32">
        <f>VLOOKUP($J9649,ASBVs!$A$2:$AP$1041,23,FALSE)</f>
        <v>-0.47</v>
      </c>
      <c r="G9655" s="32">
        <f>VLOOKUP($J9649,ASBVs!$A$2:$AP$1041,25,FALSE)</f>
        <v>3.68</v>
      </c>
      <c r="H9655" s="32">
        <f>VLOOKUP($J9649,ASBVs!$A$2:$AP$1041,27,FALSE)</f>
        <v>2.8</v>
      </c>
      <c r="I9655" s="86"/>
      <c r="J9655" s="86"/>
    </row>
    <row r="9656" spans="2:10" ht="12.6" customHeight="1" x14ac:dyDescent="0.3">
      <c r="B9656" s="33">
        <f>VLOOKUP($J9649,ASBVs!$A$2:$AP$1041,34,FALSE)</f>
        <v>39</v>
      </c>
      <c r="C9656" s="33">
        <f>VLOOKUP($J9649,ASBVs!$A$2:$AP$1041,36,FALSE)</f>
        <v>46</v>
      </c>
      <c r="D9656" s="33">
        <f>VLOOKUP($J9649,ASBVs!$A$2:$AP$1041,38,FALSE)</f>
        <v>34</v>
      </c>
      <c r="E9656" s="33">
        <f>VLOOKUP($J9649,ASBVs!$A$2:$AP$1041,30,FALSE)</f>
        <v>55</v>
      </c>
      <c r="F9656" s="33">
        <f>VLOOKUP($J9649,ASBVs!$A$2:$AP$1041,24,FALSE)</f>
        <v>42</v>
      </c>
      <c r="G9656" s="33">
        <f>VLOOKUP($J9649,ASBVs!$A$2:$AP$1041,26,FALSE)</f>
        <v>43</v>
      </c>
      <c r="H9656" s="33">
        <f>VLOOKUP($J9649,ASBVs!$A$2:$AP$1041,28,FALSE)</f>
        <v>49</v>
      </c>
      <c r="I9656" s="99">
        <f>VLOOKUP($J9649,ASBVs!$A$2:$AQ$1041,43,FALSE)</f>
        <v>9.68</v>
      </c>
      <c r="J9656" s="79"/>
    </row>
    <row r="9657" spans="2:10" ht="12.6" customHeight="1" x14ac:dyDescent="0.3">
      <c r="B9657" s="87" t="s">
        <v>2695</v>
      </c>
      <c r="C9657" s="88"/>
      <c r="D9657" s="89" t="s">
        <v>2699</v>
      </c>
      <c r="E9657" s="90"/>
      <c r="F9657" s="91" t="str">
        <f>VLOOKUP($J9649,ASBVs!$A$2:$F$1041,6,FALSE)</f>
        <v xml:space="preserve"> </v>
      </c>
      <c r="G9657" s="34" t="s">
        <v>2669</v>
      </c>
      <c r="H9657" s="35" t="str">
        <f>VLOOKUP($J9649,ASBVs!$A$2:$AU$1041,46,FALSE)</f>
        <v>2</v>
      </c>
      <c r="I9657" s="34" t="s">
        <v>2670</v>
      </c>
      <c r="J9657" s="35" t="str">
        <f>VLOOKUP($J9649,ASBVs!$A$2:$AU$1041,47,FALSE)</f>
        <v>2</v>
      </c>
    </row>
    <row r="9658" spans="2:10" ht="12.6" customHeight="1" x14ac:dyDescent="0.3">
      <c r="B9658" s="93">
        <f>VLOOKUP($J9649,ASBVs!$A$2:$AS$1041,45,FALSE)</f>
        <v>121.85</v>
      </c>
      <c r="C9658" s="94"/>
      <c r="D9658" s="93">
        <f>VLOOKUP($J9649,ASBVs!$A$2:$AS$1041,44,FALSE)</f>
        <v>169.85</v>
      </c>
      <c r="E9658" s="94"/>
      <c r="F9658" s="92"/>
      <c r="G9658" s="34" t="s">
        <v>2671</v>
      </c>
      <c r="H9658" s="35" t="str">
        <f>VLOOKUP($J9649,ASBVs!$A$2:$AW$1041,48,FALSE)</f>
        <v>2</v>
      </c>
      <c r="I9658" s="34" t="s">
        <v>2672</v>
      </c>
      <c r="J9658" s="35">
        <f>VLOOKUP($J9649,ASBVs!$A$2:$AW$1041,49,FALSE)</f>
        <v>3</v>
      </c>
    </row>
    <row r="9659" spans="2:10" ht="12.6" customHeight="1" x14ac:dyDescent="0.3">
      <c r="B9659" s="36" t="s">
        <v>2696</v>
      </c>
      <c r="C9659" s="95" t="str">
        <f>VLOOKUP($J9649,ASBVs!$A$2:$E$1041,5,FALSE)</f>
        <v xml:space="preserve">Pen of 4 - Growth </v>
      </c>
      <c r="D9659" s="96"/>
      <c r="E9659" s="97" t="s">
        <v>2697</v>
      </c>
      <c r="F9659" s="98"/>
      <c r="G9659" s="74"/>
      <c r="H9659" s="75"/>
      <c r="I9659" s="37" t="s">
        <v>2698</v>
      </c>
      <c r="J9659" s="38"/>
    </row>
    <row r="9661" spans="2:10" ht="12.6" customHeight="1" x14ac:dyDescent="0.3">
      <c r="B9661" s="76" t="s">
        <v>2692</v>
      </c>
      <c r="C9661" s="77"/>
      <c r="D9661" s="20" t="str">
        <f>VLOOKUP($J9661,ASBVs!$A$2:$B$1041,2,FALSE)</f>
        <v>225964</v>
      </c>
      <c r="E9661" s="21"/>
      <c r="F9661" s="22" t="str">
        <f>VLOOKUP($J9661,ASBVs!$A$2:$J$1041,10,FALSE)</f>
        <v>Single</v>
      </c>
      <c r="G9661" s="78" t="str">
        <f>VLOOKUP($J9661,ASBVs!$A$2:$AX$1041,50,FALSE)</f>
        <v xml:space="preserve"> </v>
      </c>
      <c r="H9661" s="79"/>
      <c r="I9661" s="23" t="s">
        <v>2693</v>
      </c>
      <c r="J9661" s="24" t="s">
        <v>2380</v>
      </c>
    </row>
    <row r="9662" spans="2:10" ht="12.6" customHeight="1" x14ac:dyDescent="0.3">
      <c r="B9662" s="25" t="s">
        <v>2694</v>
      </c>
      <c r="C9662" s="80" t="str">
        <f>VLOOKUP($J9661,ASBVs!$A$2:$H$1041,8,FALSE)</f>
        <v>206625</v>
      </c>
      <c r="D9662" s="80"/>
      <c r="E9662" s="81"/>
      <c r="F9662" s="26" t="s">
        <v>2639</v>
      </c>
      <c r="G9662" s="82">
        <f>VLOOKUP($J9661,ASBVs!$A$2:$I$1041,9,FALSE)</f>
        <v>44733</v>
      </c>
      <c r="H9662" s="83"/>
      <c r="I9662" s="83"/>
      <c r="J9662" s="84"/>
    </row>
    <row r="9663" spans="2:10" ht="12.6" customHeight="1" x14ac:dyDescent="0.3">
      <c r="B9663" s="27" t="s">
        <v>0</v>
      </c>
      <c r="C9663" s="28" t="s">
        <v>1</v>
      </c>
      <c r="D9663" s="28" t="s">
        <v>2</v>
      </c>
      <c r="E9663" s="28" t="s">
        <v>3</v>
      </c>
      <c r="F9663" s="27" t="s">
        <v>4</v>
      </c>
      <c r="G9663" s="28" t="s">
        <v>1093</v>
      </c>
      <c r="H9663" s="28" t="s">
        <v>1092</v>
      </c>
      <c r="I9663" s="28" t="s">
        <v>5</v>
      </c>
      <c r="J9663" s="28" t="s">
        <v>2652</v>
      </c>
    </row>
    <row r="9664" spans="2:10" ht="12.6" customHeight="1" x14ac:dyDescent="0.3">
      <c r="B9664" s="29">
        <f>VLOOKUP($J9661,ASBVs!$A$2:$AP$1041,11,FALSE)</f>
        <v>0.39</v>
      </c>
      <c r="C9664" s="29">
        <f>VLOOKUP($J9661,ASBVs!$A$2:$AP$1041,13,FALSE)</f>
        <v>10.28</v>
      </c>
      <c r="D9664" s="29">
        <f>VLOOKUP($J9661,ASBVs!$A$2:$AP$1041,15,FALSE)</f>
        <v>16.04</v>
      </c>
      <c r="E9664" s="29">
        <f>VLOOKUP($J9661,ASBVs!$A$2:$AP$1041,17,FALSE)</f>
        <v>-0.2</v>
      </c>
      <c r="F9664" s="29">
        <f>VLOOKUP($J9661,ASBVs!$A$2:$AP$1041,19,FALSE)</f>
        <v>1.19</v>
      </c>
      <c r="G9664" s="39">
        <f>VLOOKUP($J9661,ASBVs!$A$2:$AP$1041,41,FALSE)</f>
        <v>0.36</v>
      </c>
      <c r="H9664" s="39">
        <f>VLOOKUP($J9661,ASBVs!$A$2:$AP$1041,39,FALSE)</f>
        <v>0.18</v>
      </c>
      <c r="I9664" s="29">
        <f>VLOOKUP($J9661,ASBVs!$A$2:$AP$1041,21,FALSE)</f>
        <v>0.86</v>
      </c>
      <c r="J9664" s="39">
        <f>VLOOKUP($J9661,ASBVs!$A$2:$AP$1041,31,FALSE)</f>
        <v>0.26</v>
      </c>
    </row>
    <row r="9665" spans="2:10" ht="12.6" customHeight="1" x14ac:dyDescent="0.3">
      <c r="B9665" s="29">
        <f>VLOOKUP($J9661,ASBVs!$A$2:$AP$1041,12,FALSE)</f>
        <v>65</v>
      </c>
      <c r="C9665" s="29">
        <f>VLOOKUP($J9661,ASBVs!$A$2:$AP$1041,14,FALSE)</f>
        <v>70</v>
      </c>
      <c r="D9665" s="29">
        <f>VLOOKUP($J9661,ASBVs!$A$2:$AP$1041,16,FALSE)</f>
        <v>57</v>
      </c>
      <c r="E9665" s="29">
        <f>VLOOKUP($J9661,ASBVs!$A$2:$AP$1041,18,FALSE)</f>
        <v>66</v>
      </c>
      <c r="F9665" s="29">
        <f>VLOOKUP($J9661,ASBVs!$A$2:$AP$1041,20,FALSE)</f>
        <v>66</v>
      </c>
      <c r="G9665" s="29">
        <f>VLOOKUP($J9661,ASBVs!$A$2:$AP$1041,42,FALSE)</f>
        <v>54</v>
      </c>
      <c r="H9665" s="29">
        <f>VLOOKUP($J9661,ASBVs!$A$2:$AP$1041,40,FALSE)</f>
        <v>45</v>
      </c>
      <c r="I9665" s="29">
        <f>VLOOKUP($J9661,ASBVs!$A$2:$AP$1041,22,FALSE)</f>
        <v>53</v>
      </c>
      <c r="J9665" s="29">
        <f>VLOOKUP($J9661,ASBVs!$A$2:$AP$1041,32,FALSE)</f>
        <v>53</v>
      </c>
    </row>
    <row r="9666" spans="2:10" ht="12.6" customHeight="1" x14ac:dyDescent="0.3">
      <c r="B9666" s="31" t="s">
        <v>1089</v>
      </c>
      <c r="C9666" s="27" t="s">
        <v>1090</v>
      </c>
      <c r="D9666" s="27" t="s">
        <v>1091</v>
      </c>
      <c r="E9666" s="27" t="s">
        <v>8</v>
      </c>
      <c r="F9666" s="27" t="s">
        <v>6</v>
      </c>
      <c r="G9666" s="27" t="s">
        <v>7</v>
      </c>
      <c r="H9666" s="27" t="s">
        <v>2638</v>
      </c>
      <c r="I9666" s="85" t="s">
        <v>2700</v>
      </c>
      <c r="J9666" s="86"/>
    </row>
    <row r="9667" spans="2:10" ht="12.6" customHeight="1" x14ac:dyDescent="0.3">
      <c r="B9667" s="30">
        <f>VLOOKUP($J9661,ASBVs!$A$2:$AP$1041,33,FALSE)</f>
        <v>0.04</v>
      </c>
      <c r="C9667" s="30">
        <f>VLOOKUP($J9661,ASBVs!$A$2:$AP$1041,35,FALSE)</f>
        <v>0.13</v>
      </c>
      <c r="D9667" s="30">
        <f>VLOOKUP($J9661,ASBVs!$A$2:$AP$1041,37,FALSE)</f>
        <v>0.01</v>
      </c>
      <c r="E9667" s="32">
        <f>VLOOKUP($J9661,ASBVs!$A$2:$AP$1041,29,FALSE)</f>
        <v>5.05</v>
      </c>
      <c r="F9667" s="32">
        <f>VLOOKUP($J9661,ASBVs!$A$2:$AP$1041,23,FALSE)</f>
        <v>-0.28000000000000003</v>
      </c>
      <c r="G9667" s="32">
        <f>VLOOKUP($J9661,ASBVs!$A$2:$AP$1041,25,FALSE)</f>
        <v>5.0999999999999996</v>
      </c>
      <c r="H9667" s="32">
        <f>VLOOKUP($J9661,ASBVs!$A$2:$AP$1041,27,FALSE)</f>
        <v>1.6</v>
      </c>
      <c r="I9667" s="86"/>
      <c r="J9667" s="86"/>
    </row>
    <row r="9668" spans="2:10" ht="12.6" customHeight="1" x14ac:dyDescent="0.3">
      <c r="B9668" s="33">
        <f>VLOOKUP($J9661,ASBVs!$A$2:$AP$1041,34,FALSE)</f>
        <v>40</v>
      </c>
      <c r="C9668" s="33">
        <f>VLOOKUP($J9661,ASBVs!$A$2:$AP$1041,36,FALSE)</f>
        <v>48</v>
      </c>
      <c r="D9668" s="33">
        <f>VLOOKUP($J9661,ASBVs!$A$2:$AP$1041,38,FALSE)</f>
        <v>34</v>
      </c>
      <c r="E9668" s="33">
        <f>VLOOKUP($J9661,ASBVs!$A$2:$AP$1041,30,FALSE)</f>
        <v>59</v>
      </c>
      <c r="F9668" s="33">
        <f>VLOOKUP($J9661,ASBVs!$A$2:$AP$1041,24,FALSE)</f>
        <v>46</v>
      </c>
      <c r="G9668" s="33">
        <f>VLOOKUP($J9661,ASBVs!$A$2:$AP$1041,26,FALSE)</f>
        <v>46</v>
      </c>
      <c r="H9668" s="33">
        <f>VLOOKUP($J9661,ASBVs!$A$2:$AP$1041,28,FALSE)</f>
        <v>51</v>
      </c>
      <c r="I9668" s="99">
        <f>VLOOKUP($J9661,ASBVs!$A$2:$AQ$1041,43,FALSE)</f>
        <v>11.139999999999999</v>
      </c>
      <c r="J9668" s="79"/>
    </row>
    <row r="9669" spans="2:10" ht="12.6" customHeight="1" x14ac:dyDescent="0.3">
      <c r="B9669" s="87" t="s">
        <v>2695</v>
      </c>
      <c r="C9669" s="88"/>
      <c r="D9669" s="89" t="s">
        <v>2699</v>
      </c>
      <c r="E9669" s="90"/>
      <c r="F9669" s="91" t="str">
        <f>VLOOKUP($J9661,ASBVs!$A$2:$F$1041,6,FALSE)</f>
        <v xml:space="preserve"> </v>
      </c>
      <c r="G9669" s="34" t="s">
        <v>2669</v>
      </c>
      <c r="H9669" s="35" t="str">
        <f>VLOOKUP($J9661,ASBVs!$A$2:$AU$1041,46,FALSE)</f>
        <v>3</v>
      </c>
      <c r="I9669" s="34" t="s">
        <v>2670</v>
      </c>
      <c r="J9669" s="35" t="str">
        <f>VLOOKUP($J9661,ASBVs!$A$2:$AU$1041,47,FALSE)</f>
        <v>3</v>
      </c>
    </row>
    <row r="9670" spans="2:10" ht="12.6" customHeight="1" x14ac:dyDescent="0.3">
      <c r="B9670" s="93">
        <f>VLOOKUP($J9661,ASBVs!$A$2:$AS$1041,45,FALSE)</f>
        <v>124.71</v>
      </c>
      <c r="C9670" s="94"/>
      <c r="D9670" s="93">
        <f>VLOOKUP($J9661,ASBVs!$A$2:$AS$1041,44,FALSE)</f>
        <v>155.99</v>
      </c>
      <c r="E9670" s="94"/>
      <c r="F9670" s="92"/>
      <c r="G9670" s="34" t="s">
        <v>2671</v>
      </c>
      <c r="H9670" s="35" t="str">
        <f>VLOOKUP($J9661,ASBVs!$A$2:$AW$1041,48,FALSE)</f>
        <v>3</v>
      </c>
      <c r="I9670" s="34" t="s">
        <v>2672</v>
      </c>
      <c r="J9670" s="35">
        <f>VLOOKUP($J9661,ASBVs!$A$2:$AW$1041,49,FALSE)</f>
        <v>4</v>
      </c>
    </row>
    <row r="9671" spans="2:10" ht="12.6" customHeight="1" x14ac:dyDescent="0.3">
      <c r="B9671" s="36" t="s">
        <v>2696</v>
      </c>
      <c r="C9671" s="95" t="str">
        <f>VLOOKUP($J9661,ASBVs!$A$2:$E$1041,5,FALSE)</f>
        <v xml:space="preserve">Pen of 4 - Growth </v>
      </c>
      <c r="D9671" s="96"/>
      <c r="E9671" s="97" t="s">
        <v>2697</v>
      </c>
      <c r="F9671" s="98"/>
      <c r="G9671" s="74"/>
      <c r="H9671" s="75"/>
      <c r="I9671" s="37" t="s">
        <v>2698</v>
      </c>
      <c r="J9671" s="38"/>
    </row>
    <row r="9673" spans="2:10" ht="12.6" customHeight="1" x14ac:dyDescent="0.3">
      <c r="B9673" s="76" t="s">
        <v>2692</v>
      </c>
      <c r="C9673" s="77"/>
      <c r="D9673" s="20" t="str">
        <f>VLOOKUP($J9673,ASBVs!$A$2:$B$1041,2,FALSE)</f>
        <v>224147</v>
      </c>
      <c r="E9673" s="21"/>
      <c r="F9673" s="22" t="str">
        <f>VLOOKUP($J9673,ASBVs!$A$2:$J$1041,10,FALSE)</f>
        <v>Twin</v>
      </c>
      <c r="G9673" s="78" t="str">
        <f>VLOOKUP($J9673,ASBVs!$A$2:$AX$1041,50,FALSE)</f>
        <v xml:space="preserve"> </v>
      </c>
      <c r="H9673" s="79"/>
      <c r="I9673" s="23" t="s">
        <v>2693</v>
      </c>
      <c r="J9673" s="24" t="s">
        <v>2381</v>
      </c>
    </row>
    <row r="9674" spans="2:10" ht="12.6" customHeight="1" x14ac:dyDescent="0.3">
      <c r="B9674" s="25" t="s">
        <v>2694</v>
      </c>
      <c r="C9674" s="80" t="str">
        <f>VLOOKUP($J9673,ASBVs!$A$2:$H$1041,8,FALSE)</f>
        <v>196104</v>
      </c>
      <c r="D9674" s="80"/>
      <c r="E9674" s="81"/>
      <c r="F9674" s="26" t="s">
        <v>2639</v>
      </c>
      <c r="G9674" s="82">
        <f>VLOOKUP($J9673,ASBVs!$A$2:$I$1041,9,FALSE)</f>
        <v>44708</v>
      </c>
      <c r="H9674" s="83"/>
      <c r="I9674" s="83"/>
      <c r="J9674" s="84"/>
    </row>
    <row r="9675" spans="2:10" ht="12.6" customHeight="1" x14ac:dyDescent="0.3">
      <c r="B9675" s="27" t="s">
        <v>0</v>
      </c>
      <c r="C9675" s="28" t="s">
        <v>1</v>
      </c>
      <c r="D9675" s="28" t="s">
        <v>2</v>
      </c>
      <c r="E9675" s="28" t="s">
        <v>3</v>
      </c>
      <c r="F9675" s="27" t="s">
        <v>4</v>
      </c>
      <c r="G9675" s="28" t="s">
        <v>1093</v>
      </c>
      <c r="H9675" s="28" t="s">
        <v>1092</v>
      </c>
      <c r="I9675" s="28" t="s">
        <v>5</v>
      </c>
      <c r="J9675" s="28" t="s">
        <v>2652</v>
      </c>
    </row>
    <row r="9676" spans="2:10" ht="12.6" customHeight="1" x14ac:dyDescent="0.3">
      <c r="B9676" s="29">
        <f>VLOOKUP($J9673,ASBVs!$A$2:$AP$1041,11,FALSE)</f>
        <v>0.61</v>
      </c>
      <c r="C9676" s="29">
        <f>VLOOKUP($J9673,ASBVs!$A$2:$AP$1041,13,FALSE)</f>
        <v>9.5299999999999994</v>
      </c>
      <c r="D9676" s="29">
        <f>VLOOKUP($J9673,ASBVs!$A$2:$AP$1041,15,FALSE)</f>
        <v>15.66</v>
      </c>
      <c r="E9676" s="29">
        <f>VLOOKUP($J9673,ASBVs!$A$2:$AP$1041,17,FALSE)</f>
        <v>-0.41</v>
      </c>
      <c r="F9676" s="29">
        <f>VLOOKUP($J9673,ASBVs!$A$2:$AP$1041,19,FALSE)</f>
        <v>1.59</v>
      </c>
      <c r="G9676" s="39">
        <f>VLOOKUP($J9673,ASBVs!$A$2:$AP$1041,41,FALSE)</f>
        <v>0.37</v>
      </c>
      <c r="H9676" s="39">
        <f>VLOOKUP($J9673,ASBVs!$A$2:$AP$1041,39,FALSE)</f>
        <v>0.18</v>
      </c>
      <c r="I9676" s="29">
        <f>VLOOKUP($J9673,ASBVs!$A$2:$AP$1041,21,FALSE)</f>
        <v>-0.57999999999999996</v>
      </c>
      <c r="J9676" s="39">
        <f>VLOOKUP($J9673,ASBVs!$A$2:$AP$1041,31,FALSE)</f>
        <v>0.27</v>
      </c>
    </row>
    <row r="9677" spans="2:10" ht="12.6" customHeight="1" x14ac:dyDescent="0.3">
      <c r="B9677" s="29">
        <f>VLOOKUP($J9673,ASBVs!$A$2:$AP$1041,12,FALSE)</f>
        <v>67</v>
      </c>
      <c r="C9677" s="29">
        <f>VLOOKUP($J9673,ASBVs!$A$2:$AP$1041,14,FALSE)</f>
        <v>70</v>
      </c>
      <c r="D9677" s="29">
        <f>VLOOKUP($J9673,ASBVs!$A$2:$AP$1041,16,FALSE)</f>
        <v>62</v>
      </c>
      <c r="E9677" s="29">
        <f>VLOOKUP($J9673,ASBVs!$A$2:$AP$1041,18,FALSE)</f>
        <v>67</v>
      </c>
      <c r="F9677" s="29">
        <f>VLOOKUP($J9673,ASBVs!$A$2:$AP$1041,20,FALSE)</f>
        <v>67</v>
      </c>
      <c r="G9677" s="29">
        <f>VLOOKUP($J9673,ASBVs!$A$2:$AP$1041,42,FALSE)</f>
        <v>62</v>
      </c>
      <c r="H9677" s="29">
        <f>VLOOKUP($J9673,ASBVs!$A$2:$AP$1041,40,FALSE)</f>
        <v>53</v>
      </c>
      <c r="I9677" s="29">
        <f>VLOOKUP($J9673,ASBVs!$A$2:$AP$1041,22,FALSE)</f>
        <v>62</v>
      </c>
      <c r="J9677" s="29">
        <f>VLOOKUP($J9673,ASBVs!$A$2:$AP$1041,32,FALSE)</f>
        <v>60</v>
      </c>
    </row>
    <row r="9678" spans="2:10" ht="12.6" customHeight="1" x14ac:dyDescent="0.3">
      <c r="B9678" s="31" t="s">
        <v>1089</v>
      </c>
      <c r="C9678" s="27" t="s">
        <v>1090</v>
      </c>
      <c r="D9678" s="27" t="s">
        <v>1091</v>
      </c>
      <c r="E9678" s="27" t="s">
        <v>8</v>
      </c>
      <c r="F9678" s="27" t="s">
        <v>6</v>
      </c>
      <c r="G9678" s="27" t="s">
        <v>7</v>
      </c>
      <c r="H9678" s="27" t="s">
        <v>2638</v>
      </c>
      <c r="I9678" s="85" t="s">
        <v>2700</v>
      </c>
      <c r="J9678" s="86"/>
    </row>
    <row r="9679" spans="2:10" ht="12.6" customHeight="1" x14ac:dyDescent="0.3">
      <c r="B9679" s="30">
        <f>VLOOKUP($J9673,ASBVs!$A$2:$AP$1041,33,FALSE)</f>
        <v>0.02</v>
      </c>
      <c r="C9679" s="30">
        <f>VLOOKUP($J9673,ASBVs!$A$2:$AP$1041,35,FALSE)</f>
        <v>0.17</v>
      </c>
      <c r="D9679" s="30">
        <f>VLOOKUP($J9673,ASBVs!$A$2:$AP$1041,37,FALSE)</f>
        <v>0.02</v>
      </c>
      <c r="E9679" s="32">
        <f>VLOOKUP($J9673,ASBVs!$A$2:$AP$1041,29,FALSE)</f>
        <v>5.13</v>
      </c>
      <c r="F9679" s="32">
        <f>VLOOKUP($J9673,ASBVs!$A$2:$AP$1041,23,FALSE)</f>
        <v>-0.25</v>
      </c>
      <c r="G9679" s="32">
        <f>VLOOKUP($J9673,ASBVs!$A$2:$AP$1041,25,FALSE)</f>
        <v>5.64</v>
      </c>
      <c r="H9679" s="32">
        <f>VLOOKUP($J9673,ASBVs!$A$2:$AP$1041,27,FALSE)</f>
        <v>1.83</v>
      </c>
      <c r="I9679" s="86"/>
      <c r="J9679" s="86"/>
    </row>
    <row r="9680" spans="2:10" ht="12.6" customHeight="1" x14ac:dyDescent="0.3">
      <c r="B9680" s="33">
        <f>VLOOKUP($J9673,ASBVs!$A$2:$AP$1041,34,FALSE)</f>
        <v>47</v>
      </c>
      <c r="C9680" s="33">
        <f>VLOOKUP($J9673,ASBVs!$A$2:$AP$1041,36,FALSE)</f>
        <v>56</v>
      </c>
      <c r="D9680" s="33">
        <f>VLOOKUP($J9673,ASBVs!$A$2:$AP$1041,38,FALSE)</f>
        <v>41</v>
      </c>
      <c r="E9680" s="33">
        <f>VLOOKUP($J9673,ASBVs!$A$2:$AP$1041,30,FALSE)</f>
        <v>62</v>
      </c>
      <c r="F9680" s="33">
        <f>VLOOKUP($J9673,ASBVs!$A$2:$AP$1041,24,FALSE)</f>
        <v>54</v>
      </c>
      <c r="G9680" s="33">
        <f>VLOOKUP($J9673,ASBVs!$A$2:$AP$1041,26,FALSE)</f>
        <v>53</v>
      </c>
      <c r="H9680" s="33">
        <f>VLOOKUP($J9673,ASBVs!$A$2:$AP$1041,28,FALSE)</f>
        <v>56</v>
      </c>
      <c r="I9680" s="99">
        <f>VLOOKUP($J9673,ASBVs!$A$2:$AQ$1041,43,FALSE)</f>
        <v>8.9499999999999993</v>
      </c>
      <c r="J9680" s="79"/>
    </row>
    <row r="9681" spans="2:10" ht="12.6" customHeight="1" x14ac:dyDescent="0.3">
      <c r="B9681" s="87" t="s">
        <v>2695</v>
      </c>
      <c r="C9681" s="88"/>
      <c r="D9681" s="89" t="s">
        <v>2699</v>
      </c>
      <c r="E9681" s="90"/>
      <c r="F9681" s="91" t="str">
        <f>VLOOKUP($J9673,ASBVs!$A$2:$F$1041,6,FALSE)</f>
        <v xml:space="preserve"> </v>
      </c>
      <c r="G9681" s="34" t="s">
        <v>2669</v>
      </c>
      <c r="H9681" s="35" t="str">
        <f>VLOOKUP($J9673,ASBVs!$A$2:$AU$1041,46,FALSE)</f>
        <v>2</v>
      </c>
      <c r="I9681" s="34" t="s">
        <v>2670</v>
      </c>
      <c r="J9681" s="35" t="str">
        <f>VLOOKUP($J9673,ASBVs!$A$2:$AU$1041,47,FALSE)</f>
        <v>3</v>
      </c>
    </row>
    <row r="9682" spans="2:10" ht="12.6" customHeight="1" x14ac:dyDescent="0.3">
      <c r="B9682" s="93">
        <f>VLOOKUP($J9673,ASBVs!$A$2:$AS$1041,45,FALSE)</f>
        <v>120.86</v>
      </c>
      <c r="C9682" s="94"/>
      <c r="D9682" s="93">
        <f>VLOOKUP($J9673,ASBVs!$A$2:$AS$1041,44,FALSE)</f>
        <v>155.19</v>
      </c>
      <c r="E9682" s="94"/>
      <c r="F9682" s="92"/>
      <c r="G9682" s="34" t="s">
        <v>2671</v>
      </c>
      <c r="H9682" s="35" t="str">
        <f>VLOOKUP($J9673,ASBVs!$A$2:$AW$1041,48,FALSE)</f>
        <v>3</v>
      </c>
      <c r="I9682" s="34" t="s">
        <v>2672</v>
      </c>
      <c r="J9682" s="35">
        <f>VLOOKUP($J9673,ASBVs!$A$2:$AW$1041,49,FALSE)</f>
        <v>3</v>
      </c>
    </row>
    <row r="9683" spans="2:10" ht="12.6" customHeight="1" x14ac:dyDescent="0.3">
      <c r="B9683" s="36" t="s">
        <v>2696</v>
      </c>
      <c r="C9683" s="95" t="str">
        <f>VLOOKUP($J9673,ASBVs!$A$2:$E$1041,5,FALSE)</f>
        <v xml:space="preserve">Pen of 4 - Growth </v>
      </c>
      <c r="D9683" s="96"/>
      <c r="E9683" s="97" t="s">
        <v>2697</v>
      </c>
      <c r="F9683" s="98"/>
      <c r="G9683" s="74"/>
      <c r="H9683" s="75"/>
      <c r="I9683" s="37" t="s">
        <v>2698</v>
      </c>
      <c r="J9683" s="38"/>
    </row>
    <row r="9685" spans="2:10" ht="12.6" customHeight="1" x14ac:dyDescent="0.3">
      <c r="B9685" s="76" t="s">
        <v>2692</v>
      </c>
      <c r="C9685" s="77"/>
      <c r="D9685" s="20" t="str">
        <f>VLOOKUP($J9685,ASBVs!$A$2:$B$1041,2,FALSE)</f>
        <v>223843</v>
      </c>
      <c r="E9685" s="21"/>
      <c r="F9685" s="22" t="str">
        <f>VLOOKUP($J9685,ASBVs!$A$2:$J$1041,10,FALSE)</f>
        <v>Single</v>
      </c>
      <c r="G9685" s="78" t="str">
        <f>VLOOKUP($J9685,ASBVs!$A$2:$AX$1041,50,FALSE)</f>
        <v xml:space="preserve"> </v>
      </c>
      <c r="H9685" s="79"/>
      <c r="I9685" s="23" t="s">
        <v>2693</v>
      </c>
      <c r="J9685" s="24" t="s">
        <v>2382</v>
      </c>
    </row>
    <row r="9686" spans="2:10" ht="12.6" customHeight="1" x14ac:dyDescent="0.3">
      <c r="B9686" s="25" t="s">
        <v>2694</v>
      </c>
      <c r="C9686" s="80" t="str">
        <f>VLOOKUP($J9685,ASBVs!$A$2:$H$1041,8,FALSE)</f>
        <v>216341</v>
      </c>
      <c r="D9686" s="80"/>
      <c r="E9686" s="81"/>
      <c r="F9686" s="26" t="s">
        <v>2639</v>
      </c>
      <c r="G9686" s="82">
        <f>VLOOKUP($J9685,ASBVs!$A$2:$I$1041,9,FALSE)</f>
        <v>44703</v>
      </c>
      <c r="H9686" s="83"/>
      <c r="I9686" s="83"/>
      <c r="J9686" s="84"/>
    </row>
    <row r="9687" spans="2:10" ht="12.6" customHeight="1" x14ac:dyDescent="0.3">
      <c r="B9687" s="27" t="s">
        <v>0</v>
      </c>
      <c r="C9687" s="28" t="s">
        <v>1</v>
      </c>
      <c r="D9687" s="28" t="s">
        <v>2</v>
      </c>
      <c r="E9687" s="28" t="s">
        <v>3</v>
      </c>
      <c r="F9687" s="27" t="s">
        <v>4</v>
      </c>
      <c r="G9687" s="28" t="s">
        <v>1093</v>
      </c>
      <c r="H9687" s="28" t="s">
        <v>1092</v>
      </c>
      <c r="I9687" s="28" t="s">
        <v>5</v>
      </c>
      <c r="J9687" s="28" t="s">
        <v>2652</v>
      </c>
    </row>
    <row r="9688" spans="2:10" ht="12.6" customHeight="1" x14ac:dyDescent="0.3">
      <c r="B9688" s="29">
        <f>VLOOKUP($J9685,ASBVs!$A$2:$AP$1041,11,FALSE)</f>
        <v>0.41</v>
      </c>
      <c r="C9688" s="29">
        <f>VLOOKUP($J9685,ASBVs!$A$2:$AP$1041,13,FALSE)</f>
        <v>9.94</v>
      </c>
      <c r="D9688" s="29">
        <f>VLOOKUP($J9685,ASBVs!$A$2:$AP$1041,15,FALSE)</f>
        <v>16.760000000000002</v>
      </c>
      <c r="E9688" s="29">
        <f>VLOOKUP($J9685,ASBVs!$A$2:$AP$1041,17,FALSE)</f>
        <v>0.15</v>
      </c>
      <c r="F9688" s="29">
        <f>VLOOKUP($J9685,ASBVs!$A$2:$AP$1041,19,FALSE)</f>
        <v>1.85</v>
      </c>
      <c r="G9688" s="39">
        <f>VLOOKUP($J9685,ASBVs!$A$2:$AP$1041,41,FALSE)</f>
        <v>0.39</v>
      </c>
      <c r="H9688" s="39">
        <f>VLOOKUP($J9685,ASBVs!$A$2:$AP$1041,39,FALSE)</f>
        <v>0.24</v>
      </c>
      <c r="I9688" s="29">
        <f>VLOOKUP($J9685,ASBVs!$A$2:$AP$1041,21,FALSE)</f>
        <v>-0.66</v>
      </c>
      <c r="J9688" s="39">
        <f>VLOOKUP($J9685,ASBVs!$A$2:$AP$1041,31,FALSE)</f>
        <v>0.25</v>
      </c>
    </row>
    <row r="9689" spans="2:10" ht="12.6" customHeight="1" x14ac:dyDescent="0.3">
      <c r="B9689" s="29">
        <f>VLOOKUP($J9685,ASBVs!$A$2:$AP$1041,12,FALSE)</f>
        <v>63</v>
      </c>
      <c r="C9689" s="29">
        <f>VLOOKUP($J9685,ASBVs!$A$2:$AP$1041,14,FALSE)</f>
        <v>69</v>
      </c>
      <c r="D9689" s="29">
        <f>VLOOKUP($J9685,ASBVs!$A$2:$AP$1041,16,FALSE)</f>
        <v>59</v>
      </c>
      <c r="E9689" s="29">
        <f>VLOOKUP($J9685,ASBVs!$A$2:$AP$1041,18,FALSE)</f>
        <v>60</v>
      </c>
      <c r="F9689" s="29">
        <f>VLOOKUP($J9685,ASBVs!$A$2:$AP$1041,20,FALSE)</f>
        <v>60</v>
      </c>
      <c r="G9689" s="29">
        <f>VLOOKUP($J9685,ASBVs!$A$2:$AP$1041,42,FALSE)</f>
        <v>52</v>
      </c>
      <c r="H9689" s="29">
        <f>VLOOKUP($J9685,ASBVs!$A$2:$AP$1041,40,FALSE)</f>
        <v>46</v>
      </c>
      <c r="I9689" s="29">
        <f>VLOOKUP($J9685,ASBVs!$A$2:$AP$1041,22,FALSE)</f>
        <v>57</v>
      </c>
      <c r="J9689" s="29">
        <f>VLOOKUP($J9685,ASBVs!$A$2:$AP$1041,32,FALSE)</f>
        <v>50</v>
      </c>
    </row>
    <row r="9690" spans="2:10" ht="12.6" customHeight="1" x14ac:dyDescent="0.3">
      <c r="B9690" s="31" t="s">
        <v>1089</v>
      </c>
      <c r="C9690" s="27" t="s">
        <v>1090</v>
      </c>
      <c r="D9690" s="27" t="s">
        <v>1091</v>
      </c>
      <c r="E9690" s="27" t="s">
        <v>8</v>
      </c>
      <c r="F9690" s="27" t="s">
        <v>6</v>
      </c>
      <c r="G9690" s="27" t="s">
        <v>7</v>
      </c>
      <c r="H9690" s="27" t="s">
        <v>2638</v>
      </c>
      <c r="I9690" s="85" t="s">
        <v>2700</v>
      </c>
      <c r="J9690" s="86"/>
    </row>
    <row r="9691" spans="2:10" ht="12.6" customHeight="1" x14ac:dyDescent="0.3">
      <c r="B9691" s="30">
        <f>VLOOKUP($J9685,ASBVs!$A$2:$AP$1041,33,FALSE)</f>
        <v>0.05</v>
      </c>
      <c r="C9691" s="30">
        <f>VLOOKUP($J9685,ASBVs!$A$2:$AP$1041,35,FALSE)</f>
        <v>0.19</v>
      </c>
      <c r="D9691" s="30">
        <f>VLOOKUP($J9685,ASBVs!$A$2:$AP$1041,37,FALSE)</f>
        <v>0.01</v>
      </c>
      <c r="E9691" s="32">
        <f>VLOOKUP($J9685,ASBVs!$A$2:$AP$1041,29,FALSE)</f>
        <v>4.93</v>
      </c>
      <c r="F9691" s="32">
        <f>VLOOKUP($J9685,ASBVs!$A$2:$AP$1041,23,FALSE)</f>
        <v>-0.48</v>
      </c>
      <c r="G9691" s="32">
        <f>VLOOKUP($J9685,ASBVs!$A$2:$AP$1041,25,FALSE)</f>
        <v>3.97</v>
      </c>
      <c r="H9691" s="32">
        <f>VLOOKUP($J9685,ASBVs!$A$2:$AP$1041,27,FALSE)</f>
        <v>2.17</v>
      </c>
      <c r="I9691" s="86"/>
      <c r="J9691" s="86"/>
    </row>
    <row r="9692" spans="2:10" ht="12.6" customHeight="1" x14ac:dyDescent="0.3">
      <c r="B9692" s="33">
        <f>VLOOKUP($J9685,ASBVs!$A$2:$AP$1041,34,FALSE)</f>
        <v>42</v>
      </c>
      <c r="C9692" s="33">
        <f>VLOOKUP($J9685,ASBVs!$A$2:$AP$1041,36,FALSE)</f>
        <v>49</v>
      </c>
      <c r="D9692" s="33">
        <f>VLOOKUP($J9685,ASBVs!$A$2:$AP$1041,38,FALSE)</f>
        <v>36</v>
      </c>
      <c r="E9692" s="33">
        <f>VLOOKUP($J9685,ASBVs!$A$2:$AP$1041,30,FALSE)</f>
        <v>57</v>
      </c>
      <c r="F9692" s="33">
        <f>VLOOKUP($J9685,ASBVs!$A$2:$AP$1041,24,FALSE)</f>
        <v>48</v>
      </c>
      <c r="G9692" s="33">
        <f>VLOOKUP($J9685,ASBVs!$A$2:$AP$1041,26,FALSE)</f>
        <v>47</v>
      </c>
      <c r="H9692" s="33">
        <f>VLOOKUP($J9685,ASBVs!$A$2:$AP$1041,28,FALSE)</f>
        <v>50</v>
      </c>
      <c r="I9692" s="99">
        <f>VLOOKUP($J9685,ASBVs!$A$2:$AQ$1041,43,FALSE)</f>
        <v>9.2799999999999994</v>
      </c>
      <c r="J9692" s="79"/>
    </row>
    <row r="9693" spans="2:10" ht="12.6" customHeight="1" x14ac:dyDescent="0.3">
      <c r="B9693" s="87" t="s">
        <v>2695</v>
      </c>
      <c r="C9693" s="88"/>
      <c r="D9693" s="89" t="s">
        <v>2699</v>
      </c>
      <c r="E9693" s="90"/>
      <c r="F9693" s="91" t="str">
        <f>VLOOKUP($J9685,ASBVs!$A$2:$F$1041,6,FALSE)</f>
        <v xml:space="preserve"> </v>
      </c>
      <c r="G9693" s="34" t="s">
        <v>2669</v>
      </c>
      <c r="H9693" s="35" t="str">
        <f>VLOOKUP($J9685,ASBVs!$A$2:$AU$1041,46,FALSE)</f>
        <v>2</v>
      </c>
      <c r="I9693" s="34" t="s">
        <v>2670</v>
      </c>
      <c r="J9693" s="35" t="str">
        <f>VLOOKUP($J9685,ASBVs!$A$2:$AU$1041,47,FALSE)</f>
        <v>2</v>
      </c>
    </row>
    <row r="9694" spans="2:10" ht="12.6" customHeight="1" x14ac:dyDescent="0.3">
      <c r="B9694" s="93">
        <f>VLOOKUP($J9685,ASBVs!$A$2:$AS$1041,45,FALSE)</f>
        <v>120.92</v>
      </c>
      <c r="C9694" s="94"/>
      <c r="D9694" s="93">
        <f>VLOOKUP($J9685,ASBVs!$A$2:$AS$1041,44,FALSE)</f>
        <v>160.54</v>
      </c>
      <c r="E9694" s="94"/>
      <c r="F9694" s="92"/>
      <c r="G9694" s="34" t="s">
        <v>2671</v>
      </c>
      <c r="H9694" s="35" t="str">
        <f>VLOOKUP($J9685,ASBVs!$A$2:$AW$1041,48,FALSE)</f>
        <v>2</v>
      </c>
      <c r="I9694" s="34" t="s">
        <v>2672</v>
      </c>
      <c r="J9694" s="35">
        <f>VLOOKUP($J9685,ASBVs!$A$2:$AW$1041,49,FALSE)</f>
        <v>3</v>
      </c>
    </row>
    <row r="9695" spans="2:10" ht="12.6" customHeight="1" x14ac:dyDescent="0.3">
      <c r="B9695" s="36" t="s">
        <v>2696</v>
      </c>
      <c r="C9695" s="95" t="str">
        <f>VLOOKUP($J9685,ASBVs!$A$2:$E$1041,5,FALSE)</f>
        <v xml:space="preserve">Pen of 4 - Growth </v>
      </c>
      <c r="D9695" s="96"/>
      <c r="E9695" s="97" t="s">
        <v>2697</v>
      </c>
      <c r="F9695" s="98"/>
      <c r="G9695" s="74"/>
      <c r="H9695" s="75"/>
      <c r="I9695" s="37" t="s">
        <v>2698</v>
      </c>
      <c r="J9695" s="38"/>
    </row>
    <row r="9697" spans="2:10" ht="12.6" customHeight="1" x14ac:dyDescent="0.3">
      <c r="B9697" s="76" t="s">
        <v>2692</v>
      </c>
      <c r="C9697" s="77"/>
      <c r="D9697" s="20" t="str">
        <f>VLOOKUP($J9697,ASBVs!$A$2:$B$1041,2,FALSE)</f>
        <v>223886</v>
      </c>
      <c r="E9697" s="21"/>
      <c r="F9697" s="22" t="str">
        <f>VLOOKUP($J9697,ASBVs!$A$2:$J$1041,10,FALSE)</f>
        <v>Twin</v>
      </c>
      <c r="G9697" s="78" t="str">
        <f>VLOOKUP($J9697,ASBVs!$A$2:$AX$1041,50,FALSE)</f>
        <v xml:space="preserve"> </v>
      </c>
      <c r="H9697" s="79"/>
      <c r="I9697" s="23" t="s">
        <v>2693</v>
      </c>
      <c r="J9697" s="24" t="s">
        <v>2383</v>
      </c>
    </row>
    <row r="9698" spans="2:10" ht="12.6" customHeight="1" x14ac:dyDescent="0.3">
      <c r="B9698" s="25" t="s">
        <v>2694</v>
      </c>
      <c r="C9698" s="80" t="str">
        <f>VLOOKUP($J9697,ASBVs!$A$2:$H$1041,8,FALSE)</f>
        <v>216341</v>
      </c>
      <c r="D9698" s="80"/>
      <c r="E9698" s="81"/>
      <c r="F9698" s="26" t="s">
        <v>2639</v>
      </c>
      <c r="G9698" s="82">
        <f>VLOOKUP($J9697,ASBVs!$A$2:$I$1041,9,FALSE)</f>
        <v>44704</v>
      </c>
      <c r="H9698" s="83"/>
      <c r="I9698" s="83"/>
      <c r="J9698" s="84"/>
    </row>
    <row r="9699" spans="2:10" ht="12.6" customHeight="1" x14ac:dyDescent="0.3">
      <c r="B9699" s="27" t="s">
        <v>0</v>
      </c>
      <c r="C9699" s="28" t="s">
        <v>1</v>
      </c>
      <c r="D9699" s="28" t="s">
        <v>2</v>
      </c>
      <c r="E9699" s="28" t="s">
        <v>3</v>
      </c>
      <c r="F9699" s="27" t="s">
        <v>4</v>
      </c>
      <c r="G9699" s="28" t="s">
        <v>1093</v>
      </c>
      <c r="H9699" s="28" t="s">
        <v>1092</v>
      </c>
      <c r="I9699" s="28" t="s">
        <v>5</v>
      </c>
      <c r="J9699" s="28" t="s">
        <v>2652</v>
      </c>
    </row>
    <row r="9700" spans="2:10" ht="12.6" customHeight="1" x14ac:dyDescent="0.3">
      <c r="B9700" s="29">
        <f>VLOOKUP($J9697,ASBVs!$A$2:$AP$1041,11,FALSE)</f>
        <v>0.56000000000000005</v>
      </c>
      <c r="C9700" s="29">
        <f>VLOOKUP($J9697,ASBVs!$A$2:$AP$1041,13,FALSE)</f>
        <v>9.8800000000000008</v>
      </c>
      <c r="D9700" s="29">
        <f>VLOOKUP($J9697,ASBVs!$A$2:$AP$1041,15,FALSE)</f>
        <v>15.43</v>
      </c>
      <c r="E9700" s="29">
        <f>VLOOKUP($J9697,ASBVs!$A$2:$AP$1041,17,FALSE)</f>
        <v>0.45</v>
      </c>
      <c r="F9700" s="29">
        <f>VLOOKUP($J9697,ASBVs!$A$2:$AP$1041,19,FALSE)</f>
        <v>2.65</v>
      </c>
      <c r="G9700" s="39">
        <f>VLOOKUP($J9697,ASBVs!$A$2:$AP$1041,41,FALSE)</f>
        <v>0.43</v>
      </c>
      <c r="H9700" s="39">
        <f>VLOOKUP($J9697,ASBVs!$A$2:$AP$1041,39,FALSE)</f>
        <v>0.21</v>
      </c>
      <c r="I9700" s="29">
        <f>VLOOKUP($J9697,ASBVs!$A$2:$AP$1041,21,FALSE)</f>
        <v>-1.25</v>
      </c>
      <c r="J9700" s="39">
        <f>VLOOKUP($J9697,ASBVs!$A$2:$AP$1041,31,FALSE)</f>
        <v>0.3</v>
      </c>
    </row>
    <row r="9701" spans="2:10" ht="12.6" customHeight="1" x14ac:dyDescent="0.3">
      <c r="B9701" s="29">
        <f>VLOOKUP($J9697,ASBVs!$A$2:$AP$1041,12,FALSE)</f>
        <v>65</v>
      </c>
      <c r="C9701" s="29">
        <f>VLOOKUP($J9697,ASBVs!$A$2:$AP$1041,14,FALSE)</f>
        <v>69</v>
      </c>
      <c r="D9701" s="29">
        <f>VLOOKUP($J9697,ASBVs!$A$2:$AP$1041,16,FALSE)</f>
        <v>61</v>
      </c>
      <c r="E9701" s="29">
        <f>VLOOKUP($J9697,ASBVs!$A$2:$AP$1041,18,FALSE)</f>
        <v>63</v>
      </c>
      <c r="F9701" s="29">
        <f>VLOOKUP($J9697,ASBVs!$A$2:$AP$1041,20,FALSE)</f>
        <v>63</v>
      </c>
      <c r="G9701" s="29">
        <f>VLOOKUP($J9697,ASBVs!$A$2:$AP$1041,42,FALSE)</f>
        <v>55</v>
      </c>
      <c r="H9701" s="29">
        <f>VLOOKUP($J9697,ASBVs!$A$2:$AP$1041,40,FALSE)</f>
        <v>50</v>
      </c>
      <c r="I9701" s="29">
        <f>VLOOKUP($J9697,ASBVs!$A$2:$AP$1041,22,FALSE)</f>
        <v>58</v>
      </c>
      <c r="J9701" s="29">
        <f>VLOOKUP($J9697,ASBVs!$A$2:$AP$1041,32,FALSE)</f>
        <v>53</v>
      </c>
    </row>
    <row r="9702" spans="2:10" ht="12.6" customHeight="1" x14ac:dyDescent="0.3">
      <c r="B9702" s="31" t="s">
        <v>1089</v>
      </c>
      <c r="C9702" s="27" t="s">
        <v>1090</v>
      </c>
      <c r="D9702" s="27" t="s">
        <v>1091</v>
      </c>
      <c r="E9702" s="27" t="s">
        <v>8</v>
      </c>
      <c r="F9702" s="27" t="s">
        <v>6</v>
      </c>
      <c r="G9702" s="27" t="s">
        <v>7</v>
      </c>
      <c r="H9702" s="27" t="s">
        <v>2638</v>
      </c>
      <c r="I9702" s="85" t="s">
        <v>2700</v>
      </c>
      <c r="J9702" s="86"/>
    </row>
    <row r="9703" spans="2:10" ht="12.6" customHeight="1" x14ac:dyDescent="0.3">
      <c r="B9703" s="30">
        <f>VLOOKUP($J9697,ASBVs!$A$2:$AP$1041,33,FALSE)</f>
        <v>0.06</v>
      </c>
      <c r="C9703" s="30">
        <f>VLOOKUP($J9697,ASBVs!$A$2:$AP$1041,35,FALSE)</f>
        <v>0.17</v>
      </c>
      <c r="D9703" s="30">
        <f>VLOOKUP($J9697,ASBVs!$A$2:$AP$1041,37,FALSE)</f>
        <v>0.01</v>
      </c>
      <c r="E9703" s="32">
        <f>VLOOKUP($J9697,ASBVs!$A$2:$AP$1041,29,FALSE)</f>
        <v>5.0199999999999996</v>
      </c>
      <c r="F9703" s="32">
        <f>VLOOKUP($J9697,ASBVs!$A$2:$AP$1041,23,FALSE)</f>
        <v>-0.3</v>
      </c>
      <c r="G9703" s="32">
        <f>VLOOKUP($J9697,ASBVs!$A$2:$AP$1041,25,FALSE)</f>
        <v>3</v>
      </c>
      <c r="H9703" s="32">
        <f>VLOOKUP($J9697,ASBVs!$A$2:$AP$1041,27,FALSE)</f>
        <v>2.54</v>
      </c>
      <c r="I9703" s="86"/>
      <c r="J9703" s="86"/>
    </row>
    <row r="9704" spans="2:10" ht="12.6" customHeight="1" x14ac:dyDescent="0.3">
      <c r="B9704" s="33">
        <f>VLOOKUP($J9697,ASBVs!$A$2:$AP$1041,34,FALSE)</f>
        <v>45</v>
      </c>
      <c r="C9704" s="33">
        <f>VLOOKUP($J9697,ASBVs!$A$2:$AP$1041,36,FALSE)</f>
        <v>53</v>
      </c>
      <c r="D9704" s="33">
        <f>VLOOKUP($J9697,ASBVs!$A$2:$AP$1041,38,FALSE)</f>
        <v>39</v>
      </c>
      <c r="E9704" s="33">
        <f>VLOOKUP($J9697,ASBVs!$A$2:$AP$1041,30,FALSE)</f>
        <v>58</v>
      </c>
      <c r="F9704" s="33">
        <f>VLOOKUP($J9697,ASBVs!$A$2:$AP$1041,24,FALSE)</f>
        <v>50</v>
      </c>
      <c r="G9704" s="33">
        <f>VLOOKUP($J9697,ASBVs!$A$2:$AP$1041,26,FALSE)</f>
        <v>50</v>
      </c>
      <c r="H9704" s="33">
        <f>VLOOKUP($J9697,ASBVs!$A$2:$AP$1041,28,FALSE)</f>
        <v>52</v>
      </c>
      <c r="I9704" s="99">
        <f>VLOOKUP($J9697,ASBVs!$A$2:$AQ$1041,43,FALSE)</f>
        <v>8.6300000000000008</v>
      </c>
      <c r="J9704" s="79"/>
    </row>
    <row r="9705" spans="2:10" ht="12.6" customHeight="1" x14ac:dyDescent="0.3">
      <c r="B9705" s="87" t="s">
        <v>2695</v>
      </c>
      <c r="C9705" s="88"/>
      <c r="D9705" s="89" t="s">
        <v>2699</v>
      </c>
      <c r="E9705" s="90"/>
      <c r="F9705" s="91" t="str">
        <f>VLOOKUP($J9697,ASBVs!$A$2:$F$1041,6,FALSE)</f>
        <v xml:space="preserve"> </v>
      </c>
      <c r="G9705" s="34" t="s">
        <v>2669</v>
      </c>
      <c r="H9705" s="35" t="str">
        <f>VLOOKUP($J9697,ASBVs!$A$2:$AU$1041,46,FALSE)</f>
        <v>2</v>
      </c>
      <c r="I9705" s="34" t="s">
        <v>2670</v>
      </c>
      <c r="J9705" s="35" t="str">
        <f>VLOOKUP($J9697,ASBVs!$A$2:$AU$1041,47,FALSE)</f>
        <v>1</v>
      </c>
    </row>
    <row r="9706" spans="2:10" ht="12.6" customHeight="1" x14ac:dyDescent="0.3">
      <c r="B9706" s="93">
        <f>VLOOKUP($J9697,ASBVs!$A$2:$AS$1041,45,FALSE)</f>
        <v>121.95</v>
      </c>
      <c r="C9706" s="94"/>
      <c r="D9706" s="93">
        <f>VLOOKUP($J9697,ASBVs!$A$2:$AS$1041,44,FALSE)</f>
        <v>167.07</v>
      </c>
      <c r="E9706" s="94"/>
      <c r="F9706" s="92"/>
      <c r="G9706" s="34" t="s">
        <v>2671</v>
      </c>
      <c r="H9706" s="35" t="str">
        <f>VLOOKUP($J9697,ASBVs!$A$2:$AW$1041,48,FALSE)</f>
        <v>2</v>
      </c>
      <c r="I9706" s="34" t="s">
        <v>2672</v>
      </c>
      <c r="J9706" s="35">
        <f>VLOOKUP($J9697,ASBVs!$A$2:$AW$1041,49,FALSE)</f>
        <v>3</v>
      </c>
    </row>
    <row r="9707" spans="2:10" ht="12.6" customHeight="1" x14ac:dyDescent="0.3">
      <c r="B9707" s="36" t="s">
        <v>2696</v>
      </c>
      <c r="C9707" s="95" t="str">
        <f>VLOOKUP($J9697,ASBVs!$A$2:$E$1041,5,FALSE)</f>
        <v xml:space="preserve">Pen of 4 - Growth </v>
      </c>
      <c r="D9707" s="96"/>
      <c r="E9707" s="97" t="s">
        <v>2697</v>
      </c>
      <c r="F9707" s="98"/>
      <c r="G9707" s="74"/>
      <c r="H9707" s="75"/>
      <c r="I9707" s="37" t="s">
        <v>2698</v>
      </c>
      <c r="J9707" s="38"/>
    </row>
    <row r="9709" spans="2:10" ht="12.6" customHeight="1" x14ac:dyDescent="0.3">
      <c r="B9709" s="76" t="s">
        <v>2692</v>
      </c>
      <c r="C9709" s="77"/>
      <c r="D9709" s="20" t="str">
        <f>VLOOKUP($J9709,ASBVs!$A$2:$B$1041,2,FALSE)</f>
        <v>223761</v>
      </c>
      <c r="E9709" s="21"/>
      <c r="F9709" s="22" t="str">
        <f>VLOOKUP($J9709,ASBVs!$A$2:$J$1041,10,FALSE)</f>
        <v>Twin</v>
      </c>
      <c r="G9709" s="78" t="str">
        <f>VLOOKUP($J9709,ASBVs!$A$2:$AX$1041,50,FALSE)</f>
        <v xml:space="preserve"> </v>
      </c>
      <c r="H9709" s="79"/>
      <c r="I9709" s="23" t="s">
        <v>2693</v>
      </c>
      <c r="J9709" s="24" t="s">
        <v>2384</v>
      </c>
    </row>
    <row r="9710" spans="2:10" ht="12.6" customHeight="1" x14ac:dyDescent="0.3">
      <c r="B9710" s="25" t="s">
        <v>2694</v>
      </c>
      <c r="C9710" s="80" t="str">
        <f>VLOOKUP($J9709,ASBVs!$A$2:$H$1041,8,FALSE)</f>
        <v>206570</v>
      </c>
      <c r="D9710" s="80"/>
      <c r="E9710" s="81"/>
      <c r="F9710" s="26" t="s">
        <v>2639</v>
      </c>
      <c r="G9710" s="82">
        <f>VLOOKUP($J9709,ASBVs!$A$2:$I$1041,9,FALSE)</f>
        <v>44701</v>
      </c>
      <c r="H9710" s="83"/>
      <c r="I9710" s="83"/>
      <c r="J9710" s="84"/>
    </row>
    <row r="9711" spans="2:10" ht="12.6" customHeight="1" x14ac:dyDescent="0.3">
      <c r="B9711" s="27" t="s">
        <v>0</v>
      </c>
      <c r="C9711" s="28" t="s">
        <v>1</v>
      </c>
      <c r="D9711" s="28" t="s">
        <v>2</v>
      </c>
      <c r="E9711" s="28" t="s">
        <v>3</v>
      </c>
      <c r="F9711" s="27" t="s">
        <v>4</v>
      </c>
      <c r="G9711" s="28" t="s">
        <v>1093</v>
      </c>
      <c r="H9711" s="28" t="s">
        <v>1092</v>
      </c>
      <c r="I9711" s="28" t="s">
        <v>5</v>
      </c>
      <c r="J9711" s="28" t="s">
        <v>2652</v>
      </c>
    </row>
    <row r="9712" spans="2:10" ht="12.6" customHeight="1" x14ac:dyDescent="0.3">
      <c r="B9712" s="29">
        <f>VLOOKUP($J9709,ASBVs!$A$2:$AP$1041,11,FALSE)</f>
        <v>0.62</v>
      </c>
      <c r="C9712" s="29">
        <f>VLOOKUP($J9709,ASBVs!$A$2:$AP$1041,13,FALSE)</f>
        <v>9.83</v>
      </c>
      <c r="D9712" s="29">
        <f>VLOOKUP($J9709,ASBVs!$A$2:$AP$1041,15,FALSE)</f>
        <v>16.190000000000001</v>
      </c>
      <c r="E9712" s="29">
        <f>VLOOKUP($J9709,ASBVs!$A$2:$AP$1041,17,FALSE)</f>
        <v>-1.37</v>
      </c>
      <c r="F9712" s="29">
        <f>VLOOKUP($J9709,ASBVs!$A$2:$AP$1041,19,FALSE)</f>
        <v>0.95</v>
      </c>
      <c r="G9712" s="39">
        <f>VLOOKUP($J9709,ASBVs!$A$2:$AP$1041,41,FALSE)</f>
        <v>0.31</v>
      </c>
      <c r="H9712" s="39">
        <f>VLOOKUP($J9709,ASBVs!$A$2:$AP$1041,39,FALSE)</f>
        <v>0.19</v>
      </c>
      <c r="I9712" s="29">
        <f>VLOOKUP($J9709,ASBVs!$A$2:$AP$1041,21,FALSE)</f>
        <v>1.85</v>
      </c>
      <c r="J9712" s="39">
        <f>VLOOKUP($J9709,ASBVs!$A$2:$AP$1041,31,FALSE)</f>
        <v>0.22</v>
      </c>
    </row>
    <row r="9713" spans="2:10" ht="12.6" customHeight="1" x14ac:dyDescent="0.3">
      <c r="B9713" s="29">
        <f>VLOOKUP($J9709,ASBVs!$A$2:$AP$1041,12,FALSE)</f>
        <v>68</v>
      </c>
      <c r="C9713" s="29">
        <f>VLOOKUP($J9709,ASBVs!$A$2:$AP$1041,14,FALSE)</f>
        <v>70</v>
      </c>
      <c r="D9713" s="29">
        <f>VLOOKUP($J9709,ASBVs!$A$2:$AP$1041,16,FALSE)</f>
        <v>61</v>
      </c>
      <c r="E9713" s="29">
        <f>VLOOKUP($J9709,ASBVs!$A$2:$AP$1041,18,FALSE)</f>
        <v>66</v>
      </c>
      <c r="F9713" s="29">
        <f>VLOOKUP($J9709,ASBVs!$A$2:$AP$1041,20,FALSE)</f>
        <v>66</v>
      </c>
      <c r="G9713" s="29">
        <f>VLOOKUP($J9709,ASBVs!$A$2:$AP$1041,42,FALSE)</f>
        <v>60</v>
      </c>
      <c r="H9713" s="29">
        <f>VLOOKUP($J9709,ASBVs!$A$2:$AP$1041,40,FALSE)</f>
        <v>51</v>
      </c>
      <c r="I9713" s="29">
        <f>VLOOKUP($J9709,ASBVs!$A$2:$AP$1041,22,FALSE)</f>
        <v>61</v>
      </c>
      <c r="J9713" s="29">
        <f>VLOOKUP($J9709,ASBVs!$A$2:$AP$1041,32,FALSE)</f>
        <v>58</v>
      </c>
    </row>
    <row r="9714" spans="2:10" ht="12.6" customHeight="1" x14ac:dyDescent="0.3">
      <c r="B9714" s="31" t="s">
        <v>1089</v>
      </c>
      <c r="C9714" s="27" t="s">
        <v>1090</v>
      </c>
      <c r="D9714" s="27" t="s">
        <v>1091</v>
      </c>
      <c r="E9714" s="27" t="s">
        <v>8</v>
      </c>
      <c r="F9714" s="27" t="s">
        <v>6</v>
      </c>
      <c r="G9714" s="27" t="s">
        <v>7</v>
      </c>
      <c r="H9714" s="27" t="s">
        <v>2638</v>
      </c>
      <c r="I9714" s="85" t="s">
        <v>2700</v>
      </c>
      <c r="J9714" s="86"/>
    </row>
    <row r="9715" spans="2:10" ht="12.6" customHeight="1" x14ac:dyDescent="0.3">
      <c r="B9715" s="30">
        <f>VLOOKUP($J9709,ASBVs!$A$2:$AP$1041,33,FALSE)</f>
        <v>0.04</v>
      </c>
      <c r="C9715" s="30">
        <f>VLOOKUP($J9709,ASBVs!$A$2:$AP$1041,35,FALSE)</f>
        <v>0.17</v>
      </c>
      <c r="D9715" s="30">
        <f>VLOOKUP($J9709,ASBVs!$A$2:$AP$1041,37,FALSE)</f>
        <v>1E-3</v>
      </c>
      <c r="E9715" s="32">
        <f>VLOOKUP($J9709,ASBVs!$A$2:$AP$1041,29,FALSE)</f>
        <v>5.69</v>
      </c>
      <c r="F9715" s="32">
        <f>VLOOKUP($J9709,ASBVs!$A$2:$AP$1041,23,FALSE)</f>
        <v>-0.55000000000000004</v>
      </c>
      <c r="G9715" s="32">
        <f>VLOOKUP($J9709,ASBVs!$A$2:$AP$1041,25,FALSE)</f>
        <v>5.54</v>
      </c>
      <c r="H9715" s="32">
        <f>VLOOKUP($J9709,ASBVs!$A$2:$AP$1041,27,FALSE)</f>
        <v>1.44</v>
      </c>
      <c r="I9715" s="86"/>
      <c r="J9715" s="86"/>
    </row>
    <row r="9716" spans="2:10" ht="12.6" customHeight="1" x14ac:dyDescent="0.3">
      <c r="B9716" s="33">
        <f>VLOOKUP($J9709,ASBVs!$A$2:$AP$1041,34,FALSE)</f>
        <v>45</v>
      </c>
      <c r="C9716" s="33">
        <f>VLOOKUP($J9709,ASBVs!$A$2:$AP$1041,36,FALSE)</f>
        <v>55</v>
      </c>
      <c r="D9716" s="33">
        <f>VLOOKUP($J9709,ASBVs!$A$2:$AP$1041,38,FALSE)</f>
        <v>38</v>
      </c>
      <c r="E9716" s="33">
        <f>VLOOKUP($J9709,ASBVs!$A$2:$AP$1041,30,FALSE)</f>
        <v>60</v>
      </c>
      <c r="F9716" s="33">
        <f>VLOOKUP($J9709,ASBVs!$A$2:$AP$1041,24,FALSE)</f>
        <v>50</v>
      </c>
      <c r="G9716" s="33">
        <f>VLOOKUP($J9709,ASBVs!$A$2:$AP$1041,26,FALSE)</f>
        <v>50</v>
      </c>
      <c r="H9716" s="33">
        <f>VLOOKUP($J9709,ASBVs!$A$2:$AP$1041,28,FALSE)</f>
        <v>54</v>
      </c>
      <c r="I9716" s="99">
        <f>VLOOKUP($J9709,ASBVs!$A$2:$AQ$1041,43,FALSE)</f>
        <v>11.68</v>
      </c>
      <c r="J9716" s="79"/>
    </row>
    <row r="9717" spans="2:10" ht="12.6" customHeight="1" x14ac:dyDescent="0.3">
      <c r="B9717" s="87" t="s">
        <v>2695</v>
      </c>
      <c r="C9717" s="88"/>
      <c r="D9717" s="89" t="s">
        <v>2699</v>
      </c>
      <c r="E9717" s="90"/>
      <c r="F9717" s="91" t="str">
        <f>VLOOKUP($J9709,ASBVs!$A$2:$F$1041,6,FALSE)</f>
        <v xml:space="preserve"> </v>
      </c>
      <c r="G9717" s="34" t="s">
        <v>2669</v>
      </c>
      <c r="H9717" s="35" t="str">
        <f>VLOOKUP($J9709,ASBVs!$A$2:$AU$1041,46,FALSE)</f>
        <v>2</v>
      </c>
      <c r="I9717" s="34" t="s">
        <v>2670</v>
      </c>
      <c r="J9717" s="35" t="str">
        <f>VLOOKUP($J9709,ASBVs!$A$2:$AU$1041,47,FALSE)</f>
        <v>2</v>
      </c>
    </row>
    <row r="9718" spans="2:10" ht="12.6" customHeight="1" x14ac:dyDescent="0.3">
      <c r="B9718" s="93">
        <f>VLOOKUP($J9709,ASBVs!$A$2:$AS$1041,45,FALSE)</f>
        <v>123.6</v>
      </c>
      <c r="C9718" s="94"/>
      <c r="D9718" s="93">
        <f>VLOOKUP($J9709,ASBVs!$A$2:$AS$1041,44,FALSE)</f>
        <v>154.54</v>
      </c>
      <c r="E9718" s="94"/>
      <c r="F9718" s="92"/>
      <c r="G9718" s="34" t="s">
        <v>2671</v>
      </c>
      <c r="H9718" s="35" t="str">
        <f>VLOOKUP($J9709,ASBVs!$A$2:$AW$1041,48,FALSE)</f>
        <v>3</v>
      </c>
      <c r="I9718" s="34" t="s">
        <v>2672</v>
      </c>
      <c r="J9718" s="35">
        <f>VLOOKUP($J9709,ASBVs!$A$2:$AW$1041,49,FALSE)</f>
        <v>2</v>
      </c>
    </row>
    <row r="9719" spans="2:10" ht="12.6" customHeight="1" x14ac:dyDescent="0.3">
      <c r="B9719" s="36" t="s">
        <v>2696</v>
      </c>
      <c r="C9719" s="95" t="str">
        <f>VLOOKUP($J9709,ASBVs!$A$2:$E$1041,5,FALSE)</f>
        <v xml:space="preserve">Pen of 4 - Growth </v>
      </c>
      <c r="D9719" s="96"/>
      <c r="E9719" s="97" t="s">
        <v>2697</v>
      </c>
      <c r="F9719" s="98"/>
      <c r="G9719" s="74"/>
      <c r="H9719" s="75"/>
      <c r="I9719" s="37" t="s">
        <v>2698</v>
      </c>
      <c r="J9719" s="38"/>
    </row>
    <row r="9721" spans="2:10" ht="12.6" customHeight="1" x14ac:dyDescent="0.3">
      <c r="B9721" s="76" t="s">
        <v>2692</v>
      </c>
      <c r="C9721" s="77"/>
      <c r="D9721" s="20" t="str">
        <f>VLOOKUP($J9721,ASBVs!$A$2:$B$1041,2,FALSE)</f>
        <v>224731</v>
      </c>
      <c r="E9721" s="21"/>
      <c r="F9721" s="22" t="str">
        <f>VLOOKUP($J9721,ASBVs!$A$2:$J$1041,10,FALSE)</f>
        <v>Twin</v>
      </c>
      <c r="G9721" s="78" t="str">
        <f>VLOOKUP($J9721,ASBVs!$A$2:$AX$1041,50,FALSE)</f>
        <v xml:space="preserve"> </v>
      </c>
      <c r="H9721" s="79"/>
      <c r="I9721" s="23" t="s">
        <v>2693</v>
      </c>
      <c r="J9721" s="24" t="s">
        <v>2385</v>
      </c>
    </row>
    <row r="9722" spans="2:10" ht="12.6" customHeight="1" x14ac:dyDescent="0.3">
      <c r="B9722" s="25" t="s">
        <v>2694</v>
      </c>
      <c r="C9722" s="80" t="str">
        <f>VLOOKUP($J9721,ASBVs!$A$2:$H$1041,8,FALSE)</f>
        <v>206691</v>
      </c>
      <c r="D9722" s="80"/>
      <c r="E9722" s="81"/>
      <c r="F9722" s="26" t="s">
        <v>2639</v>
      </c>
      <c r="G9722" s="82">
        <f>VLOOKUP($J9721,ASBVs!$A$2:$I$1041,9,FALSE)</f>
        <v>44710</v>
      </c>
      <c r="H9722" s="83"/>
      <c r="I9722" s="83"/>
      <c r="J9722" s="84"/>
    </row>
    <row r="9723" spans="2:10" ht="12.6" customHeight="1" x14ac:dyDescent="0.3">
      <c r="B9723" s="27" t="s">
        <v>0</v>
      </c>
      <c r="C9723" s="28" t="s">
        <v>1</v>
      </c>
      <c r="D9723" s="28" t="s">
        <v>2</v>
      </c>
      <c r="E9723" s="28" t="s">
        <v>3</v>
      </c>
      <c r="F9723" s="27" t="s">
        <v>4</v>
      </c>
      <c r="G9723" s="28" t="s">
        <v>1093</v>
      </c>
      <c r="H9723" s="28" t="s">
        <v>1092</v>
      </c>
      <c r="I9723" s="28" t="s">
        <v>5</v>
      </c>
      <c r="J9723" s="28" t="s">
        <v>2652</v>
      </c>
    </row>
    <row r="9724" spans="2:10" ht="12.6" customHeight="1" x14ac:dyDescent="0.3">
      <c r="B9724" s="29">
        <f>VLOOKUP($J9721,ASBVs!$A$2:$AP$1041,11,FALSE)</f>
        <v>0.43</v>
      </c>
      <c r="C9724" s="29">
        <f>VLOOKUP($J9721,ASBVs!$A$2:$AP$1041,13,FALSE)</f>
        <v>9.52</v>
      </c>
      <c r="D9724" s="29">
        <f>VLOOKUP($J9721,ASBVs!$A$2:$AP$1041,15,FALSE)</f>
        <v>15.78</v>
      </c>
      <c r="E9724" s="29">
        <f>VLOOKUP($J9721,ASBVs!$A$2:$AP$1041,17,FALSE)</f>
        <v>-0.06</v>
      </c>
      <c r="F9724" s="29">
        <f>VLOOKUP($J9721,ASBVs!$A$2:$AP$1041,19,FALSE)</f>
        <v>1.68</v>
      </c>
      <c r="G9724" s="39">
        <f>VLOOKUP($J9721,ASBVs!$A$2:$AP$1041,41,FALSE)</f>
        <v>0.37</v>
      </c>
      <c r="H9724" s="39">
        <f>VLOOKUP($J9721,ASBVs!$A$2:$AP$1041,39,FALSE)</f>
        <v>0.23</v>
      </c>
      <c r="I9724" s="29">
        <f>VLOOKUP($J9721,ASBVs!$A$2:$AP$1041,21,FALSE)</f>
        <v>0.32</v>
      </c>
      <c r="J9724" s="39">
        <f>VLOOKUP($J9721,ASBVs!$A$2:$AP$1041,31,FALSE)</f>
        <v>0.27</v>
      </c>
    </row>
    <row r="9725" spans="2:10" ht="12.6" customHeight="1" x14ac:dyDescent="0.3">
      <c r="B9725" s="29">
        <f>VLOOKUP($J9721,ASBVs!$A$2:$AP$1041,12,FALSE)</f>
        <v>65</v>
      </c>
      <c r="C9725" s="29">
        <f>VLOOKUP($J9721,ASBVs!$A$2:$AP$1041,14,FALSE)</f>
        <v>68</v>
      </c>
      <c r="D9725" s="29">
        <f>VLOOKUP($J9721,ASBVs!$A$2:$AP$1041,16,FALSE)</f>
        <v>60</v>
      </c>
      <c r="E9725" s="29">
        <f>VLOOKUP($J9721,ASBVs!$A$2:$AP$1041,18,FALSE)</f>
        <v>64</v>
      </c>
      <c r="F9725" s="29">
        <f>VLOOKUP($J9721,ASBVs!$A$2:$AP$1041,20,FALSE)</f>
        <v>64</v>
      </c>
      <c r="G9725" s="29">
        <f>VLOOKUP($J9721,ASBVs!$A$2:$AP$1041,42,FALSE)</f>
        <v>57</v>
      </c>
      <c r="H9725" s="29">
        <f>VLOOKUP($J9721,ASBVs!$A$2:$AP$1041,40,FALSE)</f>
        <v>49</v>
      </c>
      <c r="I9725" s="29">
        <f>VLOOKUP($J9721,ASBVs!$A$2:$AP$1041,22,FALSE)</f>
        <v>56</v>
      </c>
      <c r="J9725" s="29">
        <f>VLOOKUP($J9721,ASBVs!$A$2:$AP$1041,32,FALSE)</f>
        <v>55</v>
      </c>
    </row>
    <row r="9726" spans="2:10" ht="12.6" customHeight="1" x14ac:dyDescent="0.3">
      <c r="B9726" s="31" t="s">
        <v>1089</v>
      </c>
      <c r="C9726" s="27" t="s">
        <v>1090</v>
      </c>
      <c r="D9726" s="27" t="s">
        <v>1091</v>
      </c>
      <c r="E9726" s="27" t="s">
        <v>8</v>
      </c>
      <c r="F9726" s="27" t="s">
        <v>6</v>
      </c>
      <c r="G9726" s="27" t="s">
        <v>7</v>
      </c>
      <c r="H9726" s="27" t="s">
        <v>2638</v>
      </c>
      <c r="I9726" s="85" t="s">
        <v>2700</v>
      </c>
      <c r="J9726" s="86"/>
    </row>
    <row r="9727" spans="2:10" ht="12.6" customHeight="1" x14ac:dyDescent="0.3">
      <c r="B9727" s="30">
        <f>VLOOKUP($J9721,ASBVs!$A$2:$AP$1041,33,FALSE)</f>
        <v>0.04</v>
      </c>
      <c r="C9727" s="30">
        <f>VLOOKUP($J9721,ASBVs!$A$2:$AP$1041,35,FALSE)</f>
        <v>0.21</v>
      </c>
      <c r="D9727" s="30">
        <f>VLOOKUP($J9721,ASBVs!$A$2:$AP$1041,37,FALSE)</f>
        <v>0.01</v>
      </c>
      <c r="E9727" s="32">
        <f>VLOOKUP($J9721,ASBVs!$A$2:$AP$1041,29,FALSE)</f>
        <v>5.44</v>
      </c>
      <c r="F9727" s="32">
        <f>VLOOKUP($J9721,ASBVs!$A$2:$AP$1041,23,FALSE)</f>
        <v>-0.33</v>
      </c>
      <c r="G9727" s="32">
        <f>VLOOKUP($J9721,ASBVs!$A$2:$AP$1041,25,FALSE)</f>
        <v>5</v>
      </c>
      <c r="H9727" s="32">
        <f>VLOOKUP($J9721,ASBVs!$A$2:$AP$1041,27,FALSE)</f>
        <v>1.84</v>
      </c>
      <c r="I9727" s="86"/>
      <c r="J9727" s="86"/>
    </row>
    <row r="9728" spans="2:10" ht="12.6" customHeight="1" x14ac:dyDescent="0.3">
      <c r="B9728" s="33">
        <f>VLOOKUP($J9721,ASBVs!$A$2:$AP$1041,34,FALSE)</f>
        <v>43</v>
      </c>
      <c r="C9728" s="33">
        <f>VLOOKUP($J9721,ASBVs!$A$2:$AP$1041,36,FALSE)</f>
        <v>52</v>
      </c>
      <c r="D9728" s="33">
        <f>VLOOKUP($J9721,ASBVs!$A$2:$AP$1041,38,FALSE)</f>
        <v>37</v>
      </c>
      <c r="E9728" s="33">
        <f>VLOOKUP($J9721,ASBVs!$A$2:$AP$1041,30,FALSE)</f>
        <v>59</v>
      </c>
      <c r="F9728" s="33">
        <f>VLOOKUP($J9721,ASBVs!$A$2:$AP$1041,24,FALSE)</f>
        <v>49</v>
      </c>
      <c r="G9728" s="33">
        <f>VLOOKUP($J9721,ASBVs!$A$2:$AP$1041,26,FALSE)</f>
        <v>49</v>
      </c>
      <c r="H9728" s="33">
        <f>VLOOKUP($J9721,ASBVs!$A$2:$AP$1041,28,FALSE)</f>
        <v>52</v>
      </c>
      <c r="I9728" s="99">
        <f>VLOOKUP($J9721,ASBVs!$A$2:$AQ$1041,43,FALSE)</f>
        <v>9.84</v>
      </c>
      <c r="J9728" s="79"/>
    </row>
    <row r="9729" spans="2:10" ht="12.6" customHeight="1" x14ac:dyDescent="0.3">
      <c r="B9729" s="87" t="s">
        <v>2695</v>
      </c>
      <c r="C9729" s="88"/>
      <c r="D9729" s="89" t="s">
        <v>2699</v>
      </c>
      <c r="E9729" s="90"/>
      <c r="F9729" s="91" t="str">
        <f>VLOOKUP($J9721,ASBVs!$A$2:$F$1041,6,FALSE)</f>
        <v xml:space="preserve"> </v>
      </c>
      <c r="G9729" s="34" t="s">
        <v>2669</v>
      </c>
      <c r="H9729" s="35" t="str">
        <f>VLOOKUP($J9721,ASBVs!$A$2:$AU$1041,46,FALSE)</f>
        <v>2</v>
      </c>
      <c r="I9729" s="34" t="s">
        <v>2670</v>
      </c>
      <c r="J9729" s="35" t="str">
        <f>VLOOKUP($J9721,ASBVs!$A$2:$AU$1041,47,FALSE)</f>
        <v>3</v>
      </c>
    </row>
    <row r="9730" spans="2:10" ht="12.6" customHeight="1" x14ac:dyDescent="0.3">
      <c r="B9730" s="93">
        <f>VLOOKUP($J9721,ASBVs!$A$2:$AS$1041,45,FALSE)</f>
        <v>124.29</v>
      </c>
      <c r="C9730" s="94"/>
      <c r="D9730" s="93">
        <f>VLOOKUP($J9721,ASBVs!$A$2:$AS$1041,44,FALSE)</f>
        <v>159.97999999999999</v>
      </c>
      <c r="E9730" s="94"/>
      <c r="F9730" s="92"/>
      <c r="G9730" s="34" t="s">
        <v>2671</v>
      </c>
      <c r="H9730" s="35" t="str">
        <f>VLOOKUP($J9721,ASBVs!$A$2:$AW$1041,48,FALSE)</f>
        <v>3</v>
      </c>
      <c r="I9730" s="34" t="s">
        <v>2672</v>
      </c>
      <c r="J9730" s="35">
        <f>VLOOKUP($J9721,ASBVs!$A$2:$AW$1041,49,FALSE)</f>
        <v>3</v>
      </c>
    </row>
    <row r="9731" spans="2:10" ht="12.6" customHeight="1" x14ac:dyDescent="0.3">
      <c r="B9731" s="36" t="s">
        <v>2696</v>
      </c>
      <c r="C9731" s="95" t="str">
        <f>VLOOKUP($J9721,ASBVs!$A$2:$E$1041,5,FALSE)</f>
        <v xml:space="preserve">Pen of 4 - Growth </v>
      </c>
      <c r="D9731" s="96"/>
      <c r="E9731" s="97" t="s">
        <v>2697</v>
      </c>
      <c r="F9731" s="98"/>
      <c r="G9731" s="74"/>
      <c r="H9731" s="75"/>
      <c r="I9731" s="37" t="s">
        <v>2698</v>
      </c>
      <c r="J9731" s="38"/>
    </row>
    <row r="9733" spans="2:10" ht="12.6" customHeight="1" x14ac:dyDescent="0.3">
      <c r="B9733" s="76" t="s">
        <v>2692</v>
      </c>
      <c r="C9733" s="77"/>
      <c r="D9733" s="20" t="str">
        <f>VLOOKUP($J9733,ASBVs!$A$2:$B$1041,2,FALSE)</f>
        <v>224479</v>
      </c>
      <c r="E9733" s="21"/>
      <c r="F9733" s="22" t="str">
        <f>VLOOKUP($J9733,ASBVs!$A$2:$J$1041,10,FALSE)</f>
        <v>Twin</v>
      </c>
      <c r="G9733" s="78" t="str">
        <f>VLOOKUP($J9733,ASBVs!$A$2:$AX$1041,50,FALSE)</f>
        <v xml:space="preserve"> </v>
      </c>
      <c r="H9733" s="79"/>
      <c r="I9733" s="23" t="s">
        <v>2693</v>
      </c>
      <c r="J9733" s="24" t="s">
        <v>2386</v>
      </c>
    </row>
    <row r="9734" spans="2:10" ht="12.6" customHeight="1" x14ac:dyDescent="0.3">
      <c r="B9734" s="25" t="s">
        <v>2694</v>
      </c>
      <c r="C9734" s="80" t="str">
        <f>VLOOKUP($J9733,ASBVs!$A$2:$H$1041,8,FALSE)</f>
        <v>206625</v>
      </c>
      <c r="D9734" s="80"/>
      <c r="E9734" s="81"/>
      <c r="F9734" s="26" t="s">
        <v>2639</v>
      </c>
      <c r="G9734" s="82">
        <f>VLOOKUP($J9733,ASBVs!$A$2:$I$1041,9,FALSE)</f>
        <v>44709</v>
      </c>
      <c r="H9734" s="83"/>
      <c r="I9734" s="83"/>
      <c r="J9734" s="84"/>
    </row>
    <row r="9735" spans="2:10" ht="12.6" customHeight="1" x14ac:dyDescent="0.3">
      <c r="B9735" s="27" t="s">
        <v>0</v>
      </c>
      <c r="C9735" s="28" t="s">
        <v>1</v>
      </c>
      <c r="D9735" s="28" t="s">
        <v>2</v>
      </c>
      <c r="E9735" s="28" t="s">
        <v>3</v>
      </c>
      <c r="F9735" s="27" t="s">
        <v>4</v>
      </c>
      <c r="G9735" s="28" t="s">
        <v>1093</v>
      </c>
      <c r="H9735" s="28" t="s">
        <v>1092</v>
      </c>
      <c r="I9735" s="28" t="s">
        <v>5</v>
      </c>
      <c r="J9735" s="28" t="s">
        <v>2652</v>
      </c>
    </row>
    <row r="9736" spans="2:10" ht="12.6" customHeight="1" x14ac:dyDescent="0.3">
      <c r="B9736" s="29">
        <f>VLOOKUP($J9733,ASBVs!$A$2:$AP$1041,11,FALSE)</f>
        <v>0.43</v>
      </c>
      <c r="C9736" s="29">
        <f>VLOOKUP($J9733,ASBVs!$A$2:$AP$1041,13,FALSE)</f>
        <v>9.49</v>
      </c>
      <c r="D9736" s="29">
        <f>VLOOKUP($J9733,ASBVs!$A$2:$AP$1041,15,FALSE)</f>
        <v>15.61</v>
      </c>
      <c r="E9736" s="29">
        <f>VLOOKUP($J9733,ASBVs!$A$2:$AP$1041,17,FALSE)</f>
        <v>-0.53</v>
      </c>
      <c r="F9736" s="29">
        <f>VLOOKUP($J9733,ASBVs!$A$2:$AP$1041,19,FALSE)</f>
        <v>1.86</v>
      </c>
      <c r="G9736" s="39">
        <f>VLOOKUP($J9733,ASBVs!$A$2:$AP$1041,41,FALSE)</f>
        <v>0.32</v>
      </c>
      <c r="H9736" s="39">
        <f>VLOOKUP($J9733,ASBVs!$A$2:$AP$1041,39,FALSE)</f>
        <v>0.17</v>
      </c>
      <c r="I9736" s="29">
        <f>VLOOKUP($J9733,ASBVs!$A$2:$AP$1041,21,FALSE)</f>
        <v>0.52</v>
      </c>
      <c r="J9736" s="39">
        <f>VLOOKUP($J9733,ASBVs!$A$2:$AP$1041,31,FALSE)</f>
        <v>0.23</v>
      </c>
    </row>
    <row r="9737" spans="2:10" ht="12.6" customHeight="1" x14ac:dyDescent="0.3">
      <c r="B9737" s="29">
        <f>VLOOKUP($J9733,ASBVs!$A$2:$AP$1041,12,FALSE)</f>
        <v>66</v>
      </c>
      <c r="C9737" s="29">
        <f>VLOOKUP($J9733,ASBVs!$A$2:$AP$1041,14,FALSE)</f>
        <v>70</v>
      </c>
      <c r="D9737" s="29">
        <f>VLOOKUP($J9733,ASBVs!$A$2:$AP$1041,16,FALSE)</f>
        <v>60</v>
      </c>
      <c r="E9737" s="29">
        <f>VLOOKUP($J9733,ASBVs!$A$2:$AP$1041,18,FALSE)</f>
        <v>66</v>
      </c>
      <c r="F9737" s="29">
        <f>VLOOKUP($J9733,ASBVs!$A$2:$AP$1041,20,FALSE)</f>
        <v>66</v>
      </c>
      <c r="G9737" s="29">
        <f>VLOOKUP($J9733,ASBVs!$A$2:$AP$1041,42,FALSE)</f>
        <v>58</v>
      </c>
      <c r="H9737" s="29">
        <f>VLOOKUP($J9733,ASBVs!$A$2:$AP$1041,40,FALSE)</f>
        <v>49</v>
      </c>
      <c r="I9737" s="29">
        <f>VLOOKUP($J9733,ASBVs!$A$2:$AP$1041,22,FALSE)</f>
        <v>57</v>
      </c>
      <c r="J9737" s="29">
        <f>VLOOKUP($J9733,ASBVs!$A$2:$AP$1041,32,FALSE)</f>
        <v>56</v>
      </c>
    </row>
    <row r="9738" spans="2:10" ht="12.6" customHeight="1" x14ac:dyDescent="0.3">
      <c r="B9738" s="31" t="s">
        <v>1089</v>
      </c>
      <c r="C9738" s="27" t="s">
        <v>1090</v>
      </c>
      <c r="D9738" s="27" t="s">
        <v>1091</v>
      </c>
      <c r="E9738" s="27" t="s">
        <v>8</v>
      </c>
      <c r="F9738" s="27" t="s">
        <v>6</v>
      </c>
      <c r="G9738" s="27" t="s">
        <v>7</v>
      </c>
      <c r="H9738" s="27" t="s">
        <v>2638</v>
      </c>
      <c r="I9738" s="85" t="s">
        <v>2700</v>
      </c>
      <c r="J9738" s="86"/>
    </row>
    <row r="9739" spans="2:10" ht="12.6" customHeight="1" x14ac:dyDescent="0.3">
      <c r="B9739" s="30">
        <f>VLOOKUP($J9733,ASBVs!$A$2:$AP$1041,33,FALSE)</f>
        <v>0.04</v>
      </c>
      <c r="C9739" s="30">
        <f>VLOOKUP($J9733,ASBVs!$A$2:$AP$1041,35,FALSE)</f>
        <v>0.12</v>
      </c>
      <c r="D9739" s="30">
        <f>VLOOKUP($J9733,ASBVs!$A$2:$AP$1041,37,FALSE)</f>
        <v>0.02</v>
      </c>
      <c r="E9739" s="32">
        <f>VLOOKUP($J9733,ASBVs!$A$2:$AP$1041,29,FALSE)</f>
        <v>5.95</v>
      </c>
      <c r="F9739" s="32">
        <f>VLOOKUP($J9733,ASBVs!$A$2:$AP$1041,23,FALSE)</f>
        <v>-0.67</v>
      </c>
      <c r="G9739" s="32">
        <f>VLOOKUP($J9733,ASBVs!$A$2:$AP$1041,25,FALSE)</f>
        <v>5.72</v>
      </c>
      <c r="H9739" s="32">
        <f>VLOOKUP($J9733,ASBVs!$A$2:$AP$1041,27,FALSE)</f>
        <v>1.9</v>
      </c>
      <c r="I9739" s="86"/>
      <c r="J9739" s="86"/>
    </row>
    <row r="9740" spans="2:10" ht="12.6" customHeight="1" x14ac:dyDescent="0.3">
      <c r="B9740" s="33">
        <f>VLOOKUP($J9733,ASBVs!$A$2:$AP$1041,34,FALSE)</f>
        <v>45</v>
      </c>
      <c r="C9740" s="33">
        <f>VLOOKUP($J9733,ASBVs!$A$2:$AP$1041,36,FALSE)</f>
        <v>52</v>
      </c>
      <c r="D9740" s="33">
        <f>VLOOKUP($J9733,ASBVs!$A$2:$AP$1041,38,FALSE)</f>
        <v>39</v>
      </c>
      <c r="E9740" s="33">
        <f>VLOOKUP($J9733,ASBVs!$A$2:$AP$1041,30,FALSE)</f>
        <v>60</v>
      </c>
      <c r="F9740" s="33">
        <f>VLOOKUP($J9733,ASBVs!$A$2:$AP$1041,24,FALSE)</f>
        <v>50</v>
      </c>
      <c r="G9740" s="33">
        <f>VLOOKUP($J9733,ASBVs!$A$2:$AP$1041,26,FALSE)</f>
        <v>50</v>
      </c>
      <c r="H9740" s="33">
        <f>VLOOKUP($J9733,ASBVs!$A$2:$AP$1041,28,FALSE)</f>
        <v>53</v>
      </c>
      <c r="I9740" s="99">
        <f>VLOOKUP($J9733,ASBVs!$A$2:$AQ$1041,43,FALSE)</f>
        <v>10.01</v>
      </c>
      <c r="J9740" s="79"/>
    </row>
    <row r="9741" spans="2:10" ht="12.6" customHeight="1" x14ac:dyDescent="0.3">
      <c r="B9741" s="87" t="s">
        <v>2695</v>
      </c>
      <c r="C9741" s="88"/>
      <c r="D9741" s="89" t="s">
        <v>2699</v>
      </c>
      <c r="E9741" s="90"/>
      <c r="F9741" s="91" t="str">
        <f>VLOOKUP($J9733,ASBVs!$A$2:$F$1041,6,FALSE)</f>
        <v xml:space="preserve"> </v>
      </c>
      <c r="G9741" s="34" t="s">
        <v>2669</v>
      </c>
      <c r="H9741" s="35" t="str">
        <f>VLOOKUP($J9733,ASBVs!$A$2:$AU$1041,46,FALSE)</f>
        <v>2</v>
      </c>
      <c r="I9741" s="34" t="s">
        <v>2670</v>
      </c>
      <c r="J9741" s="35" t="str">
        <f>VLOOKUP($J9733,ASBVs!$A$2:$AU$1041,47,FALSE)</f>
        <v>3</v>
      </c>
    </row>
    <row r="9742" spans="2:10" ht="12.6" customHeight="1" x14ac:dyDescent="0.3">
      <c r="B9742" s="93">
        <f>VLOOKUP($J9733,ASBVs!$A$2:$AS$1041,45,FALSE)</f>
        <v>119.17</v>
      </c>
      <c r="C9742" s="94"/>
      <c r="D9742" s="93">
        <f>VLOOKUP($J9733,ASBVs!$A$2:$AS$1041,44,FALSE)</f>
        <v>156.07</v>
      </c>
      <c r="E9742" s="94"/>
      <c r="F9742" s="92"/>
      <c r="G9742" s="34" t="s">
        <v>2671</v>
      </c>
      <c r="H9742" s="35" t="str">
        <f>VLOOKUP($J9733,ASBVs!$A$2:$AW$1041,48,FALSE)</f>
        <v>3</v>
      </c>
      <c r="I9742" s="34" t="s">
        <v>2672</v>
      </c>
      <c r="J9742" s="35">
        <f>VLOOKUP($J9733,ASBVs!$A$2:$AW$1041,49,FALSE)</f>
        <v>3</v>
      </c>
    </row>
    <row r="9743" spans="2:10" ht="12.6" customHeight="1" x14ac:dyDescent="0.3">
      <c r="B9743" s="36" t="s">
        <v>2696</v>
      </c>
      <c r="C9743" s="95" t="str">
        <f>VLOOKUP($J9733,ASBVs!$A$2:$E$1041,5,FALSE)</f>
        <v xml:space="preserve">Pen of 4 - Growth </v>
      </c>
      <c r="D9743" s="96"/>
      <c r="E9743" s="97" t="s">
        <v>2697</v>
      </c>
      <c r="F9743" s="98"/>
      <c r="G9743" s="74"/>
      <c r="H9743" s="75"/>
      <c r="I9743" s="37" t="s">
        <v>2698</v>
      </c>
      <c r="J9743" s="38"/>
    </row>
    <row r="9745" spans="2:10" ht="12.6" customHeight="1" x14ac:dyDescent="0.3">
      <c r="B9745" s="76" t="s">
        <v>2692</v>
      </c>
      <c r="C9745" s="77"/>
      <c r="D9745" s="20" t="str">
        <f>VLOOKUP($J9745,ASBVs!$A$2:$B$1041,2,FALSE)</f>
        <v>226332</v>
      </c>
      <c r="E9745" s="21"/>
      <c r="F9745" s="22" t="str">
        <f>VLOOKUP($J9745,ASBVs!$A$2:$J$1041,10,FALSE)</f>
        <v>Twin</v>
      </c>
      <c r="G9745" s="78" t="str">
        <f>VLOOKUP($J9745,ASBVs!$A$2:$AX$1041,50,FALSE)</f>
        <v xml:space="preserve"> </v>
      </c>
      <c r="H9745" s="79"/>
      <c r="I9745" s="23" t="s">
        <v>2693</v>
      </c>
      <c r="J9745" s="24" t="s">
        <v>2387</v>
      </c>
    </row>
    <row r="9746" spans="2:10" ht="12.6" customHeight="1" x14ac:dyDescent="0.3">
      <c r="B9746" s="25" t="s">
        <v>2694</v>
      </c>
      <c r="C9746" s="80" t="str">
        <f>VLOOKUP($J9745,ASBVs!$A$2:$H$1041,8,FALSE)</f>
        <v>205728</v>
      </c>
      <c r="D9746" s="80"/>
      <c r="E9746" s="81"/>
      <c r="F9746" s="26" t="s">
        <v>2639</v>
      </c>
      <c r="G9746" s="82">
        <f>VLOOKUP($J9745,ASBVs!$A$2:$I$1041,9,FALSE)</f>
        <v>44747</v>
      </c>
      <c r="H9746" s="83"/>
      <c r="I9746" s="83"/>
      <c r="J9746" s="84"/>
    </row>
    <row r="9747" spans="2:10" ht="12.6" customHeight="1" x14ac:dyDescent="0.3">
      <c r="B9747" s="27" t="s">
        <v>0</v>
      </c>
      <c r="C9747" s="28" t="s">
        <v>1</v>
      </c>
      <c r="D9747" s="28" t="s">
        <v>2</v>
      </c>
      <c r="E9747" s="28" t="s">
        <v>3</v>
      </c>
      <c r="F9747" s="27" t="s">
        <v>4</v>
      </c>
      <c r="G9747" s="28" t="s">
        <v>1093</v>
      </c>
      <c r="H9747" s="28" t="s">
        <v>1092</v>
      </c>
      <c r="I9747" s="28" t="s">
        <v>5</v>
      </c>
      <c r="J9747" s="28" t="s">
        <v>2652</v>
      </c>
    </row>
    <row r="9748" spans="2:10" ht="12.6" customHeight="1" x14ac:dyDescent="0.3">
      <c r="B9748" s="29">
        <f>VLOOKUP($J9745,ASBVs!$A$2:$AP$1041,11,FALSE)</f>
        <v>0.49</v>
      </c>
      <c r="C9748" s="29">
        <f>VLOOKUP($J9745,ASBVs!$A$2:$AP$1041,13,FALSE)</f>
        <v>10.7</v>
      </c>
      <c r="D9748" s="29">
        <f>VLOOKUP($J9745,ASBVs!$A$2:$AP$1041,15,FALSE)</f>
        <v>20.03</v>
      </c>
      <c r="E9748" s="29">
        <f>VLOOKUP($J9745,ASBVs!$A$2:$AP$1041,17,FALSE)</f>
        <v>0.5</v>
      </c>
      <c r="F9748" s="29">
        <f>VLOOKUP($J9745,ASBVs!$A$2:$AP$1041,19,FALSE)</f>
        <v>2.69</v>
      </c>
      <c r="G9748" s="39">
        <f>VLOOKUP($J9745,ASBVs!$A$2:$AP$1041,41,FALSE)</f>
        <v>0.5</v>
      </c>
      <c r="H9748" s="39">
        <f>VLOOKUP($J9745,ASBVs!$A$2:$AP$1041,39,FALSE)</f>
        <v>0.22</v>
      </c>
      <c r="I9748" s="29">
        <f>VLOOKUP($J9745,ASBVs!$A$2:$AP$1041,21,FALSE)</f>
        <v>0.09</v>
      </c>
      <c r="J9748" s="39">
        <f>VLOOKUP($J9745,ASBVs!$A$2:$AP$1041,31,FALSE)</f>
        <v>0.28999999999999998</v>
      </c>
    </row>
    <row r="9749" spans="2:10" ht="12.6" customHeight="1" x14ac:dyDescent="0.3">
      <c r="B9749" s="29">
        <f>VLOOKUP($J9745,ASBVs!$A$2:$AP$1041,12,FALSE)</f>
        <v>69</v>
      </c>
      <c r="C9749" s="29">
        <f>VLOOKUP($J9745,ASBVs!$A$2:$AP$1041,14,FALSE)</f>
        <v>72</v>
      </c>
      <c r="D9749" s="29">
        <f>VLOOKUP($J9745,ASBVs!$A$2:$AP$1041,16,FALSE)</f>
        <v>63</v>
      </c>
      <c r="E9749" s="29">
        <f>VLOOKUP($J9745,ASBVs!$A$2:$AP$1041,18,FALSE)</f>
        <v>66</v>
      </c>
      <c r="F9749" s="29">
        <f>VLOOKUP($J9745,ASBVs!$A$2:$AP$1041,20,FALSE)</f>
        <v>66</v>
      </c>
      <c r="G9749" s="29">
        <f>VLOOKUP($J9745,ASBVs!$A$2:$AP$1041,42,FALSE)</f>
        <v>56</v>
      </c>
      <c r="H9749" s="29">
        <f>VLOOKUP($J9745,ASBVs!$A$2:$AP$1041,40,FALSE)</f>
        <v>49</v>
      </c>
      <c r="I9749" s="29">
        <f>VLOOKUP($J9745,ASBVs!$A$2:$AP$1041,22,FALSE)</f>
        <v>58</v>
      </c>
      <c r="J9749" s="29">
        <f>VLOOKUP($J9745,ASBVs!$A$2:$AP$1041,32,FALSE)</f>
        <v>54</v>
      </c>
    </row>
    <row r="9750" spans="2:10" ht="12.6" customHeight="1" x14ac:dyDescent="0.3">
      <c r="B9750" s="31" t="s">
        <v>1089</v>
      </c>
      <c r="C9750" s="27" t="s">
        <v>1090</v>
      </c>
      <c r="D9750" s="27" t="s">
        <v>1091</v>
      </c>
      <c r="E9750" s="27" t="s">
        <v>8</v>
      </c>
      <c r="F9750" s="27" t="s">
        <v>6</v>
      </c>
      <c r="G9750" s="27" t="s">
        <v>7</v>
      </c>
      <c r="H9750" s="27" t="s">
        <v>2638</v>
      </c>
      <c r="I9750" s="85" t="s">
        <v>2700</v>
      </c>
      <c r="J9750" s="86"/>
    </row>
    <row r="9751" spans="2:10" ht="12.6" customHeight="1" x14ac:dyDescent="0.3">
      <c r="B9751" s="30">
        <f>VLOOKUP($J9745,ASBVs!$A$2:$AP$1041,33,FALSE)</f>
        <v>0.03</v>
      </c>
      <c r="C9751" s="30">
        <f>VLOOKUP($J9745,ASBVs!$A$2:$AP$1041,35,FALSE)</f>
        <v>0.26</v>
      </c>
      <c r="D9751" s="30">
        <f>VLOOKUP($J9745,ASBVs!$A$2:$AP$1041,37,FALSE)</f>
        <v>1E-3</v>
      </c>
      <c r="E9751" s="32">
        <f>VLOOKUP($J9745,ASBVs!$A$2:$AP$1041,29,FALSE)</f>
        <v>4.8600000000000003</v>
      </c>
      <c r="F9751" s="32">
        <f>VLOOKUP($J9745,ASBVs!$A$2:$AP$1041,23,FALSE)</f>
        <v>-0.45</v>
      </c>
      <c r="G9751" s="32">
        <f>VLOOKUP($J9745,ASBVs!$A$2:$AP$1041,25,FALSE)</f>
        <v>2.81</v>
      </c>
      <c r="H9751" s="32">
        <f>VLOOKUP($J9745,ASBVs!$A$2:$AP$1041,27,FALSE)</f>
        <v>2.84</v>
      </c>
      <c r="I9751" s="86"/>
      <c r="J9751" s="86"/>
    </row>
    <row r="9752" spans="2:10" ht="12.6" customHeight="1" x14ac:dyDescent="0.3">
      <c r="B9752" s="33">
        <f>VLOOKUP($J9745,ASBVs!$A$2:$AP$1041,34,FALSE)</f>
        <v>44</v>
      </c>
      <c r="C9752" s="33">
        <f>VLOOKUP($J9745,ASBVs!$A$2:$AP$1041,36,FALSE)</f>
        <v>52</v>
      </c>
      <c r="D9752" s="33">
        <f>VLOOKUP($J9745,ASBVs!$A$2:$AP$1041,38,FALSE)</f>
        <v>38</v>
      </c>
      <c r="E9752" s="33">
        <f>VLOOKUP($J9745,ASBVs!$A$2:$AP$1041,30,FALSE)</f>
        <v>61</v>
      </c>
      <c r="F9752" s="33">
        <f>VLOOKUP($J9745,ASBVs!$A$2:$AP$1041,24,FALSE)</f>
        <v>48</v>
      </c>
      <c r="G9752" s="33">
        <f>VLOOKUP($J9745,ASBVs!$A$2:$AP$1041,26,FALSE)</f>
        <v>48</v>
      </c>
      <c r="H9752" s="33">
        <f>VLOOKUP($J9745,ASBVs!$A$2:$AP$1041,28,FALSE)</f>
        <v>54</v>
      </c>
      <c r="I9752" s="99">
        <f>VLOOKUP($J9745,ASBVs!$A$2:$AQ$1041,43,FALSE)</f>
        <v>10.79</v>
      </c>
      <c r="J9752" s="79"/>
    </row>
    <row r="9753" spans="2:10" ht="12.6" customHeight="1" x14ac:dyDescent="0.3">
      <c r="B9753" s="87" t="s">
        <v>2695</v>
      </c>
      <c r="C9753" s="88"/>
      <c r="D9753" s="89" t="s">
        <v>2699</v>
      </c>
      <c r="E9753" s="90"/>
      <c r="F9753" s="91" t="str">
        <f>VLOOKUP($J9745,ASBVs!$A$2:$F$1041,6,FALSE)</f>
        <v xml:space="preserve"> </v>
      </c>
      <c r="G9753" s="34" t="s">
        <v>2669</v>
      </c>
      <c r="H9753" s="35" t="str">
        <f>VLOOKUP($J9745,ASBVs!$A$2:$AU$1041,46,FALSE)</f>
        <v>2</v>
      </c>
      <c r="I9753" s="34" t="s">
        <v>2670</v>
      </c>
      <c r="J9753" s="35" t="str">
        <f>VLOOKUP($J9745,ASBVs!$A$2:$AU$1041,47,FALSE)</f>
        <v>2</v>
      </c>
    </row>
    <row r="9754" spans="2:10" ht="12.6" customHeight="1" x14ac:dyDescent="0.3">
      <c r="B9754" s="93">
        <f>VLOOKUP($J9745,ASBVs!$A$2:$AS$1041,45,FALSE)</f>
        <v>122.36</v>
      </c>
      <c r="C9754" s="94"/>
      <c r="D9754" s="93">
        <f>VLOOKUP($J9745,ASBVs!$A$2:$AS$1041,44,FALSE)</f>
        <v>171.21</v>
      </c>
      <c r="E9754" s="94"/>
      <c r="F9754" s="92"/>
      <c r="G9754" s="34" t="s">
        <v>2671</v>
      </c>
      <c r="H9754" s="35" t="str">
        <f>VLOOKUP($J9745,ASBVs!$A$2:$AW$1041,48,FALSE)</f>
        <v>2</v>
      </c>
      <c r="I9754" s="34" t="s">
        <v>2672</v>
      </c>
      <c r="J9754" s="35">
        <f>VLOOKUP($J9745,ASBVs!$A$2:$AW$1041,49,FALSE)</f>
        <v>3</v>
      </c>
    </row>
    <row r="9755" spans="2:10" ht="12.6" customHeight="1" x14ac:dyDescent="0.3">
      <c r="B9755" s="36" t="s">
        <v>2696</v>
      </c>
      <c r="C9755" s="95" t="str">
        <f>VLOOKUP($J9745,ASBVs!$A$2:$E$1041,5,FALSE)</f>
        <v xml:space="preserve">Pen of 4 - Growth </v>
      </c>
      <c r="D9755" s="96"/>
      <c r="E9755" s="97" t="s">
        <v>2697</v>
      </c>
      <c r="F9755" s="98"/>
      <c r="G9755" s="74"/>
      <c r="H9755" s="75"/>
      <c r="I9755" s="37" t="s">
        <v>2698</v>
      </c>
      <c r="J9755" s="38"/>
    </row>
    <row r="9757" spans="2:10" ht="12.6" customHeight="1" x14ac:dyDescent="0.3">
      <c r="B9757" s="76" t="s">
        <v>2692</v>
      </c>
      <c r="C9757" s="77"/>
      <c r="D9757" s="20" t="str">
        <f>VLOOKUP($J9757,ASBVs!$A$2:$B$1041,2,FALSE)</f>
        <v>225503</v>
      </c>
      <c r="E9757" s="21"/>
      <c r="F9757" s="22" t="str">
        <f>VLOOKUP($J9757,ASBVs!$A$2:$J$1041,10,FALSE)</f>
        <v>Single</v>
      </c>
      <c r="G9757" s="78" t="str">
        <f>VLOOKUP($J9757,ASBVs!$A$2:$AX$1041,50,FALSE)</f>
        <v xml:space="preserve"> </v>
      </c>
      <c r="H9757" s="79"/>
      <c r="I9757" s="23" t="s">
        <v>2693</v>
      </c>
      <c r="J9757" s="24" t="s">
        <v>2388</v>
      </c>
    </row>
    <row r="9758" spans="2:10" ht="12.6" customHeight="1" x14ac:dyDescent="0.3">
      <c r="B9758" s="25" t="s">
        <v>2694</v>
      </c>
      <c r="C9758" s="80" t="str">
        <f>VLOOKUP($J9757,ASBVs!$A$2:$H$1041,8,FALSE)</f>
        <v>195172</v>
      </c>
      <c r="D9758" s="80"/>
      <c r="E9758" s="81"/>
      <c r="F9758" s="26" t="s">
        <v>2639</v>
      </c>
      <c r="G9758" s="82">
        <f>VLOOKUP($J9757,ASBVs!$A$2:$I$1041,9,FALSE)</f>
        <v>44726</v>
      </c>
      <c r="H9758" s="83"/>
      <c r="I9758" s="83"/>
      <c r="J9758" s="84"/>
    </row>
    <row r="9759" spans="2:10" ht="12.6" customHeight="1" x14ac:dyDescent="0.3">
      <c r="B9759" s="27" t="s">
        <v>0</v>
      </c>
      <c r="C9759" s="28" t="s">
        <v>1</v>
      </c>
      <c r="D9759" s="28" t="s">
        <v>2</v>
      </c>
      <c r="E9759" s="28" t="s">
        <v>3</v>
      </c>
      <c r="F9759" s="27" t="s">
        <v>4</v>
      </c>
      <c r="G9759" s="28" t="s">
        <v>1093</v>
      </c>
      <c r="H9759" s="28" t="s">
        <v>1092</v>
      </c>
      <c r="I9759" s="28" t="s">
        <v>5</v>
      </c>
      <c r="J9759" s="28" t="s">
        <v>2652</v>
      </c>
    </row>
    <row r="9760" spans="2:10" ht="12.6" customHeight="1" x14ac:dyDescent="0.3">
      <c r="B9760" s="29">
        <f>VLOOKUP($J9757,ASBVs!$A$2:$AP$1041,11,FALSE)</f>
        <v>0.46</v>
      </c>
      <c r="C9760" s="29">
        <f>VLOOKUP($J9757,ASBVs!$A$2:$AP$1041,13,FALSE)</f>
        <v>9.99</v>
      </c>
      <c r="D9760" s="29">
        <f>VLOOKUP($J9757,ASBVs!$A$2:$AP$1041,15,FALSE)</f>
        <v>16.829999999999998</v>
      </c>
      <c r="E9760" s="29">
        <f>VLOOKUP($J9757,ASBVs!$A$2:$AP$1041,17,FALSE)</f>
        <v>-0.79</v>
      </c>
      <c r="F9760" s="29">
        <f>VLOOKUP($J9757,ASBVs!$A$2:$AP$1041,19,FALSE)</f>
        <v>0.63</v>
      </c>
      <c r="G9760" s="39">
        <f>VLOOKUP($J9757,ASBVs!$A$2:$AP$1041,41,FALSE)</f>
        <v>0.27</v>
      </c>
      <c r="H9760" s="39">
        <f>VLOOKUP($J9757,ASBVs!$A$2:$AP$1041,39,FALSE)</f>
        <v>0.2</v>
      </c>
      <c r="I9760" s="29">
        <f>VLOOKUP($J9757,ASBVs!$A$2:$AP$1041,21,FALSE)</f>
        <v>0.52</v>
      </c>
      <c r="J9760" s="39">
        <f>VLOOKUP($J9757,ASBVs!$A$2:$AP$1041,31,FALSE)</f>
        <v>0.18</v>
      </c>
    </row>
    <row r="9761" spans="2:10" ht="12.6" customHeight="1" x14ac:dyDescent="0.3">
      <c r="B9761" s="29">
        <f>VLOOKUP($J9757,ASBVs!$A$2:$AP$1041,12,FALSE)</f>
        <v>53</v>
      </c>
      <c r="C9761" s="29">
        <f>VLOOKUP($J9757,ASBVs!$A$2:$AP$1041,14,FALSE)</f>
        <v>58</v>
      </c>
      <c r="D9761" s="29">
        <f>VLOOKUP($J9757,ASBVs!$A$2:$AP$1041,16,FALSE)</f>
        <v>51</v>
      </c>
      <c r="E9761" s="29">
        <f>VLOOKUP($J9757,ASBVs!$A$2:$AP$1041,18,FALSE)</f>
        <v>52</v>
      </c>
      <c r="F9761" s="29">
        <f>VLOOKUP($J9757,ASBVs!$A$2:$AP$1041,20,FALSE)</f>
        <v>53</v>
      </c>
      <c r="G9761" s="29">
        <f>VLOOKUP($J9757,ASBVs!$A$2:$AP$1041,42,FALSE)</f>
        <v>42</v>
      </c>
      <c r="H9761" s="29">
        <f>VLOOKUP($J9757,ASBVs!$A$2:$AP$1041,40,FALSE)</f>
        <v>37</v>
      </c>
      <c r="I9761" s="29">
        <f>VLOOKUP($J9757,ASBVs!$A$2:$AP$1041,22,FALSE)</f>
        <v>46</v>
      </c>
      <c r="J9761" s="29">
        <f>VLOOKUP($J9757,ASBVs!$A$2:$AP$1041,32,FALSE)</f>
        <v>41</v>
      </c>
    </row>
    <row r="9762" spans="2:10" ht="12.6" customHeight="1" x14ac:dyDescent="0.3">
      <c r="B9762" s="31" t="s">
        <v>1089</v>
      </c>
      <c r="C9762" s="27" t="s">
        <v>1090</v>
      </c>
      <c r="D9762" s="27" t="s">
        <v>1091</v>
      </c>
      <c r="E9762" s="27" t="s">
        <v>8</v>
      </c>
      <c r="F9762" s="27" t="s">
        <v>6</v>
      </c>
      <c r="G9762" s="27" t="s">
        <v>7</v>
      </c>
      <c r="H9762" s="27" t="s">
        <v>2638</v>
      </c>
      <c r="I9762" s="85" t="s">
        <v>2700</v>
      </c>
      <c r="J9762" s="86"/>
    </row>
    <row r="9763" spans="2:10" ht="12.6" customHeight="1" x14ac:dyDescent="0.3">
      <c r="B9763" s="30">
        <f>VLOOKUP($J9757,ASBVs!$A$2:$AP$1041,33,FALSE)</f>
        <v>0.04</v>
      </c>
      <c r="C9763" s="30">
        <f>VLOOKUP($J9757,ASBVs!$A$2:$AP$1041,35,FALSE)</f>
        <v>0.15</v>
      </c>
      <c r="D9763" s="30">
        <f>VLOOKUP($J9757,ASBVs!$A$2:$AP$1041,37,FALSE)</f>
        <v>0.02</v>
      </c>
      <c r="E9763" s="32">
        <f>VLOOKUP($J9757,ASBVs!$A$2:$AP$1041,29,FALSE)</f>
        <v>5.12</v>
      </c>
      <c r="F9763" s="32">
        <f>VLOOKUP($J9757,ASBVs!$A$2:$AP$1041,23,FALSE)</f>
        <v>-0.35</v>
      </c>
      <c r="G9763" s="32">
        <f>VLOOKUP($J9757,ASBVs!$A$2:$AP$1041,25,FALSE)</f>
        <v>3.29</v>
      </c>
      <c r="H9763" s="32">
        <f>VLOOKUP($J9757,ASBVs!$A$2:$AP$1041,27,FALSE)</f>
        <v>1.31</v>
      </c>
      <c r="I9763" s="86"/>
      <c r="J9763" s="86"/>
    </row>
    <row r="9764" spans="2:10" ht="12.6" customHeight="1" x14ac:dyDescent="0.3">
      <c r="B9764" s="33">
        <f>VLOOKUP($J9757,ASBVs!$A$2:$AP$1041,34,FALSE)</f>
        <v>32</v>
      </c>
      <c r="C9764" s="33">
        <f>VLOOKUP($J9757,ASBVs!$A$2:$AP$1041,36,FALSE)</f>
        <v>40</v>
      </c>
      <c r="D9764" s="33">
        <f>VLOOKUP($J9757,ASBVs!$A$2:$AP$1041,38,FALSE)</f>
        <v>26</v>
      </c>
      <c r="E9764" s="33">
        <f>VLOOKUP($J9757,ASBVs!$A$2:$AP$1041,30,FALSE)</f>
        <v>47</v>
      </c>
      <c r="F9764" s="33">
        <f>VLOOKUP($J9757,ASBVs!$A$2:$AP$1041,24,FALSE)</f>
        <v>37</v>
      </c>
      <c r="G9764" s="33">
        <f>VLOOKUP($J9757,ASBVs!$A$2:$AP$1041,26,FALSE)</f>
        <v>36</v>
      </c>
      <c r="H9764" s="33">
        <f>VLOOKUP($J9757,ASBVs!$A$2:$AP$1041,28,FALSE)</f>
        <v>39</v>
      </c>
      <c r="I9764" s="99">
        <f>VLOOKUP($J9757,ASBVs!$A$2:$AQ$1041,43,FALSE)</f>
        <v>10.51</v>
      </c>
      <c r="J9764" s="79"/>
    </row>
    <row r="9765" spans="2:10" ht="12.6" customHeight="1" x14ac:dyDescent="0.3">
      <c r="B9765" s="87" t="s">
        <v>2695</v>
      </c>
      <c r="C9765" s="88"/>
      <c r="D9765" s="89" t="s">
        <v>2699</v>
      </c>
      <c r="E9765" s="90"/>
      <c r="F9765" s="91" t="str">
        <f>VLOOKUP($J9757,ASBVs!$A$2:$F$1041,6,FALSE)</f>
        <v xml:space="preserve"> </v>
      </c>
      <c r="G9765" s="34" t="s">
        <v>2669</v>
      </c>
      <c r="H9765" s="35" t="str">
        <f>VLOOKUP($J9757,ASBVs!$A$2:$AU$1041,46,FALSE)</f>
        <v>2</v>
      </c>
      <c r="I9765" s="34" t="s">
        <v>2670</v>
      </c>
      <c r="J9765" s="35" t="str">
        <f>VLOOKUP($J9757,ASBVs!$A$2:$AU$1041,47,FALSE)</f>
        <v>1</v>
      </c>
    </row>
    <row r="9766" spans="2:10" ht="12.6" customHeight="1" x14ac:dyDescent="0.3">
      <c r="B9766" s="93">
        <f>VLOOKUP($J9757,ASBVs!$A$2:$AS$1041,45,FALSE)</f>
        <v>121.86</v>
      </c>
      <c r="C9766" s="94"/>
      <c r="D9766" s="93">
        <f>VLOOKUP($J9757,ASBVs!$A$2:$AS$1041,44,FALSE)</f>
        <v>150.97</v>
      </c>
      <c r="E9766" s="94"/>
      <c r="F9766" s="92"/>
      <c r="G9766" s="34" t="s">
        <v>2671</v>
      </c>
      <c r="H9766" s="35" t="str">
        <f>VLOOKUP($J9757,ASBVs!$A$2:$AW$1041,48,FALSE)</f>
        <v>2</v>
      </c>
      <c r="I9766" s="34" t="s">
        <v>2672</v>
      </c>
      <c r="J9766" s="35">
        <f>VLOOKUP($J9757,ASBVs!$A$2:$AW$1041,49,FALSE)</f>
        <v>3</v>
      </c>
    </row>
    <row r="9767" spans="2:10" ht="12.6" customHeight="1" x14ac:dyDescent="0.3">
      <c r="B9767" s="36" t="s">
        <v>2696</v>
      </c>
      <c r="C9767" s="95" t="str">
        <f>VLOOKUP($J9757,ASBVs!$A$2:$E$1041,5,FALSE)</f>
        <v xml:space="preserve">Pen of 4 - Growth </v>
      </c>
      <c r="D9767" s="96"/>
      <c r="E9767" s="97" t="s">
        <v>2697</v>
      </c>
      <c r="F9767" s="98"/>
      <c r="G9767" s="74"/>
      <c r="H9767" s="75"/>
      <c r="I9767" s="37" t="s">
        <v>2698</v>
      </c>
      <c r="J9767" s="38"/>
    </row>
    <row r="9769" spans="2:10" ht="12.6" customHeight="1" x14ac:dyDescent="0.3">
      <c r="B9769" s="76" t="s">
        <v>2692</v>
      </c>
      <c r="C9769" s="77"/>
      <c r="D9769" s="20" t="str">
        <f>VLOOKUP($J9769,ASBVs!$A$2:$B$1041,2,FALSE)</f>
        <v>226309</v>
      </c>
      <c r="E9769" s="21"/>
      <c r="F9769" s="22" t="str">
        <f>VLOOKUP($J9769,ASBVs!$A$2:$J$1041,10,FALSE)</f>
        <v>Twin</v>
      </c>
      <c r="G9769" s="78" t="str">
        <f>VLOOKUP($J9769,ASBVs!$A$2:$AX$1041,50,FALSE)</f>
        <v xml:space="preserve"> </v>
      </c>
      <c r="H9769" s="79"/>
      <c r="I9769" s="23" t="s">
        <v>2693</v>
      </c>
      <c r="J9769" s="24" t="s">
        <v>2389</v>
      </c>
    </row>
    <row r="9770" spans="2:10" ht="12.6" customHeight="1" x14ac:dyDescent="0.3">
      <c r="B9770" s="25" t="s">
        <v>2694</v>
      </c>
      <c r="C9770" s="80" t="str">
        <f>VLOOKUP($J9769,ASBVs!$A$2:$H$1041,8,FALSE)</f>
        <v>201054</v>
      </c>
      <c r="D9770" s="80"/>
      <c r="E9770" s="81"/>
      <c r="F9770" s="26" t="s">
        <v>2639</v>
      </c>
      <c r="G9770" s="82">
        <f>VLOOKUP($J9769,ASBVs!$A$2:$I$1041,9,FALSE)</f>
        <v>44743</v>
      </c>
      <c r="H9770" s="83"/>
      <c r="I9770" s="83"/>
      <c r="J9770" s="84"/>
    </row>
    <row r="9771" spans="2:10" ht="12.6" customHeight="1" x14ac:dyDescent="0.3">
      <c r="B9771" s="27" t="s">
        <v>0</v>
      </c>
      <c r="C9771" s="28" t="s">
        <v>1</v>
      </c>
      <c r="D9771" s="28" t="s">
        <v>2</v>
      </c>
      <c r="E9771" s="28" t="s">
        <v>3</v>
      </c>
      <c r="F9771" s="27" t="s">
        <v>4</v>
      </c>
      <c r="G9771" s="28" t="s">
        <v>1093</v>
      </c>
      <c r="H9771" s="28" t="s">
        <v>1092</v>
      </c>
      <c r="I9771" s="28" t="s">
        <v>5</v>
      </c>
      <c r="J9771" s="28" t="s">
        <v>2652</v>
      </c>
    </row>
    <row r="9772" spans="2:10" ht="12.6" customHeight="1" x14ac:dyDescent="0.3">
      <c r="B9772" s="29">
        <f>VLOOKUP($J9769,ASBVs!$A$2:$AP$1041,11,FALSE)</f>
        <v>0.44</v>
      </c>
      <c r="C9772" s="29">
        <f>VLOOKUP($J9769,ASBVs!$A$2:$AP$1041,13,FALSE)</f>
        <v>11.46</v>
      </c>
      <c r="D9772" s="29">
        <f>VLOOKUP($J9769,ASBVs!$A$2:$AP$1041,15,FALSE)</f>
        <v>18.170000000000002</v>
      </c>
      <c r="E9772" s="29">
        <f>VLOOKUP($J9769,ASBVs!$A$2:$AP$1041,17,FALSE)</f>
        <v>-0.69</v>
      </c>
      <c r="F9772" s="29">
        <f>VLOOKUP($J9769,ASBVs!$A$2:$AP$1041,19,FALSE)</f>
        <v>2.29</v>
      </c>
      <c r="G9772" s="39">
        <f>VLOOKUP($J9769,ASBVs!$A$2:$AP$1041,41,FALSE)</f>
        <v>0.45</v>
      </c>
      <c r="H9772" s="39">
        <f>VLOOKUP($J9769,ASBVs!$A$2:$AP$1041,39,FALSE)</f>
        <v>0.24</v>
      </c>
      <c r="I9772" s="29">
        <f>VLOOKUP($J9769,ASBVs!$A$2:$AP$1041,21,FALSE)</f>
        <v>1.25</v>
      </c>
      <c r="J9772" s="39">
        <f>VLOOKUP($J9769,ASBVs!$A$2:$AP$1041,31,FALSE)</f>
        <v>0.27</v>
      </c>
    </row>
    <row r="9773" spans="2:10" ht="12.6" customHeight="1" x14ac:dyDescent="0.3">
      <c r="B9773" s="29">
        <f>VLOOKUP($J9769,ASBVs!$A$2:$AP$1041,12,FALSE)</f>
        <v>67</v>
      </c>
      <c r="C9773" s="29">
        <f>VLOOKUP($J9769,ASBVs!$A$2:$AP$1041,14,FALSE)</f>
        <v>70</v>
      </c>
      <c r="D9773" s="29">
        <f>VLOOKUP($J9769,ASBVs!$A$2:$AP$1041,16,FALSE)</f>
        <v>62</v>
      </c>
      <c r="E9773" s="29">
        <f>VLOOKUP($J9769,ASBVs!$A$2:$AP$1041,18,FALSE)</f>
        <v>64</v>
      </c>
      <c r="F9773" s="29">
        <f>VLOOKUP($J9769,ASBVs!$A$2:$AP$1041,20,FALSE)</f>
        <v>64</v>
      </c>
      <c r="G9773" s="29">
        <f>VLOOKUP($J9769,ASBVs!$A$2:$AP$1041,42,FALSE)</f>
        <v>57</v>
      </c>
      <c r="H9773" s="29">
        <f>VLOOKUP($J9769,ASBVs!$A$2:$AP$1041,40,FALSE)</f>
        <v>50</v>
      </c>
      <c r="I9773" s="29">
        <f>VLOOKUP($J9769,ASBVs!$A$2:$AP$1041,22,FALSE)</f>
        <v>59</v>
      </c>
      <c r="J9773" s="29">
        <f>VLOOKUP($J9769,ASBVs!$A$2:$AP$1041,32,FALSE)</f>
        <v>55</v>
      </c>
    </row>
    <row r="9774" spans="2:10" ht="12.6" customHeight="1" x14ac:dyDescent="0.3">
      <c r="B9774" s="31" t="s">
        <v>1089</v>
      </c>
      <c r="C9774" s="27" t="s">
        <v>1090</v>
      </c>
      <c r="D9774" s="27" t="s">
        <v>1091</v>
      </c>
      <c r="E9774" s="27" t="s">
        <v>8</v>
      </c>
      <c r="F9774" s="27" t="s">
        <v>6</v>
      </c>
      <c r="G9774" s="27" t="s">
        <v>7</v>
      </c>
      <c r="H9774" s="27" t="s">
        <v>2638</v>
      </c>
      <c r="I9774" s="85" t="s">
        <v>2700</v>
      </c>
      <c r="J9774" s="86"/>
    </row>
    <row r="9775" spans="2:10" ht="12.6" customHeight="1" x14ac:dyDescent="0.3">
      <c r="B9775" s="30">
        <f>VLOOKUP($J9769,ASBVs!$A$2:$AP$1041,33,FALSE)</f>
        <v>0.04</v>
      </c>
      <c r="C9775" s="30">
        <f>VLOOKUP($J9769,ASBVs!$A$2:$AP$1041,35,FALSE)</f>
        <v>0.24</v>
      </c>
      <c r="D9775" s="30">
        <f>VLOOKUP($J9769,ASBVs!$A$2:$AP$1041,37,FALSE)</f>
        <v>0.01</v>
      </c>
      <c r="E9775" s="32">
        <f>VLOOKUP($J9769,ASBVs!$A$2:$AP$1041,29,FALSE)</f>
        <v>7.3</v>
      </c>
      <c r="F9775" s="32">
        <f>VLOOKUP($J9769,ASBVs!$A$2:$AP$1041,23,FALSE)</f>
        <v>-0.98</v>
      </c>
      <c r="G9775" s="32">
        <f>VLOOKUP($J9769,ASBVs!$A$2:$AP$1041,25,FALSE)</f>
        <v>8</v>
      </c>
      <c r="H9775" s="32">
        <f>VLOOKUP($J9769,ASBVs!$A$2:$AP$1041,27,FALSE)</f>
        <v>2.69</v>
      </c>
      <c r="I9775" s="86"/>
      <c r="J9775" s="86"/>
    </row>
    <row r="9776" spans="2:10" ht="12.6" customHeight="1" x14ac:dyDescent="0.3">
      <c r="B9776" s="33">
        <f>VLOOKUP($J9769,ASBVs!$A$2:$AP$1041,34,FALSE)</f>
        <v>45</v>
      </c>
      <c r="C9776" s="33">
        <f>VLOOKUP($J9769,ASBVs!$A$2:$AP$1041,36,FALSE)</f>
        <v>53</v>
      </c>
      <c r="D9776" s="33">
        <f>VLOOKUP($J9769,ASBVs!$A$2:$AP$1041,38,FALSE)</f>
        <v>39</v>
      </c>
      <c r="E9776" s="33">
        <f>VLOOKUP($J9769,ASBVs!$A$2:$AP$1041,30,FALSE)</f>
        <v>59</v>
      </c>
      <c r="F9776" s="33">
        <f>VLOOKUP($J9769,ASBVs!$A$2:$AP$1041,24,FALSE)</f>
        <v>48</v>
      </c>
      <c r="G9776" s="33">
        <f>VLOOKUP($J9769,ASBVs!$A$2:$AP$1041,26,FALSE)</f>
        <v>49</v>
      </c>
      <c r="H9776" s="33">
        <f>VLOOKUP($J9769,ASBVs!$A$2:$AP$1041,28,FALSE)</f>
        <v>53</v>
      </c>
      <c r="I9776" s="99">
        <f>VLOOKUP($J9769,ASBVs!$A$2:$AQ$1041,43,FALSE)</f>
        <v>12.71</v>
      </c>
      <c r="J9776" s="79"/>
    </row>
    <row r="9777" spans="2:10" ht="12.6" customHeight="1" x14ac:dyDescent="0.3">
      <c r="B9777" s="87" t="s">
        <v>2695</v>
      </c>
      <c r="C9777" s="88"/>
      <c r="D9777" s="89" t="s">
        <v>2699</v>
      </c>
      <c r="E9777" s="90"/>
      <c r="F9777" s="91" t="str">
        <f>VLOOKUP($J9769,ASBVs!$A$2:$F$1041,6,FALSE)</f>
        <v xml:space="preserve"> </v>
      </c>
      <c r="G9777" s="34" t="s">
        <v>2669</v>
      </c>
      <c r="H9777" s="35" t="str">
        <f>VLOOKUP($J9769,ASBVs!$A$2:$AU$1041,46,FALSE)</f>
        <v>2</v>
      </c>
      <c r="I9777" s="34" t="s">
        <v>2670</v>
      </c>
      <c r="J9777" s="35" t="str">
        <f>VLOOKUP($J9769,ASBVs!$A$2:$AU$1041,47,FALSE)</f>
        <v>2</v>
      </c>
    </row>
    <row r="9778" spans="2:10" ht="12.6" customHeight="1" x14ac:dyDescent="0.3">
      <c r="B9778" s="93">
        <f>VLOOKUP($J9769,ASBVs!$A$2:$AS$1041,45,FALSE)</f>
        <v>125.41</v>
      </c>
      <c r="C9778" s="94"/>
      <c r="D9778" s="93">
        <f>VLOOKUP($J9769,ASBVs!$A$2:$AS$1041,44,FALSE)</f>
        <v>178.15</v>
      </c>
      <c r="E9778" s="94"/>
      <c r="F9778" s="92"/>
      <c r="G9778" s="34" t="s">
        <v>2671</v>
      </c>
      <c r="H9778" s="35" t="str">
        <f>VLOOKUP($J9769,ASBVs!$A$2:$AW$1041,48,FALSE)</f>
        <v>1</v>
      </c>
      <c r="I9778" s="34" t="s">
        <v>2672</v>
      </c>
      <c r="J9778" s="35">
        <f>VLOOKUP($J9769,ASBVs!$A$2:$AW$1041,49,FALSE)</f>
        <v>3</v>
      </c>
    </row>
    <row r="9779" spans="2:10" ht="12.6" customHeight="1" x14ac:dyDescent="0.3">
      <c r="B9779" s="36" t="s">
        <v>2696</v>
      </c>
      <c r="C9779" s="95" t="str">
        <f>VLOOKUP($J9769,ASBVs!$A$2:$E$1041,5,FALSE)</f>
        <v xml:space="preserve">Pen of 4 - Growth </v>
      </c>
      <c r="D9779" s="96"/>
      <c r="E9779" s="97" t="s">
        <v>2697</v>
      </c>
      <c r="F9779" s="98"/>
      <c r="G9779" s="74"/>
      <c r="H9779" s="75"/>
      <c r="I9779" s="37" t="s">
        <v>2698</v>
      </c>
      <c r="J9779" s="38"/>
    </row>
    <row r="9781" spans="2:10" ht="12.6" customHeight="1" x14ac:dyDescent="0.3">
      <c r="B9781" s="76" t="s">
        <v>2692</v>
      </c>
      <c r="C9781" s="77"/>
      <c r="D9781" s="20" t="str">
        <f>VLOOKUP($J9781,ASBVs!$A$2:$B$1041,2,FALSE)</f>
        <v>224993</v>
      </c>
      <c r="E9781" s="21"/>
      <c r="F9781" s="22" t="str">
        <f>VLOOKUP($J9781,ASBVs!$A$2:$J$1041,10,FALSE)</f>
        <v>Twin</v>
      </c>
      <c r="G9781" s="78" t="str">
        <f>VLOOKUP($J9781,ASBVs!$A$2:$AX$1041,50,FALSE)</f>
        <v xml:space="preserve"> </v>
      </c>
      <c r="H9781" s="79"/>
      <c r="I9781" s="23" t="s">
        <v>2693</v>
      </c>
      <c r="J9781" s="24" t="s">
        <v>2390</v>
      </c>
    </row>
    <row r="9782" spans="2:10" ht="12.6" customHeight="1" x14ac:dyDescent="0.3">
      <c r="B9782" s="25" t="s">
        <v>2694</v>
      </c>
      <c r="C9782" s="80" t="str">
        <f>VLOOKUP($J9781,ASBVs!$A$2:$H$1041,8,FALSE)</f>
        <v>206625</v>
      </c>
      <c r="D9782" s="80"/>
      <c r="E9782" s="81"/>
      <c r="F9782" s="26" t="s">
        <v>2639</v>
      </c>
      <c r="G9782" s="82">
        <f>VLOOKUP($J9781,ASBVs!$A$2:$I$1041,9,FALSE)</f>
        <v>44715</v>
      </c>
      <c r="H9782" s="83"/>
      <c r="I9782" s="83"/>
      <c r="J9782" s="84"/>
    </row>
    <row r="9783" spans="2:10" ht="12.6" customHeight="1" x14ac:dyDescent="0.3">
      <c r="B9783" s="27" t="s">
        <v>0</v>
      </c>
      <c r="C9783" s="28" t="s">
        <v>1</v>
      </c>
      <c r="D9783" s="28" t="s">
        <v>2</v>
      </c>
      <c r="E9783" s="28" t="s">
        <v>3</v>
      </c>
      <c r="F9783" s="27" t="s">
        <v>4</v>
      </c>
      <c r="G9783" s="28" t="s">
        <v>1093</v>
      </c>
      <c r="H9783" s="28" t="s">
        <v>1092</v>
      </c>
      <c r="I9783" s="28" t="s">
        <v>5</v>
      </c>
      <c r="J9783" s="28" t="s">
        <v>2652</v>
      </c>
    </row>
    <row r="9784" spans="2:10" ht="12.6" customHeight="1" x14ac:dyDescent="0.3">
      <c r="B9784" s="29">
        <f>VLOOKUP($J9781,ASBVs!$A$2:$AP$1041,11,FALSE)</f>
        <v>0.51</v>
      </c>
      <c r="C9784" s="29">
        <f>VLOOKUP($J9781,ASBVs!$A$2:$AP$1041,13,FALSE)</f>
        <v>10.88</v>
      </c>
      <c r="D9784" s="29">
        <f>VLOOKUP($J9781,ASBVs!$A$2:$AP$1041,15,FALSE)</f>
        <v>19.010000000000002</v>
      </c>
      <c r="E9784" s="29">
        <f>VLOOKUP($J9781,ASBVs!$A$2:$AP$1041,17,FALSE)</f>
        <v>0.44</v>
      </c>
      <c r="F9784" s="29">
        <f>VLOOKUP($J9781,ASBVs!$A$2:$AP$1041,19,FALSE)</f>
        <v>1.87</v>
      </c>
      <c r="G9784" s="39">
        <f>VLOOKUP($J9781,ASBVs!$A$2:$AP$1041,41,FALSE)</f>
        <v>0.35</v>
      </c>
      <c r="H9784" s="39">
        <f>VLOOKUP($J9781,ASBVs!$A$2:$AP$1041,39,FALSE)</f>
        <v>0.15</v>
      </c>
      <c r="I9784" s="29">
        <f>VLOOKUP($J9781,ASBVs!$A$2:$AP$1041,21,FALSE)</f>
        <v>0.69</v>
      </c>
      <c r="J9784" s="39">
        <f>VLOOKUP($J9781,ASBVs!$A$2:$AP$1041,31,FALSE)</f>
        <v>0.25</v>
      </c>
    </row>
    <row r="9785" spans="2:10" ht="12.6" customHeight="1" x14ac:dyDescent="0.3">
      <c r="B9785" s="29">
        <f>VLOOKUP($J9781,ASBVs!$A$2:$AP$1041,12,FALSE)</f>
        <v>68</v>
      </c>
      <c r="C9785" s="29">
        <f>VLOOKUP($J9781,ASBVs!$A$2:$AP$1041,14,FALSE)</f>
        <v>70</v>
      </c>
      <c r="D9785" s="29">
        <f>VLOOKUP($J9781,ASBVs!$A$2:$AP$1041,16,FALSE)</f>
        <v>61</v>
      </c>
      <c r="E9785" s="29">
        <f>VLOOKUP($J9781,ASBVs!$A$2:$AP$1041,18,FALSE)</f>
        <v>67</v>
      </c>
      <c r="F9785" s="29">
        <f>VLOOKUP($J9781,ASBVs!$A$2:$AP$1041,20,FALSE)</f>
        <v>66</v>
      </c>
      <c r="G9785" s="29">
        <f>VLOOKUP($J9781,ASBVs!$A$2:$AP$1041,42,FALSE)</f>
        <v>59</v>
      </c>
      <c r="H9785" s="29">
        <f>VLOOKUP($J9781,ASBVs!$A$2:$AP$1041,40,FALSE)</f>
        <v>50</v>
      </c>
      <c r="I9785" s="29">
        <f>VLOOKUP($J9781,ASBVs!$A$2:$AP$1041,22,FALSE)</f>
        <v>59</v>
      </c>
      <c r="J9785" s="29">
        <f>VLOOKUP($J9781,ASBVs!$A$2:$AP$1041,32,FALSE)</f>
        <v>57</v>
      </c>
    </row>
    <row r="9786" spans="2:10" ht="12.6" customHeight="1" x14ac:dyDescent="0.3">
      <c r="B9786" s="31" t="s">
        <v>1089</v>
      </c>
      <c r="C9786" s="27" t="s">
        <v>1090</v>
      </c>
      <c r="D9786" s="27" t="s">
        <v>1091</v>
      </c>
      <c r="E9786" s="27" t="s">
        <v>8</v>
      </c>
      <c r="F9786" s="27" t="s">
        <v>6</v>
      </c>
      <c r="G9786" s="27" t="s">
        <v>7</v>
      </c>
      <c r="H9786" s="27" t="s">
        <v>2638</v>
      </c>
      <c r="I9786" s="85" t="s">
        <v>2700</v>
      </c>
      <c r="J9786" s="86"/>
    </row>
    <row r="9787" spans="2:10" ht="12.6" customHeight="1" x14ac:dyDescent="0.3">
      <c r="B9787" s="30">
        <f>VLOOKUP($J9781,ASBVs!$A$2:$AP$1041,33,FALSE)</f>
        <v>0.03</v>
      </c>
      <c r="C9787" s="30">
        <f>VLOOKUP($J9781,ASBVs!$A$2:$AP$1041,35,FALSE)</f>
        <v>0.11</v>
      </c>
      <c r="D9787" s="30">
        <f>VLOOKUP($J9781,ASBVs!$A$2:$AP$1041,37,FALSE)</f>
        <v>0.02</v>
      </c>
      <c r="E9787" s="32">
        <f>VLOOKUP($J9781,ASBVs!$A$2:$AP$1041,29,FALSE)</f>
        <v>5.12</v>
      </c>
      <c r="F9787" s="32">
        <f>VLOOKUP($J9781,ASBVs!$A$2:$AP$1041,23,FALSE)</f>
        <v>-0.38</v>
      </c>
      <c r="G9787" s="32">
        <f>VLOOKUP($J9781,ASBVs!$A$2:$AP$1041,25,FALSE)</f>
        <v>4.9800000000000004</v>
      </c>
      <c r="H9787" s="32">
        <f>VLOOKUP($J9781,ASBVs!$A$2:$AP$1041,27,FALSE)</f>
        <v>2.1800000000000002</v>
      </c>
      <c r="I9787" s="86"/>
      <c r="J9787" s="86"/>
    </row>
    <row r="9788" spans="2:10" ht="12.6" customHeight="1" x14ac:dyDescent="0.3">
      <c r="B9788" s="33">
        <f>VLOOKUP($J9781,ASBVs!$A$2:$AP$1041,34,FALSE)</f>
        <v>45</v>
      </c>
      <c r="C9788" s="33">
        <f>VLOOKUP($J9781,ASBVs!$A$2:$AP$1041,36,FALSE)</f>
        <v>53</v>
      </c>
      <c r="D9788" s="33">
        <f>VLOOKUP($J9781,ASBVs!$A$2:$AP$1041,38,FALSE)</f>
        <v>39</v>
      </c>
      <c r="E9788" s="33">
        <f>VLOOKUP($J9781,ASBVs!$A$2:$AP$1041,30,FALSE)</f>
        <v>60</v>
      </c>
      <c r="F9788" s="33">
        <f>VLOOKUP($J9781,ASBVs!$A$2:$AP$1041,24,FALSE)</f>
        <v>52</v>
      </c>
      <c r="G9788" s="33">
        <f>VLOOKUP($J9781,ASBVs!$A$2:$AP$1041,26,FALSE)</f>
        <v>51</v>
      </c>
      <c r="H9788" s="33">
        <f>VLOOKUP($J9781,ASBVs!$A$2:$AP$1041,28,FALSE)</f>
        <v>55</v>
      </c>
      <c r="I9788" s="99">
        <f>VLOOKUP($J9781,ASBVs!$A$2:$AQ$1041,43,FALSE)</f>
        <v>11.57</v>
      </c>
      <c r="J9788" s="79"/>
    </row>
    <row r="9789" spans="2:10" ht="12.6" customHeight="1" x14ac:dyDescent="0.3">
      <c r="B9789" s="87" t="s">
        <v>2695</v>
      </c>
      <c r="C9789" s="88"/>
      <c r="D9789" s="89" t="s">
        <v>2699</v>
      </c>
      <c r="E9789" s="90"/>
      <c r="F9789" s="91" t="str">
        <f>VLOOKUP($J9781,ASBVs!$A$2:$F$1041,6,FALSE)</f>
        <v xml:space="preserve"> </v>
      </c>
      <c r="G9789" s="34" t="s">
        <v>2669</v>
      </c>
      <c r="H9789" s="35" t="str">
        <f>VLOOKUP($J9781,ASBVs!$A$2:$AU$1041,46,FALSE)</f>
        <v>2</v>
      </c>
      <c r="I9789" s="34" t="s">
        <v>2670</v>
      </c>
      <c r="J9789" s="35" t="str">
        <f>VLOOKUP($J9781,ASBVs!$A$2:$AU$1041,47,FALSE)</f>
        <v>2</v>
      </c>
    </row>
    <row r="9790" spans="2:10" ht="12.6" customHeight="1" x14ac:dyDescent="0.3">
      <c r="B9790" s="93">
        <f>VLOOKUP($J9781,ASBVs!$A$2:$AS$1041,45,FALSE)</f>
        <v>121.4</v>
      </c>
      <c r="C9790" s="94"/>
      <c r="D9790" s="93">
        <f>VLOOKUP($J9781,ASBVs!$A$2:$AS$1041,44,FALSE)</f>
        <v>158.69</v>
      </c>
      <c r="E9790" s="94"/>
      <c r="F9790" s="92"/>
      <c r="G9790" s="34" t="s">
        <v>2671</v>
      </c>
      <c r="H9790" s="35" t="str">
        <f>VLOOKUP($J9781,ASBVs!$A$2:$AW$1041,48,FALSE)</f>
        <v>2</v>
      </c>
      <c r="I9790" s="34" t="s">
        <v>2672</v>
      </c>
      <c r="J9790" s="35">
        <f>VLOOKUP($J9781,ASBVs!$A$2:$AW$1041,49,FALSE)</f>
        <v>4</v>
      </c>
    </row>
    <row r="9791" spans="2:10" ht="12.6" customHeight="1" x14ac:dyDescent="0.3">
      <c r="B9791" s="36" t="s">
        <v>2696</v>
      </c>
      <c r="C9791" s="95" t="str">
        <f>VLOOKUP($J9781,ASBVs!$A$2:$E$1041,5,FALSE)</f>
        <v xml:space="preserve">Pen of 4 - Growth </v>
      </c>
      <c r="D9791" s="96"/>
      <c r="E9791" s="97" t="s">
        <v>2697</v>
      </c>
      <c r="F9791" s="98"/>
      <c r="G9791" s="74"/>
      <c r="H9791" s="75"/>
      <c r="I9791" s="37" t="s">
        <v>2698</v>
      </c>
      <c r="J9791" s="38"/>
    </row>
    <row r="9793" spans="2:10" ht="12.6" customHeight="1" x14ac:dyDescent="0.3">
      <c r="B9793" s="76" t="s">
        <v>2692</v>
      </c>
      <c r="C9793" s="77"/>
      <c r="D9793" s="20" t="str">
        <f>VLOOKUP($J9793,ASBVs!$A$2:$B$1041,2,FALSE)</f>
        <v>224994</v>
      </c>
      <c r="E9793" s="21"/>
      <c r="F9793" s="22" t="str">
        <f>VLOOKUP($J9793,ASBVs!$A$2:$J$1041,10,FALSE)</f>
        <v>Twin</v>
      </c>
      <c r="G9793" s="78" t="str">
        <f>VLOOKUP($J9793,ASBVs!$A$2:$AX$1041,50,FALSE)</f>
        <v xml:space="preserve"> </v>
      </c>
      <c r="H9793" s="79"/>
      <c r="I9793" s="23" t="s">
        <v>2693</v>
      </c>
      <c r="J9793" s="24" t="s">
        <v>2391</v>
      </c>
    </row>
    <row r="9794" spans="2:10" ht="12.6" customHeight="1" x14ac:dyDescent="0.3">
      <c r="B9794" s="25" t="s">
        <v>2694</v>
      </c>
      <c r="C9794" s="80" t="str">
        <f>VLOOKUP($J9793,ASBVs!$A$2:$H$1041,8,FALSE)</f>
        <v>206625</v>
      </c>
      <c r="D9794" s="80"/>
      <c r="E9794" s="81"/>
      <c r="F9794" s="26" t="s">
        <v>2639</v>
      </c>
      <c r="G9794" s="82">
        <f>VLOOKUP($J9793,ASBVs!$A$2:$I$1041,9,FALSE)</f>
        <v>44715</v>
      </c>
      <c r="H9794" s="83"/>
      <c r="I9794" s="83"/>
      <c r="J9794" s="84"/>
    </row>
    <row r="9795" spans="2:10" ht="12.6" customHeight="1" x14ac:dyDescent="0.3">
      <c r="B9795" s="27" t="s">
        <v>0</v>
      </c>
      <c r="C9795" s="28" t="s">
        <v>1</v>
      </c>
      <c r="D9795" s="28" t="s">
        <v>2</v>
      </c>
      <c r="E9795" s="28" t="s">
        <v>3</v>
      </c>
      <c r="F9795" s="27" t="s">
        <v>4</v>
      </c>
      <c r="G9795" s="28" t="s">
        <v>1093</v>
      </c>
      <c r="H9795" s="28" t="s">
        <v>1092</v>
      </c>
      <c r="I9795" s="28" t="s">
        <v>5</v>
      </c>
      <c r="J9795" s="28" t="s">
        <v>2652</v>
      </c>
    </row>
    <row r="9796" spans="2:10" ht="12.6" customHeight="1" x14ac:dyDescent="0.3">
      <c r="B9796" s="29">
        <f>VLOOKUP($J9793,ASBVs!$A$2:$AP$1041,11,FALSE)</f>
        <v>0.56999999999999995</v>
      </c>
      <c r="C9796" s="29">
        <f>VLOOKUP($J9793,ASBVs!$A$2:$AP$1041,13,FALSE)</f>
        <v>10.29</v>
      </c>
      <c r="D9796" s="29">
        <f>VLOOKUP($J9793,ASBVs!$A$2:$AP$1041,15,FALSE)</f>
        <v>16.39</v>
      </c>
      <c r="E9796" s="29">
        <f>VLOOKUP($J9793,ASBVs!$A$2:$AP$1041,17,FALSE)</f>
        <v>1</v>
      </c>
      <c r="F9796" s="29">
        <f>VLOOKUP($J9793,ASBVs!$A$2:$AP$1041,19,FALSE)</f>
        <v>1.86</v>
      </c>
      <c r="G9796" s="39">
        <f>VLOOKUP($J9793,ASBVs!$A$2:$AP$1041,41,FALSE)</f>
        <v>0.39</v>
      </c>
      <c r="H9796" s="39">
        <f>VLOOKUP($J9793,ASBVs!$A$2:$AP$1041,39,FALSE)</f>
        <v>0.18</v>
      </c>
      <c r="I9796" s="29">
        <f>VLOOKUP($J9793,ASBVs!$A$2:$AP$1041,21,FALSE)</f>
        <v>0.78</v>
      </c>
      <c r="J9796" s="39">
        <f>VLOOKUP($J9793,ASBVs!$A$2:$AP$1041,31,FALSE)</f>
        <v>0.27</v>
      </c>
    </row>
    <row r="9797" spans="2:10" ht="12.6" customHeight="1" x14ac:dyDescent="0.3">
      <c r="B9797" s="29">
        <f>VLOOKUP($J9793,ASBVs!$A$2:$AP$1041,12,FALSE)</f>
        <v>68</v>
      </c>
      <c r="C9797" s="29">
        <f>VLOOKUP($J9793,ASBVs!$A$2:$AP$1041,14,FALSE)</f>
        <v>70</v>
      </c>
      <c r="D9797" s="29">
        <f>VLOOKUP($J9793,ASBVs!$A$2:$AP$1041,16,FALSE)</f>
        <v>62</v>
      </c>
      <c r="E9797" s="29">
        <f>VLOOKUP($J9793,ASBVs!$A$2:$AP$1041,18,FALSE)</f>
        <v>67</v>
      </c>
      <c r="F9797" s="29">
        <f>VLOOKUP($J9793,ASBVs!$A$2:$AP$1041,20,FALSE)</f>
        <v>67</v>
      </c>
      <c r="G9797" s="29">
        <f>VLOOKUP($J9793,ASBVs!$A$2:$AP$1041,42,FALSE)</f>
        <v>60</v>
      </c>
      <c r="H9797" s="29">
        <f>VLOOKUP($J9793,ASBVs!$A$2:$AP$1041,40,FALSE)</f>
        <v>51</v>
      </c>
      <c r="I9797" s="29">
        <f>VLOOKUP($J9793,ASBVs!$A$2:$AP$1041,22,FALSE)</f>
        <v>59</v>
      </c>
      <c r="J9797" s="29">
        <f>VLOOKUP($J9793,ASBVs!$A$2:$AP$1041,32,FALSE)</f>
        <v>58</v>
      </c>
    </row>
    <row r="9798" spans="2:10" ht="12.6" customHeight="1" x14ac:dyDescent="0.3">
      <c r="B9798" s="31" t="s">
        <v>1089</v>
      </c>
      <c r="C9798" s="27" t="s">
        <v>1090</v>
      </c>
      <c r="D9798" s="27" t="s">
        <v>1091</v>
      </c>
      <c r="E9798" s="27" t="s">
        <v>8</v>
      </c>
      <c r="F9798" s="27" t="s">
        <v>6</v>
      </c>
      <c r="G9798" s="27" t="s">
        <v>7</v>
      </c>
      <c r="H9798" s="27" t="s">
        <v>2638</v>
      </c>
      <c r="I9798" s="85" t="s">
        <v>2700</v>
      </c>
      <c r="J9798" s="86"/>
    </row>
    <row r="9799" spans="2:10" ht="12.6" customHeight="1" x14ac:dyDescent="0.3">
      <c r="B9799" s="30">
        <f>VLOOKUP($J9793,ASBVs!$A$2:$AP$1041,33,FALSE)</f>
        <v>0.02</v>
      </c>
      <c r="C9799" s="30">
        <f>VLOOKUP($J9793,ASBVs!$A$2:$AP$1041,35,FALSE)</f>
        <v>0.15</v>
      </c>
      <c r="D9799" s="30">
        <f>VLOOKUP($J9793,ASBVs!$A$2:$AP$1041,37,FALSE)</f>
        <v>0.02</v>
      </c>
      <c r="E9799" s="32">
        <f>VLOOKUP($J9793,ASBVs!$A$2:$AP$1041,29,FALSE)</f>
        <v>4.79</v>
      </c>
      <c r="F9799" s="32">
        <f>VLOOKUP($J9793,ASBVs!$A$2:$AP$1041,23,FALSE)</f>
        <v>-0.35</v>
      </c>
      <c r="G9799" s="32">
        <f>VLOOKUP($J9793,ASBVs!$A$2:$AP$1041,25,FALSE)</f>
        <v>4.51</v>
      </c>
      <c r="H9799" s="32">
        <f>VLOOKUP($J9793,ASBVs!$A$2:$AP$1041,27,FALSE)</f>
        <v>2.13</v>
      </c>
      <c r="I9799" s="86"/>
      <c r="J9799" s="86"/>
    </row>
    <row r="9800" spans="2:10" ht="12.6" customHeight="1" x14ac:dyDescent="0.3">
      <c r="B9800" s="33">
        <f>VLOOKUP($J9793,ASBVs!$A$2:$AP$1041,34,FALSE)</f>
        <v>46</v>
      </c>
      <c r="C9800" s="33">
        <f>VLOOKUP($J9793,ASBVs!$A$2:$AP$1041,36,FALSE)</f>
        <v>54</v>
      </c>
      <c r="D9800" s="33">
        <f>VLOOKUP($J9793,ASBVs!$A$2:$AP$1041,38,FALSE)</f>
        <v>39</v>
      </c>
      <c r="E9800" s="33">
        <f>VLOOKUP($J9793,ASBVs!$A$2:$AP$1041,30,FALSE)</f>
        <v>60</v>
      </c>
      <c r="F9800" s="33">
        <f>VLOOKUP($J9793,ASBVs!$A$2:$AP$1041,24,FALSE)</f>
        <v>52</v>
      </c>
      <c r="G9800" s="33">
        <f>VLOOKUP($J9793,ASBVs!$A$2:$AP$1041,26,FALSE)</f>
        <v>52</v>
      </c>
      <c r="H9800" s="33">
        <f>VLOOKUP($J9793,ASBVs!$A$2:$AP$1041,28,FALSE)</f>
        <v>55</v>
      </c>
      <c r="I9800" s="99">
        <f>VLOOKUP($J9793,ASBVs!$A$2:$AQ$1041,43,FALSE)</f>
        <v>11.069999999999999</v>
      </c>
      <c r="J9800" s="79"/>
    </row>
    <row r="9801" spans="2:10" ht="12.6" customHeight="1" x14ac:dyDescent="0.3">
      <c r="B9801" s="87" t="s">
        <v>2695</v>
      </c>
      <c r="C9801" s="88"/>
      <c r="D9801" s="89" t="s">
        <v>2699</v>
      </c>
      <c r="E9801" s="90"/>
      <c r="F9801" s="91" t="str">
        <f>VLOOKUP($J9793,ASBVs!$A$2:$F$1041,6,FALSE)</f>
        <v xml:space="preserve"> </v>
      </c>
      <c r="G9801" s="34" t="s">
        <v>2669</v>
      </c>
      <c r="H9801" s="35" t="str">
        <f>VLOOKUP($J9793,ASBVs!$A$2:$AU$1041,46,FALSE)</f>
        <v>1</v>
      </c>
      <c r="I9801" s="34" t="s">
        <v>2670</v>
      </c>
      <c r="J9801" s="35" t="str">
        <f>VLOOKUP($J9793,ASBVs!$A$2:$AU$1041,47,FALSE)</f>
        <v>2</v>
      </c>
    </row>
    <row r="9802" spans="2:10" ht="12.6" customHeight="1" x14ac:dyDescent="0.3">
      <c r="B9802" s="93">
        <f>VLOOKUP($J9793,ASBVs!$A$2:$AS$1041,45,FALSE)</f>
        <v>123.89</v>
      </c>
      <c r="C9802" s="94"/>
      <c r="D9802" s="93">
        <f>VLOOKUP($J9793,ASBVs!$A$2:$AS$1041,44,FALSE)</f>
        <v>161.43</v>
      </c>
      <c r="E9802" s="94"/>
      <c r="F9802" s="92"/>
      <c r="G9802" s="34" t="s">
        <v>2671</v>
      </c>
      <c r="H9802" s="35" t="str">
        <f>VLOOKUP($J9793,ASBVs!$A$2:$AW$1041,48,FALSE)</f>
        <v>2</v>
      </c>
      <c r="I9802" s="34" t="s">
        <v>2672</v>
      </c>
      <c r="J9802" s="35">
        <f>VLOOKUP($J9793,ASBVs!$A$2:$AW$1041,49,FALSE)</f>
        <v>3</v>
      </c>
    </row>
    <row r="9803" spans="2:10" ht="12.6" customHeight="1" x14ac:dyDescent="0.3">
      <c r="B9803" s="36" t="s">
        <v>2696</v>
      </c>
      <c r="C9803" s="95" t="str">
        <f>VLOOKUP($J9793,ASBVs!$A$2:$E$1041,5,FALSE)</f>
        <v xml:space="preserve">Pen of 4 - Growth </v>
      </c>
      <c r="D9803" s="96"/>
      <c r="E9803" s="97" t="s">
        <v>2697</v>
      </c>
      <c r="F9803" s="98"/>
      <c r="G9803" s="74"/>
      <c r="H9803" s="75"/>
      <c r="I9803" s="37" t="s">
        <v>2698</v>
      </c>
      <c r="J9803" s="38"/>
    </row>
    <row r="9805" spans="2:10" ht="12.6" customHeight="1" x14ac:dyDescent="0.3">
      <c r="B9805" s="76" t="s">
        <v>2692</v>
      </c>
      <c r="C9805" s="77"/>
      <c r="D9805" s="20" t="str">
        <f>VLOOKUP($J9805,ASBVs!$A$2:$B$1041,2,FALSE)</f>
        <v>223242</v>
      </c>
      <c r="E9805" s="21"/>
      <c r="F9805" s="22" t="str">
        <f>VLOOKUP($J9805,ASBVs!$A$2:$J$1041,10,FALSE)</f>
        <v>Twin</v>
      </c>
      <c r="G9805" s="78" t="str">
        <f>VLOOKUP($J9805,ASBVs!$A$2:$AX$1041,50,FALSE)</f>
        <v xml:space="preserve"> </v>
      </c>
      <c r="H9805" s="79"/>
      <c r="I9805" s="23" t="s">
        <v>2693</v>
      </c>
      <c r="J9805" s="24" t="s">
        <v>2392</v>
      </c>
    </row>
    <row r="9806" spans="2:10" ht="12.6" customHeight="1" x14ac:dyDescent="0.3">
      <c r="B9806" s="25" t="s">
        <v>2694</v>
      </c>
      <c r="C9806" s="80" t="str">
        <f>VLOOKUP($J9805,ASBVs!$A$2:$H$1041,8,FALSE)</f>
        <v>206625</v>
      </c>
      <c r="D9806" s="80"/>
      <c r="E9806" s="81"/>
      <c r="F9806" s="26" t="s">
        <v>2639</v>
      </c>
      <c r="G9806" s="82">
        <f>VLOOKUP($J9805,ASBVs!$A$2:$I$1041,9,FALSE)</f>
        <v>44687</v>
      </c>
      <c r="H9806" s="83"/>
      <c r="I9806" s="83"/>
      <c r="J9806" s="84"/>
    </row>
    <row r="9807" spans="2:10" ht="12.6" customHeight="1" x14ac:dyDescent="0.3">
      <c r="B9807" s="27" t="s">
        <v>0</v>
      </c>
      <c r="C9807" s="28" t="s">
        <v>1</v>
      </c>
      <c r="D9807" s="28" t="s">
        <v>2</v>
      </c>
      <c r="E9807" s="28" t="s">
        <v>3</v>
      </c>
      <c r="F9807" s="27" t="s">
        <v>4</v>
      </c>
      <c r="G9807" s="28" t="s">
        <v>1093</v>
      </c>
      <c r="H9807" s="28" t="s">
        <v>1092</v>
      </c>
      <c r="I9807" s="28" t="s">
        <v>5</v>
      </c>
      <c r="J9807" s="28" t="s">
        <v>2652</v>
      </c>
    </row>
    <row r="9808" spans="2:10" ht="12.6" customHeight="1" x14ac:dyDescent="0.3">
      <c r="B9808" s="29">
        <f>VLOOKUP($J9805,ASBVs!$A$2:$AP$1041,11,FALSE)</f>
        <v>0.55000000000000004</v>
      </c>
      <c r="C9808" s="29">
        <f>VLOOKUP($J9805,ASBVs!$A$2:$AP$1041,13,FALSE)</f>
        <v>9.76</v>
      </c>
      <c r="D9808" s="29">
        <f>VLOOKUP($J9805,ASBVs!$A$2:$AP$1041,15,FALSE)</f>
        <v>14.53</v>
      </c>
      <c r="E9808" s="29">
        <f>VLOOKUP($J9805,ASBVs!$A$2:$AP$1041,17,FALSE)</f>
        <v>-0.54</v>
      </c>
      <c r="F9808" s="29">
        <f>VLOOKUP($J9805,ASBVs!$A$2:$AP$1041,19,FALSE)</f>
        <v>1.29</v>
      </c>
      <c r="G9808" s="39">
        <f>VLOOKUP($J9805,ASBVs!$A$2:$AP$1041,41,FALSE)</f>
        <v>0.37</v>
      </c>
      <c r="H9808" s="39">
        <f>VLOOKUP($J9805,ASBVs!$A$2:$AP$1041,39,FALSE)</f>
        <v>0.18</v>
      </c>
      <c r="I9808" s="29">
        <f>VLOOKUP($J9805,ASBVs!$A$2:$AP$1041,21,FALSE)</f>
        <v>0.57999999999999996</v>
      </c>
      <c r="J9808" s="39">
        <f>VLOOKUP($J9805,ASBVs!$A$2:$AP$1041,31,FALSE)</f>
        <v>0.24</v>
      </c>
    </row>
    <row r="9809" spans="2:10" ht="12.6" customHeight="1" x14ac:dyDescent="0.3">
      <c r="B9809" s="29">
        <f>VLOOKUP($J9805,ASBVs!$A$2:$AP$1041,12,FALSE)</f>
        <v>67</v>
      </c>
      <c r="C9809" s="29">
        <f>VLOOKUP($J9805,ASBVs!$A$2:$AP$1041,14,FALSE)</f>
        <v>72</v>
      </c>
      <c r="D9809" s="29">
        <f>VLOOKUP($J9805,ASBVs!$A$2:$AP$1041,16,FALSE)</f>
        <v>62</v>
      </c>
      <c r="E9809" s="29">
        <f>VLOOKUP($J9805,ASBVs!$A$2:$AP$1041,18,FALSE)</f>
        <v>71</v>
      </c>
      <c r="F9809" s="29">
        <f>VLOOKUP($J9805,ASBVs!$A$2:$AP$1041,20,FALSE)</f>
        <v>69</v>
      </c>
      <c r="G9809" s="29">
        <f>VLOOKUP($J9805,ASBVs!$A$2:$AP$1041,42,FALSE)</f>
        <v>57</v>
      </c>
      <c r="H9809" s="29">
        <f>VLOOKUP($J9805,ASBVs!$A$2:$AP$1041,40,FALSE)</f>
        <v>49</v>
      </c>
      <c r="I9809" s="29">
        <f>VLOOKUP($J9805,ASBVs!$A$2:$AP$1041,22,FALSE)</f>
        <v>59</v>
      </c>
      <c r="J9809" s="29">
        <f>VLOOKUP($J9805,ASBVs!$A$2:$AP$1041,32,FALSE)</f>
        <v>55</v>
      </c>
    </row>
    <row r="9810" spans="2:10" ht="12.6" customHeight="1" x14ac:dyDescent="0.3">
      <c r="B9810" s="31" t="s">
        <v>1089</v>
      </c>
      <c r="C9810" s="27" t="s">
        <v>1090</v>
      </c>
      <c r="D9810" s="27" t="s">
        <v>1091</v>
      </c>
      <c r="E9810" s="27" t="s">
        <v>8</v>
      </c>
      <c r="F9810" s="27" t="s">
        <v>6</v>
      </c>
      <c r="G9810" s="27" t="s">
        <v>7</v>
      </c>
      <c r="H9810" s="27" t="s">
        <v>2638</v>
      </c>
      <c r="I9810" s="85" t="s">
        <v>2700</v>
      </c>
      <c r="J9810" s="86"/>
    </row>
    <row r="9811" spans="2:10" ht="12.6" customHeight="1" x14ac:dyDescent="0.3">
      <c r="B9811" s="30">
        <f>VLOOKUP($J9805,ASBVs!$A$2:$AP$1041,33,FALSE)</f>
        <v>0.02</v>
      </c>
      <c r="C9811" s="30">
        <f>VLOOKUP($J9805,ASBVs!$A$2:$AP$1041,35,FALSE)</f>
        <v>0.16</v>
      </c>
      <c r="D9811" s="30">
        <f>VLOOKUP($J9805,ASBVs!$A$2:$AP$1041,37,FALSE)</f>
        <v>0.02</v>
      </c>
      <c r="E9811" s="32">
        <f>VLOOKUP($J9805,ASBVs!$A$2:$AP$1041,29,FALSE)</f>
        <v>5.25</v>
      </c>
      <c r="F9811" s="32">
        <f>VLOOKUP($J9805,ASBVs!$A$2:$AP$1041,23,FALSE)</f>
        <v>-0.27</v>
      </c>
      <c r="G9811" s="32">
        <f>VLOOKUP($J9805,ASBVs!$A$2:$AP$1041,25,FALSE)</f>
        <v>4.24</v>
      </c>
      <c r="H9811" s="32">
        <f>VLOOKUP($J9805,ASBVs!$A$2:$AP$1041,27,FALSE)</f>
        <v>1.45</v>
      </c>
      <c r="I9811" s="86"/>
      <c r="J9811" s="86"/>
    </row>
    <row r="9812" spans="2:10" ht="12.6" customHeight="1" x14ac:dyDescent="0.3">
      <c r="B9812" s="33">
        <f>VLOOKUP($J9805,ASBVs!$A$2:$AP$1041,34,FALSE)</f>
        <v>44</v>
      </c>
      <c r="C9812" s="33">
        <f>VLOOKUP($J9805,ASBVs!$A$2:$AP$1041,36,FALSE)</f>
        <v>52</v>
      </c>
      <c r="D9812" s="33">
        <f>VLOOKUP($J9805,ASBVs!$A$2:$AP$1041,38,FALSE)</f>
        <v>38</v>
      </c>
      <c r="E9812" s="33">
        <f>VLOOKUP($J9805,ASBVs!$A$2:$AP$1041,30,FALSE)</f>
        <v>62</v>
      </c>
      <c r="F9812" s="33">
        <f>VLOOKUP($J9805,ASBVs!$A$2:$AP$1041,24,FALSE)</f>
        <v>49</v>
      </c>
      <c r="G9812" s="33">
        <f>VLOOKUP($J9805,ASBVs!$A$2:$AP$1041,26,FALSE)</f>
        <v>49</v>
      </c>
      <c r="H9812" s="33">
        <f>VLOOKUP($J9805,ASBVs!$A$2:$AP$1041,28,FALSE)</f>
        <v>55</v>
      </c>
      <c r="I9812" s="99">
        <f>VLOOKUP($J9805,ASBVs!$A$2:$AQ$1041,43,FALSE)</f>
        <v>10.34</v>
      </c>
      <c r="J9812" s="79"/>
    </row>
    <row r="9813" spans="2:10" ht="12.6" customHeight="1" x14ac:dyDescent="0.3">
      <c r="B9813" s="87" t="s">
        <v>2695</v>
      </c>
      <c r="C9813" s="88"/>
      <c r="D9813" s="89" t="s">
        <v>2699</v>
      </c>
      <c r="E9813" s="90"/>
      <c r="F9813" s="91" t="str">
        <f>VLOOKUP($J9805,ASBVs!$A$2:$F$1041,6,FALSE)</f>
        <v xml:space="preserve"> </v>
      </c>
      <c r="G9813" s="34" t="s">
        <v>2669</v>
      </c>
      <c r="H9813" s="35" t="str">
        <f>VLOOKUP($J9805,ASBVs!$A$2:$AU$1041,46,FALSE)</f>
        <v>3</v>
      </c>
      <c r="I9813" s="34" t="s">
        <v>2670</v>
      </c>
      <c r="J9813" s="35" t="str">
        <f>VLOOKUP($J9805,ASBVs!$A$2:$AU$1041,47,FALSE)</f>
        <v>2</v>
      </c>
    </row>
    <row r="9814" spans="2:10" ht="12.6" customHeight="1" x14ac:dyDescent="0.3">
      <c r="B9814" s="93">
        <f>VLOOKUP($J9805,ASBVs!$A$2:$AS$1041,45,FALSE)</f>
        <v>124.59</v>
      </c>
      <c r="C9814" s="94"/>
      <c r="D9814" s="93">
        <f>VLOOKUP($J9805,ASBVs!$A$2:$AS$1041,44,FALSE)</f>
        <v>156.74</v>
      </c>
      <c r="E9814" s="94"/>
      <c r="F9814" s="92"/>
      <c r="G9814" s="34" t="s">
        <v>2671</v>
      </c>
      <c r="H9814" s="35" t="str">
        <f>VLOOKUP($J9805,ASBVs!$A$2:$AW$1041,48,FALSE)</f>
        <v>3</v>
      </c>
      <c r="I9814" s="34" t="s">
        <v>2672</v>
      </c>
      <c r="J9814" s="35">
        <f>VLOOKUP($J9805,ASBVs!$A$2:$AW$1041,49,FALSE)</f>
        <v>4</v>
      </c>
    </row>
    <row r="9815" spans="2:10" ht="12.6" customHeight="1" x14ac:dyDescent="0.3">
      <c r="B9815" s="36" t="s">
        <v>2696</v>
      </c>
      <c r="C9815" s="95" t="str">
        <f>VLOOKUP($J9805,ASBVs!$A$2:$E$1041,5,FALSE)</f>
        <v xml:space="preserve">Pen of 4 - Growth </v>
      </c>
      <c r="D9815" s="96"/>
      <c r="E9815" s="97" t="s">
        <v>2697</v>
      </c>
      <c r="F9815" s="98"/>
      <c r="G9815" s="74"/>
      <c r="H9815" s="75"/>
      <c r="I9815" s="37" t="s">
        <v>2698</v>
      </c>
      <c r="J9815" s="38"/>
    </row>
    <row r="9817" spans="2:10" ht="12.6" customHeight="1" x14ac:dyDescent="0.3">
      <c r="B9817" s="76" t="s">
        <v>2692</v>
      </c>
      <c r="C9817" s="77"/>
      <c r="D9817" s="20" t="str">
        <f>VLOOKUP($J9817,ASBVs!$A$2:$B$1041,2,FALSE)</f>
        <v>224148</v>
      </c>
      <c r="E9817" s="21"/>
      <c r="F9817" s="22" t="str">
        <f>VLOOKUP($J9817,ASBVs!$A$2:$J$1041,10,FALSE)</f>
        <v>Twin</v>
      </c>
      <c r="G9817" s="78" t="str">
        <f>VLOOKUP($J9817,ASBVs!$A$2:$AX$1041,50,FALSE)</f>
        <v xml:space="preserve"> </v>
      </c>
      <c r="H9817" s="79"/>
      <c r="I9817" s="23" t="s">
        <v>2693</v>
      </c>
      <c r="J9817" s="24" t="s">
        <v>2393</v>
      </c>
    </row>
    <row r="9818" spans="2:10" ht="12.6" customHeight="1" x14ac:dyDescent="0.3">
      <c r="B9818" s="25" t="s">
        <v>2694</v>
      </c>
      <c r="C9818" s="80" t="str">
        <f>VLOOKUP($J9817,ASBVs!$A$2:$H$1041,8,FALSE)</f>
        <v>196104</v>
      </c>
      <c r="D9818" s="80"/>
      <c r="E9818" s="81"/>
      <c r="F9818" s="26" t="s">
        <v>2639</v>
      </c>
      <c r="G9818" s="82">
        <f>VLOOKUP($J9817,ASBVs!$A$2:$I$1041,9,FALSE)</f>
        <v>44708</v>
      </c>
      <c r="H9818" s="83"/>
      <c r="I9818" s="83"/>
      <c r="J9818" s="84"/>
    </row>
    <row r="9819" spans="2:10" ht="12.6" customHeight="1" x14ac:dyDescent="0.3">
      <c r="B9819" s="27" t="s">
        <v>0</v>
      </c>
      <c r="C9819" s="28" t="s">
        <v>1</v>
      </c>
      <c r="D9819" s="28" t="s">
        <v>2</v>
      </c>
      <c r="E9819" s="28" t="s">
        <v>3</v>
      </c>
      <c r="F9819" s="27" t="s">
        <v>4</v>
      </c>
      <c r="G9819" s="28" t="s">
        <v>1093</v>
      </c>
      <c r="H9819" s="28" t="s">
        <v>1092</v>
      </c>
      <c r="I9819" s="28" t="s">
        <v>5</v>
      </c>
      <c r="J9819" s="28" t="s">
        <v>2652</v>
      </c>
    </row>
    <row r="9820" spans="2:10" ht="12.6" customHeight="1" x14ac:dyDescent="0.3">
      <c r="B9820" s="29">
        <f>VLOOKUP($J9817,ASBVs!$A$2:$AP$1041,11,FALSE)</f>
        <v>0.59</v>
      </c>
      <c r="C9820" s="29">
        <f>VLOOKUP($J9817,ASBVs!$A$2:$AP$1041,13,FALSE)</f>
        <v>9.5299999999999994</v>
      </c>
      <c r="D9820" s="29">
        <f>VLOOKUP($J9817,ASBVs!$A$2:$AP$1041,15,FALSE)</f>
        <v>15.56</v>
      </c>
      <c r="E9820" s="29">
        <f>VLOOKUP($J9817,ASBVs!$A$2:$AP$1041,17,FALSE)</f>
        <v>-0.2</v>
      </c>
      <c r="F9820" s="29">
        <f>VLOOKUP($J9817,ASBVs!$A$2:$AP$1041,19,FALSE)</f>
        <v>1.92</v>
      </c>
      <c r="G9820" s="39">
        <f>VLOOKUP($J9817,ASBVs!$A$2:$AP$1041,41,FALSE)</f>
        <v>0.37</v>
      </c>
      <c r="H9820" s="39">
        <f>VLOOKUP($J9817,ASBVs!$A$2:$AP$1041,39,FALSE)</f>
        <v>0.18</v>
      </c>
      <c r="I9820" s="29">
        <f>VLOOKUP($J9817,ASBVs!$A$2:$AP$1041,21,FALSE)</f>
        <v>-0.57999999999999996</v>
      </c>
      <c r="J9820" s="39">
        <f>VLOOKUP($J9817,ASBVs!$A$2:$AP$1041,31,FALSE)</f>
        <v>0.27</v>
      </c>
    </row>
    <row r="9821" spans="2:10" ht="12.6" customHeight="1" x14ac:dyDescent="0.3">
      <c r="B9821" s="29">
        <f>VLOOKUP($J9817,ASBVs!$A$2:$AP$1041,12,FALSE)</f>
        <v>67</v>
      </c>
      <c r="C9821" s="29">
        <f>VLOOKUP($J9817,ASBVs!$A$2:$AP$1041,14,FALSE)</f>
        <v>70</v>
      </c>
      <c r="D9821" s="29">
        <f>VLOOKUP($J9817,ASBVs!$A$2:$AP$1041,16,FALSE)</f>
        <v>62</v>
      </c>
      <c r="E9821" s="29">
        <f>VLOOKUP($J9817,ASBVs!$A$2:$AP$1041,18,FALSE)</f>
        <v>67</v>
      </c>
      <c r="F9821" s="29">
        <f>VLOOKUP($J9817,ASBVs!$A$2:$AP$1041,20,FALSE)</f>
        <v>67</v>
      </c>
      <c r="G9821" s="29">
        <f>VLOOKUP($J9817,ASBVs!$A$2:$AP$1041,42,FALSE)</f>
        <v>62</v>
      </c>
      <c r="H9821" s="29">
        <f>VLOOKUP($J9817,ASBVs!$A$2:$AP$1041,40,FALSE)</f>
        <v>53</v>
      </c>
      <c r="I9821" s="29">
        <f>VLOOKUP($J9817,ASBVs!$A$2:$AP$1041,22,FALSE)</f>
        <v>62</v>
      </c>
      <c r="J9821" s="29">
        <f>VLOOKUP($J9817,ASBVs!$A$2:$AP$1041,32,FALSE)</f>
        <v>60</v>
      </c>
    </row>
    <row r="9822" spans="2:10" ht="12.6" customHeight="1" x14ac:dyDescent="0.3">
      <c r="B9822" s="31" t="s">
        <v>1089</v>
      </c>
      <c r="C9822" s="27" t="s">
        <v>1090</v>
      </c>
      <c r="D9822" s="27" t="s">
        <v>1091</v>
      </c>
      <c r="E9822" s="27" t="s">
        <v>8</v>
      </c>
      <c r="F9822" s="27" t="s">
        <v>6</v>
      </c>
      <c r="G9822" s="27" t="s">
        <v>7</v>
      </c>
      <c r="H9822" s="27" t="s">
        <v>2638</v>
      </c>
      <c r="I9822" s="85" t="s">
        <v>2700</v>
      </c>
      <c r="J9822" s="86"/>
    </row>
    <row r="9823" spans="2:10" ht="12.6" customHeight="1" x14ac:dyDescent="0.3">
      <c r="B9823" s="30">
        <f>VLOOKUP($J9817,ASBVs!$A$2:$AP$1041,33,FALSE)</f>
        <v>0.02</v>
      </c>
      <c r="C9823" s="30">
        <f>VLOOKUP($J9817,ASBVs!$A$2:$AP$1041,35,FALSE)</f>
        <v>0.17</v>
      </c>
      <c r="D9823" s="30">
        <f>VLOOKUP($J9817,ASBVs!$A$2:$AP$1041,37,FALSE)</f>
        <v>0.02</v>
      </c>
      <c r="E9823" s="32">
        <f>VLOOKUP($J9817,ASBVs!$A$2:$AP$1041,29,FALSE)</f>
        <v>5.12</v>
      </c>
      <c r="F9823" s="32">
        <f>VLOOKUP($J9817,ASBVs!$A$2:$AP$1041,23,FALSE)</f>
        <v>-0.25</v>
      </c>
      <c r="G9823" s="32">
        <f>VLOOKUP($J9817,ASBVs!$A$2:$AP$1041,25,FALSE)</f>
        <v>5.54</v>
      </c>
      <c r="H9823" s="32">
        <f>VLOOKUP($J9817,ASBVs!$A$2:$AP$1041,27,FALSE)</f>
        <v>2.0299999999999998</v>
      </c>
      <c r="I9823" s="86"/>
      <c r="J9823" s="86"/>
    </row>
    <row r="9824" spans="2:10" ht="12.6" customHeight="1" x14ac:dyDescent="0.3">
      <c r="B9824" s="33">
        <f>VLOOKUP($J9817,ASBVs!$A$2:$AP$1041,34,FALSE)</f>
        <v>47</v>
      </c>
      <c r="C9824" s="33">
        <f>VLOOKUP($J9817,ASBVs!$A$2:$AP$1041,36,FALSE)</f>
        <v>56</v>
      </c>
      <c r="D9824" s="33">
        <f>VLOOKUP($J9817,ASBVs!$A$2:$AP$1041,38,FALSE)</f>
        <v>41</v>
      </c>
      <c r="E9824" s="33">
        <f>VLOOKUP($J9817,ASBVs!$A$2:$AP$1041,30,FALSE)</f>
        <v>62</v>
      </c>
      <c r="F9824" s="33">
        <f>VLOOKUP($J9817,ASBVs!$A$2:$AP$1041,24,FALSE)</f>
        <v>54</v>
      </c>
      <c r="G9824" s="33">
        <f>VLOOKUP($J9817,ASBVs!$A$2:$AP$1041,26,FALSE)</f>
        <v>53</v>
      </c>
      <c r="H9824" s="33">
        <f>VLOOKUP($J9817,ASBVs!$A$2:$AP$1041,28,FALSE)</f>
        <v>56</v>
      </c>
      <c r="I9824" s="99">
        <f>VLOOKUP($J9817,ASBVs!$A$2:$AQ$1041,43,FALSE)</f>
        <v>8.9499999999999993</v>
      </c>
      <c r="J9824" s="79"/>
    </row>
    <row r="9825" spans="2:10" ht="12.6" customHeight="1" x14ac:dyDescent="0.3">
      <c r="B9825" s="87" t="s">
        <v>2695</v>
      </c>
      <c r="C9825" s="88"/>
      <c r="D9825" s="89" t="s">
        <v>2699</v>
      </c>
      <c r="E9825" s="90"/>
      <c r="F9825" s="91" t="str">
        <f>VLOOKUP($J9817,ASBVs!$A$2:$F$1041,6,FALSE)</f>
        <v xml:space="preserve"> </v>
      </c>
      <c r="G9825" s="34" t="s">
        <v>2669</v>
      </c>
      <c r="H9825" s="35" t="str">
        <f>VLOOKUP($J9817,ASBVs!$A$2:$AU$1041,46,FALSE)</f>
        <v>2</v>
      </c>
      <c r="I9825" s="34" t="s">
        <v>2670</v>
      </c>
      <c r="J9825" s="35" t="str">
        <f>VLOOKUP($J9817,ASBVs!$A$2:$AU$1041,47,FALSE)</f>
        <v>1</v>
      </c>
    </row>
    <row r="9826" spans="2:10" ht="12.6" customHeight="1" x14ac:dyDescent="0.3">
      <c r="B9826" s="93">
        <f>VLOOKUP($J9817,ASBVs!$A$2:$AS$1041,45,FALSE)</f>
        <v>121.09</v>
      </c>
      <c r="C9826" s="94"/>
      <c r="D9826" s="93">
        <f>VLOOKUP($J9817,ASBVs!$A$2:$AS$1041,44,FALSE)</f>
        <v>157.38</v>
      </c>
      <c r="E9826" s="94"/>
      <c r="F9826" s="92"/>
      <c r="G9826" s="34" t="s">
        <v>2671</v>
      </c>
      <c r="H9826" s="35" t="str">
        <f>VLOOKUP($J9817,ASBVs!$A$2:$AW$1041,48,FALSE)</f>
        <v>3</v>
      </c>
      <c r="I9826" s="34" t="s">
        <v>2672</v>
      </c>
      <c r="J9826" s="35">
        <f>VLOOKUP($J9817,ASBVs!$A$2:$AW$1041,49,FALSE)</f>
        <v>4</v>
      </c>
    </row>
    <row r="9827" spans="2:10" ht="12.6" customHeight="1" x14ac:dyDescent="0.3">
      <c r="B9827" s="36" t="s">
        <v>2696</v>
      </c>
      <c r="C9827" s="95" t="str">
        <f>VLOOKUP($J9817,ASBVs!$A$2:$E$1041,5,FALSE)</f>
        <v xml:space="preserve">Pen of 4 - Growth </v>
      </c>
      <c r="D9827" s="96"/>
      <c r="E9827" s="97" t="s">
        <v>2697</v>
      </c>
      <c r="F9827" s="98"/>
      <c r="G9827" s="74"/>
      <c r="H9827" s="75"/>
      <c r="I9827" s="37" t="s">
        <v>2698</v>
      </c>
      <c r="J9827" s="38"/>
    </row>
    <row r="9829" spans="2:10" ht="12.6" customHeight="1" x14ac:dyDescent="0.3">
      <c r="B9829" s="76" t="s">
        <v>2692</v>
      </c>
      <c r="C9829" s="77"/>
      <c r="D9829" s="20" t="str">
        <f>VLOOKUP($J9829,ASBVs!$A$2:$B$1041,2,FALSE)</f>
        <v>225094</v>
      </c>
      <c r="E9829" s="21"/>
      <c r="F9829" s="22" t="str">
        <f>VLOOKUP($J9829,ASBVs!$A$2:$J$1041,10,FALSE)</f>
        <v>Twin</v>
      </c>
      <c r="G9829" s="78" t="str">
        <f>VLOOKUP($J9829,ASBVs!$A$2:$AX$1041,50,FALSE)</f>
        <v xml:space="preserve"> </v>
      </c>
      <c r="H9829" s="79"/>
      <c r="I9829" s="23" t="s">
        <v>2693</v>
      </c>
      <c r="J9829" s="24" t="s">
        <v>2394</v>
      </c>
    </row>
    <row r="9830" spans="2:10" ht="12.6" customHeight="1" x14ac:dyDescent="0.3">
      <c r="B9830" s="25" t="s">
        <v>2694</v>
      </c>
      <c r="C9830" s="80" t="str">
        <f>VLOOKUP($J9829,ASBVs!$A$2:$H$1041,8,FALSE)</f>
        <v>206625</v>
      </c>
      <c r="D9830" s="80"/>
      <c r="E9830" s="81"/>
      <c r="F9830" s="26" t="s">
        <v>2639</v>
      </c>
      <c r="G9830" s="82">
        <f>VLOOKUP($J9829,ASBVs!$A$2:$I$1041,9,FALSE)</f>
        <v>44727</v>
      </c>
      <c r="H9830" s="83"/>
      <c r="I9830" s="83"/>
      <c r="J9830" s="84"/>
    </row>
    <row r="9831" spans="2:10" ht="12.6" customHeight="1" x14ac:dyDescent="0.3">
      <c r="B9831" s="27" t="s">
        <v>0</v>
      </c>
      <c r="C9831" s="28" t="s">
        <v>1</v>
      </c>
      <c r="D9831" s="28" t="s">
        <v>2</v>
      </c>
      <c r="E9831" s="28" t="s">
        <v>3</v>
      </c>
      <c r="F9831" s="27" t="s">
        <v>4</v>
      </c>
      <c r="G9831" s="28" t="s">
        <v>1093</v>
      </c>
      <c r="H9831" s="28" t="s">
        <v>1092</v>
      </c>
      <c r="I9831" s="28" t="s">
        <v>5</v>
      </c>
      <c r="J9831" s="28" t="s">
        <v>2652</v>
      </c>
    </row>
    <row r="9832" spans="2:10" ht="12.6" customHeight="1" x14ac:dyDescent="0.3">
      <c r="B9832" s="29">
        <f>VLOOKUP($J9829,ASBVs!$A$2:$AP$1041,11,FALSE)</f>
        <v>0.42</v>
      </c>
      <c r="C9832" s="29">
        <f>VLOOKUP($J9829,ASBVs!$A$2:$AP$1041,13,FALSE)</f>
        <v>10.47</v>
      </c>
      <c r="D9832" s="29">
        <f>VLOOKUP($J9829,ASBVs!$A$2:$AP$1041,15,FALSE)</f>
        <v>17.510000000000002</v>
      </c>
      <c r="E9832" s="29">
        <f>VLOOKUP($J9829,ASBVs!$A$2:$AP$1041,17,FALSE)</f>
        <v>-0.3</v>
      </c>
      <c r="F9832" s="29">
        <f>VLOOKUP($J9829,ASBVs!$A$2:$AP$1041,19,FALSE)</f>
        <v>1.91</v>
      </c>
      <c r="G9832" s="39">
        <f>VLOOKUP($J9829,ASBVs!$A$2:$AP$1041,41,FALSE)</f>
        <v>0.4</v>
      </c>
      <c r="H9832" s="39">
        <f>VLOOKUP($J9829,ASBVs!$A$2:$AP$1041,39,FALSE)</f>
        <v>0.16</v>
      </c>
      <c r="I9832" s="29">
        <f>VLOOKUP($J9829,ASBVs!$A$2:$AP$1041,21,FALSE)</f>
        <v>0.63</v>
      </c>
      <c r="J9832" s="39">
        <f>VLOOKUP($J9829,ASBVs!$A$2:$AP$1041,31,FALSE)</f>
        <v>0.28000000000000003</v>
      </c>
    </row>
    <row r="9833" spans="2:10" ht="12.6" customHeight="1" x14ac:dyDescent="0.3">
      <c r="B9833" s="29">
        <f>VLOOKUP($J9829,ASBVs!$A$2:$AP$1041,12,FALSE)</f>
        <v>65</v>
      </c>
      <c r="C9833" s="29">
        <f>VLOOKUP($J9829,ASBVs!$A$2:$AP$1041,14,FALSE)</f>
        <v>69</v>
      </c>
      <c r="D9833" s="29">
        <f>VLOOKUP($J9829,ASBVs!$A$2:$AP$1041,16,FALSE)</f>
        <v>57</v>
      </c>
      <c r="E9833" s="29">
        <f>VLOOKUP($J9829,ASBVs!$A$2:$AP$1041,18,FALSE)</f>
        <v>66</v>
      </c>
      <c r="F9833" s="29">
        <f>VLOOKUP($J9829,ASBVs!$A$2:$AP$1041,20,FALSE)</f>
        <v>66</v>
      </c>
      <c r="G9833" s="29">
        <f>VLOOKUP($J9829,ASBVs!$A$2:$AP$1041,42,FALSE)</f>
        <v>55</v>
      </c>
      <c r="H9833" s="29">
        <f>VLOOKUP($J9829,ASBVs!$A$2:$AP$1041,40,FALSE)</f>
        <v>47</v>
      </c>
      <c r="I9833" s="29">
        <f>VLOOKUP($J9829,ASBVs!$A$2:$AP$1041,22,FALSE)</f>
        <v>54</v>
      </c>
      <c r="J9833" s="29">
        <f>VLOOKUP($J9829,ASBVs!$A$2:$AP$1041,32,FALSE)</f>
        <v>54</v>
      </c>
    </row>
    <row r="9834" spans="2:10" ht="12.6" customHeight="1" x14ac:dyDescent="0.3">
      <c r="B9834" s="31" t="s">
        <v>1089</v>
      </c>
      <c r="C9834" s="27" t="s">
        <v>1090</v>
      </c>
      <c r="D9834" s="27" t="s">
        <v>1091</v>
      </c>
      <c r="E9834" s="27" t="s">
        <v>8</v>
      </c>
      <c r="F9834" s="27" t="s">
        <v>6</v>
      </c>
      <c r="G9834" s="27" t="s">
        <v>7</v>
      </c>
      <c r="H9834" s="27" t="s">
        <v>2638</v>
      </c>
      <c r="I9834" s="85" t="s">
        <v>2700</v>
      </c>
      <c r="J9834" s="86"/>
    </row>
    <row r="9835" spans="2:10" ht="12.6" customHeight="1" x14ac:dyDescent="0.3">
      <c r="B9835" s="30">
        <f>VLOOKUP($J9829,ASBVs!$A$2:$AP$1041,33,FALSE)</f>
        <v>0.04</v>
      </c>
      <c r="C9835" s="30">
        <f>VLOOKUP($J9829,ASBVs!$A$2:$AP$1041,35,FALSE)</f>
        <v>0.09</v>
      </c>
      <c r="D9835" s="30">
        <f>VLOOKUP($J9829,ASBVs!$A$2:$AP$1041,37,FALSE)</f>
        <v>0.03</v>
      </c>
      <c r="E9835" s="32">
        <f>VLOOKUP($J9829,ASBVs!$A$2:$AP$1041,29,FALSE)</f>
        <v>5.81</v>
      </c>
      <c r="F9835" s="32">
        <f>VLOOKUP($J9829,ASBVs!$A$2:$AP$1041,23,FALSE)</f>
        <v>-0.57999999999999996</v>
      </c>
      <c r="G9835" s="32">
        <f>VLOOKUP($J9829,ASBVs!$A$2:$AP$1041,25,FALSE)</f>
        <v>5.64</v>
      </c>
      <c r="H9835" s="32">
        <f>VLOOKUP($J9829,ASBVs!$A$2:$AP$1041,27,FALSE)</f>
        <v>2.1800000000000002</v>
      </c>
      <c r="I9835" s="86"/>
      <c r="J9835" s="86"/>
    </row>
    <row r="9836" spans="2:10" ht="12.6" customHeight="1" x14ac:dyDescent="0.3">
      <c r="B9836" s="33">
        <f>VLOOKUP($J9829,ASBVs!$A$2:$AP$1041,34,FALSE)</f>
        <v>41</v>
      </c>
      <c r="C9836" s="33">
        <f>VLOOKUP($J9829,ASBVs!$A$2:$AP$1041,36,FALSE)</f>
        <v>50</v>
      </c>
      <c r="D9836" s="33">
        <f>VLOOKUP($J9829,ASBVs!$A$2:$AP$1041,38,FALSE)</f>
        <v>35</v>
      </c>
      <c r="E9836" s="33">
        <f>VLOOKUP($J9829,ASBVs!$A$2:$AP$1041,30,FALSE)</f>
        <v>60</v>
      </c>
      <c r="F9836" s="33">
        <f>VLOOKUP($J9829,ASBVs!$A$2:$AP$1041,24,FALSE)</f>
        <v>48</v>
      </c>
      <c r="G9836" s="33">
        <f>VLOOKUP($J9829,ASBVs!$A$2:$AP$1041,26,FALSE)</f>
        <v>48</v>
      </c>
      <c r="H9836" s="33">
        <f>VLOOKUP($J9829,ASBVs!$A$2:$AP$1041,28,FALSE)</f>
        <v>51</v>
      </c>
      <c r="I9836" s="99">
        <f>VLOOKUP($J9829,ASBVs!$A$2:$AQ$1041,43,FALSE)</f>
        <v>11.100000000000001</v>
      </c>
      <c r="J9836" s="79"/>
    </row>
    <row r="9837" spans="2:10" ht="12.6" customHeight="1" x14ac:dyDescent="0.3">
      <c r="B9837" s="87" t="s">
        <v>2695</v>
      </c>
      <c r="C9837" s="88"/>
      <c r="D9837" s="89" t="s">
        <v>2699</v>
      </c>
      <c r="E9837" s="90"/>
      <c r="F9837" s="91" t="str">
        <f>VLOOKUP($J9829,ASBVs!$A$2:$F$1041,6,FALSE)</f>
        <v xml:space="preserve"> </v>
      </c>
      <c r="G9837" s="34" t="s">
        <v>2669</v>
      </c>
      <c r="H9837" s="35" t="str">
        <f>VLOOKUP($J9829,ASBVs!$A$2:$AU$1041,46,FALSE)</f>
        <v>2</v>
      </c>
      <c r="I9837" s="34" t="s">
        <v>2670</v>
      </c>
      <c r="J9837" s="35" t="str">
        <f>VLOOKUP($J9829,ASBVs!$A$2:$AU$1041,47,FALSE)</f>
        <v>3</v>
      </c>
    </row>
    <row r="9838" spans="2:10" ht="12.6" customHeight="1" x14ac:dyDescent="0.3">
      <c r="B9838" s="93">
        <f>VLOOKUP($J9829,ASBVs!$A$2:$AS$1041,45,FALSE)</f>
        <v>121.08</v>
      </c>
      <c r="C9838" s="94"/>
      <c r="D9838" s="93">
        <f>VLOOKUP($J9829,ASBVs!$A$2:$AS$1041,44,FALSE)</f>
        <v>161.18</v>
      </c>
      <c r="E9838" s="94"/>
      <c r="F9838" s="92"/>
      <c r="G9838" s="34" t="s">
        <v>2671</v>
      </c>
      <c r="H9838" s="35" t="str">
        <f>VLOOKUP($J9829,ASBVs!$A$2:$AW$1041,48,FALSE)</f>
        <v>2</v>
      </c>
      <c r="I9838" s="34" t="s">
        <v>2672</v>
      </c>
      <c r="J9838" s="35">
        <f>VLOOKUP($J9829,ASBVs!$A$2:$AW$1041,49,FALSE)</f>
        <v>4</v>
      </c>
    </row>
    <row r="9839" spans="2:10" ht="12.6" customHeight="1" x14ac:dyDescent="0.3">
      <c r="B9839" s="36" t="s">
        <v>2696</v>
      </c>
      <c r="C9839" s="95" t="str">
        <f>VLOOKUP($J9829,ASBVs!$A$2:$E$1041,5,FALSE)</f>
        <v xml:space="preserve">Pen of 4 - Growth </v>
      </c>
      <c r="D9839" s="96"/>
      <c r="E9839" s="97" t="s">
        <v>2697</v>
      </c>
      <c r="F9839" s="98"/>
      <c r="G9839" s="74"/>
      <c r="H9839" s="75"/>
      <c r="I9839" s="37" t="s">
        <v>2698</v>
      </c>
      <c r="J9839" s="38"/>
    </row>
    <row r="9841" spans="2:10" ht="12.6" customHeight="1" x14ac:dyDescent="0.3">
      <c r="B9841" s="76" t="s">
        <v>2692</v>
      </c>
      <c r="C9841" s="77"/>
      <c r="D9841" s="20" t="str">
        <f>VLOOKUP($J9841,ASBVs!$A$2:$B$1041,2,FALSE)</f>
        <v>223738</v>
      </c>
      <c r="E9841" s="21"/>
      <c r="F9841" s="22" t="str">
        <f>VLOOKUP($J9841,ASBVs!$A$2:$J$1041,10,FALSE)</f>
        <v>Twin</v>
      </c>
      <c r="G9841" s="78" t="str">
        <f>VLOOKUP($J9841,ASBVs!$A$2:$AX$1041,50,FALSE)</f>
        <v xml:space="preserve"> </v>
      </c>
      <c r="H9841" s="79"/>
      <c r="I9841" s="23" t="s">
        <v>2693</v>
      </c>
      <c r="J9841" s="24" t="s">
        <v>2395</v>
      </c>
    </row>
    <row r="9842" spans="2:10" ht="12.6" customHeight="1" x14ac:dyDescent="0.3">
      <c r="B9842" s="25" t="s">
        <v>2694</v>
      </c>
      <c r="C9842" s="80" t="str">
        <f>VLOOKUP($J9841,ASBVs!$A$2:$H$1041,8,FALSE)</f>
        <v>206691</v>
      </c>
      <c r="D9842" s="80"/>
      <c r="E9842" s="81"/>
      <c r="F9842" s="26" t="s">
        <v>2639</v>
      </c>
      <c r="G9842" s="82">
        <f>VLOOKUP($J9841,ASBVs!$A$2:$I$1041,9,FALSE)</f>
        <v>44701</v>
      </c>
      <c r="H9842" s="83"/>
      <c r="I9842" s="83"/>
      <c r="J9842" s="84"/>
    </row>
    <row r="9843" spans="2:10" ht="12.6" customHeight="1" x14ac:dyDescent="0.3">
      <c r="B9843" s="27" t="s">
        <v>0</v>
      </c>
      <c r="C9843" s="28" t="s">
        <v>1</v>
      </c>
      <c r="D9843" s="28" t="s">
        <v>2</v>
      </c>
      <c r="E9843" s="28" t="s">
        <v>3</v>
      </c>
      <c r="F9843" s="27" t="s">
        <v>4</v>
      </c>
      <c r="G9843" s="28" t="s">
        <v>1093</v>
      </c>
      <c r="H9843" s="28" t="s">
        <v>1092</v>
      </c>
      <c r="I9843" s="28" t="s">
        <v>5</v>
      </c>
      <c r="J9843" s="28" t="s">
        <v>2652</v>
      </c>
    </row>
    <row r="9844" spans="2:10" ht="12.6" customHeight="1" x14ac:dyDescent="0.3">
      <c r="B9844" s="29">
        <f>VLOOKUP($J9841,ASBVs!$A$2:$AP$1041,11,FALSE)</f>
        <v>0.41</v>
      </c>
      <c r="C9844" s="29">
        <f>VLOOKUP($J9841,ASBVs!$A$2:$AP$1041,13,FALSE)</f>
        <v>9.73</v>
      </c>
      <c r="D9844" s="29">
        <f>VLOOKUP($J9841,ASBVs!$A$2:$AP$1041,15,FALSE)</f>
        <v>14.48</v>
      </c>
      <c r="E9844" s="29">
        <f>VLOOKUP($J9841,ASBVs!$A$2:$AP$1041,17,FALSE)</f>
        <v>0.04</v>
      </c>
      <c r="F9844" s="29">
        <f>VLOOKUP($J9841,ASBVs!$A$2:$AP$1041,19,FALSE)</f>
        <v>2.06</v>
      </c>
      <c r="G9844" s="39">
        <f>VLOOKUP($J9841,ASBVs!$A$2:$AP$1041,41,FALSE)</f>
        <v>0.34</v>
      </c>
      <c r="H9844" s="39">
        <f>VLOOKUP($J9841,ASBVs!$A$2:$AP$1041,39,FALSE)</f>
        <v>0.24</v>
      </c>
      <c r="I9844" s="29">
        <f>VLOOKUP($J9841,ASBVs!$A$2:$AP$1041,21,FALSE)</f>
        <v>0.59</v>
      </c>
      <c r="J9844" s="39">
        <f>VLOOKUP($J9841,ASBVs!$A$2:$AP$1041,31,FALSE)</f>
        <v>0.24</v>
      </c>
    </row>
    <row r="9845" spans="2:10" ht="12.6" customHeight="1" x14ac:dyDescent="0.3">
      <c r="B9845" s="29">
        <f>VLOOKUP($J9841,ASBVs!$A$2:$AP$1041,12,FALSE)</f>
        <v>67</v>
      </c>
      <c r="C9845" s="29">
        <f>VLOOKUP($J9841,ASBVs!$A$2:$AP$1041,14,FALSE)</f>
        <v>70</v>
      </c>
      <c r="D9845" s="29">
        <f>VLOOKUP($J9841,ASBVs!$A$2:$AP$1041,16,FALSE)</f>
        <v>63</v>
      </c>
      <c r="E9845" s="29">
        <f>VLOOKUP($J9841,ASBVs!$A$2:$AP$1041,18,FALSE)</f>
        <v>66</v>
      </c>
      <c r="F9845" s="29">
        <f>VLOOKUP($J9841,ASBVs!$A$2:$AP$1041,20,FALSE)</f>
        <v>66</v>
      </c>
      <c r="G9845" s="29">
        <f>VLOOKUP($J9841,ASBVs!$A$2:$AP$1041,42,FALSE)</f>
        <v>58</v>
      </c>
      <c r="H9845" s="29">
        <f>VLOOKUP($J9841,ASBVs!$A$2:$AP$1041,40,FALSE)</f>
        <v>49</v>
      </c>
      <c r="I9845" s="29">
        <f>VLOOKUP($J9841,ASBVs!$A$2:$AP$1041,22,FALSE)</f>
        <v>59</v>
      </c>
      <c r="J9845" s="29">
        <f>VLOOKUP($J9841,ASBVs!$A$2:$AP$1041,32,FALSE)</f>
        <v>56</v>
      </c>
    </row>
    <row r="9846" spans="2:10" ht="12.6" customHeight="1" x14ac:dyDescent="0.3">
      <c r="B9846" s="31" t="s">
        <v>1089</v>
      </c>
      <c r="C9846" s="27" t="s">
        <v>1090</v>
      </c>
      <c r="D9846" s="27" t="s">
        <v>1091</v>
      </c>
      <c r="E9846" s="27" t="s">
        <v>8</v>
      </c>
      <c r="F9846" s="27" t="s">
        <v>6</v>
      </c>
      <c r="G9846" s="27" t="s">
        <v>7</v>
      </c>
      <c r="H9846" s="27" t="s">
        <v>2638</v>
      </c>
      <c r="I9846" s="85" t="s">
        <v>2700</v>
      </c>
      <c r="J9846" s="86"/>
    </row>
    <row r="9847" spans="2:10" ht="12.6" customHeight="1" x14ac:dyDescent="0.3">
      <c r="B9847" s="30">
        <f>VLOOKUP($J9841,ASBVs!$A$2:$AP$1041,33,FALSE)</f>
        <v>0.04</v>
      </c>
      <c r="C9847" s="30">
        <f>VLOOKUP($J9841,ASBVs!$A$2:$AP$1041,35,FALSE)</f>
        <v>0.21</v>
      </c>
      <c r="D9847" s="30">
        <f>VLOOKUP($J9841,ASBVs!$A$2:$AP$1041,37,FALSE)</f>
        <v>0.02</v>
      </c>
      <c r="E9847" s="32">
        <f>VLOOKUP($J9841,ASBVs!$A$2:$AP$1041,29,FALSE)</f>
        <v>5.33</v>
      </c>
      <c r="F9847" s="32">
        <f>VLOOKUP($J9841,ASBVs!$A$2:$AP$1041,23,FALSE)</f>
        <v>-0.56000000000000005</v>
      </c>
      <c r="G9847" s="32">
        <f>VLOOKUP($J9841,ASBVs!$A$2:$AP$1041,25,FALSE)</f>
        <v>7.02</v>
      </c>
      <c r="H9847" s="32">
        <f>VLOOKUP($J9841,ASBVs!$A$2:$AP$1041,27,FALSE)</f>
        <v>2.2200000000000002</v>
      </c>
      <c r="I9847" s="86"/>
      <c r="J9847" s="86"/>
    </row>
    <row r="9848" spans="2:10" ht="12.6" customHeight="1" x14ac:dyDescent="0.3">
      <c r="B9848" s="33">
        <f>VLOOKUP($J9841,ASBVs!$A$2:$AP$1041,34,FALSE)</f>
        <v>43</v>
      </c>
      <c r="C9848" s="33">
        <f>VLOOKUP($J9841,ASBVs!$A$2:$AP$1041,36,FALSE)</f>
        <v>52</v>
      </c>
      <c r="D9848" s="33">
        <f>VLOOKUP($J9841,ASBVs!$A$2:$AP$1041,38,FALSE)</f>
        <v>37</v>
      </c>
      <c r="E9848" s="33">
        <f>VLOOKUP($J9841,ASBVs!$A$2:$AP$1041,30,FALSE)</f>
        <v>60</v>
      </c>
      <c r="F9848" s="33">
        <f>VLOOKUP($J9841,ASBVs!$A$2:$AP$1041,24,FALSE)</f>
        <v>48</v>
      </c>
      <c r="G9848" s="33">
        <f>VLOOKUP($J9841,ASBVs!$A$2:$AP$1041,26,FALSE)</f>
        <v>48</v>
      </c>
      <c r="H9848" s="33">
        <f>VLOOKUP($J9841,ASBVs!$A$2:$AP$1041,28,FALSE)</f>
        <v>53</v>
      </c>
      <c r="I9848" s="99">
        <f>VLOOKUP($J9841,ASBVs!$A$2:$AQ$1041,43,FALSE)</f>
        <v>10.32</v>
      </c>
      <c r="J9848" s="79"/>
    </row>
    <row r="9849" spans="2:10" ht="12.6" customHeight="1" x14ac:dyDescent="0.3">
      <c r="B9849" s="87" t="s">
        <v>2695</v>
      </c>
      <c r="C9849" s="88"/>
      <c r="D9849" s="89" t="s">
        <v>2699</v>
      </c>
      <c r="E9849" s="90"/>
      <c r="F9849" s="91" t="str">
        <f>VLOOKUP($J9841,ASBVs!$A$2:$F$1041,6,FALSE)</f>
        <v xml:space="preserve"> </v>
      </c>
      <c r="G9849" s="34" t="s">
        <v>2669</v>
      </c>
      <c r="H9849" s="35" t="str">
        <f>VLOOKUP($J9841,ASBVs!$A$2:$AU$1041,46,FALSE)</f>
        <v>2</v>
      </c>
      <c r="I9849" s="34" t="s">
        <v>2670</v>
      </c>
      <c r="J9849" s="35" t="str">
        <f>VLOOKUP($J9841,ASBVs!$A$2:$AU$1041,47,FALSE)</f>
        <v>2</v>
      </c>
    </row>
    <row r="9850" spans="2:10" ht="12.6" customHeight="1" x14ac:dyDescent="0.3">
      <c r="B9850" s="93">
        <f>VLOOKUP($J9841,ASBVs!$A$2:$AS$1041,45,FALSE)</f>
        <v>124.33</v>
      </c>
      <c r="C9850" s="94"/>
      <c r="D9850" s="93">
        <f>VLOOKUP($J9841,ASBVs!$A$2:$AS$1041,44,FALSE)</f>
        <v>164.47</v>
      </c>
      <c r="E9850" s="94"/>
      <c r="F9850" s="92"/>
      <c r="G9850" s="34" t="s">
        <v>2671</v>
      </c>
      <c r="H9850" s="35" t="str">
        <f>VLOOKUP($J9841,ASBVs!$A$2:$AW$1041,48,FALSE)</f>
        <v>2</v>
      </c>
      <c r="I9850" s="34" t="s">
        <v>2672</v>
      </c>
      <c r="J9850" s="35">
        <f>VLOOKUP($J9841,ASBVs!$A$2:$AW$1041,49,FALSE)</f>
        <v>3</v>
      </c>
    </row>
    <row r="9851" spans="2:10" ht="12.6" customHeight="1" x14ac:dyDescent="0.3">
      <c r="B9851" s="36" t="s">
        <v>2696</v>
      </c>
      <c r="C9851" s="95" t="str">
        <f>VLOOKUP($J9841,ASBVs!$A$2:$E$1041,5,FALSE)</f>
        <v xml:space="preserve">Pen of 4 - Growth </v>
      </c>
      <c r="D9851" s="96"/>
      <c r="E9851" s="97" t="s">
        <v>2697</v>
      </c>
      <c r="F9851" s="98"/>
      <c r="G9851" s="74"/>
      <c r="H9851" s="75"/>
      <c r="I9851" s="37" t="s">
        <v>2698</v>
      </c>
      <c r="J9851" s="38"/>
    </row>
    <row r="9853" spans="2:10" ht="12.6" customHeight="1" x14ac:dyDescent="0.3">
      <c r="B9853" s="76" t="s">
        <v>2692</v>
      </c>
      <c r="C9853" s="77"/>
      <c r="D9853" s="20" t="str">
        <f>VLOOKUP($J9853,ASBVs!$A$2:$B$1041,2,FALSE)</f>
        <v>223633</v>
      </c>
      <c r="E9853" s="21"/>
      <c r="F9853" s="22" t="str">
        <f>VLOOKUP($J9853,ASBVs!$A$2:$J$1041,10,FALSE)</f>
        <v>Twin</v>
      </c>
      <c r="G9853" s="78" t="str">
        <f>VLOOKUP($J9853,ASBVs!$A$2:$AX$1041,50,FALSE)</f>
        <v xml:space="preserve"> </v>
      </c>
      <c r="H9853" s="79"/>
      <c r="I9853" s="23" t="s">
        <v>2693</v>
      </c>
      <c r="J9853" s="24" t="s">
        <v>2396</v>
      </c>
    </row>
    <row r="9854" spans="2:10" ht="12.6" customHeight="1" x14ac:dyDescent="0.3">
      <c r="B9854" s="25" t="s">
        <v>2694</v>
      </c>
      <c r="C9854" s="80" t="str">
        <f>VLOOKUP($J9853,ASBVs!$A$2:$H$1041,8,FALSE)</f>
        <v>216341</v>
      </c>
      <c r="D9854" s="80"/>
      <c r="E9854" s="81"/>
      <c r="F9854" s="26" t="s">
        <v>2639</v>
      </c>
      <c r="G9854" s="82">
        <f>VLOOKUP($J9853,ASBVs!$A$2:$I$1041,9,FALSE)</f>
        <v>44702</v>
      </c>
      <c r="H9854" s="83"/>
      <c r="I9854" s="83"/>
      <c r="J9854" s="84"/>
    </row>
    <row r="9855" spans="2:10" ht="12.6" customHeight="1" x14ac:dyDescent="0.3">
      <c r="B9855" s="27" t="s">
        <v>0</v>
      </c>
      <c r="C9855" s="28" t="s">
        <v>1</v>
      </c>
      <c r="D9855" s="28" t="s">
        <v>2</v>
      </c>
      <c r="E9855" s="28" t="s">
        <v>3</v>
      </c>
      <c r="F9855" s="27" t="s">
        <v>4</v>
      </c>
      <c r="G9855" s="28" t="s">
        <v>1093</v>
      </c>
      <c r="H9855" s="28" t="s">
        <v>1092</v>
      </c>
      <c r="I9855" s="28" t="s">
        <v>5</v>
      </c>
      <c r="J9855" s="28" t="s">
        <v>2652</v>
      </c>
    </row>
    <row r="9856" spans="2:10" ht="12.6" customHeight="1" x14ac:dyDescent="0.3">
      <c r="B9856" s="29">
        <f>VLOOKUP($J9853,ASBVs!$A$2:$AP$1041,11,FALSE)</f>
        <v>0.52</v>
      </c>
      <c r="C9856" s="29">
        <f>VLOOKUP($J9853,ASBVs!$A$2:$AP$1041,13,FALSE)</f>
        <v>11.14</v>
      </c>
      <c r="D9856" s="29">
        <f>VLOOKUP($J9853,ASBVs!$A$2:$AP$1041,15,FALSE)</f>
        <v>16.5</v>
      </c>
      <c r="E9856" s="29">
        <f>VLOOKUP($J9853,ASBVs!$A$2:$AP$1041,17,FALSE)</f>
        <v>-0.25</v>
      </c>
      <c r="F9856" s="29">
        <f>VLOOKUP($J9853,ASBVs!$A$2:$AP$1041,19,FALSE)</f>
        <v>1.7</v>
      </c>
      <c r="G9856" s="39">
        <f>VLOOKUP($J9853,ASBVs!$A$2:$AP$1041,41,FALSE)</f>
        <v>0.42</v>
      </c>
      <c r="H9856" s="39">
        <f>VLOOKUP($J9853,ASBVs!$A$2:$AP$1041,39,FALSE)</f>
        <v>0.2</v>
      </c>
      <c r="I9856" s="29">
        <f>VLOOKUP($J9853,ASBVs!$A$2:$AP$1041,21,FALSE)</f>
        <v>-0.35</v>
      </c>
      <c r="J9856" s="39">
        <f>VLOOKUP($J9853,ASBVs!$A$2:$AP$1041,31,FALSE)</f>
        <v>0.28000000000000003</v>
      </c>
    </row>
    <row r="9857" spans="2:10" ht="12.6" customHeight="1" x14ac:dyDescent="0.3">
      <c r="B9857" s="29">
        <f>VLOOKUP($J9853,ASBVs!$A$2:$AP$1041,12,FALSE)</f>
        <v>65</v>
      </c>
      <c r="C9857" s="29">
        <f>VLOOKUP($J9853,ASBVs!$A$2:$AP$1041,14,FALSE)</f>
        <v>68</v>
      </c>
      <c r="D9857" s="29">
        <f>VLOOKUP($J9853,ASBVs!$A$2:$AP$1041,16,FALSE)</f>
        <v>61</v>
      </c>
      <c r="E9857" s="29">
        <f>VLOOKUP($J9853,ASBVs!$A$2:$AP$1041,18,FALSE)</f>
        <v>61</v>
      </c>
      <c r="F9857" s="29">
        <f>VLOOKUP($J9853,ASBVs!$A$2:$AP$1041,20,FALSE)</f>
        <v>61</v>
      </c>
      <c r="G9857" s="29">
        <f>VLOOKUP($J9853,ASBVs!$A$2:$AP$1041,42,FALSE)</f>
        <v>53</v>
      </c>
      <c r="H9857" s="29">
        <f>VLOOKUP($J9853,ASBVs!$A$2:$AP$1041,40,FALSE)</f>
        <v>47</v>
      </c>
      <c r="I9857" s="29">
        <f>VLOOKUP($J9853,ASBVs!$A$2:$AP$1041,22,FALSE)</f>
        <v>57</v>
      </c>
      <c r="J9857" s="29">
        <f>VLOOKUP($J9853,ASBVs!$A$2:$AP$1041,32,FALSE)</f>
        <v>51</v>
      </c>
    </row>
    <row r="9858" spans="2:10" ht="12.6" customHeight="1" x14ac:dyDescent="0.3">
      <c r="B9858" s="31" t="s">
        <v>1089</v>
      </c>
      <c r="C9858" s="27" t="s">
        <v>1090</v>
      </c>
      <c r="D9858" s="27" t="s">
        <v>1091</v>
      </c>
      <c r="E9858" s="27" t="s">
        <v>8</v>
      </c>
      <c r="F9858" s="27" t="s">
        <v>6</v>
      </c>
      <c r="G9858" s="27" t="s">
        <v>7</v>
      </c>
      <c r="H9858" s="27" t="s">
        <v>2638</v>
      </c>
      <c r="I9858" s="85" t="s">
        <v>2700</v>
      </c>
      <c r="J9858" s="86"/>
    </row>
    <row r="9859" spans="2:10" ht="12.6" customHeight="1" x14ac:dyDescent="0.3">
      <c r="B9859" s="30">
        <f>VLOOKUP($J9853,ASBVs!$A$2:$AP$1041,33,FALSE)</f>
        <v>0.04</v>
      </c>
      <c r="C9859" s="30">
        <f>VLOOKUP($J9853,ASBVs!$A$2:$AP$1041,35,FALSE)</f>
        <v>0.24</v>
      </c>
      <c r="D9859" s="30">
        <f>VLOOKUP($J9853,ASBVs!$A$2:$AP$1041,37,FALSE)</f>
        <v>-0.02</v>
      </c>
      <c r="E9859" s="32">
        <f>VLOOKUP($J9853,ASBVs!$A$2:$AP$1041,29,FALSE)</f>
        <v>5.8</v>
      </c>
      <c r="F9859" s="32">
        <f>VLOOKUP($J9853,ASBVs!$A$2:$AP$1041,23,FALSE)</f>
        <v>-0.62</v>
      </c>
      <c r="G9859" s="32">
        <f>VLOOKUP($J9853,ASBVs!$A$2:$AP$1041,25,FALSE)</f>
        <v>7.45</v>
      </c>
      <c r="H9859" s="32">
        <f>VLOOKUP($J9853,ASBVs!$A$2:$AP$1041,27,FALSE)</f>
        <v>2.09</v>
      </c>
      <c r="I9859" s="86"/>
      <c r="J9859" s="86"/>
    </row>
    <row r="9860" spans="2:10" ht="12.6" customHeight="1" x14ac:dyDescent="0.3">
      <c r="B9860" s="33">
        <f>VLOOKUP($J9853,ASBVs!$A$2:$AP$1041,34,FALSE)</f>
        <v>41</v>
      </c>
      <c r="C9860" s="33">
        <f>VLOOKUP($J9853,ASBVs!$A$2:$AP$1041,36,FALSE)</f>
        <v>50</v>
      </c>
      <c r="D9860" s="33">
        <f>VLOOKUP($J9853,ASBVs!$A$2:$AP$1041,38,FALSE)</f>
        <v>35</v>
      </c>
      <c r="E9860" s="33">
        <f>VLOOKUP($J9853,ASBVs!$A$2:$AP$1041,30,FALSE)</f>
        <v>57</v>
      </c>
      <c r="F9860" s="33">
        <f>VLOOKUP($J9853,ASBVs!$A$2:$AP$1041,24,FALSE)</f>
        <v>47</v>
      </c>
      <c r="G9860" s="33">
        <f>VLOOKUP($J9853,ASBVs!$A$2:$AP$1041,26,FALSE)</f>
        <v>46</v>
      </c>
      <c r="H9860" s="33">
        <f>VLOOKUP($J9853,ASBVs!$A$2:$AP$1041,28,FALSE)</f>
        <v>49</v>
      </c>
      <c r="I9860" s="99">
        <f>VLOOKUP($J9853,ASBVs!$A$2:$AQ$1041,43,FALSE)</f>
        <v>10.790000000000001</v>
      </c>
      <c r="J9860" s="79"/>
    </row>
    <row r="9861" spans="2:10" ht="12.6" customHeight="1" x14ac:dyDescent="0.3">
      <c r="B9861" s="87" t="s">
        <v>2695</v>
      </c>
      <c r="C9861" s="88"/>
      <c r="D9861" s="89" t="s">
        <v>2699</v>
      </c>
      <c r="E9861" s="90"/>
      <c r="F9861" s="91" t="str">
        <f>VLOOKUP($J9853,ASBVs!$A$2:$F$1041,6,FALSE)</f>
        <v xml:space="preserve"> </v>
      </c>
      <c r="G9861" s="34" t="s">
        <v>2669</v>
      </c>
      <c r="H9861" s="35" t="str">
        <f>VLOOKUP($J9853,ASBVs!$A$2:$AU$1041,46,FALSE)</f>
        <v>1</v>
      </c>
      <c r="I9861" s="34" t="s">
        <v>2670</v>
      </c>
      <c r="J9861" s="35" t="str">
        <f>VLOOKUP($J9853,ASBVs!$A$2:$AU$1041,47,FALSE)</f>
        <v>1</v>
      </c>
    </row>
    <row r="9862" spans="2:10" ht="12.6" customHeight="1" x14ac:dyDescent="0.3">
      <c r="B9862" s="93">
        <f>VLOOKUP($J9853,ASBVs!$A$2:$AS$1041,45,FALSE)</f>
        <v>122.47</v>
      </c>
      <c r="C9862" s="94"/>
      <c r="D9862" s="93">
        <f>VLOOKUP($J9853,ASBVs!$A$2:$AS$1041,44,FALSE)</f>
        <v>163.80000000000001</v>
      </c>
      <c r="E9862" s="94"/>
      <c r="F9862" s="92"/>
      <c r="G9862" s="34" t="s">
        <v>2671</v>
      </c>
      <c r="H9862" s="35" t="str">
        <f>VLOOKUP($J9853,ASBVs!$A$2:$AW$1041,48,FALSE)</f>
        <v>1</v>
      </c>
      <c r="I9862" s="34" t="s">
        <v>2672</v>
      </c>
      <c r="J9862" s="35">
        <f>VLOOKUP($J9853,ASBVs!$A$2:$AW$1041,49,FALSE)</f>
        <v>2</v>
      </c>
    </row>
    <row r="9863" spans="2:10" ht="12.6" customHeight="1" x14ac:dyDescent="0.3">
      <c r="B9863" s="36" t="s">
        <v>2696</v>
      </c>
      <c r="C9863" s="95" t="str">
        <f>VLOOKUP($J9853,ASBVs!$A$2:$E$1041,5,FALSE)</f>
        <v xml:space="preserve">Pen of 4 - Growth </v>
      </c>
      <c r="D9863" s="96"/>
      <c r="E9863" s="97" t="s">
        <v>2697</v>
      </c>
      <c r="F9863" s="98"/>
      <c r="G9863" s="74"/>
      <c r="H9863" s="75"/>
      <c r="I9863" s="37" t="s">
        <v>2698</v>
      </c>
      <c r="J9863" s="38"/>
    </row>
    <row r="9865" spans="2:10" ht="12.6" customHeight="1" x14ac:dyDescent="0.3">
      <c r="B9865" s="76" t="s">
        <v>2692</v>
      </c>
      <c r="C9865" s="77"/>
      <c r="D9865" s="20" t="str">
        <f>VLOOKUP($J9865,ASBVs!$A$2:$B$1041,2,FALSE)</f>
        <v>223527</v>
      </c>
      <c r="E9865" s="21"/>
      <c r="F9865" s="22" t="str">
        <f>VLOOKUP($J9865,ASBVs!$A$2:$J$1041,10,FALSE)</f>
        <v>Twin</v>
      </c>
      <c r="G9865" s="78" t="str">
        <f>VLOOKUP($J9865,ASBVs!$A$2:$AX$1041,50,FALSE)</f>
        <v xml:space="preserve"> </v>
      </c>
      <c r="H9865" s="79"/>
      <c r="I9865" s="23" t="s">
        <v>2693</v>
      </c>
      <c r="J9865" s="24" t="s">
        <v>2397</v>
      </c>
    </row>
    <row r="9866" spans="2:10" ht="12.6" customHeight="1" x14ac:dyDescent="0.3">
      <c r="B9866" s="25" t="s">
        <v>2694</v>
      </c>
      <c r="C9866" s="80" t="str">
        <f>VLOOKUP($J9865,ASBVs!$A$2:$H$1041,8,FALSE)</f>
        <v>206570</v>
      </c>
      <c r="D9866" s="80"/>
      <c r="E9866" s="81"/>
      <c r="F9866" s="26" t="s">
        <v>2639</v>
      </c>
      <c r="G9866" s="82">
        <f>VLOOKUP($J9865,ASBVs!$A$2:$I$1041,9,FALSE)</f>
        <v>44699</v>
      </c>
      <c r="H9866" s="83"/>
      <c r="I9866" s="83"/>
      <c r="J9866" s="84"/>
    </row>
    <row r="9867" spans="2:10" ht="12.6" customHeight="1" x14ac:dyDescent="0.3">
      <c r="B9867" s="27" t="s">
        <v>0</v>
      </c>
      <c r="C9867" s="28" t="s">
        <v>1</v>
      </c>
      <c r="D9867" s="28" t="s">
        <v>2</v>
      </c>
      <c r="E9867" s="28" t="s">
        <v>3</v>
      </c>
      <c r="F9867" s="27" t="s">
        <v>4</v>
      </c>
      <c r="G9867" s="28" t="s">
        <v>1093</v>
      </c>
      <c r="H9867" s="28" t="s">
        <v>1092</v>
      </c>
      <c r="I9867" s="28" t="s">
        <v>5</v>
      </c>
      <c r="J9867" s="28" t="s">
        <v>2652</v>
      </c>
    </row>
    <row r="9868" spans="2:10" ht="12.6" customHeight="1" x14ac:dyDescent="0.3">
      <c r="B9868" s="29">
        <f>VLOOKUP($J9865,ASBVs!$A$2:$AP$1041,11,FALSE)</f>
        <v>0.57999999999999996</v>
      </c>
      <c r="C9868" s="29">
        <f>VLOOKUP($J9865,ASBVs!$A$2:$AP$1041,13,FALSE)</f>
        <v>9.9</v>
      </c>
      <c r="D9868" s="29">
        <f>VLOOKUP($J9865,ASBVs!$A$2:$AP$1041,15,FALSE)</f>
        <v>15.2</v>
      </c>
      <c r="E9868" s="29">
        <f>VLOOKUP($J9865,ASBVs!$A$2:$AP$1041,17,FALSE)</f>
        <v>-0.7</v>
      </c>
      <c r="F9868" s="29">
        <f>VLOOKUP($J9865,ASBVs!$A$2:$AP$1041,19,FALSE)</f>
        <v>1.53</v>
      </c>
      <c r="G9868" s="39">
        <f>VLOOKUP($J9865,ASBVs!$A$2:$AP$1041,41,FALSE)</f>
        <v>0.38</v>
      </c>
      <c r="H9868" s="39">
        <f>VLOOKUP($J9865,ASBVs!$A$2:$AP$1041,39,FALSE)</f>
        <v>0.2</v>
      </c>
      <c r="I9868" s="29">
        <f>VLOOKUP($J9865,ASBVs!$A$2:$AP$1041,21,FALSE)</f>
        <v>0.9</v>
      </c>
      <c r="J9868" s="39">
        <f>VLOOKUP($J9865,ASBVs!$A$2:$AP$1041,31,FALSE)</f>
        <v>0.27</v>
      </c>
    </row>
    <row r="9869" spans="2:10" ht="12.6" customHeight="1" x14ac:dyDescent="0.3">
      <c r="B9869" s="29">
        <f>VLOOKUP($J9865,ASBVs!$A$2:$AP$1041,12,FALSE)</f>
        <v>67</v>
      </c>
      <c r="C9869" s="29">
        <f>VLOOKUP($J9865,ASBVs!$A$2:$AP$1041,14,FALSE)</f>
        <v>71</v>
      </c>
      <c r="D9869" s="29">
        <f>VLOOKUP($J9865,ASBVs!$A$2:$AP$1041,16,FALSE)</f>
        <v>63</v>
      </c>
      <c r="E9869" s="29">
        <f>VLOOKUP($J9865,ASBVs!$A$2:$AP$1041,18,FALSE)</f>
        <v>67</v>
      </c>
      <c r="F9869" s="29">
        <f>VLOOKUP($J9865,ASBVs!$A$2:$AP$1041,20,FALSE)</f>
        <v>67</v>
      </c>
      <c r="G9869" s="29">
        <f>VLOOKUP($J9865,ASBVs!$A$2:$AP$1041,42,FALSE)</f>
        <v>60</v>
      </c>
      <c r="H9869" s="29">
        <f>VLOOKUP($J9865,ASBVs!$A$2:$AP$1041,40,FALSE)</f>
        <v>50</v>
      </c>
      <c r="I9869" s="29">
        <f>VLOOKUP($J9865,ASBVs!$A$2:$AP$1041,22,FALSE)</f>
        <v>61</v>
      </c>
      <c r="J9869" s="29">
        <f>VLOOKUP($J9865,ASBVs!$A$2:$AP$1041,32,FALSE)</f>
        <v>58</v>
      </c>
    </row>
    <row r="9870" spans="2:10" ht="12.6" customHeight="1" x14ac:dyDescent="0.3">
      <c r="B9870" s="31" t="s">
        <v>1089</v>
      </c>
      <c r="C9870" s="27" t="s">
        <v>1090</v>
      </c>
      <c r="D9870" s="27" t="s">
        <v>1091</v>
      </c>
      <c r="E9870" s="27" t="s">
        <v>8</v>
      </c>
      <c r="F9870" s="27" t="s">
        <v>6</v>
      </c>
      <c r="G9870" s="27" t="s">
        <v>7</v>
      </c>
      <c r="H9870" s="27" t="s">
        <v>2638</v>
      </c>
      <c r="I9870" s="85" t="s">
        <v>2700</v>
      </c>
      <c r="J9870" s="86"/>
    </row>
    <row r="9871" spans="2:10" ht="12.6" customHeight="1" x14ac:dyDescent="0.3">
      <c r="B9871" s="30">
        <f>VLOOKUP($J9865,ASBVs!$A$2:$AP$1041,33,FALSE)</f>
        <v>0.03</v>
      </c>
      <c r="C9871" s="30">
        <f>VLOOKUP($J9865,ASBVs!$A$2:$AP$1041,35,FALSE)</f>
        <v>0.19</v>
      </c>
      <c r="D9871" s="30">
        <f>VLOOKUP($J9865,ASBVs!$A$2:$AP$1041,37,FALSE)</f>
        <v>0.01</v>
      </c>
      <c r="E9871" s="32">
        <f>VLOOKUP($J9865,ASBVs!$A$2:$AP$1041,29,FALSE)</f>
        <v>5.99</v>
      </c>
      <c r="F9871" s="32">
        <f>VLOOKUP($J9865,ASBVs!$A$2:$AP$1041,23,FALSE)</f>
        <v>-0.65</v>
      </c>
      <c r="G9871" s="32">
        <f>VLOOKUP($J9865,ASBVs!$A$2:$AP$1041,25,FALSE)</f>
        <v>7.73</v>
      </c>
      <c r="H9871" s="32">
        <f>VLOOKUP($J9865,ASBVs!$A$2:$AP$1041,27,FALSE)</f>
        <v>1.54</v>
      </c>
      <c r="I9871" s="86"/>
      <c r="J9871" s="86"/>
    </row>
    <row r="9872" spans="2:10" ht="12.6" customHeight="1" x14ac:dyDescent="0.3">
      <c r="B9872" s="33">
        <f>VLOOKUP($J9865,ASBVs!$A$2:$AP$1041,34,FALSE)</f>
        <v>43</v>
      </c>
      <c r="C9872" s="33">
        <f>VLOOKUP($J9865,ASBVs!$A$2:$AP$1041,36,FALSE)</f>
        <v>54</v>
      </c>
      <c r="D9872" s="33">
        <f>VLOOKUP($J9865,ASBVs!$A$2:$AP$1041,38,FALSE)</f>
        <v>35</v>
      </c>
      <c r="E9872" s="33">
        <f>VLOOKUP($J9865,ASBVs!$A$2:$AP$1041,30,FALSE)</f>
        <v>60</v>
      </c>
      <c r="F9872" s="33">
        <f>VLOOKUP($J9865,ASBVs!$A$2:$AP$1041,24,FALSE)</f>
        <v>50</v>
      </c>
      <c r="G9872" s="33">
        <f>VLOOKUP($J9865,ASBVs!$A$2:$AP$1041,26,FALSE)</f>
        <v>49</v>
      </c>
      <c r="H9872" s="33">
        <f>VLOOKUP($J9865,ASBVs!$A$2:$AP$1041,28,FALSE)</f>
        <v>53</v>
      </c>
      <c r="I9872" s="99">
        <f>VLOOKUP($J9865,ASBVs!$A$2:$AQ$1041,43,FALSE)</f>
        <v>10.8</v>
      </c>
      <c r="J9872" s="79"/>
    </row>
    <row r="9873" spans="2:10" ht="12.6" customHeight="1" x14ac:dyDescent="0.3">
      <c r="B9873" s="87" t="s">
        <v>2695</v>
      </c>
      <c r="C9873" s="88"/>
      <c r="D9873" s="89" t="s">
        <v>2699</v>
      </c>
      <c r="E9873" s="90"/>
      <c r="F9873" s="91" t="str">
        <f>VLOOKUP($J9865,ASBVs!$A$2:$F$1041,6,FALSE)</f>
        <v xml:space="preserve"> </v>
      </c>
      <c r="G9873" s="34" t="s">
        <v>2669</v>
      </c>
      <c r="H9873" s="35" t="str">
        <f>VLOOKUP($J9865,ASBVs!$A$2:$AU$1041,46,FALSE)</f>
        <v>2</v>
      </c>
      <c r="I9873" s="34" t="s">
        <v>2670</v>
      </c>
      <c r="J9873" s="35" t="str">
        <f>VLOOKUP($J9865,ASBVs!$A$2:$AU$1041,47,FALSE)</f>
        <v>2</v>
      </c>
    </row>
    <row r="9874" spans="2:10" ht="12.6" customHeight="1" x14ac:dyDescent="0.3">
      <c r="B9874" s="93">
        <f>VLOOKUP($J9865,ASBVs!$A$2:$AS$1041,45,FALSE)</f>
        <v>123.01</v>
      </c>
      <c r="C9874" s="94"/>
      <c r="D9874" s="93">
        <f>VLOOKUP($J9865,ASBVs!$A$2:$AS$1041,44,FALSE)</f>
        <v>157.9</v>
      </c>
      <c r="E9874" s="94"/>
      <c r="F9874" s="92"/>
      <c r="G9874" s="34" t="s">
        <v>2671</v>
      </c>
      <c r="H9874" s="35" t="str">
        <f>VLOOKUP($J9865,ASBVs!$A$2:$AW$1041,48,FALSE)</f>
        <v>3</v>
      </c>
      <c r="I9874" s="34" t="s">
        <v>2672</v>
      </c>
      <c r="J9874" s="35">
        <f>VLOOKUP($J9865,ASBVs!$A$2:$AW$1041,49,FALSE)</f>
        <v>3</v>
      </c>
    </row>
    <row r="9875" spans="2:10" ht="12.6" customHeight="1" x14ac:dyDescent="0.3">
      <c r="B9875" s="36" t="s">
        <v>2696</v>
      </c>
      <c r="C9875" s="95" t="str">
        <f>VLOOKUP($J9865,ASBVs!$A$2:$E$1041,5,FALSE)</f>
        <v xml:space="preserve">Pen of 4 - Growth </v>
      </c>
      <c r="D9875" s="96"/>
      <c r="E9875" s="97" t="s">
        <v>2697</v>
      </c>
      <c r="F9875" s="98"/>
      <c r="G9875" s="74"/>
      <c r="H9875" s="75"/>
      <c r="I9875" s="37" t="s">
        <v>2698</v>
      </c>
      <c r="J9875" s="38"/>
    </row>
    <row r="9877" spans="2:10" ht="12.6" customHeight="1" x14ac:dyDescent="0.3">
      <c r="B9877" s="76" t="s">
        <v>2692</v>
      </c>
      <c r="C9877" s="77"/>
      <c r="D9877" s="20" t="str">
        <f>VLOOKUP($J9877,ASBVs!$A$2:$B$1041,2,FALSE)</f>
        <v>226918</v>
      </c>
      <c r="E9877" s="21"/>
      <c r="F9877" s="22" t="str">
        <f>VLOOKUP($J9877,ASBVs!$A$2:$J$1041,10,FALSE)</f>
        <v>Single</v>
      </c>
      <c r="G9877" s="78" t="str">
        <f>VLOOKUP($J9877,ASBVs!$A$2:$AX$1041,50,FALSE)</f>
        <v xml:space="preserve"> </v>
      </c>
      <c r="H9877" s="79"/>
      <c r="I9877" s="23" t="s">
        <v>2693</v>
      </c>
      <c r="J9877" s="24" t="s">
        <v>2398</v>
      </c>
    </row>
    <row r="9878" spans="2:10" ht="12.6" customHeight="1" x14ac:dyDescent="0.3">
      <c r="B9878" s="25" t="s">
        <v>2694</v>
      </c>
      <c r="C9878" s="80" t="str">
        <f>VLOOKUP($J9877,ASBVs!$A$2:$H$1041,8,FALSE)</f>
        <v>215404</v>
      </c>
      <c r="D9878" s="80"/>
      <c r="E9878" s="81"/>
      <c r="F9878" s="26" t="s">
        <v>2639</v>
      </c>
      <c r="G9878" s="82">
        <f>VLOOKUP($J9877,ASBVs!$A$2:$I$1041,9,FALSE)</f>
        <v>44747</v>
      </c>
      <c r="H9878" s="83"/>
      <c r="I9878" s="83"/>
      <c r="J9878" s="84"/>
    </row>
    <row r="9879" spans="2:10" ht="12.6" customHeight="1" x14ac:dyDescent="0.3">
      <c r="B9879" s="27" t="s">
        <v>0</v>
      </c>
      <c r="C9879" s="28" t="s">
        <v>1</v>
      </c>
      <c r="D9879" s="28" t="s">
        <v>2</v>
      </c>
      <c r="E9879" s="28" t="s">
        <v>3</v>
      </c>
      <c r="F9879" s="27" t="s">
        <v>4</v>
      </c>
      <c r="G9879" s="28" t="s">
        <v>1093</v>
      </c>
      <c r="H9879" s="28" t="s">
        <v>1092</v>
      </c>
      <c r="I9879" s="28" t="s">
        <v>5</v>
      </c>
      <c r="J9879" s="28" t="s">
        <v>2652</v>
      </c>
    </row>
    <row r="9880" spans="2:10" ht="12.6" customHeight="1" x14ac:dyDescent="0.3">
      <c r="B9880" s="29">
        <f>VLOOKUP($J9877,ASBVs!$A$2:$AP$1041,11,FALSE)</f>
        <v>0.64</v>
      </c>
      <c r="C9880" s="29">
        <f>VLOOKUP($J9877,ASBVs!$A$2:$AP$1041,13,FALSE)</f>
        <v>9.85</v>
      </c>
      <c r="D9880" s="29">
        <f>VLOOKUP($J9877,ASBVs!$A$2:$AP$1041,15,FALSE)</f>
        <v>15.47</v>
      </c>
      <c r="E9880" s="29">
        <f>VLOOKUP($J9877,ASBVs!$A$2:$AP$1041,17,FALSE)</f>
        <v>0.22</v>
      </c>
      <c r="F9880" s="29">
        <f>VLOOKUP($J9877,ASBVs!$A$2:$AP$1041,19,FALSE)</f>
        <v>1.42</v>
      </c>
      <c r="G9880" s="39">
        <f>VLOOKUP($J9877,ASBVs!$A$2:$AP$1041,41,FALSE)</f>
        <v>0.39</v>
      </c>
      <c r="H9880" s="39">
        <f>VLOOKUP($J9877,ASBVs!$A$2:$AP$1041,39,FALSE)</f>
        <v>0.17</v>
      </c>
      <c r="I9880" s="29">
        <f>VLOOKUP($J9877,ASBVs!$A$2:$AP$1041,21,FALSE)</f>
        <v>-0.68</v>
      </c>
      <c r="J9880" s="39">
        <f>VLOOKUP($J9877,ASBVs!$A$2:$AP$1041,31,FALSE)</f>
        <v>0.27</v>
      </c>
    </row>
    <row r="9881" spans="2:10" ht="12.6" customHeight="1" x14ac:dyDescent="0.3">
      <c r="B9881" s="29">
        <f>VLOOKUP($J9877,ASBVs!$A$2:$AP$1041,12,FALSE)</f>
        <v>65</v>
      </c>
      <c r="C9881" s="29">
        <f>VLOOKUP($J9877,ASBVs!$A$2:$AP$1041,14,FALSE)</f>
        <v>69</v>
      </c>
      <c r="D9881" s="29">
        <f>VLOOKUP($J9877,ASBVs!$A$2:$AP$1041,16,FALSE)</f>
        <v>60</v>
      </c>
      <c r="E9881" s="29">
        <f>VLOOKUP($J9877,ASBVs!$A$2:$AP$1041,18,FALSE)</f>
        <v>62</v>
      </c>
      <c r="F9881" s="29">
        <f>VLOOKUP($J9877,ASBVs!$A$2:$AP$1041,20,FALSE)</f>
        <v>62</v>
      </c>
      <c r="G9881" s="29">
        <f>VLOOKUP($J9877,ASBVs!$A$2:$AP$1041,42,FALSE)</f>
        <v>52</v>
      </c>
      <c r="H9881" s="29">
        <f>VLOOKUP($J9877,ASBVs!$A$2:$AP$1041,40,FALSE)</f>
        <v>46</v>
      </c>
      <c r="I9881" s="29">
        <f>VLOOKUP($J9877,ASBVs!$A$2:$AP$1041,22,FALSE)</f>
        <v>53</v>
      </c>
      <c r="J9881" s="29">
        <f>VLOOKUP($J9877,ASBVs!$A$2:$AP$1041,32,FALSE)</f>
        <v>50</v>
      </c>
    </row>
    <row r="9882" spans="2:10" ht="12.6" customHeight="1" x14ac:dyDescent="0.3">
      <c r="B9882" s="31" t="s">
        <v>1089</v>
      </c>
      <c r="C9882" s="27" t="s">
        <v>1090</v>
      </c>
      <c r="D9882" s="27" t="s">
        <v>1091</v>
      </c>
      <c r="E9882" s="27" t="s">
        <v>8</v>
      </c>
      <c r="F9882" s="27" t="s">
        <v>6</v>
      </c>
      <c r="G9882" s="27" t="s">
        <v>7</v>
      </c>
      <c r="H9882" s="27" t="s">
        <v>2638</v>
      </c>
      <c r="I9882" s="85" t="s">
        <v>2700</v>
      </c>
      <c r="J9882" s="86"/>
    </row>
    <row r="9883" spans="2:10" ht="12.6" customHeight="1" x14ac:dyDescent="0.3">
      <c r="B9883" s="30">
        <f>VLOOKUP($J9877,ASBVs!$A$2:$AP$1041,33,FALSE)</f>
        <v>0.02</v>
      </c>
      <c r="C9883" s="30">
        <f>VLOOKUP($J9877,ASBVs!$A$2:$AP$1041,35,FALSE)</f>
        <v>0.21</v>
      </c>
      <c r="D9883" s="30">
        <f>VLOOKUP($J9877,ASBVs!$A$2:$AP$1041,37,FALSE)</f>
        <v>1E-3</v>
      </c>
      <c r="E9883" s="32">
        <f>VLOOKUP($J9877,ASBVs!$A$2:$AP$1041,29,FALSE)</f>
        <v>4.63</v>
      </c>
      <c r="F9883" s="32">
        <f>VLOOKUP($J9877,ASBVs!$A$2:$AP$1041,23,FALSE)</f>
        <v>-0.31</v>
      </c>
      <c r="G9883" s="32">
        <f>VLOOKUP($J9877,ASBVs!$A$2:$AP$1041,25,FALSE)</f>
        <v>6.63</v>
      </c>
      <c r="H9883" s="32">
        <f>VLOOKUP($J9877,ASBVs!$A$2:$AP$1041,27,FALSE)</f>
        <v>1.98</v>
      </c>
      <c r="I9883" s="86"/>
      <c r="J9883" s="86"/>
    </row>
    <row r="9884" spans="2:10" ht="12.6" customHeight="1" x14ac:dyDescent="0.3">
      <c r="B9884" s="33">
        <f>VLOOKUP($J9877,ASBVs!$A$2:$AP$1041,34,FALSE)</f>
        <v>41</v>
      </c>
      <c r="C9884" s="33">
        <f>VLOOKUP($J9877,ASBVs!$A$2:$AP$1041,36,FALSE)</f>
        <v>49</v>
      </c>
      <c r="D9884" s="33">
        <f>VLOOKUP($J9877,ASBVs!$A$2:$AP$1041,38,FALSE)</f>
        <v>36</v>
      </c>
      <c r="E9884" s="33">
        <f>VLOOKUP($J9877,ASBVs!$A$2:$AP$1041,30,FALSE)</f>
        <v>58</v>
      </c>
      <c r="F9884" s="33">
        <f>VLOOKUP($J9877,ASBVs!$A$2:$AP$1041,24,FALSE)</f>
        <v>47</v>
      </c>
      <c r="G9884" s="33">
        <f>VLOOKUP($J9877,ASBVs!$A$2:$AP$1041,26,FALSE)</f>
        <v>47</v>
      </c>
      <c r="H9884" s="33">
        <f>VLOOKUP($J9877,ASBVs!$A$2:$AP$1041,28,FALSE)</f>
        <v>50</v>
      </c>
      <c r="I9884" s="99">
        <f>VLOOKUP($J9877,ASBVs!$A$2:$AQ$1041,43,FALSE)</f>
        <v>9.17</v>
      </c>
      <c r="J9884" s="79"/>
    </row>
    <row r="9885" spans="2:10" ht="12.6" customHeight="1" x14ac:dyDescent="0.3">
      <c r="B9885" s="87" t="s">
        <v>2695</v>
      </c>
      <c r="C9885" s="88"/>
      <c r="D9885" s="89" t="s">
        <v>2699</v>
      </c>
      <c r="E9885" s="90"/>
      <c r="F9885" s="91" t="str">
        <f>VLOOKUP($J9877,ASBVs!$A$2:$F$1041,6,FALSE)</f>
        <v xml:space="preserve"> </v>
      </c>
      <c r="G9885" s="34" t="s">
        <v>2669</v>
      </c>
      <c r="H9885" s="35" t="str">
        <f>VLOOKUP($J9877,ASBVs!$A$2:$AU$1041,46,FALSE)</f>
        <v>3</v>
      </c>
      <c r="I9885" s="34" t="s">
        <v>2670</v>
      </c>
      <c r="J9885" s="35" t="str">
        <f>VLOOKUP($J9877,ASBVs!$A$2:$AU$1041,47,FALSE)</f>
        <v>2</v>
      </c>
    </row>
    <row r="9886" spans="2:10" ht="12.6" customHeight="1" x14ac:dyDescent="0.3">
      <c r="B9886" s="93">
        <f>VLOOKUP($J9877,ASBVs!$A$2:$AS$1041,45,FALSE)</f>
        <v>120.07</v>
      </c>
      <c r="C9886" s="94"/>
      <c r="D9886" s="93">
        <f>VLOOKUP($J9877,ASBVs!$A$2:$AS$1041,44,FALSE)</f>
        <v>157.47</v>
      </c>
      <c r="E9886" s="94"/>
      <c r="F9886" s="92"/>
      <c r="G9886" s="34" t="s">
        <v>2671</v>
      </c>
      <c r="H9886" s="35" t="str">
        <f>VLOOKUP($J9877,ASBVs!$A$2:$AW$1041,48,FALSE)</f>
        <v>3</v>
      </c>
      <c r="I9886" s="34" t="s">
        <v>2672</v>
      </c>
      <c r="J9886" s="35">
        <f>VLOOKUP($J9877,ASBVs!$A$2:$AW$1041,49,FALSE)</f>
        <v>4</v>
      </c>
    </row>
    <row r="9887" spans="2:10" ht="12.6" customHeight="1" x14ac:dyDescent="0.3">
      <c r="B9887" s="36" t="s">
        <v>2696</v>
      </c>
      <c r="C9887" s="95" t="str">
        <f>VLOOKUP($J9877,ASBVs!$A$2:$E$1041,5,FALSE)</f>
        <v xml:space="preserve">Pen of 4 - Growth </v>
      </c>
      <c r="D9887" s="96"/>
      <c r="E9887" s="97" t="s">
        <v>2697</v>
      </c>
      <c r="F9887" s="98"/>
      <c r="G9887" s="74"/>
      <c r="H9887" s="75"/>
      <c r="I9887" s="37" t="s">
        <v>2698</v>
      </c>
      <c r="J9887" s="38"/>
    </row>
    <row r="9889" spans="2:10" ht="12.6" customHeight="1" x14ac:dyDescent="0.3">
      <c r="B9889" s="76" t="s">
        <v>2692</v>
      </c>
      <c r="C9889" s="77"/>
      <c r="D9889" s="20" t="str">
        <f>VLOOKUP($J9889,ASBVs!$A$2:$B$1041,2,FALSE)</f>
        <v>223638</v>
      </c>
      <c r="E9889" s="21"/>
      <c r="F9889" s="22" t="str">
        <f>VLOOKUP($J9889,ASBVs!$A$2:$J$1041,10,FALSE)</f>
        <v>Twin</v>
      </c>
      <c r="G9889" s="78" t="str">
        <f>VLOOKUP($J9889,ASBVs!$A$2:$AX$1041,50,FALSE)</f>
        <v xml:space="preserve"> </v>
      </c>
      <c r="H9889" s="79"/>
      <c r="I9889" s="23" t="s">
        <v>2693</v>
      </c>
      <c r="J9889" s="24" t="s">
        <v>2399</v>
      </c>
    </row>
    <row r="9890" spans="2:10" ht="12.6" customHeight="1" x14ac:dyDescent="0.3">
      <c r="B9890" s="25" t="s">
        <v>2694</v>
      </c>
      <c r="C9890" s="80" t="str">
        <f>VLOOKUP($J9889,ASBVs!$A$2:$H$1041,8,FALSE)</f>
        <v>206570</v>
      </c>
      <c r="D9890" s="80"/>
      <c r="E9890" s="81"/>
      <c r="F9890" s="26" t="s">
        <v>2639</v>
      </c>
      <c r="G9890" s="82">
        <f>VLOOKUP($J9889,ASBVs!$A$2:$I$1041,9,FALSE)</f>
        <v>44702</v>
      </c>
      <c r="H9890" s="83"/>
      <c r="I9890" s="83"/>
      <c r="J9890" s="84"/>
    </row>
    <row r="9891" spans="2:10" ht="12.6" customHeight="1" x14ac:dyDescent="0.3">
      <c r="B9891" s="27" t="s">
        <v>0</v>
      </c>
      <c r="C9891" s="28" t="s">
        <v>1</v>
      </c>
      <c r="D9891" s="28" t="s">
        <v>2</v>
      </c>
      <c r="E9891" s="28" t="s">
        <v>3</v>
      </c>
      <c r="F9891" s="27" t="s">
        <v>4</v>
      </c>
      <c r="G9891" s="28" t="s">
        <v>1093</v>
      </c>
      <c r="H9891" s="28" t="s">
        <v>1092</v>
      </c>
      <c r="I9891" s="28" t="s">
        <v>5</v>
      </c>
      <c r="J9891" s="28" t="s">
        <v>2652</v>
      </c>
    </row>
    <row r="9892" spans="2:10" ht="12.6" customHeight="1" x14ac:dyDescent="0.3">
      <c r="B9892" s="29">
        <f>VLOOKUP($J9889,ASBVs!$A$2:$AP$1041,11,FALSE)</f>
        <v>0.39</v>
      </c>
      <c r="C9892" s="29">
        <f>VLOOKUP($J9889,ASBVs!$A$2:$AP$1041,13,FALSE)</f>
        <v>9.34</v>
      </c>
      <c r="D9892" s="29">
        <f>VLOOKUP($J9889,ASBVs!$A$2:$AP$1041,15,FALSE)</f>
        <v>14.34</v>
      </c>
      <c r="E9892" s="29">
        <f>VLOOKUP($J9889,ASBVs!$A$2:$AP$1041,17,FALSE)</f>
        <v>-0.46</v>
      </c>
      <c r="F9892" s="29">
        <f>VLOOKUP($J9889,ASBVs!$A$2:$AP$1041,19,FALSE)</f>
        <v>1.63</v>
      </c>
      <c r="G9892" s="39">
        <f>VLOOKUP($J9889,ASBVs!$A$2:$AP$1041,41,FALSE)</f>
        <v>0.33</v>
      </c>
      <c r="H9892" s="39">
        <f>VLOOKUP($J9889,ASBVs!$A$2:$AP$1041,39,FALSE)</f>
        <v>0.19</v>
      </c>
      <c r="I9892" s="29">
        <f>VLOOKUP($J9889,ASBVs!$A$2:$AP$1041,21,FALSE)</f>
        <v>1.1000000000000001</v>
      </c>
      <c r="J9892" s="39">
        <f>VLOOKUP($J9889,ASBVs!$A$2:$AP$1041,31,FALSE)</f>
        <v>0.26</v>
      </c>
    </row>
    <row r="9893" spans="2:10" ht="12.6" customHeight="1" x14ac:dyDescent="0.3">
      <c r="B9893" s="29">
        <f>VLOOKUP($J9889,ASBVs!$A$2:$AP$1041,12,FALSE)</f>
        <v>68</v>
      </c>
      <c r="C9893" s="29">
        <f>VLOOKUP($J9889,ASBVs!$A$2:$AP$1041,14,FALSE)</f>
        <v>71</v>
      </c>
      <c r="D9893" s="29">
        <f>VLOOKUP($J9889,ASBVs!$A$2:$AP$1041,16,FALSE)</f>
        <v>63</v>
      </c>
      <c r="E9893" s="29">
        <f>VLOOKUP($J9889,ASBVs!$A$2:$AP$1041,18,FALSE)</f>
        <v>67</v>
      </c>
      <c r="F9893" s="29">
        <f>VLOOKUP($J9889,ASBVs!$A$2:$AP$1041,20,FALSE)</f>
        <v>67</v>
      </c>
      <c r="G9893" s="29">
        <f>VLOOKUP($J9889,ASBVs!$A$2:$AP$1041,42,FALSE)</f>
        <v>61</v>
      </c>
      <c r="H9893" s="29">
        <f>VLOOKUP($J9889,ASBVs!$A$2:$AP$1041,40,FALSE)</f>
        <v>51</v>
      </c>
      <c r="I9893" s="29">
        <f>VLOOKUP($J9889,ASBVs!$A$2:$AP$1041,22,FALSE)</f>
        <v>61</v>
      </c>
      <c r="J9893" s="29">
        <f>VLOOKUP($J9889,ASBVs!$A$2:$AP$1041,32,FALSE)</f>
        <v>59</v>
      </c>
    </row>
    <row r="9894" spans="2:10" ht="12.6" customHeight="1" x14ac:dyDescent="0.3">
      <c r="B9894" s="31" t="s">
        <v>1089</v>
      </c>
      <c r="C9894" s="27" t="s">
        <v>1090</v>
      </c>
      <c r="D9894" s="27" t="s">
        <v>1091</v>
      </c>
      <c r="E9894" s="27" t="s">
        <v>8</v>
      </c>
      <c r="F9894" s="27" t="s">
        <v>6</v>
      </c>
      <c r="G9894" s="27" t="s">
        <v>7</v>
      </c>
      <c r="H9894" s="27" t="s">
        <v>2638</v>
      </c>
      <c r="I9894" s="85" t="s">
        <v>2700</v>
      </c>
      <c r="J9894" s="86"/>
    </row>
    <row r="9895" spans="2:10" ht="12.6" customHeight="1" x14ac:dyDescent="0.3">
      <c r="B9895" s="30">
        <f>VLOOKUP($J9889,ASBVs!$A$2:$AP$1041,33,FALSE)</f>
        <v>0.05</v>
      </c>
      <c r="C9895" s="30">
        <f>VLOOKUP($J9889,ASBVs!$A$2:$AP$1041,35,FALSE)</f>
        <v>0.1</v>
      </c>
      <c r="D9895" s="30">
        <f>VLOOKUP($J9889,ASBVs!$A$2:$AP$1041,37,FALSE)</f>
        <v>0.02</v>
      </c>
      <c r="E9895" s="32">
        <f>VLOOKUP($J9889,ASBVs!$A$2:$AP$1041,29,FALSE)</f>
        <v>5.67</v>
      </c>
      <c r="F9895" s="32">
        <f>VLOOKUP($J9889,ASBVs!$A$2:$AP$1041,23,FALSE)</f>
        <v>-0.49</v>
      </c>
      <c r="G9895" s="32">
        <f>VLOOKUP($J9889,ASBVs!$A$2:$AP$1041,25,FALSE)</f>
        <v>5.5</v>
      </c>
      <c r="H9895" s="32">
        <f>VLOOKUP($J9889,ASBVs!$A$2:$AP$1041,27,FALSE)</f>
        <v>1.66</v>
      </c>
      <c r="I9895" s="86"/>
      <c r="J9895" s="86"/>
    </row>
    <row r="9896" spans="2:10" ht="12.6" customHeight="1" x14ac:dyDescent="0.3">
      <c r="B9896" s="33">
        <f>VLOOKUP($J9889,ASBVs!$A$2:$AP$1041,34,FALSE)</f>
        <v>45</v>
      </c>
      <c r="C9896" s="33">
        <f>VLOOKUP($J9889,ASBVs!$A$2:$AP$1041,36,FALSE)</f>
        <v>55</v>
      </c>
      <c r="D9896" s="33">
        <f>VLOOKUP($J9889,ASBVs!$A$2:$AP$1041,38,FALSE)</f>
        <v>38</v>
      </c>
      <c r="E9896" s="33">
        <f>VLOOKUP($J9889,ASBVs!$A$2:$AP$1041,30,FALSE)</f>
        <v>61</v>
      </c>
      <c r="F9896" s="33">
        <f>VLOOKUP($J9889,ASBVs!$A$2:$AP$1041,24,FALSE)</f>
        <v>52</v>
      </c>
      <c r="G9896" s="33">
        <f>VLOOKUP($J9889,ASBVs!$A$2:$AP$1041,26,FALSE)</f>
        <v>51</v>
      </c>
      <c r="H9896" s="33">
        <f>VLOOKUP($J9889,ASBVs!$A$2:$AP$1041,28,FALSE)</f>
        <v>55</v>
      </c>
      <c r="I9896" s="99">
        <f>VLOOKUP($J9889,ASBVs!$A$2:$AQ$1041,43,FALSE)</f>
        <v>10.44</v>
      </c>
      <c r="J9896" s="79"/>
    </row>
    <row r="9897" spans="2:10" ht="12.6" customHeight="1" x14ac:dyDescent="0.3">
      <c r="B9897" s="87" t="s">
        <v>2695</v>
      </c>
      <c r="C9897" s="88"/>
      <c r="D9897" s="89" t="s">
        <v>2699</v>
      </c>
      <c r="E9897" s="90"/>
      <c r="F9897" s="91" t="str">
        <f>VLOOKUP($J9889,ASBVs!$A$2:$F$1041,6,FALSE)</f>
        <v xml:space="preserve"> </v>
      </c>
      <c r="G9897" s="34" t="s">
        <v>2669</v>
      </c>
      <c r="H9897" s="35" t="str">
        <f>VLOOKUP($J9889,ASBVs!$A$2:$AU$1041,46,FALSE)</f>
        <v>2</v>
      </c>
      <c r="I9897" s="34" t="s">
        <v>2670</v>
      </c>
      <c r="J9897" s="35" t="str">
        <f>VLOOKUP($J9889,ASBVs!$A$2:$AU$1041,47,FALSE)</f>
        <v>1</v>
      </c>
    </row>
    <row r="9898" spans="2:10" ht="12.6" customHeight="1" x14ac:dyDescent="0.3">
      <c r="B9898" s="93">
        <f>VLOOKUP($J9889,ASBVs!$A$2:$AS$1041,45,FALSE)</f>
        <v>123.43</v>
      </c>
      <c r="C9898" s="94"/>
      <c r="D9898" s="93">
        <f>VLOOKUP($J9889,ASBVs!$A$2:$AS$1041,44,FALSE)</f>
        <v>159.19999999999999</v>
      </c>
      <c r="E9898" s="94"/>
      <c r="F9898" s="92"/>
      <c r="G9898" s="34" t="s">
        <v>2671</v>
      </c>
      <c r="H9898" s="35" t="str">
        <f>VLOOKUP($J9889,ASBVs!$A$2:$AW$1041,48,FALSE)</f>
        <v>1</v>
      </c>
      <c r="I9898" s="34" t="s">
        <v>2672</v>
      </c>
      <c r="J9898" s="35">
        <f>VLOOKUP($J9889,ASBVs!$A$2:$AW$1041,49,FALSE)</f>
        <v>3</v>
      </c>
    </row>
    <row r="9899" spans="2:10" ht="12.6" customHeight="1" x14ac:dyDescent="0.3">
      <c r="B9899" s="36" t="s">
        <v>2696</v>
      </c>
      <c r="C9899" s="95" t="str">
        <f>VLOOKUP($J9889,ASBVs!$A$2:$E$1041,5,FALSE)</f>
        <v xml:space="preserve">Pen of 4 - Growth </v>
      </c>
      <c r="D9899" s="96"/>
      <c r="E9899" s="97" t="s">
        <v>2697</v>
      </c>
      <c r="F9899" s="98"/>
      <c r="G9899" s="74"/>
      <c r="H9899" s="75"/>
      <c r="I9899" s="37" t="s">
        <v>2698</v>
      </c>
      <c r="J9899" s="38"/>
    </row>
    <row r="9901" spans="2:10" ht="12.6" customHeight="1" x14ac:dyDescent="0.3">
      <c r="B9901" s="76" t="s">
        <v>2692</v>
      </c>
      <c r="C9901" s="77"/>
      <c r="D9901" s="20" t="str">
        <f>VLOOKUP($J9901,ASBVs!$A$2:$B$1041,2,FALSE)</f>
        <v>225280</v>
      </c>
      <c r="E9901" s="21"/>
      <c r="F9901" s="22" t="str">
        <f>VLOOKUP($J9901,ASBVs!$A$2:$J$1041,10,FALSE)</f>
        <v>Twin</v>
      </c>
      <c r="G9901" s="78" t="str">
        <f>VLOOKUP($J9901,ASBVs!$A$2:$AX$1041,50,FALSE)</f>
        <v xml:space="preserve"> </v>
      </c>
      <c r="H9901" s="79"/>
      <c r="I9901" s="23" t="s">
        <v>2693</v>
      </c>
      <c r="J9901" s="24" t="s">
        <v>2400</v>
      </c>
    </row>
    <row r="9902" spans="2:10" ht="12.6" customHeight="1" x14ac:dyDescent="0.3">
      <c r="B9902" s="25" t="s">
        <v>2694</v>
      </c>
      <c r="C9902" s="80" t="str">
        <f>VLOOKUP($J9901,ASBVs!$A$2:$H$1041,8,FALSE)</f>
        <v>206570</v>
      </c>
      <c r="D9902" s="80"/>
      <c r="E9902" s="81"/>
      <c r="F9902" s="26" t="s">
        <v>2639</v>
      </c>
      <c r="G9902" s="82">
        <f>VLOOKUP($J9901,ASBVs!$A$2:$I$1041,9,FALSE)</f>
        <v>44720</v>
      </c>
      <c r="H9902" s="83"/>
      <c r="I9902" s="83"/>
      <c r="J9902" s="84"/>
    </row>
    <row r="9903" spans="2:10" ht="12.6" customHeight="1" x14ac:dyDescent="0.3">
      <c r="B9903" s="27" t="s">
        <v>0</v>
      </c>
      <c r="C9903" s="28" t="s">
        <v>1</v>
      </c>
      <c r="D9903" s="28" t="s">
        <v>2</v>
      </c>
      <c r="E9903" s="28" t="s">
        <v>3</v>
      </c>
      <c r="F9903" s="27" t="s">
        <v>4</v>
      </c>
      <c r="G9903" s="28" t="s">
        <v>1093</v>
      </c>
      <c r="H9903" s="28" t="s">
        <v>1092</v>
      </c>
      <c r="I9903" s="28" t="s">
        <v>5</v>
      </c>
      <c r="J9903" s="28" t="s">
        <v>2652</v>
      </c>
    </row>
    <row r="9904" spans="2:10" ht="12.6" customHeight="1" x14ac:dyDescent="0.3">
      <c r="B9904" s="29">
        <f>VLOOKUP($J9901,ASBVs!$A$2:$AP$1041,11,FALSE)</f>
        <v>0.79</v>
      </c>
      <c r="C9904" s="29">
        <f>VLOOKUP($J9901,ASBVs!$A$2:$AP$1041,13,FALSE)</f>
        <v>10.79</v>
      </c>
      <c r="D9904" s="29">
        <f>VLOOKUP($J9901,ASBVs!$A$2:$AP$1041,15,FALSE)</f>
        <v>16.16</v>
      </c>
      <c r="E9904" s="29">
        <f>VLOOKUP($J9901,ASBVs!$A$2:$AP$1041,17,FALSE)</f>
        <v>-1.2</v>
      </c>
      <c r="F9904" s="29">
        <f>VLOOKUP($J9901,ASBVs!$A$2:$AP$1041,19,FALSE)</f>
        <v>1.06</v>
      </c>
      <c r="G9904" s="39">
        <f>VLOOKUP($J9901,ASBVs!$A$2:$AP$1041,41,FALSE)</f>
        <v>0.34</v>
      </c>
      <c r="H9904" s="39">
        <f>VLOOKUP($J9901,ASBVs!$A$2:$AP$1041,39,FALSE)</f>
        <v>0.21</v>
      </c>
      <c r="I9904" s="29">
        <f>VLOOKUP($J9901,ASBVs!$A$2:$AP$1041,21,FALSE)</f>
        <v>0.78</v>
      </c>
      <c r="J9904" s="39">
        <f>VLOOKUP($J9901,ASBVs!$A$2:$AP$1041,31,FALSE)</f>
        <v>0.23</v>
      </c>
    </row>
    <row r="9905" spans="2:10" ht="12.6" customHeight="1" x14ac:dyDescent="0.3">
      <c r="B9905" s="29">
        <f>VLOOKUP($J9901,ASBVs!$A$2:$AP$1041,12,FALSE)</f>
        <v>67</v>
      </c>
      <c r="C9905" s="29">
        <f>VLOOKUP($J9901,ASBVs!$A$2:$AP$1041,14,FALSE)</f>
        <v>70</v>
      </c>
      <c r="D9905" s="29">
        <f>VLOOKUP($J9901,ASBVs!$A$2:$AP$1041,16,FALSE)</f>
        <v>61</v>
      </c>
      <c r="E9905" s="29">
        <f>VLOOKUP($J9901,ASBVs!$A$2:$AP$1041,18,FALSE)</f>
        <v>66</v>
      </c>
      <c r="F9905" s="29">
        <f>VLOOKUP($J9901,ASBVs!$A$2:$AP$1041,20,FALSE)</f>
        <v>66</v>
      </c>
      <c r="G9905" s="29">
        <f>VLOOKUP($J9901,ASBVs!$A$2:$AP$1041,42,FALSE)</f>
        <v>59</v>
      </c>
      <c r="H9905" s="29">
        <f>VLOOKUP($J9901,ASBVs!$A$2:$AP$1041,40,FALSE)</f>
        <v>50</v>
      </c>
      <c r="I9905" s="29">
        <f>VLOOKUP($J9901,ASBVs!$A$2:$AP$1041,22,FALSE)</f>
        <v>59</v>
      </c>
      <c r="J9905" s="29">
        <f>VLOOKUP($J9901,ASBVs!$A$2:$AP$1041,32,FALSE)</f>
        <v>57</v>
      </c>
    </row>
    <row r="9906" spans="2:10" ht="12.6" customHeight="1" x14ac:dyDescent="0.3">
      <c r="B9906" s="31" t="s">
        <v>1089</v>
      </c>
      <c r="C9906" s="27" t="s">
        <v>1090</v>
      </c>
      <c r="D9906" s="27" t="s">
        <v>1091</v>
      </c>
      <c r="E9906" s="27" t="s">
        <v>8</v>
      </c>
      <c r="F9906" s="27" t="s">
        <v>6</v>
      </c>
      <c r="G9906" s="27" t="s">
        <v>7</v>
      </c>
      <c r="H9906" s="27" t="s">
        <v>2638</v>
      </c>
      <c r="I9906" s="85" t="s">
        <v>2700</v>
      </c>
      <c r="J9906" s="86"/>
    </row>
    <row r="9907" spans="2:10" ht="12.6" customHeight="1" x14ac:dyDescent="0.3">
      <c r="B9907" s="30">
        <f>VLOOKUP($J9901,ASBVs!$A$2:$AP$1041,33,FALSE)</f>
        <v>0.04</v>
      </c>
      <c r="C9907" s="30">
        <f>VLOOKUP($J9901,ASBVs!$A$2:$AP$1041,35,FALSE)</f>
        <v>0.18</v>
      </c>
      <c r="D9907" s="30">
        <f>VLOOKUP($J9901,ASBVs!$A$2:$AP$1041,37,FALSE)</f>
        <v>0.01</v>
      </c>
      <c r="E9907" s="32">
        <f>VLOOKUP($J9901,ASBVs!$A$2:$AP$1041,29,FALSE)</f>
        <v>6.64</v>
      </c>
      <c r="F9907" s="32">
        <f>VLOOKUP($J9901,ASBVs!$A$2:$AP$1041,23,FALSE)</f>
        <v>-0.71</v>
      </c>
      <c r="G9907" s="32">
        <f>VLOOKUP($J9901,ASBVs!$A$2:$AP$1041,25,FALSE)</f>
        <v>6.34</v>
      </c>
      <c r="H9907" s="32">
        <f>VLOOKUP($J9901,ASBVs!$A$2:$AP$1041,27,FALSE)</f>
        <v>1.42</v>
      </c>
      <c r="I9907" s="86"/>
      <c r="J9907" s="86"/>
    </row>
    <row r="9908" spans="2:10" ht="12.6" customHeight="1" x14ac:dyDescent="0.3">
      <c r="B9908" s="33">
        <f>VLOOKUP($J9901,ASBVs!$A$2:$AP$1041,34,FALSE)</f>
        <v>44</v>
      </c>
      <c r="C9908" s="33">
        <f>VLOOKUP($J9901,ASBVs!$A$2:$AP$1041,36,FALSE)</f>
        <v>53</v>
      </c>
      <c r="D9908" s="33">
        <f>VLOOKUP($J9901,ASBVs!$A$2:$AP$1041,38,FALSE)</f>
        <v>36</v>
      </c>
      <c r="E9908" s="33">
        <f>VLOOKUP($J9901,ASBVs!$A$2:$AP$1041,30,FALSE)</f>
        <v>59</v>
      </c>
      <c r="F9908" s="33">
        <f>VLOOKUP($J9901,ASBVs!$A$2:$AP$1041,24,FALSE)</f>
        <v>49</v>
      </c>
      <c r="G9908" s="33">
        <f>VLOOKUP($J9901,ASBVs!$A$2:$AP$1041,26,FALSE)</f>
        <v>48</v>
      </c>
      <c r="H9908" s="33">
        <f>VLOOKUP($J9901,ASBVs!$A$2:$AP$1041,28,FALSE)</f>
        <v>53</v>
      </c>
      <c r="I9908" s="99">
        <f>VLOOKUP($J9901,ASBVs!$A$2:$AQ$1041,43,FALSE)</f>
        <v>11.569999999999999</v>
      </c>
      <c r="J9908" s="79"/>
    </row>
    <row r="9909" spans="2:10" ht="12.6" customHeight="1" x14ac:dyDescent="0.3">
      <c r="B9909" s="87" t="s">
        <v>2695</v>
      </c>
      <c r="C9909" s="88"/>
      <c r="D9909" s="89" t="s">
        <v>2699</v>
      </c>
      <c r="E9909" s="90"/>
      <c r="F9909" s="91" t="str">
        <f>VLOOKUP($J9901,ASBVs!$A$2:$F$1041,6,FALSE)</f>
        <v xml:space="preserve"> </v>
      </c>
      <c r="G9909" s="34" t="s">
        <v>2669</v>
      </c>
      <c r="H9909" s="35" t="str">
        <f>VLOOKUP($J9901,ASBVs!$A$2:$AU$1041,46,FALSE)</f>
        <v>1</v>
      </c>
      <c r="I9909" s="34" t="s">
        <v>2670</v>
      </c>
      <c r="J9909" s="35" t="str">
        <f>VLOOKUP($J9901,ASBVs!$A$2:$AU$1041,47,FALSE)</f>
        <v>1</v>
      </c>
    </row>
    <row r="9910" spans="2:10" ht="12.6" customHeight="1" x14ac:dyDescent="0.3">
      <c r="B9910" s="93">
        <f>VLOOKUP($J9901,ASBVs!$A$2:$AS$1041,45,FALSE)</f>
        <v>123.83</v>
      </c>
      <c r="C9910" s="94"/>
      <c r="D9910" s="93">
        <f>VLOOKUP($J9901,ASBVs!$A$2:$AS$1041,44,FALSE)</f>
        <v>160.87</v>
      </c>
      <c r="E9910" s="94"/>
      <c r="F9910" s="92"/>
      <c r="G9910" s="34" t="s">
        <v>2671</v>
      </c>
      <c r="H9910" s="35" t="str">
        <f>VLOOKUP($J9901,ASBVs!$A$2:$AW$1041,48,FALSE)</f>
        <v>1</v>
      </c>
      <c r="I9910" s="34" t="s">
        <v>2672</v>
      </c>
      <c r="J9910" s="35">
        <f>VLOOKUP($J9901,ASBVs!$A$2:$AW$1041,49,FALSE)</f>
        <v>3</v>
      </c>
    </row>
    <row r="9911" spans="2:10" ht="12.6" customHeight="1" x14ac:dyDescent="0.3">
      <c r="B9911" s="36" t="s">
        <v>2696</v>
      </c>
      <c r="C9911" s="95" t="str">
        <f>VLOOKUP($J9901,ASBVs!$A$2:$E$1041,5,FALSE)</f>
        <v xml:space="preserve">Pen of 4 - Growth </v>
      </c>
      <c r="D9911" s="96"/>
      <c r="E9911" s="97" t="s">
        <v>2697</v>
      </c>
      <c r="F9911" s="98"/>
      <c r="G9911" s="74"/>
      <c r="H9911" s="75"/>
      <c r="I9911" s="37" t="s">
        <v>2698</v>
      </c>
      <c r="J9911" s="38"/>
    </row>
    <row r="9913" spans="2:10" ht="12.6" customHeight="1" x14ac:dyDescent="0.3">
      <c r="B9913" s="76" t="s">
        <v>2692</v>
      </c>
      <c r="C9913" s="77"/>
      <c r="D9913" s="20" t="str">
        <f>VLOOKUP($J9913,ASBVs!$A$2:$B$1041,2,FALSE)</f>
        <v>226915</v>
      </c>
      <c r="E9913" s="21"/>
      <c r="F9913" s="22" t="str">
        <f>VLOOKUP($J9913,ASBVs!$A$2:$J$1041,10,FALSE)</f>
        <v>Twin</v>
      </c>
      <c r="G9913" s="78" t="str">
        <f>VLOOKUP($J9913,ASBVs!$A$2:$AX$1041,50,FALSE)</f>
        <v xml:space="preserve"> </v>
      </c>
      <c r="H9913" s="79"/>
      <c r="I9913" s="23" t="s">
        <v>2693</v>
      </c>
      <c r="J9913" s="24" t="s">
        <v>2401</v>
      </c>
    </row>
    <row r="9914" spans="2:10" ht="12.6" customHeight="1" x14ac:dyDescent="0.3">
      <c r="B9914" s="25" t="s">
        <v>2694</v>
      </c>
      <c r="C9914" s="80" t="str">
        <f>VLOOKUP($J9913,ASBVs!$A$2:$H$1041,8,FALSE)</f>
        <v>205728</v>
      </c>
      <c r="D9914" s="80"/>
      <c r="E9914" s="81"/>
      <c r="F9914" s="26" t="s">
        <v>2639</v>
      </c>
      <c r="G9914" s="82">
        <f>VLOOKUP($J9913,ASBVs!$A$2:$I$1041,9,FALSE)</f>
        <v>44746</v>
      </c>
      <c r="H9914" s="83"/>
      <c r="I9914" s="83"/>
      <c r="J9914" s="84"/>
    </row>
    <row r="9915" spans="2:10" ht="12.6" customHeight="1" x14ac:dyDescent="0.3">
      <c r="B9915" s="27" t="s">
        <v>0</v>
      </c>
      <c r="C9915" s="28" t="s">
        <v>1</v>
      </c>
      <c r="D9915" s="28" t="s">
        <v>2</v>
      </c>
      <c r="E9915" s="28" t="s">
        <v>3</v>
      </c>
      <c r="F9915" s="27" t="s">
        <v>4</v>
      </c>
      <c r="G9915" s="28" t="s">
        <v>1093</v>
      </c>
      <c r="H9915" s="28" t="s">
        <v>1092</v>
      </c>
      <c r="I9915" s="28" t="s">
        <v>5</v>
      </c>
      <c r="J9915" s="28" t="s">
        <v>2652</v>
      </c>
    </row>
    <row r="9916" spans="2:10" ht="12.6" customHeight="1" x14ac:dyDescent="0.3">
      <c r="B9916" s="29">
        <f>VLOOKUP($J9913,ASBVs!$A$2:$AP$1041,11,FALSE)</f>
        <v>0.41</v>
      </c>
      <c r="C9916" s="29">
        <f>VLOOKUP($J9913,ASBVs!$A$2:$AP$1041,13,FALSE)</f>
        <v>10.5</v>
      </c>
      <c r="D9916" s="29">
        <f>VLOOKUP($J9913,ASBVs!$A$2:$AP$1041,15,FALSE)</f>
        <v>15.77</v>
      </c>
      <c r="E9916" s="29">
        <f>VLOOKUP($J9913,ASBVs!$A$2:$AP$1041,17,FALSE)</f>
        <v>-0.02</v>
      </c>
      <c r="F9916" s="29">
        <f>VLOOKUP($J9913,ASBVs!$A$2:$AP$1041,19,FALSE)</f>
        <v>3.02</v>
      </c>
      <c r="G9916" s="39">
        <f>VLOOKUP($J9913,ASBVs!$A$2:$AP$1041,41,FALSE)</f>
        <v>0.38</v>
      </c>
      <c r="H9916" s="39">
        <f>VLOOKUP($J9913,ASBVs!$A$2:$AP$1041,39,FALSE)</f>
        <v>0.22</v>
      </c>
      <c r="I9916" s="29">
        <f>VLOOKUP($J9913,ASBVs!$A$2:$AP$1041,21,FALSE)</f>
        <v>0.05</v>
      </c>
      <c r="J9916" s="39">
        <f>VLOOKUP($J9913,ASBVs!$A$2:$AP$1041,31,FALSE)</f>
        <v>0.22</v>
      </c>
    </row>
    <row r="9917" spans="2:10" ht="12.6" customHeight="1" x14ac:dyDescent="0.3">
      <c r="B9917" s="29">
        <f>VLOOKUP($J9913,ASBVs!$A$2:$AP$1041,12,FALSE)</f>
        <v>65</v>
      </c>
      <c r="C9917" s="29">
        <f>VLOOKUP($J9913,ASBVs!$A$2:$AP$1041,14,FALSE)</f>
        <v>69</v>
      </c>
      <c r="D9917" s="29">
        <f>VLOOKUP($J9913,ASBVs!$A$2:$AP$1041,16,FALSE)</f>
        <v>56</v>
      </c>
      <c r="E9917" s="29">
        <f>VLOOKUP($J9913,ASBVs!$A$2:$AP$1041,18,FALSE)</f>
        <v>63</v>
      </c>
      <c r="F9917" s="29">
        <f>VLOOKUP($J9913,ASBVs!$A$2:$AP$1041,20,FALSE)</f>
        <v>63</v>
      </c>
      <c r="G9917" s="29">
        <f>VLOOKUP($J9913,ASBVs!$A$2:$AP$1041,42,FALSE)</f>
        <v>49</v>
      </c>
      <c r="H9917" s="29">
        <f>VLOOKUP($J9913,ASBVs!$A$2:$AP$1041,40,FALSE)</f>
        <v>41</v>
      </c>
      <c r="I9917" s="29">
        <f>VLOOKUP($J9913,ASBVs!$A$2:$AP$1041,22,FALSE)</f>
        <v>49</v>
      </c>
      <c r="J9917" s="29">
        <f>VLOOKUP($J9913,ASBVs!$A$2:$AP$1041,32,FALSE)</f>
        <v>47</v>
      </c>
    </row>
    <row r="9918" spans="2:10" ht="12.6" customHeight="1" x14ac:dyDescent="0.3">
      <c r="B9918" s="31" t="s">
        <v>1089</v>
      </c>
      <c r="C9918" s="27" t="s">
        <v>1090</v>
      </c>
      <c r="D9918" s="27" t="s">
        <v>1091</v>
      </c>
      <c r="E9918" s="27" t="s">
        <v>8</v>
      </c>
      <c r="F9918" s="27" t="s">
        <v>6</v>
      </c>
      <c r="G9918" s="27" t="s">
        <v>7</v>
      </c>
      <c r="H9918" s="27" t="s">
        <v>2638</v>
      </c>
      <c r="I9918" s="85" t="s">
        <v>2700</v>
      </c>
      <c r="J9918" s="86"/>
    </row>
    <row r="9919" spans="2:10" ht="12.6" customHeight="1" x14ac:dyDescent="0.3">
      <c r="B9919" s="30">
        <f>VLOOKUP($J9913,ASBVs!$A$2:$AP$1041,33,FALSE)</f>
        <v>0.03</v>
      </c>
      <c r="C9919" s="30">
        <f>VLOOKUP($J9913,ASBVs!$A$2:$AP$1041,35,FALSE)</f>
        <v>0.26</v>
      </c>
      <c r="D9919" s="30">
        <f>VLOOKUP($J9913,ASBVs!$A$2:$AP$1041,37,FALSE)</f>
        <v>-0.01</v>
      </c>
      <c r="E9919" s="32">
        <f>VLOOKUP($J9913,ASBVs!$A$2:$AP$1041,29,FALSE)</f>
        <v>6.03</v>
      </c>
      <c r="F9919" s="32">
        <f>VLOOKUP($J9913,ASBVs!$A$2:$AP$1041,23,FALSE)</f>
        <v>-0.76</v>
      </c>
      <c r="G9919" s="32">
        <f>VLOOKUP($J9913,ASBVs!$A$2:$AP$1041,25,FALSE)</f>
        <v>5.51</v>
      </c>
      <c r="H9919" s="32">
        <f>VLOOKUP($J9913,ASBVs!$A$2:$AP$1041,27,FALSE)</f>
        <v>2.78</v>
      </c>
      <c r="I9919" s="86"/>
      <c r="J9919" s="86"/>
    </row>
    <row r="9920" spans="2:10" ht="12.6" customHeight="1" x14ac:dyDescent="0.3">
      <c r="B9920" s="33">
        <f>VLOOKUP($J9913,ASBVs!$A$2:$AP$1041,34,FALSE)</f>
        <v>37</v>
      </c>
      <c r="C9920" s="33">
        <f>VLOOKUP($J9913,ASBVs!$A$2:$AP$1041,36,FALSE)</f>
        <v>44</v>
      </c>
      <c r="D9920" s="33">
        <f>VLOOKUP($J9913,ASBVs!$A$2:$AP$1041,38,FALSE)</f>
        <v>32</v>
      </c>
      <c r="E9920" s="33">
        <f>VLOOKUP($J9913,ASBVs!$A$2:$AP$1041,30,FALSE)</f>
        <v>57</v>
      </c>
      <c r="F9920" s="33">
        <f>VLOOKUP($J9913,ASBVs!$A$2:$AP$1041,24,FALSE)</f>
        <v>42</v>
      </c>
      <c r="G9920" s="33">
        <f>VLOOKUP($J9913,ASBVs!$A$2:$AP$1041,26,FALSE)</f>
        <v>42</v>
      </c>
      <c r="H9920" s="33">
        <f>VLOOKUP($J9913,ASBVs!$A$2:$AP$1041,28,FALSE)</f>
        <v>48</v>
      </c>
      <c r="I9920" s="99">
        <f>VLOOKUP($J9913,ASBVs!$A$2:$AQ$1041,43,FALSE)</f>
        <v>10.55</v>
      </c>
      <c r="J9920" s="79"/>
    </row>
    <row r="9921" spans="2:10" ht="12.6" customHeight="1" x14ac:dyDescent="0.3">
      <c r="B9921" s="87" t="s">
        <v>2695</v>
      </c>
      <c r="C9921" s="88"/>
      <c r="D9921" s="89" t="s">
        <v>2699</v>
      </c>
      <c r="E9921" s="90"/>
      <c r="F9921" s="91" t="str">
        <f>VLOOKUP($J9913,ASBVs!$A$2:$F$1041,6,FALSE)</f>
        <v xml:space="preserve"> </v>
      </c>
      <c r="G9921" s="34" t="s">
        <v>2669</v>
      </c>
      <c r="H9921" s="35" t="str">
        <f>VLOOKUP($J9913,ASBVs!$A$2:$AU$1041,46,FALSE)</f>
        <v>2</v>
      </c>
      <c r="I9921" s="34" t="s">
        <v>2670</v>
      </c>
      <c r="J9921" s="35" t="str">
        <f>VLOOKUP($J9913,ASBVs!$A$2:$AU$1041,47,FALSE)</f>
        <v>3</v>
      </c>
    </row>
    <row r="9922" spans="2:10" ht="12.6" customHeight="1" x14ac:dyDescent="0.3">
      <c r="B9922" s="93">
        <f>VLOOKUP($J9913,ASBVs!$A$2:$AS$1041,45,FALSE)</f>
        <v>122.5</v>
      </c>
      <c r="C9922" s="94"/>
      <c r="D9922" s="93">
        <f>VLOOKUP($J9913,ASBVs!$A$2:$AS$1041,44,FALSE)</f>
        <v>175.97</v>
      </c>
      <c r="E9922" s="94"/>
      <c r="F9922" s="92"/>
      <c r="G9922" s="34" t="s">
        <v>2671</v>
      </c>
      <c r="H9922" s="35" t="str">
        <f>VLOOKUP($J9913,ASBVs!$A$2:$AW$1041,48,FALSE)</f>
        <v>3</v>
      </c>
      <c r="I9922" s="34" t="s">
        <v>2672</v>
      </c>
      <c r="J9922" s="35">
        <f>VLOOKUP($J9913,ASBVs!$A$2:$AW$1041,49,FALSE)</f>
        <v>3</v>
      </c>
    </row>
    <row r="9923" spans="2:10" ht="12.6" customHeight="1" x14ac:dyDescent="0.3">
      <c r="B9923" s="36" t="s">
        <v>2696</v>
      </c>
      <c r="C9923" s="95" t="str">
        <f>VLOOKUP($J9913,ASBVs!$A$2:$E$1041,5,FALSE)</f>
        <v xml:space="preserve">Pen of 4 - Growth </v>
      </c>
      <c r="D9923" s="96"/>
      <c r="E9923" s="97" t="s">
        <v>2697</v>
      </c>
      <c r="F9923" s="98"/>
      <c r="G9923" s="74"/>
      <c r="H9923" s="75"/>
      <c r="I9923" s="37" t="s">
        <v>2698</v>
      </c>
      <c r="J9923" s="38"/>
    </row>
    <row r="9925" spans="2:10" ht="12.6" customHeight="1" x14ac:dyDescent="0.3">
      <c r="B9925" s="76" t="s">
        <v>2692</v>
      </c>
      <c r="C9925" s="77"/>
      <c r="D9925" s="20" t="str">
        <f>VLOOKUP($J9925,ASBVs!$A$2:$B$1041,2,FALSE)</f>
        <v>224107</v>
      </c>
      <c r="E9925" s="21"/>
      <c r="F9925" s="22" t="str">
        <f>VLOOKUP($J9925,ASBVs!$A$2:$J$1041,10,FALSE)</f>
        <v>Twin</v>
      </c>
      <c r="G9925" s="78" t="str">
        <f>VLOOKUP($J9925,ASBVs!$A$2:$AX$1041,50,FALSE)</f>
        <v xml:space="preserve"> </v>
      </c>
      <c r="H9925" s="79"/>
      <c r="I9925" s="23" t="s">
        <v>2693</v>
      </c>
      <c r="J9925" s="24" t="s">
        <v>2402</v>
      </c>
    </row>
    <row r="9926" spans="2:10" ht="12.6" customHeight="1" x14ac:dyDescent="0.3">
      <c r="B9926" s="25" t="s">
        <v>2694</v>
      </c>
      <c r="C9926" s="80" t="str">
        <f>VLOOKUP($J9925,ASBVs!$A$2:$H$1041,8,FALSE)</f>
        <v>205728</v>
      </c>
      <c r="D9926" s="80"/>
      <c r="E9926" s="81"/>
      <c r="F9926" s="26" t="s">
        <v>2639</v>
      </c>
      <c r="G9926" s="82">
        <f>VLOOKUP($J9925,ASBVs!$A$2:$I$1041,9,FALSE)</f>
        <v>44707</v>
      </c>
      <c r="H9926" s="83"/>
      <c r="I9926" s="83"/>
      <c r="J9926" s="84"/>
    </row>
    <row r="9927" spans="2:10" ht="12.6" customHeight="1" x14ac:dyDescent="0.3">
      <c r="B9927" s="27" t="s">
        <v>0</v>
      </c>
      <c r="C9927" s="28" t="s">
        <v>1</v>
      </c>
      <c r="D9927" s="28" t="s">
        <v>2</v>
      </c>
      <c r="E9927" s="28" t="s">
        <v>3</v>
      </c>
      <c r="F9927" s="27" t="s">
        <v>4</v>
      </c>
      <c r="G9927" s="28" t="s">
        <v>1093</v>
      </c>
      <c r="H9927" s="28" t="s">
        <v>1092</v>
      </c>
      <c r="I9927" s="28" t="s">
        <v>5</v>
      </c>
      <c r="J9927" s="28" t="s">
        <v>2652</v>
      </c>
    </row>
    <row r="9928" spans="2:10" ht="12.6" customHeight="1" x14ac:dyDescent="0.3">
      <c r="B9928" s="29">
        <f>VLOOKUP($J9925,ASBVs!$A$2:$AP$1041,11,FALSE)</f>
        <v>0.41</v>
      </c>
      <c r="C9928" s="29">
        <f>VLOOKUP($J9925,ASBVs!$A$2:$AP$1041,13,FALSE)</f>
        <v>9.68</v>
      </c>
      <c r="D9928" s="29">
        <f>VLOOKUP($J9925,ASBVs!$A$2:$AP$1041,15,FALSE)</f>
        <v>17.97</v>
      </c>
      <c r="E9928" s="29">
        <f>VLOOKUP($J9925,ASBVs!$A$2:$AP$1041,17,FALSE)</f>
        <v>0.59</v>
      </c>
      <c r="F9928" s="29">
        <f>VLOOKUP($J9925,ASBVs!$A$2:$AP$1041,19,FALSE)</f>
        <v>2.79</v>
      </c>
      <c r="G9928" s="39">
        <f>VLOOKUP($J9925,ASBVs!$A$2:$AP$1041,41,FALSE)</f>
        <v>0.42</v>
      </c>
      <c r="H9928" s="39">
        <f>VLOOKUP($J9925,ASBVs!$A$2:$AP$1041,39,FALSE)</f>
        <v>0.21</v>
      </c>
      <c r="I9928" s="29">
        <f>VLOOKUP($J9925,ASBVs!$A$2:$AP$1041,21,FALSE)</f>
        <v>0.34</v>
      </c>
      <c r="J9928" s="39">
        <f>VLOOKUP($J9925,ASBVs!$A$2:$AP$1041,31,FALSE)</f>
        <v>0.26</v>
      </c>
    </row>
    <row r="9929" spans="2:10" ht="12.6" customHeight="1" x14ac:dyDescent="0.3">
      <c r="B9929" s="29">
        <f>VLOOKUP($J9925,ASBVs!$A$2:$AP$1041,12,FALSE)</f>
        <v>66</v>
      </c>
      <c r="C9929" s="29">
        <f>VLOOKUP($J9925,ASBVs!$A$2:$AP$1041,14,FALSE)</f>
        <v>70</v>
      </c>
      <c r="D9929" s="29">
        <f>VLOOKUP($J9925,ASBVs!$A$2:$AP$1041,16,FALSE)</f>
        <v>59</v>
      </c>
      <c r="E9929" s="29">
        <f>VLOOKUP($J9925,ASBVs!$A$2:$AP$1041,18,FALSE)</f>
        <v>65</v>
      </c>
      <c r="F9929" s="29">
        <f>VLOOKUP($J9925,ASBVs!$A$2:$AP$1041,20,FALSE)</f>
        <v>65</v>
      </c>
      <c r="G9929" s="29">
        <f>VLOOKUP($J9925,ASBVs!$A$2:$AP$1041,42,FALSE)</f>
        <v>51</v>
      </c>
      <c r="H9929" s="29">
        <f>VLOOKUP($J9925,ASBVs!$A$2:$AP$1041,40,FALSE)</f>
        <v>44</v>
      </c>
      <c r="I9929" s="29">
        <f>VLOOKUP($J9925,ASBVs!$A$2:$AP$1041,22,FALSE)</f>
        <v>53</v>
      </c>
      <c r="J9929" s="29">
        <f>VLOOKUP($J9925,ASBVs!$A$2:$AP$1041,32,FALSE)</f>
        <v>49</v>
      </c>
    </row>
    <row r="9930" spans="2:10" ht="12.6" customHeight="1" x14ac:dyDescent="0.3">
      <c r="B9930" s="31" t="s">
        <v>1089</v>
      </c>
      <c r="C9930" s="27" t="s">
        <v>1090</v>
      </c>
      <c r="D9930" s="27" t="s">
        <v>1091</v>
      </c>
      <c r="E9930" s="27" t="s">
        <v>8</v>
      </c>
      <c r="F9930" s="27" t="s">
        <v>6</v>
      </c>
      <c r="G9930" s="27" t="s">
        <v>7</v>
      </c>
      <c r="H9930" s="27" t="s">
        <v>2638</v>
      </c>
      <c r="I9930" s="85" t="s">
        <v>2700</v>
      </c>
      <c r="J9930" s="86"/>
    </row>
    <row r="9931" spans="2:10" ht="12.6" customHeight="1" x14ac:dyDescent="0.3">
      <c r="B9931" s="30">
        <f>VLOOKUP($J9925,ASBVs!$A$2:$AP$1041,33,FALSE)</f>
        <v>0.05</v>
      </c>
      <c r="C9931" s="30">
        <f>VLOOKUP($J9925,ASBVs!$A$2:$AP$1041,35,FALSE)</f>
        <v>0.23</v>
      </c>
      <c r="D9931" s="30">
        <f>VLOOKUP($J9925,ASBVs!$A$2:$AP$1041,37,FALSE)</f>
        <v>-0.01</v>
      </c>
      <c r="E9931" s="32">
        <f>VLOOKUP($J9925,ASBVs!$A$2:$AP$1041,29,FALSE)</f>
        <v>4.67</v>
      </c>
      <c r="F9931" s="32">
        <f>VLOOKUP($J9925,ASBVs!$A$2:$AP$1041,23,FALSE)</f>
        <v>-0.38</v>
      </c>
      <c r="G9931" s="32">
        <f>VLOOKUP($J9925,ASBVs!$A$2:$AP$1041,25,FALSE)</f>
        <v>4.51</v>
      </c>
      <c r="H9931" s="32">
        <f>VLOOKUP($J9925,ASBVs!$A$2:$AP$1041,27,FALSE)</f>
        <v>3</v>
      </c>
      <c r="I9931" s="86"/>
      <c r="J9931" s="86"/>
    </row>
    <row r="9932" spans="2:10" ht="12.6" customHeight="1" x14ac:dyDescent="0.3">
      <c r="B9932" s="33">
        <f>VLOOKUP($J9925,ASBVs!$A$2:$AP$1041,34,FALSE)</f>
        <v>40</v>
      </c>
      <c r="C9932" s="33">
        <f>VLOOKUP($J9925,ASBVs!$A$2:$AP$1041,36,FALSE)</f>
        <v>47</v>
      </c>
      <c r="D9932" s="33">
        <f>VLOOKUP($J9925,ASBVs!$A$2:$AP$1041,38,FALSE)</f>
        <v>34</v>
      </c>
      <c r="E9932" s="33">
        <f>VLOOKUP($J9925,ASBVs!$A$2:$AP$1041,30,FALSE)</f>
        <v>59</v>
      </c>
      <c r="F9932" s="33">
        <f>VLOOKUP($J9925,ASBVs!$A$2:$AP$1041,24,FALSE)</f>
        <v>44</v>
      </c>
      <c r="G9932" s="33">
        <f>VLOOKUP($J9925,ASBVs!$A$2:$AP$1041,26,FALSE)</f>
        <v>44</v>
      </c>
      <c r="H9932" s="33">
        <f>VLOOKUP($J9925,ASBVs!$A$2:$AP$1041,28,FALSE)</f>
        <v>50</v>
      </c>
      <c r="I9932" s="99">
        <f>VLOOKUP($J9925,ASBVs!$A$2:$AQ$1041,43,FALSE)</f>
        <v>10.02</v>
      </c>
      <c r="J9932" s="79"/>
    </row>
    <row r="9933" spans="2:10" ht="12.6" customHeight="1" x14ac:dyDescent="0.3">
      <c r="B9933" s="87" t="s">
        <v>2695</v>
      </c>
      <c r="C9933" s="88"/>
      <c r="D9933" s="89" t="s">
        <v>2699</v>
      </c>
      <c r="E9933" s="90"/>
      <c r="F9933" s="91" t="str">
        <f>VLOOKUP($J9925,ASBVs!$A$2:$F$1041,6,FALSE)</f>
        <v xml:space="preserve"> </v>
      </c>
      <c r="G9933" s="34" t="s">
        <v>2669</v>
      </c>
      <c r="H9933" s="35" t="str">
        <f>VLOOKUP($J9925,ASBVs!$A$2:$AU$1041,46,FALSE)</f>
        <v>3</v>
      </c>
      <c r="I9933" s="34" t="s">
        <v>2670</v>
      </c>
      <c r="J9933" s="35" t="str">
        <f>VLOOKUP($J9925,ASBVs!$A$2:$AU$1041,47,FALSE)</f>
        <v>1</v>
      </c>
    </row>
    <row r="9934" spans="2:10" ht="12.6" customHeight="1" x14ac:dyDescent="0.3">
      <c r="B9934" s="93">
        <f>VLOOKUP($J9925,ASBVs!$A$2:$AS$1041,45,FALSE)</f>
        <v>121.82</v>
      </c>
      <c r="C9934" s="94"/>
      <c r="D9934" s="93">
        <f>VLOOKUP($J9925,ASBVs!$A$2:$AS$1041,44,FALSE)</f>
        <v>169.27</v>
      </c>
      <c r="E9934" s="94"/>
      <c r="F9934" s="92"/>
      <c r="G9934" s="34" t="s">
        <v>2671</v>
      </c>
      <c r="H9934" s="35" t="str">
        <f>VLOOKUP($J9925,ASBVs!$A$2:$AW$1041,48,FALSE)</f>
        <v>2</v>
      </c>
      <c r="I9934" s="34" t="s">
        <v>2672</v>
      </c>
      <c r="J9934" s="35">
        <f>VLOOKUP($J9925,ASBVs!$A$2:$AW$1041,49,FALSE)</f>
        <v>3</v>
      </c>
    </row>
    <row r="9935" spans="2:10" ht="12.6" customHeight="1" x14ac:dyDescent="0.3">
      <c r="B9935" s="36" t="s">
        <v>2696</v>
      </c>
      <c r="C9935" s="95" t="str">
        <f>VLOOKUP($J9925,ASBVs!$A$2:$E$1041,5,FALSE)</f>
        <v xml:space="preserve">Pen of 4 - Growth </v>
      </c>
      <c r="D9935" s="96"/>
      <c r="E9935" s="97" t="s">
        <v>2697</v>
      </c>
      <c r="F9935" s="98"/>
      <c r="G9935" s="74"/>
      <c r="H9935" s="75"/>
      <c r="I9935" s="37" t="s">
        <v>2698</v>
      </c>
      <c r="J9935" s="38"/>
    </row>
    <row r="9937" spans="2:10" ht="12.6" customHeight="1" x14ac:dyDescent="0.3">
      <c r="B9937" s="76" t="s">
        <v>2692</v>
      </c>
      <c r="C9937" s="77"/>
      <c r="D9937" s="20" t="str">
        <f>VLOOKUP($J9937,ASBVs!$A$2:$B$1041,2,FALSE)</f>
        <v>224345</v>
      </c>
      <c r="E9937" s="21"/>
      <c r="F9937" s="22" t="str">
        <f>VLOOKUP($J9937,ASBVs!$A$2:$J$1041,10,FALSE)</f>
        <v>Twin</v>
      </c>
      <c r="G9937" s="78" t="str">
        <f>VLOOKUP($J9937,ASBVs!$A$2:$AX$1041,50,FALSE)</f>
        <v xml:space="preserve"> </v>
      </c>
      <c r="H9937" s="79"/>
      <c r="I9937" s="23" t="s">
        <v>2693</v>
      </c>
      <c r="J9937" s="24" t="s">
        <v>2403</v>
      </c>
    </row>
    <row r="9938" spans="2:10" ht="12.6" customHeight="1" x14ac:dyDescent="0.3">
      <c r="B9938" s="25" t="s">
        <v>2694</v>
      </c>
      <c r="C9938" s="80" t="str">
        <f>VLOOKUP($J9937,ASBVs!$A$2:$H$1041,8,FALSE)</f>
        <v>215475</v>
      </c>
      <c r="D9938" s="80"/>
      <c r="E9938" s="81"/>
      <c r="F9938" s="26" t="s">
        <v>2639</v>
      </c>
      <c r="G9938" s="82">
        <f>VLOOKUP($J9937,ASBVs!$A$2:$I$1041,9,FALSE)</f>
        <v>44708</v>
      </c>
      <c r="H9938" s="83"/>
      <c r="I9938" s="83"/>
      <c r="J9938" s="84"/>
    </row>
    <row r="9939" spans="2:10" ht="12.6" customHeight="1" x14ac:dyDescent="0.3">
      <c r="B9939" s="27" t="s">
        <v>0</v>
      </c>
      <c r="C9939" s="28" t="s">
        <v>1</v>
      </c>
      <c r="D9939" s="28" t="s">
        <v>2</v>
      </c>
      <c r="E9939" s="28" t="s">
        <v>3</v>
      </c>
      <c r="F9939" s="27" t="s">
        <v>4</v>
      </c>
      <c r="G9939" s="28" t="s">
        <v>1093</v>
      </c>
      <c r="H9939" s="28" t="s">
        <v>1092</v>
      </c>
      <c r="I9939" s="28" t="s">
        <v>5</v>
      </c>
      <c r="J9939" s="28" t="s">
        <v>2652</v>
      </c>
    </row>
    <row r="9940" spans="2:10" ht="12.6" customHeight="1" x14ac:dyDescent="0.3">
      <c r="B9940" s="29">
        <f>VLOOKUP($J9937,ASBVs!$A$2:$AP$1041,11,FALSE)</f>
        <v>0.57999999999999996</v>
      </c>
      <c r="C9940" s="29">
        <f>VLOOKUP($J9937,ASBVs!$A$2:$AP$1041,13,FALSE)</f>
        <v>10.24</v>
      </c>
      <c r="D9940" s="29">
        <f>VLOOKUP($J9937,ASBVs!$A$2:$AP$1041,15,FALSE)</f>
        <v>18.39</v>
      </c>
      <c r="E9940" s="29">
        <f>VLOOKUP($J9937,ASBVs!$A$2:$AP$1041,17,FALSE)</f>
        <v>-0.59</v>
      </c>
      <c r="F9940" s="29">
        <f>VLOOKUP($J9937,ASBVs!$A$2:$AP$1041,19,FALSE)</f>
        <v>1.1599999999999999</v>
      </c>
      <c r="G9940" s="39">
        <f>VLOOKUP($J9937,ASBVs!$A$2:$AP$1041,41,FALSE)</f>
        <v>0.43</v>
      </c>
      <c r="H9940" s="39">
        <f>VLOOKUP($J9937,ASBVs!$A$2:$AP$1041,39,FALSE)</f>
        <v>0.24</v>
      </c>
      <c r="I9940" s="29">
        <f>VLOOKUP($J9937,ASBVs!$A$2:$AP$1041,21,FALSE)</f>
        <v>-0.62</v>
      </c>
      <c r="J9940" s="39">
        <f>VLOOKUP($J9937,ASBVs!$A$2:$AP$1041,31,FALSE)</f>
        <v>0.26</v>
      </c>
    </row>
    <row r="9941" spans="2:10" ht="12.6" customHeight="1" x14ac:dyDescent="0.3">
      <c r="B9941" s="29">
        <f>VLOOKUP($J9937,ASBVs!$A$2:$AP$1041,12,FALSE)</f>
        <v>63</v>
      </c>
      <c r="C9941" s="29">
        <f>VLOOKUP($J9937,ASBVs!$A$2:$AP$1041,14,FALSE)</f>
        <v>69</v>
      </c>
      <c r="D9941" s="29">
        <f>VLOOKUP($J9937,ASBVs!$A$2:$AP$1041,16,FALSE)</f>
        <v>58</v>
      </c>
      <c r="E9941" s="29">
        <f>VLOOKUP($J9937,ASBVs!$A$2:$AP$1041,18,FALSE)</f>
        <v>62</v>
      </c>
      <c r="F9941" s="29">
        <f>VLOOKUP($J9937,ASBVs!$A$2:$AP$1041,20,FALSE)</f>
        <v>63</v>
      </c>
      <c r="G9941" s="29">
        <f>VLOOKUP($J9937,ASBVs!$A$2:$AP$1041,42,FALSE)</f>
        <v>51</v>
      </c>
      <c r="H9941" s="29">
        <f>VLOOKUP($J9937,ASBVs!$A$2:$AP$1041,40,FALSE)</f>
        <v>44</v>
      </c>
      <c r="I9941" s="29">
        <f>VLOOKUP($J9937,ASBVs!$A$2:$AP$1041,22,FALSE)</f>
        <v>53</v>
      </c>
      <c r="J9941" s="29">
        <f>VLOOKUP($J9937,ASBVs!$A$2:$AP$1041,32,FALSE)</f>
        <v>49</v>
      </c>
    </row>
    <row r="9942" spans="2:10" ht="12.6" customHeight="1" x14ac:dyDescent="0.3">
      <c r="B9942" s="31" t="s">
        <v>1089</v>
      </c>
      <c r="C9942" s="27" t="s">
        <v>1090</v>
      </c>
      <c r="D9942" s="27" t="s">
        <v>1091</v>
      </c>
      <c r="E9942" s="27" t="s">
        <v>8</v>
      </c>
      <c r="F9942" s="27" t="s">
        <v>6</v>
      </c>
      <c r="G9942" s="27" t="s">
        <v>7</v>
      </c>
      <c r="H9942" s="27" t="s">
        <v>2638</v>
      </c>
      <c r="I9942" s="85" t="s">
        <v>2700</v>
      </c>
      <c r="J9942" s="86"/>
    </row>
    <row r="9943" spans="2:10" ht="12.6" customHeight="1" x14ac:dyDescent="0.3">
      <c r="B9943" s="30">
        <f>VLOOKUP($J9937,ASBVs!$A$2:$AP$1041,33,FALSE)</f>
        <v>0.02</v>
      </c>
      <c r="C9943" s="30">
        <f>VLOOKUP($J9937,ASBVs!$A$2:$AP$1041,35,FALSE)</f>
        <v>0.24</v>
      </c>
      <c r="D9943" s="30">
        <f>VLOOKUP($J9937,ASBVs!$A$2:$AP$1041,37,FALSE)</f>
        <v>0.02</v>
      </c>
      <c r="E9943" s="32">
        <f>VLOOKUP($J9937,ASBVs!$A$2:$AP$1041,29,FALSE)</f>
        <v>5.13</v>
      </c>
      <c r="F9943" s="32">
        <f>VLOOKUP($J9937,ASBVs!$A$2:$AP$1041,23,FALSE)</f>
        <v>-0.2</v>
      </c>
      <c r="G9943" s="32">
        <f>VLOOKUP($J9937,ASBVs!$A$2:$AP$1041,25,FALSE)</f>
        <v>3.66</v>
      </c>
      <c r="H9943" s="32">
        <f>VLOOKUP($J9937,ASBVs!$A$2:$AP$1041,27,FALSE)</f>
        <v>1.75</v>
      </c>
      <c r="I9943" s="86"/>
      <c r="J9943" s="86"/>
    </row>
    <row r="9944" spans="2:10" ht="12.6" customHeight="1" x14ac:dyDescent="0.3">
      <c r="B9944" s="33">
        <f>VLOOKUP($J9937,ASBVs!$A$2:$AP$1041,34,FALSE)</f>
        <v>39</v>
      </c>
      <c r="C9944" s="33">
        <f>VLOOKUP($J9937,ASBVs!$A$2:$AP$1041,36,FALSE)</f>
        <v>47</v>
      </c>
      <c r="D9944" s="33">
        <f>VLOOKUP($J9937,ASBVs!$A$2:$AP$1041,38,FALSE)</f>
        <v>34</v>
      </c>
      <c r="E9944" s="33">
        <f>VLOOKUP($J9937,ASBVs!$A$2:$AP$1041,30,FALSE)</f>
        <v>58</v>
      </c>
      <c r="F9944" s="33">
        <f>VLOOKUP($J9937,ASBVs!$A$2:$AP$1041,24,FALSE)</f>
        <v>47</v>
      </c>
      <c r="G9944" s="33">
        <f>VLOOKUP($J9937,ASBVs!$A$2:$AP$1041,26,FALSE)</f>
        <v>46</v>
      </c>
      <c r="H9944" s="33">
        <f>VLOOKUP($J9937,ASBVs!$A$2:$AP$1041,28,FALSE)</f>
        <v>49</v>
      </c>
      <c r="I9944" s="99">
        <f>VLOOKUP($J9937,ASBVs!$A$2:$AQ$1041,43,FALSE)</f>
        <v>9.620000000000001</v>
      </c>
      <c r="J9944" s="79"/>
    </row>
    <row r="9945" spans="2:10" ht="12.6" customHeight="1" x14ac:dyDescent="0.3">
      <c r="B9945" s="87" t="s">
        <v>2695</v>
      </c>
      <c r="C9945" s="88"/>
      <c r="D9945" s="89" t="s">
        <v>2699</v>
      </c>
      <c r="E9945" s="90"/>
      <c r="F9945" s="91" t="str">
        <f>VLOOKUP($J9937,ASBVs!$A$2:$F$1041,6,FALSE)</f>
        <v xml:space="preserve"> </v>
      </c>
      <c r="G9945" s="34" t="s">
        <v>2669</v>
      </c>
      <c r="H9945" s="35" t="str">
        <f>VLOOKUP($J9937,ASBVs!$A$2:$AU$1041,46,FALSE)</f>
        <v>2</v>
      </c>
      <c r="I9945" s="34" t="s">
        <v>2670</v>
      </c>
      <c r="J9945" s="35" t="str">
        <f>VLOOKUP($J9937,ASBVs!$A$2:$AU$1041,47,FALSE)</f>
        <v>2</v>
      </c>
    </row>
    <row r="9946" spans="2:10" ht="12.6" customHeight="1" x14ac:dyDescent="0.3">
      <c r="B9946" s="93">
        <f>VLOOKUP($J9937,ASBVs!$A$2:$AS$1041,45,FALSE)</f>
        <v>123.34</v>
      </c>
      <c r="C9946" s="94"/>
      <c r="D9946" s="93">
        <f>VLOOKUP($J9937,ASBVs!$A$2:$AS$1041,44,FALSE)</f>
        <v>154.57</v>
      </c>
      <c r="E9946" s="94"/>
      <c r="F9946" s="92"/>
      <c r="G9946" s="34" t="s">
        <v>2671</v>
      </c>
      <c r="H9946" s="35" t="str">
        <f>VLOOKUP($J9937,ASBVs!$A$2:$AW$1041,48,FALSE)</f>
        <v>3</v>
      </c>
      <c r="I9946" s="34" t="s">
        <v>2672</v>
      </c>
      <c r="J9946" s="35">
        <f>VLOOKUP($J9937,ASBVs!$A$2:$AW$1041,49,FALSE)</f>
        <v>3</v>
      </c>
    </row>
    <row r="9947" spans="2:10" ht="12.6" customHeight="1" x14ac:dyDescent="0.3">
      <c r="B9947" s="36" t="s">
        <v>2696</v>
      </c>
      <c r="C9947" s="95" t="str">
        <f>VLOOKUP($J9937,ASBVs!$A$2:$E$1041,5,FALSE)</f>
        <v xml:space="preserve">Pen of 4 - Growth </v>
      </c>
      <c r="D9947" s="96"/>
      <c r="E9947" s="97" t="s">
        <v>2697</v>
      </c>
      <c r="F9947" s="98"/>
      <c r="G9947" s="74"/>
      <c r="H9947" s="75"/>
      <c r="I9947" s="37" t="s">
        <v>2698</v>
      </c>
      <c r="J9947" s="38"/>
    </row>
    <row r="9949" spans="2:10" ht="12.6" customHeight="1" x14ac:dyDescent="0.3">
      <c r="B9949" s="76" t="s">
        <v>2692</v>
      </c>
      <c r="C9949" s="77"/>
      <c r="D9949" s="20" t="str">
        <f>VLOOKUP($J9949,ASBVs!$A$2:$B$1041,2,FALSE)</f>
        <v>226796</v>
      </c>
      <c r="E9949" s="21"/>
      <c r="F9949" s="22" t="str">
        <f>VLOOKUP($J9949,ASBVs!$A$2:$J$1041,10,FALSE)</f>
        <v>Twin</v>
      </c>
      <c r="G9949" s="78" t="str">
        <f>VLOOKUP($J9949,ASBVs!$A$2:$AX$1041,50,FALSE)</f>
        <v xml:space="preserve"> </v>
      </c>
      <c r="H9949" s="79"/>
      <c r="I9949" s="23" t="s">
        <v>2693</v>
      </c>
      <c r="J9949" s="24" t="s">
        <v>2404</v>
      </c>
    </row>
    <row r="9950" spans="2:10" ht="12.6" customHeight="1" x14ac:dyDescent="0.3">
      <c r="B9950" s="25" t="s">
        <v>2694</v>
      </c>
      <c r="C9950" s="80" t="str">
        <f>VLOOKUP($J9949,ASBVs!$A$2:$H$1041,8,FALSE)</f>
        <v>205728</v>
      </c>
      <c r="D9950" s="80"/>
      <c r="E9950" s="81"/>
      <c r="F9950" s="26" t="s">
        <v>2639</v>
      </c>
      <c r="G9950" s="82">
        <f>VLOOKUP($J9949,ASBVs!$A$2:$I$1041,9,FALSE)</f>
        <v>44741</v>
      </c>
      <c r="H9950" s="83"/>
      <c r="I9950" s="83"/>
      <c r="J9950" s="84"/>
    </row>
    <row r="9951" spans="2:10" ht="12.6" customHeight="1" x14ac:dyDescent="0.3">
      <c r="B9951" s="27" t="s">
        <v>0</v>
      </c>
      <c r="C9951" s="28" t="s">
        <v>1</v>
      </c>
      <c r="D9951" s="28" t="s">
        <v>2</v>
      </c>
      <c r="E9951" s="28" t="s">
        <v>3</v>
      </c>
      <c r="F9951" s="27" t="s">
        <v>4</v>
      </c>
      <c r="G9951" s="28" t="s">
        <v>1093</v>
      </c>
      <c r="H9951" s="28" t="s">
        <v>1092</v>
      </c>
      <c r="I9951" s="28" t="s">
        <v>5</v>
      </c>
      <c r="J9951" s="28" t="s">
        <v>2652</v>
      </c>
    </row>
    <row r="9952" spans="2:10" ht="12.6" customHeight="1" x14ac:dyDescent="0.3">
      <c r="B9952" s="29">
        <f>VLOOKUP($J9949,ASBVs!$A$2:$AP$1041,11,FALSE)</f>
        <v>0.56999999999999995</v>
      </c>
      <c r="C9952" s="29">
        <f>VLOOKUP($J9949,ASBVs!$A$2:$AP$1041,13,FALSE)</f>
        <v>10.99</v>
      </c>
      <c r="D9952" s="29">
        <f>VLOOKUP($J9949,ASBVs!$A$2:$AP$1041,15,FALSE)</f>
        <v>19.95</v>
      </c>
      <c r="E9952" s="29">
        <f>VLOOKUP($J9949,ASBVs!$A$2:$AP$1041,17,FALSE)</f>
        <v>-0.25</v>
      </c>
      <c r="F9952" s="29">
        <f>VLOOKUP($J9949,ASBVs!$A$2:$AP$1041,19,FALSE)</f>
        <v>2.2999999999999998</v>
      </c>
      <c r="G9952" s="39">
        <f>VLOOKUP($J9949,ASBVs!$A$2:$AP$1041,41,FALSE)</f>
        <v>0.5</v>
      </c>
      <c r="H9952" s="39">
        <f>VLOOKUP($J9949,ASBVs!$A$2:$AP$1041,39,FALSE)</f>
        <v>0.22</v>
      </c>
      <c r="I9952" s="29">
        <f>VLOOKUP($J9949,ASBVs!$A$2:$AP$1041,21,FALSE)</f>
        <v>0.64</v>
      </c>
      <c r="J9952" s="39">
        <f>VLOOKUP($J9949,ASBVs!$A$2:$AP$1041,31,FALSE)</f>
        <v>0.28000000000000003</v>
      </c>
    </row>
    <row r="9953" spans="2:10" ht="12.6" customHeight="1" x14ac:dyDescent="0.3">
      <c r="B9953" s="29">
        <f>VLOOKUP($J9949,ASBVs!$A$2:$AP$1041,12,FALSE)</f>
        <v>65</v>
      </c>
      <c r="C9953" s="29">
        <f>VLOOKUP($J9949,ASBVs!$A$2:$AP$1041,14,FALSE)</f>
        <v>69</v>
      </c>
      <c r="D9953" s="29">
        <f>VLOOKUP($J9949,ASBVs!$A$2:$AP$1041,16,FALSE)</f>
        <v>56</v>
      </c>
      <c r="E9953" s="29">
        <f>VLOOKUP($J9949,ASBVs!$A$2:$AP$1041,18,FALSE)</f>
        <v>63</v>
      </c>
      <c r="F9953" s="29">
        <f>VLOOKUP($J9949,ASBVs!$A$2:$AP$1041,20,FALSE)</f>
        <v>63</v>
      </c>
      <c r="G9953" s="29">
        <f>VLOOKUP($J9949,ASBVs!$A$2:$AP$1041,42,FALSE)</f>
        <v>50</v>
      </c>
      <c r="H9953" s="29">
        <f>VLOOKUP($J9949,ASBVs!$A$2:$AP$1041,40,FALSE)</f>
        <v>42</v>
      </c>
      <c r="I9953" s="29">
        <f>VLOOKUP($J9949,ASBVs!$A$2:$AP$1041,22,FALSE)</f>
        <v>49</v>
      </c>
      <c r="J9953" s="29">
        <f>VLOOKUP($J9949,ASBVs!$A$2:$AP$1041,32,FALSE)</f>
        <v>48</v>
      </c>
    </row>
    <row r="9954" spans="2:10" ht="12.6" customHeight="1" x14ac:dyDescent="0.3">
      <c r="B9954" s="31" t="s">
        <v>1089</v>
      </c>
      <c r="C9954" s="27" t="s">
        <v>1090</v>
      </c>
      <c r="D9954" s="27" t="s">
        <v>1091</v>
      </c>
      <c r="E9954" s="27" t="s">
        <v>8</v>
      </c>
      <c r="F9954" s="27" t="s">
        <v>6</v>
      </c>
      <c r="G9954" s="27" t="s">
        <v>7</v>
      </c>
      <c r="H9954" s="27" t="s">
        <v>2638</v>
      </c>
      <c r="I9954" s="85" t="s">
        <v>2700</v>
      </c>
      <c r="J9954" s="86"/>
    </row>
    <row r="9955" spans="2:10" ht="12.6" customHeight="1" x14ac:dyDescent="0.3">
      <c r="B9955" s="30">
        <f>VLOOKUP($J9949,ASBVs!$A$2:$AP$1041,33,FALSE)</f>
        <v>0.01</v>
      </c>
      <c r="C9955" s="30">
        <f>VLOOKUP($J9949,ASBVs!$A$2:$AP$1041,35,FALSE)</f>
        <v>0.27</v>
      </c>
      <c r="D9955" s="30">
        <f>VLOOKUP($J9949,ASBVs!$A$2:$AP$1041,37,FALSE)</f>
        <v>1E-3</v>
      </c>
      <c r="E9955" s="32">
        <f>VLOOKUP($J9949,ASBVs!$A$2:$AP$1041,29,FALSE)</f>
        <v>5.54</v>
      </c>
      <c r="F9955" s="32">
        <f>VLOOKUP($J9949,ASBVs!$A$2:$AP$1041,23,FALSE)</f>
        <v>-0.61</v>
      </c>
      <c r="G9955" s="32">
        <f>VLOOKUP($J9949,ASBVs!$A$2:$AP$1041,25,FALSE)</f>
        <v>3.8</v>
      </c>
      <c r="H9955" s="32">
        <f>VLOOKUP($J9949,ASBVs!$A$2:$AP$1041,27,FALSE)</f>
        <v>2.5499999999999998</v>
      </c>
      <c r="I9955" s="86"/>
      <c r="J9955" s="86"/>
    </row>
    <row r="9956" spans="2:10" ht="12.6" customHeight="1" x14ac:dyDescent="0.3">
      <c r="B9956" s="33">
        <f>VLOOKUP($J9949,ASBVs!$A$2:$AP$1041,34,FALSE)</f>
        <v>37</v>
      </c>
      <c r="C9956" s="33">
        <f>VLOOKUP($J9949,ASBVs!$A$2:$AP$1041,36,FALSE)</f>
        <v>45</v>
      </c>
      <c r="D9956" s="33">
        <f>VLOOKUP($J9949,ASBVs!$A$2:$AP$1041,38,FALSE)</f>
        <v>32</v>
      </c>
      <c r="E9956" s="33">
        <f>VLOOKUP($J9949,ASBVs!$A$2:$AP$1041,30,FALSE)</f>
        <v>57</v>
      </c>
      <c r="F9956" s="33">
        <f>VLOOKUP($J9949,ASBVs!$A$2:$AP$1041,24,FALSE)</f>
        <v>42</v>
      </c>
      <c r="G9956" s="33">
        <f>VLOOKUP($J9949,ASBVs!$A$2:$AP$1041,26,FALSE)</f>
        <v>42</v>
      </c>
      <c r="H9956" s="33">
        <f>VLOOKUP($J9949,ASBVs!$A$2:$AP$1041,28,FALSE)</f>
        <v>48</v>
      </c>
      <c r="I9956" s="99">
        <f>VLOOKUP($J9949,ASBVs!$A$2:$AQ$1041,43,FALSE)</f>
        <v>11.63</v>
      </c>
      <c r="J9956" s="79"/>
    </row>
    <row r="9957" spans="2:10" ht="12.6" customHeight="1" x14ac:dyDescent="0.3">
      <c r="B9957" s="87" t="s">
        <v>2695</v>
      </c>
      <c r="C9957" s="88"/>
      <c r="D9957" s="89" t="s">
        <v>2699</v>
      </c>
      <c r="E9957" s="90"/>
      <c r="F9957" s="91" t="str">
        <f>VLOOKUP($J9949,ASBVs!$A$2:$F$1041,6,FALSE)</f>
        <v xml:space="preserve"> </v>
      </c>
      <c r="G9957" s="34" t="s">
        <v>2669</v>
      </c>
      <c r="H9957" s="35" t="str">
        <f>VLOOKUP($J9949,ASBVs!$A$2:$AU$1041,46,FALSE)</f>
        <v>3</v>
      </c>
      <c r="I9957" s="34" t="s">
        <v>2670</v>
      </c>
      <c r="J9957" s="35" t="str">
        <f>VLOOKUP($J9949,ASBVs!$A$2:$AU$1041,47,FALSE)</f>
        <v>3</v>
      </c>
    </row>
    <row r="9958" spans="2:10" ht="12.6" customHeight="1" x14ac:dyDescent="0.3">
      <c r="B9958" s="93">
        <f>VLOOKUP($J9949,ASBVs!$A$2:$AS$1041,45,FALSE)</f>
        <v>123.15</v>
      </c>
      <c r="C9958" s="94"/>
      <c r="D9958" s="93">
        <f>VLOOKUP($J9949,ASBVs!$A$2:$AS$1041,44,FALSE)</f>
        <v>172.54</v>
      </c>
      <c r="E9958" s="94"/>
      <c r="F9958" s="92"/>
      <c r="G9958" s="34" t="s">
        <v>2671</v>
      </c>
      <c r="H9958" s="35" t="str">
        <f>VLOOKUP($J9949,ASBVs!$A$2:$AW$1041,48,FALSE)</f>
        <v>3</v>
      </c>
      <c r="I9958" s="34" t="s">
        <v>2672</v>
      </c>
      <c r="J9958" s="35">
        <f>VLOOKUP($J9949,ASBVs!$A$2:$AW$1041,49,FALSE)</f>
        <v>2</v>
      </c>
    </row>
    <row r="9959" spans="2:10" ht="12.6" customHeight="1" x14ac:dyDescent="0.3">
      <c r="B9959" s="36" t="s">
        <v>2696</v>
      </c>
      <c r="C9959" s="95" t="str">
        <f>VLOOKUP($J9949,ASBVs!$A$2:$E$1041,5,FALSE)</f>
        <v xml:space="preserve">Pen of 4 - Growth </v>
      </c>
      <c r="D9959" s="96"/>
      <c r="E9959" s="97" t="s">
        <v>2697</v>
      </c>
      <c r="F9959" s="98"/>
      <c r="G9959" s="74"/>
      <c r="H9959" s="75"/>
      <c r="I9959" s="37" t="s">
        <v>2698</v>
      </c>
      <c r="J9959" s="38"/>
    </row>
    <row r="9961" spans="2:10" ht="12.6" customHeight="1" x14ac:dyDescent="0.3">
      <c r="B9961" s="76" t="s">
        <v>2692</v>
      </c>
      <c r="C9961" s="77"/>
      <c r="D9961" s="20" t="str">
        <f>VLOOKUP($J9961,ASBVs!$A$2:$B$1041,2,FALSE)</f>
        <v>225358</v>
      </c>
      <c r="E9961" s="21"/>
      <c r="F9961" s="22" t="str">
        <f>VLOOKUP($J9961,ASBVs!$A$2:$J$1041,10,FALSE)</f>
        <v>Twin</v>
      </c>
      <c r="G9961" s="78" t="str">
        <f>VLOOKUP($J9961,ASBVs!$A$2:$AX$1041,50,FALSE)</f>
        <v xml:space="preserve"> </v>
      </c>
      <c r="H9961" s="79"/>
      <c r="I9961" s="23" t="s">
        <v>2693</v>
      </c>
      <c r="J9961" s="24" t="s">
        <v>2405</v>
      </c>
    </row>
    <row r="9962" spans="2:10" ht="12.6" customHeight="1" x14ac:dyDescent="0.3">
      <c r="B9962" s="25" t="s">
        <v>2694</v>
      </c>
      <c r="C9962" s="80" t="str">
        <f>VLOOKUP($J9961,ASBVs!$A$2:$H$1041,8,FALSE)</f>
        <v>206691</v>
      </c>
      <c r="D9962" s="80"/>
      <c r="E9962" s="81"/>
      <c r="F9962" s="26" t="s">
        <v>2639</v>
      </c>
      <c r="G9962" s="82">
        <f>VLOOKUP($J9961,ASBVs!$A$2:$I$1041,9,FALSE)</f>
        <v>44724</v>
      </c>
      <c r="H9962" s="83"/>
      <c r="I9962" s="83"/>
      <c r="J9962" s="84"/>
    </row>
    <row r="9963" spans="2:10" ht="12.6" customHeight="1" x14ac:dyDescent="0.3">
      <c r="B9963" s="27" t="s">
        <v>0</v>
      </c>
      <c r="C9963" s="28" t="s">
        <v>1</v>
      </c>
      <c r="D9963" s="28" t="s">
        <v>2</v>
      </c>
      <c r="E9963" s="28" t="s">
        <v>3</v>
      </c>
      <c r="F9963" s="27" t="s">
        <v>4</v>
      </c>
      <c r="G9963" s="28" t="s">
        <v>1093</v>
      </c>
      <c r="H9963" s="28" t="s">
        <v>1092</v>
      </c>
      <c r="I9963" s="28" t="s">
        <v>5</v>
      </c>
      <c r="J9963" s="28" t="s">
        <v>2652</v>
      </c>
    </row>
    <row r="9964" spans="2:10" ht="12.6" customHeight="1" x14ac:dyDescent="0.3">
      <c r="B9964" s="29">
        <f>VLOOKUP($J9961,ASBVs!$A$2:$AP$1041,11,FALSE)</f>
        <v>0.46</v>
      </c>
      <c r="C9964" s="29">
        <f>VLOOKUP($J9961,ASBVs!$A$2:$AP$1041,13,FALSE)</f>
        <v>10.36</v>
      </c>
      <c r="D9964" s="29">
        <f>VLOOKUP($J9961,ASBVs!$A$2:$AP$1041,15,FALSE)</f>
        <v>15.96</v>
      </c>
      <c r="E9964" s="29">
        <f>VLOOKUP($J9961,ASBVs!$A$2:$AP$1041,17,FALSE)</f>
        <v>0.47</v>
      </c>
      <c r="F9964" s="29">
        <f>VLOOKUP($J9961,ASBVs!$A$2:$AP$1041,19,FALSE)</f>
        <v>2.33</v>
      </c>
      <c r="G9964" s="39">
        <f>VLOOKUP($J9961,ASBVs!$A$2:$AP$1041,41,FALSE)</f>
        <v>0.41</v>
      </c>
      <c r="H9964" s="39">
        <f>VLOOKUP($J9961,ASBVs!$A$2:$AP$1041,39,FALSE)</f>
        <v>0.25</v>
      </c>
      <c r="I9964" s="29">
        <f>VLOOKUP($J9961,ASBVs!$A$2:$AP$1041,21,FALSE)</f>
        <v>1.2</v>
      </c>
      <c r="J9964" s="39">
        <f>VLOOKUP($J9961,ASBVs!$A$2:$AP$1041,31,FALSE)</f>
        <v>0.28999999999999998</v>
      </c>
    </row>
    <row r="9965" spans="2:10" ht="12.6" customHeight="1" x14ac:dyDescent="0.3">
      <c r="B9965" s="29">
        <f>VLOOKUP($J9961,ASBVs!$A$2:$AP$1041,12,FALSE)</f>
        <v>65</v>
      </c>
      <c r="C9965" s="29">
        <f>VLOOKUP($J9961,ASBVs!$A$2:$AP$1041,14,FALSE)</f>
        <v>69</v>
      </c>
      <c r="D9965" s="29">
        <f>VLOOKUP($J9961,ASBVs!$A$2:$AP$1041,16,FALSE)</f>
        <v>58</v>
      </c>
      <c r="E9965" s="29">
        <f>VLOOKUP($J9961,ASBVs!$A$2:$AP$1041,18,FALSE)</f>
        <v>65</v>
      </c>
      <c r="F9965" s="29">
        <f>VLOOKUP($J9961,ASBVs!$A$2:$AP$1041,20,FALSE)</f>
        <v>65</v>
      </c>
      <c r="G9965" s="29">
        <f>VLOOKUP($J9961,ASBVs!$A$2:$AP$1041,42,FALSE)</f>
        <v>55</v>
      </c>
      <c r="H9965" s="29">
        <f>VLOOKUP($J9961,ASBVs!$A$2:$AP$1041,40,FALSE)</f>
        <v>46</v>
      </c>
      <c r="I9965" s="29">
        <f>VLOOKUP($J9961,ASBVs!$A$2:$AP$1041,22,FALSE)</f>
        <v>55</v>
      </c>
      <c r="J9965" s="29">
        <f>VLOOKUP($J9961,ASBVs!$A$2:$AP$1041,32,FALSE)</f>
        <v>53</v>
      </c>
    </row>
    <row r="9966" spans="2:10" ht="12.6" customHeight="1" x14ac:dyDescent="0.3">
      <c r="B9966" s="31" t="s">
        <v>1089</v>
      </c>
      <c r="C9966" s="27" t="s">
        <v>1090</v>
      </c>
      <c r="D9966" s="27" t="s">
        <v>1091</v>
      </c>
      <c r="E9966" s="27" t="s">
        <v>8</v>
      </c>
      <c r="F9966" s="27" t="s">
        <v>6</v>
      </c>
      <c r="G9966" s="27" t="s">
        <v>7</v>
      </c>
      <c r="H9966" s="27" t="s">
        <v>2638</v>
      </c>
      <c r="I9966" s="85" t="s">
        <v>2700</v>
      </c>
      <c r="J9966" s="86"/>
    </row>
    <row r="9967" spans="2:10" ht="12.6" customHeight="1" x14ac:dyDescent="0.3">
      <c r="B9967" s="30">
        <f>VLOOKUP($J9961,ASBVs!$A$2:$AP$1041,33,FALSE)</f>
        <v>0.05</v>
      </c>
      <c r="C9967" s="30">
        <f>VLOOKUP($J9961,ASBVs!$A$2:$AP$1041,35,FALSE)</f>
        <v>0.22</v>
      </c>
      <c r="D9967" s="30">
        <f>VLOOKUP($J9961,ASBVs!$A$2:$AP$1041,37,FALSE)</f>
        <v>0.01</v>
      </c>
      <c r="E9967" s="32">
        <f>VLOOKUP($J9961,ASBVs!$A$2:$AP$1041,29,FALSE)</f>
        <v>5.15</v>
      </c>
      <c r="F9967" s="32">
        <f>VLOOKUP($J9961,ASBVs!$A$2:$AP$1041,23,FALSE)</f>
        <v>-0.84</v>
      </c>
      <c r="G9967" s="32">
        <f>VLOOKUP($J9961,ASBVs!$A$2:$AP$1041,25,FALSE)</f>
        <v>7.02</v>
      </c>
      <c r="H9967" s="32">
        <f>VLOOKUP($J9961,ASBVs!$A$2:$AP$1041,27,FALSE)</f>
        <v>2.4300000000000002</v>
      </c>
      <c r="I9967" s="86"/>
      <c r="J9967" s="86"/>
    </row>
    <row r="9968" spans="2:10" ht="12.6" customHeight="1" x14ac:dyDescent="0.3">
      <c r="B9968" s="33">
        <f>VLOOKUP($J9961,ASBVs!$A$2:$AP$1041,34,FALSE)</f>
        <v>40</v>
      </c>
      <c r="C9968" s="33">
        <f>VLOOKUP($J9961,ASBVs!$A$2:$AP$1041,36,FALSE)</f>
        <v>49</v>
      </c>
      <c r="D9968" s="33">
        <f>VLOOKUP($J9961,ASBVs!$A$2:$AP$1041,38,FALSE)</f>
        <v>34</v>
      </c>
      <c r="E9968" s="33">
        <f>VLOOKUP($J9961,ASBVs!$A$2:$AP$1041,30,FALSE)</f>
        <v>59</v>
      </c>
      <c r="F9968" s="33">
        <f>VLOOKUP($J9961,ASBVs!$A$2:$AP$1041,24,FALSE)</f>
        <v>46</v>
      </c>
      <c r="G9968" s="33">
        <f>VLOOKUP($J9961,ASBVs!$A$2:$AP$1041,26,FALSE)</f>
        <v>46</v>
      </c>
      <c r="H9968" s="33">
        <f>VLOOKUP($J9961,ASBVs!$A$2:$AP$1041,28,FALSE)</f>
        <v>50</v>
      </c>
      <c r="I9968" s="99">
        <f>VLOOKUP($J9961,ASBVs!$A$2:$AQ$1041,43,FALSE)</f>
        <v>11.559999999999999</v>
      </c>
      <c r="J9968" s="79"/>
    </row>
    <row r="9969" spans="2:10" ht="12.6" customHeight="1" x14ac:dyDescent="0.3">
      <c r="B9969" s="87" t="s">
        <v>2695</v>
      </c>
      <c r="C9969" s="88"/>
      <c r="D9969" s="89" t="s">
        <v>2699</v>
      </c>
      <c r="E9969" s="90"/>
      <c r="F9969" s="91" t="str">
        <f>VLOOKUP($J9961,ASBVs!$A$2:$F$1041,6,FALSE)</f>
        <v xml:space="preserve"> </v>
      </c>
      <c r="G9969" s="34" t="s">
        <v>2669</v>
      </c>
      <c r="H9969" s="35" t="str">
        <f>VLOOKUP($J9961,ASBVs!$A$2:$AU$1041,46,FALSE)</f>
        <v>2</v>
      </c>
      <c r="I9969" s="34" t="s">
        <v>2670</v>
      </c>
      <c r="J9969" s="35" t="str">
        <f>VLOOKUP($J9961,ASBVs!$A$2:$AU$1041,47,FALSE)</f>
        <v>2</v>
      </c>
    </row>
    <row r="9970" spans="2:10" ht="12.6" customHeight="1" x14ac:dyDescent="0.3">
      <c r="B9970" s="93">
        <f>VLOOKUP($J9961,ASBVs!$A$2:$AS$1041,45,FALSE)</f>
        <v>124</v>
      </c>
      <c r="C9970" s="94"/>
      <c r="D9970" s="93">
        <f>VLOOKUP($J9961,ASBVs!$A$2:$AS$1041,44,FALSE)</f>
        <v>173.22</v>
      </c>
      <c r="E9970" s="94"/>
      <c r="F9970" s="92"/>
      <c r="G9970" s="34" t="s">
        <v>2671</v>
      </c>
      <c r="H9970" s="35" t="str">
        <f>VLOOKUP($J9961,ASBVs!$A$2:$AW$1041,48,FALSE)</f>
        <v>3</v>
      </c>
      <c r="I9970" s="34" t="s">
        <v>2672</v>
      </c>
      <c r="J9970" s="35">
        <f>VLOOKUP($J9961,ASBVs!$A$2:$AW$1041,49,FALSE)</f>
        <v>4</v>
      </c>
    </row>
    <row r="9971" spans="2:10" ht="12.6" customHeight="1" x14ac:dyDescent="0.3">
      <c r="B9971" s="36" t="s">
        <v>2696</v>
      </c>
      <c r="C9971" s="95" t="str">
        <f>VLOOKUP($J9961,ASBVs!$A$2:$E$1041,5,FALSE)</f>
        <v xml:space="preserve">Pen of 4 - Growth </v>
      </c>
      <c r="D9971" s="96"/>
      <c r="E9971" s="97" t="s">
        <v>2697</v>
      </c>
      <c r="F9971" s="98"/>
      <c r="G9971" s="74"/>
      <c r="H9971" s="75"/>
      <c r="I9971" s="37" t="s">
        <v>2698</v>
      </c>
      <c r="J9971" s="38"/>
    </row>
    <row r="9973" spans="2:10" ht="12.6" customHeight="1" x14ac:dyDescent="0.3">
      <c r="B9973" s="76" t="s">
        <v>2692</v>
      </c>
      <c r="C9973" s="77"/>
      <c r="D9973" s="20" t="str">
        <f>VLOOKUP($J9973,ASBVs!$A$2:$B$1041,2,FALSE)</f>
        <v>224187</v>
      </c>
      <c r="E9973" s="21"/>
      <c r="F9973" s="22" t="str">
        <f>VLOOKUP($J9973,ASBVs!$A$2:$J$1041,10,FALSE)</f>
        <v>Single</v>
      </c>
      <c r="G9973" s="78" t="str">
        <f>VLOOKUP($J9973,ASBVs!$A$2:$AX$1041,50,FALSE)</f>
        <v xml:space="preserve"> </v>
      </c>
      <c r="H9973" s="79"/>
      <c r="I9973" s="23" t="s">
        <v>2693</v>
      </c>
      <c r="J9973" s="24" t="s">
        <v>2406</v>
      </c>
    </row>
    <row r="9974" spans="2:10" ht="12.6" customHeight="1" x14ac:dyDescent="0.3">
      <c r="B9974" s="25" t="s">
        <v>2694</v>
      </c>
      <c r="C9974" s="80" t="str">
        <f>VLOOKUP($J9973,ASBVs!$A$2:$H$1041,8,FALSE)</f>
        <v>218959</v>
      </c>
      <c r="D9974" s="80"/>
      <c r="E9974" s="81"/>
      <c r="F9974" s="26" t="s">
        <v>2639</v>
      </c>
      <c r="G9974" s="82">
        <f>VLOOKUP($J9973,ASBVs!$A$2:$I$1041,9,FALSE)</f>
        <v>44708</v>
      </c>
      <c r="H9974" s="83"/>
      <c r="I9974" s="83"/>
      <c r="J9974" s="84"/>
    </row>
    <row r="9975" spans="2:10" ht="12.6" customHeight="1" x14ac:dyDescent="0.3">
      <c r="B9975" s="27" t="s">
        <v>0</v>
      </c>
      <c r="C9975" s="28" t="s">
        <v>1</v>
      </c>
      <c r="D9975" s="28" t="s">
        <v>2</v>
      </c>
      <c r="E9975" s="28" t="s">
        <v>3</v>
      </c>
      <c r="F9975" s="27" t="s">
        <v>4</v>
      </c>
      <c r="G9975" s="28" t="s">
        <v>1093</v>
      </c>
      <c r="H9975" s="28" t="s">
        <v>1092</v>
      </c>
      <c r="I9975" s="28" t="s">
        <v>5</v>
      </c>
      <c r="J9975" s="28" t="s">
        <v>2652</v>
      </c>
    </row>
    <row r="9976" spans="2:10" ht="12.6" customHeight="1" x14ac:dyDescent="0.3">
      <c r="B9976" s="29">
        <f>VLOOKUP($J9973,ASBVs!$A$2:$AP$1041,11,FALSE)</f>
        <v>0.56000000000000005</v>
      </c>
      <c r="C9976" s="29">
        <f>VLOOKUP($J9973,ASBVs!$A$2:$AP$1041,13,FALSE)</f>
        <v>10.33</v>
      </c>
      <c r="D9976" s="29">
        <f>VLOOKUP($J9973,ASBVs!$A$2:$AP$1041,15,FALSE)</f>
        <v>14.96</v>
      </c>
      <c r="E9976" s="29">
        <f>VLOOKUP($J9973,ASBVs!$A$2:$AP$1041,17,FALSE)</f>
        <v>-0.12</v>
      </c>
      <c r="F9976" s="29">
        <f>VLOOKUP($J9973,ASBVs!$A$2:$AP$1041,19,FALSE)</f>
        <v>2.25</v>
      </c>
      <c r="G9976" s="39">
        <f>VLOOKUP($J9973,ASBVs!$A$2:$AP$1041,41,FALSE)</f>
        <v>0.43</v>
      </c>
      <c r="H9976" s="39">
        <f>VLOOKUP($J9973,ASBVs!$A$2:$AP$1041,39,FALSE)</f>
        <v>0.2</v>
      </c>
      <c r="I9976" s="29">
        <f>VLOOKUP($J9973,ASBVs!$A$2:$AP$1041,21,FALSE)</f>
        <v>0.31</v>
      </c>
      <c r="J9976" s="39">
        <f>VLOOKUP($J9973,ASBVs!$A$2:$AP$1041,31,FALSE)</f>
        <v>0.28999999999999998</v>
      </c>
    </row>
    <row r="9977" spans="2:10" ht="12.6" customHeight="1" x14ac:dyDescent="0.3">
      <c r="B9977" s="29">
        <f>VLOOKUP($J9973,ASBVs!$A$2:$AP$1041,12,FALSE)</f>
        <v>64</v>
      </c>
      <c r="C9977" s="29">
        <f>VLOOKUP($J9973,ASBVs!$A$2:$AP$1041,14,FALSE)</f>
        <v>69</v>
      </c>
      <c r="D9977" s="29">
        <f>VLOOKUP($J9973,ASBVs!$A$2:$AP$1041,16,FALSE)</f>
        <v>57</v>
      </c>
      <c r="E9977" s="29">
        <f>VLOOKUP($J9973,ASBVs!$A$2:$AP$1041,18,FALSE)</f>
        <v>60</v>
      </c>
      <c r="F9977" s="29">
        <f>VLOOKUP($J9973,ASBVs!$A$2:$AP$1041,20,FALSE)</f>
        <v>60</v>
      </c>
      <c r="G9977" s="29">
        <f>VLOOKUP($J9973,ASBVs!$A$2:$AP$1041,42,FALSE)</f>
        <v>52</v>
      </c>
      <c r="H9977" s="29">
        <f>VLOOKUP($J9973,ASBVs!$A$2:$AP$1041,40,FALSE)</f>
        <v>46</v>
      </c>
      <c r="I9977" s="29">
        <f>VLOOKUP($J9973,ASBVs!$A$2:$AP$1041,22,FALSE)</f>
        <v>53</v>
      </c>
      <c r="J9977" s="29">
        <f>VLOOKUP($J9973,ASBVs!$A$2:$AP$1041,32,FALSE)</f>
        <v>50</v>
      </c>
    </row>
    <row r="9978" spans="2:10" ht="12.6" customHeight="1" x14ac:dyDescent="0.3">
      <c r="B9978" s="31" t="s">
        <v>1089</v>
      </c>
      <c r="C9978" s="27" t="s">
        <v>1090</v>
      </c>
      <c r="D9978" s="27" t="s">
        <v>1091</v>
      </c>
      <c r="E9978" s="27" t="s">
        <v>8</v>
      </c>
      <c r="F9978" s="27" t="s">
        <v>6</v>
      </c>
      <c r="G9978" s="27" t="s">
        <v>7</v>
      </c>
      <c r="H9978" s="27" t="s">
        <v>2638</v>
      </c>
      <c r="I9978" s="85" t="s">
        <v>2700</v>
      </c>
      <c r="J9978" s="86"/>
    </row>
    <row r="9979" spans="2:10" ht="12.6" customHeight="1" x14ac:dyDescent="0.3">
      <c r="B9979" s="30">
        <f>VLOOKUP($J9973,ASBVs!$A$2:$AP$1041,33,FALSE)</f>
        <v>0.03</v>
      </c>
      <c r="C9979" s="30">
        <f>VLOOKUP($J9973,ASBVs!$A$2:$AP$1041,35,FALSE)</f>
        <v>0.15</v>
      </c>
      <c r="D9979" s="30">
        <f>VLOOKUP($J9973,ASBVs!$A$2:$AP$1041,37,FALSE)</f>
        <v>0.02</v>
      </c>
      <c r="E9979" s="32">
        <f>VLOOKUP($J9973,ASBVs!$A$2:$AP$1041,29,FALSE)</f>
        <v>5.96</v>
      </c>
      <c r="F9979" s="32">
        <f>VLOOKUP($J9973,ASBVs!$A$2:$AP$1041,23,FALSE)</f>
        <v>-0.53</v>
      </c>
      <c r="G9979" s="32">
        <f>VLOOKUP($J9973,ASBVs!$A$2:$AP$1041,25,FALSE)</f>
        <v>5.84</v>
      </c>
      <c r="H9979" s="32">
        <f>VLOOKUP($J9973,ASBVs!$A$2:$AP$1041,27,FALSE)</f>
        <v>2.39</v>
      </c>
      <c r="I9979" s="86"/>
      <c r="J9979" s="86"/>
    </row>
    <row r="9980" spans="2:10" ht="12.6" customHeight="1" x14ac:dyDescent="0.3">
      <c r="B9980" s="33">
        <f>VLOOKUP($J9973,ASBVs!$A$2:$AP$1041,34,FALSE)</f>
        <v>42</v>
      </c>
      <c r="C9980" s="33">
        <f>VLOOKUP($J9973,ASBVs!$A$2:$AP$1041,36,FALSE)</f>
        <v>49</v>
      </c>
      <c r="D9980" s="33">
        <f>VLOOKUP($J9973,ASBVs!$A$2:$AP$1041,38,FALSE)</f>
        <v>36</v>
      </c>
      <c r="E9980" s="33">
        <f>VLOOKUP($J9973,ASBVs!$A$2:$AP$1041,30,FALSE)</f>
        <v>55</v>
      </c>
      <c r="F9980" s="33">
        <f>VLOOKUP($J9973,ASBVs!$A$2:$AP$1041,24,FALSE)</f>
        <v>47</v>
      </c>
      <c r="G9980" s="33">
        <f>VLOOKUP($J9973,ASBVs!$A$2:$AP$1041,26,FALSE)</f>
        <v>47</v>
      </c>
      <c r="H9980" s="33">
        <f>VLOOKUP($J9973,ASBVs!$A$2:$AP$1041,28,FALSE)</f>
        <v>50</v>
      </c>
      <c r="I9980" s="99">
        <f>VLOOKUP($J9973,ASBVs!$A$2:$AQ$1041,43,FALSE)</f>
        <v>10.64</v>
      </c>
      <c r="J9980" s="79"/>
    </row>
    <row r="9981" spans="2:10" ht="12.6" customHeight="1" x14ac:dyDescent="0.3">
      <c r="B9981" s="87" t="s">
        <v>2695</v>
      </c>
      <c r="C9981" s="88"/>
      <c r="D9981" s="89" t="s">
        <v>2699</v>
      </c>
      <c r="E9981" s="90"/>
      <c r="F9981" s="91" t="str">
        <f>VLOOKUP($J9973,ASBVs!$A$2:$F$1041,6,FALSE)</f>
        <v xml:space="preserve"> </v>
      </c>
      <c r="G9981" s="34" t="s">
        <v>2669</v>
      </c>
      <c r="H9981" s="35" t="str">
        <f>VLOOKUP($J9973,ASBVs!$A$2:$AU$1041,46,FALSE)</f>
        <v>3</v>
      </c>
      <c r="I9981" s="34" t="s">
        <v>2670</v>
      </c>
      <c r="J9981" s="35" t="str">
        <f>VLOOKUP($J9973,ASBVs!$A$2:$AU$1041,47,FALSE)</f>
        <v>1</v>
      </c>
    </row>
    <row r="9982" spans="2:10" ht="12.6" customHeight="1" x14ac:dyDescent="0.3">
      <c r="B9982" s="93">
        <f>VLOOKUP($J9973,ASBVs!$A$2:$AS$1041,45,FALSE)</f>
        <v>124.79</v>
      </c>
      <c r="C9982" s="94"/>
      <c r="D9982" s="93">
        <f>VLOOKUP($J9973,ASBVs!$A$2:$AS$1041,44,FALSE)</f>
        <v>166.73</v>
      </c>
      <c r="E9982" s="94"/>
      <c r="F9982" s="92"/>
      <c r="G9982" s="34" t="s">
        <v>2671</v>
      </c>
      <c r="H9982" s="35" t="str">
        <f>VLOOKUP($J9973,ASBVs!$A$2:$AW$1041,48,FALSE)</f>
        <v>1</v>
      </c>
      <c r="I9982" s="34" t="s">
        <v>2672</v>
      </c>
      <c r="J9982" s="35">
        <f>VLOOKUP($J9973,ASBVs!$A$2:$AW$1041,49,FALSE)</f>
        <v>3</v>
      </c>
    </row>
    <row r="9983" spans="2:10" ht="12.6" customHeight="1" x14ac:dyDescent="0.3">
      <c r="B9983" s="36" t="s">
        <v>2696</v>
      </c>
      <c r="C9983" s="95" t="str">
        <f>VLOOKUP($J9973,ASBVs!$A$2:$E$1041,5,FALSE)</f>
        <v xml:space="preserve">Pen of 4 - Growth </v>
      </c>
      <c r="D9983" s="96"/>
      <c r="E9983" s="97" t="s">
        <v>2697</v>
      </c>
      <c r="F9983" s="98"/>
      <c r="G9983" s="74"/>
      <c r="H9983" s="75"/>
      <c r="I9983" s="37" t="s">
        <v>2698</v>
      </c>
      <c r="J9983" s="38"/>
    </row>
    <row r="9985" spans="2:10" ht="12.6" customHeight="1" x14ac:dyDescent="0.3">
      <c r="B9985" s="76" t="s">
        <v>2692</v>
      </c>
      <c r="C9985" s="77"/>
      <c r="D9985" s="20" t="str">
        <f>VLOOKUP($J9985,ASBVs!$A$2:$B$1041,2,FALSE)</f>
        <v>225535</v>
      </c>
      <c r="E9985" s="21"/>
      <c r="F9985" s="22" t="str">
        <f>VLOOKUP($J9985,ASBVs!$A$2:$J$1041,10,FALSE)</f>
        <v>Twin</v>
      </c>
      <c r="G9985" s="78" t="str">
        <f>VLOOKUP($J9985,ASBVs!$A$2:$AX$1041,50,FALSE)</f>
        <v>«««««</v>
      </c>
      <c r="H9985" s="79"/>
      <c r="I9985" s="23" t="s">
        <v>2693</v>
      </c>
      <c r="J9985" s="24" t="s">
        <v>2407</v>
      </c>
    </row>
    <row r="9986" spans="2:10" ht="12.6" customHeight="1" x14ac:dyDescent="0.3">
      <c r="B9986" s="25" t="s">
        <v>2694</v>
      </c>
      <c r="C9986" s="80" t="str">
        <f>VLOOKUP($J9985,ASBVs!$A$2:$H$1041,8,FALSE)</f>
        <v>216703</v>
      </c>
      <c r="D9986" s="80"/>
      <c r="E9986" s="81"/>
      <c r="F9986" s="26" t="s">
        <v>2639</v>
      </c>
      <c r="G9986" s="82">
        <f>VLOOKUP($J9985,ASBVs!$A$2:$I$1041,9,FALSE)</f>
        <v>44726</v>
      </c>
      <c r="H9986" s="83"/>
      <c r="I9986" s="83"/>
      <c r="J9986" s="84"/>
    </row>
    <row r="9987" spans="2:10" ht="12.6" customHeight="1" x14ac:dyDescent="0.3">
      <c r="B9987" s="27" t="s">
        <v>0</v>
      </c>
      <c r="C9987" s="28" t="s">
        <v>1</v>
      </c>
      <c r="D9987" s="28" t="s">
        <v>2</v>
      </c>
      <c r="E9987" s="28" t="s">
        <v>3</v>
      </c>
      <c r="F9987" s="27" t="s">
        <v>4</v>
      </c>
      <c r="G9987" s="28" t="s">
        <v>1093</v>
      </c>
      <c r="H9987" s="28" t="s">
        <v>1092</v>
      </c>
      <c r="I9987" s="28" t="s">
        <v>5</v>
      </c>
      <c r="J9987" s="28" t="s">
        <v>2652</v>
      </c>
    </row>
    <row r="9988" spans="2:10" ht="12.6" customHeight="1" x14ac:dyDescent="0.3">
      <c r="B9988" s="29">
        <f>VLOOKUP($J9985,ASBVs!$A$2:$AP$1041,11,FALSE)</f>
        <v>0.26</v>
      </c>
      <c r="C9988" s="29">
        <f>VLOOKUP($J9985,ASBVs!$A$2:$AP$1041,13,FALSE)</f>
        <v>7.96</v>
      </c>
      <c r="D9988" s="29">
        <f>VLOOKUP($J9985,ASBVs!$A$2:$AP$1041,15,FALSE)</f>
        <v>12.43</v>
      </c>
      <c r="E9988" s="29">
        <f>VLOOKUP($J9985,ASBVs!$A$2:$AP$1041,17,FALSE)</f>
        <v>0.75</v>
      </c>
      <c r="F9988" s="29">
        <f>VLOOKUP($J9985,ASBVs!$A$2:$AP$1041,19,FALSE)</f>
        <v>1.75</v>
      </c>
      <c r="G9988" s="39">
        <f>VLOOKUP($J9985,ASBVs!$A$2:$AP$1041,41,FALSE)</f>
        <v>0.36</v>
      </c>
      <c r="H9988" s="39">
        <f>VLOOKUP($J9985,ASBVs!$A$2:$AP$1041,39,FALSE)</f>
        <v>0.17</v>
      </c>
      <c r="I9988" s="29">
        <f>VLOOKUP($J9985,ASBVs!$A$2:$AP$1041,21,FALSE)</f>
        <v>0.12</v>
      </c>
      <c r="J9988" s="39">
        <f>VLOOKUP($J9985,ASBVs!$A$2:$AP$1041,31,FALSE)</f>
        <v>0.25</v>
      </c>
    </row>
    <row r="9989" spans="2:10" ht="12.6" customHeight="1" x14ac:dyDescent="0.3">
      <c r="B9989" s="29">
        <f>VLOOKUP($J9985,ASBVs!$A$2:$AP$1041,12,FALSE)</f>
        <v>63</v>
      </c>
      <c r="C9989" s="29">
        <f>VLOOKUP($J9985,ASBVs!$A$2:$AP$1041,14,FALSE)</f>
        <v>66</v>
      </c>
      <c r="D9989" s="29">
        <f>VLOOKUP($J9985,ASBVs!$A$2:$AP$1041,16,FALSE)</f>
        <v>60</v>
      </c>
      <c r="E9989" s="29">
        <f>VLOOKUP($J9985,ASBVs!$A$2:$AP$1041,18,FALSE)</f>
        <v>61</v>
      </c>
      <c r="F9989" s="29">
        <f>VLOOKUP($J9985,ASBVs!$A$2:$AP$1041,20,FALSE)</f>
        <v>61</v>
      </c>
      <c r="G9989" s="29">
        <f>VLOOKUP($J9985,ASBVs!$A$2:$AP$1041,42,FALSE)</f>
        <v>54</v>
      </c>
      <c r="H9989" s="29">
        <f>VLOOKUP($J9985,ASBVs!$A$2:$AP$1041,40,FALSE)</f>
        <v>47</v>
      </c>
      <c r="I9989" s="29">
        <f>VLOOKUP($J9985,ASBVs!$A$2:$AP$1041,22,FALSE)</f>
        <v>56</v>
      </c>
      <c r="J9989" s="29">
        <f>VLOOKUP($J9985,ASBVs!$A$2:$AP$1041,32,FALSE)</f>
        <v>52</v>
      </c>
    </row>
    <row r="9990" spans="2:10" ht="12.6" customHeight="1" x14ac:dyDescent="0.3">
      <c r="B9990" s="31" t="s">
        <v>1089</v>
      </c>
      <c r="C9990" s="27" t="s">
        <v>1090</v>
      </c>
      <c r="D9990" s="27" t="s">
        <v>1091</v>
      </c>
      <c r="E9990" s="27" t="s">
        <v>8</v>
      </c>
      <c r="F9990" s="27" t="s">
        <v>6</v>
      </c>
      <c r="G9990" s="27" t="s">
        <v>7</v>
      </c>
      <c r="H9990" s="27" t="s">
        <v>2638</v>
      </c>
      <c r="I9990" s="85" t="s">
        <v>2700</v>
      </c>
      <c r="J9990" s="86"/>
    </row>
    <row r="9991" spans="2:10" ht="12.6" customHeight="1" x14ac:dyDescent="0.3">
      <c r="B9991" s="30">
        <f>VLOOKUP($J9985,ASBVs!$A$2:$AP$1041,33,FALSE)</f>
        <v>0.03</v>
      </c>
      <c r="C9991" s="30">
        <f>VLOOKUP($J9985,ASBVs!$A$2:$AP$1041,35,FALSE)</f>
        <v>0.15</v>
      </c>
      <c r="D9991" s="30">
        <f>VLOOKUP($J9985,ASBVs!$A$2:$AP$1041,37,FALSE)</f>
        <v>0.02</v>
      </c>
      <c r="E9991" s="32">
        <f>VLOOKUP($J9985,ASBVs!$A$2:$AP$1041,29,FALSE)</f>
        <v>3.45</v>
      </c>
      <c r="F9991" s="32">
        <f>VLOOKUP($J9985,ASBVs!$A$2:$AP$1041,23,FALSE)</f>
        <v>-0.09</v>
      </c>
      <c r="G9991" s="32">
        <f>VLOOKUP($J9985,ASBVs!$A$2:$AP$1041,25,FALSE)</f>
        <v>4.03</v>
      </c>
      <c r="H9991" s="32">
        <f>VLOOKUP($J9985,ASBVs!$A$2:$AP$1041,27,FALSE)</f>
        <v>1.55</v>
      </c>
      <c r="I9991" s="86"/>
      <c r="J9991" s="86"/>
    </row>
    <row r="9992" spans="2:10" ht="12.6" customHeight="1" x14ac:dyDescent="0.3">
      <c r="B9992" s="33">
        <f>VLOOKUP($J9985,ASBVs!$A$2:$AP$1041,34,FALSE)</f>
        <v>42</v>
      </c>
      <c r="C9992" s="33">
        <f>VLOOKUP($J9985,ASBVs!$A$2:$AP$1041,36,FALSE)</f>
        <v>50</v>
      </c>
      <c r="D9992" s="33">
        <f>VLOOKUP($J9985,ASBVs!$A$2:$AP$1041,38,FALSE)</f>
        <v>36</v>
      </c>
      <c r="E9992" s="33">
        <f>VLOOKUP($J9985,ASBVs!$A$2:$AP$1041,30,FALSE)</f>
        <v>56</v>
      </c>
      <c r="F9992" s="33">
        <f>VLOOKUP($J9985,ASBVs!$A$2:$AP$1041,24,FALSE)</f>
        <v>46</v>
      </c>
      <c r="G9992" s="33">
        <f>VLOOKUP($J9985,ASBVs!$A$2:$AP$1041,26,FALSE)</f>
        <v>46</v>
      </c>
      <c r="H9992" s="33">
        <f>VLOOKUP($J9985,ASBVs!$A$2:$AP$1041,28,FALSE)</f>
        <v>49</v>
      </c>
      <c r="I9992" s="99">
        <f>VLOOKUP($J9985,ASBVs!$A$2:$AQ$1041,43,FALSE)</f>
        <v>8.08</v>
      </c>
      <c r="J9992" s="79"/>
    </row>
    <row r="9993" spans="2:10" ht="12.6" customHeight="1" x14ac:dyDescent="0.3">
      <c r="B9993" s="87" t="s">
        <v>2695</v>
      </c>
      <c r="C9993" s="88"/>
      <c r="D9993" s="89" t="s">
        <v>2699</v>
      </c>
      <c r="E9993" s="90"/>
      <c r="F9993" s="91" t="str">
        <f>VLOOKUP($J9985,ASBVs!$A$2:$F$1041,6,FALSE)</f>
        <v xml:space="preserve"> </v>
      </c>
      <c r="G9993" s="34" t="s">
        <v>2669</v>
      </c>
      <c r="H9993" s="35" t="str">
        <f>VLOOKUP($J9985,ASBVs!$A$2:$AU$1041,46,FALSE)</f>
        <v>1</v>
      </c>
      <c r="I9993" s="34" t="s">
        <v>2670</v>
      </c>
      <c r="J9993" s="35" t="str">
        <f>VLOOKUP($J9985,ASBVs!$A$2:$AU$1041,47,FALSE)</f>
        <v>1</v>
      </c>
    </row>
    <row r="9994" spans="2:10" ht="12.6" customHeight="1" x14ac:dyDescent="0.3">
      <c r="B9994" s="93">
        <f>VLOOKUP($J9985,ASBVs!$A$2:$AS$1041,45,FALSE)</f>
        <v>121.04</v>
      </c>
      <c r="C9994" s="94"/>
      <c r="D9994" s="93">
        <f>VLOOKUP($J9985,ASBVs!$A$2:$AS$1041,44,FALSE)</f>
        <v>151.65</v>
      </c>
      <c r="E9994" s="94"/>
      <c r="F9994" s="92"/>
      <c r="G9994" s="34" t="s">
        <v>2671</v>
      </c>
      <c r="H9994" s="35" t="str">
        <f>VLOOKUP($J9985,ASBVs!$A$2:$AW$1041,48,FALSE)</f>
        <v>3</v>
      </c>
      <c r="I9994" s="34" t="s">
        <v>2672</v>
      </c>
      <c r="J9994" s="35">
        <f>VLOOKUP($J9985,ASBVs!$A$2:$AW$1041,49,FALSE)</f>
        <v>3</v>
      </c>
    </row>
    <row r="9995" spans="2:10" ht="12.6" customHeight="1" x14ac:dyDescent="0.3">
      <c r="B9995" s="36" t="s">
        <v>2696</v>
      </c>
      <c r="C9995" s="95" t="str">
        <f>VLOOKUP($J9985,ASBVs!$A$2:$E$1041,5,FALSE)</f>
        <v>Pen of 4 - Marbling</v>
      </c>
      <c r="D9995" s="96"/>
      <c r="E9995" s="97" t="s">
        <v>2697</v>
      </c>
      <c r="F9995" s="98"/>
      <c r="G9995" s="74"/>
      <c r="H9995" s="75"/>
      <c r="I9995" s="37" t="s">
        <v>2698</v>
      </c>
      <c r="J9995" s="38"/>
    </row>
    <row r="9997" spans="2:10" ht="12.6" customHeight="1" x14ac:dyDescent="0.3">
      <c r="B9997" s="76" t="s">
        <v>2692</v>
      </c>
      <c r="C9997" s="77"/>
      <c r="D9997" s="20" t="str">
        <f>VLOOKUP($J9997,ASBVs!$A$2:$B$1041,2,FALSE)</f>
        <v>224873</v>
      </c>
      <c r="E9997" s="21"/>
      <c r="F9997" s="22" t="str">
        <f>VLOOKUP($J9997,ASBVs!$A$2:$J$1041,10,FALSE)</f>
        <v>Single</v>
      </c>
      <c r="G9997" s="78" t="str">
        <f>VLOOKUP($J9997,ASBVs!$A$2:$AX$1041,50,FALSE)</f>
        <v>«««««</v>
      </c>
      <c r="H9997" s="79"/>
      <c r="I9997" s="23" t="s">
        <v>2693</v>
      </c>
      <c r="J9997" s="24" t="s">
        <v>2408</v>
      </c>
    </row>
    <row r="9998" spans="2:10" ht="12.6" customHeight="1" x14ac:dyDescent="0.3">
      <c r="B9998" s="25" t="s">
        <v>2694</v>
      </c>
      <c r="C9998" s="80" t="str">
        <f>VLOOKUP($J9997,ASBVs!$A$2:$H$1041,8,FALSE)</f>
        <v>206625</v>
      </c>
      <c r="D9998" s="80"/>
      <c r="E9998" s="81"/>
      <c r="F9998" s="26" t="s">
        <v>2639</v>
      </c>
      <c r="G9998" s="82">
        <f>VLOOKUP($J9997,ASBVs!$A$2:$I$1041,9,FALSE)</f>
        <v>44712</v>
      </c>
      <c r="H9998" s="83"/>
      <c r="I9998" s="83"/>
      <c r="J9998" s="84"/>
    </row>
    <row r="9999" spans="2:10" ht="12.6" customHeight="1" x14ac:dyDescent="0.3">
      <c r="B9999" s="27" t="s">
        <v>0</v>
      </c>
      <c r="C9999" s="28" t="s">
        <v>1</v>
      </c>
      <c r="D9999" s="28" t="s">
        <v>2</v>
      </c>
      <c r="E9999" s="28" t="s">
        <v>3</v>
      </c>
      <c r="F9999" s="27" t="s">
        <v>4</v>
      </c>
      <c r="G9999" s="28" t="s">
        <v>1093</v>
      </c>
      <c r="H9999" s="28" t="s">
        <v>1092</v>
      </c>
      <c r="I9999" s="28" t="s">
        <v>5</v>
      </c>
      <c r="J9999" s="28" t="s">
        <v>2652</v>
      </c>
    </row>
    <row r="10000" spans="2:10" ht="12.6" customHeight="1" x14ac:dyDescent="0.3">
      <c r="B10000" s="29">
        <f>VLOOKUP($J9997,ASBVs!$A$2:$AP$1041,11,FALSE)</f>
        <v>0.26</v>
      </c>
      <c r="C10000" s="29">
        <f>VLOOKUP($J9997,ASBVs!$A$2:$AP$1041,13,FALSE)</f>
        <v>7.59</v>
      </c>
      <c r="D10000" s="29">
        <f>VLOOKUP($J9997,ASBVs!$A$2:$AP$1041,15,FALSE)</f>
        <v>11.65</v>
      </c>
      <c r="E10000" s="29">
        <f>VLOOKUP($J9997,ASBVs!$A$2:$AP$1041,17,FALSE)</f>
        <v>1.19</v>
      </c>
      <c r="F10000" s="29">
        <f>VLOOKUP($J9997,ASBVs!$A$2:$AP$1041,19,FALSE)</f>
        <v>2.4</v>
      </c>
      <c r="G10000" s="39">
        <f>VLOOKUP($J9997,ASBVs!$A$2:$AP$1041,41,FALSE)</f>
        <v>0.36</v>
      </c>
      <c r="H10000" s="39">
        <f>VLOOKUP($J9997,ASBVs!$A$2:$AP$1041,39,FALSE)</f>
        <v>0.13</v>
      </c>
      <c r="I10000" s="29">
        <f>VLOOKUP($J9997,ASBVs!$A$2:$AP$1041,21,FALSE)</f>
        <v>0.72</v>
      </c>
      <c r="J10000" s="39">
        <f>VLOOKUP($J9997,ASBVs!$A$2:$AP$1041,31,FALSE)</f>
        <v>0.26</v>
      </c>
    </row>
    <row r="10001" spans="2:10" ht="12.6" customHeight="1" x14ac:dyDescent="0.3">
      <c r="B10001" s="29">
        <f>VLOOKUP($J9997,ASBVs!$A$2:$AP$1041,12,FALSE)</f>
        <v>66</v>
      </c>
      <c r="C10001" s="29">
        <f>VLOOKUP($J9997,ASBVs!$A$2:$AP$1041,14,FALSE)</f>
        <v>70</v>
      </c>
      <c r="D10001" s="29">
        <f>VLOOKUP($J9997,ASBVs!$A$2:$AP$1041,16,FALSE)</f>
        <v>60</v>
      </c>
      <c r="E10001" s="29">
        <f>VLOOKUP($J9997,ASBVs!$A$2:$AP$1041,18,FALSE)</f>
        <v>66</v>
      </c>
      <c r="F10001" s="29">
        <f>VLOOKUP($J9997,ASBVs!$A$2:$AP$1041,20,FALSE)</f>
        <v>66</v>
      </c>
      <c r="G10001" s="29">
        <f>VLOOKUP($J9997,ASBVs!$A$2:$AP$1041,42,FALSE)</f>
        <v>57</v>
      </c>
      <c r="H10001" s="29">
        <f>VLOOKUP($J9997,ASBVs!$A$2:$AP$1041,40,FALSE)</f>
        <v>49</v>
      </c>
      <c r="I10001" s="29">
        <f>VLOOKUP($J9997,ASBVs!$A$2:$AP$1041,22,FALSE)</f>
        <v>56</v>
      </c>
      <c r="J10001" s="29">
        <f>VLOOKUP($J9997,ASBVs!$A$2:$AP$1041,32,FALSE)</f>
        <v>56</v>
      </c>
    </row>
    <row r="10002" spans="2:10" ht="12.6" customHeight="1" x14ac:dyDescent="0.3">
      <c r="B10002" s="31" t="s">
        <v>1089</v>
      </c>
      <c r="C10002" s="27" t="s">
        <v>1090</v>
      </c>
      <c r="D10002" s="27" t="s">
        <v>1091</v>
      </c>
      <c r="E10002" s="27" t="s">
        <v>8</v>
      </c>
      <c r="F10002" s="27" t="s">
        <v>6</v>
      </c>
      <c r="G10002" s="27" t="s">
        <v>7</v>
      </c>
      <c r="H10002" s="27" t="s">
        <v>2638</v>
      </c>
      <c r="I10002" s="85" t="s">
        <v>2700</v>
      </c>
      <c r="J10002" s="86"/>
    </row>
    <row r="10003" spans="2:10" ht="12.6" customHeight="1" x14ac:dyDescent="0.3">
      <c r="B10003" s="30">
        <f>VLOOKUP($J9997,ASBVs!$A$2:$AP$1041,33,FALSE)</f>
        <v>0.01</v>
      </c>
      <c r="C10003" s="30">
        <f>VLOOKUP($J9997,ASBVs!$A$2:$AP$1041,35,FALSE)</f>
        <v>0.11</v>
      </c>
      <c r="D10003" s="30">
        <f>VLOOKUP($J9997,ASBVs!$A$2:$AP$1041,37,FALSE)</f>
        <v>0.02</v>
      </c>
      <c r="E10003" s="32">
        <f>VLOOKUP($J9997,ASBVs!$A$2:$AP$1041,29,FALSE)</f>
        <v>3.85</v>
      </c>
      <c r="F10003" s="32">
        <f>VLOOKUP($J9997,ASBVs!$A$2:$AP$1041,23,FALSE)</f>
        <v>-0.1</v>
      </c>
      <c r="G10003" s="32">
        <f>VLOOKUP($J9997,ASBVs!$A$2:$AP$1041,25,FALSE)</f>
        <v>3.78</v>
      </c>
      <c r="H10003" s="32">
        <f>VLOOKUP($J9997,ASBVs!$A$2:$AP$1041,27,FALSE)</f>
        <v>2</v>
      </c>
      <c r="I10003" s="86"/>
      <c r="J10003" s="86"/>
    </row>
    <row r="10004" spans="2:10" ht="12.6" customHeight="1" x14ac:dyDescent="0.3">
      <c r="B10004" s="33">
        <f>VLOOKUP($J9997,ASBVs!$A$2:$AP$1041,34,FALSE)</f>
        <v>43</v>
      </c>
      <c r="C10004" s="33">
        <f>VLOOKUP($J9997,ASBVs!$A$2:$AP$1041,36,FALSE)</f>
        <v>52</v>
      </c>
      <c r="D10004" s="33">
        <f>VLOOKUP($J9997,ASBVs!$A$2:$AP$1041,38,FALSE)</f>
        <v>37</v>
      </c>
      <c r="E10004" s="33">
        <f>VLOOKUP($J9997,ASBVs!$A$2:$AP$1041,30,FALSE)</f>
        <v>60</v>
      </c>
      <c r="F10004" s="33">
        <f>VLOOKUP($J9997,ASBVs!$A$2:$AP$1041,24,FALSE)</f>
        <v>48</v>
      </c>
      <c r="G10004" s="33">
        <f>VLOOKUP($J9997,ASBVs!$A$2:$AP$1041,26,FALSE)</f>
        <v>48</v>
      </c>
      <c r="H10004" s="33">
        <f>VLOOKUP($J9997,ASBVs!$A$2:$AP$1041,28,FALSE)</f>
        <v>52</v>
      </c>
      <c r="I10004" s="99">
        <f>VLOOKUP($J9997,ASBVs!$A$2:$AQ$1041,43,FALSE)</f>
        <v>8.31</v>
      </c>
      <c r="J10004" s="79"/>
    </row>
    <row r="10005" spans="2:10" ht="12.6" customHeight="1" x14ac:dyDescent="0.3">
      <c r="B10005" s="87" t="s">
        <v>2695</v>
      </c>
      <c r="C10005" s="88"/>
      <c r="D10005" s="89" t="s">
        <v>2699</v>
      </c>
      <c r="E10005" s="90"/>
      <c r="F10005" s="91" t="str">
        <f>VLOOKUP($J9997,ASBVs!$A$2:$F$1041,6,FALSE)</f>
        <v xml:space="preserve"> </v>
      </c>
      <c r="G10005" s="34" t="s">
        <v>2669</v>
      </c>
      <c r="H10005" s="35" t="str">
        <f>VLOOKUP($J9997,ASBVs!$A$2:$AU$1041,46,FALSE)</f>
        <v>2</v>
      </c>
      <c r="I10005" s="34" t="s">
        <v>2670</v>
      </c>
      <c r="J10005" s="35" t="str">
        <f>VLOOKUP($J9997,ASBVs!$A$2:$AU$1041,47,FALSE)</f>
        <v>3</v>
      </c>
    </row>
    <row r="10006" spans="2:10" ht="12.6" customHeight="1" x14ac:dyDescent="0.3">
      <c r="B10006" s="93">
        <f>VLOOKUP($J9997,ASBVs!$A$2:$AS$1041,45,FALSE)</f>
        <v>121.18</v>
      </c>
      <c r="C10006" s="94"/>
      <c r="D10006" s="93">
        <f>VLOOKUP($J9997,ASBVs!$A$2:$AS$1041,44,FALSE)</f>
        <v>156.32</v>
      </c>
      <c r="E10006" s="94"/>
      <c r="F10006" s="92"/>
      <c r="G10006" s="34" t="s">
        <v>2671</v>
      </c>
      <c r="H10006" s="35" t="str">
        <f>VLOOKUP($J9997,ASBVs!$A$2:$AW$1041,48,FALSE)</f>
        <v>2</v>
      </c>
      <c r="I10006" s="34" t="s">
        <v>2672</v>
      </c>
      <c r="J10006" s="35">
        <f>VLOOKUP($J9997,ASBVs!$A$2:$AW$1041,49,FALSE)</f>
        <v>3</v>
      </c>
    </row>
    <row r="10007" spans="2:10" ht="12.6" customHeight="1" x14ac:dyDescent="0.3">
      <c r="B10007" s="36" t="s">
        <v>2696</v>
      </c>
      <c r="C10007" s="95" t="str">
        <f>VLOOKUP($J9997,ASBVs!$A$2:$E$1041,5,FALSE)</f>
        <v>Pen of 4 - Marbling</v>
      </c>
      <c r="D10007" s="96"/>
      <c r="E10007" s="97" t="s">
        <v>2697</v>
      </c>
      <c r="F10007" s="98"/>
      <c r="G10007" s="74"/>
      <c r="H10007" s="75"/>
      <c r="I10007" s="37" t="s">
        <v>2698</v>
      </c>
      <c r="J10007" s="38"/>
    </row>
    <row r="10009" spans="2:10" ht="12.6" customHeight="1" x14ac:dyDescent="0.3">
      <c r="B10009" s="76" t="s">
        <v>2692</v>
      </c>
      <c r="C10009" s="77"/>
      <c r="D10009" s="20" t="str">
        <f>VLOOKUP($J10009,ASBVs!$A$2:$B$1041,2,FALSE)</f>
        <v>225996</v>
      </c>
      <c r="E10009" s="21"/>
      <c r="F10009" s="22" t="str">
        <f>VLOOKUP($J10009,ASBVs!$A$2:$J$1041,10,FALSE)</f>
        <v>Twin</v>
      </c>
      <c r="G10009" s="78" t="str">
        <f>VLOOKUP($J10009,ASBVs!$A$2:$AX$1041,50,FALSE)</f>
        <v>«««««</v>
      </c>
      <c r="H10009" s="79"/>
      <c r="I10009" s="23" t="s">
        <v>2693</v>
      </c>
      <c r="J10009" s="24" t="s">
        <v>2409</v>
      </c>
    </row>
    <row r="10010" spans="2:10" ht="12.6" customHeight="1" x14ac:dyDescent="0.3">
      <c r="B10010" s="25" t="s">
        <v>2694</v>
      </c>
      <c r="C10010" s="80" t="str">
        <f>VLOOKUP($J10009,ASBVs!$A$2:$H$1041,8,FALSE)</f>
        <v>196104</v>
      </c>
      <c r="D10010" s="80"/>
      <c r="E10010" s="81"/>
      <c r="F10010" s="26" t="s">
        <v>2639</v>
      </c>
      <c r="G10010" s="82">
        <f>VLOOKUP($J10009,ASBVs!$A$2:$I$1041,9,FALSE)</f>
        <v>44733</v>
      </c>
      <c r="H10010" s="83"/>
      <c r="I10010" s="83"/>
      <c r="J10010" s="84"/>
    </row>
    <row r="10011" spans="2:10" ht="12.6" customHeight="1" x14ac:dyDescent="0.3">
      <c r="B10011" s="27" t="s">
        <v>0</v>
      </c>
      <c r="C10011" s="28" t="s">
        <v>1</v>
      </c>
      <c r="D10011" s="28" t="s">
        <v>2</v>
      </c>
      <c r="E10011" s="28" t="s">
        <v>3</v>
      </c>
      <c r="F10011" s="27" t="s">
        <v>4</v>
      </c>
      <c r="G10011" s="28" t="s">
        <v>1093</v>
      </c>
      <c r="H10011" s="28" t="s">
        <v>1092</v>
      </c>
      <c r="I10011" s="28" t="s">
        <v>5</v>
      </c>
      <c r="J10011" s="28" t="s">
        <v>2652</v>
      </c>
    </row>
    <row r="10012" spans="2:10" ht="12.6" customHeight="1" x14ac:dyDescent="0.3">
      <c r="B10012" s="29">
        <f>VLOOKUP($J10009,ASBVs!$A$2:$AP$1041,11,FALSE)</f>
        <v>0.61</v>
      </c>
      <c r="C10012" s="29">
        <f>VLOOKUP($J10009,ASBVs!$A$2:$AP$1041,13,FALSE)</f>
        <v>10.210000000000001</v>
      </c>
      <c r="D10012" s="29">
        <f>VLOOKUP($J10009,ASBVs!$A$2:$AP$1041,15,FALSE)</f>
        <v>17.03</v>
      </c>
      <c r="E10012" s="29">
        <f>VLOOKUP($J10009,ASBVs!$A$2:$AP$1041,17,FALSE)</f>
        <v>-0.31</v>
      </c>
      <c r="F10012" s="29">
        <f>VLOOKUP($J10009,ASBVs!$A$2:$AP$1041,19,FALSE)</f>
        <v>1.72</v>
      </c>
      <c r="G10012" s="39">
        <f>VLOOKUP($J10009,ASBVs!$A$2:$AP$1041,41,FALSE)</f>
        <v>0.36</v>
      </c>
      <c r="H10012" s="39">
        <f>VLOOKUP($J10009,ASBVs!$A$2:$AP$1041,39,FALSE)</f>
        <v>0.2</v>
      </c>
      <c r="I10012" s="29">
        <f>VLOOKUP($J10009,ASBVs!$A$2:$AP$1041,21,FALSE)</f>
        <v>-1.2</v>
      </c>
      <c r="J10012" s="39">
        <f>VLOOKUP($J10009,ASBVs!$A$2:$AP$1041,31,FALSE)</f>
        <v>0.27</v>
      </c>
    </row>
    <row r="10013" spans="2:10" ht="12.6" customHeight="1" x14ac:dyDescent="0.3">
      <c r="B10013" s="29">
        <f>VLOOKUP($J10009,ASBVs!$A$2:$AP$1041,12,FALSE)</f>
        <v>68</v>
      </c>
      <c r="C10013" s="29">
        <f>VLOOKUP($J10009,ASBVs!$A$2:$AP$1041,14,FALSE)</f>
        <v>71</v>
      </c>
      <c r="D10013" s="29">
        <f>VLOOKUP($J10009,ASBVs!$A$2:$AP$1041,16,FALSE)</f>
        <v>63</v>
      </c>
      <c r="E10013" s="29">
        <f>VLOOKUP($J10009,ASBVs!$A$2:$AP$1041,18,FALSE)</f>
        <v>68</v>
      </c>
      <c r="F10013" s="29">
        <f>VLOOKUP($J10009,ASBVs!$A$2:$AP$1041,20,FALSE)</f>
        <v>67</v>
      </c>
      <c r="G10013" s="29">
        <f>VLOOKUP($J10009,ASBVs!$A$2:$AP$1041,42,FALSE)</f>
        <v>63</v>
      </c>
      <c r="H10013" s="29">
        <f>VLOOKUP($J10009,ASBVs!$A$2:$AP$1041,40,FALSE)</f>
        <v>52</v>
      </c>
      <c r="I10013" s="29">
        <f>VLOOKUP($J10009,ASBVs!$A$2:$AP$1041,22,FALSE)</f>
        <v>62</v>
      </c>
      <c r="J10013" s="29">
        <f>VLOOKUP($J10009,ASBVs!$A$2:$AP$1041,32,FALSE)</f>
        <v>61</v>
      </c>
    </row>
    <row r="10014" spans="2:10" ht="12.6" customHeight="1" x14ac:dyDescent="0.3">
      <c r="B10014" s="31" t="s">
        <v>1089</v>
      </c>
      <c r="C10014" s="27" t="s">
        <v>1090</v>
      </c>
      <c r="D10014" s="27" t="s">
        <v>1091</v>
      </c>
      <c r="E10014" s="27" t="s">
        <v>8</v>
      </c>
      <c r="F10014" s="27" t="s">
        <v>6</v>
      </c>
      <c r="G10014" s="27" t="s">
        <v>7</v>
      </c>
      <c r="H10014" s="27" t="s">
        <v>2638</v>
      </c>
      <c r="I10014" s="85" t="s">
        <v>2700</v>
      </c>
      <c r="J10014" s="86"/>
    </row>
    <row r="10015" spans="2:10" ht="12.6" customHeight="1" x14ac:dyDescent="0.3">
      <c r="B10015" s="30">
        <f>VLOOKUP($J10009,ASBVs!$A$2:$AP$1041,33,FALSE)</f>
        <v>0.04</v>
      </c>
      <c r="C10015" s="30">
        <f>VLOOKUP($J10009,ASBVs!$A$2:$AP$1041,35,FALSE)</f>
        <v>0.15</v>
      </c>
      <c r="D10015" s="30">
        <f>VLOOKUP($J10009,ASBVs!$A$2:$AP$1041,37,FALSE)</f>
        <v>0.02</v>
      </c>
      <c r="E10015" s="32">
        <f>VLOOKUP($J10009,ASBVs!$A$2:$AP$1041,29,FALSE)</f>
        <v>4.93</v>
      </c>
      <c r="F10015" s="32">
        <f>VLOOKUP($J10009,ASBVs!$A$2:$AP$1041,23,FALSE)</f>
        <v>-0.08</v>
      </c>
      <c r="G10015" s="32">
        <f>VLOOKUP($J10009,ASBVs!$A$2:$AP$1041,25,FALSE)</f>
        <v>3.59</v>
      </c>
      <c r="H10015" s="32">
        <f>VLOOKUP($J10009,ASBVs!$A$2:$AP$1041,27,FALSE)</f>
        <v>2.25</v>
      </c>
      <c r="I10015" s="86"/>
      <c r="J10015" s="86"/>
    </row>
    <row r="10016" spans="2:10" ht="12.6" customHeight="1" x14ac:dyDescent="0.3">
      <c r="B10016" s="33">
        <f>VLOOKUP($J10009,ASBVs!$A$2:$AP$1041,34,FALSE)</f>
        <v>46</v>
      </c>
      <c r="C10016" s="33">
        <f>VLOOKUP($J10009,ASBVs!$A$2:$AP$1041,36,FALSE)</f>
        <v>56</v>
      </c>
      <c r="D10016" s="33">
        <f>VLOOKUP($J10009,ASBVs!$A$2:$AP$1041,38,FALSE)</f>
        <v>38</v>
      </c>
      <c r="E10016" s="33">
        <f>VLOOKUP($J10009,ASBVs!$A$2:$AP$1041,30,FALSE)</f>
        <v>61</v>
      </c>
      <c r="F10016" s="33">
        <f>VLOOKUP($J10009,ASBVs!$A$2:$AP$1041,24,FALSE)</f>
        <v>52</v>
      </c>
      <c r="G10016" s="33">
        <f>VLOOKUP($J10009,ASBVs!$A$2:$AP$1041,26,FALSE)</f>
        <v>51</v>
      </c>
      <c r="H10016" s="33">
        <f>VLOOKUP($J10009,ASBVs!$A$2:$AP$1041,28,FALSE)</f>
        <v>55</v>
      </c>
      <c r="I10016" s="99">
        <f>VLOOKUP($J10009,ASBVs!$A$2:$AQ$1041,43,FALSE)</f>
        <v>9.0100000000000016</v>
      </c>
      <c r="J10016" s="79"/>
    </row>
    <row r="10017" spans="2:10" ht="12.6" customHeight="1" x14ac:dyDescent="0.3">
      <c r="B10017" s="87" t="s">
        <v>2695</v>
      </c>
      <c r="C10017" s="88"/>
      <c r="D10017" s="89" t="s">
        <v>2699</v>
      </c>
      <c r="E10017" s="90"/>
      <c r="F10017" s="91" t="str">
        <f>VLOOKUP($J10009,ASBVs!$A$2:$F$1041,6,FALSE)</f>
        <v xml:space="preserve"> </v>
      </c>
      <c r="G10017" s="34" t="s">
        <v>2669</v>
      </c>
      <c r="H10017" s="35" t="str">
        <f>VLOOKUP($J10009,ASBVs!$A$2:$AU$1041,46,FALSE)</f>
        <v>1</v>
      </c>
      <c r="I10017" s="34" t="s">
        <v>2670</v>
      </c>
      <c r="J10017" s="35" t="str">
        <f>VLOOKUP($J10009,ASBVs!$A$2:$AU$1041,47,FALSE)</f>
        <v>1</v>
      </c>
    </row>
    <row r="10018" spans="2:10" ht="12.6" customHeight="1" x14ac:dyDescent="0.3">
      <c r="B10018" s="93">
        <f>VLOOKUP($J10009,ASBVs!$A$2:$AS$1041,45,FALSE)</f>
        <v>122.18</v>
      </c>
      <c r="C10018" s="94"/>
      <c r="D10018" s="93">
        <f>VLOOKUP($J10009,ASBVs!$A$2:$AS$1041,44,FALSE)</f>
        <v>157.93</v>
      </c>
      <c r="E10018" s="94"/>
      <c r="F10018" s="92"/>
      <c r="G10018" s="34" t="s">
        <v>2671</v>
      </c>
      <c r="H10018" s="35" t="str">
        <f>VLOOKUP($J10009,ASBVs!$A$2:$AW$1041,48,FALSE)</f>
        <v>2</v>
      </c>
      <c r="I10018" s="34" t="s">
        <v>2672</v>
      </c>
      <c r="J10018" s="35">
        <f>VLOOKUP($J10009,ASBVs!$A$2:$AW$1041,49,FALSE)</f>
        <v>4</v>
      </c>
    </row>
    <row r="10019" spans="2:10" ht="12.6" customHeight="1" x14ac:dyDescent="0.3">
      <c r="B10019" s="36" t="s">
        <v>2696</v>
      </c>
      <c r="C10019" s="95" t="str">
        <f>VLOOKUP($J10009,ASBVs!$A$2:$E$1041,5,FALSE)</f>
        <v>Pen of 4 - Marbling</v>
      </c>
      <c r="D10019" s="96"/>
      <c r="E10019" s="97" t="s">
        <v>2697</v>
      </c>
      <c r="F10019" s="98"/>
      <c r="G10019" s="74"/>
      <c r="H10019" s="75"/>
      <c r="I10019" s="37" t="s">
        <v>2698</v>
      </c>
      <c r="J10019" s="38"/>
    </row>
    <row r="10021" spans="2:10" ht="12.6" customHeight="1" x14ac:dyDescent="0.3">
      <c r="B10021" s="76" t="s">
        <v>2692</v>
      </c>
      <c r="C10021" s="77"/>
      <c r="D10021" s="20" t="str">
        <f>VLOOKUP($J10021,ASBVs!$A$2:$B$1041,2,FALSE)</f>
        <v>224333</v>
      </c>
      <c r="E10021" s="21"/>
      <c r="F10021" s="22" t="str">
        <f>VLOOKUP($J10021,ASBVs!$A$2:$J$1041,10,FALSE)</f>
        <v>Twin</v>
      </c>
      <c r="G10021" s="78" t="str">
        <f>VLOOKUP($J10021,ASBVs!$A$2:$AX$1041,50,FALSE)</f>
        <v>«««««</v>
      </c>
      <c r="H10021" s="79"/>
      <c r="I10021" s="23" t="s">
        <v>2693</v>
      </c>
      <c r="J10021" s="24" t="s">
        <v>2410</v>
      </c>
    </row>
    <row r="10022" spans="2:10" ht="12.6" customHeight="1" x14ac:dyDescent="0.3">
      <c r="B10022" s="25" t="s">
        <v>2694</v>
      </c>
      <c r="C10022" s="80" t="str">
        <f>VLOOKUP($J10021,ASBVs!$A$2:$H$1041,8,FALSE)</f>
        <v>196104</v>
      </c>
      <c r="D10022" s="80"/>
      <c r="E10022" s="81"/>
      <c r="F10022" s="26" t="s">
        <v>2639</v>
      </c>
      <c r="G10022" s="82">
        <f>VLOOKUP($J10021,ASBVs!$A$2:$I$1041,9,FALSE)</f>
        <v>44708</v>
      </c>
      <c r="H10022" s="83"/>
      <c r="I10022" s="83"/>
      <c r="J10022" s="84"/>
    </row>
    <row r="10023" spans="2:10" ht="12.6" customHeight="1" x14ac:dyDescent="0.3">
      <c r="B10023" s="27" t="s">
        <v>0</v>
      </c>
      <c r="C10023" s="28" t="s">
        <v>1</v>
      </c>
      <c r="D10023" s="28" t="s">
        <v>2</v>
      </c>
      <c r="E10023" s="28" t="s">
        <v>3</v>
      </c>
      <c r="F10023" s="27" t="s">
        <v>4</v>
      </c>
      <c r="G10023" s="28" t="s">
        <v>1093</v>
      </c>
      <c r="H10023" s="28" t="s">
        <v>1092</v>
      </c>
      <c r="I10023" s="28" t="s">
        <v>5</v>
      </c>
      <c r="J10023" s="28" t="s">
        <v>2652</v>
      </c>
    </row>
    <row r="10024" spans="2:10" ht="12.6" customHeight="1" x14ac:dyDescent="0.3">
      <c r="B10024" s="29">
        <f>VLOOKUP($J10021,ASBVs!$A$2:$AP$1041,11,FALSE)</f>
        <v>0.2</v>
      </c>
      <c r="C10024" s="29">
        <f>VLOOKUP($J10021,ASBVs!$A$2:$AP$1041,13,FALSE)</f>
        <v>6.88</v>
      </c>
      <c r="D10024" s="29">
        <f>VLOOKUP($J10021,ASBVs!$A$2:$AP$1041,15,FALSE)</f>
        <v>12.15</v>
      </c>
      <c r="E10024" s="29">
        <f>VLOOKUP($J10021,ASBVs!$A$2:$AP$1041,17,FALSE)</f>
        <v>0.21</v>
      </c>
      <c r="F10024" s="29">
        <f>VLOOKUP($J10021,ASBVs!$A$2:$AP$1041,19,FALSE)</f>
        <v>1.56</v>
      </c>
      <c r="G10024" s="39">
        <f>VLOOKUP($J10021,ASBVs!$A$2:$AP$1041,41,FALSE)</f>
        <v>0.44</v>
      </c>
      <c r="H10024" s="39">
        <f>VLOOKUP($J10021,ASBVs!$A$2:$AP$1041,39,FALSE)</f>
        <v>0.2</v>
      </c>
      <c r="I10024" s="29">
        <f>VLOOKUP($J10021,ASBVs!$A$2:$AP$1041,21,FALSE)</f>
        <v>-1.02</v>
      </c>
      <c r="J10024" s="39">
        <f>VLOOKUP($J10021,ASBVs!$A$2:$AP$1041,31,FALSE)</f>
        <v>0.28000000000000003</v>
      </c>
    </row>
    <row r="10025" spans="2:10" ht="12.6" customHeight="1" x14ac:dyDescent="0.3">
      <c r="B10025" s="29">
        <f>VLOOKUP($J10021,ASBVs!$A$2:$AP$1041,12,FALSE)</f>
        <v>67</v>
      </c>
      <c r="C10025" s="29">
        <f>VLOOKUP($J10021,ASBVs!$A$2:$AP$1041,14,FALSE)</f>
        <v>71</v>
      </c>
      <c r="D10025" s="29">
        <f>VLOOKUP($J10021,ASBVs!$A$2:$AP$1041,16,FALSE)</f>
        <v>63</v>
      </c>
      <c r="E10025" s="29">
        <f>VLOOKUP($J10021,ASBVs!$A$2:$AP$1041,18,FALSE)</f>
        <v>67</v>
      </c>
      <c r="F10025" s="29">
        <f>VLOOKUP($J10021,ASBVs!$A$2:$AP$1041,20,FALSE)</f>
        <v>67</v>
      </c>
      <c r="G10025" s="29">
        <f>VLOOKUP($J10021,ASBVs!$A$2:$AP$1041,42,FALSE)</f>
        <v>60</v>
      </c>
      <c r="H10025" s="29">
        <f>VLOOKUP($J10021,ASBVs!$A$2:$AP$1041,40,FALSE)</f>
        <v>51</v>
      </c>
      <c r="I10025" s="29">
        <f>VLOOKUP($J10021,ASBVs!$A$2:$AP$1041,22,FALSE)</f>
        <v>62</v>
      </c>
      <c r="J10025" s="29">
        <f>VLOOKUP($J10021,ASBVs!$A$2:$AP$1041,32,FALSE)</f>
        <v>58</v>
      </c>
    </row>
    <row r="10026" spans="2:10" ht="12.6" customHeight="1" x14ac:dyDescent="0.3">
      <c r="B10026" s="31" t="s">
        <v>1089</v>
      </c>
      <c r="C10026" s="27" t="s">
        <v>1090</v>
      </c>
      <c r="D10026" s="27" t="s">
        <v>1091</v>
      </c>
      <c r="E10026" s="27" t="s">
        <v>8</v>
      </c>
      <c r="F10026" s="27" t="s">
        <v>6</v>
      </c>
      <c r="G10026" s="27" t="s">
        <v>7</v>
      </c>
      <c r="H10026" s="27" t="s">
        <v>2638</v>
      </c>
      <c r="I10026" s="85" t="s">
        <v>2700</v>
      </c>
      <c r="J10026" s="86"/>
    </row>
    <row r="10027" spans="2:10" ht="12.6" customHeight="1" x14ac:dyDescent="0.3">
      <c r="B10027" s="30">
        <f>VLOOKUP($J10021,ASBVs!$A$2:$AP$1041,33,FALSE)</f>
        <v>1E-3</v>
      </c>
      <c r="C10027" s="30">
        <f>VLOOKUP($J10021,ASBVs!$A$2:$AP$1041,35,FALSE)</f>
        <v>0.23</v>
      </c>
      <c r="D10027" s="30">
        <f>VLOOKUP($J10021,ASBVs!$A$2:$AP$1041,37,FALSE)</f>
        <v>0.02</v>
      </c>
      <c r="E10027" s="32">
        <f>VLOOKUP($J10021,ASBVs!$A$2:$AP$1041,29,FALSE)</f>
        <v>3.61</v>
      </c>
      <c r="F10027" s="32">
        <f>VLOOKUP($J10021,ASBVs!$A$2:$AP$1041,23,FALSE)</f>
        <v>-0.02</v>
      </c>
      <c r="G10027" s="32">
        <f>VLOOKUP($J10021,ASBVs!$A$2:$AP$1041,25,FALSE)</f>
        <v>3.8</v>
      </c>
      <c r="H10027" s="32">
        <f>VLOOKUP($J10021,ASBVs!$A$2:$AP$1041,27,FALSE)</f>
        <v>1.54</v>
      </c>
      <c r="I10027" s="86"/>
      <c r="J10027" s="86"/>
    </row>
    <row r="10028" spans="2:10" ht="12.6" customHeight="1" x14ac:dyDescent="0.3">
      <c r="B10028" s="33">
        <f>VLOOKUP($J10021,ASBVs!$A$2:$AP$1041,34,FALSE)</f>
        <v>45</v>
      </c>
      <c r="C10028" s="33">
        <f>VLOOKUP($J10021,ASBVs!$A$2:$AP$1041,36,FALSE)</f>
        <v>54</v>
      </c>
      <c r="D10028" s="33">
        <f>VLOOKUP($J10021,ASBVs!$A$2:$AP$1041,38,FALSE)</f>
        <v>38</v>
      </c>
      <c r="E10028" s="33">
        <f>VLOOKUP($J10021,ASBVs!$A$2:$AP$1041,30,FALSE)</f>
        <v>62</v>
      </c>
      <c r="F10028" s="33">
        <f>VLOOKUP($J10021,ASBVs!$A$2:$AP$1041,24,FALSE)</f>
        <v>50</v>
      </c>
      <c r="G10028" s="33">
        <f>VLOOKUP($J10021,ASBVs!$A$2:$AP$1041,26,FALSE)</f>
        <v>50</v>
      </c>
      <c r="H10028" s="33">
        <f>VLOOKUP($J10021,ASBVs!$A$2:$AP$1041,28,FALSE)</f>
        <v>53</v>
      </c>
      <c r="I10028" s="99">
        <f>VLOOKUP($J10021,ASBVs!$A$2:$AQ$1041,43,FALSE)</f>
        <v>5.8599999999999994</v>
      </c>
      <c r="J10028" s="79"/>
    </row>
    <row r="10029" spans="2:10" ht="12.6" customHeight="1" x14ac:dyDescent="0.3">
      <c r="B10029" s="87" t="s">
        <v>2695</v>
      </c>
      <c r="C10029" s="88"/>
      <c r="D10029" s="89" t="s">
        <v>2699</v>
      </c>
      <c r="E10029" s="90"/>
      <c r="F10029" s="91" t="str">
        <f>VLOOKUP($J10021,ASBVs!$A$2:$F$1041,6,FALSE)</f>
        <v xml:space="preserve">Young Gun </v>
      </c>
      <c r="G10029" s="34" t="s">
        <v>2669</v>
      </c>
      <c r="H10029" s="35" t="str">
        <f>VLOOKUP($J10021,ASBVs!$A$2:$AU$1041,46,FALSE)</f>
        <v>2</v>
      </c>
      <c r="I10029" s="34" t="s">
        <v>2670</v>
      </c>
      <c r="J10029" s="35" t="str">
        <f>VLOOKUP($J10021,ASBVs!$A$2:$AU$1041,47,FALSE)</f>
        <v>1</v>
      </c>
    </row>
    <row r="10030" spans="2:10" ht="12.6" customHeight="1" x14ac:dyDescent="0.3">
      <c r="B10030" s="93">
        <f>VLOOKUP($J10021,ASBVs!$A$2:$AS$1041,45,FALSE)</f>
        <v>119.01</v>
      </c>
      <c r="C10030" s="94"/>
      <c r="D10030" s="93">
        <f>VLOOKUP($J10021,ASBVs!$A$2:$AS$1041,44,FALSE)</f>
        <v>149.18</v>
      </c>
      <c r="E10030" s="94"/>
      <c r="F10030" s="92"/>
      <c r="G10030" s="34" t="s">
        <v>2671</v>
      </c>
      <c r="H10030" s="35" t="str">
        <f>VLOOKUP($J10021,ASBVs!$A$2:$AW$1041,48,FALSE)</f>
        <v>3</v>
      </c>
      <c r="I10030" s="34" t="s">
        <v>2672</v>
      </c>
      <c r="J10030" s="35">
        <f>VLOOKUP($J10021,ASBVs!$A$2:$AW$1041,49,FALSE)</f>
        <v>3</v>
      </c>
    </row>
    <row r="10031" spans="2:10" ht="12.6" customHeight="1" x14ac:dyDescent="0.3">
      <c r="B10031" s="36" t="s">
        <v>2696</v>
      </c>
      <c r="C10031" s="95" t="str">
        <f>VLOOKUP($J10021,ASBVs!$A$2:$E$1041,5,FALSE)</f>
        <v>Pen of 4 - Marbling</v>
      </c>
      <c r="D10031" s="96"/>
      <c r="E10031" s="97" t="s">
        <v>2697</v>
      </c>
      <c r="F10031" s="98"/>
      <c r="G10031" s="74"/>
      <c r="H10031" s="75"/>
      <c r="I10031" s="37" t="s">
        <v>2698</v>
      </c>
      <c r="J10031" s="38"/>
    </row>
    <row r="10033" spans="2:10" ht="12.6" customHeight="1" x14ac:dyDescent="0.3">
      <c r="B10033" s="76" t="s">
        <v>2692</v>
      </c>
      <c r="C10033" s="77"/>
      <c r="D10033" s="20" t="str">
        <f>VLOOKUP($J10033,ASBVs!$A$2:$B$1041,2,FALSE)</f>
        <v>224811</v>
      </c>
      <c r="E10033" s="21"/>
      <c r="F10033" s="22" t="str">
        <f>VLOOKUP($J10033,ASBVs!$A$2:$J$1041,10,FALSE)</f>
        <v>Twin</v>
      </c>
      <c r="G10033" s="78" t="str">
        <f>VLOOKUP($J10033,ASBVs!$A$2:$AX$1041,50,FALSE)</f>
        <v>«««««</v>
      </c>
      <c r="H10033" s="79"/>
      <c r="I10033" s="23" t="s">
        <v>2693</v>
      </c>
      <c r="J10033" s="24" t="s">
        <v>2411</v>
      </c>
    </row>
    <row r="10034" spans="2:10" ht="12.6" customHeight="1" x14ac:dyDescent="0.3">
      <c r="B10034" s="25" t="s">
        <v>2694</v>
      </c>
      <c r="C10034" s="80" t="str">
        <f>VLOOKUP($J10033,ASBVs!$A$2:$H$1041,8,FALSE)</f>
        <v>196104</v>
      </c>
      <c r="D10034" s="80"/>
      <c r="E10034" s="81"/>
      <c r="F10034" s="26" t="s">
        <v>2639</v>
      </c>
      <c r="G10034" s="82">
        <f>VLOOKUP($J10033,ASBVs!$A$2:$I$1041,9,FALSE)</f>
        <v>44711</v>
      </c>
      <c r="H10034" s="83"/>
      <c r="I10034" s="83"/>
      <c r="J10034" s="84"/>
    </row>
    <row r="10035" spans="2:10" ht="12.6" customHeight="1" x14ac:dyDescent="0.3">
      <c r="B10035" s="27" t="s">
        <v>0</v>
      </c>
      <c r="C10035" s="28" t="s">
        <v>1</v>
      </c>
      <c r="D10035" s="28" t="s">
        <v>2</v>
      </c>
      <c r="E10035" s="28" t="s">
        <v>3</v>
      </c>
      <c r="F10035" s="27" t="s">
        <v>4</v>
      </c>
      <c r="G10035" s="28" t="s">
        <v>1093</v>
      </c>
      <c r="H10035" s="28" t="s">
        <v>1092</v>
      </c>
      <c r="I10035" s="28" t="s">
        <v>5</v>
      </c>
      <c r="J10035" s="28" t="s">
        <v>2652</v>
      </c>
    </row>
    <row r="10036" spans="2:10" ht="12.6" customHeight="1" x14ac:dyDescent="0.3">
      <c r="B10036" s="29">
        <f>VLOOKUP($J10033,ASBVs!$A$2:$AP$1041,11,FALSE)</f>
        <v>0.32</v>
      </c>
      <c r="C10036" s="29">
        <f>VLOOKUP($J10033,ASBVs!$A$2:$AP$1041,13,FALSE)</f>
        <v>7.31</v>
      </c>
      <c r="D10036" s="29">
        <f>VLOOKUP($J10033,ASBVs!$A$2:$AP$1041,15,FALSE)</f>
        <v>13</v>
      </c>
      <c r="E10036" s="29">
        <f>VLOOKUP($J10033,ASBVs!$A$2:$AP$1041,17,FALSE)</f>
        <v>0.35</v>
      </c>
      <c r="F10036" s="29">
        <f>VLOOKUP($J10033,ASBVs!$A$2:$AP$1041,19,FALSE)</f>
        <v>1.28</v>
      </c>
      <c r="G10036" s="39">
        <f>VLOOKUP($J10033,ASBVs!$A$2:$AP$1041,41,FALSE)</f>
        <v>0.47</v>
      </c>
      <c r="H10036" s="39">
        <f>VLOOKUP($J10033,ASBVs!$A$2:$AP$1041,39,FALSE)</f>
        <v>0.19</v>
      </c>
      <c r="I10036" s="29">
        <f>VLOOKUP($J10033,ASBVs!$A$2:$AP$1041,21,FALSE)</f>
        <v>-0.56999999999999995</v>
      </c>
      <c r="J10036" s="39">
        <f>VLOOKUP($J10033,ASBVs!$A$2:$AP$1041,31,FALSE)</f>
        <v>0.31</v>
      </c>
    </row>
    <row r="10037" spans="2:10" ht="12.6" customHeight="1" x14ac:dyDescent="0.3">
      <c r="B10037" s="29">
        <f>VLOOKUP($J10033,ASBVs!$A$2:$AP$1041,12,FALSE)</f>
        <v>67</v>
      </c>
      <c r="C10037" s="29">
        <f>VLOOKUP($J10033,ASBVs!$A$2:$AP$1041,14,FALSE)</f>
        <v>71</v>
      </c>
      <c r="D10037" s="29">
        <f>VLOOKUP($J10033,ASBVs!$A$2:$AP$1041,16,FALSE)</f>
        <v>63</v>
      </c>
      <c r="E10037" s="29">
        <f>VLOOKUP($J10033,ASBVs!$A$2:$AP$1041,18,FALSE)</f>
        <v>67</v>
      </c>
      <c r="F10037" s="29">
        <f>VLOOKUP($J10033,ASBVs!$A$2:$AP$1041,20,FALSE)</f>
        <v>67</v>
      </c>
      <c r="G10037" s="29">
        <f>VLOOKUP($J10033,ASBVs!$A$2:$AP$1041,42,FALSE)</f>
        <v>60</v>
      </c>
      <c r="H10037" s="29">
        <f>VLOOKUP($J10033,ASBVs!$A$2:$AP$1041,40,FALSE)</f>
        <v>50</v>
      </c>
      <c r="I10037" s="29">
        <f>VLOOKUP($J10033,ASBVs!$A$2:$AP$1041,22,FALSE)</f>
        <v>61</v>
      </c>
      <c r="J10037" s="29">
        <f>VLOOKUP($J10033,ASBVs!$A$2:$AP$1041,32,FALSE)</f>
        <v>58</v>
      </c>
    </row>
    <row r="10038" spans="2:10" ht="12.6" customHeight="1" x14ac:dyDescent="0.3">
      <c r="B10038" s="31" t="s">
        <v>1089</v>
      </c>
      <c r="C10038" s="27" t="s">
        <v>1090</v>
      </c>
      <c r="D10038" s="27" t="s">
        <v>1091</v>
      </c>
      <c r="E10038" s="27" t="s">
        <v>8</v>
      </c>
      <c r="F10038" s="27" t="s">
        <v>6</v>
      </c>
      <c r="G10038" s="27" t="s">
        <v>7</v>
      </c>
      <c r="H10038" s="27" t="s">
        <v>2638</v>
      </c>
      <c r="I10038" s="85" t="s">
        <v>2700</v>
      </c>
      <c r="J10038" s="86"/>
    </row>
    <row r="10039" spans="2:10" ht="12.6" customHeight="1" x14ac:dyDescent="0.3">
      <c r="B10039" s="30">
        <f>VLOOKUP($J10033,ASBVs!$A$2:$AP$1041,33,FALSE)</f>
        <v>0.01</v>
      </c>
      <c r="C10039" s="30">
        <f>VLOOKUP($J10033,ASBVs!$A$2:$AP$1041,35,FALSE)</f>
        <v>0.2</v>
      </c>
      <c r="D10039" s="30">
        <f>VLOOKUP($J10033,ASBVs!$A$2:$AP$1041,37,FALSE)</f>
        <v>0.01</v>
      </c>
      <c r="E10039" s="32">
        <f>VLOOKUP($J10033,ASBVs!$A$2:$AP$1041,29,FALSE)</f>
        <v>3.34</v>
      </c>
      <c r="F10039" s="32">
        <f>VLOOKUP($J10033,ASBVs!$A$2:$AP$1041,23,FALSE)</f>
        <v>0.28000000000000003</v>
      </c>
      <c r="G10039" s="32">
        <f>VLOOKUP($J10033,ASBVs!$A$2:$AP$1041,25,FALSE)</f>
        <v>3.05</v>
      </c>
      <c r="H10039" s="32">
        <f>VLOOKUP($J10033,ASBVs!$A$2:$AP$1041,27,FALSE)</f>
        <v>1.69</v>
      </c>
      <c r="I10039" s="86"/>
      <c r="J10039" s="86"/>
    </row>
    <row r="10040" spans="2:10" ht="12.6" customHeight="1" x14ac:dyDescent="0.3">
      <c r="B10040" s="33">
        <f>VLOOKUP($J10033,ASBVs!$A$2:$AP$1041,34,FALSE)</f>
        <v>44</v>
      </c>
      <c r="C10040" s="33">
        <f>VLOOKUP($J10033,ASBVs!$A$2:$AP$1041,36,FALSE)</f>
        <v>54</v>
      </c>
      <c r="D10040" s="33">
        <f>VLOOKUP($J10033,ASBVs!$A$2:$AP$1041,38,FALSE)</f>
        <v>37</v>
      </c>
      <c r="E10040" s="33">
        <f>VLOOKUP($J10033,ASBVs!$A$2:$AP$1041,30,FALSE)</f>
        <v>62</v>
      </c>
      <c r="F10040" s="33">
        <f>VLOOKUP($J10033,ASBVs!$A$2:$AP$1041,24,FALSE)</f>
        <v>52</v>
      </c>
      <c r="G10040" s="33">
        <f>VLOOKUP($J10033,ASBVs!$A$2:$AP$1041,26,FALSE)</f>
        <v>51</v>
      </c>
      <c r="H10040" s="33">
        <f>VLOOKUP($J10033,ASBVs!$A$2:$AP$1041,28,FALSE)</f>
        <v>54</v>
      </c>
      <c r="I10040" s="99">
        <f>VLOOKUP($J10033,ASBVs!$A$2:$AQ$1041,43,FALSE)</f>
        <v>6.7399999999999993</v>
      </c>
      <c r="J10040" s="79"/>
    </row>
    <row r="10041" spans="2:10" ht="12.6" customHeight="1" x14ac:dyDescent="0.3">
      <c r="B10041" s="87" t="s">
        <v>2695</v>
      </c>
      <c r="C10041" s="88"/>
      <c r="D10041" s="89" t="s">
        <v>2699</v>
      </c>
      <c r="E10041" s="90"/>
      <c r="F10041" s="91" t="str">
        <f>VLOOKUP($J10033,ASBVs!$A$2:$F$1041,6,FALSE)</f>
        <v xml:space="preserve">Young Gun </v>
      </c>
      <c r="G10041" s="34" t="s">
        <v>2669</v>
      </c>
      <c r="H10041" s="35" t="str">
        <f>VLOOKUP($J10033,ASBVs!$A$2:$AU$1041,46,FALSE)</f>
        <v>1</v>
      </c>
      <c r="I10041" s="34" t="s">
        <v>2670</v>
      </c>
      <c r="J10041" s="35" t="str">
        <f>VLOOKUP($J10033,ASBVs!$A$2:$AU$1041,47,FALSE)</f>
        <v>1</v>
      </c>
    </row>
    <row r="10042" spans="2:10" ht="12.6" customHeight="1" x14ac:dyDescent="0.3">
      <c r="B10042" s="93">
        <f>VLOOKUP($J10033,ASBVs!$A$2:$AS$1041,45,FALSE)</f>
        <v>122.69</v>
      </c>
      <c r="C10042" s="94"/>
      <c r="D10042" s="93">
        <f>VLOOKUP($J10033,ASBVs!$A$2:$AS$1041,44,FALSE)</f>
        <v>150.69999999999999</v>
      </c>
      <c r="E10042" s="94"/>
      <c r="F10042" s="92"/>
      <c r="G10042" s="34" t="s">
        <v>2671</v>
      </c>
      <c r="H10042" s="35" t="str">
        <f>VLOOKUP($J10033,ASBVs!$A$2:$AW$1041,48,FALSE)</f>
        <v>2</v>
      </c>
      <c r="I10042" s="34" t="s">
        <v>2672</v>
      </c>
      <c r="J10042" s="35">
        <f>VLOOKUP($J10033,ASBVs!$A$2:$AW$1041,49,FALSE)</f>
        <v>3</v>
      </c>
    </row>
    <row r="10043" spans="2:10" ht="12.6" customHeight="1" x14ac:dyDescent="0.3">
      <c r="B10043" s="36" t="s">
        <v>2696</v>
      </c>
      <c r="C10043" s="95" t="str">
        <f>VLOOKUP($J10033,ASBVs!$A$2:$E$1041,5,FALSE)</f>
        <v>Pen of 4 - Marbling</v>
      </c>
      <c r="D10043" s="96"/>
      <c r="E10043" s="97" t="s">
        <v>2697</v>
      </c>
      <c r="F10043" s="98"/>
      <c r="G10043" s="74"/>
      <c r="H10043" s="75"/>
      <c r="I10043" s="37" t="s">
        <v>2698</v>
      </c>
      <c r="J10043" s="38"/>
    </row>
    <row r="10045" spans="2:10" ht="12.6" customHeight="1" x14ac:dyDescent="0.3">
      <c r="B10045" s="76" t="s">
        <v>2692</v>
      </c>
      <c r="C10045" s="77"/>
      <c r="D10045" s="20" t="str">
        <f>VLOOKUP($J10045,ASBVs!$A$2:$B$1041,2,FALSE)</f>
        <v>224142</v>
      </c>
      <c r="E10045" s="21"/>
      <c r="F10045" s="22" t="str">
        <f>VLOOKUP($J10045,ASBVs!$A$2:$J$1041,10,FALSE)</f>
        <v>Twin</v>
      </c>
      <c r="G10045" s="78" t="str">
        <f>VLOOKUP($J10045,ASBVs!$A$2:$AX$1041,50,FALSE)</f>
        <v>«««««</v>
      </c>
      <c r="H10045" s="79"/>
      <c r="I10045" s="23" t="s">
        <v>2693</v>
      </c>
      <c r="J10045" s="24" t="s">
        <v>2412</v>
      </c>
    </row>
    <row r="10046" spans="2:10" ht="12.6" customHeight="1" x14ac:dyDescent="0.3">
      <c r="B10046" s="25" t="s">
        <v>2694</v>
      </c>
      <c r="C10046" s="80" t="str">
        <f>VLOOKUP($J10045,ASBVs!$A$2:$H$1041,8,FALSE)</f>
        <v>196104</v>
      </c>
      <c r="D10046" s="80"/>
      <c r="E10046" s="81"/>
      <c r="F10046" s="26" t="s">
        <v>2639</v>
      </c>
      <c r="G10046" s="82">
        <f>VLOOKUP($J10045,ASBVs!$A$2:$I$1041,9,FALSE)</f>
        <v>44708</v>
      </c>
      <c r="H10046" s="83"/>
      <c r="I10046" s="83"/>
      <c r="J10046" s="84"/>
    </row>
    <row r="10047" spans="2:10" ht="12.6" customHeight="1" x14ac:dyDescent="0.3">
      <c r="B10047" s="27" t="s">
        <v>0</v>
      </c>
      <c r="C10047" s="28" t="s">
        <v>1</v>
      </c>
      <c r="D10047" s="28" t="s">
        <v>2</v>
      </c>
      <c r="E10047" s="28" t="s">
        <v>3</v>
      </c>
      <c r="F10047" s="27" t="s">
        <v>4</v>
      </c>
      <c r="G10047" s="28" t="s">
        <v>1093</v>
      </c>
      <c r="H10047" s="28" t="s">
        <v>1092</v>
      </c>
      <c r="I10047" s="28" t="s">
        <v>5</v>
      </c>
      <c r="J10047" s="28" t="s">
        <v>2652</v>
      </c>
    </row>
    <row r="10048" spans="2:10" ht="12.6" customHeight="1" x14ac:dyDescent="0.3">
      <c r="B10048" s="29">
        <f>VLOOKUP($J10045,ASBVs!$A$2:$AP$1041,11,FALSE)</f>
        <v>0.47</v>
      </c>
      <c r="C10048" s="29">
        <f>VLOOKUP($J10045,ASBVs!$A$2:$AP$1041,13,FALSE)</f>
        <v>8.4</v>
      </c>
      <c r="D10048" s="29">
        <f>VLOOKUP($J10045,ASBVs!$A$2:$AP$1041,15,FALSE)</f>
        <v>14.9</v>
      </c>
      <c r="E10048" s="29">
        <f>VLOOKUP($J10045,ASBVs!$A$2:$AP$1041,17,FALSE)</f>
        <v>-7.0000000000000007E-2</v>
      </c>
      <c r="F10048" s="29">
        <f>VLOOKUP($J10045,ASBVs!$A$2:$AP$1041,19,FALSE)</f>
        <v>1.43</v>
      </c>
      <c r="G10048" s="39">
        <f>VLOOKUP($J10045,ASBVs!$A$2:$AP$1041,41,FALSE)</f>
        <v>0.37</v>
      </c>
      <c r="H10048" s="39">
        <f>VLOOKUP($J10045,ASBVs!$A$2:$AP$1041,39,FALSE)</f>
        <v>0.14000000000000001</v>
      </c>
      <c r="I10048" s="29">
        <f>VLOOKUP($J10045,ASBVs!$A$2:$AP$1041,21,FALSE)</f>
        <v>-0.39</v>
      </c>
      <c r="J10048" s="39">
        <f>VLOOKUP($J10045,ASBVs!$A$2:$AP$1041,31,FALSE)</f>
        <v>0.25</v>
      </c>
    </row>
    <row r="10049" spans="2:10" ht="12.6" customHeight="1" x14ac:dyDescent="0.3">
      <c r="B10049" s="29">
        <f>VLOOKUP($J10045,ASBVs!$A$2:$AP$1041,12,FALSE)</f>
        <v>67</v>
      </c>
      <c r="C10049" s="29">
        <f>VLOOKUP($J10045,ASBVs!$A$2:$AP$1041,14,FALSE)</f>
        <v>71</v>
      </c>
      <c r="D10049" s="29">
        <f>VLOOKUP($J10045,ASBVs!$A$2:$AP$1041,16,FALSE)</f>
        <v>62</v>
      </c>
      <c r="E10049" s="29">
        <f>VLOOKUP($J10045,ASBVs!$A$2:$AP$1041,18,FALSE)</f>
        <v>67</v>
      </c>
      <c r="F10049" s="29">
        <f>VLOOKUP($J10045,ASBVs!$A$2:$AP$1041,20,FALSE)</f>
        <v>67</v>
      </c>
      <c r="G10049" s="29">
        <f>VLOOKUP($J10045,ASBVs!$A$2:$AP$1041,42,FALSE)</f>
        <v>62</v>
      </c>
      <c r="H10049" s="29">
        <f>VLOOKUP($J10045,ASBVs!$A$2:$AP$1041,40,FALSE)</f>
        <v>52</v>
      </c>
      <c r="I10049" s="29">
        <f>VLOOKUP($J10045,ASBVs!$A$2:$AP$1041,22,FALSE)</f>
        <v>62</v>
      </c>
      <c r="J10049" s="29">
        <f>VLOOKUP($J10045,ASBVs!$A$2:$AP$1041,32,FALSE)</f>
        <v>60</v>
      </c>
    </row>
    <row r="10050" spans="2:10" ht="12.6" customHeight="1" x14ac:dyDescent="0.3">
      <c r="B10050" s="31" t="s">
        <v>1089</v>
      </c>
      <c r="C10050" s="27" t="s">
        <v>1090</v>
      </c>
      <c r="D10050" s="27" t="s">
        <v>1091</v>
      </c>
      <c r="E10050" s="27" t="s">
        <v>8</v>
      </c>
      <c r="F10050" s="27" t="s">
        <v>6</v>
      </c>
      <c r="G10050" s="27" t="s">
        <v>7</v>
      </c>
      <c r="H10050" s="27" t="s">
        <v>2638</v>
      </c>
      <c r="I10050" s="85" t="s">
        <v>2700</v>
      </c>
      <c r="J10050" s="86"/>
    </row>
    <row r="10051" spans="2:10" ht="12.6" customHeight="1" x14ac:dyDescent="0.3">
      <c r="B10051" s="30">
        <f>VLOOKUP($J10045,ASBVs!$A$2:$AP$1041,33,FALSE)</f>
        <v>1E-3</v>
      </c>
      <c r="C10051" s="30">
        <f>VLOOKUP($J10045,ASBVs!$A$2:$AP$1041,35,FALSE)</f>
        <v>0.15</v>
      </c>
      <c r="D10051" s="30">
        <f>VLOOKUP($J10045,ASBVs!$A$2:$AP$1041,37,FALSE)</f>
        <v>0.02</v>
      </c>
      <c r="E10051" s="32">
        <f>VLOOKUP($J10045,ASBVs!$A$2:$AP$1041,29,FALSE)</f>
        <v>4.0199999999999996</v>
      </c>
      <c r="F10051" s="32">
        <f>VLOOKUP($J10045,ASBVs!$A$2:$AP$1041,23,FALSE)</f>
        <v>0.16</v>
      </c>
      <c r="G10051" s="32">
        <f>VLOOKUP($J10045,ASBVs!$A$2:$AP$1041,25,FALSE)</f>
        <v>3.23</v>
      </c>
      <c r="H10051" s="32">
        <f>VLOOKUP($J10045,ASBVs!$A$2:$AP$1041,27,FALSE)</f>
        <v>1.51</v>
      </c>
      <c r="I10051" s="86"/>
      <c r="J10051" s="86"/>
    </row>
    <row r="10052" spans="2:10" ht="12.6" customHeight="1" x14ac:dyDescent="0.3">
      <c r="B10052" s="33">
        <f>VLOOKUP($J10045,ASBVs!$A$2:$AP$1041,34,FALSE)</f>
        <v>47</v>
      </c>
      <c r="C10052" s="33">
        <f>VLOOKUP($J10045,ASBVs!$A$2:$AP$1041,36,FALSE)</f>
        <v>55</v>
      </c>
      <c r="D10052" s="33">
        <f>VLOOKUP($J10045,ASBVs!$A$2:$AP$1041,38,FALSE)</f>
        <v>40</v>
      </c>
      <c r="E10052" s="33">
        <f>VLOOKUP($J10045,ASBVs!$A$2:$AP$1041,30,FALSE)</f>
        <v>62</v>
      </c>
      <c r="F10052" s="33">
        <f>VLOOKUP($J10045,ASBVs!$A$2:$AP$1041,24,FALSE)</f>
        <v>52</v>
      </c>
      <c r="G10052" s="33">
        <f>VLOOKUP($J10045,ASBVs!$A$2:$AP$1041,26,FALSE)</f>
        <v>51</v>
      </c>
      <c r="H10052" s="33">
        <f>VLOOKUP($J10045,ASBVs!$A$2:$AP$1041,28,FALSE)</f>
        <v>54</v>
      </c>
      <c r="I10052" s="99">
        <f>VLOOKUP($J10045,ASBVs!$A$2:$AQ$1041,43,FALSE)</f>
        <v>8.01</v>
      </c>
      <c r="J10052" s="79"/>
    </row>
    <row r="10053" spans="2:10" ht="12.6" customHeight="1" x14ac:dyDescent="0.3">
      <c r="B10053" s="87" t="s">
        <v>2695</v>
      </c>
      <c r="C10053" s="88"/>
      <c r="D10053" s="89" t="s">
        <v>2699</v>
      </c>
      <c r="E10053" s="90"/>
      <c r="F10053" s="91" t="str">
        <f>VLOOKUP($J10045,ASBVs!$A$2:$F$1041,6,FALSE)</f>
        <v xml:space="preserve">Young Gun </v>
      </c>
      <c r="G10053" s="34" t="s">
        <v>2669</v>
      </c>
      <c r="H10053" s="35" t="str">
        <f>VLOOKUP($J10045,ASBVs!$A$2:$AU$1041,46,FALSE)</f>
        <v>2</v>
      </c>
      <c r="I10053" s="34" t="s">
        <v>2670</v>
      </c>
      <c r="J10053" s="35" t="str">
        <f>VLOOKUP($J10045,ASBVs!$A$2:$AU$1041,47,FALSE)</f>
        <v>3</v>
      </c>
    </row>
    <row r="10054" spans="2:10" ht="12.6" customHeight="1" x14ac:dyDescent="0.3">
      <c r="B10054" s="93">
        <f>VLOOKUP($J10045,ASBVs!$A$2:$AS$1041,45,FALSE)</f>
        <v>120.69</v>
      </c>
      <c r="C10054" s="94"/>
      <c r="D10054" s="93">
        <f>VLOOKUP($J10045,ASBVs!$A$2:$AS$1041,44,FALSE)</f>
        <v>147.21</v>
      </c>
      <c r="E10054" s="94"/>
      <c r="F10054" s="92"/>
      <c r="G10054" s="34" t="s">
        <v>2671</v>
      </c>
      <c r="H10054" s="35" t="str">
        <f>VLOOKUP($J10045,ASBVs!$A$2:$AW$1041,48,FALSE)</f>
        <v>1</v>
      </c>
      <c r="I10054" s="34" t="s">
        <v>2672</v>
      </c>
      <c r="J10054" s="35">
        <f>VLOOKUP($J10045,ASBVs!$A$2:$AW$1041,49,FALSE)</f>
        <v>3</v>
      </c>
    </row>
    <row r="10055" spans="2:10" ht="12.6" customHeight="1" x14ac:dyDescent="0.3">
      <c r="B10055" s="36" t="s">
        <v>2696</v>
      </c>
      <c r="C10055" s="95" t="str">
        <f>VLOOKUP($J10045,ASBVs!$A$2:$E$1041,5,FALSE)</f>
        <v>Pen of 4 - Marbling</v>
      </c>
      <c r="D10055" s="96"/>
      <c r="E10055" s="97" t="s">
        <v>2697</v>
      </c>
      <c r="F10055" s="98"/>
      <c r="G10055" s="74"/>
      <c r="H10055" s="75"/>
      <c r="I10055" s="37" t="s">
        <v>2698</v>
      </c>
      <c r="J10055" s="38"/>
    </row>
    <row r="10057" spans="2:10" ht="12.6" customHeight="1" x14ac:dyDescent="0.3">
      <c r="B10057" s="76" t="s">
        <v>2692</v>
      </c>
      <c r="C10057" s="77"/>
      <c r="D10057" s="20" t="str">
        <f>VLOOKUP($J10057,ASBVs!$A$2:$B$1041,2,FALSE)</f>
        <v>225910</v>
      </c>
      <c r="E10057" s="21"/>
      <c r="F10057" s="22" t="str">
        <f>VLOOKUP($J10057,ASBVs!$A$2:$J$1041,10,FALSE)</f>
        <v>Twin</v>
      </c>
      <c r="G10057" s="78" t="str">
        <f>VLOOKUP($J10057,ASBVs!$A$2:$AX$1041,50,FALSE)</f>
        <v>«««««</v>
      </c>
      <c r="H10057" s="79"/>
      <c r="I10057" s="23" t="s">
        <v>2693</v>
      </c>
      <c r="J10057" s="24" t="s">
        <v>2413</v>
      </c>
    </row>
    <row r="10058" spans="2:10" ht="12.6" customHeight="1" x14ac:dyDescent="0.3">
      <c r="B10058" s="25" t="s">
        <v>2694</v>
      </c>
      <c r="C10058" s="80" t="str">
        <f>VLOOKUP($J10057,ASBVs!$A$2:$H$1041,8,FALSE)</f>
        <v>207279</v>
      </c>
      <c r="D10058" s="80"/>
      <c r="E10058" s="81"/>
      <c r="F10058" s="26" t="s">
        <v>2639</v>
      </c>
      <c r="G10058" s="82">
        <f>VLOOKUP($J10057,ASBVs!$A$2:$I$1041,9,FALSE)</f>
        <v>44732</v>
      </c>
      <c r="H10058" s="83"/>
      <c r="I10058" s="83"/>
      <c r="J10058" s="84"/>
    </row>
    <row r="10059" spans="2:10" ht="12.6" customHeight="1" x14ac:dyDescent="0.3">
      <c r="B10059" s="27" t="s">
        <v>0</v>
      </c>
      <c r="C10059" s="28" t="s">
        <v>1</v>
      </c>
      <c r="D10059" s="28" t="s">
        <v>2</v>
      </c>
      <c r="E10059" s="28" t="s">
        <v>3</v>
      </c>
      <c r="F10059" s="27" t="s">
        <v>4</v>
      </c>
      <c r="G10059" s="28" t="s">
        <v>1093</v>
      </c>
      <c r="H10059" s="28" t="s">
        <v>1092</v>
      </c>
      <c r="I10059" s="28" t="s">
        <v>5</v>
      </c>
      <c r="J10059" s="28" t="s">
        <v>2652</v>
      </c>
    </row>
    <row r="10060" spans="2:10" ht="12.6" customHeight="1" x14ac:dyDescent="0.3">
      <c r="B10060" s="29">
        <f>VLOOKUP($J10057,ASBVs!$A$2:$AP$1041,11,FALSE)</f>
        <v>0.54</v>
      </c>
      <c r="C10060" s="29">
        <f>VLOOKUP($J10057,ASBVs!$A$2:$AP$1041,13,FALSE)</f>
        <v>7.68</v>
      </c>
      <c r="D10060" s="29">
        <f>VLOOKUP($J10057,ASBVs!$A$2:$AP$1041,15,FALSE)</f>
        <v>13.63</v>
      </c>
      <c r="E10060" s="29">
        <f>VLOOKUP($J10057,ASBVs!$A$2:$AP$1041,17,FALSE)</f>
        <v>0.1</v>
      </c>
      <c r="F10060" s="29">
        <f>VLOOKUP($J10057,ASBVs!$A$2:$AP$1041,19,FALSE)</f>
        <v>0.64</v>
      </c>
      <c r="G10060" s="39">
        <f>VLOOKUP($J10057,ASBVs!$A$2:$AP$1041,41,FALSE)</f>
        <v>0.56000000000000005</v>
      </c>
      <c r="H10060" s="39">
        <f>VLOOKUP($J10057,ASBVs!$A$2:$AP$1041,39,FALSE)</f>
        <v>0.24</v>
      </c>
      <c r="I10060" s="29">
        <f>VLOOKUP($J10057,ASBVs!$A$2:$AP$1041,21,FALSE)</f>
        <v>-0.47</v>
      </c>
      <c r="J10060" s="39">
        <f>VLOOKUP($J10057,ASBVs!$A$2:$AP$1041,31,FALSE)</f>
        <v>0.38</v>
      </c>
    </row>
    <row r="10061" spans="2:10" ht="12.6" customHeight="1" x14ac:dyDescent="0.3">
      <c r="B10061" s="29">
        <f>VLOOKUP($J10057,ASBVs!$A$2:$AP$1041,12,FALSE)</f>
        <v>69</v>
      </c>
      <c r="C10061" s="29">
        <f>VLOOKUP($J10057,ASBVs!$A$2:$AP$1041,14,FALSE)</f>
        <v>72</v>
      </c>
      <c r="D10061" s="29">
        <f>VLOOKUP($J10057,ASBVs!$A$2:$AP$1041,16,FALSE)</f>
        <v>64</v>
      </c>
      <c r="E10061" s="29">
        <f>VLOOKUP($J10057,ASBVs!$A$2:$AP$1041,18,FALSE)</f>
        <v>68</v>
      </c>
      <c r="F10061" s="29">
        <f>VLOOKUP($J10057,ASBVs!$A$2:$AP$1041,20,FALSE)</f>
        <v>67</v>
      </c>
      <c r="G10061" s="29">
        <f>VLOOKUP($J10057,ASBVs!$A$2:$AP$1041,42,FALSE)</f>
        <v>59</v>
      </c>
      <c r="H10061" s="29">
        <f>VLOOKUP($J10057,ASBVs!$A$2:$AP$1041,40,FALSE)</f>
        <v>50</v>
      </c>
      <c r="I10061" s="29">
        <f>VLOOKUP($J10057,ASBVs!$A$2:$AP$1041,22,FALSE)</f>
        <v>60</v>
      </c>
      <c r="J10061" s="29">
        <f>VLOOKUP($J10057,ASBVs!$A$2:$AP$1041,32,FALSE)</f>
        <v>57</v>
      </c>
    </row>
    <row r="10062" spans="2:10" ht="12.6" customHeight="1" x14ac:dyDescent="0.3">
      <c r="B10062" s="31" t="s">
        <v>1089</v>
      </c>
      <c r="C10062" s="27" t="s">
        <v>1090</v>
      </c>
      <c r="D10062" s="27" t="s">
        <v>1091</v>
      </c>
      <c r="E10062" s="27" t="s">
        <v>8</v>
      </c>
      <c r="F10062" s="27" t="s">
        <v>6</v>
      </c>
      <c r="G10062" s="27" t="s">
        <v>7</v>
      </c>
      <c r="H10062" s="27" t="s">
        <v>2638</v>
      </c>
      <c r="I10062" s="85" t="s">
        <v>2700</v>
      </c>
      <c r="J10062" s="86"/>
    </row>
    <row r="10063" spans="2:10" ht="12.6" customHeight="1" x14ac:dyDescent="0.3">
      <c r="B10063" s="30">
        <f>VLOOKUP($J10057,ASBVs!$A$2:$AP$1041,33,FALSE)</f>
        <v>0.04</v>
      </c>
      <c r="C10063" s="30">
        <f>VLOOKUP($J10057,ASBVs!$A$2:$AP$1041,35,FALSE)</f>
        <v>0.23</v>
      </c>
      <c r="D10063" s="30">
        <f>VLOOKUP($J10057,ASBVs!$A$2:$AP$1041,37,FALSE)</f>
        <v>0.01</v>
      </c>
      <c r="E10063" s="32">
        <f>VLOOKUP($J10057,ASBVs!$A$2:$AP$1041,29,FALSE)</f>
        <v>3.35</v>
      </c>
      <c r="F10063" s="32">
        <f>VLOOKUP($J10057,ASBVs!$A$2:$AP$1041,23,FALSE)</f>
        <v>-7.0000000000000007E-2</v>
      </c>
      <c r="G10063" s="32">
        <f>VLOOKUP($J10057,ASBVs!$A$2:$AP$1041,25,FALSE)</f>
        <v>2.41</v>
      </c>
      <c r="H10063" s="32">
        <f>VLOOKUP($J10057,ASBVs!$A$2:$AP$1041,27,FALSE)</f>
        <v>1.32</v>
      </c>
      <c r="I10063" s="86"/>
      <c r="J10063" s="86"/>
    </row>
    <row r="10064" spans="2:10" ht="12.6" customHeight="1" x14ac:dyDescent="0.3">
      <c r="B10064" s="33">
        <f>VLOOKUP($J10057,ASBVs!$A$2:$AP$1041,34,FALSE)</f>
        <v>44</v>
      </c>
      <c r="C10064" s="33">
        <f>VLOOKUP($J10057,ASBVs!$A$2:$AP$1041,36,FALSE)</f>
        <v>54</v>
      </c>
      <c r="D10064" s="33">
        <f>VLOOKUP($J10057,ASBVs!$A$2:$AP$1041,38,FALSE)</f>
        <v>36</v>
      </c>
      <c r="E10064" s="33">
        <f>VLOOKUP($J10057,ASBVs!$A$2:$AP$1041,30,FALSE)</f>
        <v>61</v>
      </c>
      <c r="F10064" s="33">
        <f>VLOOKUP($J10057,ASBVs!$A$2:$AP$1041,24,FALSE)</f>
        <v>50</v>
      </c>
      <c r="G10064" s="33">
        <f>VLOOKUP($J10057,ASBVs!$A$2:$AP$1041,26,FALSE)</f>
        <v>50</v>
      </c>
      <c r="H10064" s="33">
        <f>VLOOKUP($J10057,ASBVs!$A$2:$AP$1041,28,FALSE)</f>
        <v>54</v>
      </c>
      <c r="I10064" s="99">
        <f>VLOOKUP($J10057,ASBVs!$A$2:$AQ$1041,43,FALSE)</f>
        <v>7.21</v>
      </c>
      <c r="J10064" s="79"/>
    </row>
    <row r="10065" spans="2:10" ht="12.6" customHeight="1" x14ac:dyDescent="0.3">
      <c r="B10065" s="87" t="s">
        <v>2695</v>
      </c>
      <c r="C10065" s="88"/>
      <c r="D10065" s="89" t="s">
        <v>2699</v>
      </c>
      <c r="E10065" s="90"/>
      <c r="F10065" s="91" t="str">
        <f>VLOOKUP($J10057,ASBVs!$A$2:$F$1041,6,FALSE)</f>
        <v xml:space="preserve">Young Gun </v>
      </c>
      <c r="G10065" s="34" t="s">
        <v>2669</v>
      </c>
      <c r="H10065" s="35" t="str">
        <f>VLOOKUP($J10057,ASBVs!$A$2:$AU$1041,46,FALSE)</f>
        <v>3</v>
      </c>
      <c r="I10065" s="34" t="s">
        <v>2670</v>
      </c>
      <c r="J10065" s="35" t="str">
        <f>VLOOKUP($J10057,ASBVs!$A$2:$AU$1041,47,FALSE)</f>
        <v>2</v>
      </c>
    </row>
    <row r="10066" spans="2:10" ht="12.6" customHeight="1" x14ac:dyDescent="0.3">
      <c r="B10066" s="93">
        <f>VLOOKUP($J10057,ASBVs!$A$2:$AS$1041,45,FALSE)</f>
        <v>122.16</v>
      </c>
      <c r="C10066" s="94"/>
      <c r="D10066" s="93">
        <f>VLOOKUP($J10057,ASBVs!$A$2:$AS$1041,44,FALSE)</f>
        <v>153.55000000000001</v>
      </c>
      <c r="E10066" s="94"/>
      <c r="F10066" s="92"/>
      <c r="G10066" s="34" t="s">
        <v>2671</v>
      </c>
      <c r="H10066" s="35" t="str">
        <f>VLOOKUP($J10057,ASBVs!$A$2:$AW$1041,48,FALSE)</f>
        <v>1</v>
      </c>
      <c r="I10066" s="34" t="s">
        <v>2672</v>
      </c>
      <c r="J10066" s="35">
        <f>VLOOKUP($J10057,ASBVs!$A$2:$AW$1041,49,FALSE)</f>
        <v>3</v>
      </c>
    </row>
    <row r="10067" spans="2:10" ht="12.6" customHeight="1" x14ac:dyDescent="0.3">
      <c r="B10067" s="36" t="s">
        <v>2696</v>
      </c>
      <c r="C10067" s="95" t="str">
        <f>VLOOKUP($J10057,ASBVs!$A$2:$E$1041,5,FALSE)</f>
        <v>Pen of 4 - Marbling</v>
      </c>
      <c r="D10067" s="96"/>
      <c r="E10067" s="97" t="s">
        <v>2697</v>
      </c>
      <c r="F10067" s="98"/>
      <c r="G10067" s="74"/>
      <c r="H10067" s="75"/>
      <c r="I10067" s="37" t="s">
        <v>2698</v>
      </c>
      <c r="J10067" s="38"/>
    </row>
    <row r="10069" spans="2:10" ht="12.6" customHeight="1" x14ac:dyDescent="0.3">
      <c r="B10069" s="76" t="s">
        <v>2692</v>
      </c>
      <c r="C10069" s="77"/>
      <c r="D10069" s="20" t="str">
        <f>VLOOKUP($J10069,ASBVs!$A$2:$B$1041,2,FALSE)</f>
        <v>225573</v>
      </c>
      <c r="E10069" s="21"/>
      <c r="F10069" s="22" t="str">
        <f>VLOOKUP($J10069,ASBVs!$A$2:$J$1041,10,FALSE)</f>
        <v>Twin</v>
      </c>
      <c r="G10069" s="78" t="str">
        <f>VLOOKUP($J10069,ASBVs!$A$2:$AX$1041,50,FALSE)</f>
        <v>«««««</v>
      </c>
      <c r="H10069" s="79"/>
      <c r="I10069" s="23" t="s">
        <v>2693</v>
      </c>
      <c r="J10069" s="24" t="s">
        <v>2414</v>
      </c>
    </row>
    <row r="10070" spans="2:10" ht="12.6" customHeight="1" x14ac:dyDescent="0.3">
      <c r="B10070" s="25" t="s">
        <v>2694</v>
      </c>
      <c r="C10070" s="80" t="str">
        <f>VLOOKUP($J10069,ASBVs!$A$2:$H$1041,8,FALSE)</f>
        <v>217906</v>
      </c>
      <c r="D10070" s="80"/>
      <c r="E10070" s="81"/>
      <c r="F10070" s="26" t="s">
        <v>2639</v>
      </c>
      <c r="G10070" s="82">
        <f>VLOOKUP($J10069,ASBVs!$A$2:$I$1041,9,FALSE)</f>
        <v>44727</v>
      </c>
      <c r="H10070" s="83"/>
      <c r="I10070" s="83"/>
      <c r="J10070" s="84"/>
    </row>
    <row r="10071" spans="2:10" ht="12.6" customHeight="1" x14ac:dyDescent="0.3">
      <c r="B10071" s="27" t="s">
        <v>0</v>
      </c>
      <c r="C10071" s="28" t="s">
        <v>1</v>
      </c>
      <c r="D10071" s="28" t="s">
        <v>2</v>
      </c>
      <c r="E10071" s="28" t="s">
        <v>3</v>
      </c>
      <c r="F10071" s="27" t="s">
        <v>4</v>
      </c>
      <c r="G10071" s="28" t="s">
        <v>1093</v>
      </c>
      <c r="H10071" s="28" t="s">
        <v>1092</v>
      </c>
      <c r="I10071" s="28" t="s">
        <v>5</v>
      </c>
      <c r="J10071" s="28" t="s">
        <v>2652</v>
      </c>
    </row>
    <row r="10072" spans="2:10" ht="12.6" customHeight="1" x14ac:dyDescent="0.3">
      <c r="B10072" s="29">
        <f>VLOOKUP($J10069,ASBVs!$A$2:$AP$1041,11,FALSE)</f>
        <v>0.4</v>
      </c>
      <c r="C10072" s="29">
        <f>VLOOKUP($J10069,ASBVs!$A$2:$AP$1041,13,FALSE)</f>
        <v>7.63</v>
      </c>
      <c r="D10072" s="29">
        <f>VLOOKUP($J10069,ASBVs!$A$2:$AP$1041,15,FALSE)</f>
        <v>14.68</v>
      </c>
      <c r="E10072" s="29">
        <f>VLOOKUP($J10069,ASBVs!$A$2:$AP$1041,17,FALSE)</f>
        <v>0.97</v>
      </c>
      <c r="F10072" s="29">
        <f>VLOOKUP($J10069,ASBVs!$A$2:$AP$1041,19,FALSE)</f>
        <v>1.56</v>
      </c>
      <c r="G10072" s="39">
        <f>VLOOKUP($J10069,ASBVs!$A$2:$AP$1041,41,FALSE)</f>
        <v>0.37</v>
      </c>
      <c r="H10072" s="39">
        <f>VLOOKUP($J10069,ASBVs!$A$2:$AP$1041,39,FALSE)</f>
        <v>0.2</v>
      </c>
      <c r="I10072" s="29">
        <f>VLOOKUP($J10069,ASBVs!$A$2:$AP$1041,21,FALSE)</f>
        <v>-0.12</v>
      </c>
      <c r="J10072" s="39">
        <f>VLOOKUP($J10069,ASBVs!$A$2:$AP$1041,31,FALSE)</f>
        <v>0.26</v>
      </c>
    </row>
    <row r="10073" spans="2:10" ht="12.6" customHeight="1" x14ac:dyDescent="0.3">
      <c r="B10073" s="29">
        <f>VLOOKUP($J10069,ASBVs!$A$2:$AP$1041,12,FALSE)</f>
        <v>62</v>
      </c>
      <c r="C10073" s="29">
        <f>VLOOKUP($J10069,ASBVs!$A$2:$AP$1041,14,FALSE)</f>
        <v>67</v>
      </c>
      <c r="D10073" s="29">
        <f>VLOOKUP($J10069,ASBVs!$A$2:$AP$1041,16,FALSE)</f>
        <v>60</v>
      </c>
      <c r="E10073" s="29">
        <f>VLOOKUP($J10069,ASBVs!$A$2:$AP$1041,18,FALSE)</f>
        <v>62</v>
      </c>
      <c r="F10073" s="29">
        <f>VLOOKUP($J10069,ASBVs!$A$2:$AP$1041,20,FALSE)</f>
        <v>62</v>
      </c>
      <c r="G10073" s="29">
        <f>VLOOKUP($J10069,ASBVs!$A$2:$AP$1041,42,FALSE)</f>
        <v>52</v>
      </c>
      <c r="H10073" s="29">
        <f>VLOOKUP($J10069,ASBVs!$A$2:$AP$1041,40,FALSE)</f>
        <v>45</v>
      </c>
      <c r="I10073" s="29">
        <f>VLOOKUP($J10069,ASBVs!$A$2:$AP$1041,22,FALSE)</f>
        <v>54</v>
      </c>
      <c r="J10073" s="29">
        <f>VLOOKUP($J10069,ASBVs!$A$2:$AP$1041,32,FALSE)</f>
        <v>50</v>
      </c>
    </row>
    <row r="10074" spans="2:10" ht="12.6" customHeight="1" x14ac:dyDescent="0.3">
      <c r="B10074" s="31" t="s">
        <v>1089</v>
      </c>
      <c r="C10074" s="27" t="s">
        <v>1090</v>
      </c>
      <c r="D10074" s="27" t="s">
        <v>1091</v>
      </c>
      <c r="E10074" s="27" t="s">
        <v>8</v>
      </c>
      <c r="F10074" s="27" t="s">
        <v>6</v>
      </c>
      <c r="G10074" s="27" t="s">
        <v>7</v>
      </c>
      <c r="H10074" s="27" t="s">
        <v>2638</v>
      </c>
      <c r="I10074" s="85" t="s">
        <v>2700</v>
      </c>
      <c r="J10074" s="86"/>
    </row>
    <row r="10075" spans="2:10" ht="12.6" customHeight="1" x14ac:dyDescent="0.3">
      <c r="B10075" s="30">
        <f>VLOOKUP($J10069,ASBVs!$A$2:$AP$1041,33,FALSE)</f>
        <v>0.04</v>
      </c>
      <c r="C10075" s="30">
        <f>VLOOKUP($J10069,ASBVs!$A$2:$AP$1041,35,FALSE)</f>
        <v>0.16</v>
      </c>
      <c r="D10075" s="30">
        <f>VLOOKUP($J10069,ASBVs!$A$2:$AP$1041,37,FALSE)</f>
        <v>0.02</v>
      </c>
      <c r="E10075" s="32">
        <f>VLOOKUP($J10069,ASBVs!$A$2:$AP$1041,29,FALSE)</f>
        <v>3.23</v>
      </c>
      <c r="F10075" s="32">
        <f>VLOOKUP($J10069,ASBVs!$A$2:$AP$1041,23,FALSE)</f>
        <v>0.11</v>
      </c>
      <c r="G10075" s="32">
        <f>VLOOKUP($J10069,ASBVs!$A$2:$AP$1041,25,FALSE)</f>
        <v>2.91</v>
      </c>
      <c r="H10075" s="32">
        <f>VLOOKUP($J10069,ASBVs!$A$2:$AP$1041,27,FALSE)</f>
        <v>1.64</v>
      </c>
      <c r="I10075" s="86"/>
      <c r="J10075" s="86"/>
    </row>
    <row r="10076" spans="2:10" ht="12.6" customHeight="1" x14ac:dyDescent="0.3">
      <c r="B10076" s="33">
        <f>VLOOKUP($J10069,ASBVs!$A$2:$AP$1041,34,FALSE)</f>
        <v>39</v>
      </c>
      <c r="C10076" s="33">
        <f>VLOOKUP($J10069,ASBVs!$A$2:$AP$1041,36,FALSE)</f>
        <v>48</v>
      </c>
      <c r="D10076" s="33">
        <f>VLOOKUP($J10069,ASBVs!$A$2:$AP$1041,38,FALSE)</f>
        <v>32</v>
      </c>
      <c r="E10076" s="33">
        <f>VLOOKUP($J10069,ASBVs!$A$2:$AP$1041,30,FALSE)</f>
        <v>57</v>
      </c>
      <c r="F10076" s="33">
        <f>VLOOKUP($J10069,ASBVs!$A$2:$AP$1041,24,FALSE)</f>
        <v>45</v>
      </c>
      <c r="G10076" s="33">
        <f>VLOOKUP($J10069,ASBVs!$A$2:$AP$1041,26,FALSE)</f>
        <v>45</v>
      </c>
      <c r="H10076" s="33">
        <f>VLOOKUP($J10069,ASBVs!$A$2:$AP$1041,28,FALSE)</f>
        <v>49</v>
      </c>
      <c r="I10076" s="99">
        <f>VLOOKUP($J10069,ASBVs!$A$2:$AQ$1041,43,FALSE)</f>
        <v>7.51</v>
      </c>
      <c r="J10076" s="79"/>
    </row>
    <row r="10077" spans="2:10" ht="12.6" customHeight="1" x14ac:dyDescent="0.3">
      <c r="B10077" s="87" t="s">
        <v>2695</v>
      </c>
      <c r="C10077" s="88"/>
      <c r="D10077" s="89" t="s">
        <v>2699</v>
      </c>
      <c r="E10077" s="90"/>
      <c r="F10077" s="91" t="str">
        <f>VLOOKUP($J10069,ASBVs!$A$2:$F$1041,6,FALSE)</f>
        <v xml:space="preserve">Young Gun </v>
      </c>
      <c r="G10077" s="34" t="s">
        <v>2669</v>
      </c>
      <c r="H10077" s="35" t="str">
        <f>VLOOKUP($J10069,ASBVs!$A$2:$AU$1041,46,FALSE)</f>
        <v>3</v>
      </c>
      <c r="I10077" s="34" t="s">
        <v>2670</v>
      </c>
      <c r="J10077" s="35" t="str">
        <f>VLOOKUP($J10069,ASBVs!$A$2:$AU$1041,47,FALSE)</f>
        <v>2</v>
      </c>
    </row>
    <row r="10078" spans="2:10" ht="12.6" customHeight="1" x14ac:dyDescent="0.3">
      <c r="B10078" s="93">
        <f>VLOOKUP($J10069,ASBVs!$A$2:$AS$1041,45,FALSE)</f>
        <v>120.97</v>
      </c>
      <c r="C10078" s="94"/>
      <c r="D10078" s="93">
        <f>VLOOKUP($J10069,ASBVs!$A$2:$AS$1041,44,FALSE)</f>
        <v>149.01</v>
      </c>
      <c r="E10078" s="94"/>
      <c r="F10078" s="92"/>
      <c r="G10078" s="34" t="s">
        <v>2671</v>
      </c>
      <c r="H10078" s="35" t="str">
        <f>VLOOKUP($J10069,ASBVs!$A$2:$AW$1041,48,FALSE)</f>
        <v>3</v>
      </c>
      <c r="I10078" s="34" t="s">
        <v>2672</v>
      </c>
      <c r="J10078" s="35">
        <f>VLOOKUP($J10069,ASBVs!$A$2:$AW$1041,49,FALSE)</f>
        <v>3</v>
      </c>
    </row>
    <row r="10079" spans="2:10" ht="12.6" customHeight="1" x14ac:dyDescent="0.3">
      <c r="B10079" s="36" t="s">
        <v>2696</v>
      </c>
      <c r="C10079" s="95" t="str">
        <f>VLOOKUP($J10069,ASBVs!$A$2:$E$1041,5,FALSE)</f>
        <v>Pen of 4 - Marbling</v>
      </c>
      <c r="D10079" s="96"/>
      <c r="E10079" s="97" t="s">
        <v>2697</v>
      </c>
      <c r="F10079" s="98"/>
      <c r="G10079" s="74"/>
      <c r="H10079" s="75"/>
      <c r="I10079" s="37" t="s">
        <v>2698</v>
      </c>
      <c r="J10079" s="38"/>
    </row>
    <row r="10081" spans="2:10" ht="12.6" customHeight="1" x14ac:dyDescent="0.3">
      <c r="B10081" s="76" t="s">
        <v>2692</v>
      </c>
      <c r="C10081" s="77"/>
      <c r="D10081" s="20" t="str">
        <f>VLOOKUP($J10081,ASBVs!$A$2:$B$1041,2,FALSE)</f>
        <v>223859</v>
      </c>
      <c r="E10081" s="21"/>
      <c r="F10081" s="22" t="str">
        <f>VLOOKUP($J10081,ASBVs!$A$2:$J$1041,10,FALSE)</f>
        <v>Triplet</v>
      </c>
      <c r="G10081" s="78" t="str">
        <f>VLOOKUP($J10081,ASBVs!$A$2:$AX$1041,50,FALSE)</f>
        <v>«««««</v>
      </c>
      <c r="H10081" s="79"/>
      <c r="I10081" s="23" t="s">
        <v>2693</v>
      </c>
      <c r="J10081" s="24" t="s">
        <v>2415</v>
      </c>
    </row>
    <row r="10082" spans="2:10" ht="12.6" customHeight="1" x14ac:dyDescent="0.3">
      <c r="B10082" s="25" t="s">
        <v>2694</v>
      </c>
      <c r="C10082" s="80" t="str">
        <f>VLOOKUP($J10081,ASBVs!$A$2:$H$1041,8,FALSE)</f>
        <v>207279</v>
      </c>
      <c r="D10082" s="80"/>
      <c r="E10082" s="81"/>
      <c r="F10082" s="26" t="s">
        <v>2639</v>
      </c>
      <c r="G10082" s="82">
        <f>VLOOKUP($J10081,ASBVs!$A$2:$I$1041,9,FALSE)</f>
        <v>44704</v>
      </c>
      <c r="H10082" s="83"/>
      <c r="I10082" s="83"/>
      <c r="J10082" s="84"/>
    </row>
    <row r="10083" spans="2:10" ht="12.6" customHeight="1" x14ac:dyDescent="0.3">
      <c r="B10083" s="27" t="s">
        <v>0</v>
      </c>
      <c r="C10083" s="28" t="s">
        <v>1</v>
      </c>
      <c r="D10083" s="28" t="s">
        <v>2</v>
      </c>
      <c r="E10083" s="28" t="s">
        <v>3</v>
      </c>
      <c r="F10083" s="27" t="s">
        <v>4</v>
      </c>
      <c r="G10083" s="28" t="s">
        <v>1093</v>
      </c>
      <c r="H10083" s="28" t="s">
        <v>1092</v>
      </c>
      <c r="I10083" s="28" t="s">
        <v>5</v>
      </c>
      <c r="J10083" s="28" t="s">
        <v>2652</v>
      </c>
    </row>
    <row r="10084" spans="2:10" ht="12.6" customHeight="1" x14ac:dyDescent="0.3">
      <c r="B10084" s="29">
        <f>VLOOKUP($J10081,ASBVs!$A$2:$AP$1041,11,FALSE)</f>
        <v>0.32</v>
      </c>
      <c r="C10084" s="29">
        <f>VLOOKUP($J10081,ASBVs!$A$2:$AP$1041,13,FALSE)</f>
        <v>6.19</v>
      </c>
      <c r="D10084" s="29">
        <f>VLOOKUP($J10081,ASBVs!$A$2:$AP$1041,15,FALSE)</f>
        <v>13.14</v>
      </c>
      <c r="E10084" s="29">
        <f>VLOOKUP($J10081,ASBVs!$A$2:$AP$1041,17,FALSE)</f>
        <v>0.56000000000000005</v>
      </c>
      <c r="F10084" s="29">
        <f>VLOOKUP($J10081,ASBVs!$A$2:$AP$1041,19,FALSE)</f>
        <v>0.77</v>
      </c>
      <c r="G10084" s="39">
        <f>VLOOKUP($J10081,ASBVs!$A$2:$AP$1041,41,FALSE)</f>
        <v>0.43</v>
      </c>
      <c r="H10084" s="39">
        <f>VLOOKUP($J10081,ASBVs!$A$2:$AP$1041,39,FALSE)</f>
        <v>0.25</v>
      </c>
      <c r="I10084" s="29">
        <f>VLOOKUP($J10081,ASBVs!$A$2:$AP$1041,21,FALSE)</f>
        <v>-1.1000000000000001</v>
      </c>
      <c r="J10084" s="39">
        <f>VLOOKUP($J10081,ASBVs!$A$2:$AP$1041,31,FALSE)</f>
        <v>0.28999999999999998</v>
      </c>
    </row>
    <row r="10085" spans="2:10" ht="12.6" customHeight="1" x14ac:dyDescent="0.3">
      <c r="B10085" s="29">
        <f>VLOOKUP($J10081,ASBVs!$A$2:$AP$1041,12,FALSE)</f>
        <v>68</v>
      </c>
      <c r="C10085" s="29">
        <f>VLOOKUP($J10081,ASBVs!$A$2:$AP$1041,14,FALSE)</f>
        <v>71</v>
      </c>
      <c r="D10085" s="29">
        <f>VLOOKUP($J10081,ASBVs!$A$2:$AP$1041,16,FALSE)</f>
        <v>62</v>
      </c>
      <c r="E10085" s="29">
        <f>VLOOKUP($J10081,ASBVs!$A$2:$AP$1041,18,FALSE)</f>
        <v>66</v>
      </c>
      <c r="F10085" s="29">
        <f>VLOOKUP($J10081,ASBVs!$A$2:$AP$1041,20,FALSE)</f>
        <v>66</v>
      </c>
      <c r="G10085" s="29">
        <f>VLOOKUP($J10081,ASBVs!$A$2:$AP$1041,42,FALSE)</f>
        <v>58</v>
      </c>
      <c r="H10085" s="29">
        <f>VLOOKUP($J10081,ASBVs!$A$2:$AP$1041,40,FALSE)</f>
        <v>51</v>
      </c>
      <c r="I10085" s="29">
        <f>VLOOKUP($J10081,ASBVs!$A$2:$AP$1041,22,FALSE)</f>
        <v>59</v>
      </c>
      <c r="J10085" s="29">
        <f>VLOOKUP($J10081,ASBVs!$A$2:$AP$1041,32,FALSE)</f>
        <v>56</v>
      </c>
    </row>
    <row r="10086" spans="2:10" ht="12.6" customHeight="1" x14ac:dyDescent="0.3">
      <c r="B10086" s="31" t="s">
        <v>1089</v>
      </c>
      <c r="C10086" s="27" t="s">
        <v>1090</v>
      </c>
      <c r="D10086" s="27" t="s">
        <v>1091</v>
      </c>
      <c r="E10086" s="27" t="s">
        <v>8</v>
      </c>
      <c r="F10086" s="27" t="s">
        <v>6</v>
      </c>
      <c r="G10086" s="27" t="s">
        <v>7</v>
      </c>
      <c r="H10086" s="27" t="s">
        <v>2638</v>
      </c>
      <c r="I10086" s="85" t="s">
        <v>2700</v>
      </c>
      <c r="J10086" s="86"/>
    </row>
    <row r="10087" spans="2:10" ht="12.6" customHeight="1" x14ac:dyDescent="0.3">
      <c r="B10087" s="30">
        <f>VLOOKUP($J10081,ASBVs!$A$2:$AP$1041,33,FALSE)</f>
        <v>0.05</v>
      </c>
      <c r="C10087" s="30">
        <f>VLOOKUP($J10081,ASBVs!$A$2:$AP$1041,35,FALSE)</f>
        <v>0.22</v>
      </c>
      <c r="D10087" s="30">
        <f>VLOOKUP($J10081,ASBVs!$A$2:$AP$1041,37,FALSE)</f>
        <v>1E-3</v>
      </c>
      <c r="E10087" s="32">
        <f>VLOOKUP($J10081,ASBVs!$A$2:$AP$1041,29,FALSE)</f>
        <v>2.23</v>
      </c>
      <c r="F10087" s="32">
        <f>VLOOKUP($J10081,ASBVs!$A$2:$AP$1041,23,FALSE)</f>
        <v>-0.02</v>
      </c>
      <c r="G10087" s="32">
        <f>VLOOKUP($J10081,ASBVs!$A$2:$AP$1041,25,FALSE)</f>
        <v>2.4300000000000002</v>
      </c>
      <c r="H10087" s="32">
        <f>VLOOKUP($J10081,ASBVs!$A$2:$AP$1041,27,FALSE)</f>
        <v>0.95</v>
      </c>
      <c r="I10087" s="86"/>
      <c r="J10087" s="86"/>
    </row>
    <row r="10088" spans="2:10" ht="12.6" customHeight="1" x14ac:dyDescent="0.3">
      <c r="B10088" s="33">
        <f>VLOOKUP($J10081,ASBVs!$A$2:$AP$1041,34,FALSE)</f>
        <v>45</v>
      </c>
      <c r="C10088" s="33">
        <f>VLOOKUP($J10081,ASBVs!$A$2:$AP$1041,36,FALSE)</f>
        <v>54</v>
      </c>
      <c r="D10088" s="33">
        <f>VLOOKUP($J10081,ASBVs!$A$2:$AP$1041,38,FALSE)</f>
        <v>39</v>
      </c>
      <c r="E10088" s="33">
        <f>VLOOKUP($J10081,ASBVs!$A$2:$AP$1041,30,FALSE)</f>
        <v>60</v>
      </c>
      <c r="F10088" s="33">
        <f>VLOOKUP($J10081,ASBVs!$A$2:$AP$1041,24,FALSE)</f>
        <v>50</v>
      </c>
      <c r="G10088" s="33">
        <f>VLOOKUP($J10081,ASBVs!$A$2:$AP$1041,26,FALSE)</f>
        <v>50</v>
      </c>
      <c r="H10088" s="33">
        <f>VLOOKUP($J10081,ASBVs!$A$2:$AP$1041,28,FALSE)</f>
        <v>54</v>
      </c>
      <c r="I10088" s="99">
        <f>VLOOKUP($J10081,ASBVs!$A$2:$AQ$1041,43,FALSE)</f>
        <v>5.09</v>
      </c>
      <c r="J10088" s="79"/>
    </row>
    <row r="10089" spans="2:10" ht="12.6" customHeight="1" x14ac:dyDescent="0.3">
      <c r="B10089" s="87" t="s">
        <v>2695</v>
      </c>
      <c r="C10089" s="88"/>
      <c r="D10089" s="89" t="s">
        <v>2699</v>
      </c>
      <c r="E10089" s="90"/>
      <c r="F10089" s="91" t="str">
        <f>VLOOKUP($J10081,ASBVs!$A$2:$F$1041,6,FALSE)</f>
        <v xml:space="preserve">Young Gun </v>
      </c>
      <c r="G10089" s="34" t="s">
        <v>2669</v>
      </c>
      <c r="H10089" s="35" t="str">
        <f>VLOOKUP($J10081,ASBVs!$A$2:$AU$1041,46,FALSE)</f>
        <v>2</v>
      </c>
      <c r="I10089" s="34" t="s">
        <v>2670</v>
      </c>
      <c r="J10089" s="35" t="str">
        <f>VLOOKUP($J10081,ASBVs!$A$2:$AU$1041,47,FALSE)</f>
        <v>2</v>
      </c>
    </row>
    <row r="10090" spans="2:10" ht="12.6" customHeight="1" x14ac:dyDescent="0.3">
      <c r="B10090" s="93">
        <f>VLOOKUP($J10081,ASBVs!$A$2:$AS$1041,45,FALSE)</f>
        <v>116.68</v>
      </c>
      <c r="C10090" s="94"/>
      <c r="D10090" s="93">
        <f>VLOOKUP($J10081,ASBVs!$A$2:$AS$1041,44,FALSE)</f>
        <v>144.71</v>
      </c>
      <c r="E10090" s="94"/>
      <c r="F10090" s="92"/>
      <c r="G10090" s="34" t="s">
        <v>2671</v>
      </c>
      <c r="H10090" s="35" t="str">
        <f>VLOOKUP($J10081,ASBVs!$A$2:$AW$1041,48,FALSE)</f>
        <v>3</v>
      </c>
      <c r="I10090" s="34" t="s">
        <v>2672</v>
      </c>
      <c r="J10090" s="35">
        <f>VLOOKUP($J10081,ASBVs!$A$2:$AW$1041,49,FALSE)</f>
        <v>4</v>
      </c>
    </row>
    <row r="10091" spans="2:10" ht="12.6" customHeight="1" x14ac:dyDescent="0.3">
      <c r="B10091" s="36" t="s">
        <v>2696</v>
      </c>
      <c r="C10091" s="95" t="str">
        <f>VLOOKUP($J10081,ASBVs!$A$2:$E$1041,5,FALSE)</f>
        <v>Pen of 4 - Marbling</v>
      </c>
      <c r="D10091" s="96"/>
      <c r="E10091" s="97" t="s">
        <v>2697</v>
      </c>
      <c r="F10091" s="98"/>
      <c r="G10091" s="74"/>
      <c r="H10091" s="75"/>
      <c r="I10091" s="37" t="s">
        <v>2698</v>
      </c>
      <c r="J10091" s="38"/>
    </row>
    <row r="10093" spans="2:10" ht="12.6" customHeight="1" x14ac:dyDescent="0.3">
      <c r="B10093" s="76" t="s">
        <v>2692</v>
      </c>
      <c r="C10093" s="77"/>
      <c r="D10093" s="20" t="str">
        <f>VLOOKUP($J10093,ASBVs!$A$2:$B$1041,2,FALSE)</f>
        <v>224061</v>
      </c>
      <c r="E10093" s="21"/>
      <c r="F10093" s="22" t="str">
        <f>VLOOKUP($J10093,ASBVs!$A$2:$J$1041,10,FALSE)</f>
        <v>Twin</v>
      </c>
      <c r="G10093" s="78" t="str">
        <f>VLOOKUP($J10093,ASBVs!$A$2:$AX$1041,50,FALSE)</f>
        <v>«««««</v>
      </c>
      <c r="H10093" s="79"/>
      <c r="I10093" s="23" t="s">
        <v>2693</v>
      </c>
      <c r="J10093" s="24" t="s">
        <v>2416</v>
      </c>
    </row>
    <row r="10094" spans="2:10" ht="12.6" customHeight="1" x14ac:dyDescent="0.3">
      <c r="B10094" s="25" t="s">
        <v>2694</v>
      </c>
      <c r="C10094" s="80" t="str">
        <f>VLOOKUP($J10093,ASBVs!$A$2:$H$1041,8,FALSE)</f>
        <v>193431</v>
      </c>
      <c r="D10094" s="80"/>
      <c r="E10094" s="81"/>
      <c r="F10094" s="26" t="s">
        <v>2639</v>
      </c>
      <c r="G10094" s="82">
        <f>VLOOKUP($J10093,ASBVs!$A$2:$I$1041,9,FALSE)</f>
        <v>44706</v>
      </c>
      <c r="H10094" s="83"/>
      <c r="I10094" s="83"/>
      <c r="J10094" s="84"/>
    </row>
    <row r="10095" spans="2:10" ht="12.6" customHeight="1" x14ac:dyDescent="0.3">
      <c r="B10095" s="27" t="s">
        <v>0</v>
      </c>
      <c r="C10095" s="28" t="s">
        <v>1</v>
      </c>
      <c r="D10095" s="28" t="s">
        <v>2</v>
      </c>
      <c r="E10095" s="28" t="s">
        <v>3</v>
      </c>
      <c r="F10095" s="27" t="s">
        <v>4</v>
      </c>
      <c r="G10095" s="28" t="s">
        <v>1093</v>
      </c>
      <c r="H10095" s="28" t="s">
        <v>1092</v>
      </c>
      <c r="I10095" s="28" t="s">
        <v>5</v>
      </c>
      <c r="J10095" s="28" t="s">
        <v>2652</v>
      </c>
    </row>
    <row r="10096" spans="2:10" ht="12.6" customHeight="1" x14ac:dyDescent="0.3">
      <c r="B10096" s="29">
        <f>VLOOKUP($J10093,ASBVs!$A$2:$AP$1041,11,FALSE)</f>
        <v>0.28000000000000003</v>
      </c>
      <c r="C10096" s="29">
        <f>VLOOKUP($J10093,ASBVs!$A$2:$AP$1041,13,FALSE)</f>
        <v>7.58</v>
      </c>
      <c r="D10096" s="29">
        <f>VLOOKUP($J10093,ASBVs!$A$2:$AP$1041,15,FALSE)</f>
        <v>12.24</v>
      </c>
      <c r="E10096" s="29">
        <f>VLOOKUP($J10093,ASBVs!$A$2:$AP$1041,17,FALSE)</f>
        <v>0.55000000000000004</v>
      </c>
      <c r="F10096" s="29">
        <f>VLOOKUP($J10093,ASBVs!$A$2:$AP$1041,19,FALSE)</f>
        <v>2.0299999999999998</v>
      </c>
      <c r="G10096" s="39">
        <f>VLOOKUP($J10093,ASBVs!$A$2:$AP$1041,41,FALSE)</f>
        <v>0.34</v>
      </c>
      <c r="H10096" s="39">
        <f>VLOOKUP($J10093,ASBVs!$A$2:$AP$1041,39,FALSE)</f>
        <v>0.22</v>
      </c>
      <c r="I10096" s="29">
        <f>VLOOKUP($J10093,ASBVs!$A$2:$AP$1041,21,FALSE)</f>
        <v>-7.0000000000000007E-2</v>
      </c>
      <c r="J10096" s="39">
        <f>VLOOKUP($J10093,ASBVs!$A$2:$AP$1041,31,FALSE)</f>
        <v>0.25</v>
      </c>
    </row>
    <row r="10097" spans="2:10" ht="12.6" customHeight="1" x14ac:dyDescent="0.3">
      <c r="B10097" s="29">
        <f>VLOOKUP($J10093,ASBVs!$A$2:$AP$1041,12,FALSE)</f>
        <v>66</v>
      </c>
      <c r="C10097" s="29">
        <f>VLOOKUP($J10093,ASBVs!$A$2:$AP$1041,14,FALSE)</f>
        <v>70</v>
      </c>
      <c r="D10097" s="29">
        <f>VLOOKUP($J10093,ASBVs!$A$2:$AP$1041,16,FALSE)</f>
        <v>61</v>
      </c>
      <c r="E10097" s="29">
        <f>VLOOKUP($J10093,ASBVs!$A$2:$AP$1041,18,FALSE)</f>
        <v>66</v>
      </c>
      <c r="F10097" s="29">
        <f>VLOOKUP($J10093,ASBVs!$A$2:$AP$1041,20,FALSE)</f>
        <v>66</v>
      </c>
      <c r="G10097" s="29">
        <f>VLOOKUP($J10093,ASBVs!$A$2:$AP$1041,42,FALSE)</f>
        <v>58</v>
      </c>
      <c r="H10097" s="29">
        <f>VLOOKUP($J10093,ASBVs!$A$2:$AP$1041,40,FALSE)</f>
        <v>50</v>
      </c>
      <c r="I10097" s="29">
        <f>VLOOKUP($J10093,ASBVs!$A$2:$AP$1041,22,FALSE)</f>
        <v>61</v>
      </c>
      <c r="J10097" s="29">
        <f>VLOOKUP($J10093,ASBVs!$A$2:$AP$1041,32,FALSE)</f>
        <v>56</v>
      </c>
    </row>
    <row r="10098" spans="2:10" ht="12.6" customHeight="1" x14ac:dyDescent="0.3">
      <c r="B10098" s="31" t="s">
        <v>1089</v>
      </c>
      <c r="C10098" s="27" t="s">
        <v>1090</v>
      </c>
      <c r="D10098" s="27" t="s">
        <v>1091</v>
      </c>
      <c r="E10098" s="27" t="s">
        <v>8</v>
      </c>
      <c r="F10098" s="27" t="s">
        <v>6</v>
      </c>
      <c r="G10098" s="27" t="s">
        <v>7</v>
      </c>
      <c r="H10098" s="27" t="s">
        <v>2638</v>
      </c>
      <c r="I10098" s="85" t="s">
        <v>2700</v>
      </c>
      <c r="J10098" s="86"/>
    </row>
    <row r="10099" spans="2:10" ht="12.6" customHeight="1" x14ac:dyDescent="0.3">
      <c r="B10099" s="30">
        <f>VLOOKUP($J10093,ASBVs!$A$2:$AP$1041,33,FALSE)</f>
        <v>0.05</v>
      </c>
      <c r="C10099" s="30">
        <f>VLOOKUP($J10093,ASBVs!$A$2:$AP$1041,35,FALSE)</f>
        <v>0.15</v>
      </c>
      <c r="D10099" s="30">
        <f>VLOOKUP($J10093,ASBVs!$A$2:$AP$1041,37,FALSE)</f>
        <v>0.02</v>
      </c>
      <c r="E10099" s="32">
        <f>VLOOKUP($J10093,ASBVs!$A$2:$AP$1041,29,FALSE)</f>
        <v>3.76</v>
      </c>
      <c r="F10099" s="32">
        <f>VLOOKUP($J10093,ASBVs!$A$2:$AP$1041,23,FALSE)</f>
        <v>0.04</v>
      </c>
      <c r="G10099" s="32">
        <f>VLOOKUP($J10093,ASBVs!$A$2:$AP$1041,25,FALSE)</f>
        <v>2.4300000000000002</v>
      </c>
      <c r="H10099" s="32">
        <f>VLOOKUP($J10093,ASBVs!$A$2:$AP$1041,27,FALSE)</f>
        <v>1.97</v>
      </c>
      <c r="I10099" s="86"/>
      <c r="J10099" s="86"/>
    </row>
    <row r="10100" spans="2:10" ht="12.6" customHeight="1" x14ac:dyDescent="0.3">
      <c r="B10100" s="33">
        <f>VLOOKUP($J10093,ASBVs!$A$2:$AP$1041,34,FALSE)</f>
        <v>46</v>
      </c>
      <c r="C10100" s="33">
        <f>VLOOKUP($J10093,ASBVs!$A$2:$AP$1041,36,FALSE)</f>
        <v>53</v>
      </c>
      <c r="D10100" s="33">
        <f>VLOOKUP($J10093,ASBVs!$A$2:$AP$1041,38,FALSE)</f>
        <v>39</v>
      </c>
      <c r="E10100" s="33">
        <f>VLOOKUP($J10093,ASBVs!$A$2:$AP$1041,30,FALSE)</f>
        <v>61</v>
      </c>
      <c r="F10100" s="33">
        <f>VLOOKUP($J10093,ASBVs!$A$2:$AP$1041,24,FALSE)</f>
        <v>52</v>
      </c>
      <c r="G10100" s="33">
        <f>VLOOKUP($J10093,ASBVs!$A$2:$AP$1041,26,FALSE)</f>
        <v>51</v>
      </c>
      <c r="H10100" s="33">
        <f>VLOOKUP($J10093,ASBVs!$A$2:$AP$1041,28,FALSE)</f>
        <v>54</v>
      </c>
      <c r="I10100" s="99">
        <f>VLOOKUP($J10093,ASBVs!$A$2:$AQ$1041,43,FALSE)</f>
        <v>7.51</v>
      </c>
      <c r="J10100" s="79"/>
    </row>
    <row r="10101" spans="2:10" ht="12.6" customHeight="1" x14ac:dyDescent="0.3">
      <c r="B10101" s="87" t="s">
        <v>2695</v>
      </c>
      <c r="C10101" s="88"/>
      <c r="D10101" s="89" t="s">
        <v>2699</v>
      </c>
      <c r="E10101" s="90"/>
      <c r="F10101" s="91" t="str">
        <f>VLOOKUP($J10093,ASBVs!$A$2:$F$1041,6,FALSE)</f>
        <v xml:space="preserve">Young Gun </v>
      </c>
      <c r="G10101" s="34" t="s">
        <v>2669</v>
      </c>
      <c r="H10101" s="35" t="str">
        <f>VLOOKUP($J10093,ASBVs!$A$2:$AU$1041,46,FALSE)</f>
        <v>2</v>
      </c>
      <c r="I10101" s="34" t="s">
        <v>2670</v>
      </c>
      <c r="J10101" s="35" t="str">
        <f>VLOOKUP($J10093,ASBVs!$A$2:$AU$1041,47,FALSE)</f>
        <v>1</v>
      </c>
    </row>
    <row r="10102" spans="2:10" ht="12.6" customHeight="1" x14ac:dyDescent="0.3">
      <c r="B10102" s="93">
        <f>VLOOKUP($J10093,ASBVs!$A$2:$AS$1041,45,FALSE)</f>
        <v>123.55</v>
      </c>
      <c r="C10102" s="94"/>
      <c r="D10102" s="93">
        <f>VLOOKUP($J10093,ASBVs!$A$2:$AS$1041,44,FALSE)</f>
        <v>156.46</v>
      </c>
      <c r="E10102" s="94"/>
      <c r="F10102" s="92"/>
      <c r="G10102" s="34" t="s">
        <v>2671</v>
      </c>
      <c r="H10102" s="35" t="str">
        <f>VLOOKUP($J10093,ASBVs!$A$2:$AW$1041,48,FALSE)</f>
        <v>2</v>
      </c>
      <c r="I10102" s="34" t="s">
        <v>2672</v>
      </c>
      <c r="J10102" s="35">
        <f>VLOOKUP($J10093,ASBVs!$A$2:$AW$1041,49,FALSE)</f>
        <v>3</v>
      </c>
    </row>
    <row r="10103" spans="2:10" ht="12.6" customHeight="1" x14ac:dyDescent="0.3">
      <c r="B10103" s="36" t="s">
        <v>2696</v>
      </c>
      <c r="C10103" s="95" t="str">
        <f>VLOOKUP($J10093,ASBVs!$A$2:$E$1041,5,FALSE)</f>
        <v>Pen of 4 - Marbling</v>
      </c>
      <c r="D10103" s="96"/>
      <c r="E10103" s="97" t="s">
        <v>2697</v>
      </c>
      <c r="F10103" s="98"/>
      <c r="G10103" s="74"/>
      <c r="H10103" s="75"/>
      <c r="I10103" s="37" t="s">
        <v>2698</v>
      </c>
      <c r="J10103" s="38"/>
    </row>
    <row r="10105" spans="2:10" ht="12.6" customHeight="1" x14ac:dyDescent="0.3">
      <c r="B10105" s="76" t="s">
        <v>2692</v>
      </c>
      <c r="C10105" s="77"/>
      <c r="D10105" s="20" t="str">
        <f>VLOOKUP($J10105,ASBVs!$A$2:$B$1041,2,FALSE)</f>
        <v>225048</v>
      </c>
      <c r="E10105" s="21"/>
      <c r="F10105" s="22" t="str">
        <f>VLOOKUP($J10105,ASBVs!$A$2:$J$1041,10,FALSE)</f>
        <v>Twin</v>
      </c>
      <c r="G10105" s="78" t="str">
        <f>VLOOKUP($J10105,ASBVs!$A$2:$AX$1041,50,FALSE)</f>
        <v>«««««</v>
      </c>
      <c r="H10105" s="79"/>
      <c r="I10105" s="23" t="s">
        <v>2693</v>
      </c>
      <c r="J10105" s="24" t="s">
        <v>2417</v>
      </c>
    </row>
    <row r="10106" spans="2:10" ht="12.6" customHeight="1" x14ac:dyDescent="0.3">
      <c r="B10106" s="25" t="s">
        <v>2694</v>
      </c>
      <c r="C10106" s="80" t="str">
        <f>VLOOKUP($J10105,ASBVs!$A$2:$H$1041,8,FALSE)</f>
        <v>206625</v>
      </c>
      <c r="D10106" s="80"/>
      <c r="E10106" s="81"/>
      <c r="F10106" s="26" t="s">
        <v>2639</v>
      </c>
      <c r="G10106" s="82">
        <f>VLOOKUP($J10105,ASBVs!$A$2:$I$1041,9,FALSE)</f>
        <v>44717</v>
      </c>
      <c r="H10106" s="83"/>
      <c r="I10106" s="83"/>
      <c r="J10106" s="84"/>
    </row>
    <row r="10107" spans="2:10" ht="12.6" customHeight="1" x14ac:dyDescent="0.3">
      <c r="B10107" s="27" t="s">
        <v>0</v>
      </c>
      <c r="C10107" s="28" t="s">
        <v>1</v>
      </c>
      <c r="D10107" s="28" t="s">
        <v>2</v>
      </c>
      <c r="E10107" s="28" t="s">
        <v>3</v>
      </c>
      <c r="F10107" s="27" t="s">
        <v>4</v>
      </c>
      <c r="G10107" s="28" t="s">
        <v>1093</v>
      </c>
      <c r="H10107" s="28" t="s">
        <v>1092</v>
      </c>
      <c r="I10107" s="28" t="s">
        <v>5</v>
      </c>
      <c r="J10107" s="28" t="s">
        <v>2652</v>
      </c>
    </row>
    <row r="10108" spans="2:10" ht="12.6" customHeight="1" x14ac:dyDescent="0.3">
      <c r="B10108" s="29">
        <f>VLOOKUP($J10105,ASBVs!$A$2:$AP$1041,11,FALSE)</f>
        <v>0.5</v>
      </c>
      <c r="C10108" s="29">
        <f>VLOOKUP($J10105,ASBVs!$A$2:$AP$1041,13,FALSE)</f>
        <v>7.99</v>
      </c>
      <c r="D10108" s="29">
        <f>VLOOKUP($J10105,ASBVs!$A$2:$AP$1041,15,FALSE)</f>
        <v>12.77</v>
      </c>
      <c r="E10108" s="29">
        <f>VLOOKUP($J10105,ASBVs!$A$2:$AP$1041,17,FALSE)</f>
        <v>0.73</v>
      </c>
      <c r="F10108" s="29">
        <f>VLOOKUP($J10105,ASBVs!$A$2:$AP$1041,19,FALSE)</f>
        <v>1.97</v>
      </c>
      <c r="G10108" s="39">
        <f>VLOOKUP($J10105,ASBVs!$A$2:$AP$1041,41,FALSE)</f>
        <v>0.3</v>
      </c>
      <c r="H10108" s="39">
        <f>VLOOKUP($J10105,ASBVs!$A$2:$AP$1041,39,FALSE)</f>
        <v>0.18</v>
      </c>
      <c r="I10108" s="29">
        <f>VLOOKUP($J10105,ASBVs!$A$2:$AP$1041,21,FALSE)</f>
        <v>-0.26</v>
      </c>
      <c r="J10108" s="39">
        <f>VLOOKUP($J10105,ASBVs!$A$2:$AP$1041,31,FALSE)</f>
        <v>0.22</v>
      </c>
    </row>
    <row r="10109" spans="2:10" ht="12.6" customHeight="1" x14ac:dyDescent="0.3">
      <c r="B10109" s="29">
        <f>VLOOKUP($J10105,ASBVs!$A$2:$AP$1041,12,FALSE)</f>
        <v>66</v>
      </c>
      <c r="C10109" s="29">
        <f>VLOOKUP($J10105,ASBVs!$A$2:$AP$1041,14,FALSE)</f>
        <v>70</v>
      </c>
      <c r="D10109" s="29">
        <f>VLOOKUP($J10105,ASBVs!$A$2:$AP$1041,16,FALSE)</f>
        <v>60</v>
      </c>
      <c r="E10109" s="29">
        <f>VLOOKUP($J10105,ASBVs!$A$2:$AP$1041,18,FALSE)</f>
        <v>67</v>
      </c>
      <c r="F10109" s="29">
        <f>VLOOKUP($J10105,ASBVs!$A$2:$AP$1041,20,FALSE)</f>
        <v>67</v>
      </c>
      <c r="G10109" s="29">
        <f>VLOOKUP($J10105,ASBVs!$A$2:$AP$1041,42,FALSE)</f>
        <v>57</v>
      </c>
      <c r="H10109" s="29">
        <f>VLOOKUP($J10105,ASBVs!$A$2:$AP$1041,40,FALSE)</f>
        <v>48</v>
      </c>
      <c r="I10109" s="29">
        <f>VLOOKUP($J10105,ASBVs!$A$2:$AP$1041,22,FALSE)</f>
        <v>58</v>
      </c>
      <c r="J10109" s="29">
        <f>VLOOKUP($J10105,ASBVs!$A$2:$AP$1041,32,FALSE)</f>
        <v>56</v>
      </c>
    </row>
    <row r="10110" spans="2:10" ht="12.6" customHeight="1" x14ac:dyDescent="0.3">
      <c r="B10110" s="31" t="s">
        <v>1089</v>
      </c>
      <c r="C10110" s="27" t="s">
        <v>1090</v>
      </c>
      <c r="D10110" s="27" t="s">
        <v>1091</v>
      </c>
      <c r="E10110" s="27" t="s">
        <v>8</v>
      </c>
      <c r="F10110" s="27" t="s">
        <v>6</v>
      </c>
      <c r="G10110" s="27" t="s">
        <v>7</v>
      </c>
      <c r="H10110" s="27" t="s">
        <v>2638</v>
      </c>
      <c r="I10110" s="85" t="s">
        <v>2700</v>
      </c>
      <c r="J10110" s="86"/>
    </row>
    <row r="10111" spans="2:10" ht="12.6" customHeight="1" x14ac:dyDescent="0.3">
      <c r="B10111" s="30">
        <f>VLOOKUP($J10105,ASBVs!$A$2:$AP$1041,33,FALSE)</f>
        <v>0.04</v>
      </c>
      <c r="C10111" s="30">
        <f>VLOOKUP($J10105,ASBVs!$A$2:$AP$1041,35,FALSE)</f>
        <v>0.1</v>
      </c>
      <c r="D10111" s="30">
        <f>VLOOKUP($J10105,ASBVs!$A$2:$AP$1041,37,FALSE)</f>
        <v>0.03</v>
      </c>
      <c r="E10111" s="32">
        <f>VLOOKUP($J10105,ASBVs!$A$2:$AP$1041,29,FALSE)</f>
        <v>4.1900000000000004</v>
      </c>
      <c r="F10111" s="32">
        <f>VLOOKUP($J10105,ASBVs!$A$2:$AP$1041,23,FALSE)</f>
        <v>-0.06</v>
      </c>
      <c r="G10111" s="32">
        <f>VLOOKUP($J10105,ASBVs!$A$2:$AP$1041,25,FALSE)</f>
        <v>1.77</v>
      </c>
      <c r="H10111" s="32">
        <f>VLOOKUP($J10105,ASBVs!$A$2:$AP$1041,27,FALSE)</f>
        <v>1.95</v>
      </c>
      <c r="I10111" s="86"/>
      <c r="J10111" s="86"/>
    </row>
    <row r="10112" spans="2:10" ht="12.6" customHeight="1" x14ac:dyDescent="0.3">
      <c r="B10112" s="33">
        <f>VLOOKUP($J10105,ASBVs!$A$2:$AP$1041,34,FALSE)</f>
        <v>43</v>
      </c>
      <c r="C10112" s="33">
        <f>VLOOKUP($J10105,ASBVs!$A$2:$AP$1041,36,FALSE)</f>
        <v>51</v>
      </c>
      <c r="D10112" s="33">
        <f>VLOOKUP($J10105,ASBVs!$A$2:$AP$1041,38,FALSE)</f>
        <v>36</v>
      </c>
      <c r="E10112" s="33">
        <f>VLOOKUP($J10105,ASBVs!$A$2:$AP$1041,30,FALSE)</f>
        <v>60</v>
      </c>
      <c r="F10112" s="33">
        <f>VLOOKUP($J10105,ASBVs!$A$2:$AP$1041,24,FALSE)</f>
        <v>50</v>
      </c>
      <c r="G10112" s="33">
        <f>VLOOKUP($J10105,ASBVs!$A$2:$AP$1041,26,FALSE)</f>
        <v>49</v>
      </c>
      <c r="H10112" s="33">
        <f>VLOOKUP($J10105,ASBVs!$A$2:$AP$1041,28,FALSE)</f>
        <v>53</v>
      </c>
      <c r="I10112" s="99">
        <f>VLOOKUP($J10105,ASBVs!$A$2:$AQ$1041,43,FALSE)</f>
        <v>7.73</v>
      </c>
      <c r="J10112" s="79"/>
    </row>
    <row r="10113" spans="2:10" ht="12.6" customHeight="1" x14ac:dyDescent="0.3">
      <c r="B10113" s="87" t="s">
        <v>2695</v>
      </c>
      <c r="C10113" s="88"/>
      <c r="D10113" s="89" t="s">
        <v>2699</v>
      </c>
      <c r="E10113" s="90"/>
      <c r="F10113" s="91" t="str">
        <f>VLOOKUP($J10105,ASBVs!$A$2:$F$1041,6,FALSE)</f>
        <v xml:space="preserve">Young Gun </v>
      </c>
      <c r="G10113" s="34" t="s">
        <v>2669</v>
      </c>
      <c r="H10113" s="35" t="str">
        <f>VLOOKUP($J10105,ASBVs!$A$2:$AU$1041,46,FALSE)</f>
        <v>3</v>
      </c>
      <c r="I10113" s="34" t="s">
        <v>2670</v>
      </c>
      <c r="J10113" s="35" t="str">
        <f>VLOOKUP($J10105,ASBVs!$A$2:$AU$1041,47,FALSE)</f>
        <v>2</v>
      </c>
    </row>
    <row r="10114" spans="2:10" ht="12.6" customHeight="1" x14ac:dyDescent="0.3">
      <c r="B10114" s="93">
        <f>VLOOKUP($J10105,ASBVs!$A$2:$AS$1041,45,FALSE)</f>
        <v>121.07</v>
      </c>
      <c r="C10114" s="94"/>
      <c r="D10114" s="93">
        <f>VLOOKUP($J10105,ASBVs!$A$2:$AS$1041,44,FALSE)</f>
        <v>153.97999999999999</v>
      </c>
      <c r="E10114" s="94"/>
      <c r="F10114" s="92"/>
      <c r="G10114" s="34" t="s">
        <v>2671</v>
      </c>
      <c r="H10114" s="35" t="str">
        <f>VLOOKUP($J10105,ASBVs!$A$2:$AW$1041,48,FALSE)</f>
        <v>3</v>
      </c>
      <c r="I10114" s="34" t="s">
        <v>2672</v>
      </c>
      <c r="J10114" s="35">
        <f>VLOOKUP($J10105,ASBVs!$A$2:$AW$1041,49,FALSE)</f>
        <v>3</v>
      </c>
    </row>
    <row r="10115" spans="2:10" ht="12.6" customHeight="1" x14ac:dyDescent="0.3">
      <c r="B10115" s="36" t="s">
        <v>2696</v>
      </c>
      <c r="C10115" s="95" t="str">
        <f>VLOOKUP($J10105,ASBVs!$A$2:$E$1041,5,FALSE)</f>
        <v>Pen of 4 - Marbling</v>
      </c>
      <c r="D10115" s="96"/>
      <c r="E10115" s="97" t="s">
        <v>2697</v>
      </c>
      <c r="F10115" s="98"/>
      <c r="G10115" s="74"/>
      <c r="H10115" s="75"/>
      <c r="I10115" s="37" t="s">
        <v>2698</v>
      </c>
      <c r="J10115" s="38"/>
    </row>
    <row r="10117" spans="2:10" ht="12.6" customHeight="1" x14ac:dyDescent="0.3">
      <c r="B10117" s="76" t="s">
        <v>2692</v>
      </c>
      <c r="C10117" s="77"/>
      <c r="D10117" s="20" t="str">
        <f>VLOOKUP($J10117,ASBVs!$A$2:$B$1041,2,FALSE)</f>
        <v>225163</v>
      </c>
      <c r="E10117" s="21"/>
      <c r="F10117" s="22" t="str">
        <f>VLOOKUP($J10117,ASBVs!$A$2:$J$1041,10,FALSE)</f>
        <v>Single</v>
      </c>
      <c r="G10117" s="78" t="str">
        <f>VLOOKUP($J10117,ASBVs!$A$2:$AX$1041,50,FALSE)</f>
        <v>«««««</v>
      </c>
      <c r="H10117" s="79"/>
      <c r="I10117" s="23" t="s">
        <v>2693</v>
      </c>
      <c r="J10117" s="24" t="s">
        <v>2418</v>
      </c>
    </row>
    <row r="10118" spans="2:10" ht="12.6" customHeight="1" x14ac:dyDescent="0.3">
      <c r="B10118" s="25" t="s">
        <v>2694</v>
      </c>
      <c r="C10118" s="80" t="str">
        <f>VLOOKUP($J10117,ASBVs!$A$2:$H$1041,8,FALSE)</f>
        <v>202934</v>
      </c>
      <c r="D10118" s="80"/>
      <c r="E10118" s="81"/>
      <c r="F10118" s="26" t="s">
        <v>2639</v>
      </c>
      <c r="G10118" s="82">
        <f>VLOOKUP($J10117,ASBVs!$A$2:$I$1041,9,FALSE)</f>
        <v>44699</v>
      </c>
      <c r="H10118" s="83"/>
      <c r="I10118" s="83"/>
      <c r="J10118" s="84"/>
    </row>
    <row r="10119" spans="2:10" ht="12.6" customHeight="1" x14ac:dyDescent="0.3">
      <c r="B10119" s="27" t="s">
        <v>0</v>
      </c>
      <c r="C10119" s="28" t="s">
        <v>1</v>
      </c>
      <c r="D10119" s="28" t="s">
        <v>2</v>
      </c>
      <c r="E10119" s="28" t="s">
        <v>3</v>
      </c>
      <c r="F10119" s="27" t="s">
        <v>4</v>
      </c>
      <c r="G10119" s="28" t="s">
        <v>1093</v>
      </c>
      <c r="H10119" s="28" t="s">
        <v>1092</v>
      </c>
      <c r="I10119" s="28" t="s">
        <v>5</v>
      </c>
      <c r="J10119" s="28" t="s">
        <v>2652</v>
      </c>
    </row>
    <row r="10120" spans="2:10" ht="12.6" customHeight="1" x14ac:dyDescent="0.3">
      <c r="B10120" s="29">
        <f>VLOOKUP($J10117,ASBVs!$A$2:$AP$1041,11,FALSE)</f>
        <v>0.04</v>
      </c>
      <c r="C10120" s="29">
        <f>VLOOKUP($J10117,ASBVs!$A$2:$AP$1041,13,FALSE)</f>
        <v>3.46</v>
      </c>
      <c r="D10120" s="29">
        <f>VLOOKUP($J10117,ASBVs!$A$2:$AP$1041,15,FALSE)</f>
        <v>5.38</v>
      </c>
      <c r="E10120" s="29">
        <f>VLOOKUP($J10117,ASBVs!$A$2:$AP$1041,17,FALSE)</f>
        <v>0.13</v>
      </c>
      <c r="F10120" s="29">
        <f>VLOOKUP($J10117,ASBVs!$A$2:$AP$1041,19,FALSE)</f>
        <v>1.47</v>
      </c>
      <c r="G10120" s="39">
        <f>VLOOKUP($J10117,ASBVs!$A$2:$AP$1041,41,FALSE)</f>
        <v>0.47</v>
      </c>
      <c r="H10120" s="39">
        <f>VLOOKUP($J10117,ASBVs!$A$2:$AP$1041,39,FALSE)</f>
        <v>0.28000000000000003</v>
      </c>
      <c r="I10120" s="29">
        <f>VLOOKUP($J10117,ASBVs!$A$2:$AP$1041,21,FALSE)</f>
        <v>0.18</v>
      </c>
      <c r="J10120" s="39">
        <f>VLOOKUP($J10117,ASBVs!$A$2:$AP$1041,31,FALSE)</f>
        <v>0.28000000000000003</v>
      </c>
    </row>
    <row r="10121" spans="2:10" ht="12.6" customHeight="1" x14ac:dyDescent="0.3">
      <c r="B10121" s="29">
        <f>VLOOKUP($J10117,ASBVs!$A$2:$AP$1041,12,FALSE)</f>
        <v>68</v>
      </c>
      <c r="C10121" s="29">
        <f>VLOOKUP($J10117,ASBVs!$A$2:$AP$1041,14,FALSE)</f>
        <v>71</v>
      </c>
      <c r="D10121" s="29">
        <f>VLOOKUP($J10117,ASBVs!$A$2:$AP$1041,16,FALSE)</f>
        <v>62</v>
      </c>
      <c r="E10121" s="29">
        <f>VLOOKUP($J10117,ASBVs!$A$2:$AP$1041,18,FALSE)</f>
        <v>67</v>
      </c>
      <c r="F10121" s="29">
        <f>VLOOKUP($J10117,ASBVs!$A$2:$AP$1041,20,FALSE)</f>
        <v>66</v>
      </c>
      <c r="G10121" s="29">
        <f>VLOOKUP($J10117,ASBVs!$A$2:$AP$1041,42,FALSE)</f>
        <v>60</v>
      </c>
      <c r="H10121" s="29">
        <f>VLOOKUP($J10117,ASBVs!$A$2:$AP$1041,40,FALSE)</f>
        <v>52</v>
      </c>
      <c r="I10121" s="29">
        <f>VLOOKUP($J10117,ASBVs!$A$2:$AP$1041,22,FALSE)</f>
        <v>62</v>
      </c>
      <c r="J10121" s="29">
        <f>VLOOKUP($J10117,ASBVs!$A$2:$AP$1041,32,FALSE)</f>
        <v>58</v>
      </c>
    </row>
    <row r="10122" spans="2:10" ht="12.6" customHeight="1" x14ac:dyDescent="0.3">
      <c r="B10122" s="31" t="s">
        <v>1089</v>
      </c>
      <c r="C10122" s="27" t="s">
        <v>1090</v>
      </c>
      <c r="D10122" s="27" t="s">
        <v>1091</v>
      </c>
      <c r="E10122" s="27" t="s">
        <v>8</v>
      </c>
      <c r="F10122" s="27" t="s">
        <v>6</v>
      </c>
      <c r="G10122" s="27" t="s">
        <v>7</v>
      </c>
      <c r="H10122" s="27" t="s">
        <v>2638</v>
      </c>
      <c r="I10122" s="85" t="s">
        <v>2700</v>
      </c>
      <c r="J10122" s="86"/>
    </row>
    <row r="10123" spans="2:10" ht="12.6" customHeight="1" x14ac:dyDescent="0.3">
      <c r="B10123" s="30">
        <f>VLOOKUP($J10117,ASBVs!$A$2:$AP$1041,33,FALSE)</f>
        <v>0.04</v>
      </c>
      <c r="C10123" s="30">
        <f>VLOOKUP($J10117,ASBVs!$A$2:$AP$1041,35,FALSE)</f>
        <v>0.32</v>
      </c>
      <c r="D10123" s="30">
        <f>VLOOKUP($J10117,ASBVs!$A$2:$AP$1041,37,FALSE)</f>
        <v>-0.01</v>
      </c>
      <c r="E10123" s="32">
        <f>VLOOKUP($J10117,ASBVs!$A$2:$AP$1041,29,FALSE)</f>
        <v>3.13</v>
      </c>
      <c r="F10123" s="32">
        <f>VLOOKUP($J10117,ASBVs!$A$2:$AP$1041,23,FALSE)</f>
        <v>0.1</v>
      </c>
      <c r="G10123" s="32">
        <f>VLOOKUP($J10117,ASBVs!$A$2:$AP$1041,25,FALSE)</f>
        <v>-1.36</v>
      </c>
      <c r="H10123" s="32">
        <f>VLOOKUP($J10117,ASBVs!$A$2:$AP$1041,27,FALSE)</f>
        <v>1.72</v>
      </c>
      <c r="I10123" s="86"/>
      <c r="J10123" s="86"/>
    </row>
    <row r="10124" spans="2:10" ht="12.6" customHeight="1" x14ac:dyDescent="0.3">
      <c r="B10124" s="33">
        <f>VLOOKUP($J10117,ASBVs!$A$2:$AP$1041,34,FALSE)</f>
        <v>46</v>
      </c>
      <c r="C10124" s="33">
        <f>VLOOKUP($J10117,ASBVs!$A$2:$AP$1041,36,FALSE)</f>
        <v>55</v>
      </c>
      <c r="D10124" s="33">
        <f>VLOOKUP($J10117,ASBVs!$A$2:$AP$1041,38,FALSE)</f>
        <v>39</v>
      </c>
      <c r="E10124" s="33">
        <f>VLOOKUP($J10117,ASBVs!$A$2:$AP$1041,30,FALSE)</f>
        <v>61</v>
      </c>
      <c r="F10124" s="33">
        <f>VLOOKUP($J10117,ASBVs!$A$2:$AP$1041,24,FALSE)</f>
        <v>52</v>
      </c>
      <c r="G10124" s="33">
        <f>VLOOKUP($J10117,ASBVs!$A$2:$AP$1041,26,FALSE)</f>
        <v>51</v>
      </c>
      <c r="H10124" s="33">
        <f>VLOOKUP($J10117,ASBVs!$A$2:$AP$1041,28,FALSE)</f>
        <v>55</v>
      </c>
      <c r="I10124" s="99">
        <f>VLOOKUP($J10117,ASBVs!$A$2:$AQ$1041,43,FALSE)</f>
        <v>3.64</v>
      </c>
      <c r="J10124" s="79"/>
    </row>
    <row r="10125" spans="2:10" ht="12.6" customHeight="1" x14ac:dyDescent="0.3">
      <c r="B10125" s="87" t="s">
        <v>2695</v>
      </c>
      <c r="C10125" s="88"/>
      <c r="D10125" s="89" t="s">
        <v>2699</v>
      </c>
      <c r="E10125" s="90"/>
      <c r="F10125" s="91" t="str">
        <f>VLOOKUP($J10117,ASBVs!$A$2:$F$1041,6,FALSE)</f>
        <v xml:space="preserve">Young Gun </v>
      </c>
      <c r="G10125" s="34" t="s">
        <v>2669</v>
      </c>
      <c r="H10125" s="35" t="str">
        <f>VLOOKUP($J10117,ASBVs!$A$2:$AU$1041,46,FALSE)</f>
        <v>3</v>
      </c>
      <c r="I10125" s="34" t="s">
        <v>2670</v>
      </c>
      <c r="J10125" s="35" t="str">
        <f>VLOOKUP($J10117,ASBVs!$A$2:$AU$1041,47,FALSE)</f>
        <v>3</v>
      </c>
    </row>
    <row r="10126" spans="2:10" ht="12.6" customHeight="1" x14ac:dyDescent="0.3">
      <c r="B10126" s="93">
        <f>VLOOKUP($J10117,ASBVs!$A$2:$AS$1041,45,FALSE)</f>
        <v>123.69</v>
      </c>
      <c r="C10126" s="94"/>
      <c r="D10126" s="93">
        <f>VLOOKUP($J10117,ASBVs!$A$2:$AS$1041,44,FALSE)</f>
        <v>157.99</v>
      </c>
      <c r="E10126" s="94"/>
      <c r="F10126" s="92"/>
      <c r="G10126" s="34" t="s">
        <v>2671</v>
      </c>
      <c r="H10126" s="35" t="str">
        <f>VLOOKUP($J10117,ASBVs!$A$2:$AW$1041,48,FALSE)</f>
        <v>3</v>
      </c>
      <c r="I10126" s="34" t="s">
        <v>2672</v>
      </c>
      <c r="J10126" s="35">
        <f>VLOOKUP($J10117,ASBVs!$A$2:$AW$1041,49,FALSE)</f>
        <v>3</v>
      </c>
    </row>
    <row r="10127" spans="2:10" ht="12.6" customHeight="1" x14ac:dyDescent="0.3">
      <c r="B10127" s="36" t="s">
        <v>2696</v>
      </c>
      <c r="C10127" s="95" t="str">
        <f>VLOOKUP($J10117,ASBVs!$A$2:$E$1041,5,FALSE)</f>
        <v>Pen of 4 - Marbling</v>
      </c>
      <c r="D10127" s="96"/>
      <c r="E10127" s="97" t="s">
        <v>2697</v>
      </c>
      <c r="F10127" s="98"/>
      <c r="G10127" s="74"/>
      <c r="H10127" s="75"/>
      <c r="I10127" s="37" t="s">
        <v>2698</v>
      </c>
      <c r="J10127" s="38"/>
    </row>
    <row r="10129" spans="2:10" ht="12.6" customHeight="1" x14ac:dyDescent="0.3">
      <c r="B10129" s="76" t="s">
        <v>2692</v>
      </c>
      <c r="C10129" s="77"/>
      <c r="D10129" s="20" t="str">
        <f>VLOOKUP($J10129,ASBVs!$A$2:$B$1041,2,FALSE)</f>
        <v>224924</v>
      </c>
      <c r="E10129" s="21"/>
      <c r="F10129" s="22" t="str">
        <f>VLOOKUP($J10129,ASBVs!$A$2:$J$1041,10,FALSE)</f>
        <v>Twin</v>
      </c>
      <c r="G10129" s="78" t="str">
        <f>VLOOKUP($J10129,ASBVs!$A$2:$AX$1041,50,FALSE)</f>
        <v>«««««</v>
      </c>
      <c r="H10129" s="79"/>
      <c r="I10129" s="23" t="s">
        <v>2693</v>
      </c>
      <c r="J10129" s="24" t="s">
        <v>2419</v>
      </c>
    </row>
    <row r="10130" spans="2:10" ht="12.6" customHeight="1" x14ac:dyDescent="0.3">
      <c r="B10130" s="25" t="s">
        <v>2694</v>
      </c>
      <c r="C10130" s="80" t="str">
        <f>VLOOKUP($J10129,ASBVs!$A$2:$H$1041,8,FALSE)</f>
        <v>218959</v>
      </c>
      <c r="D10130" s="80"/>
      <c r="E10130" s="81"/>
      <c r="F10130" s="26" t="s">
        <v>2639</v>
      </c>
      <c r="G10130" s="82">
        <f>VLOOKUP($J10129,ASBVs!$A$2:$I$1041,9,FALSE)</f>
        <v>44713</v>
      </c>
      <c r="H10130" s="83"/>
      <c r="I10130" s="83"/>
      <c r="J10130" s="84"/>
    </row>
    <row r="10131" spans="2:10" ht="12.6" customHeight="1" x14ac:dyDescent="0.3">
      <c r="B10131" s="27" t="s">
        <v>0</v>
      </c>
      <c r="C10131" s="28" t="s">
        <v>1</v>
      </c>
      <c r="D10131" s="28" t="s">
        <v>2</v>
      </c>
      <c r="E10131" s="28" t="s">
        <v>3</v>
      </c>
      <c r="F10131" s="27" t="s">
        <v>4</v>
      </c>
      <c r="G10131" s="28" t="s">
        <v>1093</v>
      </c>
      <c r="H10131" s="28" t="s">
        <v>1092</v>
      </c>
      <c r="I10131" s="28" t="s">
        <v>5</v>
      </c>
      <c r="J10131" s="28" t="s">
        <v>2652</v>
      </c>
    </row>
    <row r="10132" spans="2:10" ht="12.6" customHeight="1" x14ac:dyDescent="0.3">
      <c r="B10132" s="29">
        <f>VLOOKUP($J10129,ASBVs!$A$2:$AP$1041,11,FALSE)</f>
        <v>0.4</v>
      </c>
      <c r="C10132" s="29">
        <f>VLOOKUP($J10129,ASBVs!$A$2:$AP$1041,13,FALSE)</f>
        <v>6.87</v>
      </c>
      <c r="D10132" s="29">
        <f>VLOOKUP($J10129,ASBVs!$A$2:$AP$1041,15,FALSE)</f>
        <v>12.18</v>
      </c>
      <c r="E10132" s="29">
        <f>VLOOKUP($J10129,ASBVs!$A$2:$AP$1041,17,FALSE)</f>
        <v>0.42</v>
      </c>
      <c r="F10132" s="29">
        <f>VLOOKUP($J10129,ASBVs!$A$2:$AP$1041,19,FALSE)</f>
        <v>1.65</v>
      </c>
      <c r="G10132" s="39">
        <f>VLOOKUP($J10129,ASBVs!$A$2:$AP$1041,41,FALSE)</f>
        <v>0.38</v>
      </c>
      <c r="H10132" s="39">
        <f>VLOOKUP($J10129,ASBVs!$A$2:$AP$1041,39,FALSE)</f>
        <v>0.18</v>
      </c>
      <c r="I10132" s="29">
        <f>VLOOKUP($J10129,ASBVs!$A$2:$AP$1041,21,FALSE)</f>
        <v>-0.44</v>
      </c>
      <c r="J10132" s="39">
        <f>VLOOKUP($J10129,ASBVs!$A$2:$AP$1041,31,FALSE)</f>
        <v>0.28999999999999998</v>
      </c>
    </row>
    <row r="10133" spans="2:10" ht="12.6" customHeight="1" x14ac:dyDescent="0.3">
      <c r="B10133" s="29">
        <f>VLOOKUP($J10129,ASBVs!$A$2:$AP$1041,12,FALSE)</f>
        <v>65</v>
      </c>
      <c r="C10133" s="29">
        <f>VLOOKUP($J10129,ASBVs!$A$2:$AP$1041,14,FALSE)</f>
        <v>70</v>
      </c>
      <c r="D10133" s="29">
        <f>VLOOKUP($J10129,ASBVs!$A$2:$AP$1041,16,FALSE)</f>
        <v>59</v>
      </c>
      <c r="E10133" s="29">
        <f>VLOOKUP($J10129,ASBVs!$A$2:$AP$1041,18,FALSE)</f>
        <v>63</v>
      </c>
      <c r="F10133" s="29">
        <f>VLOOKUP($J10129,ASBVs!$A$2:$AP$1041,20,FALSE)</f>
        <v>64</v>
      </c>
      <c r="G10133" s="29">
        <f>VLOOKUP($J10129,ASBVs!$A$2:$AP$1041,42,FALSE)</f>
        <v>52</v>
      </c>
      <c r="H10133" s="29">
        <f>VLOOKUP($J10129,ASBVs!$A$2:$AP$1041,40,FALSE)</f>
        <v>46</v>
      </c>
      <c r="I10133" s="29">
        <f>VLOOKUP($J10129,ASBVs!$A$2:$AP$1041,22,FALSE)</f>
        <v>55</v>
      </c>
      <c r="J10133" s="29">
        <f>VLOOKUP($J10129,ASBVs!$A$2:$AP$1041,32,FALSE)</f>
        <v>50</v>
      </c>
    </row>
    <row r="10134" spans="2:10" ht="12.6" customHeight="1" x14ac:dyDescent="0.3">
      <c r="B10134" s="31" t="s">
        <v>1089</v>
      </c>
      <c r="C10134" s="27" t="s">
        <v>1090</v>
      </c>
      <c r="D10134" s="27" t="s">
        <v>1091</v>
      </c>
      <c r="E10134" s="27" t="s">
        <v>8</v>
      </c>
      <c r="F10134" s="27" t="s">
        <v>6</v>
      </c>
      <c r="G10134" s="27" t="s">
        <v>7</v>
      </c>
      <c r="H10134" s="27" t="s">
        <v>2638</v>
      </c>
      <c r="I10134" s="85" t="s">
        <v>2700</v>
      </c>
      <c r="J10134" s="86"/>
    </row>
    <row r="10135" spans="2:10" ht="12.6" customHeight="1" x14ac:dyDescent="0.3">
      <c r="B10135" s="30">
        <f>VLOOKUP($J10129,ASBVs!$A$2:$AP$1041,33,FALSE)</f>
        <v>0.03</v>
      </c>
      <c r="C10135" s="30">
        <f>VLOOKUP($J10129,ASBVs!$A$2:$AP$1041,35,FALSE)</f>
        <v>0.14000000000000001</v>
      </c>
      <c r="D10135" s="30">
        <f>VLOOKUP($J10129,ASBVs!$A$2:$AP$1041,37,FALSE)</f>
        <v>0.02</v>
      </c>
      <c r="E10135" s="32">
        <f>VLOOKUP($J10129,ASBVs!$A$2:$AP$1041,29,FALSE)</f>
        <v>3.71</v>
      </c>
      <c r="F10135" s="32">
        <f>VLOOKUP($J10129,ASBVs!$A$2:$AP$1041,23,FALSE)</f>
        <v>0.09</v>
      </c>
      <c r="G10135" s="32">
        <f>VLOOKUP($J10129,ASBVs!$A$2:$AP$1041,25,FALSE)</f>
        <v>2.63</v>
      </c>
      <c r="H10135" s="32">
        <f>VLOOKUP($J10129,ASBVs!$A$2:$AP$1041,27,FALSE)</f>
        <v>1.73</v>
      </c>
      <c r="I10135" s="86"/>
      <c r="J10135" s="86"/>
    </row>
    <row r="10136" spans="2:10" ht="12.6" customHeight="1" x14ac:dyDescent="0.3">
      <c r="B10136" s="33">
        <f>VLOOKUP($J10129,ASBVs!$A$2:$AP$1041,34,FALSE)</f>
        <v>40</v>
      </c>
      <c r="C10136" s="33">
        <f>VLOOKUP($J10129,ASBVs!$A$2:$AP$1041,36,FALSE)</f>
        <v>49</v>
      </c>
      <c r="D10136" s="33">
        <f>VLOOKUP($J10129,ASBVs!$A$2:$AP$1041,38,FALSE)</f>
        <v>34</v>
      </c>
      <c r="E10136" s="33">
        <f>VLOOKUP($J10129,ASBVs!$A$2:$AP$1041,30,FALSE)</f>
        <v>59</v>
      </c>
      <c r="F10136" s="33">
        <f>VLOOKUP($J10129,ASBVs!$A$2:$AP$1041,24,FALSE)</f>
        <v>47</v>
      </c>
      <c r="G10136" s="33">
        <f>VLOOKUP($J10129,ASBVs!$A$2:$AP$1041,26,FALSE)</f>
        <v>46</v>
      </c>
      <c r="H10136" s="33">
        <f>VLOOKUP($J10129,ASBVs!$A$2:$AP$1041,28,FALSE)</f>
        <v>49</v>
      </c>
      <c r="I10136" s="99">
        <f>VLOOKUP($J10129,ASBVs!$A$2:$AQ$1041,43,FALSE)</f>
        <v>6.43</v>
      </c>
      <c r="J10136" s="79"/>
    </row>
    <row r="10137" spans="2:10" ht="12.6" customHeight="1" x14ac:dyDescent="0.3">
      <c r="B10137" s="87" t="s">
        <v>2695</v>
      </c>
      <c r="C10137" s="88"/>
      <c r="D10137" s="89" t="s">
        <v>2699</v>
      </c>
      <c r="E10137" s="90"/>
      <c r="F10137" s="91" t="str">
        <f>VLOOKUP($J10129,ASBVs!$A$2:$F$1041,6,FALSE)</f>
        <v xml:space="preserve">Young Gun </v>
      </c>
      <c r="G10137" s="34" t="s">
        <v>2669</v>
      </c>
      <c r="H10137" s="35" t="str">
        <f>VLOOKUP($J10129,ASBVs!$A$2:$AU$1041,46,FALSE)</f>
        <v>2</v>
      </c>
      <c r="I10137" s="34" t="s">
        <v>2670</v>
      </c>
      <c r="J10137" s="35" t="str">
        <f>VLOOKUP($J10129,ASBVs!$A$2:$AU$1041,47,FALSE)</f>
        <v>1</v>
      </c>
    </row>
    <row r="10138" spans="2:10" ht="12.6" customHeight="1" x14ac:dyDescent="0.3">
      <c r="B10138" s="93">
        <f>VLOOKUP($J10129,ASBVs!$A$2:$AS$1041,45,FALSE)</f>
        <v>120.19</v>
      </c>
      <c r="C10138" s="94"/>
      <c r="D10138" s="93">
        <f>VLOOKUP($J10129,ASBVs!$A$2:$AS$1041,44,FALSE)</f>
        <v>149.28</v>
      </c>
      <c r="E10138" s="94"/>
      <c r="F10138" s="92"/>
      <c r="G10138" s="34" t="s">
        <v>2671</v>
      </c>
      <c r="H10138" s="35" t="str">
        <f>VLOOKUP($J10129,ASBVs!$A$2:$AW$1041,48,FALSE)</f>
        <v>2</v>
      </c>
      <c r="I10138" s="34" t="s">
        <v>2672</v>
      </c>
      <c r="J10138" s="35">
        <f>VLOOKUP($J10129,ASBVs!$A$2:$AW$1041,49,FALSE)</f>
        <v>3</v>
      </c>
    </row>
    <row r="10139" spans="2:10" ht="12.6" customHeight="1" x14ac:dyDescent="0.3">
      <c r="B10139" s="36" t="s">
        <v>2696</v>
      </c>
      <c r="C10139" s="95" t="str">
        <f>VLOOKUP($J10129,ASBVs!$A$2:$E$1041,5,FALSE)</f>
        <v>Pen of 4 - Marbling</v>
      </c>
      <c r="D10139" s="96"/>
      <c r="E10139" s="97" t="s">
        <v>2697</v>
      </c>
      <c r="F10139" s="98"/>
      <c r="G10139" s="74"/>
      <c r="H10139" s="75"/>
      <c r="I10139" s="37" t="s">
        <v>2698</v>
      </c>
      <c r="J10139" s="38"/>
    </row>
    <row r="10141" spans="2:10" ht="12.6" customHeight="1" x14ac:dyDescent="0.3">
      <c r="B10141" s="76" t="s">
        <v>2692</v>
      </c>
      <c r="C10141" s="77"/>
      <c r="D10141" s="20" t="str">
        <f>VLOOKUP($J10141,ASBVs!$A$2:$B$1041,2,FALSE)</f>
        <v>226672</v>
      </c>
      <c r="E10141" s="21"/>
      <c r="F10141" s="22" t="str">
        <f>VLOOKUP($J10141,ASBVs!$A$2:$J$1041,10,FALSE)</f>
        <v>Twin</v>
      </c>
      <c r="G10141" s="78" t="str">
        <f>VLOOKUP($J10141,ASBVs!$A$2:$AX$1041,50,FALSE)</f>
        <v>«««««</v>
      </c>
      <c r="H10141" s="79"/>
      <c r="I10141" s="23" t="s">
        <v>2693</v>
      </c>
      <c r="J10141" s="24" t="s">
        <v>2420</v>
      </c>
    </row>
    <row r="10142" spans="2:10" ht="12.6" customHeight="1" x14ac:dyDescent="0.3">
      <c r="B10142" s="25" t="s">
        <v>2694</v>
      </c>
      <c r="C10142" s="80" t="str">
        <f>VLOOKUP($J10141,ASBVs!$A$2:$H$1041,8,FALSE)</f>
        <v>196104</v>
      </c>
      <c r="D10142" s="80"/>
      <c r="E10142" s="81"/>
      <c r="F10142" s="26" t="s">
        <v>2639</v>
      </c>
      <c r="G10142" s="82">
        <f>VLOOKUP($J10141,ASBVs!$A$2:$I$1041,9,FALSE)</f>
        <v>44736</v>
      </c>
      <c r="H10142" s="83"/>
      <c r="I10142" s="83"/>
      <c r="J10142" s="84"/>
    </row>
    <row r="10143" spans="2:10" ht="12.6" customHeight="1" x14ac:dyDescent="0.3">
      <c r="B10143" s="27" t="s">
        <v>0</v>
      </c>
      <c r="C10143" s="28" t="s">
        <v>1</v>
      </c>
      <c r="D10143" s="28" t="s">
        <v>2</v>
      </c>
      <c r="E10143" s="28" t="s">
        <v>3</v>
      </c>
      <c r="F10143" s="27" t="s">
        <v>4</v>
      </c>
      <c r="G10143" s="28" t="s">
        <v>1093</v>
      </c>
      <c r="H10143" s="28" t="s">
        <v>1092</v>
      </c>
      <c r="I10143" s="28" t="s">
        <v>5</v>
      </c>
      <c r="J10143" s="28" t="s">
        <v>2652</v>
      </c>
    </row>
    <row r="10144" spans="2:10" ht="12.6" customHeight="1" x14ac:dyDescent="0.3">
      <c r="B10144" s="29">
        <f>VLOOKUP($J10141,ASBVs!$A$2:$AP$1041,11,FALSE)</f>
        <v>0.56999999999999995</v>
      </c>
      <c r="C10144" s="29">
        <f>VLOOKUP($J10141,ASBVs!$A$2:$AP$1041,13,FALSE)</f>
        <v>9.36</v>
      </c>
      <c r="D10144" s="29">
        <f>VLOOKUP($J10141,ASBVs!$A$2:$AP$1041,15,FALSE)</f>
        <v>16.190000000000001</v>
      </c>
      <c r="E10144" s="29">
        <f>VLOOKUP($J10141,ASBVs!$A$2:$AP$1041,17,FALSE)</f>
        <v>-0.31</v>
      </c>
      <c r="F10144" s="29">
        <f>VLOOKUP($J10141,ASBVs!$A$2:$AP$1041,19,FALSE)</f>
        <v>1.75</v>
      </c>
      <c r="G10144" s="39">
        <f>VLOOKUP($J10141,ASBVs!$A$2:$AP$1041,41,FALSE)</f>
        <v>0.39</v>
      </c>
      <c r="H10144" s="39">
        <f>VLOOKUP($J10141,ASBVs!$A$2:$AP$1041,39,FALSE)</f>
        <v>0.18</v>
      </c>
      <c r="I10144" s="29">
        <f>VLOOKUP($J10141,ASBVs!$A$2:$AP$1041,21,FALSE)</f>
        <v>0.05</v>
      </c>
      <c r="J10144" s="39">
        <f>VLOOKUP($J10141,ASBVs!$A$2:$AP$1041,31,FALSE)</f>
        <v>0.25</v>
      </c>
    </row>
    <row r="10145" spans="2:10" ht="12.6" customHeight="1" x14ac:dyDescent="0.3">
      <c r="B10145" s="29">
        <f>VLOOKUP($J10141,ASBVs!$A$2:$AP$1041,12,FALSE)</f>
        <v>65</v>
      </c>
      <c r="C10145" s="29">
        <f>VLOOKUP($J10141,ASBVs!$A$2:$AP$1041,14,FALSE)</f>
        <v>69</v>
      </c>
      <c r="D10145" s="29">
        <f>VLOOKUP($J10141,ASBVs!$A$2:$AP$1041,16,FALSE)</f>
        <v>60</v>
      </c>
      <c r="E10145" s="29">
        <f>VLOOKUP($J10141,ASBVs!$A$2:$AP$1041,18,FALSE)</f>
        <v>66</v>
      </c>
      <c r="F10145" s="29">
        <f>VLOOKUP($J10141,ASBVs!$A$2:$AP$1041,20,FALSE)</f>
        <v>66</v>
      </c>
      <c r="G10145" s="29">
        <f>VLOOKUP($J10141,ASBVs!$A$2:$AP$1041,42,FALSE)</f>
        <v>59</v>
      </c>
      <c r="H10145" s="29">
        <f>VLOOKUP($J10141,ASBVs!$A$2:$AP$1041,40,FALSE)</f>
        <v>48</v>
      </c>
      <c r="I10145" s="29">
        <f>VLOOKUP($J10141,ASBVs!$A$2:$AP$1041,22,FALSE)</f>
        <v>58</v>
      </c>
      <c r="J10145" s="29">
        <f>VLOOKUP($J10141,ASBVs!$A$2:$AP$1041,32,FALSE)</f>
        <v>57</v>
      </c>
    </row>
    <row r="10146" spans="2:10" ht="12.6" customHeight="1" x14ac:dyDescent="0.3">
      <c r="B10146" s="31" t="s">
        <v>1089</v>
      </c>
      <c r="C10146" s="27" t="s">
        <v>1090</v>
      </c>
      <c r="D10146" s="27" t="s">
        <v>1091</v>
      </c>
      <c r="E10146" s="27" t="s">
        <v>8</v>
      </c>
      <c r="F10146" s="27" t="s">
        <v>6</v>
      </c>
      <c r="G10146" s="27" t="s">
        <v>7</v>
      </c>
      <c r="H10146" s="27" t="s">
        <v>2638</v>
      </c>
      <c r="I10146" s="85" t="s">
        <v>2700</v>
      </c>
      <c r="J10146" s="86"/>
    </row>
    <row r="10147" spans="2:10" ht="12.6" customHeight="1" x14ac:dyDescent="0.3">
      <c r="B10147" s="30">
        <f>VLOOKUP($J10141,ASBVs!$A$2:$AP$1041,33,FALSE)</f>
        <v>0.01</v>
      </c>
      <c r="C10147" s="30">
        <f>VLOOKUP($J10141,ASBVs!$A$2:$AP$1041,35,FALSE)</f>
        <v>0.19</v>
      </c>
      <c r="D10147" s="30">
        <f>VLOOKUP($J10141,ASBVs!$A$2:$AP$1041,37,FALSE)</f>
        <v>0.01</v>
      </c>
      <c r="E10147" s="32">
        <f>VLOOKUP($J10141,ASBVs!$A$2:$AP$1041,29,FALSE)</f>
        <v>4.95</v>
      </c>
      <c r="F10147" s="32">
        <f>VLOOKUP($J10141,ASBVs!$A$2:$AP$1041,23,FALSE)</f>
        <v>-0.1</v>
      </c>
      <c r="G10147" s="32">
        <f>VLOOKUP($J10141,ASBVs!$A$2:$AP$1041,25,FALSE)</f>
        <v>3.98</v>
      </c>
      <c r="H10147" s="32">
        <f>VLOOKUP($J10141,ASBVs!$A$2:$AP$1041,27,FALSE)</f>
        <v>2.08</v>
      </c>
      <c r="I10147" s="86"/>
      <c r="J10147" s="86"/>
    </row>
    <row r="10148" spans="2:10" ht="12.6" customHeight="1" x14ac:dyDescent="0.3">
      <c r="B10148" s="33">
        <f>VLOOKUP($J10141,ASBVs!$A$2:$AP$1041,34,FALSE)</f>
        <v>42</v>
      </c>
      <c r="C10148" s="33">
        <f>VLOOKUP($J10141,ASBVs!$A$2:$AP$1041,36,FALSE)</f>
        <v>51</v>
      </c>
      <c r="D10148" s="33">
        <f>VLOOKUP($J10141,ASBVs!$A$2:$AP$1041,38,FALSE)</f>
        <v>36</v>
      </c>
      <c r="E10148" s="33">
        <f>VLOOKUP($J10141,ASBVs!$A$2:$AP$1041,30,FALSE)</f>
        <v>61</v>
      </c>
      <c r="F10148" s="33">
        <f>VLOOKUP($J10141,ASBVs!$A$2:$AP$1041,24,FALSE)</f>
        <v>48</v>
      </c>
      <c r="G10148" s="33">
        <f>VLOOKUP($J10141,ASBVs!$A$2:$AP$1041,26,FALSE)</f>
        <v>48</v>
      </c>
      <c r="H10148" s="33">
        <f>VLOOKUP($J10141,ASBVs!$A$2:$AP$1041,28,FALSE)</f>
        <v>52</v>
      </c>
      <c r="I10148" s="99">
        <f>VLOOKUP($J10141,ASBVs!$A$2:$AQ$1041,43,FALSE)</f>
        <v>9.41</v>
      </c>
      <c r="J10148" s="79"/>
    </row>
    <row r="10149" spans="2:10" ht="12.6" customHeight="1" x14ac:dyDescent="0.3">
      <c r="B10149" s="87" t="s">
        <v>2695</v>
      </c>
      <c r="C10149" s="88"/>
      <c r="D10149" s="89" t="s">
        <v>2699</v>
      </c>
      <c r="E10149" s="90"/>
      <c r="F10149" s="91" t="str">
        <f>VLOOKUP($J10141,ASBVs!$A$2:$F$1041,6,FALSE)</f>
        <v xml:space="preserve">Young Gun </v>
      </c>
      <c r="G10149" s="34" t="s">
        <v>2669</v>
      </c>
      <c r="H10149" s="35" t="str">
        <f>VLOOKUP($J10141,ASBVs!$A$2:$AU$1041,46,FALSE)</f>
        <v>2</v>
      </c>
      <c r="I10149" s="34" t="s">
        <v>2670</v>
      </c>
      <c r="J10149" s="35" t="str">
        <f>VLOOKUP($J10141,ASBVs!$A$2:$AU$1041,47,FALSE)</f>
        <v>1</v>
      </c>
    </row>
    <row r="10150" spans="2:10" ht="12.6" customHeight="1" x14ac:dyDescent="0.3">
      <c r="B10150" s="93">
        <f>VLOOKUP($J10141,ASBVs!$A$2:$AS$1041,45,FALSE)</f>
        <v>123.01</v>
      </c>
      <c r="C10150" s="94"/>
      <c r="D10150" s="93">
        <f>VLOOKUP($J10141,ASBVs!$A$2:$AS$1041,44,FALSE)</f>
        <v>157.19</v>
      </c>
      <c r="E10150" s="94"/>
      <c r="F10150" s="92"/>
      <c r="G10150" s="34" t="s">
        <v>2671</v>
      </c>
      <c r="H10150" s="35" t="str">
        <f>VLOOKUP($J10141,ASBVs!$A$2:$AW$1041,48,FALSE)</f>
        <v>2</v>
      </c>
      <c r="I10150" s="34" t="s">
        <v>2672</v>
      </c>
      <c r="J10150" s="35">
        <f>VLOOKUP($J10141,ASBVs!$A$2:$AW$1041,49,FALSE)</f>
        <v>3</v>
      </c>
    </row>
    <row r="10151" spans="2:10" ht="12.6" customHeight="1" x14ac:dyDescent="0.3">
      <c r="B10151" s="36" t="s">
        <v>2696</v>
      </c>
      <c r="C10151" s="95" t="str">
        <f>VLOOKUP($J10141,ASBVs!$A$2:$E$1041,5,FALSE)</f>
        <v>Pen of 4 - Marbling</v>
      </c>
      <c r="D10151" s="96"/>
      <c r="E10151" s="97" t="s">
        <v>2697</v>
      </c>
      <c r="F10151" s="98"/>
      <c r="G10151" s="74"/>
      <c r="H10151" s="75"/>
      <c r="I10151" s="37" t="s">
        <v>2698</v>
      </c>
      <c r="J10151" s="38"/>
    </row>
    <row r="10153" spans="2:10" ht="12.6" customHeight="1" x14ac:dyDescent="0.3">
      <c r="B10153" s="76" t="s">
        <v>2692</v>
      </c>
      <c r="C10153" s="77"/>
      <c r="D10153" s="20" t="str">
        <f>VLOOKUP($J10153,ASBVs!$A$2:$B$1041,2,FALSE)</f>
        <v>226046</v>
      </c>
      <c r="E10153" s="21"/>
      <c r="F10153" s="22" t="str">
        <f>VLOOKUP($J10153,ASBVs!$A$2:$J$1041,10,FALSE)</f>
        <v>Twin</v>
      </c>
      <c r="G10153" s="78" t="str">
        <f>VLOOKUP($J10153,ASBVs!$A$2:$AX$1041,50,FALSE)</f>
        <v>«««««</v>
      </c>
      <c r="H10153" s="79"/>
      <c r="I10153" s="23" t="s">
        <v>2693</v>
      </c>
      <c r="J10153" s="24" t="s">
        <v>2421</v>
      </c>
    </row>
    <row r="10154" spans="2:10" ht="12.6" customHeight="1" x14ac:dyDescent="0.3">
      <c r="B10154" s="25" t="s">
        <v>2694</v>
      </c>
      <c r="C10154" s="80" t="str">
        <f>VLOOKUP($J10153,ASBVs!$A$2:$H$1041,8,FALSE)</f>
        <v>207279</v>
      </c>
      <c r="D10154" s="80"/>
      <c r="E10154" s="81"/>
      <c r="F10154" s="26" t="s">
        <v>2639</v>
      </c>
      <c r="G10154" s="82">
        <f>VLOOKUP($J10153,ASBVs!$A$2:$I$1041,9,FALSE)</f>
        <v>44741</v>
      </c>
      <c r="H10154" s="83"/>
      <c r="I10154" s="83"/>
      <c r="J10154" s="84"/>
    </row>
    <row r="10155" spans="2:10" ht="12.6" customHeight="1" x14ac:dyDescent="0.3">
      <c r="B10155" s="27" t="s">
        <v>0</v>
      </c>
      <c r="C10155" s="28" t="s">
        <v>1</v>
      </c>
      <c r="D10155" s="28" t="s">
        <v>2</v>
      </c>
      <c r="E10155" s="28" t="s">
        <v>3</v>
      </c>
      <c r="F10155" s="27" t="s">
        <v>4</v>
      </c>
      <c r="G10155" s="28" t="s">
        <v>1093</v>
      </c>
      <c r="H10155" s="28" t="s">
        <v>1092</v>
      </c>
      <c r="I10155" s="28" t="s">
        <v>5</v>
      </c>
      <c r="J10155" s="28" t="s">
        <v>2652</v>
      </c>
    </row>
    <row r="10156" spans="2:10" ht="12.6" customHeight="1" x14ac:dyDescent="0.3">
      <c r="B10156" s="29">
        <f>VLOOKUP($J10153,ASBVs!$A$2:$AP$1041,11,FALSE)</f>
        <v>0.25</v>
      </c>
      <c r="C10156" s="29">
        <f>VLOOKUP($J10153,ASBVs!$A$2:$AP$1041,13,FALSE)</f>
        <v>6.46</v>
      </c>
      <c r="D10156" s="29">
        <f>VLOOKUP($J10153,ASBVs!$A$2:$AP$1041,15,FALSE)</f>
        <v>10.09</v>
      </c>
      <c r="E10156" s="29">
        <f>VLOOKUP($J10153,ASBVs!$A$2:$AP$1041,17,FALSE)</f>
        <v>0.85</v>
      </c>
      <c r="F10156" s="29">
        <f>VLOOKUP($J10153,ASBVs!$A$2:$AP$1041,19,FALSE)</f>
        <v>1.17</v>
      </c>
      <c r="G10156" s="39">
        <f>VLOOKUP($J10153,ASBVs!$A$2:$AP$1041,41,FALSE)</f>
        <v>0.44</v>
      </c>
      <c r="H10156" s="39">
        <f>VLOOKUP($J10153,ASBVs!$A$2:$AP$1041,39,FALSE)</f>
        <v>0.26</v>
      </c>
      <c r="I10156" s="29">
        <f>VLOOKUP($J10153,ASBVs!$A$2:$AP$1041,21,FALSE)</f>
        <v>-0.75</v>
      </c>
      <c r="J10156" s="39">
        <f>VLOOKUP($J10153,ASBVs!$A$2:$AP$1041,31,FALSE)</f>
        <v>0.32</v>
      </c>
    </row>
    <row r="10157" spans="2:10" ht="12.6" customHeight="1" x14ac:dyDescent="0.3">
      <c r="B10157" s="29">
        <f>VLOOKUP($J10153,ASBVs!$A$2:$AP$1041,12,FALSE)</f>
        <v>68</v>
      </c>
      <c r="C10157" s="29">
        <f>VLOOKUP($J10153,ASBVs!$A$2:$AP$1041,14,FALSE)</f>
        <v>70</v>
      </c>
      <c r="D10157" s="29">
        <f>VLOOKUP($J10153,ASBVs!$A$2:$AP$1041,16,FALSE)</f>
        <v>60</v>
      </c>
      <c r="E10157" s="29">
        <f>VLOOKUP($J10153,ASBVs!$A$2:$AP$1041,18,FALSE)</f>
        <v>66</v>
      </c>
      <c r="F10157" s="29">
        <f>VLOOKUP($J10153,ASBVs!$A$2:$AP$1041,20,FALSE)</f>
        <v>65</v>
      </c>
      <c r="G10157" s="29">
        <f>VLOOKUP($J10153,ASBVs!$A$2:$AP$1041,42,FALSE)</f>
        <v>58</v>
      </c>
      <c r="H10157" s="29">
        <f>VLOOKUP($J10153,ASBVs!$A$2:$AP$1041,40,FALSE)</f>
        <v>49</v>
      </c>
      <c r="I10157" s="29">
        <f>VLOOKUP($J10153,ASBVs!$A$2:$AP$1041,22,FALSE)</f>
        <v>58</v>
      </c>
      <c r="J10157" s="29">
        <f>VLOOKUP($J10153,ASBVs!$A$2:$AP$1041,32,FALSE)</f>
        <v>56</v>
      </c>
    </row>
    <row r="10158" spans="2:10" ht="12.6" customHeight="1" x14ac:dyDescent="0.3">
      <c r="B10158" s="31" t="s">
        <v>1089</v>
      </c>
      <c r="C10158" s="27" t="s">
        <v>1090</v>
      </c>
      <c r="D10158" s="27" t="s">
        <v>1091</v>
      </c>
      <c r="E10158" s="27" t="s">
        <v>8</v>
      </c>
      <c r="F10158" s="27" t="s">
        <v>6</v>
      </c>
      <c r="G10158" s="27" t="s">
        <v>7</v>
      </c>
      <c r="H10158" s="27" t="s">
        <v>2638</v>
      </c>
      <c r="I10158" s="85" t="s">
        <v>2700</v>
      </c>
      <c r="J10158" s="86"/>
    </row>
    <row r="10159" spans="2:10" ht="12.6" customHeight="1" x14ac:dyDescent="0.3">
      <c r="B10159" s="30">
        <f>VLOOKUP($J10153,ASBVs!$A$2:$AP$1041,33,FALSE)</f>
        <v>0.06</v>
      </c>
      <c r="C10159" s="30">
        <f>VLOOKUP($J10153,ASBVs!$A$2:$AP$1041,35,FALSE)</f>
        <v>0.23</v>
      </c>
      <c r="D10159" s="30">
        <f>VLOOKUP($J10153,ASBVs!$A$2:$AP$1041,37,FALSE)</f>
        <v>0.01</v>
      </c>
      <c r="E10159" s="32">
        <f>VLOOKUP($J10153,ASBVs!$A$2:$AP$1041,29,FALSE)</f>
        <v>2.7</v>
      </c>
      <c r="F10159" s="32">
        <f>VLOOKUP($J10153,ASBVs!$A$2:$AP$1041,23,FALSE)</f>
        <v>0.12</v>
      </c>
      <c r="G10159" s="32">
        <f>VLOOKUP($J10153,ASBVs!$A$2:$AP$1041,25,FALSE)</f>
        <v>1.87</v>
      </c>
      <c r="H10159" s="32">
        <f>VLOOKUP($J10153,ASBVs!$A$2:$AP$1041,27,FALSE)</f>
        <v>1.37</v>
      </c>
      <c r="I10159" s="86"/>
      <c r="J10159" s="86"/>
    </row>
    <row r="10160" spans="2:10" ht="12.6" customHeight="1" x14ac:dyDescent="0.3">
      <c r="B10160" s="33">
        <f>VLOOKUP($J10153,ASBVs!$A$2:$AP$1041,34,FALSE)</f>
        <v>43</v>
      </c>
      <c r="C10160" s="33">
        <f>VLOOKUP($J10153,ASBVs!$A$2:$AP$1041,36,FALSE)</f>
        <v>52</v>
      </c>
      <c r="D10160" s="33">
        <f>VLOOKUP($J10153,ASBVs!$A$2:$AP$1041,38,FALSE)</f>
        <v>36</v>
      </c>
      <c r="E10160" s="33">
        <f>VLOOKUP($J10153,ASBVs!$A$2:$AP$1041,30,FALSE)</f>
        <v>59</v>
      </c>
      <c r="F10160" s="33">
        <f>VLOOKUP($J10153,ASBVs!$A$2:$AP$1041,24,FALSE)</f>
        <v>49</v>
      </c>
      <c r="G10160" s="33">
        <f>VLOOKUP($J10153,ASBVs!$A$2:$AP$1041,26,FALSE)</f>
        <v>49</v>
      </c>
      <c r="H10160" s="33">
        <f>VLOOKUP($J10153,ASBVs!$A$2:$AP$1041,28,FALSE)</f>
        <v>53</v>
      </c>
      <c r="I10160" s="99">
        <f>VLOOKUP($J10153,ASBVs!$A$2:$AQ$1041,43,FALSE)</f>
        <v>5.71</v>
      </c>
      <c r="J10160" s="79"/>
    </row>
    <row r="10161" spans="2:10" ht="12.6" customHeight="1" x14ac:dyDescent="0.3">
      <c r="B10161" s="87" t="s">
        <v>2695</v>
      </c>
      <c r="C10161" s="88"/>
      <c r="D10161" s="89" t="s">
        <v>2699</v>
      </c>
      <c r="E10161" s="90"/>
      <c r="F10161" s="91" t="str">
        <f>VLOOKUP($J10153,ASBVs!$A$2:$F$1041,6,FALSE)</f>
        <v xml:space="preserve">Young Gun </v>
      </c>
      <c r="G10161" s="34" t="s">
        <v>2669</v>
      </c>
      <c r="H10161" s="35" t="str">
        <f>VLOOKUP($J10153,ASBVs!$A$2:$AU$1041,46,FALSE)</f>
        <v>3</v>
      </c>
      <c r="I10161" s="34" t="s">
        <v>2670</v>
      </c>
      <c r="J10161" s="35" t="str">
        <f>VLOOKUP($J10153,ASBVs!$A$2:$AU$1041,47,FALSE)</f>
        <v>2</v>
      </c>
    </row>
    <row r="10162" spans="2:10" ht="12.6" customHeight="1" x14ac:dyDescent="0.3">
      <c r="B10162" s="93">
        <f>VLOOKUP($J10153,ASBVs!$A$2:$AS$1041,45,FALSE)</f>
        <v>123.04</v>
      </c>
      <c r="C10162" s="94"/>
      <c r="D10162" s="93">
        <f>VLOOKUP($J10153,ASBVs!$A$2:$AS$1041,44,FALSE)</f>
        <v>155.13</v>
      </c>
      <c r="E10162" s="94"/>
      <c r="F10162" s="92"/>
      <c r="G10162" s="34" t="s">
        <v>2671</v>
      </c>
      <c r="H10162" s="35" t="str">
        <f>VLOOKUP($J10153,ASBVs!$A$2:$AW$1041,48,FALSE)</f>
        <v>3</v>
      </c>
      <c r="I10162" s="34" t="s">
        <v>2672</v>
      </c>
      <c r="J10162" s="35">
        <f>VLOOKUP($J10153,ASBVs!$A$2:$AW$1041,49,FALSE)</f>
        <v>3</v>
      </c>
    </row>
    <row r="10163" spans="2:10" ht="12.6" customHeight="1" x14ac:dyDescent="0.3">
      <c r="B10163" s="36" t="s">
        <v>2696</v>
      </c>
      <c r="C10163" s="95" t="str">
        <f>VLOOKUP($J10153,ASBVs!$A$2:$E$1041,5,FALSE)</f>
        <v>Pen of 4 - Marbling</v>
      </c>
      <c r="D10163" s="96"/>
      <c r="E10163" s="97" t="s">
        <v>2697</v>
      </c>
      <c r="F10163" s="98"/>
      <c r="G10163" s="74"/>
      <c r="H10163" s="75"/>
      <c r="I10163" s="37" t="s">
        <v>2698</v>
      </c>
      <c r="J10163" s="38"/>
    </row>
    <row r="10165" spans="2:10" ht="12.6" customHeight="1" x14ac:dyDescent="0.3">
      <c r="B10165" s="76" t="s">
        <v>2692</v>
      </c>
      <c r="C10165" s="77"/>
      <c r="D10165" s="20" t="str">
        <f>VLOOKUP($J10165,ASBVs!$A$2:$B$1041,2,FALSE)</f>
        <v>225431</v>
      </c>
      <c r="E10165" s="21"/>
      <c r="F10165" s="22" t="str">
        <f>VLOOKUP($J10165,ASBVs!$A$2:$J$1041,10,FALSE)</f>
        <v>Twin</v>
      </c>
      <c r="G10165" s="78" t="str">
        <f>VLOOKUP($J10165,ASBVs!$A$2:$AX$1041,50,FALSE)</f>
        <v>«««««</v>
      </c>
      <c r="H10165" s="79"/>
      <c r="I10165" s="23" t="s">
        <v>2693</v>
      </c>
      <c r="J10165" s="24" t="s">
        <v>2422</v>
      </c>
    </row>
    <row r="10166" spans="2:10" ht="12.6" customHeight="1" x14ac:dyDescent="0.3">
      <c r="B10166" s="25" t="s">
        <v>2694</v>
      </c>
      <c r="C10166" s="80" t="str">
        <f>VLOOKUP($J10165,ASBVs!$A$2:$H$1041,8,FALSE)</f>
        <v>218812</v>
      </c>
      <c r="D10166" s="80"/>
      <c r="E10166" s="81"/>
      <c r="F10166" s="26" t="s">
        <v>2639</v>
      </c>
      <c r="G10166" s="82">
        <f>VLOOKUP($J10165,ASBVs!$A$2:$I$1041,9,FALSE)</f>
        <v>44725</v>
      </c>
      <c r="H10166" s="83"/>
      <c r="I10166" s="83"/>
      <c r="J10166" s="84"/>
    </row>
    <row r="10167" spans="2:10" ht="12.6" customHeight="1" x14ac:dyDescent="0.3">
      <c r="B10167" s="27" t="s">
        <v>0</v>
      </c>
      <c r="C10167" s="28" t="s">
        <v>1</v>
      </c>
      <c r="D10167" s="28" t="s">
        <v>2</v>
      </c>
      <c r="E10167" s="28" t="s">
        <v>3</v>
      </c>
      <c r="F10167" s="27" t="s">
        <v>4</v>
      </c>
      <c r="G10167" s="28" t="s">
        <v>1093</v>
      </c>
      <c r="H10167" s="28" t="s">
        <v>1092</v>
      </c>
      <c r="I10167" s="28" t="s">
        <v>5</v>
      </c>
      <c r="J10167" s="28" t="s">
        <v>2652</v>
      </c>
    </row>
    <row r="10168" spans="2:10" ht="12.6" customHeight="1" x14ac:dyDescent="0.3">
      <c r="B10168" s="29">
        <f>VLOOKUP($J10165,ASBVs!$A$2:$AP$1041,11,FALSE)</f>
        <v>0.24</v>
      </c>
      <c r="C10168" s="29">
        <f>VLOOKUP($J10165,ASBVs!$A$2:$AP$1041,13,FALSE)</f>
        <v>6.04</v>
      </c>
      <c r="D10168" s="29">
        <f>VLOOKUP($J10165,ASBVs!$A$2:$AP$1041,15,FALSE)</f>
        <v>9.06</v>
      </c>
      <c r="E10168" s="29">
        <f>VLOOKUP($J10165,ASBVs!$A$2:$AP$1041,17,FALSE)</f>
        <v>0.62</v>
      </c>
      <c r="F10168" s="29">
        <f>VLOOKUP($J10165,ASBVs!$A$2:$AP$1041,19,FALSE)</f>
        <v>1.79</v>
      </c>
      <c r="G10168" s="39">
        <f>VLOOKUP($J10165,ASBVs!$A$2:$AP$1041,41,FALSE)</f>
        <v>0.44</v>
      </c>
      <c r="H10168" s="39">
        <f>VLOOKUP($J10165,ASBVs!$A$2:$AP$1041,39,FALSE)</f>
        <v>0.31</v>
      </c>
      <c r="I10168" s="29">
        <f>VLOOKUP($J10165,ASBVs!$A$2:$AP$1041,21,FALSE)</f>
        <v>-0.81</v>
      </c>
      <c r="J10168" s="39">
        <f>VLOOKUP($J10165,ASBVs!$A$2:$AP$1041,31,FALSE)</f>
        <v>0.27</v>
      </c>
    </row>
    <row r="10169" spans="2:10" ht="12.6" customHeight="1" x14ac:dyDescent="0.3">
      <c r="B10169" s="29">
        <f>VLOOKUP($J10165,ASBVs!$A$2:$AP$1041,12,FALSE)</f>
        <v>66</v>
      </c>
      <c r="C10169" s="29">
        <f>VLOOKUP($J10165,ASBVs!$A$2:$AP$1041,14,FALSE)</f>
        <v>70</v>
      </c>
      <c r="D10169" s="29">
        <f>VLOOKUP($J10165,ASBVs!$A$2:$AP$1041,16,FALSE)</f>
        <v>60</v>
      </c>
      <c r="E10169" s="29">
        <f>VLOOKUP($J10165,ASBVs!$A$2:$AP$1041,18,FALSE)</f>
        <v>63</v>
      </c>
      <c r="F10169" s="29">
        <f>VLOOKUP($J10165,ASBVs!$A$2:$AP$1041,20,FALSE)</f>
        <v>64</v>
      </c>
      <c r="G10169" s="29">
        <f>VLOOKUP($J10165,ASBVs!$A$2:$AP$1041,42,FALSE)</f>
        <v>53</v>
      </c>
      <c r="H10169" s="29">
        <f>VLOOKUP($J10165,ASBVs!$A$2:$AP$1041,40,FALSE)</f>
        <v>46</v>
      </c>
      <c r="I10169" s="29">
        <f>VLOOKUP($J10165,ASBVs!$A$2:$AP$1041,22,FALSE)</f>
        <v>57</v>
      </c>
      <c r="J10169" s="29">
        <f>VLOOKUP($J10165,ASBVs!$A$2:$AP$1041,32,FALSE)</f>
        <v>51</v>
      </c>
    </row>
    <row r="10170" spans="2:10" ht="12.6" customHeight="1" x14ac:dyDescent="0.3">
      <c r="B10170" s="31" t="s">
        <v>1089</v>
      </c>
      <c r="C10170" s="27" t="s">
        <v>1090</v>
      </c>
      <c r="D10170" s="27" t="s">
        <v>1091</v>
      </c>
      <c r="E10170" s="27" t="s">
        <v>8</v>
      </c>
      <c r="F10170" s="27" t="s">
        <v>6</v>
      </c>
      <c r="G10170" s="27" t="s">
        <v>7</v>
      </c>
      <c r="H10170" s="27" t="s">
        <v>2638</v>
      </c>
      <c r="I10170" s="85" t="s">
        <v>2700</v>
      </c>
      <c r="J10170" s="86"/>
    </row>
    <row r="10171" spans="2:10" ht="12.6" customHeight="1" x14ac:dyDescent="0.3">
      <c r="B10171" s="30">
        <f>VLOOKUP($J10165,ASBVs!$A$2:$AP$1041,33,FALSE)</f>
        <v>0.05</v>
      </c>
      <c r="C10171" s="30">
        <f>VLOOKUP($J10165,ASBVs!$A$2:$AP$1041,35,FALSE)</f>
        <v>0.32</v>
      </c>
      <c r="D10171" s="30">
        <f>VLOOKUP($J10165,ASBVs!$A$2:$AP$1041,37,FALSE)</f>
        <v>1E-3</v>
      </c>
      <c r="E10171" s="32">
        <f>VLOOKUP($J10165,ASBVs!$A$2:$AP$1041,29,FALSE)</f>
        <v>3.61</v>
      </c>
      <c r="F10171" s="32">
        <f>VLOOKUP($J10165,ASBVs!$A$2:$AP$1041,23,FALSE)</f>
        <v>0.08</v>
      </c>
      <c r="G10171" s="32">
        <f>VLOOKUP($J10165,ASBVs!$A$2:$AP$1041,25,FALSE)</f>
        <v>1.05</v>
      </c>
      <c r="H10171" s="32">
        <f>VLOOKUP($J10165,ASBVs!$A$2:$AP$1041,27,FALSE)</f>
        <v>1.62</v>
      </c>
      <c r="I10171" s="86"/>
      <c r="J10171" s="86"/>
    </row>
    <row r="10172" spans="2:10" ht="12.6" customHeight="1" x14ac:dyDescent="0.3">
      <c r="B10172" s="33">
        <f>VLOOKUP($J10165,ASBVs!$A$2:$AP$1041,34,FALSE)</f>
        <v>41</v>
      </c>
      <c r="C10172" s="33">
        <f>VLOOKUP($J10165,ASBVs!$A$2:$AP$1041,36,FALSE)</f>
        <v>49</v>
      </c>
      <c r="D10172" s="33">
        <f>VLOOKUP($J10165,ASBVs!$A$2:$AP$1041,38,FALSE)</f>
        <v>34</v>
      </c>
      <c r="E10172" s="33">
        <f>VLOOKUP($J10165,ASBVs!$A$2:$AP$1041,30,FALSE)</f>
        <v>59</v>
      </c>
      <c r="F10172" s="33">
        <f>VLOOKUP($J10165,ASBVs!$A$2:$AP$1041,24,FALSE)</f>
        <v>48</v>
      </c>
      <c r="G10172" s="33">
        <f>VLOOKUP($J10165,ASBVs!$A$2:$AP$1041,26,FALSE)</f>
        <v>48</v>
      </c>
      <c r="H10172" s="33">
        <f>VLOOKUP($J10165,ASBVs!$A$2:$AP$1041,28,FALSE)</f>
        <v>51</v>
      </c>
      <c r="I10172" s="99">
        <f>VLOOKUP($J10165,ASBVs!$A$2:$AQ$1041,43,FALSE)</f>
        <v>5.23</v>
      </c>
      <c r="J10172" s="79"/>
    </row>
    <row r="10173" spans="2:10" ht="12.6" customHeight="1" x14ac:dyDescent="0.3">
      <c r="B10173" s="87" t="s">
        <v>2695</v>
      </c>
      <c r="C10173" s="88"/>
      <c r="D10173" s="89" t="s">
        <v>2699</v>
      </c>
      <c r="E10173" s="90"/>
      <c r="F10173" s="91" t="str">
        <f>VLOOKUP($J10165,ASBVs!$A$2:$F$1041,6,FALSE)</f>
        <v xml:space="preserve">Young Gun </v>
      </c>
      <c r="G10173" s="34" t="s">
        <v>2669</v>
      </c>
      <c r="H10173" s="35" t="str">
        <f>VLOOKUP($J10165,ASBVs!$A$2:$AU$1041,46,FALSE)</f>
        <v>2</v>
      </c>
      <c r="I10173" s="34" t="s">
        <v>2670</v>
      </c>
      <c r="J10173" s="35" t="str">
        <f>VLOOKUP($J10165,ASBVs!$A$2:$AU$1041,47,FALSE)</f>
        <v>3</v>
      </c>
    </row>
    <row r="10174" spans="2:10" ht="12.6" customHeight="1" x14ac:dyDescent="0.3">
      <c r="B10174" s="93">
        <f>VLOOKUP($J10165,ASBVs!$A$2:$AS$1041,45,FALSE)</f>
        <v>125.65</v>
      </c>
      <c r="C10174" s="94"/>
      <c r="D10174" s="93">
        <f>VLOOKUP($J10165,ASBVs!$A$2:$AS$1041,44,FALSE)</f>
        <v>158.76</v>
      </c>
      <c r="E10174" s="94"/>
      <c r="F10174" s="92"/>
      <c r="G10174" s="34" t="s">
        <v>2671</v>
      </c>
      <c r="H10174" s="35" t="str">
        <f>VLOOKUP($J10165,ASBVs!$A$2:$AW$1041,48,FALSE)</f>
        <v>3</v>
      </c>
      <c r="I10174" s="34" t="s">
        <v>2672</v>
      </c>
      <c r="J10174" s="35">
        <f>VLOOKUP($J10165,ASBVs!$A$2:$AW$1041,49,FALSE)</f>
        <v>3</v>
      </c>
    </row>
    <row r="10175" spans="2:10" ht="12.6" customHeight="1" x14ac:dyDescent="0.3">
      <c r="B10175" s="36" t="s">
        <v>2696</v>
      </c>
      <c r="C10175" s="95" t="str">
        <f>VLOOKUP($J10165,ASBVs!$A$2:$E$1041,5,FALSE)</f>
        <v>Pen of 4 - Marbling</v>
      </c>
      <c r="D10175" s="96"/>
      <c r="E10175" s="97" t="s">
        <v>2697</v>
      </c>
      <c r="F10175" s="98"/>
      <c r="G10175" s="74"/>
      <c r="H10175" s="75"/>
      <c r="I10175" s="37" t="s">
        <v>2698</v>
      </c>
      <c r="J10175" s="38"/>
    </row>
    <row r="10177" spans="2:10" ht="12.6" customHeight="1" x14ac:dyDescent="0.3">
      <c r="B10177" s="76" t="s">
        <v>2692</v>
      </c>
      <c r="C10177" s="77"/>
      <c r="D10177" s="20" t="str">
        <f>VLOOKUP($J10177,ASBVs!$A$2:$B$1041,2,FALSE)</f>
        <v>225782</v>
      </c>
      <c r="E10177" s="21"/>
      <c r="F10177" s="22" t="str">
        <f>VLOOKUP($J10177,ASBVs!$A$2:$J$1041,10,FALSE)</f>
        <v>Twin</v>
      </c>
      <c r="G10177" s="78" t="str">
        <f>VLOOKUP($J10177,ASBVs!$A$2:$AX$1041,50,FALSE)</f>
        <v>«««««</v>
      </c>
      <c r="H10177" s="79"/>
      <c r="I10177" s="23" t="s">
        <v>2693</v>
      </c>
      <c r="J10177" s="24" t="s">
        <v>2423</v>
      </c>
    </row>
    <row r="10178" spans="2:10" ht="12.6" customHeight="1" x14ac:dyDescent="0.3">
      <c r="B10178" s="25" t="s">
        <v>2694</v>
      </c>
      <c r="C10178" s="80" t="str">
        <f>VLOOKUP($J10177,ASBVs!$A$2:$H$1041,8,FALSE)</f>
        <v>207279</v>
      </c>
      <c r="D10178" s="80"/>
      <c r="E10178" s="81"/>
      <c r="F10178" s="26" t="s">
        <v>2639</v>
      </c>
      <c r="G10178" s="82">
        <f>VLOOKUP($J10177,ASBVs!$A$2:$I$1041,9,FALSE)</f>
        <v>44730</v>
      </c>
      <c r="H10178" s="83"/>
      <c r="I10178" s="83"/>
      <c r="J10178" s="84"/>
    </row>
    <row r="10179" spans="2:10" ht="12.6" customHeight="1" x14ac:dyDescent="0.3">
      <c r="B10179" s="27" t="s">
        <v>0</v>
      </c>
      <c r="C10179" s="28" t="s">
        <v>1</v>
      </c>
      <c r="D10179" s="28" t="s">
        <v>2</v>
      </c>
      <c r="E10179" s="28" t="s">
        <v>3</v>
      </c>
      <c r="F10179" s="27" t="s">
        <v>4</v>
      </c>
      <c r="G10179" s="28" t="s">
        <v>1093</v>
      </c>
      <c r="H10179" s="28" t="s">
        <v>1092</v>
      </c>
      <c r="I10179" s="28" t="s">
        <v>5</v>
      </c>
      <c r="J10179" s="28" t="s">
        <v>2652</v>
      </c>
    </row>
    <row r="10180" spans="2:10" ht="12.6" customHeight="1" x14ac:dyDescent="0.3">
      <c r="B10180" s="29">
        <f>VLOOKUP($J10177,ASBVs!$A$2:$AP$1041,11,FALSE)</f>
        <v>0.14000000000000001</v>
      </c>
      <c r="C10180" s="29">
        <f>VLOOKUP($J10177,ASBVs!$A$2:$AP$1041,13,FALSE)</f>
        <v>5.34</v>
      </c>
      <c r="D10180" s="29">
        <f>VLOOKUP($J10177,ASBVs!$A$2:$AP$1041,15,FALSE)</f>
        <v>10.01</v>
      </c>
      <c r="E10180" s="29">
        <f>VLOOKUP($J10177,ASBVs!$A$2:$AP$1041,17,FALSE)</f>
        <v>1.4</v>
      </c>
      <c r="F10180" s="29">
        <f>VLOOKUP($J10177,ASBVs!$A$2:$AP$1041,19,FALSE)</f>
        <v>1.69</v>
      </c>
      <c r="G10180" s="39">
        <f>VLOOKUP($J10177,ASBVs!$A$2:$AP$1041,41,FALSE)</f>
        <v>0.6</v>
      </c>
      <c r="H10180" s="39">
        <f>VLOOKUP($J10177,ASBVs!$A$2:$AP$1041,39,FALSE)</f>
        <v>0.34</v>
      </c>
      <c r="I10180" s="29">
        <f>VLOOKUP($J10177,ASBVs!$A$2:$AP$1041,21,FALSE)</f>
        <v>-0.73</v>
      </c>
      <c r="J10180" s="39">
        <f>VLOOKUP($J10177,ASBVs!$A$2:$AP$1041,31,FALSE)</f>
        <v>0.4</v>
      </c>
    </row>
    <row r="10181" spans="2:10" ht="12.6" customHeight="1" x14ac:dyDescent="0.3">
      <c r="B10181" s="29">
        <f>VLOOKUP($J10177,ASBVs!$A$2:$AP$1041,12,FALSE)</f>
        <v>69</v>
      </c>
      <c r="C10181" s="29">
        <f>VLOOKUP($J10177,ASBVs!$A$2:$AP$1041,14,FALSE)</f>
        <v>71</v>
      </c>
      <c r="D10181" s="29">
        <f>VLOOKUP($J10177,ASBVs!$A$2:$AP$1041,16,FALSE)</f>
        <v>64</v>
      </c>
      <c r="E10181" s="29">
        <f>VLOOKUP($J10177,ASBVs!$A$2:$AP$1041,18,FALSE)</f>
        <v>67</v>
      </c>
      <c r="F10181" s="29">
        <f>VLOOKUP($J10177,ASBVs!$A$2:$AP$1041,20,FALSE)</f>
        <v>66</v>
      </c>
      <c r="G10181" s="29">
        <f>VLOOKUP($J10177,ASBVs!$A$2:$AP$1041,42,FALSE)</f>
        <v>59</v>
      </c>
      <c r="H10181" s="29">
        <f>VLOOKUP($J10177,ASBVs!$A$2:$AP$1041,40,FALSE)</f>
        <v>49</v>
      </c>
      <c r="I10181" s="29">
        <f>VLOOKUP($J10177,ASBVs!$A$2:$AP$1041,22,FALSE)</f>
        <v>59</v>
      </c>
      <c r="J10181" s="29">
        <f>VLOOKUP($J10177,ASBVs!$A$2:$AP$1041,32,FALSE)</f>
        <v>57</v>
      </c>
    </row>
    <row r="10182" spans="2:10" ht="12.6" customHeight="1" x14ac:dyDescent="0.3">
      <c r="B10182" s="31" t="s">
        <v>1089</v>
      </c>
      <c r="C10182" s="27" t="s">
        <v>1090</v>
      </c>
      <c r="D10182" s="27" t="s">
        <v>1091</v>
      </c>
      <c r="E10182" s="27" t="s">
        <v>8</v>
      </c>
      <c r="F10182" s="27" t="s">
        <v>6</v>
      </c>
      <c r="G10182" s="27" t="s">
        <v>7</v>
      </c>
      <c r="H10182" s="27" t="s">
        <v>2638</v>
      </c>
      <c r="I10182" s="85" t="s">
        <v>2700</v>
      </c>
      <c r="J10182" s="86"/>
    </row>
    <row r="10183" spans="2:10" ht="12.6" customHeight="1" x14ac:dyDescent="0.3">
      <c r="B10183" s="30">
        <f>VLOOKUP($J10177,ASBVs!$A$2:$AP$1041,33,FALSE)</f>
        <v>7.0000000000000007E-2</v>
      </c>
      <c r="C10183" s="30">
        <f>VLOOKUP($J10177,ASBVs!$A$2:$AP$1041,35,FALSE)</f>
        <v>0.27</v>
      </c>
      <c r="D10183" s="30">
        <f>VLOOKUP($J10177,ASBVs!$A$2:$AP$1041,37,FALSE)</f>
        <v>0.02</v>
      </c>
      <c r="E10183" s="32">
        <f>VLOOKUP($J10177,ASBVs!$A$2:$AP$1041,29,FALSE)</f>
        <v>2.0099999999999998</v>
      </c>
      <c r="F10183" s="32">
        <f>VLOOKUP($J10177,ASBVs!$A$2:$AP$1041,23,FALSE)</f>
        <v>0.08</v>
      </c>
      <c r="G10183" s="32">
        <f>VLOOKUP($J10177,ASBVs!$A$2:$AP$1041,25,FALSE)</f>
        <v>0.68</v>
      </c>
      <c r="H10183" s="32">
        <f>VLOOKUP($J10177,ASBVs!$A$2:$AP$1041,27,FALSE)</f>
        <v>1.75</v>
      </c>
      <c r="I10183" s="86"/>
      <c r="J10183" s="86"/>
    </row>
    <row r="10184" spans="2:10" ht="12.6" customHeight="1" x14ac:dyDescent="0.3">
      <c r="B10184" s="33">
        <f>VLOOKUP($J10177,ASBVs!$A$2:$AP$1041,34,FALSE)</f>
        <v>43</v>
      </c>
      <c r="C10184" s="33">
        <f>VLOOKUP($J10177,ASBVs!$A$2:$AP$1041,36,FALSE)</f>
        <v>53</v>
      </c>
      <c r="D10184" s="33">
        <f>VLOOKUP($J10177,ASBVs!$A$2:$AP$1041,38,FALSE)</f>
        <v>36</v>
      </c>
      <c r="E10184" s="33">
        <f>VLOOKUP($J10177,ASBVs!$A$2:$AP$1041,30,FALSE)</f>
        <v>60</v>
      </c>
      <c r="F10184" s="33">
        <f>VLOOKUP($J10177,ASBVs!$A$2:$AP$1041,24,FALSE)</f>
        <v>49</v>
      </c>
      <c r="G10184" s="33">
        <f>VLOOKUP($J10177,ASBVs!$A$2:$AP$1041,26,FALSE)</f>
        <v>49</v>
      </c>
      <c r="H10184" s="33">
        <f>VLOOKUP($J10177,ASBVs!$A$2:$AP$1041,28,FALSE)</f>
        <v>53</v>
      </c>
      <c r="I10184" s="99">
        <f>VLOOKUP($J10177,ASBVs!$A$2:$AQ$1041,43,FALSE)</f>
        <v>4.6099999999999994</v>
      </c>
      <c r="J10184" s="79"/>
    </row>
    <row r="10185" spans="2:10" ht="12.6" customHeight="1" x14ac:dyDescent="0.3">
      <c r="B10185" s="87" t="s">
        <v>2695</v>
      </c>
      <c r="C10185" s="88"/>
      <c r="D10185" s="89" t="s">
        <v>2699</v>
      </c>
      <c r="E10185" s="90"/>
      <c r="F10185" s="91" t="str">
        <f>VLOOKUP($J10177,ASBVs!$A$2:$F$1041,6,FALSE)</f>
        <v xml:space="preserve">Young Gun </v>
      </c>
      <c r="G10185" s="34" t="s">
        <v>2669</v>
      </c>
      <c r="H10185" s="35" t="str">
        <f>VLOOKUP($J10177,ASBVs!$A$2:$AU$1041,46,FALSE)</f>
        <v>2</v>
      </c>
      <c r="I10185" s="34" t="s">
        <v>2670</v>
      </c>
      <c r="J10185" s="35" t="str">
        <f>VLOOKUP($J10177,ASBVs!$A$2:$AU$1041,47,FALSE)</f>
        <v>2</v>
      </c>
    </row>
    <row r="10186" spans="2:10" ht="12.6" customHeight="1" x14ac:dyDescent="0.3">
      <c r="B10186" s="93">
        <f>VLOOKUP($J10177,ASBVs!$A$2:$AS$1041,45,FALSE)</f>
        <v>124.39</v>
      </c>
      <c r="C10186" s="94"/>
      <c r="D10186" s="93">
        <f>VLOOKUP($J10177,ASBVs!$A$2:$AS$1041,44,FALSE)</f>
        <v>162.09</v>
      </c>
      <c r="E10186" s="94"/>
      <c r="F10186" s="92"/>
      <c r="G10186" s="34" t="s">
        <v>2671</v>
      </c>
      <c r="H10186" s="35" t="str">
        <f>VLOOKUP($J10177,ASBVs!$A$2:$AW$1041,48,FALSE)</f>
        <v>1</v>
      </c>
      <c r="I10186" s="34" t="s">
        <v>2672</v>
      </c>
      <c r="J10186" s="35">
        <f>VLOOKUP($J10177,ASBVs!$A$2:$AW$1041,49,FALSE)</f>
        <v>3</v>
      </c>
    </row>
    <row r="10187" spans="2:10" ht="12.6" customHeight="1" x14ac:dyDescent="0.3">
      <c r="B10187" s="36" t="s">
        <v>2696</v>
      </c>
      <c r="C10187" s="95" t="str">
        <f>VLOOKUP($J10177,ASBVs!$A$2:$E$1041,5,FALSE)</f>
        <v>Pen of 4 - Marbling</v>
      </c>
      <c r="D10187" s="96"/>
      <c r="E10187" s="97" t="s">
        <v>2697</v>
      </c>
      <c r="F10187" s="98"/>
      <c r="G10187" s="74"/>
      <c r="H10187" s="75"/>
      <c r="I10187" s="37" t="s">
        <v>2698</v>
      </c>
      <c r="J10187" s="38"/>
    </row>
    <row r="10189" spans="2:10" ht="12.6" customHeight="1" x14ac:dyDescent="0.3">
      <c r="B10189" s="76" t="s">
        <v>2692</v>
      </c>
      <c r="C10189" s="77"/>
      <c r="D10189" s="20" t="str">
        <f>VLOOKUP($J10189,ASBVs!$A$2:$B$1041,2,FALSE)</f>
        <v>223193</v>
      </c>
      <c r="E10189" s="21"/>
      <c r="F10189" s="22" t="str">
        <f>VLOOKUP($J10189,ASBVs!$A$2:$J$1041,10,FALSE)</f>
        <v>Twin</v>
      </c>
      <c r="G10189" s="78" t="str">
        <f>VLOOKUP($J10189,ASBVs!$A$2:$AX$1041,50,FALSE)</f>
        <v>«««««</v>
      </c>
      <c r="H10189" s="79"/>
      <c r="I10189" s="23" t="s">
        <v>2693</v>
      </c>
      <c r="J10189" s="24" t="s">
        <v>2424</v>
      </c>
    </row>
    <row r="10190" spans="2:10" ht="12.6" customHeight="1" x14ac:dyDescent="0.3">
      <c r="B10190" s="25" t="s">
        <v>2694</v>
      </c>
      <c r="C10190" s="80" t="str">
        <f>VLOOKUP($J10189,ASBVs!$A$2:$H$1041,8,FALSE)</f>
        <v>205728</v>
      </c>
      <c r="D10190" s="80"/>
      <c r="E10190" s="81"/>
      <c r="F10190" s="26" t="s">
        <v>2639</v>
      </c>
      <c r="G10190" s="82">
        <f>VLOOKUP($J10189,ASBVs!$A$2:$I$1041,9,FALSE)</f>
        <v>44686</v>
      </c>
      <c r="H10190" s="83"/>
      <c r="I10190" s="83"/>
      <c r="J10190" s="84"/>
    </row>
    <row r="10191" spans="2:10" ht="12.6" customHeight="1" x14ac:dyDescent="0.3">
      <c r="B10191" s="27" t="s">
        <v>0</v>
      </c>
      <c r="C10191" s="28" t="s">
        <v>1</v>
      </c>
      <c r="D10191" s="28" t="s">
        <v>2</v>
      </c>
      <c r="E10191" s="28" t="s">
        <v>3</v>
      </c>
      <c r="F10191" s="27" t="s">
        <v>4</v>
      </c>
      <c r="G10191" s="28" t="s">
        <v>1093</v>
      </c>
      <c r="H10191" s="28" t="s">
        <v>1092</v>
      </c>
      <c r="I10191" s="28" t="s">
        <v>5</v>
      </c>
      <c r="J10191" s="28" t="s">
        <v>2652</v>
      </c>
    </row>
    <row r="10192" spans="2:10" ht="12.6" customHeight="1" x14ac:dyDescent="0.3">
      <c r="B10192" s="29">
        <f>VLOOKUP($J10189,ASBVs!$A$2:$AP$1041,11,FALSE)</f>
        <v>0.35</v>
      </c>
      <c r="C10192" s="29">
        <f>VLOOKUP($J10189,ASBVs!$A$2:$AP$1041,13,FALSE)</f>
        <v>6.77</v>
      </c>
      <c r="D10192" s="29">
        <f>VLOOKUP($J10189,ASBVs!$A$2:$AP$1041,15,FALSE)</f>
        <v>13.36</v>
      </c>
      <c r="E10192" s="29">
        <f>VLOOKUP($J10189,ASBVs!$A$2:$AP$1041,17,FALSE)</f>
        <v>0.8</v>
      </c>
      <c r="F10192" s="29">
        <f>VLOOKUP($J10189,ASBVs!$A$2:$AP$1041,19,FALSE)</f>
        <v>1.9</v>
      </c>
      <c r="G10192" s="39">
        <f>VLOOKUP($J10189,ASBVs!$A$2:$AP$1041,41,FALSE)</f>
        <v>0.46</v>
      </c>
      <c r="H10192" s="39">
        <f>VLOOKUP($J10189,ASBVs!$A$2:$AP$1041,39,FALSE)</f>
        <v>0.22</v>
      </c>
      <c r="I10192" s="29">
        <f>VLOOKUP($J10189,ASBVs!$A$2:$AP$1041,21,FALSE)</f>
        <v>-0.28999999999999998</v>
      </c>
      <c r="J10192" s="39">
        <f>VLOOKUP($J10189,ASBVs!$A$2:$AP$1041,31,FALSE)</f>
        <v>0.26</v>
      </c>
    </row>
    <row r="10193" spans="2:10" ht="12.6" customHeight="1" x14ac:dyDescent="0.3">
      <c r="B10193" s="29">
        <f>VLOOKUP($J10189,ASBVs!$A$2:$AP$1041,12,FALSE)</f>
        <v>65</v>
      </c>
      <c r="C10193" s="29">
        <f>VLOOKUP($J10189,ASBVs!$A$2:$AP$1041,14,FALSE)</f>
        <v>71</v>
      </c>
      <c r="D10193" s="29">
        <f>VLOOKUP($J10189,ASBVs!$A$2:$AP$1041,16,FALSE)</f>
        <v>60</v>
      </c>
      <c r="E10193" s="29">
        <f>VLOOKUP($J10189,ASBVs!$A$2:$AP$1041,18,FALSE)</f>
        <v>69</v>
      </c>
      <c r="F10193" s="29">
        <f>VLOOKUP($J10189,ASBVs!$A$2:$AP$1041,20,FALSE)</f>
        <v>67</v>
      </c>
      <c r="G10193" s="29">
        <f>VLOOKUP($J10189,ASBVs!$A$2:$AP$1041,42,FALSE)</f>
        <v>46</v>
      </c>
      <c r="H10193" s="29">
        <f>VLOOKUP($J10189,ASBVs!$A$2:$AP$1041,40,FALSE)</f>
        <v>41</v>
      </c>
      <c r="I10193" s="29">
        <f>VLOOKUP($J10189,ASBVs!$A$2:$AP$1041,22,FALSE)</f>
        <v>52</v>
      </c>
      <c r="J10193" s="29">
        <f>VLOOKUP($J10189,ASBVs!$A$2:$AP$1041,32,FALSE)</f>
        <v>45</v>
      </c>
    </row>
    <row r="10194" spans="2:10" ht="12.6" customHeight="1" x14ac:dyDescent="0.3">
      <c r="B10194" s="31" t="s">
        <v>1089</v>
      </c>
      <c r="C10194" s="27" t="s">
        <v>1090</v>
      </c>
      <c r="D10194" s="27" t="s">
        <v>1091</v>
      </c>
      <c r="E10194" s="27" t="s">
        <v>8</v>
      </c>
      <c r="F10194" s="27" t="s">
        <v>6</v>
      </c>
      <c r="G10194" s="27" t="s">
        <v>7</v>
      </c>
      <c r="H10194" s="27" t="s">
        <v>2638</v>
      </c>
      <c r="I10194" s="85" t="s">
        <v>2700</v>
      </c>
      <c r="J10194" s="86"/>
    </row>
    <row r="10195" spans="2:10" ht="12.6" customHeight="1" x14ac:dyDescent="0.3">
      <c r="B10195" s="30">
        <f>VLOOKUP($J10189,ASBVs!$A$2:$AP$1041,33,FALSE)</f>
        <v>0.04</v>
      </c>
      <c r="C10195" s="30">
        <f>VLOOKUP($J10189,ASBVs!$A$2:$AP$1041,35,FALSE)</f>
        <v>0.23</v>
      </c>
      <c r="D10195" s="30">
        <f>VLOOKUP($J10189,ASBVs!$A$2:$AP$1041,37,FALSE)</f>
        <v>1E-3</v>
      </c>
      <c r="E10195" s="32">
        <f>VLOOKUP($J10189,ASBVs!$A$2:$AP$1041,29,FALSE)</f>
        <v>3.06</v>
      </c>
      <c r="F10195" s="32">
        <f>VLOOKUP($J10189,ASBVs!$A$2:$AP$1041,23,FALSE)</f>
        <v>-0.03</v>
      </c>
      <c r="G10195" s="32">
        <f>VLOOKUP($J10189,ASBVs!$A$2:$AP$1041,25,FALSE)</f>
        <v>0.5</v>
      </c>
      <c r="H10195" s="32">
        <f>VLOOKUP($J10189,ASBVs!$A$2:$AP$1041,27,FALSE)</f>
        <v>2.19</v>
      </c>
      <c r="I10195" s="86"/>
      <c r="J10195" s="86"/>
    </row>
    <row r="10196" spans="2:10" ht="12.6" customHeight="1" x14ac:dyDescent="0.3">
      <c r="B10196" s="33">
        <f>VLOOKUP($J10189,ASBVs!$A$2:$AP$1041,34,FALSE)</f>
        <v>35</v>
      </c>
      <c r="C10196" s="33">
        <f>VLOOKUP($J10189,ASBVs!$A$2:$AP$1041,36,FALSE)</f>
        <v>44</v>
      </c>
      <c r="D10196" s="33">
        <f>VLOOKUP($J10189,ASBVs!$A$2:$AP$1041,38,FALSE)</f>
        <v>30</v>
      </c>
      <c r="E10196" s="33">
        <f>VLOOKUP($J10189,ASBVs!$A$2:$AP$1041,30,FALSE)</f>
        <v>60</v>
      </c>
      <c r="F10196" s="33">
        <f>VLOOKUP($J10189,ASBVs!$A$2:$AP$1041,24,FALSE)</f>
        <v>41</v>
      </c>
      <c r="G10196" s="33">
        <f>VLOOKUP($J10189,ASBVs!$A$2:$AP$1041,26,FALSE)</f>
        <v>41</v>
      </c>
      <c r="H10196" s="33">
        <f>VLOOKUP($J10189,ASBVs!$A$2:$AP$1041,28,FALSE)</f>
        <v>51</v>
      </c>
      <c r="I10196" s="99">
        <f>VLOOKUP($J10189,ASBVs!$A$2:$AQ$1041,43,FALSE)</f>
        <v>6.4799999999999995</v>
      </c>
      <c r="J10196" s="79"/>
    </row>
    <row r="10197" spans="2:10" ht="12.6" customHeight="1" x14ac:dyDescent="0.3">
      <c r="B10197" s="87" t="s">
        <v>2695</v>
      </c>
      <c r="C10197" s="88"/>
      <c r="D10197" s="89" t="s">
        <v>2699</v>
      </c>
      <c r="E10197" s="90"/>
      <c r="F10197" s="91" t="str">
        <f>VLOOKUP($J10189,ASBVs!$A$2:$F$1041,6,FALSE)</f>
        <v xml:space="preserve">Young Gun </v>
      </c>
      <c r="G10197" s="34" t="s">
        <v>2669</v>
      </c>
      <c r="H10197" s="35" t="str">
        <f>VLOOKUP($J10189,ASBVs!$A$2:$AU$1041,46,FALSE)</f>
        <v>3</v>
      </c>
      <c r="I10197" s="34" t="s">
        <v>2670</v>
      </c>
      <c r="J10197" s="35" t="str">
        <f>VLOOKUP($J10189,ASBVs!$A$2:$AU$1041,47,FALSE)</f>
        <v>2</v>
      </c>
    </row>
    <row r="10198" spans="2:10" ht="12.6" customHeight="1" x14ac:dyDescent="0.3">
      <c r="B10198" s="93">
        <f>VLOOKUP($J10189,ASBVs!$A$2:$AS$1041,45,FALSE)</f>
        <v>119.89</v>
      </c>
      <c r="C10198" s="94"/>
      <c r="D10198" s="93">
        <f>VLOOKUP($J10189,ASBVs!$A$2:$AS$1041,44,FALSE)</f>
        <v>157.13999999999999</v>
      </c>
      <c r="E10198" s="94"/>
      <c r="F10198" s="92"/>
      <c r="G10198" s="34" t="s">
        <v>2671</v>
      </c>
      <c r="H10198" s="35" t="str">
        <f>VLOOKUP($J10189,ASBVs!$A$2:$AW$1041,48,FALSE)</f>
        <v>3</v>
      </c>
      <c r="I10198" s="34" t="s">
        <v>2672</v>
      </c>
      <c r="J10198" s="35">
        <f>VLOOKUP($J10189,ASBVs!$A$2:$AW$1041,49,FALSE)</f>
        <v>3</v>
      </c>
    </row>
    <row r="10199" spans="2:10" ht="12.6" customHeight="1" x14ac:dyDescent="0.3">
      <c r="B10199" s="36" t="s">
        <v>2696</v>
      </c>
      <c r="C10199" s="95" t="str">
        <f>VLOOKUP($J10189,ASBVs!$A$2:$E$1041,5,FALSE)</f>
        <v>Pen of 4 - Marbling</v>
      </c>
      <c r="D10199" s="96"/>
      <c r="E10199" s="97" t="s">
        <v>2697</v>
      </c>
      <c r="F10199" s="98"/>
      <c r="G10199" s="74"/>
      <c r="H10199" s="75"/>
      <c r="I10199" s="37" t="s">
        <v>2698</v>
      </c>
      <c r="J10199" s="38"/>
    </row>
    <row r="10201" spans="2:10" ht="12.6" customHeight="1" x14ac:dyDescent="0.3">
      <c r="B10201" s="76" t="s">
        <v>2692</v>
      </c>
      <c r="C10201" s="77"/>
      <c r="D10201" s="20" t="str">
        <f>VLOOKUP($J10201,ASBVs!$A$2:$B$1041,2,FALSE)</f>
        <v>224508</v>
      </c>
      <c r="E10201" s="21"/>
      <c r="F10201" s="22" t="str">
        <f>VLOOKUP($J10201,ASBVs!$A$2:$J$1041,10,FALSE)</f>
        <v>Twin</v>
      </c>
      <c r="G10201" s="78" t="str">
        <f>VLOOKUP($J10201,ASBVs!$A$2:$AX$1041,50,FALSE)</f>
        <v>«««««</v>
      </c>
      <c r="H10201" s="79"/>
      <c r="I10201" s="23" t="s">
        <v>2693</v>
      </c>
      <c r="J10201" s="24" t="s">
        <v>2425</v>
      </c>
    </row>
    <row r="10202" spans="2:10" ht="12.6" customHeight="1" x14ac:dyDescent="0.3">
      <c r="B10202" s="25" t="s">
        <v>2694</v>
      </c>
      <c r="C10202" s="80" t="str">
        <f>VLOOKUP($J10201,ASBVs!$A$2:$H$1041,8,FALSE)</f>
        <v>193431</v>
      </c>
      <c r="D10202" s="80"/>
      <c r="E10202" s="81"/>
      <c r="F10202" s="26" t="s">
        <v>2639</v>
      </c>
      <c r="G10202" s="82">
        <f>VLOOKUP($J10201,ASBVs!$A$2:$I$1041,9,FALSE)</f>
        <v>44709</v>
      </c>
      <c r="H10202" s="83"/>
      <c r="I10202" s="83"/>
      <c r="J10202" s="84"/>
    </row>
    <row r="10203" spans="2:10" ht="12.6" customHeight="1" x14ac:dyDescent="0.3">
      <c r="B10203" s="27" t="s">
        <v>0</v>
      </c>
      <c r="C10203" s="28" t="s">
        <v>1</v>
      </c>
      <c r="D10203" s="28" t="s">
        <v>2</v>
      </c>
      <c r="E10203" s="28" t="s">
        <v>3</v>
      </c>
      <c r="F10203" s="27" t="s">
        <v>4</v>
      </c>
      <c r="G10203" s="28" t="s">
        <v>1093</v>
      </c>
      <c r="H10203" s="28" t="s">
        <v>1092</v>
      </c>
      <c r="I10203" s="28" t="s">
        <v>5</v>
      </c>
      <c r="J10203" s="28" t="s">
        <v>2652</v>
      </c>
    </row>
    <row r="10204" spans="2:10" ht="12.6" customHeight="1" x14ac:dyDescent="0.3">
      <c r="B10204" s="29">
        <f>VLOOKUP($J10201,ASBVs!$A$2:$AP$1041,11,FALSE)</f>
        <v>0.56999999999999995</v>
      </c>
      <c r="C10204" s="29">
        <f>VLOOKUP($J10201,ASBVs!$A$2:$AP$1041,13,FALSE)</f>
        <v>8.8000000000000007</v>
      </c>
      <c r="D10204" s="29">
        <f>VLOOKUP($J10201,ASBVs!$A$2:$AP$1041,15,FALSE)</f>
        <v>15.18</v>
      </c>
      <c r="E10204" s="29">
        <f>VLOOKUP($J10201,ASBVs!$A$2:$AP$1041,17,FALSE)</f>
        <v>-0.05</v>
      </c>
      <c r="F10204" s="29">
        <f>VLOOKUP($J10201,ASBVs!$A$2:$AP$1041,19,FALSE)</f>
        <v>1.75</v>
      </c>
      <c r="G10204" s="39">
        <f>VLOOKUP($J10201,ASBVs!$A$2:$AP$1041,41,FALSE)</f>
        <v>0.32</v>
      </c>
      <c r="H10204" s="39">
        <f>VLOOKUP($J10201,ASBVs!$A$2:$AP$1041,39,FALSE)</f>
        <v>0.23</v>
      </c>
      <c r="I10204" s="29">
        <f>VLOOKUP($J10201,ASBVs!$A$2:$AP$1041,21,FALSE)</f>
        <v>-0.26</v>
      </c>
      <c r="J10204" s="39">
        <f>VLOOKUP($J10201,ASBVs!$A$2:$AP$1041,31,FALSE)</f>
        <v>0.25</v>
      </c>
    </row>
    <row r="10205" spans="2:10" ht="12.6" customHeight="1" x14ac:dyDescent="0.3">
      <c r="B10205" s="29">
        <f>VLOOKUP($J10201,ASBVs!$A$2:$AP$1041,12,FALSE)</f>
        <v>66</v>
      </c>
      <c r="C10205" s="29">
        <f>VLOOKUP($J10201,ASBVs!$A$2:$AP$1041,14,FALSE)</f>
        <v>70</v>
      </c>
      <c r="D10205" s="29">
        <f>VLOOKUP($J10201,ASBVs!$A$2:$AP$1041,16,FALSE)</f>
        <v>62</v>
      </c>
      <c r="E10205" s="29">
        <f>VLOOKUP($J10201,ASBVs!$A$2:$AP$1041,18,FALSE)</f>
        <v>66</v>
      </c>
      <c r="F10205" s="29">
        <f>VLOOKUP($J10201,ASBVs!$A$2:$AP$1041,20,FALSE)</f>
        <v>66</v>
      </c>
      <c r="G10205" s="29">
        <f>VLOOKUP($J10201,ASBVs!$A$2:$AP$1041,42,FALSE)</f>
        <v>58</v>
      </c>
      <c r="H10205" s="29">
        <f>VLOOKUP($J10201,ASBVs!$A$2:$AP$1041,40,FALSE)</f>
        <v>50</v>
      </c>
      <c r="I10205" s="29">
        <f>VLOOKUP($J10201,ASBVs!$A$2:$AP$1041,22,FALSE)</f>
        <v>61</v>
      </c>
      <c r="J10205" s="29">
        <f>VLOOKUP($J10201,ASBVs!$A$2:$AP$1041,32,FALSE)</f>
        <v>56</v>
      </c>
    </row>
    <row r="10206" spans="2:10" ht="12.6" customHeight="1" x14ac:dyDescent="0.3">
      <c r="B10206" s="31" t="s">
        <v>1089</v>
      </c>
      <c r="C10206" s="27" t="s">
        <v>1090</v>
      </c>
      <c r="D10206" s="27" t="s">
        <v>1091</v>
      </c>
      <c r="E10206" s="27" t="s">
        <v>8</v>
      </c>
      <c r="F10206" s="27" t="s">
        <v>6</v>
      </c>
      <c r="G10206" s="27" t="s">
        <v>7</v>
      </c>
      <c r="H10206" s="27" t="s">
        <v>2638</v>
      </c>
      <c r="I10206" s="85" t="s">
        <v>2700</v>
      </c>
      <c r="J10206" s="86"/>
    </row>
    <row r="10207" spans="2:10" ht="12.6" customHeight="1" x14ac:dyDescent="0.3">
      <c r="B10207" s="30">
        <f>VLOOKUP($J10201,ASBVs!$A$2:$AP$1041,33,FALSE)</f>
        <v>7.0000000000000007E-2</v>
      </c>
      <c r="C10207" s="30">
        <f>VLOOKUP($J10201,ASBVs!$A$2:$AP$1041,35,FALSE)</f>
        <v>0.11</v>
      </c>
      <c r="D10207" s="30">
        <f>VLOOKUP($J10201,ASBVs!$A$2:$AP$1041,37,FALSE)</f>
        <v>0.03</v>
      </c>
      <c r="E10207" s="32">
        <f>VLOOKUP($J10201,ASBVs!$A$2:$AP$1041,29,FALSE)</f>
        <v>4.62</v>
      </c>
      <c r="F10207" s="32">
        <f>VLOOKUP($J10201,ASBVs!$A$2:$AP$1041,23,FALSE)</f>
        <v>-0.09</v>
      </c>
      <c r="G10207" s="32">
        <f>VLOOKUP($J10201,ASBVs!$A$2:$AP$1041,25,FALSE)</f>
        <v>3.86</v>
      </c>
      <c r="H10207" s="32">
        <f>VLOOKUP($J10201,ASBVs!$A$2:$AP$1041,27,FALSE)</f>
        <v>1.97</v>
      </c>
      <c r="I10207" s="86"/>
      <c r="J10207" s="86"/>
    </row>
    <row r="10208" spans="2:10" ht="12.6" customHeight="1" x14ac:dyDescent="0.3">
      <c r="B10208" s="33">
        <f>VLOOKUP($J10201,ASBVs!$A$2:$AP$1041,34,FALSE)</f>
        <v>44</v>
      </c>
      <c r="C10208" s="33">
        <f>VLOOKUP($J10201,ASBVs!$A$2:$AP$1041,36,FALSE)</f>
        <v>53</v>
      </c>
      <c r="D10208" s="33">
        <f>VLOOKUP($J10201,ASBVs!$A$2:$AP$1041,38,FALSE)</f>
        <v>38</v>
      </c>
      <c r="E10208" s="33">
        <f>VLOOKUP($J10201,ASBVs!$A$2:$AP$1041,30,FALSE)</f>
        <v>61</v>
      </c>
      <c r="F10208" s="33">
        <f>VLOOKUP($J10201,ASBVs!$A$2:$AP$1041,24,FALSE)</f>
        <v>51</v>
      </c>
      <c r="G10208" s="33">
        <f>VLOOKUP($J10201,ASBVs!$A$2:$AP$1041,26,FALSE)</f>
        <v>51</v>
      </c>
      <c r="H10208" s="33">
        <f>VLOOKUP($J10201,ASBVs!$A$2:$AP$1041,28,FALSE)</f>
        <v>54</v>
      </c>
      <c r="I10208" s="99">
        <f>VLOOKUP($J10201,ASBVs!$A$2:$AQ$1041,43,FALSE)</f>
        <v>8.5400000000000009</v>
      </c>
      <c r="J10208" s="79"/>
    </row>
    <row r="10209" spans="2:10" ht="12.6" customHeight="1" x14ac:dyDescent="0.3">
      <c r="B10209" s="87" t="s">
        <v>2695</v>
      </c>
      <c r="C10209" s="88"/>
      <c r="D10209" s="89" t="s">
        <v>2699</v>
      </c>
      <c r="E10209" s="90"/>
      <c r="F10209" s="91" t="str">
        <f>VLOOKUP($J10201,ASBVs!$A$2:$F$1041,6,FALSE)</f>
        <v xml:space="preserve">Young Gun </v>
      </c>
      <c r="G10209" s="34" t="s">
        <v>2669</v>
      </c>
      <c r="H10209" s="35" t="str">
        <f>VLOOKUP($J10201,ASBVs!$A$2:$AU$1041,46,FALSE)</f>
        <v>2</v>
      </c>
      <c r="I10209" s="34" t="s">
        <v>2670</v>
      </c>
      <c r="J10209" s="35" t="str">
        <f>VLOOKUP($J10201,ASBVs!$A$2:$AU$1041,47,FALSE)</f>
        <v>1</v>
      </c>
    </row>
    <row r="10210" spans="2:10" ht="12.6" customHeight="1" x14ac:dyDescent="0.3">
      <c r="B10210" s="93">
        <f>VLOOKUP($J10201,ASBVs!$A$2:$AS$1041,45,FALSE)</f>
        <v>123.12</v>
      </c>
      <c r="C10210" s="94"/>
      <c r="D10210" s="93">
        <f>VLOOKUP($J10201,ASBVs!$A$2:$AS$1041,44,FALSE)</f>
        <v>153.74</v>
      </c>
      <c r="E10210" s="94"/>
      <c r="F10210" s="92"/>
      <c r="G10210" s="34" t="s">
        <v>2671</v>
      </c>
      <c r="H10210" s="35" t="str">
        <f>VLOOKUP($J10201,ASBVs!$A$2:$AW$1041,48,FALSE)</f>
        <v>3</v>
      </c>
      <c r="I10210" s="34" t="s">
        <v>2672</v>
      </c>
      <c r="J10210" s="35">
        <f>VLOOKUP($J10201,ASBVs!$A$2:$AW$1041,49,FALSE)</f>
        <v>4</v>
      </c>
    </row>
    <row r="10211" spans="2:10" ht="12.6" customHeight="1" x14ac:dyDescent="0.3">
      <c r="B10211" s="36" t="s">
        <v>2696</v>
      </c>
      <c r="C10211" s="95" t="str">
        <f>VLOOKUP($J10201,ASBVs!$A$2:$E$1041,5,FALSE)</f>
        <v>Pen of 4 - Marbling</v>
      </c>
      <c r="D10211" s="96"/>
      <c r="E10211" s="97" t="s">
        <v>2697</v>
      </c>
      <c r="F10211" s="98"/>
      <c r="G10211" s="74"/>
      <c r="H10211" s="75"/>
      <c r="I10211" s="37" t="s">
        <v>2698</v>
      </c>
      <c r="J10211" s="38"/>
    </row>
    <row r="10213" spans="2:10" ht="12.6" customHeight="1" x14ac:dyDescent="0.3">
      <c r="B10213" s="76" t="s">
        <v>2692</v>
      </c>
      <c r="C10213" s="77"/>
      <c r="D10213" s="20" t="str">
        <f>VLOOKUP($J10213,ASBVs!$A$2:$B$1041,2,FALSE)</f>
        <v>226002</v>
      </c>
      <c r="E10213" s="21"/>
      <c r="F10213" s="22" t="str">
        <f>VLOOKUP($J10213,ASBVs!$A$2:$J$1041,10,FALSE)</f>
        <v>Twin</v>
      </c>
      <c r="G10213" s="78" t="str">
        <f>VLOOKUP($J10213,ASBVs!$A$2:$AX$1041,50,FALSE)</f>
        <v>«««««</v>
      </c>
      <c r="H10213" s="79"/>
      <c r="I10213" s="23" t="s">
        <v>2693</v>
      </c>
      <c r="J10213" s="24" t="s">
        <v>2426</v>
      </c>
    </row>
    <row r="10214" spans="2:10" ht="12.6" customHeight="1" x14ac:dyDescent="0.3">
      <c r="B10214" s="25" t="s">
        <v>2694</v>
      </c>
      <c r="C10214" s="80" t="str">
        <f>VLOOKUP($J10213,ASBVs!$A$2:$H$1041,8,FALSE)</f>
        <v>207279</v>
      </c>
      <c r="D10214" s="80"/>
      <c r="E10214" s="81"/>
      <c r="F10214" s="26" t="s">
        <v>2639</v>
      </c>
      <c r="G10214" s="82">
        <f>VLOOKUP($J10213,ASBVs!$A$2:$I$1041,9,FALSE)</f>
        <v>44736</v>
      </c>
      <c r="H10214" s="83"/>
      <c r="I10214" s="83"/>
      <c r="J10214" s="84"/>
    </row>
    <row r="10215" spans="2:10" ht="12.6" customHeight="1" x14ac:dyDescent="0.3">
      <c r="B10215" s="27" t="s">
        <v>0</v>
      </c>
      <c r="C10215" s="28" t="s">
        <v>1</v>
      </c>
      <c r="D10215" s="28" t="s">
        <v>2</v>
      </c>
      <c r="E10215" s="28" t="s">
        <v>3</v>
      </c>
      <c r="F10215" s="27" t="s">
        <v>4</v>
      </c>
      <c r="G10215" s="28" t="s">
        <v>1093</v>
      </c>
      <c r="H10215" s="28" t="s">
        <v>1092</v>
      </c>
      <c r="I10215" s="28" t="s">
        <v>5</v>
      </c>
      <c r="J10215" s="28" t="s">
        <v>2652</v>
      </c>
    </row>
    <row r="10216" spans="2:10" ht="12.6" customHeight="1" x14ac:dyDescent="0.3">
      <c r="B10216" s="29">
        <f>VLOOKUP($J10213,ASBVs!$A$2:$AP$1041,11,FALSE)</f>
        <v>0.24</v>
      </c>
      <c r="C10216" s="29">
        <f>VLOOKUP($J10213,ASBVs!$A$2:$AP$1041,13,FALSE)</f>
        <v>6.35</v>
      </c>
      <c r="D10216" s="29">
        <f>VLOOKUP($J10213,ASBVs!$A$2:$AP$1041,15,FALSE)</f>
        <v>11.13</v>
      </c>
      <c r="E10216" s="29">
        <f>VLOOKUP($J10213,ASBVs!$A$2:$AP$1041,17,FALSE)</f>
        <v>0.89</v>
      </c>
      <c r="F10216" s="29">
        <f>VLOOKUP($J10213,ASBVs!$A$2:$AP$1041,19,FALSE)</f>
        <v>1.58</v>
      </c>
      <c r="G10216" s="39">
        <f>VLOOKUP($J10213,ASBVs!$A$2:$AP$1041,41,FALSE)</f>
        <v>0.59</v>
      </c>
      <c r="H10216" s="39">
        <f>VLOOKUP($J10213,ASBVs!$A$2:$AP$1041,39,FALSE)</f>
        <v>0.27</v>
      </c>
      <c r="I10216" s="29">
        <f>VLOOKUP($J10213,ASBVs!$A$2:$AP$1041,21,FALSE)</f>
        <v>-0.68</v>
      </c>
      <c r="J10216" s="39">
        <f>VLOOKUP($J10213,ASBVs!$A$2:$AP$1041,31,FALSE)</f>
        <v>0.37</v>
      </c>
    </row>
    <row r="10217" spans="2:10" ht="12.6" customHeight="1" x14ac:dyDescent="0.3">
      <c r="B10217" s="29">
        <f>VLOOKUP($J10213,ASBVs!$A$2:$AP$1041,12,FALSE)</f>
        <v>68</v>
      </c>
      <c r="C10217" s="29">
        <f>VLOOKUP($J10213,ASBVs!$A$2:$AP$1041,14,FALSE)</f>
        <v>71</v>
      </c>
      <c r="D10217" s="29">
        <f>VLOOKUP($J10213,ASBVs!$A$2:$AP$1041,16,FALSE)</f>
        <v>62</v>
      </c>
      <c r="E10217" s="29">
        <f>VLOOKUP($J10213,ASBVs!$A$2:$AP$1041,18,FALSE)</f>
        <v>67</v>
      </c>
      <c r="F10217" s="29">
        <f>VLOOKUP($J10213,ASBVs!$A$2:$AP$1041,20,FALSE)</f>
        <v>66</v>
      </c>
      <c r="G10217" s="29">
        <f>VLOOKUP($J10213,ASBVs!$A$2:$AP$1041,42,FALSE)</f>
        <v>59</v>
      </c>
      <c r="H10217" s="29">
        <f>VLOOKUP($J10213,ASBVs!$A$2:$AP$1041,40,FALSE)</f>
        <v>49</v>
      </c>
      <c r="I10217" s="29">
        <f>VLOOKUP($J10213,ASBVs!$A$2:$AP$1041,22,FALSE)</f>
        <v>59</v>
      </c>
      <c r="J10217" s="29">
        <f>VLOOKUP($J10213,ASBVs!$A$2:$AP$1041,32,FALSE)</f>
        <v>57</v>
      </c>
    </row>
    <row r="10218" spans="2:10" ht="12.6" customHeight="1" x14ac:dyDescent="0.3">
      <c r="B10218" s="31" t="s">
        <v>1089</v>
      </c>
      <c r="C10218" s="27" t="s">
        <v>1090</v>
      </c>
      <c r="D10218" s="27" t="s">
        <v>1091</v>
      </c>
      <c r="E10218" s="27" t="s">
        <v>8</v>
      </c>
      <c r="F10218" s="27" t="s">
        <v>6</v>
      </c>
      <c r="G10218" s="27" t="s">
        <v>7</v>
      </c>
      <c r="H10218" s="27" t="s">
        <v>2638</v>
      </c>
      <c r="I10218" s="85" t="s">
        <v>2700</v>
      </c>
      <c r="J10218" s="86"/>
    </row>
    <row r="10219" spans="2:10" ht="12.6" customHeight="1" x14ac:dyDescent="0.3">
      <c r="B10219" s="30">
        <f>VLOOKUP($J10213,ASBVs!$A$2:$AP$1041,33,FALSE)</f>
        <v>0.03</v>
      </c>
      <c r="C10219" s="30">
        <f>VLOOKUP($J10213,ASBVs!$A$2:$AP$1041,35,FALSE)</f>
        <v>0.27</v>
      </c>
      <c r="D10219" s="30">
        <f>VLOOKUP($J10213,ASBVs!$A$2:$AP$1041,37,FALSE)</f>
        <v>0.02</v>
      </c>
      <c r="E10219" s="32">
        <f>VLOOKUP($J10213,ASBVs!$A$2:$AP$1041,29,FALSE)</f>
        <v>2.81</v>
      </c>
      <c r="F10219" s="32">
        <f>VLOOKUP($J10213,ASBVs!$A$2:$AP$1041,23,FALSE)</f>
        <v>-0.04</v>
      </c>
      <c r="G10219" s="32">
        <f>VLOOKUP($J10213,ASBVs!$A$2:$AP$1041,25,FALSE)</f>
        <v>1.52</v>
      </c>
      <c r="H10219" s="32">
        <f>VLOOKUP($J10213,ASBVs!$A$2:$AP$1041,27,FALSE)</f>
        <v>1.64</v>
      </c>
      <c r="I10219" s="86"/>
      <c r="J10219" s="86"/>
    </row>
    <row r="10220" spans="2:10" ht="12.6" customHeight="1" x14ac:dyDescent="0.3">
      <c r="B10220" s="33">
        <f>VLOOKUP($J10213,ASBVs!$A$2:$AP$1041,34,FALSE)</f>
        <v>43</v>
      </c>
      <c r="C10220" s="33">
        <f>VLOOKUP($J10213,ASBVs!$A$2:$AP$1041,36,FALSE)</f>
        <v>53</v>
      </c>
      <c r="D10220" s="33">
        <f>VLOOKUP($J10213,ASBVs!$A$2:$AP$1041,38,FALSE)</f>
        <v>36</v>
      </c>
      <c r="E10220" s="33">
        <f>VLOOKUP($J10213,ASBVs!$A$2:$AP$1041,30,FALSE)</f>
        <v>60</v>
      </c>
      <c r="F10220" s="33">
        <f>VLOOKUP($J10213,ASBVs!$A$2:$AP$1041,24,FALSE)</f>
        <v>49</v>
      </c>
      <c r="G10220" s="33">
        <f>VLOOKUP($J10213,ASBVs!$A$2:$AP$1041,26,FALSE)</f>
        <v>49</v>
      </c>
      <c r="H10220" s="33">
        <f>VLOOKUP($J10213,ASBVs!$A$2:$AP$1041,28,FALSE)</f>
        <v>53</v>
      </c>
      <c r="I10220" s="99">
        <f>VLOOKUP($J10213,ASBVs!$A$2:$AQ$1041,43,FALSE)</f>
        <v>5.67</v>
      </c>
      <c r="J10220" s="79"/>
    </row>
    <row r="10221" spans="2:10" ht="12.6" customHeight="1" x14ac:dyDescent="0.3">
      <c r="B10221" s="87" t="s">
        <v>2695</v>
      </c>
      <c r="C10221" s="88"/>
      <c r="D10221" s="89" t="s">
        <v>2699</v>
      </c>
      <c r="E10221" s="90"/>
      <c r="F10221" s="91" t="str">
        <f>VLOOKUP($J10213,ASBVs!$A$2:$F$1041,6,FALSE)</f>
        <v xml:space="preserve">Young Gun </v>
      </c>
      <c r="G10221" s="34" t="s">
        <v>2669</v>
      </c>
      <c r="H10221" s="35" t="str">
        <f>VLOOKUP($J10213,ASBVs!$A$2:$AU$1041,46,FALSE)</f>
        <v>2</v>
      </c>
      <c r="I10221" s="34" t="s">
        <v>2670</v>
      </c>
      <c r="J10221" s="35" t="str">
        <f>VLOOKUP($J10213,ASBVs!$A$2:$AU$1041,47,FALSE)</f>
        <v>1</v>
      </c>
    </row>
    <row r="10222" spans="2:10" ht="12.6" customHeight="1" x14ac:dyDescent="0.3">
      <c r="B10222" s="93">
        <f>VLOOKUP($J10213,ASBVs!$A$2:$AS$1041,45,FALSE)</f>
        <v>122.46</v>
      </c>
      <c r="C10222" s="94"/>
      <c r="D10222" s="93">
        <f>VLOOKUP($J10213,ASBVs!$A$2:$AS$1041,44,FALSE)</f>
        <v>160.55000000000001</v>
      </c>
      <c r="E10222" s="94"/>
      <c r="F10222" s="92"/>
      <c r="G10222" s="34" t="s">
        <v>2671</v>
      </c>
      <c r="H10222" s="35" t="str">
        <f>VLOOKUP($J10213,ASBVs!$A$2:$AW$1041,48,FALSE)</f>
        <v>1</v>
      </c>
      <c r="I10222" s="34" t="s">
        <v>2672</v>
      </c>
      <c r="J10222" s="35">
        <f>VLOOKUP($J10213,ASBVs!$A$2:$AW$1041,49,FALSE)</f>
        <v>3</v>
      </c>
    </row>
    <row r="10223" spans="2:10" ht="12.6" customHeight="1" x14ac:dyDescent="0.3">
      <c r="B10223" s="36" t="s">
        <v>2696</v>
      </c>
      <c r="C10223" s="95" t="str">
        <f>VLOOKUP($J10213,ASBVs!$A$2:$E$1041,5,FALSE)</f>
        <v>Pen of 4 - Marbling</v>
      </c>
      <c r="D10223" s="96"/>
      <c r="E10223" s="97" t="s">
        <v>2697</v>
      </c>
      <c r="F10223" s="98"/>
      <c r="G10223" s="74"/>
      <c r="H10223" s="75"/>
      <c r="I10223" s="37" t="s">
        <v>2698</v>
      </c>
      <c r="J10223" s="38"/>
    </row>
    <row r="10225" spans="2:10" ht="12.6" customHeight="1" x14ac:dyDescent="0.3">
      <c r="B10225" s="76" t="s">
        <v>2692</v>
      </c>
      <c r="C10225" s="77"/>
      <c r="D10225" s="20" t="str">
        <f>VLOOKUP($J10225,ASBVs!$A$2:$B$1041,2,FALSE)</f>
        <v>224757</v>
      </c>
      <c r="E10225" s="21"/>
      <c r="F10225" s="22" t="str">
        <f>VLOOKUP($J10225,ASBVs!$A$2:$J$1041,10,FALSE)</f>
        <v>Twin</v>
      </c>
      <c r="G10225" s="78" t="str">
        <f>VLOOKUP($J10225,ASBVs!$A$2:$AX$1041,50,FALSE)</f>
        <v xml:space="preserve"> </v>
      </c>
      <c r="H10225" s="79"/>
      <c r="I10225" s="23" t="s">
        <v>2693</v>
      </c>
      <c r="J10225" s="24" t="s">
        <v>2427</v>
      </c>
    </row>
    <row r="10226" spans="2:10" ht="12.6" customHeight="1" x14ac:dyDescent="0.3">
      <c r="B10226" s="25" t="s">
        <v>2694</v>
      </c>
      <c r="C10226" s="80" t="str">
        <f>VLOOKUP($J10225,ASBVs!$A$2:$H$1041,8,FALSE)</f>
        <v>193431</v>
      </c>
      <c r="D10226" s="80"/>
      <c r="E10226" s="81"/>
      <c r="F10226" s="26" t="s">
        <v>2639</v>
      </c>
      <c r="G10226" s="82">
        <f>VLOOKUP($J10225,ASBVs!$A$2:$I$1041,9,FALSE)</f>
        <v>44711</v>
      </c>
      <c r="H10226" s="83"/>
      <c r="I10226" s="83"/>
      <c r="J10226" s="84"/>
    </row>
    <row r="10227" spans="2:10" ht="12.6" customHeight="1" x14ac:dyDescent="0.3">
      <c r="B10227" s="27" t="s">
        <v>0</v>
      </c>
      <c r="C10227" s="28" t="s">
        <v>1</v>
      </c>
      <c r="D10227" s="28" t="s">
        <v>2</v>
      </c>
      <c r="E10227" s="28" t="s">
        <v>3</v>
      </c>
      <c r="F10227" s="27" t="s">
        <v>4</v>
      </c>
      <c r="G10227" s="28" t="s">
        <v>1093</v>
      </c>
      <c r="H10227" s="28" t="s">
        <v>1092</v>
      </c>
      <c r="I10227" s="28" t="s">
        <v>5</v>
      </c>
      <c r="J10227" s="28" t="s">
        <v>2652</v>
      </c>
    </row>
    <row r="10228" spans="2:10" ht="12.6" customHeight="1" x14ac:dyDescent="0.3">
      <c r="B10228" s="29">
        <f>VLOOKUP($J10225,ASBVs!$A$2:$AP$1041,11,FALSE)</f>
        <v>0.32</v>
      </c>
      <c r="C10228" s="29">
        <f>VLOOKUP($J10225,ASBVs!$A$2:$AP$1041,13,FALSE)</f>
        <v>7.17</v>
      </c>
      <c r="D10228" s="29">
        <f>VLOOKUP($J10225,ASBVs!$A$2:$AP$1041,15,FALSE)</f>
        <v>12.13</v>
      </c>
      <c r="E10228" s="29">
        <f>VLOOKUP($J10225,ASBVs!$A$2:$AP$1041,17,FALSE)</f>
        <v>0.54</v>
      </c>
      <c r="F10228" s="29">
        <f>VLOOKUP($J10225,ASBVs!$A$2:$AP$1041,19,FALSE)</f>
        <v>3.13</v>
      </c>
      <c r="G10228" s="39">
        <f>VLOOKUP($J10225,ASBVs!$A$2:$AP$1041,41,FALSE)</f>
        <v>0.41</v>
      </c>
      <c r="H10228" s="39">
        <f>VLOOKUP($J10225,ASBVs!$A$2:$AP$1041,39,FALSE)</f>
        <v>0.26</v>
      </c>
      <c r="I10228" s="29">
        <f>VLOOKUP($J10225,ASBVs!$A$2:$AP$1041,21,FALSE)</f>
        <v>0.4</v>
      </c>
      <c r="J10228" s="39">
        <f>VLOOKUP($J10225,ASBVs!$A$2:$AP$1041,31,FALSE)</f>
        <v>0.28000000000000003</v>
      </c>
    </row>
    <row r="10229" spans="2:10" ht="12.6" customHeight="1" x14ac:dyDescent="0.3">
      <c r="B10229" s="29">
        <f>VLOOKUP($J10225,ASBVs!$A$2:$AP$1041,12,FALSE)</f>
        <v>68</v>
      </c>
      <c r="C10229" s="29">
        <f>VLOOKUP($J10225,ASBVs!$A$2:$AP$1041,14,FALSE)</f>
        <v>71</v>
      </c>
      <c r="D10229" s="29">
        <f>VLOOKUP($J10225,ASBVs!$A$2:$AP$1041,16,FALSE)</f>
        <v>64</v>
      </c>
      <c r="E10229" s="29">
        <f>VLOOKUP($J10225,ASBVs!$A$2:$AP$1041,18,FALSE)</f>
        <v>68</v>
      </c>
      <c r="F10229" s="29">
        <f>VLOOKUP($J10225,ASBVs!$A$2:$AP$1041,20,FALSE)</f>
        <v>68</v>
      </c>
      <c r="G10229" s="29">
        <f>VLOOKUP($J10225,ASBVs!$A$2:$AP$1041,42,FALSE)</f>
        <v>60</v>
      </c>
      <c r="H10229" s="29">
        <f>VLOOKUP($J10225,ASBVs!$A$2:$AP$1041,40,FALSE)</f>
        <v>52</v>
      </c>
      <c r="I10229" s="29">
        <f>VLOOKUP($J10225,ASBVs!$A$2:$AP$1041,22,FALSE)</f>
        <v>64</v>
      </c>
      <c r="J10229" s="29">
        <f>VLOOKUP($J10225,ASBVs!$A$2:$AP$1041,32,FALSE)</f>
        <v>58</v>
      </c>
    </row>
    <row r="10230" spans="2:10" ht="12.6" customHeight="1" x14ac:dyDescent="0.3">
      <c r="B10230" s="31" t="s">
        <v>1089</v>
      </c>
      <c r="C10230" s="27" t="s">
        <v>1090</v>
      </c>
      <c r="D10230" s="27" t="s">
        <v>1091</v>
      </c>
      <c r="E10230" s="27" t="s">
        <v>8</v>
      </c>
      <c r="F10230" s="27" t="s">
        <v>6</v>
      </c>
      <c r="G10230" s="27" t="s">
        <v>7</v>
      </c>
      <c r="H10230" s="27" t="s">
        <v>2638</v>
      </c>
      <c r="I10230" s="85" t="s">
        <v>2700</v>
      </c>
      <c r="J10230" s="86"/>
    </row>
    <row r="10231" spans="2:10" ht="12.6" customHeight="1" x14ac:dyDescent="0.3">
      <c r="B10231" s="30">
        <f>VLOOKUP($J10225,ASBVs!$A$2:$AP$1041,33,FALSE)</f>
        <v>0.05</v>
      </c>
      <c r="C10231" s="30">
        <f>VLOOKUP($J10225,ASBVs!$A$2:$AP$1041,35,FALSE)</f>
        <v>0.18</v>
      </c>
      <c r="D10231" s="30">
        <f>VLOOKUP($J10225,ASBVs!$A$2:$AP$1041,37,FALSE)</f>
        <v>0.03</v>
      </c>
      <c r="E10231" s="32">
        <f>VLOOKUP($J10225,ASBVs!$A$2:$AP$1041,29,FALSE)</f>
        <v>4.4400000000000004</v>
      </c>
      <c r="F10231" s="32">
        <f>VLOOKUP($J10225,ASBVs!$A$2:$AP$1041,23,FALSE)</f>
        <v>-0.28999999999999998</v>
      </c>
      <c r="G10231" s="32">
        <f>VLOOKUP($J10225,ASBVs!$A$2:$AP$1041,25,FALSE)</f>
        <v>2.4900000000000002</v>
      </c>
      <c r="H10231" s="32">
        <f>VLOOKUP($J10225,ASBVs!$A$2:$AP$1041,27,FALSE)</f>
        <v>2.54</v>
      </c>
      <c r="I10231" s="86"/>
      <c r="J10231" s="86"/>
    </row>
    <row r="10232" spans="2:10" ht="12.6" customHeight="1" x14ac:dyDescent="0.3">
      <c r="B10232" s="33">
        <f>VLOOKUP($J10225,ASBVs!$A$2:$AP$1041,34,FALSE)</f>
        <v>48</v>
      </c>
      <c r="C10232" s="33">
        <f>VLOOKUP($J10225,ASBVs!$A$2:$AP$1041,36,FALSE)</f>
        <v>55</v>
      </c>
      <c r="D10232" s="33">
        <f>VLOOKUP($J10225,ASBVs!$A$2:$AP$1041,38,FALSE)</f>
        <v>41</v>
      </c>
      <c r="E10232" s="33">
        <f>VLOOKUP($J10225,ASBVs!$A$2:$AP$1041,30,FALSE)</f>
        <v>63</v>
      </c>
      <c r="F10232" s="33">
        <f>VLOOKUP($J10225,ASBVs!$A$2:$AP$1041,24,FALSE)</f>
        <v>53</v>
      </c>
      <c r="G10232" s="33">
        <f>VLOOKUP($J10225,ASBVs!$A$2:$AP$1041,26,FALSE)</f>
        <v>52</v>
      </c>
      <c r="H10232" s="33">
        <f>VLOOKUP($J10225,ASBVs!$A$2:$AP$1041,28,FALSE)</f>
        <v>56</v>
      </c>
      <c r="I10232" s="99">
        <f>VLOOKUP($J10225,ASBVs!$A$2:$AQ$1041,43,FALSE)</f>
        <v>7.57</v>
      </c>
      <c r="J10232" s="79"/>
    </row>
    <row r="10233" spans="2:10" ht="12.6" customHeight="1" x14ac:dyDescent="0.3">
      <c r="B10233" s="87" t="s">
        <v>2695</v>
      </c>
      <c r="C10233" s="88"/>
      <c r="D10233" s="89" t="s">
        <v>2699</v>
      </c>
      <c r="E10233" s="90"/>
      <c r="F10233" s="91" t="str">
        <f>VLOOKUP($J10225,ASBVs!$A$2:$F$1041,6,FALSE)</f>
        <v xml:space="preserve"> </v>
      </c>
      <c r="G10233" s="34" t="s">
        <v>2669</v>
      </c>
      <c r="H10233" s="35" t="str">
        <f>VLOOKUP($J10225,ASBVs!$A$2:$AU$1041,46,FALSE)</f>
        <v>2</v>
      </c>
      <c r="I10233" s="34" t="s">
        <v>2670</v>
      </c>
      <c r="J10233" s="35" t="str">
        <f>VLOOKUP($J10225,ASBVs!$A$2:$AU$1041,47,FALSE)</f>
        <v>2</v>
      </c>
    </row>
    <row r="10234" spans="2:10" ht="12.6" customHeight="1" x14ac:dyDescent="0.3">
      <c r="B10234" s="93">
        <f>VLOOKUP($J10225,ASBVs!$A$2:$AS$1041,45,FALSE)</f>
        <v>123.88</v>
      </c>
      <c r="C10234" s="94"/>
      <c r="D10234" s="93">
        <f>VLOOKUP($J10225,ASBVs!$A$2:$AS$1041,44,FALSE)</f>
        <v>165.8</v>
      </c>
      <c r="E10234" s="94"/>
      <c r="F10234" s="92"/>
      <c r="G10234" s="34" t="s">
        <v>2671</v>
      </c>
      <c r="H10234" s="35" t="str">
        <f>VLOOKUP($J10225,ASBVs!$A$2:$AW$1041,48,FALSE)</f>
        <v>2</v>
      </c>
      <c r="I10234" s="34" t="s">
        <v>2672</v>
      </c>
      <c r="J10234" s="35">
        <f>VLOOKUP($J10225,ASBVs!$A$2:$AW$1041,49,FALSE)</f>
        <v>3</v>
      </c>
    </row>
    <row r="10235" spans="2:10" ht="12.6" customHeight="1" x14ac:dyDescent="0.3">
      <c r="B10235" s="36" t="s">
        <v>2696</v>
      </c>
      <c r="C10235" s="95" t="str">
        <f>VLOOKUP($J10225,ASBVs!$A$2:$E$1041,5,FALSE)</f>
        <v xml:space="preserve">Pen of 4 - Fertility </v>
      </c>
      <c r="D10235" s="96"/>
      <c r="E10235" s="97" t="s">
        <v>2697</v>
      </c>
      <c r="F10235" s="98"/>
      <c r="G10235" s="74"/>
      <c r="H10235" s="75"/>
      <c r="I10235" s="37" t="s">
        <v>2698</v>
      </c>
      <c r="J10235" s="38"/>
    </row>
    <row r="10237" spans="2:10" ht="12.6" customHeight="1" x14ac:dyDescent="0.3">
      <c r="B10237" s="76" t="s">
        <v>2692</v>
      </c>
      <c r="C10237" s="77"/>
      <c r="D10237" s="20" t="str">
        <f>VLOOKUP($J10237,ASBVs!$A$2:$B$1041,2,FALSE)</f>
        <v>225709</v>
      </c>
      <c r="E10237" s="21"/>
      <c r="F10237" s="22" t="str">
        <f>VLOOKUP($J10237,ASBVs!$A$2:$J$1041,10,FALSE)</f>
        <v>Twin</v>
      </c>
      <c r="G10237" s="78" t="str">
        <f>VLOOKUP($J10237,ASBVs!$A$2:$AX$1041,50,FALSE)</f>
        <v xml:space="preserve"> </v>
      </c>
      <c r="H10237" s="79"/>
      <c r="I10237" s="23" t="s">
        <v>2693</v>
      </c>
      <c r="J10237" s="24" t="s">
        <v>2428</v>
      </c>
    </row>
    <row r="10238" spans="2:10" ht="12.6" customHeight="1" x14ac:dyDescent="0.3">
      <c r="B10238" s="25" t="s">
        <v>2694</v>
      </c>
      <c r="C10238" s="80" t="str">
        <f>VLOOKUP($J10237,ASBVs!$A$2:$H$1041,8,FALSE)</f>
        <v>207279</v>
      </c>
      <c r="D10238" s="80"/>
      <c r="E10238" s="81"/>
      <c r="F10238" s="26" t="s">
        <v>2639</v>
      </c>
      <c r="G10238" s="82">
        <f>VLOOKUP($J10237,ASBVs!$A$2:$I$1041,9,FALSE)</f>
        <v>44728</v>
      </c>
      <c r="H10238" s="83"/>
      <c r="I10238" s="83"/>
      <c r="J10238" s="84"/>
    </row>
    <row r="10239" spans="2:10" ht="12.6" customHeight="1" x14ac:dyDescent="0.3">
      <c r="B10239" s="27" t="s">
        <v>0</v>
      </c>
      <c r="C10239" s="28" t="s">
        <v>1</v>
      </c>
      <c r="D10239" s="28" t="s">
        <v>2</v>
      </c>
      <c r="E10239" s="28" t="s">
        <v>3</v>
      </c>
      <c r="F10239" s="27" t="s">
        <v>4</v>
      </c>
      <c r="G10239" s="28" t="s">
        <v>1093</v>
      </c>
      <c r="H10239" s="28" t="s">
        <v>1092</v>
      </c>
      <c r="I10239" s="28" t="s">
        <v>5</v>
      </c>
      <c r="J10239" s="28" t="s">
        <v>2652</v>
      </c>
    </row>
    <row r="10240" spans="2:10" ht="12.6" customHeight="1" x14ac:dyDescent="0.3">
      <c r="B10240" s="29">
        <f>VLOOKUP($J10237,ASBVs!$A$2:$AP$1041,11,FALSE)</f>
        <v>0.55000000000000004</v>
      </c>
      <c r="C10240" s="29">
        <f>VLOOKUP($J10237,ASBVs!$A$2:$AP$1041,13,FALSE)</f>
        <v>8.85</v>
      </c>
      <c r="D10240" s="29">
        <f>VLOOKUP($J10237,ASBVs!$A$2:$AP$1041,15,FALSE)</f>
        <v>11.24</v>
      </c>
      <c r="E10240" s="29">
        <f>VLOOKUP($J10237,ASBVs!$A$2:$AP$1041,17,FALSE)</f>
        <v>-0.35</v>
      </c>
      <c r="F10240" s="29">
        <f>VLOOKUP($J10237,ASBVs!$A$2:$AP$1041,19,FALSE)</f>
        <v>1.97</v>
      </c>
      <c r="G10240" s="39">
        <f>VLOOKUP($J10237,ASBVs!$A$2:$AP$1041,41,FALSE)</f>
        <v>0.35</v>
      </c>
      <c r="H10240" s="39">
        <f>VLOOKUP($J10237,ASBVs!$A$2:$AP$1041,39,FALSE)</f>
        <v>0.25</v>
      </c>
      <c r="I10240" s="29">
        <f>VLOOKUP($J10237,ASBVs!$A$2:$AP$1041,21,FALSE)</f>
        <v>-0.04</v>
      </c>
      <c r="J10240" s="39">
        <f>VLOOKUP($J10237,ASBVs!$A$2:$AP$1041,31,FALSE)</f>
        <v>0.24</v>
      </c>
    </row>
    <row r="10241" spans="2:10" ht="12.6" customHeight="1" x14ac:dyDescent="0.3">
      <c r="B10241" s="29">
        <f>VLOOKUP($J10237,ASBVs!$A$2:$AP$1041,12,FALSE)</f>
        <v>68</v>
      </c>
      <c r="C10241" s="29">
        <f>VLOOKUP($J10237,ASBVs!$A$2:$AP$1041,14,FALSE)</f>
        <v>71</v>
      </c>
      <c r="D10241" s="29">
        <f>VLOOKUP($J10237,ASBVs!$A$2:$AP$1041,16,FALSE)</f>
        <v>63</v>
      </c>
      <c r="E10241" s="29">
        <f>VLOOKUP($J10237,ASBVs!$A$2:$AP$1041,18,FALSE)</f>
        <v>67</v>
      </c>
      <c r="F10241" s="29">
        <f>VLOOKUP($J10237,ASBVs!$A$2:$AP$1041,20,FALSE)</f>
        <v>66</v>
      </c>
      <c r="G10241" s="29">
        <f>VLOOKUP($J10237,ASBVs!$A$2:$AP$1041,42,FALSE)</f>
        <v>60</v>
      </c>
      <c r="H10241" s="29">
        <f>VLOOKUP($J10237,ASBVs!$A$2:$AP$1041,40,FALSE)</f>
        <v>52</v>
      </c>
      <c r="I10241" s="29">
        <f>VLOOKUP($J10237,ASBVs!$A$2:$AP$1041,22,FALSE)</f>
        <v>60</v>
      </c>
      <c r="J10241" s="29">
        <f>VLOOKUP($J10237,ASBVs!$A$2:$AP$1041,32,FALSE)</f>
        <v>58</v>
      </c>
    </row>
    <row r="10242" spans="2:10" ht="12.6" customHeight="1" x14ac:dyDescent="0.3">
      <c r="B10242" s="31" t="s">
        <v>1089</v>
      </c>
      <c r="C10242" s="27" t="s">
        <v>1090</v>
      </c>
      <c r="D10242" s="27" t="s">
        <v>1091</v>
      </c>
      <c r="E10242" s="27" t="s">
        <v>8</v>
      </c>
      <c r="F10242" s="27" t="s">
        <v>6</v>
      </c>
      <c r="G10242" s="27" t="s">
        <v>7</v>
      </c>
      <c r="H10242" s="27" t="s">
        <v>2638</v>
      </c>
      <c r="I10242" s="85" t="s">
        <v>2700</v>
      </c>
      <c r="J10242" s="86"/>
    </row>
    <row r="10243" spans="2:10" ht="12.6" customHeight="1" x14ac:dyDescent="0.3">
      <c r="B10243" s="30">
        <f>VLOOKUP($J10237,ASBVs!$A$2:$AP$1041,33,FALSE)</f>
        <v>0.05</v>
      </c>
      <c r="C10243" s="30">
        <f>VLOOKUP($J10237,ASBVs!$A$2:$AP$1041,35,FALSE)</f>
        <v>0.2</v>
      </c>
      <c r="D10243" s="30">
        <f>VLOOKUP($J10237,ASBVs!$A$2:$AP$1041,37,FALSE)</f>
        <v>0.01</v>
      </c>
      <c r="E10243" s="32">
        <f>VLOOKUP($J10237,ASBVs!$A$2:$AP$1041,29,FALSE)</f>
        <v>5.26</v>
      </c>
      <c r="F10243" s="32">
        <f>VLOOKUP($J10237,ASBVs!$A$2:$AP$1041,23,FALSE)</f>
        <v>-0.61</v>
      </c>
      <c r="G10243" s="32">
        <f>VLOOKUP($J10237,ASBVs!$A$2:$AP$1041,25,FALSE)</f>
        <v>5.72</v>
      </c>
      <c r="H10243" s="32">
        <f>VLOOKUP($J10237,ASBVs!$A$2:$AP$1041,27,FALSE)</f>
        <v>1.38</v>
      </c>
      <c r="I10243" s="86"/>
      <c r="J10243" s="86"/>
    </row>
    <row r="10244" spans="2:10" ht="12.6" customHeight="1" x14ac:dyDescent="0.3">
      <c r="B10244" s="33">
        <f>VLOOKUP($J10237,ASBVs!$A$2:$AP$1041,34,FALSE)</f>
        <v>46</v>
      </c>
      <c r="C10244" s="33">
        <f>VLOOKUP($J10237,ASBVs!$A$2:$AP$1041,36,FALSE)</f>
        <v>55</v>
      </c>
      <c r="D10244" s="33">
        <f>VLOOKUP($J10237,ASBVs!$A$2:$AP$1041,38,FALSE)</f>
        <v>39</v>
      </c>
      <c r="E10244" s="33">
        <f>VLOOKUP($J10237,ASBVs!$A$2:$AP$1041,30,FALSE)</f>
        <v>61</v>
      </c>
      <c r="F10244" s="33">
        <f>VLOOKUP($J10237,ASBVs!$A$2:$AP$1041,24,FALSE)</f>
        <v>51</v>
      </c>
      <c r="G10244" s="33">
        <f>VLOOKUP($J10237,ASBVs!$A$2:$AP$1041,26,FALSE)</f>
        <v>51</v>
      </c>
      <c r="H10244" s="33">
        <f>VLOOKUP($J10237,ASBVs!$A$2:$AP$1041,28,FALSE)</f>
        <v>55</v>
      </c>
      <c r="I10244" s="99">
        <f>VLOOKUP($J10237,ASBVs!$A$2:$AQ$1041,43,FALSE)</f>
        <v>8.81</v>
      </c>
      <c r="J10244" s="79"/>
    </row>
    <row r="10245" spans="2:10" ht="12.6" customHeight="1" x14ac:dyDescent="0.3">
      <c r="B10245" s="87" t="s">
        <v>2695</v>
      </c>
      <c r="C10245" s="88"/>
      <c r="D10245" s="89" t="s">
        <v>2699</v>
      </c>
      <c r="E10245" s="90"/>
      <c r="F10245" s="91" t="str">
        <f>VLOOKUP($J10237,ASBVs!$A$2:$F$1041,6,FALSE)</f>
        <v xml:space="preserve"> </v>
      </c>
      <c r="G10245" s="34" t="s">
        <v>2669</v>
      </c>
      <c r="H10245" s="35" t="str">
        <f>VLOOKUP($J10237,ASBVs!$A$2:$AU$1041,46,FALSE)</f>
        <v>2</v>
      </c>
      <c r="I10245" s="34" t="s">
        <v>2670</v>
      </c>
      <c r="J10245" s="35" t="str">
        <f>VLOOKUP($J10237,ASBVs!$A$2:$AU$1041,47,FALSE)</f>
        <v>2</v>
      </c>
    </row>
    <row r="10246" spans="2:10" ht="12.6" customHeight="1" x14ac:dyDescent="0.3">
      <c r="B10246" s="93">
        <f>VLOOKUP($J10237,ASBVs!$A$2:$AS$1041,45,FALSE)</f>
        <v>123.47</v>
      </c>
      <c r="C10246" s="94"/>
      <c r="D10246" s="93">
        <f>VLOOKUP($J10237,ASBVs!$A$2:$AS$1041,44,FALSE)</f>
        <v>161.4</v>
      </c>
      <c r="E10246" s="94"/>
      <c r="F10246" s="92"/>
      <c r="G10246" s="34" t="s">
        <v>2671</v>
      </c>
      <c r="H10246" s="35" t="str">
        <f>VLOOKUP($J10237,ASBVs!$A$2:$AW$1041,48,FALSE)</f>
        <v>2</v>
      </c>
      <c r="I10246" s="34" t="s">
        <v>2672</v>
      </c>
      <c r="J10246" s="35">
        <f>VLOOKUP($J10237,ASBVs!$A$2:$AW$1041,49,FALSE)</f>
        <v>2</v>
      </c>
    </row>
    <row r="10247" spans="2:10" ht="12.6" customHeight="1" x14ac:dyDescent="0.3">
      <c r="B10247" s="36" t="s">
        <v>2696</v>
      </c>
      <c r="C10247" s="95" t="str">
        <f>VLOOKUP($J10237,ASBVs!$A$2:$E$1041,5,FALSE)</f>
        <v xml:space="preserve">Pen of 4 - Fertility </v>
      </c>
      <c r="D10247" s="96"/>
      <c r="E10247" s="97" t="s">
        <v>2697</v>
      </c>
      <c r="F10247" s="98"/>
      <c r="G10247" s="74"/>
      <c r="H10247" s="75"/>
      <c r="I10247" s="37" t="s">
        <v>2698</v>
      </c>
      <c r="J10247" s="38"/>
    </row>
    <row r="10249" spans="2:10" ht="12.6" customHeight="1" x14ac:dyDescent="0.3">
      <c r="B10249" s="76" t="s">
        <v>2692</v>
      </c>
      <c r="C10249" s="77"/>
      <c r="D10249" s="20" t="str">
        <f>VLOOKUP($J10249,ASBVs!$A$2:$B$1041,2,FALSE)</f>
        <v>223658</v>
      </c>
      <c r="E10249" s="21"/>
      <c r="F10249" s="22" t="str">
        <f>VLOOKUP($J10249,ASBVs!$A$2:$J$1041,10,FALSE)</f>
        <v>Twin</v>
      </c>
      <c r="G10249" s="78" t="str">
        <f>VLOOKUP($J10249,ASBVs!$A$2:$AX$1041,50,FALSE)</f>
        <v xml:space="preserve"> </v>
      </c>
      <c r="H10249" s="79"/>
      <c r="I10249" s="23" t="s">
        <v>2693</v>
      </c>
      <c r="J10249" s="24" t="s">
        <v>2429</v>
      </c>
    </row>
    <row r="10250" spans="2:10" ht="12.6" customHeight="1" x14ac:dyDescent="0.3">
      <c r="B10250" s="25" t="s">
        <v>2694</v>
      </c>
      <c r="C10250" s="80" t="str">
        <f>VLOOKUP($J10249,ASBVs!$A$2:$H$1041,8,FALSE)</f>
        <v>202934</v>
      </c>
      <c r="D10250" s="80"/>
      <c r="E10250" s="81"/>
      <c r="F10250" s="26" t="s">
        <v>2639</v>
      </c>
      <c r="G10250" s="82">
        <f>VLOOKUP($J10249,ASBVs!$A$2:$I$1041,9,FALSE)</f>
        <v>44702</v>
      </c>
      <c r="H10250" s="83"/>
      <c r="I10250" s="83"/>
      <c r="J10250" s="84"/>
    </row>
    <row r="10251" spans="2:10" ht="12.6" customHeight="1" x14ac:dyDescent="0.3">
      <c r="B10251" s="27" t="s">
        <v>0</v>
      </c>
      <c r="C10251" s="28" t="s">
        <v>1</v>
      </c>
      <c r="D10251" s="28" t="s">
        <v>2</v>
      </c>
      <c r="E10251" s="28" t="s">
        <v>3</v>
      </c>
      <c r="F10251" s="27" t="s">
        <v>4</v>
      </c>
      <c r="G10251" s="28" t="s">
        <v>1093</v>
      </c>
      <c r="H10251" s="28" t="s">
        <v>1092</v>
      </c>
      <c r="I10251" s="28" t="s">
        <v>5</v>
      </c>
      <c r="J10251" s="28" t="s">
        <v>2652</v>
      </c>
    </row>
    <row r="10252" spans="2:10" ht="12.6" customHeight="1" x14ac:dyDescent="0.3">
      <c r="B10252" s="29">
        <f>VLOOKUP($J10249,ASBVs!$A$2:$AP$1041,11,FALSE)</f>
        <v>0.4</v>
      </c>
      <c r="C10252" s="29">
        <f>VLOOKUP($J10249,ASBVs!$A$2:$AP$1041,13,FALSE)</f>
        <v>6.2</v>
      </c>
      <c r="D10252" s="29">
        <f>VLOOKUP($J10249,ASBVs!$A$2:$AP$1041,15,FALSE)</f>
        <v>9.61</v>
      </c>
      <c r="E10252" s="29">
        <f>VLOOKUP($J10249,ASBVs!$A$2:$AP$1041,17,FALSE)</f>
        <v>0.67</v>
      </c>
      <c r="F10252" s="29">
        <f>VLOOKUP($J10249,ASBVs!$A$2:$AP$1041,19,FALSE)</f>
        <v>2.66</v>
      </c>
      <c r="G10252" s="39">
        <f>VLOOKUP($J10249,ASBVs!$A$2:$AP$1041,41,FALSE)</f>
        <v>0.49</v>
      </c>
      <c r="H10252" s="39">
        <f>VLOOKUP($J10249,ASBVs!$A$2:$AP$1041,39,FALSE)</f>
        <v>0.32</v>
      </c>
      <c r="I10252" s="29">
        <f>VLOOKUP($J10249,ASBVs!$A$2:$AP$1041,21,FALSE)</f>
        <v>-0.16</v>
      </c>
      <c r="J10252" s="39">
        <f>VLOOKUP($J10249,ASBVs!$A$2:$AP$1041,31,FALSE)</f>
        <v>0.33</v>
      </c>
    </row>
    <row r="10253" spans="2:10" ht="12.6" customHeight="1" x14ac:dyDescent="0.3">
      <c r="B10253" s="29">
        <f>VLOOKUP($J10249,ASBVs!$A$2:$AP$1041,12,FALSE)</f>
        <v>68</v>
      </c>
      <c r="C10253" s="29">
        <f>VLOOKUP($J10249,ASBVs!$A$2:$AP$1041,14,FALSE)</f>
        <v>71</v>
      </c>
      <c r="D10253" s="29">
        <f>VLOOKUP($J10249,ASBVs!$A$2:$AP$1041,16,FALSE)</f>
        <v>62</v>
      </c>
      <c r="E10253" s="29">
        <f>VLOOKUP($J10249,ASBVs!$A$2:$AP$1041,18,FALSE)</f>
        <v>67</v>
      </c>
      <c r="F10253" s="29">
        <f>VLOOKUP($J10249,ASBVs!$A$2:$AP$1041,20,FALSE)</f>
        <v>67</v>
      </c>
      <c r="G10253" s="29">
        <f>VLOOKUP($J10249,ASBVs!$A$2:$AP$1041,42,FALSE)</f>
        <v>60</v>
      </c>
      <c r="H10253" s="29">
        <f>VLOOKUP($J10249,ASBVs!$A$2:$AP$1041,40,FALSE)</f>
        <v>52</v>
      </c>
      <c r="I10253" s="29">
        <f>VLOOKUP($J10249,ASBVs!$A$2:$AP$1041,22,FALSE)</f>
        <v>61</v>
      </c>
      <c r="J10253" s="29">
        <f>VLOOKUP($J10249,ASBVs!$A$2:$AP$1041,32,FALSE)</f>
        <v>58</v>
      </c>
    </row>
    <row r="10254" spans="2:10" ht="12.6" customHeight="1" x14ac:dyDescent="0.3">
      <c r="B10254" s="31" t="s">
        <v>1089</v>
      </c>
      <c r="C10254" s="27" t="s">
        <v>1090</v>
      </c>
      <c r="D10254" s="27" t="s">
        <v>1091</v>
      </c>
      <c r="E10254" s="27" t="s">
        <v>8</v>
      </c>
      <c r="F10254" s="27" t="s">
        <v>6</v>
      </c>
      <c r="G10254" s="27" t="s">
        <v>7</v>
      </c>
      <c r="H10254" s="27" t="s">
        <v>2638</v>
      </c>
      <c r="I10254" s="85" t="s">
        <v>2700</v>
      </c>
      <c r="J10254" s="86"/>
    </row>
    <row r="10255" spans="2:10" ht="12.6" customHeight="1" x14ac:dyDescent="0.3">
      <c r="B10255" s="30">
        <f>VLOOKUP($J10249,ASBVs!$A$2:$AP$1041,33,FALSE)</f>
        <v>7.0000000000000007E-2</v>
      </c>
      <c r="C10255" s="30">
        <f>VLOOKUP($J10249,ASBVs!$A$2:$AP$1041,35,FALSE)</f>
        <v>0.32</v>
      </c>
      <c r="D10255" s="30">
        <f>VLOOKUP($J10249,ASBVs!$A$2:$AP$1041,37,FALSE)</f>
        <v>-0.01</v>
      </c>
      <c r="E10255" s="32">
        <f>VLOOKUP($J10249,ASBVs!$A$2:$AP$1041,29,FALSE)</f>
        <v>3.98</v>
      </c>
      <c r="F10255" s="32">
        <f>VLOOKUP($J10249,ASBVs!$A$2:$AP$1041,23,FALSE)</f>
        <v>-0.64</v>
      </c>
      <c r="G10255" s="32">
        <f>VLOOKUP($J10249,ASBVs!$A$2:$AP$1041,25,FALSE)</f>
        <v>2.96</v>
      </c>
      <c r="H10255" s="32">
        <f>VLOOKUP($J10249,ASBVs!$A$2:$AP$1041,27,FALSE)</f>
        <v>1.92</v>
      </c>
      <c r="I10255" s="86"/>
      <c r="J10255" s="86"/>
    </row>
    <row r="10256" spans="2:10" ht="12.6" customHeight="1" x14ac:dyDescent="0.3">
      <c r="B10256" s="33">
        <f>VLOOKUP($J10249,ASBVs!$A$2:$AP$1041,34,FALSE)</f>
        <v>47</v>
      </c>
      <c r="C10256" s="33">
        <f>VLOOKUP($J10249,ASBVs!$A$2:$AP$1041,36,FALSE)</f>
        <v>55</v>
      </c>
      <c r="D10256" s="33">
        <f>VLOOKUP($J10249,ASBVs!$A$2:$AP$1041,38,FALSE)</f>
        <v>42</v>
      </c>
      <c r="E10256" s="33">
        <f>VLOOKUP($J10249,ASBVs!$A$2:$AP$1041,30,FALSE)</f>
        <v>61</v>
      </c>
      <c r="F10256" s="33">
        <f>VLOOKUP($J10249,ASBVs!$A$2:$AP$1041,24,FALSE)</f>
        <v>53</v>
      </c>
      <c r="G10256" s="33">
        <f>VLOOKUP($J10249,ASBVs!$A$2:$AP$1041,26,FALSE)</f>
        <v>52</v>
      </c>
      <c r="H10256" s="33">
        <f>VLOOKUP($J10249,ASBVs!$A$2:$AP$1041,28,FALSE)</f>
        <v>55</v>
      </c>
      <c r="I10256" s="99">
        <f>VLOOKUP($J10249,ASBVs!$A$2:$AQ$1041,43,FALSE)</f>
        <v>6.04</v>
      </c>
      <c r="J10256" s="79"/>
    </row>
    <row r="10257" spans="2:10" ht="12.6" customHeight="1" x14ac:dyDescent="0.3">
      <c r="B10257" s="87" t="s">
        <v>2695</v>
      </c>
      <c r="C10257" s="88"/>
      <c r="D10257" s="89" t="s">
        <v>2699</v>
      </c>
      <c r="E10257" s="90"/>
      <c r="F10257" s="91" t="str">
        <f>VLOOKUP($J10249,ASBVs!$A$2:$F$1041,6,FALSE)</f>
        <v xml:space="preserve"> </v>
      </c>
      <c r="G10257" s="34" t="s">
        <v>2669</v>
      </c>
      <c r="H10257" s="35" t="str">
        <f>VLOOKUP($J10249,ASBVs!$A$2:$AU$1041,46,FALSE)</f>
        <v>2</v>
      </c>
      <c r="I10257" s="34" t="s">
        <v>2670</v>
      </c>
      <c r="J10257" s="35" t="str">
        <f>VLOOKUP($J10249,ASBVs!$A$2:$AU$1041,47,FALSE)</f>
        <v>3</v>
      </c>
    </row>
    <row r="10258" spans="2:10" ht="12.6" customHeight="1" x14ac:dyDescent="0.3">
      <c r="B10258" s="93">
        <f>VLOOKUP($J10249,ASBVs!$A$2:$AS$1041,45,FALSE)</f>
        <v>121.41</v>
      </c>
      <c r="C10258" s="94"/>
      <c r="D10258" s="93">
        <f>VLOOKUP($J10249,ASBVs!$A$2:$AS$1041,44,FALSE)</f>
        <v>168.39</v>
      </c>
      <c r="E10258" s="94"/>
      <c r="F10258" s="92"/>
      <c r="G10258" s="34" t="s">
        <v>2671</v>
      </c>
      <c r="H10258" s="35" t="str">
        <f>VLOOKUP($J10249,ASBVs!$A$2:$AW$1041,48,FALSE)</f>
        <v>1</v>
      </c>
      <c r="I10258" s="34" t="s">
        <v>2672</v>
      </c>
      <c r="J10258" s="35">
        <f>VLOOKUP($J10249,ASBVs!$A$2:$AW$1041,49,FALSE)</f>
        <v>3</v>
      </c>
    </row>
    <row r="10259" spans="2:10" ht="12.6" customHeight="1" x14ac:dyDescent="0.3">
      <c r="B10259" s="36" t="s">
        <v>2696</v>
      </c>
      <c r="C10259" s="95" t="str">
        <f>VLOOKUP($J10249,ASBVs!$A$2:$E$1041,5,FALSE)</f>
        <v xml:space="preserve">Pen of 4 - Fertility </v>
      </c>
      <c r="D10259" s="96"/>
      <c r="E10259" s="97" t="s">
        <v>2697</v>
      </c>
      <c r="F10259" s="98"/>
      <c r="G10259" s="74"/>
      <c r="H10259" s="75"/>
      <c r="I10259" s="37" t="s">
        <v>2698</v>
      </c>
      <c r="J10259" s="38"/>
    </row>
    <row r="10261" spans="2:10" ht="12.6" customHeight="1" x14ac:dyDescent="0.3">
      <c r="B10261" s="76" t="s">
        <v>2692</v>
      </c>
      <c r="C10261" s="77"/>
      <c r="D10261" s="20" t="str">
        <f>VLOOKUP($J10261,ASBVs!$A$2:$B$1041,2,FALSE)</f>
        <v>225257</v>
      </c>
      <c r="E10261" s="21"/>
      <c r="F10261" s="22" t="str">
        <f>VLOOKUP($J10261,ASBVs!$A$2:$J$1041,10,FALSE)</f>
        <v>Twin</v>
      </c>
      <c r="G10261" s="78" t="str">
        <f>VLOOKUP($J10261,ASBVs!$A$2:$AX$1041,50,FALSE)</f>
        <v xml:space="preserve"> </v>
      </c>
      <c r="H10261" s="79"/>
      <c r="I10261" s="23" t="s">
        <v>2693</v>
      </c>
      <c r="J10261" s="24" t="s">
        <v>2430</v>
      </c>
    </row>
    <row r="10262" spans="2:10" ht="12.6" customHeight="1" x14ac:dyDescent="0.3">
      <c r="B10262" s="25" t="s">
        <v>2694</v>
      </c>
      <c r="C10262" s="80" t="str">
        <f>VLOOKUP($J10261,ASBVs!$A$2:$H$1041,8,FALSE)</f>
        <v>218861</v>
      </c>
      <c r="D10262" s="80"/>
      <c r="E10262" s="81"/>
      <c r="F10262" s="26" t="s">
        <v>2639</v>
      </c>
      <c r="G10262" s="82">
        <f>VLOOKUP($J10261,ASBVs!$A$2:$I$1041,9,FALSE)</f>
        <v>44719</v>
      </c>
      <c r="H10262" s="83"/>
      <c r="I10262" s="83"/>
      <c r="J10262" s="84"/>
    </row>
    <row r="10263" spans="2:10" ht="12.6" customHeight="1" x14ac:dyDescent="0.3">
      <c r="B10263" s="27" t="s">
        <v>0</v>
      </c>
      <c r="C10263" s="28" t="s">
        <v>1</v>
      </c>
      <c r="D10263" s="28" t="s">
        <v>2</v>
      </c>
      <c r="E10263" s="28" t="s">
        <v>3</v>
      </c>
      <c r="F10263" s="27" t="s">
        <v>4</v>
      </c>
      <c r="G10263" s="28" t="s">
        <v>1093</v>
      </c>
      <c r="H10263" s="28" t="s">
        <v>1092</v>
      </c>
      <c r="I10263" s="28" t="s">
        <v>5</v>
      </c>
      <c r="J10263" s="28" t="s">
        <v>2652</v>
      </c>
    </row>
    <row r="10264" spans="2:10" ht="12.6" customHeight="1" x14ac:dyDescent="0.3">
      <c r="B10264" s="29">
        <f>VLOOKUP($J10261,ASBVs!$A$2:$AP$1041,11,FALSE)</f>
        <v>0.47</v>
      </c>
      <c r="C10264" s="29">
        <f>VLOOKUP($J10261,ASBVs!$A$2:$AP$1041,13,FALSE)</f>
        <v>8.43</v>
      </c>
      <c r="D10264" s="29">
        <f>VLOOKUP($J10261,ASBVs!$A$2:$AP$1041,15,FALSE)</f>
        <v>14.73</v>
      </c>
      <c r="E10264" s="29">
        <f>VLOOKUP($J10261,ASBVs!$A$2:$AP$1041,17,FALSE)</f>
        <v>0.41</v>
      </c>
      <c r="F10264" s="29">
        <f>VLOOKUP($J10261,ASBVs!$A$2:$AP$1041,19,FALSE)</f>
        <v>2.37</v>
      </c>
      <c r="G10264" s="39">
        <f>VLOOKUP($J10261,ASBVs!$A$2:$AP$1041,41,FALSE)</f>
        <v>0.38</v>
      </c>
      <c r="H10264" s="39">
        <f>VLOOKUP($J10261,ASBVs!$A$2:$AP$1041,39,FALSE)</f>
        <v>0.28999999999999998</v>
      </c>
      <c r="I10264" s="29">
        <f>VLOOKUP($J10261,ASBVs!$A$2:$AP$1041,21,FALSE)</f>
        <v>0.56000000000000005</v>
      </c>
      <c r="J10264" s="39">
        <f>VLOOKUP($J10261,ASBVs!$A$2:$AP$1041,31,FALSE)</f>
        <v>0.24</v>
      </c>
    </row>
    <row r="10265" spans="2:10" ht="12.6" customHeight="1" x14ac:dyDescent="0.3">
      <c r="B10265" s="29">
        <f>VLOOKUP($J10261,ASBVs!$A$2:$AP$1041,12,FALSE)</f>
        <v>65</v>
      </c>
      <c r="C10265" s="29">
        <f>VLOOKUP($J10261,ASBVs!$A$2:$AP$1041,14,FALSE)</f>
        <v>69</v>
      </c>
      <c r="D10265" s="29">
        <f>VLOOKUP($J10261,ASBVs!$A$2:$AP$1041,16,FALSE)</f>
        <v>61</v>
      </c>
      <c r="E10265" s="29">
        <f>VLOOKUP($J10261,ASBVs!$A$2:$AP$1041,18,FALSE)</f>
        <v>63</v>
      </c>
      <c r="F10265" s="29">
        <f>VLOOKUP($J10261,ASBVs!$A$2:$AP$1041,20,FALSE)</f>
        <v>63</v>
      </c>
      <c r="G10265" s="29">
        <f>VLOOKUP($J10261,ASBVs!$A$2:$AP$1041,42,FALSE)</f>
        <v>53</v>
      </c>
      <c r="H10265" s="29">
        <f>VLOOKUP($J10261,ASBVs!$A$2:$AP$1041,40,FALSE)</f>
        <v>48</v>
      </c>
      <c r="I10265" s="29">
        <f>VLOOKUP($J10261,ASBVs!$A$2:$AP$1041,22,FALSE)</f>
        <v>57</v>
      </c>
      <c r="J10265" s="29">
        <f>VLOOKUP($J10261,ASBVs!$A$2:$AP$1041,32,FALSE)</f>
        <v>51</v>
      </c>
    </row>
    <row r="10266" spans="2:10" ht="12.6" customHeight="1" x14ac:dyDescent="0.3">
      <c r="B10266" s="31" t="s">
        <v>1089</v>
      </c>
      <c r="C10266" s="27" t="s">
        <v>1090</v>
      </c>
      <c r="D10266" s="27" t="s">
        <v>1091</v>
      </c>
      <c r="E10266" s="27" t="s">
        <v>8</v>
      </c>
      <c r="F10266" s="27" t="s">
        <v>6</v>
      </c>
      <c r="G10266" s="27" t="s">
        <v>7</v>
      </c>
      <c r="H10266" s="27" t="s">
        <v>2638</v>
      </c>
      <c r="I10266" s="85" t="s">
        <v>2700</v>
      </c>
      <c r="J10266" s="86"/>
    </row>
    <row r="10267" spans="2:10" ht="12.6" customHeight="1" x14ac:dyDescent="0.3">
      <c r="B10267" s="30">
        <f>VLOOKUP($J10261,ASBVs!$A$2:$AP$1041,33,FALSE)</f>
        <v>7.0000000000000007E-2</v>
      </c>
      <c r="C10267" s="30">
        <f>VLOOKUP($J10261,ASBVs!$A$2:$AP$1041,35,FALSE)</f>
        <v>0.27</v>
      </c>
      <c r="D10267" s="30">
        <f>VLOOKUP($J10261,ASBVs!$A$2:$AP$1041,37,FALSE)</f>
        <v>1E-3</v>
      </c>
      <c r="E10267" s="32">
        <f>VLOOKUP($J10261,ASBVs!$A$2:$AP$1041,29,FALSE)</f>
        <v>4.4000000000000004</v>
      </c>
      <c r="F10267" s="32">
        <f>VLOOKUP($J10261,ASBVs!$A$2:$AP$1041,23,FALSE)</f>
        <v>-0.31</v>
      </c>
      <c r="G10267" s="32">
        <f>VLOOKUP($J10261,ASBVs!$A$2:$AP$1041,25,FALSE)</f>
        <v>2.76</v>
      </c>
      <c r="H10267" s="32">
        <f>VLOOKUP($J10261,ASBVs!$A$2:$AP$1041,27,FALSE)</f>
        <v>2.4900000000000002</v>
      </c>
      <c r="I10267" s="86"/>
      <c r="J10267" s="86"/>
    </row>
    <row r="10268" spans="2:10" ht="12.6" customHeight="1" x14ac:dyDescent="0.3">
      <c r="B10268" s="33">
        <f>VLOOKUP($J10261,ASBVs!$A$2:$AP$1041,34,FALSE)</f>
        <v>42</v>
      </c>
      <c r="C10268" s="33">
        <f>VLOOKUP($J10261,ASBVs!$A$2:$AP$1041,36,FALSE)</f>
        <v>51</v>
      </c>
      <c r="D10268" s="33">
        <f>VLOOKUP($J10261,ASBVs!$A$2:$AP$1041,38,FALSE)</f>
        <v>36</v>
      </c>
      <c r="E10268" s="33">
        <f>VLOOKUP($J10261,ASBVs!$A$2:$AP$1041,30,FALSE)</f>
        <v>58</v>
      </c>
      <c r="F10268" s="33">
        <f>VLOOKUP($J10261,ASBVs!$A$2:$AP$1041,24,FALSE)</f>
        <v>47</v>
      </c>
      <c r="G10268" s="33">
        <f>VLOOKUP($J10261,ASBVs!$A$2:$AP$1041,26,FALSE)</f>
        <v>47</v>
      </c>
      <c r="H10268" s="33">
        <f>VLOOKUP($J10261,ASBVs!$A$2:$AP$1041,28,FALSE)</f>
        <v>50</v>
      </c>
      <c r="I10268" s="99">
        <f>VLOOKUP($J10261,ASBVs!$A$2:$AQ$1041,43,FALSE)</f>
        <v>8.99</v>
      </c>
      <c r="J10268" s="79"/>
    </row>
    <row r="10269" spans="2:10" ht="12.6" customHeight="1" x14ac:dyDescent="0.3">
      <c r="B10269" s="87" t="s">
        <v>2695</v>
      </c>
      <c r="C10269" s="88"/>
      <c r="D10269" s="89" t="s">
        <v>2699</v>
      </c>
      <c r="E10269" s="90"/>
      <c r="F10269" s="91" t="str">
        <f>VLOOKUP($J10261,ASBVs!$A$2:$F$1041,6,FALSE)</f>
        <v xml:space="preserve"> </v>
      </c>
      <c r="G10269" s="34" t="s">
        <v>2669</v>
      </c>
      <c r="H10269" s="35" t="str">
        <f>VLOOKUP($J10261,ASBVs!$A$2:$AU$1041,46,FALSE)</f>
        <v>2</v>
      </c>
      <c r="I10269" s="34" t="s">
        <v>2670</v>
      </c>
      <c r="J10269" s="35" t="str">
        <f>VLOOKUP($J10261,ASBVs!$A$2:$AU$1041,47,FALSE)</f>
        <v>2</v>
      </c>
    </row>
    <row r="10270" spans="2:10" ht="12.6" customHeight="1" x14ac:dyDescent="0.3">
      <c r="B10270" s="93">
        <f>VLOOKUP($J10261,ASBVs!$A$2:$AS$1041,45,FALSE)</f>
        <v>125.27</v>
      </c>
      <c r="C10270" s="94"/>
      <c r="D10270" s="93">
        <f>VLOOKUP($J10261,ASBVs!$A$2:$AS$1041,44,FALSE)</f>
        <v>167.87</v>
      </c>
      <c r="E10270" s="94"/>
      <c r="F10270" s="92"/>
      <c r="G10270" s="34" t="s">
        <v>2671</v>
      </c>
      <c r="H10270" s="35" t="str">
        <f>VLOOKUP($J10261,ASBVs!$A$2:$AW$1041,48,FALSE)</f>
        <v>2</v>
      </c>
      <c r="I10270" s="34" t="s">
        <v>2672</v>
      </c>
      <c r="J10270" s="35">
        <f>VLOOKUP($J10261,ASBVs!$A$2:$AW$1041,49,FALSE)</f>
        <v>4</v>
      </c>
    </row>
    <row r="10271" spans="2:10" ht="12.6" customHeight="1" x14ac:dyDescent="0.3">
      <c r="B10271" s="36" t="s">
        <v>2696</v>
      </c>
      <c r="C10271" s="95" t="str">
        <f>VLOOKUP($J10261,ASBVs!$A$2:$E$1041,5,FALSE)</f>
        <v xml:space="preserve">Pen of 4 - Fertility </v>
      </c>
      <c r="D10271" s="96"/>
      <c r="E10271" s="97" t="s">
        <v>2697</v>
      </c>
      <c r="F10271" s="98"/>
      <c r="G10271" s="74"/>
      <c r="H10271" s="75"/>
      <c r="I10271" s="37" t="s">
        <v>2698</v>
      </c>
      <c r="J10271" s="38"/>
    </row>
    <row r="10273" spans="2:10" ht="12.6" customHeight="1" x14ac:dyDescent="0.3">
      <c r="B10273" s="76" t="s">
        <v>2692</v>
      </c>
      <c r="C10273" s="77"/>
      <c r="D10273" s="20" t="str">
        <f>VLOOKUP($J10273,ASBVs!$A$2:$B$1041,2,FALSE)</f>
        <v>224045</v>
      </c>
      <c r="E10273" s="21"/>
      <c r="F10273" s="22" t="str">
        <f>VLOOKUP($J10273,ASBVs!$A$2:$J$1041,10,FALSE)</f>
        <v>Twin</v>
      </c>
      <c r="G10273" s="78" t="str">
        <f>VLOOKUP($J10273,ASBVs!$A$2:$AX$1041,50,FALSE)</f>
        <v>«««««</v>
      </c>
      <c r="H10273" s="79"/>
      <c r="I10273" s="23" t="s">
        <v>2693</v>
      </c>
      <c r="J10273" s="24" t="s">
        <v>2431</v>
      </c>
    </row>
    <row r="10274" spans="2:10" ht="12.6" customHeight="1" x14ac:dyDescent="0.3">
      <c r="B10274" s="25" t="s">
        <v>2694</v>
      </c>
      <c r="C10274" s="80" t="str">
        <f>VLOOKUP($J10273,ASBVs!$A$2:$H$1041,8,FALSE)</f>
        <v>218909</v>
      </c>
      <c r="D10274" s="80"/>
      <c r="E10274" s="81"/>
      <c r="F10274" s="26" t="s">
        <v>2639</v>
      </c>
      <c r="G10274" s="82">
        <f>VLOOKUP($J10273,ASBVs!$A$2:$I$1041,9,FALSE)</f>
        <v>44706</v>
      </c>
      <c r="H10274" s="83"/>
      <c r="I10274" s="83"/>
      <c r="J10274" s="84"/>
    </row>
    <row r="10275" spans="2:10" ht="12.6" customHeight="1" x14ac:dyDescent="0.3">
      <c r="B10275" s="27" t="s">
        <v>0</v>
      </c>
      <c r="C10275" s="28" t="s">
        <v>1</v>
      </c>
      <c r="D10275" s="28" t="s">
        <v>2</v>
      </c>
      <c r="E10275" s="28" t="s">
        <v>3</v>
      </c>
      <c r="F10275" s="27" t="s">
        <v>4</v>
      </c>
      <c r="G10275" s="28" t="s">
        <v>1093</v>
      </c>
      <c r="H10275" s="28" t="s">
        <v>1092</v>
      </c>
      <c r="I10275" s="28" t="s">
        <v>5</v>
      </c>
      <c r="J10275" s="28" t="s">
        <v>2652</v>
      </c>
    </row>
    <row r="10276" spans="2:10" ht="12.6" customHeight="1" x14ac:dyDescent="0.3">
      <c r="B10276" s="29">
        <f>VLOOKUP($J10273,ASBVs!$A$2:$AP$1041,11,FALSE)</f>
        <v>7.0000000000000007E-2</v>
      </c>
      <c r="C10276" s="29">
        <f>VLOOKUP($J10273,ASBVs!$A$2:$AP$1041,13,FALSE)</f>
        <v>3.71</v>
      </c>
      <c r="D10276" s="29">
        <f>VLOOKUP($J10273,ASBVs!$A$2:$AP$1041,15,FALSE)</f>
        <v>5.43</v>
      </c>
      <c r="E10276" s="29">
        <f>VLOOKUP($J10273,ASBVs!$A$2:$AP$1041,17,FALSE)</f>
        <v>0.21</v>
      </c>
      <c r="F10276" s="29">
        <f>VLOOKUP($J10273,ASBVs!$A$2:$AP$1041,19,FALSE)</f>
        <v>1.56</v>
      </c>
      <c r="G10276" s="39">
        <f>VLOOKUP($J10273,ASBVs!$A$2:$AP$1041,41,FALSE)</f>
        <v>0.55000000000000004</v>
      </c>
      <c r="H10276" s="39">
        <f>VLOOKUP($J10273,ASBVs!$A$2:$AP$1041,39,FALSE)</f>
        <v>0.27</v>
      </c>
      <c r="I10276" s="29">
        <f>VLOOKUP($J10273,ASBVs!$A$2:$AP$1041,21,FALSE)</f>
        <v>-0.06</v>
      </c>
      <c r="J10276" s="39">
        <f>VLOOKUP($J10273,ASBVs!$A$2:$AP$1041,31,FALSE)</f>
        <v>0.35</v>
      </c>
    </row>
    <row r="10277" spans="2:10" ht="12.6" customHeight="1" x14ac:dyDescent="0.3">
      <c r="B10277" s="29">
        <f>VLOOKUP($J10273,ASBVs!$A$2:$AP$1041,12,FALSE)</f>
        <v>67</v>
      </c>
      <c r="C10277" s="29">
        <f>VLOOKUP($J10273,ASBVs!$A$2:$AP$1041,14,FALSE)</f>
        <v>70</v>
      </c>
      <c r="D10277" s="29">
        <f>VLOOKUP($J10273,ASBVs!$A$2:$AP$1041,16,FALSE)</f>
        <v>62</v>
      </c>
      <c r="E10277" s="29">
        <f>VLOOKUP($J10273,ASBVs!$A$2:$AP$1041,18,FALSE)</f>
        <v>63</v>
      </c>
      <c r="F10277" s="29">
        <f>VLOOKUP($J10273,ASBVs!$A$2:$AP$1041,20,FALSE)</f>
        <v>64</v>
      </c>
      <c r="G10277" s="29">
        <f>VLOOKUP($J10273,ASBVs!$A$2:$AP$1041,42,FALSE)</f>
        <v>55</v>
      </c>
      <c r="H10277" s="29">
        <f>VLOOKUP($J10273,ASBVs!$A$2:$AP$1041,40,FALSE)</f>
        <v>50</v>
      </c>
      <c r="I10277" s="29">
        <f>VLOOKUP($J10273,ASBVs!$A$2:$AP$1041,22,FALSE)</f>
        <v>60</v>
      </c>
      <c r="J10277" s="29">
        <f>VLOOKUP($J10273,ASBVs!$A$2:$AP$1041,32,FALSE)</f>
        <v>53</v>
      </c>
    </row>
    <row r="10278" spans="2:10" ht="12.6" customHeight="1" x14ac:dyDescent="0.3">
      <c r="B10278" s="31" t="s">
        <v>1089</v>
      </c>
      <c r="C10278" s="27" t="s">
        <v>1090</v>
      </c>
      <c r="D10278" s="27" t="s">
        <v>1091</v>
      </c>
      <c r="E10278" s="27" t="s">
        <v>8</v>
      </c>
      <c r="F10278" s="27" t="s">
        <v>6</v>
      </c>
      <c r="G10278" s="27" t="s">
        <v>7</v>
      </c>
      <c r="H10278" s="27" t="s">
        <v>2638</v>
      </c>
      <c r="I10278" s="85" t="s">
        <v>2700</v>
      </c>
      <c r="J10278" s="86"/>
    </row>
    <row r="10279" spans="2:10" ht="12.6" customHeight="1" x14ac:dyDescent="0.3">
      <c r="B10279" s="30">
        <f>VLOOKUP($J10273,ASBVs!$A$2:$AP$1041,33,FALSE)</f>
        <v>0.06</v>
      </c>
      <c r="C10279" s="30">
        <f>VLOOKUP($J10273,ASBVs!$A$2:$AP$1041,35,FALSE)</f>
        <v>0.22</v>
      </c>
      <c r="D10279" s="30">
        <f>VLOOKUP($J10273,ASBVs!$A$2:$AP$1041,37,FALSE)</f>
        <v>0.02</v>
      </c>
      <c r="E10279" s="32">
        <f>VLOOKUP($J10273,ASBVs!$A$2:$AP$1041,29,FALSE)</f>
        <v>2.67</v>
      </c>
      <c r="F10279" s="32">
        <f>VLOOKUP($J10273,ASBVs!$A$2:$AP$1041,23,FALSE)</f>
        <v>-0.11</v>
      </c>
      <c r="G10279" s="32">
        <f>VLOOKUP($J10273,ASBVs!$A$2:$AP$1041,25,FALSE)</f>
        <v>0.08</v>
      </c>
      <c r="H10279" s="32">
        <f>VLOOKUP($J10273,ASBVs!$A$2:$AP$1041,27,FALSE)</f>
        <v>0.98</v>
      </c>
      <c r="I10279" s="86"/>
      <c r="J10279" s="86"/>
    </row>
    <row r="10280" spans="2:10" ht="12.6" customHeight="1" x14ac:dyDescent="0.3">
      <c r="B10280" s="33">
        <f>VLOOKUP($J10273,ASBVs!$A$2:$AP$1041,34,FALSE)</f>
        <v>45</v>
      </c>
      <c r="C10280" s="33">
        <f>VLOOKUP($J10273,ASBVs!$A$2:$AP$1041,36,FALSE)</f>
        <v>53</v>
      </c>
      <c r="D10280" s="33">
        <f>VLOOKUP($J10273,ASBVs!$A$2:$AP$1041,38,FALSE)</f>
        <v>39</v>
      </c>
      <c r="E10280" s="33">
        <f>VLOOKUP($J10273,ASBVs!$A$2:$AP$1041,30,FALSE)</f>
        <v>60</v>
      </c>
      <c r="F10280" s="33">
        <f>VLOOKUP($J10273,ASBVs!$A$2:$AP$1041,24,FALSE)</f>
        <v>50</v>
      </c>
      <c r="G10280" s="33">
        <f>VLOOKUP($J10273,ASBVs!$A$2:$AP$1041,26,FALSE)</f>
        <v>50</v>
      </c>
      <c r="H10280" s="33">
        <f>VLOOKUP($J10273,ASBVs!$A$2:$AP$1041,28,FALSE)</f>
        <v>53</v>
      </c>
      <c r="I10280" s="99">
        <f>VLOOKUP($J10273,ASBVs!$A$2:$AQ$1041,43,FALSE)</f>
        <v>3.65</v>
      </c>
      <c r="J10280" s="79"/>
    </row>
    <row r="10281" spans="2:10" ht="12.6" customHeight="1" x14ac:dyDescent="0.3">
      <c r="B10281" s="87" t="s">
        <v>2695</v>
      </c>
      <c r="C10281" s="88"/>
      <c r="D10281" s="89" t="s">
        <v>2699</v>
      </c>
      <c r="E10281" s="90"/>
      <c r="F10281" s="91" t="str">
        <f>VLOOKUP($J10273,ASBVs!$A$2:$F$1041,6,FALSE)</f>
        <v xml:space="preserve"> </v>
      </c>
      <c r="G10281" s="34" t="s">
        <v>2669</v>
      </c>
      <c r="H10281" s="35" t="str">
        <f>VLOOKUP($J10273,ASBVs!$A$2:$AU$1041,46,FALSE)</f>
        <v>3</v>
      </c>
      <c r="I10281" s="34" t="s">
        <v>2670</v>
      </c>
      <c r="J10281" s="35" t="str">
        <f>VLOOKUP($J10273,ASBVs!$A$2:$AU$1041,47,FALSE)</f>
        <v>2</v>
      </c>
    </row>
    <row r="10282" spans="2:10" ht="12.6" customHeight="1" x14ac:dyDescent="0.3">
      <c r="B10282" s="93">
        <f>VLOOKUP($J10273,ASBVs!$A$2:$AS$1041,45,FALSE)</f>
        <v>121.4</v>
      </c>
      <c r="C10282" s="94"/>
      <c r="D10282" s="93">
        <f>VLOOKUP($J10273,ASBVs!$A$2:$AS$1041,44,FALSE)</f>
        <v>152.02000000000001</v>
      </c>
      <c r="E10282" s="94"/>
      <c r="F10282" s="92"/>
      <c r="G10282" s="34" t="s">
        <v>2671</v>
      </c>
      <c r="H10282" s="35" t="str">
        <f>VLOOKUP($J10273,ASBVs!$A$2:$AW$1041,48,FALSE)</f>
        <v>2</v>
      </c>
      <c r="I10282" s="34" t="s">
        <v>2672</v>
      </c>
      <c r="J10282" s="35">
        <f>VLOOKUP($J10273,ASBVs!$A$2:$AW$1041,49,FALSE)</f>
        <v>3</v>
      </c>
    </row>
    <row r="10283" spans="2:10" ht="12.6" customHeight="1" x14ac:dyDescent="0.3">
      <c r="B10283" s="36" t="s">
        <v>2696</v>
      </c>
      <c r="C10283" s="95" t="str">
        <f>VLOOKUP($J10273,ASBVs!$A$2:$E$1041,5,FALSE)</f>
        <v xml:space="preserve">Pen of 4 - Fertility </v>
      </c>
      <c r="D10283" s="96"/>
      <c r="E10283" s="97" t="s">
        <v>2697</v>
      </c>
      <c r="F10283" s="98"/>
      <c r="G10283" s="74"/>
      <c r="H10283" s="75"/>
      <c r="I10283" s="37" t="s">
        <v>2698</v>
      </c>
      <c r="J10283" s="38"/>
    </row>
    <row r="10285" spans="2:10" ht="12.6" customHeight="1" x14ac:dyDescent="0.3">
      <c r="B10285" s="76" t="s">
        <v>2692</v>
      </c>
      <c r="C10285" s="77"/>
      <c r="D10285" s="20" t="str">
        <f>VLOOKUP($J10285,ASBVs!$A$2:$B$1041,2,FALSE)</f>
        <v>225708</v>
      </c>
      <c r="E10285" s="21"/>
      <c r="F10285" s="22" t="str">
        <f>VLOOKUP($J10285,ASBVs!$A$2:$J$1041,10,FALSE)</f>
        <v>Twin</v>
      </c>
      <c r="G10285" s="78" t="str">
        <f>VLOOKUP($J10285,ASBVs!$A$2:$AX$1041,50,FALSE)</f>
        <v xml:space="preserve"> </v>
      </c>
      <c r="H10285" s="79"/>
      <c r="I10285" s="23" t="s">
        <v>2693</v>
      </c>
      <c r="J10285" s="24" t="s">
        <v>2432</v>
      </c>
    </row>
    <row r="10286" spans="2:10" ht="12.6" customHeight="1" x14ac:dyDescent="0.3">
      <c r="B10286" s="25" t="s">
        <v>2694</v>
      </c>
      <c r="C10286" s="80" t="str">
        <f>VLOOKUP($J10285,ASBVs!$A$2:$H$1041,8,FALSE)</f>
        <v>207279</v>
      </c>
      <c r="D10286" s="80"/>
      <c r="E10286" s="81"/>
      <c r="F10286" s="26" t="s">
        <v>2639</v>
      </c>
      <c r="G10286" s="82">
        <f>VLOOKUP($J10285,ASBVs!$A$2:$I$1041,9,FALSE)</f>
        <v>44728</v>
      </c>
      <c r="H10286" s="83"/>
      <c r="I10286" s="83"/>
      <c r="J10286" s="84"/>
    </row>
    <row r="10287" spans="2:10" ht="12.6" customHeight="1" x14ac:dyDescent="0.3">
      <c r="B10287" s="27" t="s">
        <v>0</v>
      </c>
      <c r="C10287" s="28" t="s">
        <v>1</v>
      </c>
      <c r="D10287" s="28" t="s">
        <v>2</v>
      </c>
      <c r="E10287" s="28" t="s">
        <v>3</v>
      </c>
      <c r="F10287" s="27" t="s">
        <v>4</v>
      </c>
      <c r="G10287" s="28" t="s">
        <v>1093</v>
      </c>
      <c r="H10287" s="28" t="s">
        <v>1092</v>
      </c>
      <c r="I10287" s="28" t="s">
        <v>5</v>
      </c>
      <c r="J10287" s="28" t="s">
        <v>2652</v>
      </c>
    </row>
    <row r="10288" spans="2:10" ht="12.6" customHeight="1" x14ac:dyDescent="0.3">
      <c r="B10288" s="29">
        <f>VLOOKUP($J10285,ASBVs!$A$2:$AP$1041,11,FALSE)</f>
        <v>0.56999999999999995</v>
      </c>
      <c r="C10288" s="29">
        <f>VLOOKUP($J10285,ASBVs!$A$2:$AP$1041,13,FALSE)</f>
        <v>9.0299999999999994</v>
      </c>
      <c r="D10288" s="29">
        <f>VLOOKUP($J10285,ASBVs!$A$2:$AP$1041,15,FALSE)</f>
        <v>12.33</v>
      </c>
      <c r="E10288" s="29">
        <f>VLOOKUP($J10285,ASBVs!$A$2:$AP$1041,17,FALSE)</f>
        <v>0.17</v>
      </c>
      <c r="F10288" s="29">
        <f>VLOOKUP($J10285,ASBVs!$A$2:$AP$1041,19,FALSE)</f>
        <v>1.8</v>
      </c>
      <c r="G10288" s="39">
        <f>VLOOKUP($J10285,ASBVs!$A$2:$AP$1041,41,FALSE)</f>
        <v>0.5</v>
      </c>
      <c r="H10288" s="39">
        <f>VLOOKUP($J10285,ASBVs!$A$2:$AP$1041,39,FALSE)</f>
        <v>0.27</v>
      </c>
      <c r="I10288" s="29">
        <f>VLOOKUP($J10285,ASBVs!$A$2:$AP$1041,21,FALSE)</f>
        <v>-0.22</v>
      </c>
      <c r="J10288" s="39">
        <f>VLOOKUP($J10285,ASBVs!$A$2:$AP$1041,31,FALSE)</f>
        <v>0.34</v>
      </c>
    </row>
    <row r="10289" spans="2:10" ht="12.6" customHeight="1" x14ac:dyDescent="0.3">
      <c r="B10289" s="29">
        <f>VLOOKUP($J10285,ASBVs!$A$2:$AP$1041,12,FALSE)</f>
        <v>68</v>
      </c>
      <c r="C10289" s="29">
        <f>VLOOKUP($J10285,ASBVs!$A$2:$AP$1041,14,FALSE)</f>
        <v>71</v>
      </c>
      <c r="D10289" s="29">
        <f>VLOOKUP($J10285,ASBVs!$A$2:$AP$1041,16,FALSE)</f>
        <v>63</v>
      </c>
      <c r="E10289" s="29">
        <f>VLOOKUP($J10285,ASBVs!$A$2:$AP$1041,18,FALSE)</f>
        <v>67</v>
      </c>
      <c r="F10289" s="29">
        <f>VLOOKUP($J10285,ASBVs!$A$2:$AP$1041,20,FALSE)</f>
        <v>66</v>
      </c>
      <c r="G10289" s="29">
        <f>VLOOKUP($J10285,ASBVs!$A$2:$AP$1041,42,FALSE)</f>
        <v>60</v>
      </c>
      <c r="H10289" s="29">
        <f>VLOOKUP($J10285,ASBVs!$A$2:$AP$1041,40,FALSE)</f>
        <v>51</v>
      </c>
      <c r="I10289" s="29">
        <f>VLOOKUP($J10285,ASBVs!$A$2:$AP$1041,22,FALSE)</f>
        <v>60</v>
      </c>
      <c r="J10289" s="29">
        <f>VLOOKUP($J10285,ASBVs!$A$2:$AP$1041,32,FALSE)</f>
        <v>58</v>
      </c>
    </row>
    <row r="10290" spans="2:10" ht="12.6" customHeight="1" x14ac:dyDescent="0.3">
      <c r="B10290" s="31" t="s">
        <v>1089</v>
      </c>
      <c r="C10290" s="27" t="s">
        <v>1090</v>
      </c>
      <c r="D10290" s="27" t="s">
        <v>1091</v>
      </c>
      <c r="E10290" s="27" t="s">
        <v>8</v>
      </c>
      <c r="F10290" s="27" t="s">
        <v>6</v>
      </c>
      <c r="G10290" s="27" t="s">
        <v>7</v>
      </c>
      <c r="H10290" s="27" t="s">
        <v>2638</v>
      </c>
      <c r="I10290" s="85" t="s">
        <v>2700</v>
      </c>
      <c r="J10290" s="86"/>
    </row>
    <row r="10291" spans="2:10" ht="12.6" customHeight="1" x14ac:dyDescent="0.3">
      <c r="B10291" s="30">
        <f>VLOOKUP($J10285,ASBVs!$A$2:$AP$1041,33,FALSE)</f>
        <v>0.06</v>
      </c>
      <c r="C10291" s="30">
        <f>VLOOKUP($J10285,ASBVs!$A$2:$AP$1041,35,FALSE)</f>
        <v>0.22</v>
      </c>
      <c r="D10291" s="30">
        <f>VLOOKUP($J10285,ASBVs!$A$2:$AP$1041,37,FALSE)</f>
        <v>0.01</v>
      </c>
      <c r="E10291" s="32">
        <f>VLOOKUP($J10285,ASBVs!$A$2:$AP$1041,29,FALSE)</f>
        <v>4.83</v>
      </c>
      <c r="F10291" s="32">
        <f>VLOOKUP($J10285,ASBVs!$A$2:$AP$1041,23,FALSE)</f>
        <v>-0.53</v>
      </c>
      <c r="G10291" s="32">
        <f>VLOOKUP($J10285,ASBVs!$A$2:$AP$1041,25,FALSE)</f>
        <v>5.38</v>
      </c>
      <c r="H10291" s="32">
        <f>VLOOKUP($J10285,ASBVs!$A$2:$AP$1041,27,FALSE)</f>
        <v>1.53</v>
      </c>
      <c r="I10291" s="86"/>
      <c r="J10291" s="86"/>
    </row>
    <row r="10292" spans="2:10" ht="12.6" customHeight="1" x14ac:dyDescent="0.3">
      <c r="B10292" s="33">
        <f>VLOOKUP($J10285,ASBVs!$A$2:$AP$1041,34,FALSE)</f>
        <v>45</v>
      </c>
      <c r="C10292" s="33">
        <f>VLOOKUP($J10285,ASBVs!$A$2:$AP$1041,36,FALSE)</f>
        <v>54</v>
      </c>
      <c r="D10292" s="33">
        <f>VLOOKUP($J10285,ASBVs!$A$2:$AP$1041,38,FALSE)</f>
        <v>38</v>
      </c>
      <c r="E10292" s="33">
        <f>VLOOKUP($J10285,ASBVs!$A$2:$AP$1041,30,FALSE)</f>
        <v>61</v>
      </c>
      <c r="F10292" s="33">
        <f>VLOOKUP($J10285,ASBVs!$A$2:$AP$1041,24,FALSE)</f>
        <v>51</v>
      </c>
      <c r="G10292" s="33">
        <f>VLOOKUP($J10285,ASBVs!$A$2:$AP$1041,26,FALSE)</f>
        <v>51</v>
      </c>
      <c r="H10292" s="33">
        <f>VLOOKUP($J10285,ASBVs!$A$2:$AP$1041,28,FALSE)</f>
        <v>54</v>
      </c>
      <c r="I10292" s="99">
        <f>VLOOKUP($J10285,ASBVs!$A$2:$AQ$1041,43,FALSE)</f>
        <v>8.8099999999999987</v>
      </c>
      <c r="J10292" s="79"/>
    </row>
    <row r="10293" spans="2:10" ht="12.6" customHeight="1" x14ac:dyDescent="0.3">
      <c r="B10293" s="87" t="s">
        <v>2695</v>
      </c>
      <c r="C10293" s="88"/>
      <c r="D10293" s="89" t="s">
        <v>2699</v>
      </c>
      <c r="E10293" s="90"/>
      <c r="F10293" s="91" t="str">
        <f>VLOOKUP($J10285,ASBVs!$A$2:$F$1041,6,FALSE)</f>
        <v xml:space="preserve"> </v>
      </c>
      <c r="G10293" s="34" t="s">
        <v>2669</v>
      </c>
      <c r="H10293" s="35" t="str">
        <f>VLOOKUP($J10285,ASBVs!$A$2:$AU$1041,46,FALSE)</f>
        <v>1</v>
      </c>
      <c r="I10293" s="34" t="s">
        <v>2670</v>
      </c>
      <c r="J10293" s="35" t="str">
        <f>VLOOKUP($J10285,ASBVs!$A$2:$AU$1041,47,FALSE)</f>
        <v>2</v>
      </c>
    </row>
    <row r="10294" spans="2:10" ht="12.6" customHeight="1" x14ac:dyDescent="0.3">
      <c r="B10294" s="93">
        <f>VLOOKUP($J10285,ASBVs!$A$2:$AS$1041,45,FALSE)</f>
        <v>124.91</v>
      </c>
      <c r="C10294" s="94"/>
      <c r="D10294" s="93">
        <f>VLOOKUP($J10285,ASBVs!$A$2:$AS$1041,44,FALSE)</f>
        <v>165.39</v>
      </c>
      <c r="E10294" s="94"/>
      <c r="F10294" s="92"/>
      <c r="G10294" s="34" t="s">
        <v>2671</v>
      </c>
      <c r="H10294" s="35" t="str">
        <f>VLOOKUP($J10285,ASBVs!$A$2:$AW$1041,48,FALSE)</f>
        <v>2</v>
      </c>
      <c r="I10294" s="34" t="s">
        <v>2672</v>
      </c>
      <c r="J10294" s="35">
        <f>VLOOKUP($J10285,ASBVs!$A$2:$AW$1041,49,FALSE)</f>
        <v>3</v>
      </c>
    </row>
    <row r="10295" spans="2:10" ht="12.6" customHeight="1" x14ac:dyDescent="0.3">
      <c r="B10295" s="36" t="s">
        <v>2696</v>
      </c>
      <c r="C10295" s="95" t="str">
        <f>VLOOKUP($J10285,ASBVs!$A$2:$E$1041,5,FALSE)</f>
        <v xml:space="preserve">Pen of 4 - Fertility </v>
      </c>
      <c r="D10295" s="96"/>
      <c r="E10295" s="97" t="s">
        <v>2697</v>
      </c>
      <c r="F10295" s="98"/>
      <c r="G10295" s="74"/>
      <c r="H10295" s="75"/>
      <c r="I10295" s="37" t="s">
        <v>2698</v>
      </c>
      <c r="J10295" s="38"/>
    </row>
    <row r="10297" spans="2:10" ht="12.6" customHeight="1" x14ac:dyDescent="0.3">
      <c r="B10297" s="76" t="s">
        <v>2692</v>
      </c>
      <c r="C10297" s="77"/>
      <c r="D10297" s="20" t="str">
        <f>VLOOKUP($J10297,ASBVs!$A$2:$B$1041,2,FALSE)</f>
        <v>226310</v>
      </c>
      <c r="E10297" s="21"/>
      <c r="F10297" s="22" t="str">
        <f>VLOOKUP($J10297,ASBVs!$A$2:$J$1041,10,FALSE)</f>
        <v>Twin</v>
      </c>
      <c r="G10297" s="78" t="str">
        <f>VLOOKUP($J10297,ASBVs!$A$2:$AX$1041,50,FALSE)</f>
        <v xml:space="preserve"> </v>
      </c>
      <c r="H10297" s="79"/>
      <c r="I10297" s="23" t="s">
        <v>2693</v>
      </c>
      <c r="J10297" s="24" t="s">
        <v>2433</v>
      </c>
    </row>
    <row r="10298" spans="2:10" ht="12.6" customHeight="1" x14ac:dyDescent="0.3">
      <c r="B10298" s="25" t="s">
        <v>2694</v>
      </c>
      <c r="C10298" s="80" t="str">
        <f>VLOOKUP($J10297,ASBVs!$A$2:$H$1041,8,FALSE)</f>
        <v>201054</v>
      </c>
      <c r="D10298" s="80"/>
      <c r="E10298" s="81"/>
      <c r="F10298" s="26" t="s">
        <v>2639</v>
      </c>
      <c r="G10298" s="82">
        <f>VLOOKUP($J10297,ASBVs!$A$2:$I$1041,9,FALSE)</f>
        <v>44743</v>
      </c>
      <c r="H10298" s="83"/>
      <c r="I10298" s="83"/>
      <c r="J10298" s="84"/>
    </row>
    <row r="10299" spans="2:10" ht="12.6" customHeight="1" x14ac:dyDescent="0.3">
      <c r="B10299" s="27" t="s">
        <v>0</v>
      </c>
      <c r="C10299" s="28" t="s">
        <v>1</v>
      </c>
      <c r="D10299" s="28" t="s">
        <v>2</v>
      </c>
      <c r="E10299" s="28" t="s">
        <v>3</v>
      </c>
      <c r="F10299" s="27" t="s">
        <v>4</v>
      </c>
      <c r="G10299" s="28" t="s">
        <v>1093</v>
      </c>
      <c r="H10299" s="28" t="s">
        <v>1092</v>
      </c>
      <c r="I10299" s="28" t="s">
        <v>5</v>
      </c>
      <c r="J10299" s="28" t="s">
        <v>2652</v>
      </c>
    </row>
    <row r="10300" spans="2:10" ht="12.6" customHeight="1" x14ac:dyDescent="0.3">
      <c r="B10300" s="29">
        <f>VLOOKUP($J10297,ASBVs!$A$2:$AP$1041,11,FALSE)</f>
        <v>0.23</v>
      </c>
      <c r="C10300" s="29">
        <f>VLOOKUP($J10297,ASBVs!$A$2:$AP$1041,13,FALSE)</f>
        <v>8.9600000000000009</v>
      </c>
      <c r="D10300" s="29">
        <f>VLOOKUP($J10297,ASBVs!$A$2:$AP$1041,15,FALSE)</f>
        <v>15.64</v>
      </c>
      <c r="E10300" s="29">
        <f>VLOOKUP($J10297,ASBVs!$A$2:$AP$1041,17,FALSE)</f>
        <v>-0.36</v>
      </c>
      <c r="F10300" s="29">
        <f>VLOOKUP($J10297,ASBVs!$A$2:$AP$1041,19,FALSE)</f>
        <v>1.96</v>
      </c>
      <c r="G10300" s="39">
        <f>VLOOKUP($J10297,ASBVs!$A$2:$AP$1041,41,FALSE)</f>
        <v>0.41</v>
      </c>
      <c r="H10300" s="39">
        <f>VLOOKUP($J10297,ASBVs!$A$2:$AP$1041,39,FALSE)</f>
        <v>0.27</v>
      </c>
      <c r="I10300" s="29">
        <f>VLOOKUP($J10297,ASBVs!$A$2:$AP$1041,21,FALSE)</f>
        <v>1.28</v>
      </c>
      <c r="J10300" s="39">
        <f>VLOOKUP($J10297,ASBVs!$A$2:$AP$1041,31,FALSE)</f>
        <v>0.22</v>
      </c>
    </row>
    <row r="10301" spans="2:10" ht="12.6" customHeight="1" x14ac:dyDescent="0.3">
      <c r="B10301" s="29">
        <f>VLOOKUP($J10297,ASBVs!$A$2:$AP$1041,12,FALSE)</f>
        <v>67</v>
      </c>
      <c r="C10301" s="29">
        <f>VLOOKUP($J10297,ASBVs!$A$2:$AP$1041,14,FALSE)</f>
        <v>69</v>
      </c>
      <c r="D10301" s="29">
        <f>VLOOKUP($J10297,ASBVs!$A$2:$AP$1041,16,FALSE)</f>
        <v>61</v>
      </c>
      <c r="E10301" s="29">
        <f>VLOOKUP($J10297,ASBVs!$A$2:$AP$1041,18,FALSE)</f>
        <v>64</v>
      </c>
      <c r="F10301" s="29">
        <f>VLOOKUP($J10297,ASBVs!$A$2:$AP$1041,20,FALSE)</f>
        <v>64</v>
      </c>
      <c r="G10301" s="29">
        <f>VLOOKUP($J10297,ASBVs!$A$2:$AP$1041,42,FALSE)</f>
        <v>57</v>
      </c>
      <c r="H10301" s="29">
        <f>VLOOKUP($J10297,ASBVs!$A$2:$AP$1041,40,FALSE)</f>
        <v>50</v>
      </c>
      <c r="I10301" s="29">
        <f>VLOOKUP($J10297,ASBVs!$A$2:$AP$1041,22,FALSE)</f>
        <v>59</v>
      </c>
      <c r="J10301" s="29">
        <f>VLOOKUP($J10297,ASBVs!$A$2:$AP$1041,32,FALSE)</f>
        <v>55</v>
      </c>
    </row>
    <row r="10302" spans="2:10" ht="12.6" customHeight="1" x14ac:dyDescent="0.3">
      <c r="B10302" s="31" t="s">
        <v>1089</v>
      </c>
      <c r="C10302" s="27" t="s">
        <v>1090</v>
      </c>
      <c r="D10302" s="27" t="s">
        <v>1091</v>
      </c>
      <c r="E10302" s="27" t="s">
        <v>8</v>
      </c>
      <c r="F10302" s="27" t="s">
        <v>6</v>
      </c>
      <c r="G10302" s="27" t="s">
        <v>7</v>
      </c>
      <c r="H10302" s="27" t="s">
        <v>2638</v>
      </c>
      <c r="I10302" s="85" t="s">
        <v>2700</v>
      </c>
      <c r="J10302" s="86"/>
    </row>
    <row r="10303" spans="2:10" ht="12.6" customHeight="1" x14ac:dyDescent="0.3">
      <c r="B10303" s="30">
        <f>VLOOKUP($J10297,ASBVs!$A$2:$AP$1041,33,FALSE)</f>
        <v>0.03</v>
      </c>
      <c r="C10303" s="30">
        <f>VLOOKUP($J10297,ASBVs!$A$2:$AP$1041,35,FALSE)</f>
        <v>0.3</v>
      </c>
      <c r="D10303" s="30">
        <f>VLOOKUP($J10297,ASBVs!$A$2:$AP$1041,37,FALSE)</f>
        <v>1E-3</v>
      </c>
      <c r="E10303" s="32">
        <f>VLOOKUP($J10297,ASBVs!$A$2:$AP$1041,29,FALSE)</f>
        <v>5.88</v>
      </c>
      <c r="F10303" s="32">
        <f>VLOOKUP($J10297,ASBVs!$A$2:$AP$1041,23,FALSE)</f>
        <v>-0.66</v>
      </c>
      <c r="G10303" s="32">
        <f>VLOOKUP($J10297,ASBVs!$A$2:$AP$1041,25,FALSE)</f>
        <v>5.83</v>
      </c>
      <c r="H10303" s="32">
        <f>VLOOKUP($J10297,ASBVs!$A$2:$AP$1041,27,FALSE)</f>
        <v>2.48</v>
      </c>
      <c r="I10303" s="86"/>
      <c r="J10303" s="86"/>
    </row>
    <row r="10304" spans="2:10" ht="12.6" customHeight="1" x14ac:dyDescent="0.3">
      <c r="B10304" s="33">
        <f>VLOOKUP($J10297,ASBVs!$A$2:$AP$1041,34,FALSE)</f>
        <v>45</v>
      </c>
      <c r="C10304" s="33">
        <f>VLOOKUP($J10297,ASBVs!$A$2:$AP$1041,36,FALSE)</f>
        <v>53</v>
      </c>
      <c r="D10304" s="33">
        <f>VLOOKUP($J10297,ASBVs!$A$2:$AP$1041,38,FALSE)</f>
        <v>38</v>
      </c>
      <c r="E10304" s="33">
        <f>VLOOKUP($J10297,ASBVs!$A$2:$AP$1041,30,FALSE)</f>
        <v>59</v>
      </c>
      <c r="F10304" s="33">
        <f>VLOOKUP($J10297,ASBVs!$A$2:$AP$1041,24,FALSE)</f>
        <v>48</v>
      </c>
      <c r="G10304" s="33">
        <f>VLOOKUP($J10297,ASBVs!$A$2:$AP$1041,26,FALSE)</f>
        <v>48</v>
      </c>
      <c r="H10304" s="33">
        <f>VLOOKUP($J10297,ASBVs!$A$2:$AP$1041,28,FALSE)</f>
        <v>52</v>
      </c>
      <c r="I10304" s="99">
        <f>VLOOKUP($J10297,ASBVs!$A$2:$AQ$1041,43,FALSE)</f>
        <v>10.24</v>
      </c>
      <c r="J10304" s="79"/>
    </row>
    <row r="10305" spans="2:10" ht="12.6" customHeight="1" x14ac:dyDescent="0.3">
      <c r="B10305" s="87" t="s">
        <v>2695</v>
      </c>
      <c r="C10305" s="88"/>
      <c r="D10305" s="89" t="s">
        <v>2699</v>
      </c>
      <c r="E10305" s="90"/>
      <c r="F10305" s="91" t="str">
        <f>VLOOKUP($J10297,ASBVs!$A$2:$F$1041,6,FALSE)</f>
        <v xml:space="preserve"> </v>
      </c>
      <c r="G10305" s="34" t="s">
        <v>2669</v>
      </c>
      <c r="H10305" s="35" t="str">
        <f>VLOOKUP($J10297,ASBVs!$A$2:$AU$1041,46,FALSE)</f>
        <v>2</v>
      </c>
      <c r="I10305" s="34" t="s">
        <v>2670</v>
      </c>
      <c r="J10305" s="35" t="str">
        <f>VLOOKUP($J10297,ASBVs!$A$2:$AU$1041,47,FALSE)</f>
        <v>3</v>
      </c>
    </row>
    <row r="10306" spans="2:10" ht="12.6" customHeight="1" x14ac:dyDescent="0.3">
      <c r="B10306" s="93">
        <f>VLOOKUP($J10297,ASBVs!$A$2:$AS$1041,45,FALSE)</f>
        <v>124.51</v>
      </c>
      <c r="C10306" s="94"/>
      <c r="D10306" s="93">
        <f>VLOOKUP($J10297,ASBVs!$A$2:$AS$1041,44,FALSE)</f>
        <v>169.65</v>
      </c>
      <c r="E10306" s="94"/>
      <c r="F10306" s="92"/>
      <c r="G10306" s="34" t="s">
        <v>2671</v>
      </c>
      <c r="H10306" s="35" t="str">
        <f>VLOOKUP($J10297,ASBVs!$A$2:$AW$1041,48,FALSE)</f>
        <v>1</v>
      </c>
      <c r="I10306" s="34" t="s">
        <v>2672</v>
      </c>
      <c r="J10306" s="35">
        <f>VLOOKUP($J10297,ASBVs!$A$2:$AW$1041,49,FALSE)</f>
        <v>3</v>
      </c>
    </row>
    <row r="10307" spans="2:10" ht="12.6" customHeight="1" x14ac:dyDescent="0.3">
      <c r="B10307" s="36" t="s">
        <v>2696</v>
      </c>
      <c r="C10307" s="95" t="str">
        <f>VLOOKUP($J10297,ASBVs!$A$2:$E$1041,5,FALSE)</f>
        <v xml:space="preserve">Pen of 4 - Fertility </v>
      </c>
      <c r="D10307" s="96"/>
      <c r="E10307" s="97" t="s">
        <v>2697</v>
      </c>
      <c r="F10307" s="98"/>
      <c r="G10307" s="74"/>
      <c r="H10307" s="75"/>
      <c r="I10307" s="37" t="s">
        <v>2698</v>
      </c>
      <c r="J10307" s="38"/>
    </row>
    <row r="10309" spans="2:10" ht="12.6" customHeight="1" x14ac:dyDescent="0.3">
      <c r="B10309" s="76" t="s">
        <v>2692</v>
      </c>
      <c r="C10309" s="77"/>
      <c r="D10309" s="20" t="str">
        <f>VLOOKUP($J10309,ASBVs!$A$2:$B$1041,2,FALSE)</f>
        <v>225624</v>
      </c>
      <c r="E10309" s="21"/>
      <c r="F10309" s="22" t="str">
        <f>VLOOKUP($J10309,ASBVs!$A$2:$J$1041,10,FALSE)</f>
        <v>Twin</v>
      </c>
      <c r="G10309" s="78" t="str">
        <f>VLOOKUP($J10309,ASBVs!$A$2:$AX$1041,50,FALSE)</f>
        <v xml:space="preserve"> </v>
      </c>
      <c r="H10309" s="79"/>
      <c r="I10309" s="23" t="s">
        <v>2693</v>
      </c>
      <c r="J10309" s="24" t="s">
        <v>2434</v>
      </c>
    </row>
    <row r="10310" spans="2:10" ht="12.6" customHeight="1" x14ac:dyDescent="0.3">
      <c r="B10310" s="25" t="s">
        <v>2694</v>
      </c>
      <c r="C10310" s="80" t="str">
        <f>VLOOKUP($J10309,ASBVs!$A$2:$H$1041,8,FALSE)</f>
        <v>217906</v>
      </c>
      <c r="D10310" s="80"/>
      <c r="E10310" s="81"/>
      <c r="F10310" s="26" t="s">
        <v>2639</v>
      </c>
      <c r="G10310" s="82">
        <f>VLOOKUP($J10309,ASBVs!$A$2:$I$1041,9,FALSE)</f>
        <v>44730</v>
      </c>
      <c r="H10310" s="83"/>
      <c r="I10310" s="83"/>
      <c r="J10310" s="84"/>
    </row>
    <row r="10311" spans="2:10" ht="12.6" customHeight="1" x14ac:dyDescent="0.3">
      <c r="B10311" s="27" t="s">
        <v>0</v>
      </c>
      <c r="C10311" s="28" t="s">
        <v>1</v>
      </c>
      <c r="D10311" s="28" t="s">
        <v>2</v>
      </c>
      <c r="E10311" s="28" t="s">
        <v>3</v>
      </c>
      <c r="F10311" s="27" t="s">
        <v>4</v>
      </c>
      <c r="G10311" s="28" t="s">
        <v>1093</v>
      </c>
      <c r="H10311" s="28" t="s">
        <v>1092</v>
      </c>
      <c r="I10311" s="28" t="s">
        <v>5</v>
      </c>
      <c r="J10311" s="28" t="s">
        <v>2652</v>
      </c>
    </row>
    <row r="10312" spans="2:10" ht="12.6" customHeight="1" x14ac:dyDescent="0.3">
      <c r="B10312" s="29">
        <f>VLOOKUP($J10309,ASBVs!$A$2:$AP$1041,11,FALSE)</f>
        <v>0.6</v>
      </c>
      <c r="C10312" s="29">
        <f>VLOOKUP($J10309,ASBVs!$A$2:$AP$1041,13,FALSE)</f>
        <v>8.6199999999999992</v>
      </c>
      <c r="D10312" s="29">
        <f>VLOOKUP($J10309,ASBVs!$A$2:$AP$1041,15,FALSE)</f>
        <v>14.63</v>
      </c>
      <c r="E10312" s="29">
        <f>VLOOKUP($J10309,ASBVs!$A$2:$AP$1041,17,FALSE)</f>
        <v>0.06</v>
      </c>
      <c r="F10312" s="29">
        <f>VLOOKUP($J10309,ASBVs!$A$2:$AP$1041,19,FALSE)</f>
        <v>1.64</v>
      </c>
      <c r="G10312" s="39">
        <f>VLOOKUP($J10309,ASBVs!$A$2:$AP$1041,41,FALSE)</f>
        <v>0.42</v>
      </c>
      <c r="H10312" s="39">
        <f>VLOOKUP($J10309,ASBVs!$A$2:$AP$1041,39,FALSE)</f>
        <v>0.26</v>
      </c>
      <c r="I10312" s="29">
        <f>VLOOKUP($J10309,ASBVs!$A$2:$AP$1041,21,FALSE)</f>
        <v>-0.13</v>
      </c>
      <c r="J10312" s="39">
        <f>VLOOKUP($J10309,ASBVs!$A$2:$AP$1041,31,FALSE)</f>
        <v>0.28000000000000003</v>
      </c>
    </row>
    <row r="10313" spans="2:10" ht="12.6" customHeight="1" x14ac:dyDescent="0.3">
      <c r="B10313" s="29">
        <f>VLOOKUP($J10309,ASBVs!$A$2:$AP$1041,12,FALSE)</f>
        <v>63</v>
      </c>
      <c r="C10313" s="29">
        <f>VLOOKUP($J10309,ASBVs!$A$2:$AP$1041,14,FALSE)</f>
        <v>68</v>
      </c>
      <c r="D10313" s="29">
        <f>VLOOKUP($J10309,ASBVs!$A$2:$AP$1041,16,FALSE)</f>
        <v>60</v>
      </c>
      <c r="E10313" s="29">
        <f>VLOOKUP($J10309,ASBVs!$A$2:$AP$1041,18,FALSE)</f>
        <v>63</v>
      </c>
      <c r="F10313" s="29">
        <f>VLOOKUP($J10309,ASBVs!$A$2:$AP$1041,20,FALSE)</f>
        <v>63</v>
      </c>
      <c r="G10313" s="29">
        <f>VLOOKUP($J10309,ASBVs!$A$2:$AP$1041,42,FALSE)</f>
        <v>53</v>
      </c>
      <c r="H10313" s="29">
        <f>VLOOKUP($J10309,ASBVs!$A$2:$AP$1041,40,FALSE)</f>
        <v>46</v>
      </c>
      <c r="I10313" s="29">
        <f>VLOOKUP($J10309,ASBVs!$A$2:$AP$1041,22,FALSE)</f>
        <v>57</v>
      </c>
      <c r="J10313" s="29">
        <f>VLOOKUP($J10309,ASBVs!$A$2:$AP$1041,32,FALSE)</f>
        <v>51</v>
      </c>
    </row>
    <row r="10314" spans="2:10" ht="12.6" customHeight="1" x14ac:dyDescent="0.3">
      <c r="B10314" s="31" t="s">
        <v>1089</v>
      </c>
      <c r="C10314" s="27" t="s">
        <v>1090</v>
      </c>
      <c r="D10314" s="27" t="s">
        <v>1091</v>
      </c>
      <c r="E10314" s="27" t="s">
        <v>8</v>
      </c>
      <c r="F10314" s="27" t="s">
        <v>6</v>
      </c>
      <c r="G10314" s="27" t="s">
        <v>7</v>
      </c>
      <c r="H10314" s="27" t="s">
        <v>2638</v>
      </c>
      <c r="I10314" s="85" t="s">
        <v>2700</v>
      </c>
      <c r="J10314" s="86"/>
    </row>
    <row r="10315" spans="2:10" ht="12.6" customHeight="1" x14ac:dyDescent="0.3">
      <c r="B10315" s="30">
        <f>VLOOKUP($J10309,ASBVs!$A$2:$AP$1041,33,FALSE)</f>
        <v>0.06</v>
      </c>
      <c r="C10315" s="30">
        <f>VLOOKUP($J10309,ASBVs!$A$2:$AP$1041,35,FALSE)</f>
        <v>0.21</v>
      </c>
      <c r="D10315" s="30">
        <f>VLOOKUP($J10309,ASBVs!$A$2:$AP$1041,37,FALSE)</f>
        <v>0.02</v>
      </c>
      <c r="E10315" s="32">
        <f>VLOOKUP($J10309,ASBVs!$A$2:$AP$1041,29,FALSE)</f>
        <v>4.58</v>
      </c>
      <c r="F10315" s="32">
        <f>VLOOKUP($J10309,ASBVs!$A$2:$AP$1041,23,FALSE)</f>
        <v>-0.45</v>
      </c>
      <c r="G10315" s="32">
        <f>VLOOKUP($J10309,ASBVs!$A$2:$AP$1041,25,FALSE)</f>
        <v>4.5</v>
      </c>
      <c r="H10315" s="32">
        <f>VLOOKUP($J10309,ASBVs!$A$2:$AP$1041,27,FALSE)</f>
        <v>1.67</v>
      </c>
      <c r="I10315" s="86"/>
      <c r="J10315" s="86"/>
    </row>
    <row r="10316" spans="2:10" ht="12.6" customHeight="1" x14ac:dyDescent="0.3">
      <c r="B10316" s="33">
        <f>VLOOKUP($J10309,ASBVs!$A$2:$AP$1041,34,FALSE)</f>
        <v>41</v>
      </c>
      <c r="C10316" s="33">
        <f>VLOOKUP($J10309,ASBVs!$A$2:$AP$1041,36,FALSE)</f>
        <v>49</v>
      </c>
      <c r="D10316" s="33">
        <f>VLOOKUP($J10309,ASBVs!$A$2:$AP$1041,38,FALSE)</f>
        <v>34</v>
      </c>
      <c r="E10316" s="33">
        <f>VLOOKUP($J10309,ASBVs!$A$2:$AP$1041,30,FALSE)</f>
        <v>58</v>
      </c>
      <c r="F10316" s="33">
        <f>VLOOKUP($J10309,ASBVs!$A$2:$AP$1041,24,FALSE)</f>
        <v>48</v>
      </c>
      <c r="G10316" s="33">
        <f>VLOOKUP($J10309,ASBVs!$A$2:$AP$1041,26,FALSE)</f>
        <v>47</v>
      </c>
      <c r="H10316" s="33">
        <f>VLOOKUP($J10309,ASBVs!$A$2:$AP$1041,28,FALSE)</f>
        <v>50</v>
      </c>
      <c r="I10316" s="99">
        <f>VLOOKUP($J10309,ASBVs!$A$2:$AQ$1041,43,FALSE)</f>
        <v>8.4899999999999984</v>
      </c>
      <c r="J10316" s="79"/>
    </row>
    <row r="10317" spans="2:10" ht="12.6" customHeight="1" x14ac:dyDescent="0.3">
      <c r="B10317" s="87" t="s">
        <v>2695</v>
      </c>
      <c r="C10317" s="88"/>
      <c r="D10317" s="89" t="s">
        <v>2699</v>
      </c>
      <c r="E10317" s="90"/>
      <c r="F10317" s="91" t="str">
        <f>VLOOKUP($J10309,ASBVs!$A$2:$F$1041,6,FALSE)</f>
        <v xml:space="preserve"> </v>
      </c>
      <c r="G10317" s="34" t="s">
        <v>2669</v>
      </c>
      <c r="H10317" s="35" t="str">
        <f>VLOOKUP($J10309,ASBVs!$A$2:$AU$1041,46,FALSE)</f>
        <v>2</v>
      </c>
      <c r="I10317" s="34" t="s">
        <v>2670</v>
      </c>
      <c r="J10317" s="35" t="str">
        <f>VLOOKUP($J10309,ASBVs!$A$2:$AU$1041,47,FALSE)</f>
        <v>2</v>
      </c>
    </row>
    <row r="10318" spans="2:10" ht="12.6" customHeight="1" x14ac:dyDescent="0.3">
      <c r="B10318" s="93">
        <f>VLOOKUP($J10309,ASBVs!$A$2:$AS$1041,45,FALSE)</f>
        <v>121.78</v>
      </c>
      <c r="C10318" s="94"/>
      <c r="D10318" s="93">
        <f>VLOOKUP($J10309,ASBVs!$A$2:$AS$1041,44,FALSE)</f>
        <v>156.19</v>
      </c>
      <c r="E10318" s="94"/>
      <c r="F10318" s="92"/>
      <c r="G10318" s="34" t="s">
        <v>2671</v>
      </c>
      <c r="H10318" s="35" t="str">
        <f>VLOOKUP($J10309,ASBVs!$A$2:$AW$1041,48,FALSE)</f>
        <v>2</v>
      </c>
      <c r="I10318" s="34" t="s">
        <v>2672</v>
      </c>
      <c r="J10318" s="35">
        <f>VLOOKUP($J10309,ASBVs!$A$2:$AW$1041,49,FALSE)</f>
        <v>3</v>
      </c>
    </row>
    <row r="10319" spans="2:10" ht="12.6" customHeight="1" x14ac:dyDescent="0.3">
      <c r="B10319" s="36" t="s">
        <v>2696</v>
      </c>
      <c r="C10319" s="95" t="str">
        <f>VLOOKUP($J10309,ASBVs!$A$2:$E$1041,5,FALSE)</f>
        <v xml:space="preserve">Pen of 4 - Fertility </v>
      </c>
      <c r="D10319" s="96"/>
      <c r="E10319" s="97" t="s">
        <v>2697</v>
      </c>
      <c r="F10319" s="98"/>
      <c r="G10319" s="74"/>
      <c r="H10319" s="75"/>
      <c r="I10319" s="37" t="s">
        <v>2698</v>
      </c>
      <c r="J10319" s="38"/>
    </row>
    <row r="10321" spans="2:10" ht="12.6" customHeight="1" x14ac:dyDescent="0.3">
      <c r="B10321" s="76" t="s">
        <v>2692</v>
      </c>
      <c r="C10321" s="77"/>
      <c r="D10321" s="20" t="str">
        <f>VLOOKUP($J10321,ASBVs!$A$2:$B$1041,2,FALSE)</f>
        <v>224708</v>
      </c>
      <c r="E10321" s="21"/>
      <c r="F10321" s="22" t="str">
        <f>VLOOKUP($J10321,ASBVs!$A$2:$J$1041,10,FALSE)</f>
        <v>Triplet</v>
      </c>
      <c r="G10321" s="78" t="str">
        <f>VLOOKUP($J10321,ASBVs!$A$2:$AX$1041,50,FALSE)</f>
        <v xml:space="preserve"> </v>
      </c>
      <c r="H10321" s="79"/>
      <c r="I10321" s="23" t="s">
        <v>2693</v>
      </c>
      <c r="J10321" s="24" t="s">
        <v>2435</v>
      </c>
    </row>
    <row r="10322" spans="2:10" ht="12.6" customHeight="1" x14ac:dyDescent="0.3">
      <c r="B10322" s="25" t="s">
        <v>2694</v>
      </c>
      <c r="C10322" s="80" t="str">
        <f>VLOOKUP($J10321,ASBVs!$A$2:$H$1041,8,FALSE)</f>
        <v>205728</v>
      </c>
      <c r="D10322" s="80"/>
      <c r="E10322" s="81"/>
      <c r="F10322" s="26" t="s">
        <v>2639</v>
      </c>
      <c r="G10322" s="82">
        <f>VLOOKUP($J10321,ASBVs!$A$2:$I$1041,9,FALSE)</f>
        <v>44710</v>
      </c>
      <c r="H10322" s="83"/>
      <c r="I10322" s="83"/>
      <c r="J10322" s="84"/>
    </row>
    <row r="10323" spans="2:10" ht="12.6" customHeight="1" x14ac:dyDescent="0.3">
      <c r="B10323" s="27" t="s">
        <v>0</v>
      </c>
      <c r="C10323" s="28" t="s">
        <v>1</v>
      </c>
      <c r="D10323" s="28" t="s">
        <v>2</v>
      </c>
      <c r="E10323" s="28" t="s">
        <v>3</v>
      </c>
      <c r="F10323" s="27" t="s">
        <v>4</v>
      </c>
      <c r="G10323" s="28" t="s">
        <v>1093</v>
      </c>
      <c r="H10323" s="28" t="s">
        <v>1092</v>
      </c>
      <c r="I10323" s="28" t="s">
        <v>5</v>
      </c>
      <c r="J10323" s="28" t="s">
        <v>2652</v>
      </c>
    </row>
    <row r="10324" spans="2:10" ht="12.6" customHeight="1" x14ac:dyDescent="0.3">
      <c r="B10324" s="29">
        <f>VLOOKUP($J10321,ASBVs!$A$2:$AP$1041,11,FALSE)</f>
        <v>0.38</v>
      </c>
      <c r="C10324" s="29">
        <f>VLOOKUP($J10321,ASBVs!$A$2:$AP$1041,13,FALSE)</f>
        <v>8.17</v>
      </c>
      <c r="D10324" s="29">
        <f>VLOOKUP($J10321,ASBVs!$A$2:$AP$1041,15,FALSE)</f>
        <v>15.46</v>
      </c>
      <c r="E10324" s="29">
        <f>VLOOKUP($J10321,ASBVs!$A$2:$AP$1041,17,FALSE)</f>
        <v>0.09</v>
      </c>
      <c r="F10324" s="29">
        <f>VLOOKUP($J10321,ASBVs!$A$2:$AP$1041,19,FALSE)</f>
        <v>2.0299999999999998</v>
      </c>
      <c r="G10324" s="39">
        <f>VLOOKUP($J10321,ASBVs!$A$2:$AP$1041,41,FALSE)</f>
        <v>0.44</v>
      </c>
      <c r="H10324" s="39">
        <f>VLOOKUP($J10321,ASBVs!$A$2:$AP$1041,39,FALSE)</f>
        <v>0.25</v>
      </c>
      <c r="I10324" s="29">
        <f>VLOOKUP($J10321,ASBVs!$A$2:$AP$1041,21,FALSE)</f>
        <v>0.21</v>
      </c>
      <c r="J10324" s="39">
        <f>VLOOKUP($J10321,ASBVs!$A$2:$AP$1041,31,FALSE)</f>
        <v>0.26</v>
      </c>
    </row>
    <row r="10325" spans="2:10" ht="12.6" customHeight="1" x14ac:dyDescent="0.3">
      <c r="B10325" s="29">
        <f>VLOOKUP($J10321,ASBVs!$A$2:$AP$1041,12,FALSE)</f>
        <v>65</v>
      </c>
      <c r="C10325" s="29">
        <f>VLOOKUP($J10321,ASBVs!$A$2:$AP$1041,14,FALSE)</f>
        <v>70</v>
      </c>
      <c r="D10325" s="29">
        <f>VLOOKUP($J10321,ASBVs!$A$2:$AP$1041,16,FALSE)</f>
        <v>59</v>
      </c>
      <c r="E10325" s="29">
        <f>VLOOKUP($J10321,ASBVs!$A$2:$AP$1041,18,FALSE)</f>
        <v>65</v>
      </c>
      <c r="F10325" s="29">
        <f>VLOOKUP($J10321,ASBVs!$A$2:$AP$1041,20,FALSE)</f>
        <v>65</v>
      </c>
      <c r="G10325" s="29">
        <f>VLOOKUP($J10321,ASBVs!$A$2:$AP$1041,42,FALSE)</f>
        <v>50</v>
      </c>
      <c r="H10325" s="29">
        <f>VLOOKUP($J10321,ASBVs!$A$2:$AP$1041,40,FALSE)</f>
        <v>43</v>
      </c>
      <c r="I10325" s="29">
        <f>VLOOKUP($J10321,ASBVs!$A$2:$AP$1041,22,FALSE)</f>
        <v>53</v>
      </c>
      <c r="J10325" s="29">
        <f>VLOOKUP($J10321,ASBVs!$A$2:$AP$1041,32,FALSE)</f>
        <v>48</v>
      </c>
    </row>
    <row r="10326" spans="2:10" ht="12.6" customHeight="1" x14ac:dyDescent="0.3">
      <c r="B10326" s="31" t="s">
        <v>1089</v>
      </c>
      <c r="C10326" s="27" t="s">
        <v>1090</v>
      </c>
      <c r="D10326" s="27" t="s">
        <v>1091</v>
      </c>
      <c r="E10326" s="27" t="s">
        <v>8</v>
      </c>
      <c r="F10326" s="27" t="s">
        <v>6</v>
      </c>
      <c r="G10326" s="27" t="s">
        <v>7</v>
      </c>
      <c r="H10326" s="27" t="s">
        <v>2638</v>
      </c>
      <c r="I10326" s="85" t="s">
        <v>2700</v>
      </c>
      <c r="J10326" s="86"/>
    </row>
    <row r="10327" spans="2:10" ht="12.6" customHeight="1" x14ac:dyDescent="0.3">
      <c r="B10327" s="30">
        <f>VLOOKUP($J10321,ASBVs!$A$2:$AP$1041,33,FALSE)</f>
        <v>0.04</v>
      </c>
      <c r="C10327" s="30">
        <f>VLOOKUP($J10321,ASBVs!$A$2:$AP$1041,35,FALSE)</f>
        <v>0.28999999999999998</v>
      </c>
      <c r="D10327" s="30">
        <f>VLOOKUP($J10321,ASBVs!$A$2:$AP$1041,37,FALSE)</f>
        <v>1E-3</v>
      </c>
      <c r="E10327" s="32">
        <f>VLOOKUP($J10321,ASBVs!$A$2:$AP$1041,29,FALSE)</f>
        <v>4.4000000000000004</v>
      </c>
      <c r="F10327" s="32">
        <f>VLOOKUP($J10321,ASBVs!$A$2:$AP$1041,23,FALSE)</f>
        <v>-0.44</v>
      </c>
      <c r="G10327" s="32">
        <f>VLOOKUP($J10321,ASBVs!$A$2:$AP$1041,25,FALSE)</f>
        <v>3.19</v>
      </c>
      <c r="H10327" s="32">
        <f>VLOOKUP($J10321,ASBVs!$A$2:$AP$1041,27,FALSE)</f>
        <v>2.02</v>
      </c>
      <c r="I10327" s="86"/>
      <c r="J10327" s="86"/>
    </row>
    <row r="10328" spans="2:10" ht="12.6" customHeight="1" x14ac:dyDescent="0.3">
      <c r="B10328" s="33">
        <f>VLOOKUP($J10321,ASBVs!$A$2:$AP$1041,34,FALSE)</f>
        <v>38</v>
      </c>
      <c r="C10328" s="33">
        <f>VLOOKUP($J10321,ASBVs!$A$2:$AP$1041,36,FALSE)</f>
        <v>46</v>
      </c>
      <c r="D10328" s="33">
        <f>VLOOKUP($J10321,ASBVs!$A$2:$AP$1041,38,FALSE)</f>
        <v>33</v>
      </c>
      <c r="E10328" s="33">
        <f>VLOOKUP($J10321,ASBVs!$A$2:$AP$1041,30,FALSE)</f>
        <v>59</v>
      </c>
      <c r="F10328" s="33">
        <f>VLOOKUP($J10321,ASBVs!$A$2:$AP$1041,24,FALSE)</f>
        <v>43</v>
      </c>
      <c r="G10328" s="33">
        <f>VLOOKUP($J10321,ASBVs!$A$2:$AP$1041,26,FALSE)</f>
        <v>43</v>
      </c>
      <c r="H10328" s="33">
        <f>VLOOKUP($J10321,ASBVs!$A$2:$AP$1041,28,FALSE)</f>
        <v>49</v>
      </c>
      <c r="I10328" s="99">
        <f>VLOOKUP($J10321,ASBVs!$A$2:$AQ$1041,43,FALSE)</f>
        <v>8.3800000000000008</v>
      </c>
      <c r="J10328" s="79"/>
    </row>
    <row r="10329" spans="2:10" ht="12.6" customHeight="1" x14ac:dyDescent="0.3">
      <c r="B10329" s="87" t="s">
        <v>2695</v>
      </c>
      <c r="C10329" s="88"/>
      <c r="D10329" s="89" t="s">
        <v>2699</v>
      </c>
      <c r="E10329" s="90"/>
      <c r="F10329" s="91" t="str">
        <f>VLOOKUP($J10321,ASBVs!$A$2:$F$1041,6,FALSE)</f>
        <v xml:space="preserve"> </v>
      </c>
      <c r="G10329" s="34" t="s">
        <v>2669</v>
      </c>
      <c r="H10329" s="35" t="str">
        <f>VLOOKUP($J10321,ASBVs!$A$2:$AU$1041,46,FALSE)</f>
        <v>2</v>
      </c>
      <c r="I10329" s="34" t="s">
        <v>2670</v>
      </c>
      <c r="J10329" s="35" t="str">
        <f>VLOOKUP($J10321,ASBVs!$A$2:$AU$1041,47,FALSE)</f>
        <v>2</v>
      </c>
    </row>
    <row r="10330" spans="2:10" ht="12.6" customHeight="1" x14ac:dyDescent="0.3">
      <c r="B10330" s="93">
        <f>VLOOKUP($J10321,ASBVs!$A$2:$AS$1041,45,FALSE)</f>
        <v>120.75</v>
      </c>
      <c r="C10330" s="94"/>
      <c r="D10330" s="93">
        <f>VLOOKUP($J10321,ASBVs!$A$2:$AS$1041,44,FALSE)</f>
        <v>163.03</v>
      </c>
      <c r="E10330" s="94"/>
      <c r="F10330" s="92"/>
      <c r="G10330" s="34" t="s">
        <v>2671</v>
      </c>
      <c r="H10330" s="35" t="str">
        <f>VLOOKUP($J10321,ASBVs!$A$2:$AW$1041,48,FALSE)</f>
        <v>2</v>
      </c>
      <c r="I10330" s="34" t="s">
        <v>2672</v>
      </c>
      <c r="J10330" s="35">
        <f>VLOOKUP($J10321,ASBVs!$A$2:$AW$1041,49,FALSE)</f>
        <v>3</v>
      </c>
    </row>
    <row r="10331" spans="2:10" ht="12.6" customHeight="1" x14ac:dyDescent="0.3">
      <c r="B10331" s="36" t="s">
        <v>2696</v>
      </c>
      <c r="C10331" s="95" t="str">
        <f>VLOOKUP($J10321,ASBVs!$A$2:$E$1041,5,FALSE)</f>
        <v xml:space="preserve">Pen of 4 - Fertility </v>
      </c>
      <c r="D10331" s="96"/>
      <c r="E10331" s="97" t="s">
        <v>2697</v>
      </c>
      <c r="F10331" s="98"/>
      <c r="G10331" s="74"/>
      <c r="H10331" s="75"/>
      <c r="I10331" s="37" t="s">
        <v>2698</v>
      </c>
      <c r="J10331" s="38"/>
    </row>
    <row r="10333" spans="2:10" ht="12.6" customHeight="1" x14ac:dyDescent="0.3">
      <c r="B10333" s="76" t="s">
        <v>2692</v>
      </c>
      <c r="C10333" s="77"/>
      <c r="D10333" s="20" t="str">
        <f>VLOOKUP($J10333,ASBVs!$A$2:$B$1041,2,FALSE)</f>
        <v>225237</v>
      </c>
      <c r="E10333" s="21"/>
      <c r="F10333" s="22" t="str">
        <f>VLOOKUP($J10333,ASBVs!$A$2:$J$1041,10,FALSE)</f>
        <v>Twin</v>
      </c>
      <c r="G10333" s="78" t="str">
        <f>VLOOKUP($J10333,ASBVs!$A$2:$AX$1041,50,FALSE)</f>
        <v xml:space="preserve"> </v>
      </c>
      <c r="H10333" s="79"/>
      <c r="I10333" s="23" t="s">
        <v>2693</v>
      </c>
      <c r="J10333" s="24" t="s">
        <v>2436</v>
      </c>
    </row>
    <row r="10334" spans="2:10" ht="12.6" customHeight="1" x14ac:dyDescent="0.3">
      <c r="B10334" s="25" t="s">
        <v>2694</v>
      </c>
      <c r="C10334" s="80" t="str">
        <f>VLOOKUP($J10333,ASBVs!$A$2:$H$1041,8,FALSE)</f>
        <v>218946</v>
      </c>
      <c r="D10334" s="80"/>
      <c r="E10334" s="81"/>
      <c r="F10334" s="26" t="s">
        <v>2639</v>
      </c>
      <c r="G10334" s="82">
        <f>VLOOKUP($J10333,ASBVs!$A$2:$I$1041,9,FALSE)</f>
        <v>44717</v>
      </c>
      <c r="H10334" s="83"/>
      <c r="I10334" s="83"/>
      <c r="J10334" s="84"/>
    </row>
    <row r="10335" spans="2:10" ht="12.6" customHeight="1" x14ac:dyDescent="0.3">
      <c r="B10335" s="27" t="s">
        <v>0</v>
      </c>
      <c r="C10335" s="28" t="s">
        <v>1</v>
      </c>
      <c r="D10335" s="28" t="s">
        <v>2</v>
      </c>
      <c r="E10335" s="28" t="s">
        <v>3</v>
      </c>
      <c r="F10335" s="27" t="s">
        <v>4</v>
      </c>
      <c r="G10335" s="28" t="s">
        <v>1093</v>
      </c>
      <c r="H10335" s="28" t="s">
        <v>1092</v>
      </c>
      <c r="I10335" s="28" t="s">
        <v>5</v>
      </c>
      <c r="J10335" s="28" t="s">
        <v>2652</v>
      </c>
    </row>
    <row r="10336" spans="2:10" ht="12.6" customHeight="1" x14ac:dyDescent="0.3">
      <c r="B10336" s="29">
        <f>VLOOKUP($J10333,ASBVs!$A$2:$AP$1041,11,FALSE)</f>
        <v>0.34</v>
      </c>
      <c r="C10336" s="29">
        <f>VLOOKUP($J10333,ASBVs!$A$2:$AP$1041,13,FALSE)</f>
        <v>7.86</v>
      </c>
      <c r="D10336" s="29">
        <f>VLOOKUP($J10333,ASBVs!$A$2:$AP$1041,15,FALSE)</f>
        <v>14.98</v>
      </c>
      <c r="E10336" s="29">
        <f>VLOOKUP($J10333,ASBVs!$A$2:$AP$1041,17,FALSE)</f>
        <v>-0.48</v>
      </c>
      <c r="F10336" s="29">
        <f>VLOOKUP($J10333,ASBVs!$A$2:$AP$1041,19,FALSE)</f>
        <v>2.37</v>
      </c>
      <c r="G10336" s="39">
        <f>VLOOKUP($J10333,ASBVs!$A$2:$AP$1041,41,FALSE)</f>
        <v>0.42</v>
      </c>
      <c r="H10336" s="39">
        <f>VLOOKUP($J10333,ASBVs!$A$2:$AP$1041,39,FALSE)</f>
        <v>0.28999999999999998</v>
      </c>
      <c r="I10336" s="29">
        <f>VLOOKUP($J10333,ASBVs!$A$2:$AP$1041,21,FALSE)</f>
        <v>-0.44</v>
      </c>
      <c r="J10336" s="39">
        <f>VLOOKUP($J10333,ASBVs!$A$2:$AP$1041,31,FALSE)</f>
        <v>0.28999999999999998</v>
      </c>
    </row>
    <row r="10337" spans="2:10" ht="12.6" customHeight="1" x14ac:dyDescent="0.3">
      <c r="B10337" s="29">
        <f>VLOOKUP($J10333,ASBVs!$A$2:$AP$1041,12,FALSE)</f>
        <v>67</v>
      </c>
      <c r="C10337" s="29">
        <f>VLOOKUP($J10333,ASBVs!$A$2:$AP$1041,14,FALSE)</f>
        <v>70</v>
      </c>
      <c r="D10337" s="29">
        <f>VLOOKUP($J10333,ASBVs!$A$2:$AP$1041,16,FALSE)</f>
        <v>62</v>
      </c>
      <c r="E10337" s="29">
        <f>VLOOKUP($J10333,ASBVs!$A$2:$AP$1041,18,FALSE)</f>
        <v>64</v>
      </c>
      <c r="F10337" s="29">
        <f>VLOOKUP($J10333,ASBVs!$A$2:$AP$1041,20,FALSE)</f>
        <v>64</v>
      </c>
      <c r="G10337" s="29">
        <f>VLOOKUP($J10333,ASBVs!$A$2:$AP$1041,42,FALSE)</f>
        <v>55</v>
      </c>
      <c r="H10337" s="29">
        <f>VLOOKUP($J10333,ASBVs!$A$2:$AP$1041,40,FALSE)</f>
        <v>49</v>
      </c>
      <c r="I10337" s="29">
        <f>VLOOKUP($J10333,ASBVs!$A$2:$AP$1041,22,FALSE)</f>
        <v>59</v>
      </c>
      <c r="J10337" s="29">
        <f>VLOOKUP($J10333,ASBVs!$A$2:$AP$1041,32,FALSE)</f>
        <v>53</v>
      </c>
    </row>
    <row r="10338" spans="2:10" ht="12.6" customHeight="1" x14ac:dyDescent="0.3">
      <c r="B10338" s="31" t="s">
        <v>1089</v>
      </c>
      <c r="C10338" s="27" t="s">
        <v>1090</v>
      </c>
      <c r="D10338" s="27" t="s">
        <v>1091</v>
      </c>
      <c r="E10338" s="27" t="s">
        <v>8</v>
      </c>
      <c r="F10338" s="27" t="s">
        <v>6</v>
      </c>
      <c r="G10338" s="27" t="s">
        <v>7</v>
      </c>
      <c r="H10338" s="27" t="s">
        <v>2638</v>
      </c>
      <c r="I10338" s="85" t="s">
        <v>2700</v>
      </c>
      <c r="J10338" s="86"/>
    </row>
    <row r="10339" spans="2:10" ht="12.6" customHeight="1" x14ac:dyDescent="0.3">
      <c r="B10339" s="30">
        <f>VLOOKUP($J10333,ASBVs!$A$2:$AP$1041,33,FALSE)</f>
        <v>0.04</v>
      </c>
      <c r="C10339" s="30">
        <f>VLOOKUP($J10333,ASBVs!$A$2:$AP$1041,35,FALSE)</f>
        <v>0.27</v>
      </c>
      <c r="D10339" s="30">
        <f>VLOOKUP($J10333,ASBVs!$A$2:$AP$1041,37,FALSE)</f>
        <v>0.02</v>
      </c>
      <c r="E10339" s="32">
        <f>VLOOKUP($J10333,ASBVs!$A$2:$AP$1041,29,FALSE)</f>
        <v>5.23</v>
      </c>
      <c r="F10339" s="32">
        <f>VLOOKUP($J10333,ASBVs!$A$2:$AP$1041,23,FALSE)</f>
        <v>-0.49</v>
      </c>
      <c r="G10339" s="32">
        <f>VLOOKUP($J10333,ASBVs!$A$2:$AP$1041,25,FALSE)</f>
        <v>5.54</v>
      </c>
      <c r="H10339" s="32">
        <f>VLOOKUP($J10333,ASBVs!$A$2:$AP$1041,27,FALSE)</f>
        <v>2</v>
      </c>
      <c r="I10339" s="86"/>
      <c r="J10339" s="86"/>
    </row>
    <row r="10340" spans="2:10" ht="12.6" customHeight="1" x14ac:dyDescent="0.3">
      <c r="B10340" s="33">
        <f>VLOOKUP($J10333,ASBVs!$A$2:$AP$1041,34,FALSE)</f>
        <v>43</v>
      </c>
      <c r="C10340" s="33">
        <f>VLOOKUP($J10333,ASBVs!$A$2:$AP$1041,36,FALSE)</f>
        <v>52</v>
      </c>
      <c r="D10340" s="33">
        <f>VLOOKUP($J10333,ASBVs!$A$2:$AP$1041,38,FALSE)</f>
        <v>36</v>
      </c>
      <c r="E10340" s="33">
        <f>VLOOKUP($J10333,ASBVs!$A$2:$AP$1041,30,FALSE)</f>
        <v>59</v>
      </c>
      <c r="F10340" s="33">
        <f>VLOOKUP($J10333,ASBVs!$A$2:$AP$1041,24,FALSE)</f>
        <v>50</v>
      </c>
      <c r="G10340" s="33">
        <f>VLOOKUP($J10333,ASBVs!$A$2:$AP$1041,26,FALSE)</f>
        <v>49</v>
      </c>
      <c r="H10340" s="33">
        <f>VLOOKUP($J10333,ASBVs!$A$2:$AP$1041,28,FALSE)</f>
        <v>52</v>
      </c>
      <c r="I10340" s="99">
        <f>VLOOKUP($J10333,ASBVs!$A$2:$AQ$1041,43,FALSE)</f>
        <v>7.42</v>
      </c>
      <c r="J10340" s="79"/>
    </row>
    <row r="10341" spans="2:10" ht="12.6" customHeight="1" x14ac:dyDescent="0.3">
      <c r="B10341" s="87" t="s">
        <v>2695</v>
      </c>
      <c r="C10341" s="88"/>
      <c r="D10341" s="89" t="s">
        <v>2699</v>
      </c>
      <c r="E10341" s="90"/>
      <c r="F10341" s="91" t="str">
        <f>VLOOKUP($J10333,ASBVs!$A$2:$F$1041,6,FALSE)</f>
        <v xml:space="preserve">Young Gun </v>
      </c>
      <c r="G10341" s="34" t="s">
        <v>2669</v>
      </c>
      <c r="H10341" s="35" t="str">
        <f>VLOOKUP($J10333,ASBVs!$A$2:$AU$1041,46,FALSE)</f>
        <v>1</v>
      </c>
      <c r="I10341" s="34" t="s">
        <v>2670</v>
      </c>
      <c r="J10341" s="35" t="str">
        <f>VLOOKUP($J10333,ASBVs!$A$2:$AU$1041,47,FALSE)</f>
        <v>1</v>
      </c>
    </row>
    <row r="10342" spans="2:10" ht="12.6" customHeight="1" x14ac:dyDescent="0.3">
      <c r="B10342" s="93">
        <f>VLOOKUP($J10333,ASBVs!$A$2:$AS$1041,45,FALSE)</f>
        <v>120.97</v>
      </c>
      <c r="C10342" s="94"/>
      <c r="D10342" s="93">
        <f>VLOOKUP($J10333,ASBVs!$A$2:$AS$1041,44,FALSE)</f>
        <v>158.33000000000001</v>
      </c>
      <c r="E10342" s="94"/>
      <c r="F10342" s="92"/>
      <c r="G10342" s="34" t="s">
        <v>2671</v>
      </c>
      <c r="H10342" s="35" t="str">
        <f>VLOOKUP($J10333,ASBVs!$A$2:$AW$1041,48,FALSE)</f>
        <v>2</v>
      </c>
      <c r="I10342" s="34" t="s">
        <v>2672</v>
      </c>
      <c r="J10342" s="35">
        <f>VLOOKUP($J10333,ASBVs!$A$2:$AW$1041,49,FALSE)</f>
        <v>3</v>
      </c>
    </row>
    <row r="10343" spans="2:10" ht="12.6" customHeight="1" x14ac:dyDescent="0.3">
      <c r="B10343" s="36" t="s">
        <v>2696</v>
      </c>
      <c r="C10343" s="95" t="str">
        <f>VLOOKUP($J10333,ASBVs!$A$2:$E$1041,5,FALSE)</f>
        <v xml:space="preserve">Pen of 4 - Fertility </v>
      </c>
      <c r="D10343" s="96"/>
      <c r="E10343" s="97" t="s">
        <v>2697</v>
      </c>
      <c r="F10343" s="98"/>
      <c r="G10343" s="74"/>
      <c r="H10343" s="75"/>
      <c r="I10343" s="37" t="s">
        <v>2698</v>
      </c>
      <c r="J10343" s="38"/>
    </row>
    <row r="10345" spans="2:10" ht="12.6" customHeight="1" x14ac:dyDescent="0.3">
      <c r="B10345" s="76" t="s">
        <v>2692</v>
      </c>
      <c r="C10345" s="77"/>
      <c r="D10345" s="20" t="str">
        <f>VLOOKUP($J10345,ASBVs!$A$2:$B$1041,2,FALSE)</f>
        <v>225563</v>
      </c>
      <c r="E10345" s="21"/>
      <c r="F10345" s="22" t="str">
        <f>VLOOKUP($J10345,ASBVs!$A$2:$J$1041,10,FALSE)</f>
        <v>Twin</v>
      </c>
      <c r="G10345" s="78" t="str">
        <f>VLOOKUP($J10345,ASBVs!$A$2:$AX$1041,50,FALSE)</f>
        <v xml:space="preserve"> </v>
      </c>
      <c r="H10345" s="79"/>
      <c r="I10345" s="23" t="s">
        <v>2693</v>
      </c>
      <c r="J10345" s="24" t="s">
        <v>2437</v>
      </c>
    </row>
    <row r="10346" spans="2:10" ht="12.6" customHeight="1" x14ac:dyDescent="0.3">
      <c r="B10346" s="25" t="s">
        <v>2694</v>
      </c>
      <c r="C10346" s="80" t="str">
        <f>VLOOKUP($J10345,ASBVs!$A$2:$H$1041,8,FALSE)</f>
        <v>218909</v>
      </c>
      <c r="D10346" s="80"/>
      <c r="E10346" s="81"/>
      <c r="F10346" s="26" t="s">
        <v>2639</v>
      </c>
      <c r="G10346" s="82">
        <f>VLOOKUP($J10345,ASBVs!$A$2:$I$1041,9,FALSE)</f>
        <v>44727</v>
      </c>
      <c r="H10346" s="83"/>
      <c r="I10346" s="83"/>
      <c r="J10346" s="84"/>
    </row>
    <row r="10347" spans="2:10" ht="12.6" customHeight="1" x14ac:dyDescent="0.3">
      <c r="B10347" s="27" t="s">
        <v>0</v>
      </c>
      <c r="C10347" s="28" t="s">
        <v>1</v>
      </c>
      <c r="D10347" s="28" t="s">
        <v>2</v>
      </c>
      <c r="E10347" s="28" t="s">
        <v>3</v>
      </c>
      <c r="F10347" s="27" t="s">
        <v>4</v>
      </c>
      <c r="G10347" s="28" t="s">
        <v>1093</v>
      </c>
      <c r="H10347" s="28" t="s">
        <v>1092</v>
      </c>
      <c r="I10347" s="28" t="s">
        <v>5</v>
      </c>
      <c r="J10347" s="28" t="s">
        <v>2652</v>
      </c>
    </row>
    <row r="10348" spans="2:10" ht="12.6" customHeight="1" x14ac:dyDescent="0.3">
      <c r="B10348" s="29">
        <f>VLOOKUP($J10345,ASBVs!$A$2:$AP$1041,11,FALSE)</f>
        <v>0.44</v>
      </c>
      <c r="C10348" s="29">
        <f>VLOOKUP($J10345,ASBVs!$A$2:$AP$1041,13,FALSE)</f>
        <v>6.94</v>
      </c>
      <c r="D10348" s="29">
        <f>VLOOKUP($J10345,ASBVs!$A$2:$AP$1041,15,FALSE)</f>
        <v>12.2</v>
      </c>
      <c r="E10348" s="29">
        <f>VLOOKUP($J10345,ASBVs!$A$2:$AP$1041,17,FALSE)</f>
        <v>0.86</v>
      </c>
      <c r="F10348" s="29">
        <f>VLOOKUP($J10345,ASBVs!$A$2:$AP$1041,19,FALSE)</f>
        <v>2.72</v>
      </c>
      <c r="G10348" s="39">
        <f>VLOOKUP($J10345,ASBVs!$A$2:$AP$1041,41,FALSE)</f>
        <v>0.54</v>
      </c>
      <c r="H10348" s="39">
        <f>VLOOKUP($J10345,ASBVs!$A$2:$AP$1041,39,FALSE)</f>
        <v>0.33</v>
      </c>
      <c r="I10348" s="29">
        <f>VLOOKUP($J10345,ASBVs!$A$2:$AP$1041,21,FALSE)</f>
        <v>-0.67</v>
      </c>
      <c r="J10348" s="39">
        <f>VLOOKUP($J10345,ASBVs!$A$2:$AP$1041,31,FALSE)</f>
        <v>0.37</v>
      </c>
    </row>
    <row r="10349" spans="2:10" ht="12.6" customHeight="1" x14ac:dyDescent="0.3">
      <c r="B10349" s="29">
        <f>VLOOKUP($J10345,ASBVs!$A$2:$AP$1041,12,FALSE)</f>
        <v>67</v>
      </c>
      <c r="C10349" s="29">
        <f>VLOOKUP($J10345,ASBVs!$A$2:$AP$1041,14,FALSE)</f>
        <v>70</v>
      </c>
      <c r="D10349" s="29">
        <f>VLOOKUP($J10345,ASBVs!$A$2:$AP$1041,16,FALSE)</f>
        <v>63</v>
      </c>
      <c r="E10349" s="29">
        <f>VLOOKUP($J10345,ASBVs!$A$2:$AP$1041,18,FALSE)</f>
        <v>64</v>
      </c>
      <c r="F10349" s="29">
        <f>VLOOKUP($J10345,ASBVs!$A$2:$AP$1041,20,FALSE)</f>
        <v>64</v>
      </c>
      <c r="G10349" s="29">
        <f>VLOOKUP($J10345,ASBVs!$A$2:$AP$1041,42,FALSE)</f>
        <v>56</v>
      </c>
      <c r="H10349" s="29">
        <f>VLOOKUP($J10345,ASBVs!$A$2:$AP$1041,40,FALSE)</f>
        <v>49</v>
      </c>
      <c r="I10349" s="29">
        <f>VLOOKUP($J10345,ASBVs!$A$2:$AP$1041,22,FALSE)</f>
        <v>59</v>
      </c>
      <c r="J10349" s="29">
        <f>VLOOKUP($J10345,ASBVs!$A$2:$AP$1041,32,FALSE)</f>
        <v>54</v>
      </c>
    </row>
    <row r="10350" spans="2:10" ht="12.6" customHeight="1" x14ac:dyDescent="0.3">
      <c r="B10350" s="31" t="s">
        <v>1089</v>
      </c>
      <c r="C10350" s="27" t="s">
        <v>1090</v>
      </c>
      <c r="D10350" s="27" t="s">
        <v>1091</v>
      </c>
      <c r="E10350" s="27" t="s">
        <v>8</v>
      </c>
      <c r="F10350" s="27" t="s">
        <v>6</v>
      </c>
      <c r="G10350" s="27" t="s">
        <v>7</v>
      </c>
      <c r="H10350" s="27" t="s">
        <v>2638</v>
      </c>
      <c r="I10350" s="85" t="s">
        <v>2700</v>
      </c>
      <c r="J10350" s="86"/>
    </row>
    <row r="10351" spans="2:10" ht="12.6" customHeight="1" x14ac:dyDescent="0.3">
      <c r="B10351" s="30">
        <f>VLOOKUP($J10345,ASBVs!$A$2:$AP$1041,33,FALSE)</f>
        <v>0.08</v>
      </c>
      <c r="C10351" s="30">
        <f>VLOOKUP($J10345,ASBVs!$A$2:$AP$1041,35,FALSE)</f>
        <v>0.28000000000000003</v>
      </c>
      <c r="D10351" s="30">
        <f>VLOOKUP($J10345,ASBVs!$A$2:$AP$1041,37,FALSE)</f>
        <v>0.01</v>
      </c>
      <c r="E10351" s="32">
        <f>VLOOKUP($J10345,ASBVs!$A$2:$AP$1041,29,FALSE)</f>
        <v>3.77</v>
      </c>
      <c r="F10351" s="32">
        <f>VLOOKUP($J10345,ASBVs!$A$2:$AP$1041,23,FALSE)</f>
        <v>-0.46</v>
      </c>
      <c r="G10351" s="32">
        <f>VLOOKUP($J10345,ASBVs!$A$2:$AP$1041,25,FALSE)</f>
        <v>1.54</v>
      </c>
      <c r="H10351" s="32">
        <f>VLOOKUP($J10345,ASBVs!$A$2:$AP$1041,27,FALSE)</f>
        <v>2.25</v>
      </c>
      <c r="I10351" s="86"/>
      <c r="J10351" s="86"/>
    </row>
    <row r="10352" spans="2:10" ht="12.6" customHeight="1" x14ac:dyDescent="0.3">
      <c r="B10352" s="33">
        <f>VLOOKUP($J10345,ASBVs!$A$2:$AP$1041,34,FALSE)</f>
        <v>44</v>
      </c>
      <c r="C10352" s="33">
        <f>VLOOKUP($J10345,ASBVs!$A$2:$AP$1041,36,FALSE)</f>
        <v>52</v>
      </c>
      <c r="D10352" s="33">
        <f>VLOOKUP($J10345,ASBVs!$A$2:$AP$1041,38,FALSE)</f>
        <v>38</v>
      </c>
      <c r="E10352" s="33">
        <f>VLOOKUP($J10345,ASBVs!$A$2:$AP$1041,30,FALSE)</f>
        <v>58</v>
      </c>
      <c r="F10352" s="33">
        <f>VLOOKUP($J10345,ASBVs!$A$2:$AP$1041,24,FALSE)</f>
        <v>50</v>
      </c>
      <c r="G10352" s="33">
        <f>VLOOKUP($J10345,ASBVs!$A$2:$AP$1041,26,FALSE)</f>
        <v>50</v>
      </c>
      <c r="H10352" s="33">
        <f>VLOOKUP($J10345,ASBVs!$A$2:$AP$1041,28,FALSE)</f>
        <v>53</v>
      </c>
      <c r="I10352" s="99">
        <f>VLOOKUP($J10345,ASBVs!$A$2:$AQ$1041,43,FALSE)</f>
        <v>6.2700000000000005</v>
      </c>
      <c r="J10352" s="79"/>
    </row>
    <row r="10353" spans="2:10" ht="12.6" customHeight="1" x14ac:dyDescent="0.3">
      <c r="B10353" s="87" t="s">
        <v>2695</v>
      </c>
      <c r="C10353" s="88"/>
      <c r="D10353" s="89" t="s">
        <v>2699</v>
      </c>
      <c r="E10353" s="90"/>
      <c r="F10353" s="91" t="str">
        <f>VLOOKUP($J10345,ASBVs!$A$2:$F$1041,6,FALSE)</f>
        <v xml:space="preserve">Young Gun </v>
      </c>
      <c r="G10353" s="34" t="s">
        <v>2669</v>
      </c>
      <c r="H10353" s="35" t="str">
        <f>VLOOKUP($J10345,ASBVs!$A$2:$AU$1041,46,FALSE)</f>
        <v>2</v>
      </c>
      <c r="I10353" s="34" t="s">
        <v>2670</v>
      </c>
      <c r="J10353" s="35" t="str">
        <f>VLOOKUP($J10345,ASBVs!$A$2:$AU$1041,47,FALSE)</f>
        <v>2</v>
      </c>
    </row>
    <row r="10354" spans="2:10" ht="12.6" customHeight="1" x14ac:dyDescent="0.3">
      <c r="B10354" s="93">
        <f>VLOOKUP($J10345,ASBVs!$A$2:$AS$1041,45,FALSE)</f>
        <v>122.27</v>
      </c>
      <c r="C10354" s="94"/>
      <c r="D10354" s="93">
        <f>VLOOKUP($J10345,ASBVs!$A$2:$AS$1041,44,FALSE)</f>
        <v>172.07</v>
      </c>
      <c r="E10354" s="94"/>
      <c r="F10354" s="92"/>
      <c r="G10354" s="34" t="s">
        <v>2671</v>
      </c>
      <c r="H10354" s="35" t="str">
        <f>VLOOKUP($J10345,ASBVs!$A$2:$AW$1041,48,FALSE)</f>
        <v>2</v>
      </c>
      <c r="I10354" s="34" t="s">
        <v>2672</v>
      </c>
      <c r="J10354" s="35">
        <f>VLOOKUP($J10345,ASBVs!$A$2:$AW$1041,49,FALSE)</f>
        <v>3</v>
      </c>
    </row>
    <row r="10355" spans="2:10" ht="12.6" customHeight="1" x14ac:dyDescent="0.3">
      <c r="B10355" s="36" t="s">
        <v>2696</v>
      </c>
      <c r="C10355" s="95" t="str">
        <f>VLOOKUP($J10345,ASBVs!$A$2:$E$1041,5,FALSE)</f>
        <v xml:space="preserve">Pen of 4 - Fertility </v>
      </c>
      <c r="D10355" s="96"/>
      <c r="E10355" s="97" t="s">
        <v>2697</v>
      </c>
      <c r="F10355" s="98"/>
      <c r="G10355" s="74"/>
      <c r="H10355" s="75"/>
      <c r="I10355" s="37" t="s">
        <v>2698</v>
      </c>
      <c r="J10355" s="38"/>
    </row>
    <row r="10357" spans="2:10" ht="12.6" customHeight="1" x14ac:dyDescent="0.3">
      <c r="B10357" s="76" t="s">
        <v>2692</v>
      </c>
      <c r="C10357" s="77"/>
      <c r="D10357" s="20" t="str">
        <f>VLOOKUP($J10357,ASBVs!$A$2:$B$1041,2,FALSE)</f>
        <v>225073</v>
      </c>
      <c r="E10357" s="21"/>
      <c r="F10357" s="22" t="str">
        <f>VLOOKUP($J10357,ASBVs!$A$2:$J$1041,10,FALSE)</f>
        <v>Twin</v>
      </c>
      <c r="G10357" s="78" t="str">
        <f>VLOOKUP($J10357,ASBVs!$A$2:$AX$1041,50,FALSE)</f>
        <v xml:space="preserve"> </v>
      </c>
      <c r="H10357" s="79"/>
      <c r="I10357" s="23" t="s">
        <v>2693</v>
      </c>
      <c r="J10357" s="24" t="s">
        <v>2438</v>
      </c>
    </row>
    <row r="10358" spans="2:10" ht="12.6" customHeight="1" x14ac:dyDescent="0.3">
      <c r="B10358" s="25" t="s">
        <v>2694</v>
      </c>
      <c r="C10358" s="80" t="str">
        <f>VLOOKUP($J10357,ASBVs!$A$2:$H$1041,8,FALSE)</f>
        <v>218909</v>
      </c>
      <c r="D10358" s="80"/>
      <c r="E10358" s="81"/>
      <c r="F10358" s="26" t="s">
        <v>2639</v>
      </c>
      <c r="G10358" s="82">
        <f>VLOOKUP($J10357,ASBVs!$A$2:$I$1041,9,FALSE)</f>
        <v>44717</v>
      </c>
      <c r="H10358" s="83"/>
      <c r="I10358" s="83"/>
      <c r="J10358" s="84"/>
    </row>
    <row r="10359" spans="2:10" ht="12.6" customHeight="1" x14ac:dyDescent="0.3">
      <c r="B10359" s="27" t="s">
        <v>0</v>
      </c>
      <c r="C10359" s="28" t="s">
        <v>1</v>
      </c>
      <c r="D10359" s="28" t="s">
        <v>2</v>
      </c>
      <c r="E10359" s="28" t="s">
        <v>3</v>
      </c>
      <c r="F10359" s="27" t="s">
        <v>4</v>
      </c>
      <c r="G10359" s="28" t="s">
        <v>1093</v>
      </c>
      <c r="H10359" s="28" t="s">
        <v>1092</v>
      </c>
      <c r="I10359" s="28" t="s">
        <v>5</v>
      </c>
      <c r="J10359" s="28" t="s">
        <v>2652</v>
      </c>
    </row>
    <row r="10360" spans="2:10" ht="12.6" customHeight="1" x14ac:dyDescent="0.3">
      <c r="B10360" s="29">
        <f>VLOOKUP($J10357,ASBVs!$A$2:$AP$1041,11,FALSE)</f>
        <v>0.22</v>
      </c>
      <c r="C10360" s="29">
        <f>VLOOKUP($J10357,ASBVs!$A$2:$AP$1041,13,FALSE)</f>
        <v>5.37</v>
      </c>
      <c r="D10360" s="29">
        <f>VLOOKUP($J10357,ASBVs!$A$2:$AP$1041,15,FALSE)</f>
        <v>10.56</v>
      </c>
      <c r="E10360" s="29">
        <f>VLOOKUP($J10357,ASBVs!$A$2:$AP$1041,17,FALSE)</f>
        <v>0.11</v>
      </c>
      <c r="F10360" s="29">
        <f>VLOOKUP($J10357,ASBVs!$A$2:$AP$1041,19,FALSE)</f>
        <v>1.21</v>
      </c>
      <c r="G10360" s="39">
        <f>VLOOKUP($J10357,ASBVs!$A$2:$AP$1041,41,FALSE)</f>
        <v>0.47</v>
      </c>
      <c r="H10360" s="39">
        <f>VLOOKUP($J10357,ASBVs!$A$2:$AP$1041,39,FALSE)</f>
        <v>0.3</v>
      </c>
      <c r="I10360" s="29">
        <f>VLOOKUP($J10357,ASBVs!$A$2:$AP$1041,21,FALSE)</f>
        <v>-0.32</v>
      </c>
      <c r="J10360" s="39">
        <f>VLOOKUP($J10357,ASBVs!$A$2:$AP$1041,31,FALSE)</f>
        <v>0.28999999999999998</v>
      </c>
    </row>
    <row r="10361" spans="2:10" ht="12.6" customHeight="1" x14ac:dyDescent="0.3">
      <c r="B10361" s="29">
        <f>VLOOKUP($J10357,ASBVs!$A$2:$AP$1041,12,FALSE)</f>
        <v>68</v>
      </c>
      <c r="C10361" s="29">
        <f>VLOOKUP($J10357,ASBVs!$A$2:$AP$1041,14,FALSE)</f>
        <v>71</v>
      </c>
      <c r="D10361" s="29">
        <f>VLOOKUP($J10357,ASBVs!$A$2:$AP$1041,16,FALSE)</f>
        <v>63</v>
      </c>
      <c r="E10361" s="29">
        <f>VLOOKUP($J10357,ASBVs!$A$2:$AP$1041,18,FALSE)</f>
        <v>64</v>
      </c>
      <c r="F10361" s="29">
        <f>VLOOKUP($J10357,ASBVs!$A$2:$AP$1041,20,FALSE)</f>
        <v>64</v>
      </c>
      <c r="G10361" s="29">
        <f>VLOOKUP($J10357,ASBVs!$A$2:$AP$1041,42,FALSE)</f>
        <v>57</v>
      </c>
      <c r="H10361" s="29">
        <f>VLOOKUP($J10357,ASBVs!$A$2:$AP$1041,40,FALSE)</f>
        <v>51</v>
      </c>
      <c r="I10361" s="29">
        <f>VLOOKUP($J10357,ASBVs!$A$2:$AP$1041,22,FALSE)</f>
        <v>60</v>
      </c>
      <c r="J10361" s="29">
        <f>VLOOKUP($J10357,ASBVs!$A$2:$AP$1041,32,FALSE)</f>
        <v>55</v>
      </c>
    </row>
    <row r="10362" spans="2:10" ht="12.6" customHeight="1" x14ac:dyDescent="0.3">
      <c r="B10362" s="31" t="s">
        <v>1089</v>
      </c>
      <c r="C10362" s="27" t="s">
        <v>1090</v>
      </c>
      <c r="D10362" s="27" t="s">
        <v>1091</v>
      </c>
      <c r="E10362" s="27" t="s">
        <v>8</v>
      </c>
      <c r="F10362" s="27" t="s">
        <v>6</v>
      </c>
      <c r="G10362" s="27" t="s">
        <v>7</v>
      </c>
      <c r="H10362" s="27" t="s">
        <v>2638</v>
      </c>
      <c r="I10362" s="85" t="s">
        <v>2700</v>
      </c>
      <c r="J10362" s="86"/>
    </row>
    <row r="10363" spans="2:10" ht="12.6" customHeight="1" x14ac:dyDescent="0.3">
      <c r="B10363" s="30">
        <f>VLOOKUP($J10357,ASBVs!$A$2:$AP$1041,33,FALSE)</f>
        <v>0.05</v>
      </c>
      <c r="C10363" s="30">
        <f>VLOOKUP($J10357,ASBVs!$A$2:$AP$1041,35,FALSE)</f>
        <v>0.3</v>
      </c>
      <c r="D10363" s="30">
        <f>VLOOKUP($J10357,ASBVs!$A$2:$AP$1041,37,FALSE)</f>
        <v>1E-3</v>
      </c>
      <c r="E10363" s="32">
        <f>VLOOKUP($J10357,ASBVs!$A$2:$AP$1041,29,FALSE)</f>
        <v>3</v>
      </c>
      <c r="F10363" s="32">
        <f>VLOOKUP($J10357,ASBVs!$A$2:$AP$1041,23,FALSE)</f>
        <v>-0.14000000000000001</v>
      </c>
      <c r="G10363" s="32">
        <f>VLOOKUP($J10357,ASBVs!$A$2:$AP$1041,25,FALSE)</f>
        <v>1.1000000000000001</v>
      </c>
      <c r="H10363" s="32">
        <f>VLOOKUP($J10357,ASBVs!$A$2:$AP$1041,27,FALSE)</f>
        <v>1.51</v>
      </c>
      <c r="I10363" s="86"/>
      <c r="J10363" s="86"/>
    </row>
    <row r="10364" spans="2:10" ht="12.6" customHeight="1" x14ac:dyDescent="0.3">
      <c r="B10364" s="33">
        <f>VLOOKUP($J10357,ASBVs!$A$2:$AP$1041,34,FALSE)</f>
        <v>47</v>
      </c>
      <c r="C10364" s="33">
        <f>VLOOKUP($J10357,ASBVs!$A$2:$AP$1041,36,FALSE)</f>
        <v>54</v>
      </c>
      <c r="D10364" s="33">
        <f>VLOOKUP($J10357,ASBVs!$A$2:$AP$1041,38,FALSE)</f>
        <v>41</v>
      </c>
      <c r="E10364" s="33">
        <f>VLOOKUP($J10357,ASBVs!$A$2:$AP$1041,30,FALSE)</f>
        <v>60</v>
      </c>
      <c r="F10364" s="33">
        <f>VLOOKUP($J10357,ASBVs!$A$2:$AP$1041,24,FALSE)</f>
        <v>51</v>
      </c>
      <c r="G10364" s="33">
        <f>VLOOKUP($J10357,ASBVs!$A$2:$AP$1041,26,FALSE)</f>
        <v>51</v>
      </c>
      <c r="H10364" s="33">
        <f>VLOOKUP($J10357,ASBVs!$A$2:$AP$1041,28,FALSE)</f>
        <v>54</v>
      </c>
      <c r="I10364" s="99">
        <f>VLOOKUP($J10357,ASBVs!$A$2:$AQ$1041,43,FALSE)</f>
        <v>5.05</v>
      </c>
      <c r="J10364" s="79"/>
    </row>
    <row r="10365" spans="2:10" ht="12.6" customHeight="1" x14ac:dyDescent="0.3">
      <c r="B10365" s="87" t="s">
        <v>2695</v>
      </c>
      <c r="C10365" s="88"/>
      <c r="D10365" s="89" t="s">
        <v>2699</v>
      </c>
      <c r="E10365" s="90"/>
      <c r="F10365" s="91" t="str">
        <f>VLOOKUP($J10357,ASBVs!$A$2:$F$1041,6,FALSE)</f>
        <v xml:space="preserve">Young Gun </v>
      </c>
      <c r="G10365" s="34" t="s">
        <v>2669</v>
      </c>
      <c r="H10365" s="35" t="str">
        <f>VLOOKUP($J10357,ASBVs!$A$2:$AU$1041,46,FALSE)</f>
        <v>2</v>
      </c>
      <c r="I10365" s="34" t="s">
        <v>2670</v>
      </c>
      <c r="J10365" s="35" t="str">
        <f>VLOOKUP($J10357,ASBVs!$A$2:$AU$1041,47,FALSE)</f>
        <v>3</v>
      </c>
    </row>
    <row r="10366" spans="2:10" ht="12.6" customHeight="1" x14ac:dyDescent="0.3">
      <c r="B10366" s="93">
        <f>VLOOKUP($J10357,ASBVs!$A$2:$AS$1041,45,FALSE)</f>
        <v>120.79</v>
      </c>
      <c r="C10366" s="94"/>
      <c r="D10366" s="93">
        <f>VLOOKUP($J10357,ASBVs!$A$2:$AS$1041,44,FALSE)</f>
        <v>152.87</v>
      </c>
      <c r="E10366" s="94"/>
      <c r="F10366" s="92"/>
      <c r="G10366" s="34" t="s">
        <v>2671</v>
      </c>
      <c r="H10366" s="35" t="str">
        <f>VLOOKUP($J10357,ASBVs!$A$2:$AW$1041,48,FALSE)</f>
        <v>2</v>
      </c>
      <c r="I10366" s="34" t="s">
        <v>2672</v>
      </c>
      <c r="J10366" s="35">
        <f>VLOOKUP($J10357,ASBVs!$A$2:$AW$1041,49,FALSE)</f>
        <v>4</v>
      </c>
    </row>
    <row r="10367" spans="2:10" ht="12.6" customHeight="1" x14ac:dyDescent="0.3">
      <c r="B10367" s="36" t="s">
        <v>2696</v>
      </c>
      <c r="C10367" s="95" t="str">
        <f>VLOOKUP($J10357,ASBVs!$A$2:$E$1041,5,FALSE)</f>
        <v xml:space="preserve">Pen of 4 - Fertility </v>
      </c>
      <c r="D10367" s="96"/>
      <c r="E10367" s="97" t="s">
        <v>2697</v>
      </c>
      <c r="F10367" s="98"/>
      <c r="G10367" s="74"/>
      <c r="H10367" s="75"/>
      <c r="I10367" s="37" t="s">
        <v>2698</v>
      </c>
      <c r="J10367" s="38"/>
    </row>
    <row r="10369" spans="2:10" ht="12.6" customHeight="1" x14ac:dyDescent="0.3">
      <c r="B10369" s="76" t="s">
        <v>2692</v>
      </c>
      <c r="C10369" s="77"/>
      <c r="D10369" s="20" t="str">
        <f>VLOOKUP($J10369,ASBVs!$A$2:$B$1041,2,FALSE)</f>
        <v>226695</v>
      </c>
      <c r="E10369" s="21"/>
      <c r="F10369" s="22" t="str">
        <f>VLOOKUP($J10369,ASBVs!$A$2:$J$1041,10,FALSE)</f>
        <v>Single</v>
      </c>
      <c r="G10369" s="78" t="str">
        <f>VLOOKUP($J10369,ASBVs!$A$2:$AX$1041,50,FALSE)</f>
        <v xml:space="preserve"> </v>
      </c>
      <c r="H10369" s="79"/>
      <c r="I10369" s="23" t="s">
        <v>2693</v>
      </c>
      <c r="J10369" s="24" t="s">
        <v>2439</v>
      </c>
    </row>
    <row r="10370" spans="2:10" ht="12.6" customHeight="1" x14ac:dyDescent="0.3">
      <c r="B10370" s="25" t="s">
        <v>2694</v>
      </c>
      <c r="C10370" s="80" t="str">
        <f>VLOOKUP($J10369,ASBVs!$A$2:$H$1041,8,FALSE)</f>
        <v>205728</v>
      </c>
      <c r="D10370" s="80"/>
      <c r="E10370" s="81"/>
      <c r="F10370" s="26" t="s">
        <v>2639</v>
      </c>
      <c r="G10370" s="82">
        <f>VLOOKUP($J10369,ASBVs!$A$2:$I$1041,9,FALSE)</f>
        <v>44737</v>
      </c>
      <c r="H10370" s="83"/>
      <c r="I10370" s="83"/>
      <c r="J10370" s="84"/>
    </row>
    <row r="10371" spans="2:10" ht="12.6" customHeight="1" x14ac:dyDescent="0.3">
      <c r="B10371" s="27" t="s">
        <v>0</v>
      </c>
      <c r="C10371" s="28" t="s">
        <v>1</v>
      </c>
      <c r="D10371" s="28" t="s">
        <v>2</v>
      </c>
      <c r="E10371" s="28" t="s">
        <v>3</v>
      </c>
      <c r="F10371" s="27" t="s">
        <v>4</v>
      </c>
      <c r="G10371" s="28" t="s">
        <v>1093</v>
      </c>
      <c r="H10371" s="28" t="s">
        <v>1092</v>
      </c>
      <c r="I10371" s="28" t="s">
        <v>5</v>
      </c>
      <c r="J10371" s="28" t="s">
        <v>2652</v>
      </c>
    </row>
    <row r="10372" spans="2:10" ht="12.6" customHeight="1" x14ac:dyDescent="0.3">
      <c r="B10372" s="29">
        <f>VLOOKUP($J10369,ASBVs!$A$2:$AP$1041,11,FALSE)</f>
        <v>0.25</v>
      </c>
      <c r="C10372" s="29">
        <f>VLOOKUP($J10369,ASBVs!$A$2:$AP$1041,13,FALSE)</f>
        <v>7.41</v>
      </c>
      <c r="D10372" s="29">
        <f>VLOOKUP($J10369,ASBVs!$A$2:$AP$1041,15,FALSE)</f>
        <v>13.06</v>
      </c>
      <c r="E10372" s="29">
        <f>VLOOKUP($J10369,ASBVs!$A$2:$AP$1041,17,FALSE)</f>
        <v>0.76</v>
      </c>
      <c r="F10372" s="29">
        <f>VLOOKUP($J10369,ASBVs!$A$2:$AP$1041,19,FALSE)</f>
        <v>2.57</v>
      </c>
      <c r="G10372" s="39">
        <f>VLOOKUP($J10369,ASBVs!$A$2:$AP$1041,41,FALSE)</f>
        <v>0.47</v>
      </c>
      <c r="H10372" s="39">
        <f>VLOOKUP($J10369,ASBVs!$A$2:$AP$1041,39,FALSE)</f>
        <v>0.28000000000000003</v>
      </c>
      <c r="I10372" s="29">
        <f>VLOOKUP($J10369,ASBVs!$A$2:$AP$1041,21,FALSE)</f>
        <v>-0.74</v>
      </c>
      <c r="J10372" s="39">
        <f>VLOOKUP($J10369,ASBVs!$A$2:$AP$1041,31,FALSE)</f>
        <v>0.27</v>
      </c>
    </row>
    <row r="10373" spans="2:10" ht="12.6" customHeight="1" x14ac:dyDescent="0.3">
      <c r="B10373" s="29">
        <f>VLOOKUP($J10369,ASBVs!$A$2:$AP$1041,12,FALSE)</f>
        <v>64</v>
      </c>
      <c r="C10373" s="29">
        <f>VLOOKUP($J10369,ASBVs!$A$2:$AP$1041,14,FALSE)</f>
        <v>68</v>
      </c>
      <c r="D10373" s="29">
        <f>VLOOKUP($J10369,ASBVs!$A$2:$AP$1041,16,FALSE)</f>
        <v>52</v>
      </c>
      <c r="E10373" s="29">
        <f>VLOOKUP($J10369,ASBVs!$A$2:$AP$1041,18,FALSE)</f>
        <v>61</v>
      </c>
      <c r="F10373" s="29">
        <f>VLOOKUP($J10369,ASBVs!$A$2:$AP$1041,20,FALSE)</f>
        <v>62</v>
      </c>
      <c r="G10373" s="29">
        <f>VLOOKUP($J10369,ASBVs!$A$2:$AP$1041,42,FALSE)</f>
        <v>47</v>
      </c>
      <c r="H10373" s="29">
        <f>VLOOKUP($J10369,ASBVs!$A$2:$AP$1041,40,FALSE)</f>
        <v>40</v>
      </c>
      <c r="I10373" s="29">
        <f>VLOOKUP($J10369,ASBVs!$A$2:$AP$1041,22,FALSE)</f>
        <v>47</v>
      </c>
      <c r="J10373" s="29">
        <f>VLOOKUP($J10369,ASBVs!$A$2:$AP$1041,32,FALSE)</f>
        <v>45</v>
      </c>
    </row>
    <row r="10374" spans="2:10" ht="12.6" customHeight="1" x14ac:dyDescent="0.3">
      <c r="B10374" s="31" t="s">
        <v>1089</v>
      </c>
      <c r="C10374" s="27" t="s">
        <v>1090</v>
      </c>
      <c r="D10374" s="27" t="s">
        <v>1091</v>
      </c>
      <c r="E10374" s="27" t="s">
        <v>8</v>
      </c>
      <c r="F10374" s="27" t="s">
        <v>6</v>
      </c>
      <c r="G10374" s="27" t="s">
        <v>7</v>
      </c>
      <c r="H10374" s="27" t="s">
        <v>2638</v>
      </c>
      <c r="I10374" s="85" t="s">
        <v>2700</v>
      </c>
      <c r="J10374" s="86"/>
    </row>
    <row r="10375" spans="2:10" ht="12.6" customHeight="1" x14ac:dyDescent="0.3">
      <c r="B10375" s="30">
        <f>VLOOKUP($J10369,ASBVs!$A$2:$AP$1041,33,FALSE)</f>
        <v>0.06</v>
      </c>
      <c r="C10375" s="30">
        <f>VLOOKUP($J10369,ASBVs!$A$2:$AP$1041,35,FALSE)</f>
        <v>0.28000000000000003</v>
      </c>
      <c r="D10375" s="30">
        <f>VLOOKUP($J10369,ASBVs!$A$2:$AP$1041,37,FALSE)</f>
        <v>-0.01</v>
      </c>
      <c r="E10375" s="32">
        <f>VLOOKUP($J10369,ASBVs!$A$2:$AP$1041,29,FALSE)</f>
        <v>3.58</v>
      </c>
      <c r="F10375" s="32">
        <f>VLOOKUP($J10369,ASBVs!$A$2:$AP$1041,23,FALSE)</f>
        <v>-0.28999999999999998</v>
      </c>
      <c r="G10375" s="32">
        <f>VLOOKUP($J10369,ASBVs!$A$2:$AP$1041,25,FALSE)</f>
        <v>1.34</v>
      </c>
      <c r="H10375" s="32">
        <f>VLOOKUP($J10369,ASBVs!$A$2:$AP$1041,27,FALSE)</f>
        <v>2.6</v>
      </c>
      <c r="I10375" s="86"/>
      <c r="J10375" s="86"/>
    </row>
    <row r="10376" spans="2:10" ht="12.6" customHeight="1" x14ac:dyDescent="0.3">
      <c r="B10376" s="33">
        <f>VLOOKUP($J10369,ASBVs!$A$2:$AP$1041,34,FALSE)</f>
        <v>35</v>
      </c>
      <c r="C10376" s="33">
        <f>VLOOKUP($J10369,ASBVs!$A$2:$AP$1041,36,FALSE)</f>
        <v>43</v>
      </c>
      <c r="D10376" s="33">
        <f>VLOOKUP($J10369,ASBVs!$A$2:$AP$1041,38,FALSE)</f>
        <v>30</v>
      </c>
      <c r="E10376" s="33">
        <f>VLOOKUP($J10369,ASBVs!$A$2:$AP$1041,30,FALSE)</f>
        <v>56</v>
      </c>
      <c r="F10376" s="33">
        <f>VLOOKUP($J10369,ASBVs!$A$2:$AP$1041,24,FALSE)</f>
        <v>41</v>
      </c>
      <c r="G10376" s="33">
        <f>VLOOKUP($J10369,ASBVs!$A$2:$AP$1041,26,FALSE)</f>
        <v>41</v>
      </c>
      <c r="H10376" s="33">
        <f>VLOOKUP($J10369,ASBVs!$A$2:$AP$1041,28,FALSE)</f>
        <v>46</v>
      </c>
      <c r="I10376" s="99">
        <f>VLOOKUP($J10369,ASBVs!$A$2:$AQ$1041,43,FALSE)</f>
        <v>6.67</v>
      </c>
      <c r="J10376" s="79"/>
    </row>
    <row r="10377" spans="2:10" ht="12.6" customHeight="1" x14ac:dyDescent="0.3">
      <c r="B10377" s="87" t="s">
        <v>2695</v>
      </c>
      <c r="C10377" s="88"/>
      <c r="D10377" s="89" t="s">
        <v>2699</v>
      </c>
      <c r="E10377" s="90"/>
      <c r="F10377" s="91" t="str">
        <f>VLOOKUP($J10369,ASBVs!$A$2:$F$1041,6,FALSE)</f>
        <v xml:space="preserve">Young Gun </v>
      </c>
      <c r="G10377" s="34" t="s">
        <v>2669</v>
      </c>
      <c r="H10377" s="35" t="str">
        <f>VLOOKUP($J10369,ASBVs!$A$2:$AU$1041,46,FALSE)</f>
        <v>2</v>
      </c>
      <c r="I10377" s="34" t="s">
        <v>2670</v>
      </c>
      <c r="J10377" s="35" t="str">
        <f>VLOOKUP($J10369,ASBVs!$A$2:$AU$1041,47,FALSE)</f>
        <v>1</v>
      </c>
    </row>
    <row r="10378" spans="2:10" ht="12.6" customHeight="1" x14ac:dyDescent="0.3">
      <c r="B10378" s="93">
        <f>VLOOKUP($J10369,ASBVs!$A$2:$AS$1041,45,FALSE)</f>
        <v>121.31</v>
      </c>
      <c r="C10378" s="94"/>
      <c r="D10378" s="93">
        <f>VLOOKUP($J10369,ASBVs!$A$2:$AS$1041,44,FALSE)</f>
        <v>166.84</v>
      </c>
      <c r="E10378" s="94"/>
      <c r="F10378" s="92"/>
      <c r="G10378" s="34" t="s">
        <v>2671</v>
      </c>
      <c r="H10378" s="35" t="str">
        <f>VLOOKUP($J10369,ASBVs!$A$2:$AW$1041,48,FALSE)</f>
        <v>2</v>
      </c>
      <c r="I10378" s="34" t="s">
        <v>2672</v>
      </c>
      <c r="J10378" s="35">
        <f>VLOOKUP($J10369,ASBVs!$A$2:$AW$1041,49,FALSE)</f>
        <v>2</v>
      </c>
    </row>
    <row r="10379" spans="2:10" ht="12.6" customHeight="1" x14ac:dyDescent="0.3">
      <c r="B10379" s="36" t="s">
        <v>2696</v>
      </c>
      <c r="C10379" s="95" t="str">
        <f>VLOOKUP($J10369,ASBVs!$A$2:$E$1041,5,FALSE)</f>
        <v xml:space="preserve">Pen of 4 - Fertility </v>
      </c>
      <c r="D10379" s="96"/>
      <c r="E10379" s="97" t="s">
        <v>2697</v>
      </c>
      <c r="F10379" s="98"/>
      <c r="G10379" s="74"/>
      <c r="H10379" s="75"/>
      <c r="I10379" s="37" t="s">
        <v>2698</v>
      </c>
      <c r="J10379" s="38"/>
    </row>
    <row r="10381" spans="2:10" ht="12.6" customHeight="1" x14ac:dyDescent="0.3">
      <c r="B10381" s="76" t="s">
        <v>2692</v>
      </c>
      <c r="C10381" s="77"/>
      <c r="D10381" s="20" t="str">
        <f>VLOOKUP($J10381,ASBVs!$A$2:$B$1041,2,FALSE)</f>
        <v>225285</v>
      </c>
      <c r="E10381" s="21"/>
      <c r="F10381" s="22" t="str">
        <f>VLOOKUP($J10381,ASBVs!$A$2:$J$1041,10,FALSE)</f>
        <v>Twin</v>
      </c>
      <c r="G10381" s="78" t="str">
        <f>VLOOKUP($J10381,ASBVs!$A$2:$AX$1041,50,FALSE)</f>
        <v xml:space="preserve"> </v>
      </c>
      <c r="H10381" s="79"/>
      <c r="I10381" s="23" t="s">
        <v>2693</v>
      </c>
      <c r="J10381" s="24" t="s">
        <v>2440</v>
      </c>
    </row>
    <row r="10382" spans="2:10" ht="12.6" customHeight="1" x14ac:dyDescent="0.3">
      <c r="B10382" s="25" t="s">
        <v>2694</v>
      </c>
      <c r="C10382" s="80" t="str">
        <f>VLOOKUP($J10381,ASBVs!$A$2:$H$1041,8,FALSE)</f>
        <v>218812</v>
      </c>
      <c r="D10382" s="80"/>
      <c r="E10382" s="81"/>
      <c r="F10382" s="26" t="s">
        <v>2639</v>
      </c>
      <c r="G10382" s="82">
        <f>VLOOKUP($J10381,ASBVs!$A$2:$I$1041,9,FALSE)</f>
        <v>44720</v>
      </c>
      <c r="H10382" s="83"/>
      <c r="I10382" s="83"/>
      <c r="J10382" s="84"/>
    </row>
    <row r="10383" spans="2:10" ht="12.6" customHeight="1" x14ac:dyDescent="0.3">
      <c r="B10383" s="27" t="s">
        <v>0</v>
      </c>
      <c r="C10383" s="28" t="s">
        <v>1</v>
      </c>
      <c r="D10383" s="28" t="s">
        <v>2</v>
      </c>
      <c r="E10383" s="28" t="s">
        <v>3</v>
      </c>
      <c r="F10383" s="27" t="s">
        <v>4</v>
      </c>
      <c r="G10383" s="28" t="s">
        <v>1093</v>
      </c>
      <c r="H10383" s="28" t="s">
        <v>1092</v>
      </c>
      <c r="I10383" s="28" t="s">
        <v>5</v>
      </c>
      <c r="J10383" s="28" t="s">
        <v>2652</v>
      </c>
    </row>
    <row r="10384" spans="2:10" ht="12.6" customHeight="1" x14ac:dyDescent="0.3">
      <c r="B10384" s="29">
        <f>VLOOKUP($J10381,ASBVs!$A$2:$AP$1041,11,FALSE)</f>
        <v>0.34</v>
      </c>
      <c r="C10384" s="29">
        <f>VLOOKUP($J10381,ASBVs!$A$2:$AP$1041,13,FALSE)</f>
        <v>8.2799999999999994</v>
      </c>
      <c r="D10384" s="29">
        <f>VLOOKUP($J10381,ASBVs!$A$2:$AP$1041,15,FALSE)</f>
        <v>11.19</v>
      </c>
      <c r="E10384" s="29">
        <f>VLOOKUP($J10381,ASBVs!$A$2:$AP$1041,17,FALSE)</f>
        <v>0.12</v>
      </c>
      <c r="F10384" s="29">
        <f>VLOOKUP($J10381,ASBVs!$A$2:$AP$1041,19,FALSE)</f>
        <v>2.97</v>
      </c>
      <c r="G10384" s="39">
        <f>VLOOKUP($J10381,ASBVs!$A$2:$AP$1041,41,FALSE)</f>
        <v>0.46</v>
      </c>
      <c r="H10384" s="39">
        <f>VLOOKUP($J10381,ASBVs!$A$2:$AP$1041,39,FALSE)</f>
        <v>0.28000000000000003</v>
      </c>
      <c r="I10384" s="29">
        <f>VLOOKUP($J10381,ASBVs!$A$2:$AP$1041,21,FALSE)</f>
        <v>-0.69</v>
      </c>
      <c r="J10384" s="39">
        <f>VLOOKUP($J10381,ASBVs!$A$2:$AP$1041,31,FALSE)</f>
        <v>0.28999999999999998</v>
      </c>
    </row>
    <row r="10385" spans="2:10" ht="12.6" customHeight="1" x14ac:dyDescent="0.3">
      <c r="B10385" s="29">
        <f>VLOOKUP($J10381,ASBVs!$A$2:$AP$1041,12,FALSE)</f>
        <v>67</v>
      </c>
      <c r="C10385" s="29">
        <f>VLOOKUP($J10381,ASBVs!$A$2:$AP$1041,14,FALSE)</f>
        <v>71</v>
      </c>
      <c r="D10385" s="29">
        <f>VLOOKUP($J10381,ASBVs!$A$2:$AP$1041,16,FALSE)</f>
        <v>63</v>
      </c>
      <c r="E10385" s="29">
        <f>VLOOKUP($J10381,ASBVs!$A$2:$AP$1041,18,FALSE)</f>
        <v>65</v>
      </c>
      <c r="F10385" s="29">
        <f>VLOOKUP($J10381,ASBVs!$A$2:$AP$1041,20,FALSE)</f>
        <v>64</v>
      </c>
      <c r="G10385" s="29">
        <f>VLOOKUP($J10381,ASBVs!$A$2:$AP$1041,42,FALSE)</f>
        <v>57</v>
      </c>
      <c r="H10385" s="29">
        <f>VLOOKUP($J10381,ASBVs!$A$2:$AP$1041,40,FALSE)</f>
        <v>50</v>
      </c>
      <c r="I10385" s="29">
        <f>VLOOKUP($J10381,ASBVs!$A$2:$AP$1041,22,FALSE)</f>
        <v>58</v>
      </c>
      <c r="J10385" s="29">
        <f>VLOOKUP($J10381,ASBVs!$A$2:$AP$1041,32,FALSE)</f>
        <v>55</v>
      </c>
    </row>
    <row r="10386" spans="2:10" ht="12.6" customHeight="1" x14ac:dyDescent="0.3">
      <c r="B10386" s="31" t="s">
        <v>1089</v>
      </c>
      <c r="C10386" s="27" t="s">
        <v>1090</v>
      </c>
      <c r="D10386" s="27" t="s">
        <v>1091</v>
      </c>
      <c r="E10386" s="27" t="s">
        <v>8</v>
      </c>
      <c r="F10386" s="27" t="s">
        <v>6</v>
      </c>
      <c r="G10386" s="27" t="s">
        <v>7</v>
      </c>
      <c r="H10386" s="27" t="s">
        <v>2638</v>
      </c>
      <c r="I10386" s="85" t="s">
        <v>2700</v>
      </c>
      <c r="J10386" s="86"/>
    </row>
    <row r="10387" spans="2:10" ht="12.6" customHeight="1" x14ac:dyDescent="0.3">
      <c r="B10387" s="30">
        <f>VLOOKUP($J10381,ASBVs!$A$2:$AP$1041,33,FALSE)</f>
        <v>0.05</v>
      </c>
      <c r="C10387" s="30">
        <f>VLOOKUP($J10381,ASBVs!$A$2:$AP$1041,35,FALSE)</f>
        <v>0.35</v>
      </c>
      <c r="D10387" s="30">
        <f>VLOOKUP($J10381,ASBVs!$A$2:$AP$1041,37,FALSE)</f>
        <v>-0.02</v>
      </c>
      <c r="E10387" s="32">
        <f>VLOOKUP($J10381,ASBVs!$A$2:$AP$1041,29,FALSE)</f>
        <v>5.14</v>
      </c>
      <c r="F10387" s="32">
        <f>VLOOKUP($J10381,ASBVs!$A$2:$AP$1041,23,FALSE)</f>
        <v>-0.65</v>
      </c>
      <c r="G10387" s="32">
        <f>VLOOKUP($J10381,ASBVs!$A$2:$AP$1041,25,FALSE)</f>
        <v>3.92</v>
      </c>
      <c r="H10387" s="32">
        <f>VLOOKUP($J10381,ASBVs!$A$2:$AP$1041,27,FALSE)</f>
        <v>2.67</v>
      </c>
      <c r="I10387" s="86"/>
      <c r="J10387" s="86"/>
    </row>
    <row r="10388" spans="2:10" ht="12.6" customHeight="1" x14ac:dyDescent="0.3">
      <c r="B10388" s="33">
        <f>VLOOKUP($J10381,ASBVs!$A$2:$AP$1041,34,FALSE)</f>
        <v>45</v>
      </c>
      <c r="C10388" s="33">
        <f>VLOOKUP($J10381,ASBVs!$A$2:$AP$1041,36,FALSE)</f>
        <v>53</v>
      </c>
      <c r="D10388" s="33">
        <f>VLOOKUP($J10381,ASBVs!$A$2:$AP$1041,38,FALSE)</f>
        <v>38</v>
      </c>
      <c r="E10388" s="33">
        <f>VLOOKUP($J10381,ASBVs!$A$2:$AP$1041,30,FALSE)</f>
        <v>59</v>
      </c>
      <c r="F10388" s="33">
        <f>VLOOKUP($J10381,ASBVs!$A$2:$AP$1041,24,FALSE)</f>
        <v>52</v>
      </c>
      <c r="G10388" s="33">
        <f>VLOOKUP($J10381,ASBVs!$A$2:$AP$1041,26,FALSE)</f>
        <v>51</v>
      </c>
      <c r="H10388" s="33">
        <f>VLOOKUP($J10381,ASBVs!$A$2:$AP$1041,28,FALSE)</f>
        <v>54</v>
      </c>
      <c r="I10388" s="99">
        <f>VLOOKUP($J10381,ASBVs!$A$2:$AQ$1041,43,FALSE)</f>
        <v>7.59</v>
      </c>
      <c r="J10388" s="79"/>
    </row>
    <row r="10389" spans="2:10" ht="12.6" customHeight="1" x14ac:dyDescent="0.3">
      <c r="B10389" s="87" t="s">
        <v>2695</v>
      </c>
      <c r="C10389" s="88"/>
      <c r="D10389" s="89" t="s">
        <v>2699</v>
      </c>
      <c r="E10389" s="90"/>
      <c r="F10389" s="91" t="str">
        <f>VLOOKUP($J10381,ASBVs!$A$2:$F$1041,6,FALSE)</f>
        <v xml:space="preserve">Young Gun </v>
      </c>
      <c r="G10389" s="34" t="s">
        <v>2669</v>
      </c>
      <c r="H10389" s="35" t="str">
        <f>VLOOKUP($J10381,ASBVs!$A$2:$AU$1041,46,FALSE)</f>
        <v>2</v>
      </c>
      <c r="I10389" s="34" t="s">
        <v>2670</v>
      </c>
      <c r="J10389" s="35" t="str">
        <f>VLOOKUP($J10381,ASBVs!$A$2:$AU$1041,47,FALSE)</f>
        <v>1</v>
      </c>
    </row>
    <row r="10390" spans="2:10" ht="12.6" customHeight="1" x14ac:dyDescent="0.3">
      <c r="B10390" s="93">
        <f>VLOOKUP($J10381,ASBVs!$A$2:$AS$1041,45,FALSE)</f>
        <v>122.91</v>
      </c>
      <c r="C10390" s="94"/>
      <c r="D10390" s="93">
        <f>VLOOKUP($J10381,ASBVs!$A$2:$AS$1041,44,FALSE)</f>
        <v>173.97</v>
      </c>
      <c r="E10390" s="94"/>
      <c r="F10390" s="92"/>
      <c r="G10390" s="34" t="s">
        <v>2671</v>
      </c>
      <c r="H10390" s="35" t="str">
        <f>VLOOKUP($J10381,ASBVs!$A$2:$AW$1041,48,FALSE)</f>
        <v>2</v>
      </c>
      <c r="I10390" s="34" t="s">
        <v>2672</v>
      </c>
      <c r="J10390" s="35">
        <f>VLOOKUP($J10381,ASBVs!$A$2:$AW$1041,49,FALSE)</f>
        <v>3</v>
      </c>
    </row>
    <row r="10391" spans="2:10" ht="12.6" customHeight="1" x14ac:dyDescent="0.3">
      <c r="B10391" s="36" t="s">
        <v>2696</v>
      </c>
      <c r="C10391" s="95" t="str">
        <f>VLOOKUP($J10381,ASBVs!$A$2:$E$1041,5,FALSE)</f>
        <v xml:space="preserve">Pen of 4 - Fertility </v>
      </c>
      <c r="D10391" s="96"/>
      <c r="E10391" s="97" t="s">
        <v>2697</v>
      </c>
      <c r="F10391" s="98"/>
      <c r="G10391" s="74"/>
      <c r="H10391" s="75"/>
      <c r="I10391" s="37" t="s">
        <v>2698</v>
      </c>
      <c r="J10391" s="38"/>
    </row>
    <row r="10393" spans="2:10" ht="12.6" customHeight="1" x14ac:dyDescent="0.3">
      <c r="B10393" s="76" t="s">
        <v>2692</v>
      </c>
      <c r="C10393" s="77"/>
      <c r="D10393" s="20" t="str">
        <f>VLOOKUP($J10393,ASBVs!$A$2:$B$1041,2,FALSE)</f>
        <v>226617</v>
      </c>
      <c r="E10393" s="21"/>
      <c r="F10393" s="22" t="str">
        <f>VLOOKUP($J10393,ASBVs!$A$2:$J$1041,10,FALSE)</f>
        <v>Twin</v>
      </c>
      <c r="G10393" s="78" t="str">
        <f>VLOOKUP($J10393,ASBVs!$A$2:$AX$1041,50,FALSE)</f>
        <v xml:space="preserve"> </v>
      </c>
      <c r="H10393" s="79"/>
      <c r="I10393" s="23" t="s">
        <v>2693</v>
      </c>
      <c r="J10393" s="24" t="s">
        <v>2441</v>
      </c>
    </row>
    <row r="10394" spans="2:10" ht="12.6" customHeight="1" x14ac:dyDescent="0.3">
      <c r="B10394" s="25" t="s">
        <v>2694</v>
      </c>
      <c r="C10394" s="80" t="str">
        <f>VLOOKUP($J10393,ASBVs!$A$2:$H$1041,8,FALSE)</f>
        <v>201054</v>
      </c>
      <c r="D10394" s="80"/>
      <c r="E10394" s="81"/>
      <c r="F10394" s="26" t="s">
        <v>2639</v>
      </c>
      <c r="G10394" s="82">
        <f>VLOOKUP($J10393,ASBVs!$A$2:$I$1041,9,FALSE)</f>
        <v>44735</v>
      </c>
      <c r="H10394" s="83"/>
      <c r="I10394" s="83"/>
      <c r="J10394" s="84"/>
    </row>
    <row r="10395" spans="2:10" ht="12.6" customHeight="1" x14ac:dyDescent="0.3">
      <c r="B10395" s="27" t="s">
        <v>0</v>
      </c>
      <c r="C10395" s="28" t="s">
        <v>1</v>
      </c>
      <c r="D10395" s="28" t="s">
        <v>2</v>
      </c>
      <c r="E10395" s="28" t="s">
        <v>3</v>
      </c>
      <c r="F10395" s="27" t="s">
        <v>4</v>
      </c>
      <c r="G10395" s="28" t="s">
        <v>1093</v>
      </c>
      <c r="H10395" s="28" t="s">
        <v>1092</v>
      </c>
      <c r="I10395" s="28" t="s">
        <v>5</v>
      </c>
      <c r="J10395" s="28" t="s">
        <v>2652</v>
      </c>
    </row>
    <row r="10396" spans="2:10" ht="12.6" customHeight="1" x14ac:dyDescent="0.3">
      <c r="B10396" s="29">
        <f>VLOOKUP($J10393,ASBVs!$A$2:$AP$1041,11,FALSE)</f>
        <v>0.18</v>
      </c>
      <c r="C10396" s="29">
        <f>VLOOKUP($J10393,ASBVs!$A$2:$AP$1041,13,FALSE)</f>
        <v>8.11</v>
      </c>
      <c r="D10396" s="29">
        <f>VLOOKUP($J10393,ASBVs!$A$2:$AP$1041,15,FALSE)</f>
        <v>12.83</v>
      </c>
      <c r="E10396" s="29">
        <f>VLOOKUP($J10393,ASBVs!$A$2:$AP$1041,17,FALSE)</f>
        <v>-0.52</v>
      </c>
      <c r="F10396" s="29">
        <f>VLOOKUP($J10393,ASBVs!$A$2:$AP$1041,19,FALSE)</f>
        <v>1.41</v>
      </c>
      <c r="G10396" s="39">
        <f>VLOOKUP($J10393,ASBVs!$A$2:$AP$1041,41,FALSE)</f>
        <v>0.49</v>
      </c>
      <c r="H10396" s="39">
        <f>VLOOKUP($J10393,ASBVs!$A$2:$AP$1041,39,FALSE)</f>
        <v>0.31</v>
      </c>
      <c r="I10396" s="29">
        <f>VLOOKUP($J10393,ASBVs!$A$2:$AP$1041,21,FALSE)</f>
        <v>-0.12</v>
      </c>
      <c r="J10396" s="39">
        <f>VLOOKUP($J10393,ASBVs!$A$2:$AP$1041,31,FALSE)</f>
        <v>0.27</v>
      </c>
    </row>
    <row r="10397" spans="2:10" ht="12.6" customHeight="1" x14ac:dyDescent="0.3">
      <c r="B10397" s="29">
        <f>VLOOKUP($J10393,ASBVs!$A$2:$AP$1041,12,FALSE)</f>
        <v>62</v>
      </c>
      <c r="C10397" s="29">
        <f>VLOOKUP($J10393,ASBVs!$A$2:$AP$1041,14,FALSE)</f>
        <v>68</v>
      </c>
      <c r="D10397" s="29">
        <f>VLOOKUP($J10393,ASBVs!$A$2:$AP$1041,16,FALSE)</f>
        <v>56</v>
      </c>
      <c r="E10397" s="29">
        <f>VLOOKUP($J10393,ASBVs!$A$2:$AP$1041,18,FALSE)</f>
        <v>61</v>
      </c>
      <c r="F10397" s="29">
        <f>VLOOKUP($J10393,ASBVs!$A$2:$AP$1041,20,FALSE)</f>
        <v>62</v>
      </c>
      <c r="G10397" s="29">
        <f>VLOOKUP($J10393,ASBVs!$A$2:$AP$1041,42,FALSE)</f>
        <v>50</v>
      </c>
      <c r="H10397" s="29">
        <f>VLOOKUP($J10393,ASBVs!$A$2:$AP$1041,40,FALSE)</f>
        <v>43</v>
      </c>
      <c r="I10397" s="29">
        <f>VLOOKUP($J10393,ASBVs!$A$2:$AP$1041,22,FALSE)</f>
        <v>52</v>
      </c>
      <c r="J10397" s="29">
        <f>VLOOKUP($J10393,ASBVs!$A$2:$AP$1041,32,FALSE)</f>
        <v>48</v>
      </c>
    </row>
    <row r="10398" spans="2:10" ht="12.6" customHeight="1" x14ac:dyDescent="0.3">
      <c r="B10398" s="31" t="s">
        <v>1089</v>
      </c>
      <c r="C10398" s="27" t="s">
        <v>1090</v>
      </c>
      <c r="D10398" s="27" t="s">
        <v>1091</v>
      </c>
      <c r="E10398" s="27" t="s">
        <v>8</v>
      </c>
      <c r="F10398" s="27" t="s">
        <v>6</v>
      </c>
      <c r="G10398" s="27" t="s">
        <v>7</v>
      </c>
      <c r="H10398" s="27" t="s">
        <v>2638</v>
      </c>
      <c r="I10398" s="85" t="s">
        <v>2700</v>
      </c>
      <c r="J10398" s="86"/>
    </row>
    <row r="10399" spans="2:10" ht="12.6" customHeight="1" x14ac:dyDescent="0.3">
      <c r="B10399" s="30">
        <f>VLOOKUP($J10393,ASBVs!$A$2:$AP$1041,33,FALSE)</f>
        <v>0.05</v>
      </c>
      <c r="C10399" s="30">
        <f>VLOOKUP($J10393,ASBVs!$A$2:$AP$1041,35,FALSE)</f>
        <v>0.33</v>
      </c>
      <c r="D10399" s="30">
        <f>VLOOKUP($J10393,ASBVs!$A$2:$AP$1041,37,FALSE)</f>
        <v>1E-3</v>
      </c>
      <c r="E10399" s="32">
        <f>VLOOKUP($J10393,ASBVs!$A$2:$AP$1041,29,FALSE)</f>
        <v>5.28</v>
      </c>
      <c r="F10399" s="32">
        <f>VLOOKUP($J10393,ASBVs!$A$2:$AP$1041,23,FALSE)</f>
        <v>-0.47</v>
      </c>
      <c r="G10399" s="32">
        <f>VLOOKUP($J10393,ASBVs!$A$2:$AP$1041,25,FALSE)</f>
        <v>4.37</v>
      </c>
      <c r="H10399" s="32">
        <f>VLOOKUP($J10393,ASBVs!$A$2:$AP$1041,27,FALSE)</f>
        <v>1.86</v>
      </c>
      <c r="I10399" s="86"/>
      <c r="J10399" s="86"/>
    </row>
    <row r="10400" spans="2:10" ht="12.6" customHeight="1" x14ac:dyDescent="0.3">
      <c r="B10400" s="33">
        <f>VLOOKUP($J10393,ASBVs!$A$2:$AP$1041,34,FALSE)</f>
        <v>39</v>
      </c>
      <c r="C10400" s="33">
        <f>VLOOKUP($J10393,ASBVs!$A$2:$AP$1041,36,FALSE)</f>
        <v>46</v>
      </c>
      <c r="D10400" s="33">
        <f>VLOOKUP($J10393,ASBVs!$A$2:$AP$1041,38,FALSE)</f>
        <v>33</v>
      </c>
      <c r="E10400" s="33">
        <f>VLOOKUP($J10393,ASBVs!$A$2:$AP$1041,30,FALSE)</f>
        <v>57</v>
      </c>
      <c r="F10400" s="33">
        <f>VLOOKUP($J10393,ASBVs!$A$2:$AP$1041,24,FALSE)</f>
        <v>42</v>
      </c>
      <c r="G10400" s="33">
        <f>VLOOKUP($J10393,ASBVs!$A$2:$AP$1041,26,FALSE)</f>
        <v>42</v>
      </c>
      <c r="H10400" s="33">
        <f>VLOOKUP($J10393,ASBVs!$A$2:$AP$1041,28,FALSE)</f>
        <v>47</v>
      </c>
      <c r="I10400" s="99">
        <f>VLOOKUP($J10393,ASBVs!$A$2:$AQ$1041,43,FALSE)</f>
        <v>7.9899999999999993</v>
      </c>
      <c r="J10400" s="79"/>
    </row>
    <row r="10401" spans="2:10" ht="12.6" customHeight="1" x14ac:dyDescent="0.3">
      <c r="B10401" s="87" t="s">
        <v>2695</v>
      </c>
      <c r="C10401" s="88"/>
      <c r="D10401" s="89" t="s">
        <v>2699</v>
      </c>
      <c r="E10401" s="90"/>
      <c r="F10401" s="91" t="str">
        <f>VLOOKUP($J10393,ASBVs!$A$2:$F$1041,6,FALSE)</f>
        <v xml:space="preserve">Young Gun </v>
      </c>
      <c r="G10401" s="34" t="s">
        <v>2669</v>
      </c>
      <c r="H10401" s="35" t="str">
        <f>VLOOKUP($J10393,ASBVs!$A$2:$AU$1041,46,FALSE)</f>
        <v>1</v>
      </c>
      <c r="I10401" s="34" t="s">
        <v>2670</v>
      </c>
      <c r="J10401" s="35" t="str">
        <f>VLOOKUP($J10393,ASBVs!$A$2:$AU$1041,47,FALSE)</f>
        <v>3</v>
      </c>
    </row>
    <row r="10402" spans="2:10" ht="12.6" customHeight="1" x14ac:dyDescent="0.3">
      <c r="B10402" s="93">
        <f>VLOOKUP($J10393,ASBVs!$A$2:$AS$1041,45,FALSE)</f>
        <v>125.09</v>
      </c>
      <c r="C10402" s="94"/>
      <c r="D10402" s="93">
        <f>VLOOKUP($J10393,ASBVs!$A$2:$AS$1041,44,FALSE)</f>
        <v>164.89</v>
      </c>
      <c r="E10402" s="94"/>
      <c r="F10402" s="92"/>
      <c r="G10402" s="34" t="s">
        <v>2671</v>
      </c>
      <c r="H10402" s="35" t="str">
        <f>VLOOKUP($J10393,ASBVs!$A$2:$AW$1041,48,FALSE)</f>
        <v>2</v>
      </c>
      <c r="I10402" s="34" t="s">
        <v>2672</v>
      </c>
      <c r="J10402" s="35">
        <f>VLOOKUP($J10393,ASBVs!$A$2:$AW$1041,49,FALSE)</f>
        <v>3</v>
      </c>
    </row>
    <row r="10403" spans="2:10" ht="12.6" customHeight="1" x14ac:dyDescent="0.3">
      <c r="B10403" s="36" t="s">
        <v>2696</v>
      </c>
      <c r="C10403" s="95" t="str">
        <f>VLOOKUP($J10393,ASBVs!$A$2:$E$1041,5,FALSE)</f>
        <v xml:space="preserve">Pen of 4 - Fertility </v>
      </c>
      <c r="D10403" s="96"/>
      <c r="E10403" s="97" t="s">
        <v>2697</v>
      </c>
      <c r="F10403" s="98"/>
      <c r="G10403" s="74"/>
      <c r="H10403" s="75"/>
      <c r="I10403" s="37" t="s">
        <v>2698</v>
      </c>
      <c r="J10403" s="38"/>
    </row>
    <row r="10405" spans="2:10" ht="12.6" customHeight="1" x14ac:dyDescent="0.3">
      <c r="B10405" s="76" t="s">
        <v>2692</v>
      </c>
      <c r="C10405" s="77"/>
      <c r="D10405" s="20" t="str">
        <f>VLOOKUP($J10405,ASBVs!$A$2:$B$1041,2,FALSE)</f>
        <v>226039</v>
      </c>
      <c r="E10405" s="21"/>
      <c r="F10405" s="22" t="str">
        <f>VLOOKUP($J10405,ASBVs!$A$2:$J$1041,10,FALSE)</f>
        <v>Single</v>
      </c>
      <c r="G10405" s="78" t="str">
        <f>VLOOKUP($J10405,ASBVs!$A$2:$AX$1041,50,FALSE)</f>
        <v xml:space="preserve"> </v>
      </c>
      <c r="H10405" s="79"/>
      <c r="I10405" s="23" t="s">
        <v>2693</v>
      </c>
      <c r="J10405" s="24" t="s">
        <v>2442</v>
      </c>
    </row>
    <row r="10406" spans="2:10" ht="12.6" customHeight="1" x14ac:dyDescent="0.3">
      <c r="B10406" s="25" t="s">
        <v>2694</v>
      </c>
      <c r="C10406" s="80" t="str">
        <f>VLOOKUP($J10405,ASBVs!$A$2:$H$1041,8,FALSE)</f>
        <v>206691</v>
      </c>
      <c r="D10406" s="80"/>
      <c r="E10406" s="81"/>
      <c r="F10406" s="26" t="s">
        <v>2639</v>
      </c>
      <c r="G10406" s="82">
        <f>VLOOKUP($J10405,ASBVs!$A$2:$I$1041,9,FALSE)</f>
        <v>44738</v>
      </c>
      <c r="H10406" s="83"/>
      <c r="I10406" s="83"/>
      <c r="J10406" s="84"/>
    </row>
    <row r="10407" spans="2:10" ht="12.6" customHeight="1" x14ac:dyDescent="0.3">
      <c r="B10407" s="27" t="s">
        <v>0</v>
      </c>
      <c r="C10407" s="28" t="s">
        <v>1</v>
      </c>
      <c r="D10407" s="28" t="s">
        <v>2</v>
      </c>
      <c r="E10407" s="28" t="s">
        <v>3</v>
      </c>
      <c r="F10407" s="27" t="s">
        <v>4</v>
      </c>
      <c r="G10407" s="28" t="s">
        <v>1093</v>
      </c>
      <c r="H10407" s="28" t="s">
        <v>1092</v>
      </c>
      <c r="I10407" s="28" t="s">
        <v>5</v>
      </c>
      <c r="J10407" s="28" t="s">
        <v>2652</v>
      </c>
    </row>
    <row r="10408" spans="2:10" ht="12.6" customHeight="1" x14ac:dyDescent="0.3">
      <c r="B10408" s="29">
        <f>VLOOKUP($J10405,ASBVs!$A$2:$AP$1041,11,FALSE)</f>
        <v>0.47</v>
      </c>
      <c r="C10408" s="29">
        <f>VLOOKUP($J10405,ASBVs!$A$2:$AP$1041,13,FALSE)</f>
        <v>8.84</v>
      </c>
      <c r="D10408" s="29">
        <f>VLOOKUP($J10405,ASBVs!$A$2:$AP$1041,15,FALSE)</f>
        <v>13.04</v>
      </c>
      <c r="E10408" s="29">
        <f>VLOOKUP($J10405,ASBVs!$A$2:$AP$1041,17,FALSE)</f>
        <v>0.02</v>
      </c>
      <c r="F10408" s="29">
        <f>VLOOKUP($J10405,ASBVs!$A$2:$AP$1041,19,FALSE)</f>
        <v>2.17</v>
      </c>
      <c r="G10408" s="39">
        <f>VLOOKUP($J10405,ASBVs!$A$2:$AP$1041,41,FALSE)</f>
        <v>0.35</v>
      </c>
      <c r="H10408" s="39">
        <f>VLOOKUP($J10405,ASBVs!$A$2:$AP$1041,39,FALSE)</f>
        <v>0.26</v>
      </c>
      <c r="I10408" s="29">
        <f>VLOOKUP($J10405,ASBVs!$A$2:$AP$1041,21,FALSE)</f>
        <v>0.12</v>
      </c>
      <c r="J10408" s="39">
        <f>VLOOKUP($J10405,ASBVs!$A$2:$AP$1041,31,FALSE)</f>
        <v>0.27</v>
      </c>
    </row>
    <row r="10409" spans="2:10" ht="12.6" customHeight="1" x14ac:dyDescent="0.3">
      <c r="B10409" s="29">
        <f>VLOOKUP($J10405,ASBVs!$A$2:$AP$1041,12,FALSE)</f>
        <v>66</v>
      </c>
      <c r="C10409" s="29">
        <f>VLOOKUP($J10405,ASBVs!$A$2:$AP$1041,14,FALSE)</f>
        <v>70</v>
      </c>
      <c r="D10409" s="29">
        <f>VLOOKUP($J10405,ASBVs!$A$2:$AP$1041,16,FALSE)</f>
        <v>58</v>
      </c>
      <c r="E10409" s="29">
        <f>VLOOKUP($J10405,ASBVs!$A$2:$AP$1041,18,FALSE)</f>
        <v>66</v>
      </c>
      <c r="F10409" s="29">
        <f>VLOOKUP($J10405,ASBVs!$A$2:$AP$1041,20,FALSE)</f>
        <v>66</v>
      </c>
      <c r="G10409" s="29">
        <f>VLOOKUP($J10405,ASBVs!$A$2:$AP$1041,42,FALSE)</f>
        <v>56</v>
      </c>
      <c r="H10409" s="29">
        <f>VLOOKUP($J10405,ASBVs!$A$2:$AP$1041,40,FALSE)</f>
        <v>47</v>
      </c>
      <c r="I10409" s="29">
        <f>VLOOKUP($J10405,ASBVs!$A$2:$AP$1041,22,FALSE)</f>
        <v>55</v>
      </c>
      <c r="J10409" s="29">
        <f>VLOOKUP($J10405,ASBVs!$A$2:$AP$1041,32,FALSE)</f>
        <v>54</v>
      </c>
    </row>
    <row r="10410" spans="2:10" ht="12.6" customHeight="1" x14ac:dyDescent="0.3">
      <c r="B10410" s="31" t="s">
        <v>1089</v>
      </c>
      <c r="C10410" s="27" t="s">
        <v>1090</v>
      </c>
      <c r="D10410" s="27" t="s">
        <v>1091</v>
      </c>
      <c r="E10410" s="27" t="s">
        <v>8</v>
      </c>
      <c r="F10410" s="27" t="s">
        <v>6</v>
      </c>
      <c r="G10410" s="27" t="s">
        <v>7</v>
      </c>
      <c r="H10410" s="27" t="s">
        <v>2638</v>
      </c>
      <c r="I10410" s="85" t="s">
        <v>2700</v>
      </c>
      <c r="J10410" s="86"/>
    </row>
    <row r="10411" spans="2:10" ht="12.6" customHeight="1" x14ac:dyDescent="0.3">
      <c r="B10411" s="30">
        <f>VLOOKUP($J10405,ASBVs!$A$2:$AP$1041,33,FALSE)</f>
        <v>7.0000000000000007E-2</v>
      </c>
      <c r="C10411" s="30">
        <f>VLOOKUP($J10405,ASBVs!$A$2:$AP$1041,35,FALSE)</f>
        <v>0.15</v>
      </c>
      <c r="D10411" s="30">
        <f>VLOOKUP($J10405,ASBVs!$A$2:$AP$1041,37,FALSE)</f>
        <v>0.02</v>
      </c>
      <c r="E10411" s="32">
        <f>VLOOKUP($J10405,ASBVs!$A$2:$AP$1041,29,FALSE)</f>
        <v>5.51</v>
      </c>
      <c r="F10411" s="32">
        <f>VLOOKUP($J10405,ASBVs!$A$2:$AP$1041,23,FALSE)</f>
        <v>-0.53</v>
      </c>
      <c r="G10411" s="32">
        <f>VLOOKUP($J10405,ASBVs!$A$2:$AP$1041,25,FALSE)</f>
        <v>5.27</v>
      </c>
      <c r="H10411" s="32">
        <f>VLOOKUP($J10405,ASBVs!$A$2:$AP$1041,27,FALSE)</f>
        <v>2.46</v>
      </c>
      <c r="I10411" s="86"/>
      <c r="J10411" s="86"/>
    </row>
    <row r="10412" spans="2:10" ht="12.6" customHeight="1" x14ac:dyDescent="0.3">
      <c r="B10412" s="33">
        <f>VLOOKUP($J10405,ASBVs!$A$2:$AP$1041,34,FALSE)</f>
        <v>42</v>
      </c>
      <c r="C10412" s="33">
        <f>VLOOKUP($J10405,ASBVs!$A$2:$AP$1041,36,FALSE)</f>
        <v>50</v>
      </c>
      <c r="D10412" s="33">
        <f>VLOOKUP($J10405,ASBVs!$A$2:$AP$1041,38,FALSE)</f>
        <v>36</v>
      </c>
      <c r="E10412" s="33">
        <f>VLOOKUP($J10405,ASBVs!$A$2:$AP$1041,30,FALSE)</f>
        <v>61</v>
      </c>
      <c r="F10412" s="33">
        <f>VLOOKUP($J10405,ASBVs!$A$2:$AP$1041,24,FALSE)</f>
        <v>47</v>
      </c>
      <c r="G10412" s="33">
        <f>VLOOKUP($J10405,ASBVs!$A$2:$AP$1041,26,FALSE)</f>
        <v>47</v>
      </c>
      <c r="H10412" s="33">
        <f>VLOOKUP($J10405,ASBVs!$A$2:$AP$1041,28,FALSE)</f>
        <v>52</v>
      </c>
      <c r="I10412" s="99">
        <f>VLOOKUP($J10405,ASBVs!$A$2:$AQ$1041,43,FALSE)</f>
        <v>8.9599999999999991</v>
      </c>
      <c r="J10412" s="79"/>
    </row>
    <row r="10413" spans="2:10" ht="12.6" customHeight="1" x14ac:dyDescent="0.3">
      <c r="B10413" s="87" t="s">
        <v>2695</v>
      </c>
      <c r="C10413" s="88"/>
      <c r="D10413" s="89" t="s">
        <v>2699</v>
      </c>
      <c r="E10413" s="90"/>
      <c r="F10413" s="91" t="str">
        <f>VLOOKUP($J10405,ASBVs!$A$2:$F$1041,6,FALSE)</f>
        <v xml:space="preserve">Young Gun </v>
      </c>
      <c r="G10413" s="34" t="s">
        <v>2669</v>
      </c>
      <c r="H10413" s="35" t="str">
        <f>VLOOKUP($J10405,ASBVs!$A$2:$AU$1041,46,FALSE)</f>
        <v>2</v>
      </c>
      <c r="I10413" s="34" t="s">
        <v>2670</v>
      </c>
      <c r="J10413" s="35" t="str">
        <f>VLOOKUP($J10405,ASBVs!$A$2:$AU$1041,47,FALSE)</f>
        <v>1</v>
      </c>
    </row>
    <row r="10414" spans="2:10" ht="12.6" customHeight="1" x14ac:dyDescent="0.3">
      <c r="B10414" s="93">
        <f>VLOOKUP($J10405,ASBVs!$A$2:$AS$1041,45,FALSE)</f>
        <v>123.91</v>
      </c>
      <c r="C10414" s="94"/>
      <c r="D10414" s="93">
        <f>VLOOKUP($J10405,ASBVs!$A$2:$AS$1041,44,FALSE)</f>
        <v>166.75</v>
      </c>
      <c r="E10414" s="94"/>
      <c r="F10414" s="92"/>
      <c r="G10414" s="34" t="s">
        <v>2671</v>
      </c>
      <c r="H10414" s="35" t="str">
        <f>VLOOKUP($J10405,ASBVs!$A$2:$AW$1041,48,FALSE)</f>
        <v>3</v>
      </c>
      <c r="I10414" s="34" t="s">
        <v>2672</v>
      </c>
      <c r="J10414" s="35">
        <f>VLOOKUP($J10405,ASBVs!$A$2:$AW$1041,49,FALSE)</f>
        <v>3</v>
      </c>
    </row>
    <row r="10415" spans="2:10" ht="12.6" customHeight="1" x14ac:dyDescent="0.3">
      <c r="B10415" s="36" t="s">
        <v>2696</v>
      </c>
      <c r="C10415" s="95" t="str">
        <f>VLOOKUP($J10405,ASBVs!$A$2:$E$1041,5,FALSE)</f>
        <v xml:space="preserve">Pen of 4 - Fertility </v>
      </c>
      <c r="D10415" s="96"/>
      <c r="E10415" s="97" t="s">
        <v>2697</v>
      </c>
      <c r="F10415" s="98"/>
      <c r="G10415" s="74"/>
      <c r="H10415" s="75"/>
      <c r="I10415" s="37" t="s">
        <v>2698</v>
      </c>
      <c r="J10415" s="38"/>
    </row>
    <row r="10417" spans="2:10" ht="12.6" customHeight="1" x14ac:dyDescent="0.3">
      <c r="B10417" s="76" t="s">
        <v>2692</v>
      </c>
      <c r="C10417" s="77"/>
      <c r="D10417" s="20" t="str">
        <f>VLOOKUP($J10417,ASBVs!$A$2:$B$1041,2,FALSE)</f>
        <v>223329</v>
      </c>
      <c r="E10417" s="21"/>
      <c r="F10417" s="22" t="str">
        <f>VLOOKUP($J10417,ASBVs!$A$2:$J$1041,10,FALSE)</f>
        <v>Twin</v>
      </c>
      <c r="G10417" s="78" t="str">
        <f>VLOOKUP($J10417,ASBVs!$A$2:$AX$1041,50,FALSE)</f>
        <v xml:space="preserve"> </v>
      </c>
      <c r="H10417" s="79"/>
      <c r="I10417" s="23" t="s">
        <v>2693</v>
      </c>
      <c r="J10417" s="24" t="s">
        <v>2443</v>
      </c>
    </row>
    <row r="10418" spans="2:10" ht="12.6" customHeight="1" x14ac:dyDescent="0.3">
      <c r="B10418" s="25" t="s">
        <v>2694</v>
      </c>
      <c r="C10418" s="80" t="str">
        <f>VLOOKUP($J10417,ASBVs!$A$2:$H$1041,8,FALSE)</f>
        <v>205728</v>
      </c>
      <c r="D10418" s="80"/>
      <c r="E10418" s="81"/>
      <c r="F10418" s="26" t="s">
        <v>2639</v>
      </c>
      <c r="G10418" s="82">
        <f>VLOOKUP($J10417,ASBVs!$A$2:$I$1041,9,FALSE)</f>
        <v>44691</v>
      </c>
      <c r="H10418" s="83"/>
      <c r="I10418" s="83"/>
      <c r="J10418" s="84"/>
    </row>
    <row r="10419" spans="2:10" ht="12.6" customHeight="1" x14ac:dyDescent="0.3">
      <c r="B10419" s="27" t="s">
        <v>0</v>
      </c>
      <c r="C10419" s="28" t="s">
        <v>1</v>
      </c>
      <c r="D10419" s="28" t="s">
        <v>2</v>
      </c>
      <c r="E10419" s="28" t="s">
        <v>3</v>
      </c>
      <c r="F10419" s="27" t="s">
        <v>4</v>
      </c>
      <c r="G10419" s="28" t="s">
        <v>1093</v>
      </c>
      <c r="H10419" s="28" t="s">
        <v>1092</v>
      </c>
      <c r="I10419" s="28" t="s">
        <v>5</v>
      </c>
      <c r="J10419" s="28" t="s">
        <v>2652</v>
      </c>
    </row>
    <row r="10420" spans="2:10" ht="12.6" customHeight="1" x14ac:dyDescent="0.3">
      <c r="B10420" s="29">
        <f>VLOOKUP($J10417,ASBVs!$A$2:$AP$1041,11,FALSE)</f>
        <v>0.31</v>
      </c>
      <c r="C10420" s="29">
        <f>VLOOKUP($J10417,ASBVs!$A$2:$AP$1041,13,FALSE)</f>
        <v>7.17</v>
      </c>
      <c r="D10420" s="29">
        <f>VLOOKUP($J10417,ASBVs!$A$2:$AP$1041,15,FALSE)</f>
        <v>13.59</v>
      </c>
      <c r="E10420" s="29">
        <f>VLOOKUP($J10417,ASBVs!$A$2:$AP$1041,17,FALSE)</f>
        <v>0.15</v>
      </c>
      <c r="F10420" s="29">
        <f>VLOOKUP($J10417,ASBVs!$A$2:$AP$1041,19,FALSE)</f>
        <v>2.56</v>
      </c>
      <c r="G10420" s="39">
        <f>VLOOKUP($J10417,ASBVs!$A$2:$AP$1041,41,FALSE)</f>
        <v>0.55000000000000004</v>
      </c>
      <c r="H10420" s="39">
        <f>VLOOKUP($J10417,ASBVs!$A$2:$AP$1041,39,FALSE)</f>
        <v>0.34</v>
      </c>
      <c r="I10420" s="29">
        <f>VLOOKUP($J10417,ASBVs!$A$2:$AP$1041,21,FALSE)</f>
        <v>-0.25</v>
      </c>
      <c r="J10420" s="39">
        <f>VLOOKUP($J10417,ASBVs!$A$2:$AP$1041,31,FALSE)</f>
        <v>0.33</v>
      </c>
    </row>
    <row r="10421" spans="2:10" ht="12.6" customHeight="1" x14ac:dyDescent="0.3">
      <c r="B10421" s="29">
        <f>VLOOKUP($J10417,ASBVs!$A$2:$AP$1041,12,FALSE)</f>
        <v>67</v>
      </c>
      <c r="C10421" s="29">
        <f>VLOOKUP($J10417,ASBVs!$A$2:$AP$1041,14,FALSE)</f>
        <v>72</v>
      </c>
      <c r="D10421" s="29">
        <f>VLOOKUP($J10417,ASBVs!$A$2:$AP$1041,16,FALSE)</f>
        <v>60</v>
      </c>
      <c r="E10421" s="29">
        <f>VLOOKUP($J10417,ASBVs!$A$2:$AP$1041,18,FALSE)</f>
        <v>70</v>
      </c>
      <c r="F10421" s="29">
        <f>VLOOKUP($J10417,ASBVs!$A$2:$AP$1041,20,FALSE)</f>
        <v>68</v>
      </c>
      <c r="G10421" s="29">
        <f>VLOOKUP($J10417,ASBVs!$A$2:$AP$1041,42,FALSE)</f>
        <v>49</v>
      </c>
      <c r="H10421" s="29">
        <f>VLOOKUP($J10417,ASBVs!$A$2:$AP$1041,40,FALSE)</f>
        <v>43</v>
      </c>
      <c r="I10421" s="29">
        <f>VLOOKUP($J10417,ASBVs!$A$2:$AP$1041,22,FALSE)</f>
        <v>55</v>
      </c>
      <c r="J10421" s="29">
        <f>VLOOKUP($J10417,ASBVs!$A$2:$AP$1041,32,FALSE)</f>
        <v>47</v>
      </c>
    </row>
    <row r="10422" spans="2:10" ht="12.6" customHeight="1" x14ac:dyDescent="0.3">
      <c r="B10422" s="31" t="s">
        <v>1089</v>
      </c>
      <c r="C10422" s="27" t="s">
        <v>1090</v>
      </c>
      <c r="D10422" s="27" t="s">
        <v>1091</v>
      </c>
      <c r="E10422" s="27" t="s">
        <v>8</v>
      </c>
      <c r="F10422" s="27" t="s">
        <v>6</v>
      </c>
      <c r="G10422" s="27" t="s">
        <v>7</v>
      </c>
      <c r="H10422" s="27" t="s">
        <v>2638</v>
      </c>
      <c r="I10422" s="85" t="s">
        <v>2700</v>
      </c>
      <c r="J10422" s="86"/>
    </row>
    <row r="10423" spans="2:10" ht="12.6" customHeight="1" x14ac:dyDescent="0.3">
      <c r="B10423" s="30">
        <f>VLOOKUP($J10417,ASBVs!$A$2:$AP$1041,33,FALSE)</f>
        <v>0.06</v>
      </c>
      <c r="C10423" s="30">
        <f>VLOOKUP($J10417,ASBVs!$A$2:$AP$1041,35,FALSE)</f>
        <v>0.31</v>
      </c>
      <c r="D10423" s="30">
        <f>VLOOKUP($J10417,ASBVs!$A$2:$AP$1041,37,FALSE)</f>
        <v>0.02</v>
      </c>
      <c r="E10423" s="32">
        <f>VLOOKUP($J10417,ASBVs!$A$2:$AP$1041,29,FALSE)</f>
        <v>4.38</v>
      </c>
      <c r="F10423" s="32">
        <f>VLOOKUP($J10417,ASBVs!$A$2:$AP$1041,23,FALSE)</f>
        <v>-0.36</v>
      </c>
      <c r="G10423" s="32">
        <f>VLOOKUP($J10417,ASBVs!$A$2:$AP$1041,25,FALSE)</f>
        <v>0.96</v>
      </c>
      <c r="H10423" s="32">
        <f>VLOOKUP($J10417,ASBVs!$A$2:$AP$1041,27,FALSE)</f>
        <v>2.59</v>
      </c>
      <c r="I10423" s="86"/>
      <c r="J10423" s="86"/>
    </row>
    <row r="10424" spans="2:10" ht="12.6" customHeight="1" x14ac:dyDescent="0.3">
      <c r="B10424" s="33">
        <f>VLOOKUP($J10417,ASBVs!$A$2:$AP$1041,34,FALSE)</f>
        <v>39</v>
      </c>
      <c r="C10424" s="33">
        <f>VLOOKUP($J10417,ASBVs!$A$2:$AP$1041,36,FALSE)</f>
        <v>46</v>
      </c>
      <c r="D10424" s="33">
        <f>VLOOKUP($J10417,ASBVs!$A$2:$AP$1041,38,FALSE)</f>
        <v>33</v>
      </c>
      <c r="E10424" s="33">
        <f>VLOOKUP($J10417,ASBVs!$A$2:$AP$1041,30,FALSE)</f>
        <v>61</v>
      </c>
      <c r="F10424" s="33">
        <f>VLOOKUP($J10417,ASBVs!$A$2:$AP$1041,24,FALSE)</f>
        <v>43</v>
      </c>
      <c r="G10424" s="33">
        <f>VLOOKUP($J10417,ASBVs!$A$2:$AP$1041,26,FALSE)</f>
        <v>43</v>
      </c>
      <c r="H10424" s="33">
        <f>VLOOKUP($J10417,ASBVs!$A$2:$AP$1041,28,FALSE)</f>
        <v>53</v>
      </c>
      <c r="I10424" s="99">
        <f>VLOOKUP($J10417,ASBVs!$A$2:$AQ$1041,43,FALSE)</f>
        <v>6.92</v>
      </c>
      <c r="J10424" s="79"/>
    </row>
    <row r="10425" spans="2:10" ht="12.6" customHeight="1" x14ac:dyDescent="0.3">
      <c r="B10425" s="87" t="s">
        <v>2695</v>
      </c>
      <c r="C10425" s="88"/>
      <c r="D10425" s="89" t="s">
        <v>2699</v>
      </c>
      <c r="E10425" s="90"/>
      <c r="F10425" s="91" t="str">
        <f>VLOOKUP($J10417,ASBVs!$A$2:$F$1041,6,FALSE)</f>
        <v xml:space="preserve">Young Gun </v>
      </c>
      <c r="G10425" s="34" t="s">
        <v>2669</v>
      </c>
      <c r="H10425" s="35" t="str">
        <f>VLOOKUP($J10417,ASBVs!$A$2:$AU$1041,46,FALSE)</f>
        <v>2</v>
      </c>
      <c r="I10425" s="34" t="s">
        <v>2670</v>
      </c>
      <c r="J10425" s="35" t="str">
        <f>VLOOKUP($J10417,ASBVs!$A$2:$AU$1041,47,FALSE)</f>
        <v>2</v>
      </c>
    </row>
    <row r="10426" spans="2:10" ht="12.6" customHeight="1" x14ac:dyDescent="0.3">
      <c r="B10426" s="93">
        <f>VLOOKUP($J10417,ASBVs!$A$2:$AS$1041,45,FALSE)</f>
        <v>124.6</v>
      </c>
      <c r="C10426" s="94"/>
      <c r="D10426" s="93">
        <f>VLOOKUP($J10417,ASBVs!$A$2:$AS$1041,44,FALSE)</f>
        <v>173.78</v>
      </c>
      <c r="E10426" s="94"/>
      <c r="F10426" s="92"/>
      <c r="G10426" s="34" t="s">
        <v>2671</v>
      </c>
      <c r="H10426" s="35" t="str">
        <f>VLOOKUP($J10417,ASBVs!$A$2:$AW$1041,48,FALSE)</f>
        <v>2</v>
      </c>
      <c r="I10426" s="34" t="s">
        <v>2672</v>
      </c>
      <c r="J10426" s="35">
        <f>VLOOKUP($J10417,ASBVs!$A$2:$AW$1041,49,FALSE)</f>
        <v>3</v>
      </c>
    </row>
    <row r="10427" spans="2:10" ht="12.6" customHeight="1" x14ac:dyDescent="0.3">
      <c r="B10427" s="36" t="s">
        <v>2696</v>
      </c>
      <c r="C10427" s="95" t="str">
        <f>VLOOKUP($J10417,ASBVs!$A$2:$E$1041,5,FALSE)</f>
        <v xml:space="preserve">Pen of 4 - Fertility </v>
      </c>
      <c r="D10427" s="96"/>
      <c r="E10427" s="97" t="s">
        <v>2697</v>
      </c>
      <c r="F10427" s="98"/>
      <c r="G10427" s="74"/>
      <c r="H10427" s="75"/>
      <c r="I10427" s="37" t="s">
        <v>2698</v>
      </c>
      <c r="J10427" s="38"/>
    </row>
    <row r="10429" spans="2:10" ht="12.6" customHeight="1" x14ac:dyDescent="0.3">
      <c r="B10429" s="76" t="s">
        <v>2692</v>
      </c>
      <c r="C10429" s="77"/>
      <c r="D10429" s="20" t="str">
        <f>VLOOKUP($J10429,ASBVs!$A$2:$B$1041,2,FALSE)</f>
        <v>225549</v>
      </c>
      <c r="E10429" s="21"/>
      <c r="F10429" s="22" t="str">
        <f>VLOOKUP($J10429,ASBVs!$A$2:$J$1041,10,FALSE)</f>
        <v>Twin</v>
      </c>
      <c r="G10429" s="78" t="str">
        <f>VLOOKUP($J10429,ASBVs!$A$2:$AX$1041,50,FALSE)</f>
        <v xml:space="preserve"> </v>
      </c>
      <c r="H10429" s="79"/>
      <c r="I10429" s="23" t="s">
        <v>2693</v>
      </c>
      <c r="J10429" s="24" t="s">
        <v>2444</v>
      </c>
    </row>
    <row r="10430" spans="2:10" ht="12.6" customHeight="1" x14ac:dyDescent="0.3">
      <c r="B10430" s="25" t="s">
        <v>2694</v>
      </c>
      <c r="C10430" s="80" t="str">
        <f>VLOOKUP($J10429,ASBVs!$A$2:$H$1041,8,FALSE)</f>
        <v>218812</v>
      </c>
      <c r="D10430" s="80"/>
      <c r="E10430" s="81"/>
      <c r="F10430" s="26" t="s">
        <v>2639</v>
      </c>
      <c r="G10430" s="82">
        <f>VLOOKUP($J10429,ASBVs!$A$2:$I$1041,9,FALSE)</f>
        <v>44727</v>
      </c>
      <c r="H10430" s="83"/>
      <c r="I10430" s="83"/>
      <c r="J10430" s="84"/>
    </row>
    <row r="10431" spans="2:10" ht="12.6" customHeight="1" x14ac:dyDescent="0.3">
      <c r="B10431" s="27" t="s">
        <v>0</v>
      </c>
      <c r="C10431" s="28" t="s">
        <v>1</v>
      </c>
      <c r="D10431" s="28" t="s">
        <v>2</v>
      </c>
      <c r="E10431" s="28" t="s">
        <v>3</v>
      </c>
      <c r="F10431" s="27" t="s">
        <v>4</v>
      </c>
      <c r="G10431" s="28" t="s">
        <v>1093</v>
      </c>
      <c r="H10431" s="28" t="s">
        <v>1092</v>
      </c>
      <c r="I10431" s="28" t="s">
        <v>5</v>
      </c>
      <c r="J10431" s="28" t="s">
        <v>2652</v>
      </c>
    </row>
    <row r="10432" spans="2:10" ht="12.6" customHeight="1" x14ac:dyDescent="0.3">
      <c r="B10432" s="29">
        <f>VLOOKUP($J10429,ASBVs!$A$2:$AP$1041,11,FALSE)</f>
        <v>0.33</v>
      </c>
      <c r="C10432" s="29">
        <f>VLOOKUP($J10429,ASBVs!$A$2:$AP$1041,13,FALSE)</f>
        <v>7.72</v>
      </c>
      <c r="D10432" s="29">
        <f>VLOOKUP($J10429,ASBVs!$A$2:$AP$1041,15,FALSE)</f>
        <v>11.2</v>
      </c>
      <c r="E10432" s="29">
        <f>VLOOKUP($J10429,ASBVs!$A$2:$AP$1041,17,FALSE)</f>
        <v>0.52</v>
      </c>
      <c r="F10432" s="29">
        <f>VLOOKUP($J10429,ASBVs!$A$2:$AP$1041,19,FALSE)</f>
        <v>1.46</v>
      </c>
      <c r="G10432" s="39">
        <f>VLOOKUP($J10429,ASBVs!$A$2:$AP$1041,41,FALSE)</f>
        <v>0.44</v>
      </c>
      <c r="H10432" s="39">
        <f>VLOOKUP($J10429,ASBVs!$A$2:$AP$1041,39,FALSE)</f>
        <v>0.33</v>
      </c>
      <c r="I10432" s="29">
        <f>VLOOKUP($J10429,ASBVs!$A$2:$AP$1041,21,FALSE)</f>
        <v>-0.84</v>
      </c>
      <c r="J10432" s="39">
        <f>VLOOKUP($J10429,ASBVs!$A$2:$AP$1041,31,FALSE)</f>
        <v>0.3</v>
      </c>
    </row>
    <row r="10433" spans="2:10" ht="12.6" customHeight="1" x14ac:dyDescent="0.3">
      <c r="B10433" s="29">
        <f>VLOOKUP($J10429,ASBVs!$A$2:$AP$1041,12,FALSE)</f>
        <v>66</v>
      </c>
      <c r="C10433" s="29">
        <f>VLOOKUP($J10429,ASBVs!$A$2:$AP$1041,14,FALSE)</f>
        <v>70</v>
      </c>
      <c r="D10433" s="29">
        <f>VLOOKUP($J10429,ASBVs!$A$2:$AP$1041,16,FALSE)</f>
        <v>62</v>
      </c>
      <c r="E10433" s="29">
        <f>VLOOKUP($J10429,ASBVs!$A$2:$AP$1041,18,FALSE)</f>
        <v>64</v>
      </c>
      <c r="F10433" s="29">
        <f>VLOOKUP($J10429,ASBVs!$A$2:$AP$1041,20,FALSE)</f>
        <v>65</v>
      </c>
      <c r="G10433" s="29">
        <f>VLOOKUP($J10429,ASBVs!$A$2:$AP$1041,42,FALSE)</f>
        <v>55</v>
      </c>
      <c r="H10433" s="29">
        <f>VLOOKUP($J10429,ASBVs!$A$2:$AP$1041,40,FALSE)</f>
        <v>49</v>
      </c>
      <c r="I10433" s="29">
        <f>VLOOKUP($J10429,ASBVs!$A$2:$AP$1041,22,FALSE)</f>
        <v>57</v>
      </c>
      <c r="J10433" s="29">
        <f>VLOOKUP($J10429,ASBVs!$A$2:$AP$1041,32,FALSE)</f>
        <v>53</v>
      </c>
    </row>
    <row r="10434" spans="2:10" ht="12.6" customHeight="1" x14ac:dyDescent="0.3">
      <c r="B10434" s="31" t="s">
        <v>1089</v>
      </c>
      <c r="C10434" s="27" t="s">
        <v>1090</v>
      </c>
      <c r="D10434" s="27" t="s">
        <v>1091</v>
      </c>
      <c r="E10434" s="27" t="s">
        <v>8</v>
      </c>
      <c r="F10434" s="27" t="s">
        <v>6</v>
      </c>
      <c r="G10434" s="27" t="s">
        <v>7</v>
      </c>
      <c r="H10434" s="27" t="s">
        <v>2638</v>
      </c>
      <c r="I10434" s="85" t="s">
        <v>2700</v>
      </c>
      <c r="J10434" s="86"/>
    </row>
    <row r="10435" spans="2:10" ht="12.6" customHeight="1" x14ac:dyDescent="0.3">
      <c r="B10435" s="30">
        <f>VLOOKUP($J10429,ASBVs!$A$2:$AP$1041,33,FALSE)</f>
        <v>0.08</v>
      </c>
      <c r="C10435" s="30">
        <f>VLOOKUP($J10429,ASBVs!$A$2:$AP$1041,35,FALSE)</f>
        <v>0.28999999999999998</v>
      </c>
      <c r="D10435" s="30">
        <f>VLOOKUP($J10429,ASBVs!$A$2:$AP$1041,37,FALSE)</f>
        <v>0.01</v>
      </c>
      <c r="E10435" s="32">
        <f>VLOOKUP($J10429,ASBVs!$A$2:$AP$1041,29,FALSE)</f>
        <v>3.64</v>
      </c>
      <c r="F10435" s="32">
        <f>VLOOKUP($J10429,ASBVs!$A$2:$AP$1041,23,FALSE)</f>
        <v>-0.25</v>
      </c>
      <c r="G10435" s="32">
        <f>VLOOKUP($J10429,ASBVs!$A$2:$AP$1041,25,FALSE)</f>
        <v>3.59</v>
      </c>
      <c r="H10435" s="32">
        <f>VLOOKUP($J10429,ASBVs!$A$2:$AP$1041,27,FALSE)</f>
        <v>1.5</v>
      </c>
      <c r="I10435" s="86"/>
      <c r="J10435" s="86"/>
    </row>
    <row r="10436" spans="2:10" ht="12.6" customHeight="1" x14ac:dyDescent="0.3">
      <c r="B10436" s="33">
        <f>VLOOKUP($J10429,ASBVs!$A$2:$AP$1041,34,FALSE)</f>
        <v>45</v>
      </c>
      <c r="C10436" s="33">
        <f>VLOOKUP($J10429,ASBVs!$A$2:$AP$1041,36,FALSE)</f>
        <v>52</v>
      </c>
      <c r="D10436" s="33">
        <f>VLOOKUP($J10429,ASBVs!$A$2:$AP$1041,38,FALSE)</f>
        <v>40</v>
      </c>
      <c r="E10436" s="33">
        <f>VLOOKUP($J10429,ASBVs!$A$2:$AP$1041,30,FALSE)</f>
        <v>60</v>
      </c>
      <c r="F10436" s="33">
        <f>VLOOKUP($J10429,ASBVs!$A$2:$AP$1041,24,FALSE)</f>
        <v>50</v>
      </c>
      <c r="G10436" s="33">
        <f>VLOOKUP($J10429,ASBVs!$A$2:$AP$1041,26,FALSE)</f>
        <v>49</v>
      </c>
      <c r="H10436" s="33">
        <f>VLOOKUP($J10429,ASBVs!$A$2:$AP$1041,28,FALSE)</f>
        <v>53</v>
      </c>
      <c r="I10436" s="99">
        <f>VLOOKUP($J10429,ASBVs!$A$2:$AQ$1041,43,FALSE)</f>
        <v>6.88</v>
      </c>
      <c r="J10436" s="79"/>
    </row>
    <row r="10437" spans="2:10" ht="12.6" customHeight="1" x14ac:dyDescent="0.3">
      <c r="B10437" s="87" t="s">
        <v>2695</v>
      </c>
      <c r="C10437" s="88"/>
      <c r="D10437" s="89" t="s">
        <v>2699</v>
      </c>
      <c r="E10437" s="90"/>
      <c r="F10437" s="91" t="str">
        <f>VLOOKUP($J10429,ASBVs!$A$2:$F$1041,6,FALSE)</f>
        <v xml:space="preserve">Young Gun </v>
      </c>
      <c r="G10437" s="34" t="s">
        <v>2669</v>
      </c>
      <c r="H10437" s="35" t="str">
        <f>VLOOKUP($J10429,ASBVs!$A$2:$AU$1041,46,FALSE)</f>
        <v>2</v>
      </c>
      <c r="I10437" s="34" t="s">
        <v>2670</v>
      </c>
      <c r="J10437" s="35" t="str">
        <f>VLOOKUP($J10429,ASBVs!$A$2:$AU$1041,47,FALSE)</f>
        <v>1</v>
      </c>
    </row>
    <row r="10438" spans="2:10" ht="12.6" customHeight="1" x14ac:dyDescent="0.3">
      <c r="B10438" s="93">
        <f>VLOOKUP($J10429,ASBVs!$A$2:$AS$1041,45,FALSE)</f>
        <v>124.94</v>
      </c>
      <c r="C10438" s="94"/>
      <c r="D10438" s="93">
        <f>VLOOKUP($J10429,ASBVs!$A$2:$AS$1041,44,FALSE)</f>
        <v>163.44</v>
      </c>
      <c r="E10438" s="94"/>
      <c r="F10438" s="92"/>
      <c r="G10438" s="34" t="s">
        <v>2671</v>
      </c>
      <c r="H10438" s="35" t="str">
        <f>VLOOKUP($J10429,ASBVs!$A$2:$AW$1041,48,FALSE)</f>
        <v>1</v>
      </c>
      <c r="I10438" s="34" t="s">
        <v>2672</v>
      </c>
      <c r="J10438" s="35">
        <f>VLOOKUP($J10429,ASBVs!$A$2:$AW$1041,49,FALSE)</f>
        <v>3</v>
      </c>
    </row>
    <row r="10439" spans="2:10" ht="12.6" customHeight="1" x14ac:dyDescent="0.3">
      <c r="B10439" s="36" t="s">
        <v>2696</v>
      </c>
      <c r="C10439" s="95" t="str">
        <f>VLOOKUP($J10429,ASBVs!$A$2:$E$1041,5,FALSE)</f>
        <v xml:space="preserve">Pen of 4 - Fertility </v>
      </c>
      <c r="D10439" s="96"/>
      <c r="E10439" s="97" t="s">
        <v>2697</v>
      </c>
      <c r="F10439" s="98"/>
      <c r="G10439" s="74"/>
      <c r="H10439" s="75"/>
      <c r="I10439" s="37" t="s">
        <v>2698</v>
      </c>
      <c r="J10439" s="38"/>
    </row>
    <row r="10441" spans="2:10" ht="12.6" customHeight="1" x14ac:dyDescent="0.3">
      <c r="B10441" s="76" t="s">
        <v>2692</v>
      </c>
      <c r="C10441" s="77"/>
      <c r="D10441" s="20" t="str">
        <f>VLOOKUP($J10441,ASBVs!$A$2:$B$1041,2,FALSE)</f>
        <v>224976</v>
      </c>
      <c r="E10441" s="21"/>
      <c r="F10441" s="22" t="str">
        <f>VLOOKUP($J10441,ASBVs!$A$2:$J$1041,10,FALSE)</f>
        <v>Twin</v>
      </c>
      <c r="G10441" s="78" t="str">
        <f>VLOOKUP($J10441,ASBVs!$A$2:$AX$1041,50,FALSE)</f>
        <v>«««««</v>
      </c>
      <c r="H10441" s="79"/>
      <c r="I10441" s="23" t="s">
        <v>2693</v>
      </c>
      <c r="J10441" s="24" t="s">
        <v>2445</v>
      </c>
    </row>
    <row r="10442" spans="2:10" ht="12.6" customHeight="1" x14ac:dyDescent="0.3">
      <c r="B10442" s="25" t="s">
        <v>2694</v>
      </c>
      <c r="C10442" s="80" t="str">
        <f>VLOOKUP($J10441,ASBVs!$A$2:$H$1041,8,FALSE)</f>
        <v>202934</v>
      </c>
      <c r="D10442" s="80"/>
      <c r="E10442" s="81"/>
      <c r="F10442" s="26" t="s">
        <v>2639</v>
      </c>
      <c r="G10442" s="82">
        <f>VLOOKUP($J10441,ASBVs!$A$2:$I$1041,9,FALSE)</f>
        <v>44714</v>
      </c>
      <c r="H10442" s="83"/>
      <c r="I10442" s="83"/>
      <c r="J10442" s="84"/>
    </row>
    <row r="10443" spans="2:10" ht="12.6" customHeight="1" x14ac:dyDescent="0.3">
      <c r="B10443" s="27" t="s">
        <v>0</v>
      </c>
      <c r="C10443" s="28" t="s">
        <v>1</v>
      </c>
      <c r="D10443" s="28" t="s">
        <v>2</v>
      </c>
      <c r="E10443" s="28" t="s">
        <v>3</v>
      </c>
      <c r="F10443" s="27" t="s">
        <v>4</v>
      </c>
      <c r="G10443" s="28" t="s">
        <v>1093</v>
      </c>
      <c r="H10443" s="28" t="s">
        <v>1092</v>
      </c>
      <c r="I10443" s="28" t="s">
        <v>5</v>
      </c>
      <c r="J10443" s="28" t="s">
        <v>2652</v>
      </c>
    </row>
    <row r="10444" spans="2:10" ht="12.6" customHeight="1" x14ac:dyDescent="0.3">
      <c r="B10444" s="29">
        <f>VLOOKUP($J10441,ASBVs!$A$2:$AP$1041,11,FALSE)</f>
        <v>0.19</v>
      </c>
      <c r="C10444" s="29">
        <f>VLOOKUP($J10441,ASBVs!$A$2:$AP$1041,13,FALSE)</f>
        <v>6.48</v>
      </c>
      <c r="D10444" s="29">
        <f>VLOOKUP($J10441,ASBVs!$A$2:$AP$1041,15,FALSE)</f>
        <v>8.6999999999999993</v>
      </c>
      <c r="E10444" s="29">
        <f>VLOOKUP($J10441,ASBVs!$A$2:$AP$1041,17,FALSE)</f>
        <v>0.39</v>
      </c>
      <c r="F10444" s="29">
        <f>VLOOKUP($J10441,ASBVs!$A$2:$AP$1041,19,FALSE)</f>
        <v>1.95</v>
      </c>
      <c r="G10444" s="39">
        <f>VLOOKUP($J10441,ASBVs!$A$2:$AP$1041,41,FALSE)</f>
        <v>0.52</v>
      </c>
      <c r="H10444" s="39">
        <f>VLOOKUP($J10441,ASBVs!$A$2:$AP$1041,39,FALSE)</f>
        <v>0.31</v>
      </c>
      <c r="I10444" s="29">
        <f>VLOOKUP($J10441,ASBVs!$A$2:$AP$1041,21,FALSE)</f>
        <v>-1.63</v>
      </c>
      <c r="J10444" s="39">
        <f>VLOOKUP($J10441,ASBVs!$A$2:$AP$1041,31,FALSE)</f>
        <v>0.31</v>
      </c>
    </row>
    <row r="10445" spans="2:10" ht="12.6" customHeight="1" x14ac:dyDescent="0.3">
      <c r="B10445" s="29">
        <f>VLOOKUP($J10441,ASBVs!$A$2:$AP$1041,12,FALSE)</f>
        <v>68</v>
      </c>
      <c r="C10445" s="29">
        <f>VLOOKUP($J10441,ASBVs!$A$2:$AP$1041,14,FALSE)</f>
        <v>72</v>
      </c>
      <c r="D10445" s="29">
        <f>VLOOKUP($J10441,ASBVs!$A$2:$AP$1041,16,FALSE)</f>
        <v>64</v>
      </c>
      <c r="E10445" s="29">
        <f>VLOOKUP($J10441,ASBVs!$A$2:$AP$1041,18,FALSE)</f>
        <v>68</v>
      </c>
      <c r="F10445" s="29">
        <f>VLOOKUP($J10441,ASBVs!$A$2:$AP$1041,20,FALSE)</f>
        <v>67</v>
      </c>
      <c r="G10445" s="29">
        <f>VLOOKUP($J10441,ASBVs!$A$2:$AP$1041,42,FALSE)</f>
        <v>62</v>
      </c>
      <c r="H10445" s="29">
        <f>VLOOKUP($J10441,ASBVs!$A$2:$AP$1041,40,FALSE)</f>
        <v>54</v>
      </c>
      <c r="I10445" s="29">
        <f>VLOOKUP($J10441,ASBVs!$A$2:$AP$1041,22,FALSE)</f>
        <v>62</v>
      </c>
      <c r="J10445" s="29">
        <f>VLOOKUP($J10441,ASBVs!$A$2:$AP$1041,32,FALSE)</f>
        <v>60</v>
      </c>
    </row>
    <row r="10446" spans="2:10" ht="12.6" customHeight="1" x14ac:dyDescent="0.3">
      <c r="B10446" s="31" t="s">
        <v>1089</v>
      </c>
      <c r="C10446" s="27" t="s">
        <v>1090</v>
      </c>
      <c r="D10446" s="27" t="s">
        <v>1091</v>
      </c>
      <c r="E10446" s="27" t="s">
        <v>8</v>
      </c>
      <c r="F10446" s="27" t="s">
        <v>6</v>
      </c>
      <c r="G10446" s="27" t="s">
        <v>7</v>
      </c>
      <c r="H10446" s="27" t="s">
        <v>2638</v>
      </c>
      <c r="I10446" s="85" t="s">
        <v>2700</v>
      </c>
      <c r="J10446" s="86"/>
    </row>
    <row r="10447" spans="2:10" ht="12.6" customHeight="1" x14ac:dyDescent="0.3">
      <c r="B10447" s="30">
        <f>VLOOKUP($J10441,ASBVs!$A$2:$AP$1041,33,FALSE)</f>
        <v>0.05</v>
      </c>
      <c r="C10447" s="30">
        <f>VLOOKUP($J10441,ASBVs!$A$2:$AP$1041,35,FALSE)</f>
        <v>0.31</v>
      </c>
      <c r="D10447" s="30">
        <f>VLOOKUP($J10441,ASBVs!$A$2:$AP$1041,37,FALSE)</f>
        <v>0.01</v>
      </c>
      <c r="E10447" s="32">
        <f>VLOOKUP($J10441,ASBVs!$A$2:$AP$1041,29,FALSE)</f>
        <v>3.26</v>
      </c>
      <c r="F10447" s="32">
        <f>VLOOKUP($J10441,ASBVs!$A$2:$AP$1041,23,FALSE)</f>
        <v>-0.12</v>
      </c>
      <c r="G10447" s="32">
        <f>VLOOKUP($J10441,ASBVs!$A$2:$AP$1041,25,FALSE)</f>
        <v>-0.85</v>
      </c>
      <c r="H10447" s="32">
        <f>VLOOKUP($J10441,ASBVs!$A$2:$AP$1041,27,FALSE)</f>
        <v>1.96</v>
      </c>
      <c r="I10447" s="86"/>
      <c r="J10447" s="86"/>
    </row>
    <row r="10448" spans="2:10" ht="12.6" customHeight="1" x14ac:dyDescent="0.3">
      <c r="B10448" s="33">
        <f>VLOOKUP($J10441,ASBVs!$A$2:$AP$1041,34,FALSE)</f>
        <v>49</v>
      </c>
      <c r="C10448" s="33">
        <f>VLOOKUP($J10441,ASBVs!$A$2:$AP$1041,36,FALSE)</f>
        <v>57</v>
      </c>
      <c r="D10448" s="33">
        <f>VLOOKUP($J10441,ASBVs!$A$2:$AP$1041,38,FALSE)</f>
        <v>43</v>
      </c>
      <c r="E10448" s="33">
        <f>VLOOKUP($J10441,ASBVs!$A$2:$AP$1041,30,FALSE)</f>
        <v>61</v>
      </c>
      <c r="F10448" s="33">
        <f>VLOOKUP($J10441,ASBVs!$A$2:$AP$1041,24,FALSE)</f>
        <v>55</v>
      </c>
      <c r="G10448" s="33">
        <f>VLOOKUP($J10441,ASBVs!$A$2:$AP$1041,26,FALSE)</f>
        <v>55</v>
      </c>
      <c r="H10448" s="33">
        <f>VLOOKUP($J10441,ASBVs!$A$2:$AP$1041,28,FALSE)</f>
        <v>57</v>
      </c>
      <c r="I10448" s="99">
        <f>VLOOKUP($J10441,ASBVs!$A$2:$AQ$1041,43,FALSE)</f>
        <v>4.8500000000000005</v>
      </c>
      <c r="J10448" s="79"/>
    </row>
    <row r="10449" spans="2:10" ht="12.6" customHeight="1" x14ac:dyDescent="0.3">
      <c r="B10449" s="87" t="s">
        <v>2695</v>
      </c>
      <c r="C10449" s="88"/>
      <c r="D10449" s="89" t="s">
        <v>2699</v>
      </c>
      <c r="E10449" s="90"/>
      <c r="F10449" s="91" t="str">
        <f>VLOOKUP($J10441,ASBVs!$A$2:$F$1041,6,FALSE)</f>
        <v xml:space="preserve">Young Gun </v>
      </c>
      <c r="G10449" s="34" t="s">
        <v>2669</v>
      </c>
      <c r="H10449" s="35" t="str">
        <f>VLOOKUP($J10441,ASBVs!$A$2:$AU$1041,46,FALSE)</f>
        <v>2</v>
      </c>
      <c r="I10449" s="34" t="s">
        <v>2670</v>
      </c>
      <c r="J10449" s="35" t="str">
        <f>VLOOKUP($J10441,ASBVs!$A$2:$AU$1041,47,FALSE)</f>
        <v>1</v>
      </c>
    </row>
    <row r="10450" spans="2:10" ht="12.6" customHeight="1" x14ac:dyDescent="0.3">
      <c r="B10450" s="93">
        <f>VLOOKUP($J10441,ASBVs!$A$2:$AS$1041,45,FALSE)</f>
        <v>123.48</v>
      </c>
      <c r="C10450" s="94"/>
      <c r="D10450" s="93">
        <f>VLOOKUP($J10441,ASBVs!$A$2:$AS$1041,44,FALSE)</f>
        <v>165.54</v>
      </c>
      <c r="E10450" s="94"/>
      <c r="F10450" s="92"/>
      <c r="G10450" s="34" t="s">
        <v>2671</v>
      </c>
      <c r="H10450" s="35" t="str">
        <f>VLOOKUP($J10441,ASBVs!$A$2:$AW$1041,48,FALSE)</f>
        <v>2</v>
      </c>
      <c r="I10450" s="34" t="s">
        <v>2672</v>
      </c>
      <c r="J10450" s="35">
        <f>VLOOKUP($J10441,ASBVs!$A$2:$AW$1041,49,FALSE)</f>
        <v>4</v>
      </c>
    </row>
    <row r="10451" spans="2:10" ht="12.6" customHeight="1" x14ac:dyDescent="0.3">
      <c r="B10451" s="36" t="s">
        <v>2696</v>
      </c>
      <c r="C10451" s="95" t="str">
        <f>VLOOKUP($J10441,ASBVs!$A$2:$E$1041,5,FALSE)</f>
        <v xml:space="preserve">Pen of 4 - Fertility </v>
      </c>
      <c r="D10451" s="96"/>
      <c r="E10451" s="97" t="s">
        <v>2697</v>
      </c>
      <c r="F10451" s="98"/>
      <c r="G10451" s="74"/>
      <c r="H10451" s="75"/>
      <c r="I10451" s="37" t="s">
        <v>2698</v>
      </c>
      <c r="J10451" s="38"/>
    </row>
    <row r="10453" spans="2:10" ht="12.6" customHeight="1" x14ac:dyDescent="0.3">
      <c r="B10453" s="76" t="s">
        <v>2692</v>
      </c>
      <c r="C10453" s="77"/>
      <c r="D10453" s="20" t="str">
        <f>VLOOKUP($J10453,ASBVs!$A$2:$B$1041,2,FALSE)</f>
        <v>226977</v>
      </c>
      <c r="E10453" s="21"/>
      <c r="F10453" s="22" t="str">
        <f>VLOOKUP($J10453,ASBVs!$A$2:$J$1041,10,FALSE)</f>
        <v>Single</v>
      </c>
      <c r="G10453" s="78" t="str">
        <f>VLOOKUP($J10453,ASBVs!$A$2:$AX$1041,50,FALSE)</f>
        <v xml:space="preserve"> </v>
      </c>
      <c r="H10453" s="79"/>
      <c r="I10453" s="23" t="s">
        <v>2693</v>
      </c>
      <c r="J10453" s="24" t="s">
        <v>2446</v>
      </c>
    </row>
    <row r="10454" spans="2:10" ht="12.6" customHeight="1" x14ac:dyDescent="0.3">
      <c r="B10454" s="25" t="s">
        <v>2694</v>
      </c>
      <c r="C10454" s="80" t="str">
        <f>VLOOKUP($J10453,ASBVs!$A$2:$H$1041,8,FALSE)</f>
        <v>216110</v>
      </c>
      <c r="D10454" s="80"/>
      <c r="E10454" s="81"/>
      <c r="F10454" s="26" t="s">
        <v>2639</v>
      </c>
      <c r="G10454" s="82">
        <f>VLOOKUP($J10453,ASBVs!$A$2:$I$1041,9,FALSE)</f>
        <v>44748</v>
      </c>
      <c r="H10454" s="83"/>
      <c r="I10454" s="83"/>
      <c r="J10454" s="84"/>
    </row>
    <row r="10455" spans="2:10" ht="12.6" customHeight="1" x14ac:dyDescent="0.3">
      <c r="B10455" s="27" t="s">
        <v>0</v>
      </c>
      <c r="C10455" s="28" t="s">
        <v>1</v>
      </c>
      <c r="D10455" s="28" t="s">
        <v>2</v>
      </c>
      <c r="E10455" s="28" t="s">
        <v>3</v>
      </c>
      <c r="F10455" s="27" t="s">
        <v>4</v>
      </c>
      <c r="G10455" s="28" t="s">
        <v>1093</v>
      </c>
      <c r="H10455" s="28" t="s">
        <v>1092</v>
      </c>
      <c r="I10455" s="28" t="s">
        <v>5</v>
      </c>
      <c r="J10455" s="28" t="s">
        <v>2652</v>
      </c>
    </row>
    <row r="10456" spans="2:10" ht="12.6" customHeight="1" x14ac:dyDescent="0.3">
      <c r="B10456" s="29">
        <f>VLOOKUP($J10453,ASBVs!$A$2:$AP$1041,11,FALSE)</f>
        <v>0.33</v>
      </c>
      <c r="C10456" s="29">
        <f>VLOOKUP($J10453,ASBVs!$A$2:$AP$1041,13,FALSE)</f>
        <v>9.1999999999999993</v>
      </c>
      <c r="D10456" s="29">
        <f>VLOOKUP($J10453,ASBVs!$A$2:$AP$1041,15,FALSE)</f>
        <v>18.91</v>
      </c>
      <c r="E10456" s="29">
        <f>VLOOKUP($J10453,ASBVs!$A$2:$AP$1041,17,FALSE)</f>
        <v>-0.14000000000000001</v>
      </c>
      <c r="F10456" s="29">
        <f>VLOOKUP($J10453,ASBVs!$A$2:$AP$1041,19,FALSE)</f>
        <v>1.83</v>
      </c>
      <c r="G10456" s="39">
        <f>VLOOKUP($J10453,ASBVs!$A$2:$AP$1041,41,FALSE)</f>
        <v>0.44</v>
      </c>
      <c r="H10456" s="39">
        <f>VLOOKUP($J10453,ASBVs!$A$2:$AP$1041,39,FALSE)</f>
        <v>0.27</v>
      </c>
      <c r="I10456" s="29">
        <f>VLOOKUP($J10453,ASBVs!$A$2:$AP$1041,21,FALSE)</f>
        <v>-0.59</v>
      </c>
      <c r="J10456" s="39">
        <f>VLOOKUP($J10453,ASBVs!$A$2:$AP$1041,31,FALSE)</f>
        <v>0.28000000000000003</v>
      </c>
    </row>
    <row r="10457" spans="2:10" ht="12.6" customHeight="1" x14ac:dyDescent="0.3">
      <c r="B10457" s="29">
        <f>VLOOKUP($J10453,ASBVs!$A$2:$AP$1041,12,FALSE)</f>
        <v>66</v>
      </c>
      <c r="C10457" s="29">
        <f>VLOOKUP($J10453,ASBVs!$A$2:$AP$1041,14,FALSE)</f>
        <v>68</v>
      </c>
      <c r="D10457" s="29">
        <f>VLOOKUP($J10453,ASBVs!$A$2:$AP$1041,16,FALSE)</f>
        <v>58</v>
      </c>
      <c r="E10457" s="29">
        <f>VLOOKUP($J10453,ASBVs!$A$2:$AP$1041,18,FALSE)</f>
        <v>61</v>
      </c>
      <c r="F10457" s="29">
        <f>VLOOKUP($J10453,ASBVs!$A$2:$AP$1041,20,FALSE)</f>
        <v>62</v>
      </c>
      <c r="G10457" s="29">
        <f>VLOOKUP($J10453,ASBVs!$A$2:$AP$1041,42,FALSE)</f>
        <v>51</v>
      </c>
      <c r="H10457" s="29">
        <f>VLOOKUP($J10453,ASBVs!$A$2:$AP$1041,40,FALSE)</f>
        <v>44</v>
      </c>
      <c r="I10457" s="29">
        <f>VLOOKUP($J10453,ASBVs!$A$2:$AP$1041,22,FALSE)</f>
        <v>51</v>
      </c>
      <c r="J10457" s="29">
        <f>VLOOKUP($J10453,ASBVs!$A$2:$AP$1041,32,FALSE)</f>
        <v>49</v>
      </c>
    </row>
    <row r="10458" spans="2:10" ht="12.6" customHeight="1" x14ac:dyDescent="0.3">
      <c r="B10458" s="31" t="s">
        <v>1089</v>
      </c>
      <c r="C10458" s="27" t="s">
        <v>1090</v>
      </c>
      <c r="D10458" s="27" t="s">
        <v>1091</v>
      </c>
      <c r="E10458" s="27" t="s">
        <v>8</v>
      </c>
      <c r="F10458" s="27" t="s">
        <v>6</v>
      </c>
      <c r="G10458" s="27" t="s">
        <v>7</v>
      </c>
      <c r="H10458" s="27" t="s">
        <v>2638</v>
      </c>
      <c r="I10458" s="85" t="s">
        <v>2700</v>
      </c>
      <c r="J10458" s="86"/>
    </row>
    <row r="10459" spans="2:10" ht="12.6" customHeight="1" x14ac:dyDescent="0.3">
      <c r="B10459" s="30">
        <f>VLOOKUP($J10453,ASBVs!$A$2:$AP$1041,33,FALSE)</f>
        <v>0.06</v>
      </c>
      <c r="C10459" s="30">
        <f>VLOOKUP($J10453,ASBVs!$A$2:$AP$1041,35,FALSE)</f>
        <v>0.23</v>
      </c>
      <c r="D10459" s="30">
        <f>VLOOKUP($J10453,ASBVs!$A$2:$AP$1041,37,FALSE)</f>
        <v>0.01</v>
      </c>
      <c r="E10459" s="32">
        <f>VLOOKUP($J10453,ASBVs!$A$2:$AP$1041,29,FALSE)</f>
        <v>4.4000000000000004</v>
      </c>
      <c r="F10459" s="32">
        <f>VLOOKUP($J10453,ASBVs!$A$2:$AP$1041,23,FALSE)</f>
        <v>-0.42</v>
      </c>
      <c r="G10459" s="32">
        <f>VLOOKUP($J10453,ASBVs!$A$2:$AP$1041,25,FALSE)</f>
        <v>3.16</v>
      </c>
      <c r="H10459" s="32">
        <f>VLOOKUP($J10453,ASBVs!$A$2:$AP$1041,27,FALSE)</f>
        <v>2.27</v>
      </c>
      <c r="I10459" s="86"/>
      <c r="J10459" s="86"/>
    </row>
    <row r="10460" spans="2:10" ht="12.6" customHeight="1" x14ac:dyDescent="0.3">
      <c r="B10460" s="33">
        <f>VLOOKUP($J10453,ASBVs!$A$2:$AP$1041,34,FALSE)</f>
        <v>38</v>
      </c>
      <c r="C10460" s="33">
        <f>VLOOKUP($J10453,ASBVs!$A$2:$AP$1041,36,FALSE)</f>
        <v>47</v>
      </c>
      <c r="D10460" s="33">
        <f>VLOOKUP($J10453,ASBVs!$A$2:$AP$1041,38,FALSE)</f>
        <v>31</v>
      </c>
      <c r="E10460" s="33">
        <f>VLOOKUP($J10453,ASBVs!$A$2:$AP$1041,30,FALSE)</f>
        <v>57</v>
      </c>
      <c r="F10460" s="33">
        <f>VLOOKUP($J10453,ASBVs!$A$2:$AP$1041,24,FALSE)</f>
        <v>45</v>
      </c>
      <c r="G10460" s="33">
        <f>VLOOKUP($J10453,ASBVs!$A$2:$AP$1041,26,FALSE)</f>
        <v>45</v>
      </c>
      <c r="H10460" s="33">
        <f>VLOOKUP($J10453,ASBVs!$A$2:$AP$1041,28,FALSE)</f>
        <v>48</v>
      </c>
      <c r="I10460" s="99">
        <f>VLOOKUP($J10453,ASBVs!$A$2:$AQ$1041,43,FALSE)</f>
        <v>8.61</v>
      </c>
      <c r="J10460" s="79"/>
    </row>
    <row r="10461" spans="2:10" ht="12.6" customHeight="1" x14ac:dyDescent="0.3">
      <c r="B10461" s="87" t="s">
        <v>2695</v>
      </c>
      <c r="C10461" s="88"/>
      <c r="D10461" s="89" t="s">
        <v>2699</v>
      </c>
      <c r="E10461" s="90"/>
      <c r="F10461" s="91" t="str">
        <f>VLOOKUP($J10453,ASBVs!$A$2:$F$1041,6,FALSE)</f>
        <v xml:space="preserve">Young Gun </v>
      </c>
      <c r="G10461" s="34" t="s">
        <v>2669</v>
      </c>
      <c r="H10461" s="35" t="str">
        <f>VLOOKUP($J10453,ASBVs!$A$2:$AU$1041,46,FALSE)</f>
        <v>2</v>
      </c>
      <c r="I10461" s="34" t="s">
        <v>2670</v>
      </c>
      <c r="J10461" s="35" t="str">
        <f>VLOOKUP($J10453,ASBVs!$A$2:$AU$1041,47,FALSE)</f>
        <v>1</v>
      </c>
    </row>
    <row r="10462" spans="2:10" ht="12.6" customHeight="1" x14ac:dyDescent="0.3">
      <c r="B10462" s="93">
        <f>VLOOKUP($J10453,ASBVs!$A$2:$AS$1041,45,FALSE)</f>
        <v>119.4</v>
      </c>
      <c r="C10462" s="94"/>
      <c r="D10462" s="93">
        <f>VLOOKUP($J10453,ASBVs!$A$2:$AS$1041,44,FALSE)</f>
        <v>159.93</v>
      </c>
      <c r="E10462" s="94"/>
      <c r="F10462" s="92"/>
      <c r="G10462" s="34" t="s">
        <v>2671</v>
      </c>
      <c r="H10462" s="35" t="str">
        <f>VLOOKUP($J10453,ASBVs!$A$2:$AW$1041,48,FALSE)</f>
        <v>3</v>
      </c>
      <c r="I10462" s="34" t="s">
        <v>2672</v>
      </c>
      <c r="J10462" s="35">
        <f>VLOOKUP($J10453,ASBVs!$A$2:$AW$1041,49,FALSE)</f>
        <v>2</v>
      </c>
    </row>
    <row r="10463" spans="2:10" ht="12.6" customHeight="1" x14ac:dyDescent="0.3">
      <c r="B10463" s="36" t="s">
        <v>2696</v>
      </c>
      <c r="C10463" s="95" t="str">
        <f>VLOOKUP($J10453,ASBVs!$A$2:$E$1041,5,FALSE)</f>
        <v xml:space="preserve">Pen of 4 - Fertility </v>
      </c>
      <c r="D10463" s="96"/>
      <c r="E10463" s="97" t="s">
        <v>2697</v>
      </c>
      <c r="F10463" s="98"/>
      <c r="G10463" s="74"/>
      <c r="H10463" s="75"/>
      <c r="I10463" s="37" t="s">
        <v>2698</v>
      </c>
      <c r="J10463" s="38"/>
    </row>
    <row r="10465" spans="2:10" ht="12.6" customHeight="1" x14ac:dyDescent="0.3">
      <c r="B10465" s="76" t="s">
        <v>2692</v>
      </c>
      <c r="C10465" s="77"/>
      <c r="D10465" s="20" t="str">
        <f>VLOOKUP($J10465,ASBVs!$A$2:$B$1041,2,FALSE)</f>
        <v>225200</v>
      </c>
      <c r="E10465" s="21"/>
      <c r="F10465" s="22" t="str">
        <f>VLOOKUP($J10465,ASBVs!$A$2:$J$1041,10,FALSE)</f>
        <v>Twin</v>
      </c>
      <c r="G10465" s="78" t="str">
        <f>VLOOKUP($J10465,ASBVs!$A$2:$AX$1041,50,FALSE)</f>
        <v xml:space="preserve"> </v>
      </c>
      <c r="H10465" s="79"/>
      <c r="I10465" s="23" t="s">
        <v>2693</v>
      </c>
      <c r="J10465" s="24" t="s">
        <v>2447</v>
      </c>
    </row>
    <row r="10466" spans="2:10" ht="12.6" customHeight="1" x14ac:dyDescent="0.3">
      <c r="B10466" s="25" t="s">
        <v>2694</v>
      </c>
      <c r="C10466" s="80" t="str">
        <f>VLOOKUP($J10465,ASBVs!$A$2:$H$1041,8,FALSE)</f>
        <v>207279</v>
      </c>
      <c r="D10466" s="80"/>
      <c r="E10466" s="81"/>
      <c r="F10466" s="26" t="s">
        <v>2639</v>
      </c>
      <c r="G10466" s="82">
        <f>VLOOKUP($J10465,ASBVs!$A$2:$I$1041,9,FALSE)</f>
        <v>44736</v>
      </c>
      <c r="H10466" s="83"/>
      <c r="I10466" s="83"/>
      <c r="J10466" s="84"/>
    </row>
    <row r="10467" spans="2:10" ht="12.6" customHeight="1" x14ac:dyDescent="0.3">
      <c r="B10467" s="27" t="s">
        <v>0</v>
      </c>
      <c r="C10467" s="28" t="s">
        <v>1</v>
      </c>
      <c r="D10467" s="28" t="s">
        <v>2</v>
      </c>
      <c r="E10467" s="28" t="s">
        <v>3</v>
      </c>
      <c r="F10467" s="27" t="s">
        <v>4</v>
      </c>
      <c r="G10467" s="28" t="s">
        <v>1093</v>
      </c>
      <c r="H10467" s="28" t="s">
        <v>1092</v>
      </c>
      <c r="I10467" s="28" t="s">
        <v>5</v>
      </c>
      <c r="J10467" s="28" t="s">
        <v>2652</v>
      </c>
    </row>
    <row r="10468" spans="2:10" ht="12.6" customHeight="1" x14ac:dyDescent="0.3">
      <c r="B10468" s="29">
        <f>VLOOKUP($J10465,ASBVs!$A$2:$AP$1041,11,FALSE)</f>
        <v>0.21</v>
      </c>
      <c r="C10468" s="29">
        <f>VLOOKUP($J10465,ASBVs!$A$2:$AP$1041,13,FALSE)</f>
        <v>8.8699999999999992</v>
      </c>
      <c r="D10468" s="29">
        <f>VLOOKUP($J10465,ASBVs!$A$2:$AP$1041,15,FALSE)</f>
        <v>14.65</v>
      </c>
      <c r="E10468" s="29">
        <f>VLOOKUP($J10465,ASBVs!$A$2:$AP$1041,17,FALSE)</f>
        <v>0.75</v>
      </c>
      <c r="F10468" s="29">
        <f>VLOOKUP($J10465,ASBVs!$A$2:$AP$1041,19,FALSE)</f>
        <v>2.34</v>
      </c>
      <c r="G10468" s="39">
        <f>VLOOKUP($J10465,ASBVs!$A$2:$AP$1041,41,FALSE)</f>
        <v>0.45</v>
      </c>
      <c r="H10468" s="39">
        <f>VLOOKUP($J10465,ASBVs!$A$2:$AP$1041,39,FALSE)</f>
        <v>0.25</v>
      </c>
      <c r="I10468" s="29">
        <f>VLOOKUP($J10465,ASBVs!$A$2:$AP$1041,21,FALSE)</f>
        <v>7.0000000000000007E-2</v>
      </c>
      <c r="J10468" s="39">
        <f>VLOOKUP($J10465,ASBVs!$A$2:$AP$1041,31,FALSE)</f>
        <v>0.28999999999999998</v>
      </c>
    </row>
    <row r="10469" spans="2:10" ht="12.6" customHeight="1" x14ac:dyDescent="0.3">
      <c r="B10469" s="29">
        <f>VLOOKUP($J10465,ASBVs!$A$2:$AP$1041,12,FALSE)</f>
        <v>68</v>
      </c>
      <c r="C10469" s="29">
        <f>VLOOKUP($J10465,ASBVs!$A$2:$AP$1041,14,FALSE)</f>
        <v>71</v>
      </c>
      <c r="D10469" s="29">
        <f>VLOOKUP($J10465,ASBVs!$A$2:$AP$1041,16,FALSE)</f>
        <v>63</v>
      </c>
      <c r="E10469" s="29">
        <f>VLOOKUP($J10465,ASBVs!$A$2:$AP$1041,18,FALSE)</f>
        <v>66</v>
      </c>
      <c r="F10469" s="29">
        <f>VLOOKUP($J10465,ASBVs!$A$2:$AP$1041,20,FALSE)</f>
        <v>66</v>
      </c>
      <c r="G10469" s="29">
        <f>VLOOKUP($J10465,ASBVs!$A$2:$AP$1041,42,FALSE)</f>
        <v>58</v>
      </c>
      <c r="H10469" s="29">
        <f>VLOOKUP($J10465,ASBVs!$A$2:$AP$1041,40,FALSE)</f>
        <v>48</v>
      </c>
      <c r="I10469" s="29">
        <f>VLOOKUP($J10465,ASBVs!$A$2:$AP$1041,22,FALSE)</f>
        <v>60</v>
      </c>
      <c r="J10469" s="29">
        <f>VLOOKUP($J10465,ASBVs!$A$2:$AP$1041,32,FALSE)</f>
        <v>56</v>
      </c>
    </row>
    <row r="10470" spans="2:10" ht="12.6" customHeight="1" x14ac:dyDescent="0.3">
      <c r="B10470" s="31" t="s">
        <v>1089</v>
      </c>
      <c r="C10470" s="27" t="s">
        <v>1090</v>
      </c>
      <c r="D10470" s="27" t="s">
        <v>1091</v>
      </c>
      <c r="E10470" s="27" t="s">
        <v>8</v>
      </c>
      <c r="F10470" s="27" t="s">
        <v>6</v>
      </c>
      <c r="G10470" s="27" t="s">
        <v>7</v>
      </c>
      <c r="H10470" s="27" t="s">
        <v>2638</v>
      </c>
      <c r="I10470" s="85" t="s">
        <v>2700</v>
      </c>
      <c r="J10470" s="86"/>
    </row>
    <row r="10471" spans="2:10" ht="12.6" customHeight="1" x14ac:dyDescent="0.3">
      <c r="B10471" s="30">
        <f>VLOOKUP($J10465,ASBVs!$A$2:$AP$1041,33,FALSE)</f>
        <v>0.05</v>
      </c>
      <c r="C10471" s="30">
        <f>VLOOKUP($J10465,ASBVs!$A$2:$AP$1041,35,FALSE)</f>
        <v>0.23</v>
      </c>
      <c r="D10471" s="30">
        <f>VLOOKUP($J10465,ASBVs!$A$2:$AP$1041,37,FALSE)</f>
        <v>0.01</v>
      </c>
      <c r="E10471" s="32">
        <f>VLOOKUP($J10465,ASBVs!$A$2:$AP$1041,29,FALSE)</f>
        <v>4.51</v>
      </c>
      <c r="F10471" s="32">
        <f>VLOOKUP($J10465,ASBVs!$A$2:$AP$1041,23,FALSE)</f>
        <v>-0.39</v>
      </c>
      <c r="G10471" s="32">
        <f>VLOOKUP($J10465,ASBVs!$A$2:$AP$1041,25,FALSE)</f>
        <v>4.3899999999999997</v>
      </c>
      <c r="H10471" s="32">
        <f>VLOOKUP($J10465,ASBVs!$A$2:$AP$1041,27,FALSE)</f>
        <v>2.2999999999999998</v>
      </c>
      <c r="I10471" s="86"/>
      <c r="J10471" s="86"/>
    </row>
    <row r="10472" spans="2:10" ht="12.6" customHeight="1" x14ac:dyDescent="0.3">
      <c r="B10472" s="33">
        <f>VLOOKUP($J10465,ASBVs!$A$2:$AP$1041,34,FALSE)</f>
        <v>42</v>
      </c>
      <c r="C10472" s="33">
        <f>VLOOKUP($J10465,ASBVs!$A$2:$AP$1041,36,FALSE)</f>
        <v>52</v>
      </c>
      <c r="D10472" s="33">
        <f>VLOOKUP($J10465,ASBVs!$A$2:$AP$1041,38,FALSE)</f>
        <v>35</v>
      </c>
      <c r="E10472" s="33">
        <f>VLOOKUP($J10465,ASBVs!$A$2:$AP$1041,30,FALSE)</f>
        <v>60</v>
      </c>
      <c r="F10472" s="33">
        <f>VLOOKUP($J10465,ASBVs!$A$2:$AP$1041,24,FALSE)</f>
        <v>48</v>
      </c>
      <c r="G10472" s="33">
        <f>VLOOKUP($J10465,ASBVs!$A$2:$AP$1041,26,FALSE)</f>
        <v>48</v>
      </c>
      <c r="H10472" s="33">
        <f>VLOOKUP($J10465,ASBVs!$A$2:$AP$1041,28,FALSE)</f>
        <v>53</v>
      </c>
      <c r="I10472" s="99">
        <f>VLOOKUP($J10465,ASBVs!$A$2:$AQ$1041,43,FALSE)</f>
        <v>8.94</v>
      </c>
      <c r="J10472" s="79"/>
    </row>
    <row r="10473" spans="2:10" ht="12.6" customHeight="1" x14ac:dyDescent="0.3">
      <c r="B10473" s="87" t="s">
        <v>2695</v>
      </c>
      <c r="C10473" s="88"/>
      <c r="D10473" s="89" t="s">
        <v>2699</v>
      </c>
      <c r="E10473" s="90"/>
      <c r="F10473" s="91" t="str">
        <f>VLOOKUP($J10465,ASBVs!$A$2:$F$1041,6,FALSE)</f>
        <v xml:space="preserve">Young Gun </v>
      </c>
      <c r="G10473" s="34" t="s">
        <v>2669</v>
      </c>
      <c r="H10473" s="35" t="str">
        <f>VLOOKUP($J10465,ASBVs!$A$2:$AU$1041,46,FALSE)</f>
        <v>2</v>
      </c>
      <c r="I10473" s="34" t="s">
        <v>2670</v>
      </c>
      <c r="J10473" s="35" t="str">
        <f>VLOOKUP($J10465,ASBVs!$A$2:$AU$1041,47,FALSE)</f>
        <v>2</v>
      </c>
    </row>
    <row r="10474" spans="2:10" ht="12.6" customHeight="1" x14ac:dyDescent="0.3">
      <c r="B10474" s="93">
        <f>VLOOKUP($J10465,ASBVs!$A$2:$AS$1041,45,FALSE)</f>
        <v>123.47</v>
      </c>
      <c r="C10474" s="94"/>
      <c r="D10474" s="93">
        <f>VLOOKUP($J10465,ASBVs!$A$2:$AS$1041,44,FALSE)</f>
        <v>162.99</v>
      </c>
      <c r="E10474" s="94"/>
      <c r="F10474" s="92"/>
      <c r="G10474" s="34" t="s">
        <v>2671</v>
      </c>
      <c r="H10474" s="35" t="str">
        <f>VLOOKUP($J10465,ASBVs!$A$2:$AW$1041,48,FALSE)</f>
        <v>3</v>
      </c>
      <c r="I10474" s="34" t="s">
        <v>2672</v>
      </c>
      <c r="J10474" s="35">
        <f>VLOOKUP($J10465,ASBVs!$A$2:$AW$1041,49,FALSE)</f>
        <v>3</v>
      </c>
    </row>
    <row r="10475" spans="2:10" ht="12.6" customHeight="1" x14ac:dyDescent="0.3">
      <c r="B10475" s="36" t="s">
        <v>2696</v>
      </c>
      <c r="C10475" s="95" t="str">
        <f>VLOOKUP($J10465,ASBVs!$A$2:$E$1041,5,FALSE)</f>
        <v xml:space="preserve">Pen of 4 - Fertility </v>
      </c>
      <c r="D10475" s="96"/>
      <c r="E10475" s="97" t="s">
        <v>2697</v>
      </c>
      <c r="F10475" s="98"/>
      <c r="G10475" s="74"/>
      <c r="H10475" s="75"/>
      <c r="I10475" s="37" t="s">
        <v>2698</v>
      </c>
      <c r="J10475" s="38"/>
    </row>
    <row r="10477" spans="2:10" ht="12.6" customHeight="1" x14ac:dyDescent="0.3">
      <c r="B10477" s="76" t="s">
        <v>2692</v>
      </c>
      <c r="C10477" s="77"/>
      <c r="D10477" s="20" t="str">
        <f>VLOOKUP($J10477,ASBVs!$A$2:$B$1041,2,FALSE)</f>
        <v>223498</v>
      </c>
      <c r="E10477" s="21"/>
      <c r="F10477" s="22" t="str">
        <f>VLOOKUP($J10477,ASBVs!$A$2:$J$1041,10,FALSE)</f>
        <v>Twin</v>
      </c>
      <c r="G10477" s="78" t="str">
        <f>VLOOKUP($J10477,ASBVs!$A$2:$AX$1041,50,FALSE)</f>
        <v xml:space="preserve"> </v>
      </c>
      <c r="H10477" s="79"/>
      <c r="I10477" s="23" t="s">
        <v>2693</v>
      </c>
      <c r="J10477" s="24" t="s">
        <v>2448</v>
      </c>
    </row>
    <row r="10478" spans="2:10" ht="12.6" customHeight="1" x14ac:dyDescent="0.3">
      <c r="B10478" s="25" t="s">
        <v>2694</v>
      </c>
      <c r="C10478" s="80" t="str">
        <f>VLOOKUP($J10477,ASBVs!$A$2:$H$1041,8,FALSE)</f>
        <v>218946</v>
      </c>
      <c r="D10478" s="80"/>
      <c r="E10478" s="81"/>
      <c r="F10478" s="26" t="s">
        <v>2639</v>
      </c>
      <c r="G10478" s="82">
        <f>VLOOKUP($J10477,ASBVs!$A$2:$I$1041,9,FALSE)</f>
        <v>44699</v>
      </c>
      <c r="H10478" s="83"/>
      <c r="I10478" s="83"/>
      <c r="J10478" s="84"/>
    </row>
    <row r="10479" spans="2:10" ht="12.6" customHeight="1" x14ac:dyDescent="0.3">
      <c r="B10479" s="27" t="s">
        <v>0</v>
      </c>
      <c r="C10479" s="28" t="s">
        <v>1</v>
      </c>
      <c r="D10479" s="28" t="s">
        <v>2</v>
      </c>
      <c r="E10479" s="28" t="s">
        <v>3</v>
      </c>
      <c r="F10479" s="27" t="s">
        <v>4</v>
      </c>
      <c r="G10479" s="28" t="s">
        <v>1093</v>
      </c>
      <c r="H10479" s="28" t="s">
        <v>1092</v>
      </c>
      <c r="I10479" s="28" t="s">
        <v>5</v>
      </c>
      <c r="J10479" s="28" t="s">
        <v>2652</v>
      </c>
    </row>
    <row r="10480" spans="2:10" ht="12.6" customHeight="1" x14ac:dyDescent="0.3">
      <c r="B10480" s="29">
        <f>VLOOKUP($J10477,ASBVs!$A$2:$AP$1041,11,FALSE)</f>
        <v>0.4</v>
      </c>
      <c r="C10480" s="29">
        <f>VLOOKUP($J10477,ASBVs!$A$2:$AP$1041,13,FALSE)</f>
        <v>6.6</v>
      </c>
      <c r="D10480" s="29">
        <f>VLOOKUP($J10477,ASBVs!$A$2:$AP$1041,15,FALSE)</f>
        <v>11.66</v>
      </c>
      <c r="E10480" s="29">
        <f>VLOOKUP($J10477,ASBVs!$A$2:$AP$1041,17,FALSE)</f>
        <v>-0.23</v>
      </c>
      <c r="F10480" s="29">
        <f>VLOOKUP($J10477,ASBVs!$A$2:$AP$1041,19,FALSE)</f>
        <v>1.64</v>
      </c>
      <c r="G10480" s="39">
        <f>VLOOKUP($J10477,ASBVs!$A$2:$AP$1041,41,FALSE)</f>
        <v>0.5</v>
      </c>
      <c r="H10480" s="39">
        <f>VLOOKUP($J10477,ASBVs!$A$2:$AP$1041,39,FALSE)</f>
        <v>0.28000000000000003</v>
      </c>
      <c r="I10480" s="29">
        <f>VLOOKUP($J10477,ASBVs!$A$2:$AP$1041,21,FALSE)</f>
        <v>-0.71</v>
      </c>
      <c r="J10480" s="39">
        <f>VLOOKUP($J10477,ASBVs!$A$2:$AP$1041,31,FALSE)</f>
        <v>0.33</v>
      </c>
    </row>
    <row r="10481" spans="2:10" ht="12.6" customHeight="1" x14ac:dyDescent="0.3">
      <c r="B10481" s="29">
        <f>VLOOKUP($J10477,ASBVs!$A$2:$AP$1041,12,FALSE)</f>
        <v>66</v>
      </c>
      <c r="C10481" s="29">
        <f>VLOOKUP($J10477,ASBVs!$A$2:$AP$1041,14,FALSE)</f>
        <v>69</v>
      </c>
      <c r="D10481" s="29">
        <f>VLOOKUP($J10477,ASBVs!$A$2:$AP$1041,16,FALSE)</f>
        <v>61</v>
      </c>
      <c r="E10481" s="29">
        <f>VLOOKUP($J10477,ASBVs!$A$2:$AP$1041,18,FALSE)</f>
        <v>63</v>
      </c>
      <c r="F10481" s="29">
        <f>VLOOKUP($J10477,ASBVs!$A$2:$AP$1041,20,FALSE)</f>
        <v>64</v>
      </c>
      <c r="G10481" s="29">
        <f>VLOOKUP($J10477,ASBVs!$A$2:$AP$1041,42,FALSE)</f>
        <v>54</v>
      </c>
      <c r="H10481" s="29">
        <f>VLOOKUP($J10477,ASBVs!$A$2:$AP$1041,40,FALSE)</f>
        <v>47</v>
      </c>
      <c r="I10481" s="29">
        <f>VLOOKUP($J10477,ASBVs!$A$2:$AP$1041,22,FALSE)</f>
        <v>58</v>
      </c>
      <c r="J10481" s="29">
        <f>VLOOKUP($J10477,ASBVs!$A$2:$AP$1041,32,FALSE)</f>
        <v>52</v>
      </c>
    </row>
    <row r="10482" spans="2:10" ht="12.6" customHeight="1" x14ac:dyDescent="0.3">
      <c r="B10482" s="31" t="s">
        <v>1089</v>
      </c>
      <c r="C10482" s="27" t="s">
        <v>1090</v>
      </c>
      <c r="D10482" s="27" t="s">
        <v>1091</v>
      </c>
      <c r="E10482" s="27" t="s">
        <v>8</v>
      </c>
      <c r="F10482" s="27" t="s">
        <v>6</v>
      </c>
      <c r="G10482" s="27" t="s">
        <v>7</v>
      </c>
      <c r="H10482" s="27" t="s">
        <v>2638</v>
      </c>
      <c r="I10482" s="85" t="s">
        <v>2700</v>
      </c>
      <c r="J10482" s="86"/>
    </row>
    <row r="10483" spans="2:10" ht="12.6" customHeight="1" x14ac:dyDescent="0.3">
      <c r="B10483" s="30">
        <f>VLOOKUP($J10477,ASBVs!$A$2:$AP$1041,33,FALSE)</f>
        <v>0.05</v>
      </c>
      <c r="C10483" s="30">
        <f>VLOOKUP($J10477,ASBVs!$A$2:$AP$1041,35,FALSE)</f>
        <v>0.2</v>
      </c>
      <c r="D10483" s="30">
        <f>VLOOKUP($J10477,ASBVs!$A$2:$AP$1041,37,FALSE)</f>
        <v>0.03</v>
      </c>
      <c r="E10483" s="32">
        <f>VLOOKUP($J10477,ASBVs!$A$2:$AP$1041,29,FALSE)</f>
        <v>4.59</v>
      </c>
      <c r="F10483" s="32">
        <f>VLOOKUP($J10477,ASBVs!$A$2:$AP$1041,23,FALSE)</f>
        <v>-0.17</v>
      </c>
      <c r="G10483" s="32">
        <f>VLOOKUP($J10477,ASBVs!$A$2:$AP$1041,25,FALSE)</f>
        <v>1.34</v>
      </c>
      <c r="H10483" s="32">
        <f>VLOOKUP($J10477,ASBVs!$A$2:$AP$1041,27,FALSE)</f>
        <v>1.71</v>
      </c>
      <c r="I10483" s="86"/>
      <c r="J10483" s="86"/>
    </row>
    <row r="10484" spans="2:10" ht="12.6" customHeight="1" x14ac:dyDescent="0.3">
      <c r="B10484" s="33">
        <f>VLOOKUP($J10477,ASBVs!$A$2:$AP$1041,34,FALSE)</f>
        <v>41</v>
      </c>
      <c r="C10484" s="33">
        <f>VLOOKUP($J10477,ASBVs!$A$2:$AP$1041,36,FALSE)</f>
        <v>50</v>
      </c>
      <c r="D10484" s="33">
        <f>VLOOKUP($J10477,ASBVs!$A$2:$AP$1041,38,FALSE)</f>
        <v>35</v>
      </c>
      <c r="E10484" s="33">
        <f>VLOOKUP($J10477,ASBVs!$A$2:$AP$1041,30,FALSE)</f>
        <v>59</v>
      </c>
      <c r="F10484" s="33">
        <f>VLOOKUP($J10477,ASBVs!$A$2:$AP$1041,24,FALSE)</f>
        <v>48</v>
      </c>
      <c r="G10484" s="33">
        <f>VLOOKUP($J10477,ASBVs!$A$2:$AP$1041,26,FALSE)</f>
        <v>47</v>
      </c>
      <c r="H10484" s="33">
        <f>VLOOKUP($J10477,ASBVs!$A$2:$AP$1041,28,FALSE)</f>
        <v>51</v>
      </c>
      <c r="I10484" s="99">
        <f>VLOOKUP($J10477,ASBVs!$A$2:$AQ$1041,43,FALSE)</f>
        <v>5.89</v>
      </c>
      <c r="J10484" s="79"/>
    </row>
    <row r="10485" spans="2:10" ht="12.6" customHeight="1" x14ac:dyDescent="0.3">
      <c r="B10485" s="87" t="s">
        <v>2695</v>
      </c>
      <c r="C10485" s="88"/>
      <c r="D10485" s="89" t="s">
        <v>2699</v>
      </c>
      <c r="E10485" s="90"/>
      <c r="F10485" s="91" t="str">
        <f>VLOOKUP($J10477,ASBVs!$A$2:$F$1041,6,FALSE)</f>
        <v xml:space="preserve">Young Gun </v>
      </c>
      <c r="G10485" s="34" t="s">
        <v>2669</v>
      </c>
      <c r="H10485" s="35" t="str">
        <f>VLOOKUP($J10477,ASBVs!$A$2:$AU$1041,46,FALSE)</f>
        <v>2</v>
      </c>
      <c r="I10485" s="34" t="s">
        <v>2670</v>
      </c>
      <c r="J10485" s="35" t="str">
        <f>VLOOKUP($J10477,ASBVs!$A$2:$AU$1041,47,FALSE)</f>
        <v>2</v>
      </c>
    </row>
    <row r="10486" spans="2:10" ht="12.6" customHeight="1" x14ac:dyDescent="0.3">
      <c r="B10486" s="93">
        <f>VLOOKUP($J10477,ASBVs!$A$2:$AS$1041,45,FALSE)</f>
        <v>122.7</v>
      </c>
      <c r="C10486" s="94"/>
      <c r="D10486" s="93">
        <f>VLOOKUP($J10477,ASBVs!$A$2:$AS$1041,44,FALSE)</f>
        <v>156.71</v>
      </c>
      <c r="E10486" s="94"/>
      <c r="F10486" s="92"/>
      <c r="G10486" s="34" t="s">
        <v>2671</v>
      </c>
      <c r="H10486" s="35" t="str">
        <f>VLOOKUP($J10477,ASBVs!$A$2:$AW$1041,48,FALSE)</f>
        <v>2</v>
      </c>
      <c r="I10486" s="34" t="s">
        <v>2672</v>
      </c>
      <c r="J10486" s="35">
        <f>VLOOKUP($J10477,ASBVs!$A$2:$AW$1041,49,FALSE)</f>
        <v>3</v>
      </c>
    </row>
    <row r="10487" spans="2:10" ht="12.6" customHeight="1" x14ac:dyDescent="0.3">
      <c r="B10487" s="36" t="s">
        <v>2696</v>
      </c>
      <c r="C10487" s="95" t="str">
        <f>VLOOKUP($J10477,ASBVs!$A$2:$E$1041,5,FALSE)</f>
        <v xml:space="preserve">Pen of 4 - Fertility </v>
      </c>
      <c r="D10487" s="96"/>
      <c r="E10487" s="97" t="s">
        <v>2697</v>
      </c>
      <c r="F10487" s="98"/>
      <c r="G10487" s="74"/>
      <c r="H10487" s="75"/>
      <c r="I10487" s="37" t="s">
        <v>2698</v>
      </c>
      <c r="J10487" s="38"/>
    </row>
    <row r="10489" spans="2:10" ht="12.6" customHeight="1" x14ac:dyDescent="0.3">
      <c r="B10489" s="76" t="s">
        <v>2692</v>
      </c>
      <c r="C10489" s="77"/>
      <c r="D10489" s="20" t="str">
        <f>VLOOKUP($J10489,ASBVs!$A$2:$B$1041,2,FALSE)</f>
        <v>225467</v>
      </c>
      <c r="E10489" s="21"/>
      <c r="F10489" s="22" t="str">
        <f>VLOOKUP($J10489,ASBVs!$A$2:$J$1041,10,FALSE)</f>
        <v>Twin</v>
      </c>
      <c r="G10489" s="78" t="str">
        <f>VLOOKUP($J10489,ASBVs!$A$2:$AX$1041,50,FALSE)</f>
        <v xml:space="preserve"> </v>
      </c>
      <c r="H10489" s="79"/>
      <c r="I10489" s="23" t="s">
        <v>2693</v>
      </c>
      <c r="J10489" s="24" t="s">
        <v>2449</v>
      </c>
    </row>
    <row r="10490" spans="2:10" ht="12.6" customHeight="1" x14ac:dyDescent="0.3">
      <c r="B10490" s="25" t="s">
        <v>2694</v>
      </c>
      <c r="C10490" s="80" t="str">
        <f>VLOOKUP($J10489,ASBVs!$A$2:$H$1041,8,FALSE)</f>
        <v>207279</v>
      </c>
      <c r="D10490" s="80"/>
      <c r="E10490" s="81"/>
      <c r="F10490" s="26" t="s">
        <v>2639</v>
      </c>
      <c r="G10490" s="82">
        <f>VLOOKUP($J10489,ASBVs!$A$2:$I$1041,9,FALSE)</f>
        <v>44725</v>
      </c>
      <c r="H10490" s="83"/>
      <c r="I10490" s="83"/>
      <c r="J10490" s="84"/>
    </row>
    <row r="10491" spans="2:10" ht="12.6" customHeight="1" x14ac:dyDescent="0.3">
      <c r="B10491" s="27" t="s">
        <v>0</v>
      </c>
      <c r="C10491" s="28" t="s">
        <v>1</v>
      </c>
      <c r="D10491" s="28" t="s">
        <v>2</v>
      </c>
      <c r="E10491" s="28" t="s">
        <v>3</v>
      </c>
      <c r="F10491" s="27" t="s">
        <v>4</v>
      </c>
      <c r="G10491" s="28" t="s">
        <v>1093</v>
      </c>
      <c r="H10491" s="28" t="s">
        <v>1092</v>
      </c>
      <c r="I10491" s="28" t="s">
        <v>5</v>
      </c>
      <c r="J10491" s="28" t="s">
        <v>2652</v>
      </c>
    </row>
    <row r="10492" spans="2:10" ht="12.6" customHeight="1" x14ac:dyDescent="0.3">
      <c r="B10492" s="29">
        <f>VLOOKUP($J10489,ASBVs!$A$2:$AP$1041,11,FALSE)</f>
        <v>0.14000000000000001</v>
      </c>
      <c r="C10492" s="29">
        <f>VLOOKUP($J10489,ASBVs!$A$2:$AP$1041,13,FALSE)</f>
        <v>5.42</v>
      </c>
      <c r="D10492" s="29">
        <f>VLOOKUP($J10489,ASBVs!$A$2:$AP$1041,15,FALSE)</f>
        <v>8.66</v>
      </c>
      <c r="E10492" s="29">
        <f>VLOOKUP($J10489,ASBVs!$A$2:$AP$1041,17,FALSE)</f>
        <v>1.1100000000000001</v>
      </c>
      <c r="F10492" s="29">
        <f>VLOOKUP($J10489,ASBVs!$A$2:$AP$1041,19,FALSE)</f>
        <v>2.65</v>
      </c>
      <c r="G10492" s="39">
        <f>VLOOKUP($J10489,ASBVs!$A$2:$AP$1041,41,FALSE)</f>
        <v>0.45</v>
      </c>
      <c r="H10492" s="39">
        <f>VLOOKUP($J10489,ASBVs!$A$2:$AP$1041,39,FALSE)</f>
        <v>0.26</v>
      </c>
      <c r="I10492" s="29">
        <f>VLOOKUP($J10489,ASBVs!$A$2:$AP$1041,21,FALSE)</f>
        <v>-1.18</v>
      </c>
      <c r="J10492" s="39">
        <f>VLOOKUP($J10489,ASBVs!$A$2:$AP$1041,31,FALSE)</f>
        <v>0.3</v>
      </c>
    </row>
    <row r="10493" spans="2:10" ht="12.6" customHeight="1" x14ac:dyDescent="0.3">
      <c r="B10493" s="29">
        <f>VLOOKUP($J10489,ASBVs!$A$2:$AP$1041,12,FALSE)</f>
        <v>69</v>
      </c>
      <c r="C10493" s="29">
        <f>VLOOKUP($J10489,ASBVs!$A$2:$AP$1041,14,FALSE)</f>
        <v>72</v>
      </c>
      <c r="D10493" s="29">
        <f>VLOOKUP($J10489,ASBVs!$A$2:$AP$1041,16,FALSE)</f>
        <v>63</v>
      </c>
      <c r="E10493" s="29">
        <f>VLOOKUP($J10489,ASBVs!$A$2:$AP$1041,18,FALSE)</f>
        <v>68</v>
      </c>
      <c r="F10493" s="29">
        <f>VLOOKUP($J10489,ASBVs!$A$2:$AP$1041,20,FALSE)</f>
        <v>67</v>
      </c>
      <c r="G10493" s="29">
        <f>VLOOKUP($J10489,ASBVs!$A$2:$AP$1041,42,FALSE)</f>
        <v>61</v>
      </c>
      <c r="H10493" s="29">
        <f>VLOOKUP($J10489,ASBVs!$A$2:$AP$1041,40,FALSE)</f>
        <v>53</v>
      </c>
      <c r="I10493" s="29">
        <f>VLOOKUP($J10489,ASBVs!$A$2:$AP$1041,22,FALSE)</f>
        <v>61</v>
      </c>
      <c r="J10493" s="29">
        <f>VLOOKUP($J10489,ASBVs!$A$2:$AP$1041,32,FALSE)</f>
        <v>59</v>
      </c>
    </row>
    <row r="10494" spans="2:10" ht="12.6" customHeight="1" x14ac:dyDescent="0.3">
      <c r="B10494" s="31" t="s">
        <v>1089</v>
      </c>
      <c r="C10494" s="27" t="s">
        <v>1090</v>
      </c>
      <c r="D10494" s="27" t="s">
        <v>1091</v>
      </c>
      <c r="E10494" s="27" t="s">
        <v>8</v>
      </c>
      <c r="F10494" s="27" t="s">
        <v>6</v>
      </c>
      <c r="G10494" s="27" t="s">
        <v>7</v>
      </c>
      <c r="H10494" s="27" t="s">
        <v>2638</v>
      </c>
      <c r="I10494" s="85" t="s">
        <v>2700</v>
      </c>
      <c r="J10494" s="86"/>
    </row>
    <row r="10495" spans="2:10" ht="12.6" customHeight="1" x14ac:dyDescent="0.3">
      <c r="B10495" s="30">
        <f>VLOOKUP($J10489,ASBVs!$A$2:$AP$1041,33,FALSE)</f>
        <v>0.06</v>
      </c>
      <c r="C10495" s="30">
        <f>VLOOKUP($J10489,ASBVs!$A$2:$AP$1041,35,FALSE)</f>
        <v>0.19</v>
      </c>
      <c r="D10495" s="30">
        <f>VLOOKUP($J10489,ASBVs!$A$2:$AP$1041,37,FALSE)</f>
        <v>0.02</v>
      </c>
      <c r="E10495" s="32">
        <f>VLOOKUP($J10489,ASBVs!$A$2:$AP$1041,29,FALSE)</f>
        <v>3.51</v>
      </c>
      <c r="F10495" s="32">
        <f>VLOOKUP($J10489,ASBVs!$A$2:$AP$1041,23,FALSE)</f>
        <v>-0.45</v>
      </c>
      <c r="G10495" s="32">
        <f>VLOOKUP($J10489,ASBVs!$A$2:$AP$1041,25,FALSE)</f>
        <v>2.2599999999999998</v>
      </c>
      <c r="H10495" s="32">
        <f>VLOOKUP($J10489,ASBVs!$A$2:$AP$1041,27,FALSE)</f>
        <v>2.21</v>
      </c>
      <c r="I10495" s="86"/>
      <c r="J10495" s="86"/>
    </row>
    <row r="10496" spans="2:10" ht="12.6" customHeight="1" x14ac:dyDescent="0.3">
      <c r="B10496" s="33">
        <f>VLOOKUP($J10489,ASBVs!$A$2:$AP$1041,34,FALSE)</f>
        <v>47</v>
      </c>
      <c r="C10496" s="33">
        <f>VLOOKUP($J10489,ASBVs!$A$2:$AP$1041,36,FALSE)</f>
        <v>56</v>
      </c>
      <c r="D10496" s="33">
        <f>VLOOKUP($J10489,ASBVs!$A$2:$AP$1041,38,FALSE)</f>
        <v>41</v>
      </c>
      <c r="E10496" s="33">
        <f>VLOOKUP($J10489,ASBVs!$A$2:$AP$1041,30,FALSE)</f>
        <v>61</v>
      </c>
      <c r="F10496" s="33">
        <f>VLOOKUP($J10489,ASBVs!$A$2:$AP$1041,24,FALSE)</f>
        <v>52</v>
      </c>
      <c r="G10496" s="33">
        <f>VLOOKUP($J10489,ASBVs!$A$2:$AP$1041,26,FALSE)</f>
        <v>52</v>
      </c>
      <c r="H10496" s="33">
        <f>VLOOKUP($J10489,ASBVs!$A$2:$AP$1041,28,FALSE)</f>
        <v>55</v>
      </c>
      <c r="I10496" s="99">
        <f>VLOOKUP($J10489,ASBVs!$A$2:$AQ$1041,43,FALSE)</f>
        <v>4.24</v>
      </c>
      <c r="J10496" s="79"/>
    </row>
    <row r="10497" spans="2:10" ht="12.6" customHeight="1" x14ac:dyDescent="0.3">
      <c r="B10497" s="87" t="s">
        <v>2695</v>
      </c>
      <c r="C10497" s="88"/>
      <c r="D10497" s="89" t="s">
        <v>2699</v>
      </c>
      <c r="E10497" s="90"/>
      <c r="F10497" s="91" t="str">
        <f>VLOOKUP($J10489,ASBVs!$A$2:$F$1041,6,FALSE)</f>
        <v xml:space="preserve">Young Gun </v>
      </c>
      <c r="G10497" s="34" t="s">
        <v>2669</v>
      </c>
      <c r="H10497" s="35" t="str">
        <f>VLOOKUP($J10489,ASBVs!$A$2:$AU$1041,46,FALSE)</f>
        <v>2</v>
      </c>
      <c r="I10497" s="34" t="s">
        <v>2670</v>
      </c>
      <c r="J10497" s="35" t="str">
        <f>VLOOKUP($J10489,ASBVs!$A$2:$AU$1041,47,FALSE)</f>
        <v>2</v>
      </c>
    </row>
    <row r="10498" spans="2:10" ht="12.6" customHeight="1" x14ac:dyDescent="0.3">
      <c r="B10498" s="93">
        <f>VLOOKUP($J10489,ASBVs!$A$2:$AS$1041,45,FALSE)</f>
        <v>116.88</v>
      </c>
      <c r="C10498" s="94"/>
      <c r="D10498" s="93">
        <f>VLOOKUP($J10489,ASBVs!$A$2:$AS$1041,44,FALSE)</f>
        <v>160.21</v>
      </c>
      <c r="E10498" s="94"/>
      <c r="F10498" s="92"/>
      <c r="G10498" s="34" t="s">
        <v>2671</v>
      </c>
      <c r="H10498" s="35" t="str">
        <f>VLOOKUP($J10489,ASBVs!$A$2:$AW$1041,48,FALSE)</f>
        <v>2</v>
      </c>
      <c r="I10498" s="34" t="s">
        <v>2672</v>
      </c>
      <c r="J10498" s="35">
        <f>VLOOKUP($J10489,ASBVs!$A$2:$AW$1041,49,FALSE)</f>
        <v>3</v>
      </c>
    </row>
    <row r="10499" spans="2:10" ht="12.6" customHeight="1" x14ac:dyDescent="0.3">
      <c r="B10499" s="36" t="s">
        <v>2696</v>
      </c>
      <c r="C10499" s="95" t="str">
        <f>VLOOKUP($J10489,ASBVs!$A$2:$E$1041,5,FALSE)</f>
        <v xml:space="preserve">Pen of 4 - Fertility </v>
      </c>
      <c r="D10499" s="96"/>
      <c r="E10499" s="97" t="s">
        <v>2697</v>
      </c>
      <c r="F10499" s="98"/>
      <c r="G10499" s="74"/>
      <c r="H10499" s="75"/>
      <c r="I10499" s="37" t="s">
        <v>2698</v>
      </c>
      <c r="J10499" s="38"/>
    </row>
    <row r="10501" spans="2:10" ht="12.6" customHeight="1" x14ac:dyDescent="0.3">
      <c r="B10501" s="76" t="s">
        <v>2692</v>
      </c>
      <c r="C10501" s="77"/>
      <c r="D10501" s="20" t="str">
        <f>VLOOKUP($J10501,ASBVs!$A$2:$B$1041,2,FALSE)</f>
        <v>225368</v>
      </c>
      <c r="E10501" s="21"/>
      <c r="F10501" s="22" t="str">
        <f>VLOOKUP($J10501,ASBVs!$A$2:$J$1041,10,FALSE)</f>
        <v>Twin</v>
      </c>
      <c r="G10501" s="78" t="str">
        <f>VLOOKUP($J10501,ASBVs!$A$2:$AX$1041,50,FALSE)</f>
        <v xml:space="preserve"> </v>
      </c>
      <c r="H10501" s="79"/>
      <c r="I10501" s="23" t="s">
        <v>2693</v>
      </c>
      <c r="J10501" s="24" t="s">
        <v>2450</v>
      </c>
    </row>
    <row r="10502" spans="2:10" ht="12.6" customHeight="1" x14ac:dyDescent="0.3">
      <c r="B10502" s="25" t="s">
        <v>2694</v>
      </c>
      <c r="C10502" s="80" t="str">
        <f>VLOOKUP($J10501,ASBVs!$A$2:$H$1041,8,FALSE)</f>
        <v>202934</v>
      </c>
      <c r="D10502" s="80"/>
      <c r="E10502" s="81"/>
      <c r="F10502" s="26" t="s">
        <v>2639</v>
      </c>
      <c r="G10502" s="82">
        <f>VLOOKUP($J10501,ASBVs!$A$2:$I$1041,9,FALSE)</f>
        <v>44724</v>
      </c>
      <c r="H10502" s="83"/>
      <c r="I10502" s="83"/>
      <c r="J10502" s="84"/>
    </row>
    <row r="10503" spans="2:10" ht="12.6" customHeight="1" x14ac:dyDescent="0.3">
      <c r="B10503" s="27" t="s">
        <v>0</v>
      </c>
      <c r="C10503" s="28" t="s">
        <v>1</v>
      </c>
      <c r="D10503" s="28" t="s">
        <v>2</v>
      </c>
      <c r="E10503" s="28" t="s">
        <v>3</v>
      </c>
      <c r="F10503" s="27" t="s">
        <v>4</v>
      </c>
      <c r="G10503" s="28" t="s">
        <v>1093</v>
      </c>
      <c r="H10503" s="28" t="s">
        <v>1092</v>
      </c>
      <c r="I10503" s="28" t="s">
        <v>5</v>
      </c>
      <c r="J10503" s="28" t="s">
        <v>2652</v>
      </c>
    </row>
    <row r="10504" spans="2:10" ht="12.6" customHeight="1" x14ac:dyDescent="0.3">
      <c r="B10504" s="29">
        <f>VLOOKUP($J10501,ASBVs!$A$2:$AP$1041,11,FALSE)</f>
        <v>0.38</v>
      </c>
      <c r="C10504" s="29">
        <f>VLOOKUP($J10501,ASBVs!$A$2:$AP$1041,13,FALSE)</f>
        <v>6.85</v>
      </c>
      <c r="D10504" s="29">
        <f>VLOOKUP($J10501,ASBVs!$A$2:$AP$1041,15,FALSE)</f>
        <v>15.74</v>
      </c>
      <c r="E10504" s="29">
        <f>VLOOKUP($J10501,ASBVs!$A$2:$AP$1041,17,FALSE)</f>
        <v>-0.63</v>
      </c>
      <c r="F10504" s="29">
        <f>VLOOKUP($J10501,ASBVs!$A$2:$AP$1041,19,FALSE)</f>
        <v>1.25</v>
      </c>
      <c r="G10504" s="39">
        <f>VLOOKUP($J10501,ASBVs!$A$2:$AP$1041,41,FALSE)</f>
        <v>0.45</v>
      </c>
      <c r="H10504" s="39">
        <f>VLOOKUP($J10501,ASBVs!$A$2:$AP$1041,39,FALSE)</f>
        <v>0.36</v>
      </c>
      <c r="I10504" s="29">
        <f>VLOOKUP($J10501,ASBVs!$A$2:$AP$1041,21,FALSE)</f>
        <v>0.69</v>
      </c>
      <c r="J10504" s="39">
        <f>VLOOKUP($J10501,ASBVs!$A$2:$AP$1041,31,FALSE)</f>
        <v>0.27</v>
      </c>
    </row>
    <row r="10505" spans="2:10" ht="12.6" customHeight="1" x14ac:dyDescent="0.3">
      <c r="B10505" s="29">
        <f>VLOOKUP($J10501,ASBVs!$A$2:$AP$1041,12,FALSE)</f>
        <v>68</v>
      </c>
      <c r="C10505" s="29">
        <f>VLOOKUP($J10501,ASBVs!$A$2:$AP$1041,14,FALSE)</f>
        <v>71</v>
      </c>
      <c r="D10505" s="29">
        <f>VLOOKUP($J10501,ASBVs!$A$2:$AP$1041,16,FALSE)</f>
        <v>63</v>
      </c>
      <c r="E10505" s="29">
        <f>VLOOKUP($J10501,ASBVs!$A$2:$AP$1041,18,FALSE)</f>
        <v>67</v>
      </c>
      <c r="F10505" s="29">
        <f>VLOOKUP($J10501,ASBVs!$A$2:$AP$1041,20,FALSE)</f>
        <v>66</v>
      </c>
      <c r="G10505" s="29">
        <f>VLOOKUP($J10501,ASBVs!$A$2:$AP$1041,42,FALSE)</f>
        <v>60</v>
      </c>
      <c r="H10505" s="29">
        <f>VLOOKUP($J10501,ASBVs!$A$2:$AP$1041,40,FALSE)</f>
        <v>51</v>
      </c>
      <c r="I10505" s="29">
        <f>VLOOKUP($J10501,ASBVs!$A$2:$AP$1041,22,FALSE)</f>
        <v>62</v>
      </c>
      <c r="J10505" s="29">
        <f>VLOOKUP($J10501,ASBVs!$A$2:$AP$1041,32,FALSE)</f>
        <v>58</v>
      </c>
    </row>
    <row r="10506" spans="2:10" ht="12.6" customHeight="1" x14ac:dyDescent="0.3">
      <c r="B10506" s="31" t="s">
        <v>1089</v>
      </c>
      <c r="C10506" s="27" t="s">
        <v>1090</v>
      </c>
      <c r="D10506" s="27" t="s">
        <v>1091</v>
      </c>
      <c r="E10506" s="27" t="s">
        <v>8</v>
      </c>
      <c r="F10506" s="27" t="s">
        <v>6</v>
      </c>
      <c r="G10506" s="27" t="s">
        <v>7</v>
      </c>
      <c r="H10506" s="27" t="s">
        <v>2638</v>
      </c>
      <c r="I10506" s="85" t="s">
        <v>2700</v>
      </c>
      <c r="J10506" s="86"/>
    </row>
    <row r="10507" spans="2:10" ht="12.6" customHeight="1" x14ac:dyDescent="0.3">
      <c r="B10507" s="30">
        <f>VLOOKUP($J10501,ASBVs!$A$2:$AP$1041,33,FALSE)</f>
        <v>0.06</v>
      </c>
      <c r="C10507" s="30">
        <f>VLOOKUP($J10501,ASBVs!$A$2:$AP$1041,35,FALSE)</f>
        <v>0.36</v>
      </c>
      <c r="D10507" s="30">
        <f>VLOOKUP($J10501,ASBVs!$A$2:$AP$1041,37,FALSE)</f>
        <v>1E-3</v>
      </c>
      <c r="E10507" s="32">
        <f>VLOOKUP($J10501,ASBVs!$A$2:$AP$1041,29,FALSE)</f>
        <v>3.83</v>
      </c>
      <c r="F10507" s="32">
        <f>VLOOKUP($J10501,ASBVs!$A$2:$AP$1041,23,FALSE)</f>
        <v>-0.25</v>
      </c>
      <c r="G10507" s="32">
        <f>VLOOKUP($J10501,ASBVs!$A$2:$AP$1041,25,FALSE)</f>
        <v>1.67</v>
      </c>
      <c r="H10507" s="32">
        <f>VLOOKUP($J10501,ASBVs!$A$2:$AP$1041,27,FALSE)</f>
        <v>1.49</v>
      </c>
      <c r="I10507" s="86"/>
      <c r="J10507" s="86"/>
    </row>
    <row r="10508" spans="2:10" ht="12.6" customHeight="1" x14ac:dyDescent="0.3">
      <c r="B10508" s="33">
        <f>VLOOKUP($J10501,ASBVs!$A$2:$AP$1041,34,FALSE)</f>
        <v>45</v>
      </c>
      <c r="C10508" s="33">
        <f>VLOOKUP($J10501,ASBVs!$A$2:$AP$1041,36,FALSE)</f>
        <v>54</v>
      </c>
      <c r="D10508" s="33">
        <f>VLOOKUP($J10501,ASBVs!$A$2:$AP$1041,38,FALSE)</f>
        <v>39</v>
      </c>
      <c r="E10508" s="33">
        <f>VLOOKUP($J10501,ASBVs!$A$2:$AP$1041,30,FALSE)</f>
        <v>60</v>
      </c>
      <c r="F10508" s="33">
        <f>VLOOKUP($J10501,ASBVs!$A$2:$AP$1041,24,FALSE)</f>
        <v>51</v>
      </c>
      <c r="G10508" s="33">
        <f>VLOOKUP($J10501,ASBVs!$A$2:$AP$1041,26,FALSE)</f>
        <v>51</v>
      </c>
      <c r="H10508" s="33">
        <f>VLOOKUP($J10501,ASBVs!$A$2:$AP$1041,28,FALSE)</f>
        <v>54</v>
      </c>
      <c r="I10508" s="99">
        <f>VLOOKUP($J10501,ASBVs!$A$2:$AQ$1041,43,FALSE)</f>
        <v>7.5399999999999991</v>
      </c>
      <c r="J10508" s="79"/>
    </row>
    <row r="10509" spans="2:10" ht="12.6" customHeight="1" x14ac:dyDescent="0.3">
      <c r="B10509" s="87" t="s">
        <v>2695</v>
      </c>
      <c r="C10509" s="88"/>
      <c r="D10509" s="89" t="s">
        <v>2699</v>
      </c>
      <c r="E10509" s="90"/>
      <c r="F10509" s="91" t="str">
        <f>VLOOKUP($J10501,ASBVs!$A$2:$F$1041,6,FALSE)</f>
        <v xml:space="preserve">Young Gun </v>
      </c>
      <c r="G10509" s="34" t="s">
        <v>2669</v>
      </c>
      <c r="H10509" s="35" t="str">
        <f>VLOOKUP($J10501,ASBVs!$A$2:$AU$1041,46,FALSE)</f>
        <v>2</v>
      </c>
      <c r="I10509" s="34" t="s">
        <v>2670</v>
      </c>
      <c r="J10509" s="35" t="str">
        <f>VLOOKUP($J10501,ASBVs!$A$2:$AU$1041,47,FALSE)</f>
        <v>3</v>
      </c>
    </row>
    <row r="10510" spans="2:10" ht="12.6" customHeight="1" x14ac:dyDescent="0.3">
      <c r="B10510" s="93">
        <f>VLOOKUP($J10501,ASBVs!$A$2:$AS$1041,45,FALSE)</f>
        <v>124.14</v>
      </c>
      <c r="C10510" s="94"/>
      <c r="D10510" s="93">
        <f>VLOOKUP($J10501,ASBVs!$A$2:$AS$1041,44,FALSE)</f>
        <v>156.69</v>
      </c>
      <c r="E10510" s="94"/>
      <c r="F10510" s="92"/>
      <c r="G10510" s="34" t="s">
        <v>2671</v>
      </c>
      <c r="H10510" s="35" t="str">
        <f>VLOOKUP($J10501,ASBVs!$A$2:$AW$1041,48,FALSE)</f>
        <v>1</v>
      </c>
      <c r="I10510" s="34" t="s">
        <v>2672</v>
      </c>
      <c r="J10510" s="35">
        <f>VLOOKUP($J10501,ASBVs!$A$2:$AW$1041,49,FALSE)</f>
        <v>4</v>
      </c>
    </row>
    <row r="10511" spans="2:10" ht="12.6" customHeight="1" x14ac:dyDescent="0.3">
      <c r="B10511" s="36" t="s">
        <v>2696</v>
      </c>
      <c r="C10511" s="95" t="str">
        <f>VLOOKUP($J10501,ASBVs!$A$2:$E$1041,5,FALSE)</f>
        <v xml:space="preserve">Pen of 4 - Fertility </v>
      </c>
      <c r="D10511" s="96"/>
      <c r="E10511" s="97" t="s">
        <v>2697</v>
      </c>
      <c r="F10511" s="98"/>
      <c r="G10511" s="74"/>
      <c r="H10511" s="75"/>
      <c r="I10511" s="37" t="s">
        <v>2698</v>
      </c>
      <c r="J10511" s="38"/>
    </row>
    <row r="10513" spans="2:10" ht="12.6" customHeight="1" x14ac:dyDescent="0.3">
      <c r="B10513" s="76" t="s">
        <v>2692</v>
      </c>
      <c r="C10513" s="77"/>
      <c r="D10513" s="20" t="str">
        <f>VLOOKUP($J10513,ASBVs!$A$2:$B$1041,2,FALSE)</f>
        <v>224868</v>
      </c>
      <c r="E10513" s="21"/>
      <c r="F10513" s="22" t="str">
        <f>VLOOKUP($J10513,ASBVs!$A$2:$J$1041,10,FALSE)</f>
        <v>Twin</v>
      </c>
      <c r="G10513" s="78" t="str">
        <f>VLOOKUP($J10513,ASBVs!$A$2:$AX$1041,50,FALSE)</f>
        <v xml:space="preserve"> </v>
      </c>
      <c r="H10513" s="79"/>
      <c r="I10513" s="23" t="s">
        <v>2693</v>
      </c>
      <c r="J10513" s="24" t="s">
        <v>2451</v>
      </c>
    </row>
    <row r="10514" spans="2:10" ht="12.6" customHeight="1" x14ac:dyDescent="0.3">
      <c r="B10514" s="25" t="s">
        <v>2694</v>
      </c>
      <c r="C10514" s="80" t="str">
        <f>VLOOKUP($J10513,ASBVs!$A$2:$H$1041,8,FALSE)</f>
        <v>218946</v>
      </c>
      <c r="D10514" s="80"/>
      <c r="E10514" s="81"/>
      <c r="F10514" s="26" t="s">
        <v>2639</v>
      </c>
      <c r="G10514" s="82">
        <f>VLOOKUP($J10513,ASBVs!$A$2:$I$1041,9,FALSE)</f>
        <v>44712</v>
      </c>
      <c r="H10514" s="83"/>
      <c r="I10514" s="83"/>
      <c r="J10514" s="84"/>
    </row>
    <row r="10515" spans="2:10" ht="12.6" customHeight="1" x14ac:dyDescent="0.3">
      <c r="B10515" s="27" t="s">
        <v>0</v>
      </c>
      <c r="C10515" s="28" t="s">
        <v>1</v>
      </c>
      <c r="D10515" s="28" t="s">
        <v>2</v>
      </c>
      <c r="E10515" s="28" t="s">
        <v>3</v>
      </c>
      <c r="F10515" s="27" t="s">
        <v>4</v>
      </c>
      <c r="G10515" s="28" t="s">
        <v>1093</v>
      </c>
      <c r="H10515" s="28" t="s">
        <v>1092</v>
      </c>
      <c r="I10515" s="28" t="s">
        <v>5</v>
      </c>
      <c r="J10515" s="28" t="s">
        <v>2652</v>
      </c>
    </row>
    <row r="10516" spans="2:10" ht="12.6" customHeight="1" x14ac:dyDescent="0.3">
      <c r="B10516" s="29">
        <f>VLOOKUP($J10513,ASBVs!$A$2:$AP$1041,11,FALSE)</f>
        <v>0.49</v>
      </c>
      <c r="C10516" s="29">
        <f>VLOOKUP($J10513,ASBVs!$A$2:$AP$1041,13,FALSE)</f>
        <v>6.43</v>
      </c>
      <c r="D10516" s="29">
        <f>VLOOKUP($J10513,ASBVs!$A$2:$AP$1041,15,FALSE)</f>
        <v>13.11</v>
      </c>
      <c r="E10516" s="29">
        <f>VLOOKUP($J10513,ASBVs!$A$2:$AP$1041,17,FALSE)</f>
        <v>0.35</v>
      </c>
      <c r="F10516" s="29">
        <f>VLOOKUP($J10513,ASBVs!$A$2:$AP$1041,19,FALSE)</f>
        <v>1.76</v>
      </c>
      <c r="G10516" s="39">
        <f>VLOOKUP($J10513,ASBVs!$A$2:$AP$1041,41,FALSE)</f>
        <v>0.51</v>
      </c>
      <c r="H10516" s="39">
        <f>VLOOKUP($J10513,ASBVs!$A$2:$AP$1041,39,FALSE)</f>
        <v>0.28000000000000003</v>
      </c>
      <c r="I10516" s="29">
        <f>VLOOKUP($J10513,ASBVs!$A$2:$AP$1041,21,FALSE)</f>
        <v>-0.72</v>
      </c>
      <c r="J10516" s="39">
        <f>VLOOKUP($J10513,ASBVs!$A$2:$AP$1041,31,FALSE)</f>
        <v>0.31</v>
      </c>
    </row>
    <row r="10517" spans="2:10" ht="12.6" customHeight="1" x14ac:dyDescent="0.3">
      <c r="B10517" s="29">
        <f>VLOOKUP($J10513,ASBVs!$A$2:$AP$1041,12,FALSE)</f>
        <v>66</v>
      </c>
      <c r="C10517" s="29">
        <f>VLOOKUP($J10513,ASBVs!$A$2:$AP$1041,14,FALSE)</f>
        <v>70</v>
      </c>
      <c r="D10517" s="29">
        <f>VLOOKUP($J10513,ASBVs!$A$2:$AP$1041,16,FALSE)</f>
        <v>62</v>
      </c>
      <c r="E10517" s="29">
        <f>VLOOKUP($J10513,ASBVs!$A$2:$AP$1041,18,FALSE)</f>
        <v>63</v>
      </c>
      <c r="F10517" s="29">
        <f>VLOOKUP($J10513,ASBVs!$A$2:$AP$1041,20,FALSE)</f>
        <v>63</v>
      </c>
      <c r="G10517" s="29">
        <f>VLOOKUP($J10513,ASBVs!$A$2:$AP$1041,42,FALSE)</f>
        <v>54</v>
      </c>
      <c r="H10517" s="29">
        <f>VLOOKUP($J10513,ASBVs!$A$2:$AP$1041,40,FALSE)</f>
        <v>47</v>
      </c>
      <c r="I10517" s="29">
        <f>VLOOKUP($J10513,ASBVs!$A$2:$AP$1041,22,FALSE)</f>
        <v>59</v>
      </c>
      <c r="J10517" s="29">
        <f>VLOOKUP($J10513,ASBVs!$A$2:$AP$1041,32,FALSE)</f>
        <v>52</v>
      </c>
    </row>
    <row r="10518" spans="2:10" ht="12.6" customHeight="1" x14ac:dyDescent="0.3">
      <c r="B10518" s="31" t="s">
        <v>1089</v>
      </c>
      <c r="C10518" s="27" t="s">
        <v>1090</v>
      </c>
      <c r="D10518" s="27" t="s">
        <v>1091</v>
      </c>
      <c r="E10518" s="27" t="s">
        <v>8</v>
      </c>
      <c r="F10518" s="27" t="s">
        <v>6</v>
      </c>
      <c r="G10518" s="27" t="s">
        <v>7</v>
      </c>
      <c r="H10518" s="27" t="s">
        <v>2638</v>
      </c>
      <c r="I10518" s="85" t="s">
        <v>2700</v>
      </c>
      <c r="J10518" s="86"/>
    </row>
    <row r="10519" spans="2:10" ht="12.6" customHeight="1" x14ac:dyDescent="0.3">
      <c r="B10519" s="30">
        <f>VLOOKUP($J10513,ASBVs!$A$2:$AP$1041,33,FALSE)</f>
        <v>0.03</v>
      </c>
      <c r="C10519" s="30">
        <f>VLOOKUP($J10513,ASBVs!$A$2:$AP$1041,35,FALSE)</f>
        <v>0.28999999999999998</v>
      </c>
      <c r="D10519" s="30">
        <f>VLOOKUP($J10513,ASBVs!$A$2:$AP$1041,37,FALSE)</f>
        <v>0.02</v>
      </c>
      <c r="E10519" s="32">
        <f>VLOOKUP($J10513,ASBVs!$A$2:$AP$1041,29,FALSE)</f>
        <v>3.55</v>
      </c>
      <c r="F10519" s="32">
        <f>VLOOKUP($J10513,ASBVs!$A$2:$AP$1041,23,FALSE)</f>
        <v>-0.19</v>
      </c>
      <c r="G10519" s="32">
        <f>VLOOKUP($J10513,ASBVs!$A$2:$AP$1041,25,FALSE)</f>
        <v>1.86</v>
      </c>
      <c r="H10519" s="32">
        <f>VLOOKUP($J10513,ASBVs!$A$2:$AP$1041,27,FALSE)</f>
        <v>1.56</v>
      </c>
      <c r="I10519" s="86"/>
      <c r="J10519" s="86"/>
    </row>
    <row r="10520" spans="2:10" ht="12.6" customHeight="1" x14ac:dyDescent="0.3">
      <c r="B10520" s="33">
        <f>VLOOKUP($J10513,ASBVs!$A$2:$AP$1041,34,FALSE)</f>
        <v>41</v>
      </c>
      <c r="C10520" s="33">
        <f>VLOOKUP($J10513,ASBVs!$A$2:$AP$1041,36,FALSE)</f>
        <v>51</v>
      </c>
      <c r="D10520" s="33">
        <f>VLOOKUP($J10513,ASBVs!$A$2:$AP$1041,38,FALSE)</f>
        <v>35</v>
      </c>
      <c r="E10520" s="33">
        <f>VLOOKUP($J10513,ASBVs!$A$2:$AP$1041,30,FALSE)</f>
        <v>59</v>
      </c>
      <c r="F10520" s="33">
        <f>VLOOKUP($J10513,ASBVs!$A$2:$AP$1041,24,FALSE)</f>
        <v>48</v>
      </c>
      <c r="G10520" s="33">
        <f>VLOOKUP($J10513,ASBVs!$A$2:$AP$1041,26,FALSE)</f>
        <v>48</v>
      </c>
      <c r="H10520" s="33">
        <f>VLOOKUP($J10513,ASBVs!$A$2:$AP$1041,28,FALSE)</f>
        <v>51</v>
      </c>
      <c r="I10520" s="99">
        <f>VLOOKUP($J10513,ASBVs!$A$2:$AQ$1041,43,FALSE)</f>
        <v>5.71</v>
      </c>
      <c r="J10520" s="79"/>
    </row>
    <row r="10521" spans="2:10" ht="12.6" customHeight="1" x14ac:dyDescent="0.3">
      <c r="B10521" s="87" t="s">
        <v>2695</v>
      </c>
      <c r="C10521" s="88"/>
      <c r="D10521" s="89" t="s">
        <v>2699</v>
      </c>
      <c r="E10521" s="90"/>
      <c r="F10521" s="91" t="str">
        <f>VLOOKUP($J10513,ASBVs!$A$2:$F$1041,6,FALSE)</f>
        <v xml:space="preserve">Young Gun </v>
      </c>
      <c r="G10521" s="34" t="s">
        <v>2669</v>
      </c>
      <c r="H10521" s="35" t="str">
        <f>VLOOKUP($J10513,ASBVs!$A$2:$AU$1041,46,FALSE)</f>
        <v>2</v>
      </c>
      <c r="I10521" s="34" t="s">
        <v>2670</v>
      </c>
      <c r="J10521" s="35" t="str">
        <f>VLOOKUP($J10513,ASBVs!$A$2:$AU$1041,47,FALSE)</f>
        <v>2</v>
      </c>
    </row>
    <row r="10522" spans="2:10" ht="12.6" customHeight="1" x14ac:dyDescent="0.3">
      <c r="B10522" s="93">
        <f>VLOOKUP($J10513,ASBVs!$A$2:$AS$1041,45,FALSE)</f>
        <v>120.05</v>
      </c>
      <c r="C10522" s="94"/>
      <c r="D10522" s="93">
        <f>VLOOKUP($J10513,ASBVs!$A$2:$AS$1041,44,FALSE)</f>
        <v>154.08000000000001</v>
      </c>
      <c r="E10522" s="94"/>
      <c r="F10522" s="92"/>
      <c r="G10522" s="34" t="s">
        <v>2671</v>
      </c>
      <c r="H10522" s="35" t="str">
        <f>VLOOKUP($J10513,ASBVs!$A$2:$AW$1041,48,FALSE)</f>
        <v>2</v>
      </c>
      <c r="I10522" s="34" t="s">
        <v>2672</v>
      </c>
      <c r="J10522" s="35">
        <f>VLOOKUP($J10513,ASBVs!$A$2:$AW$1041,49,FALSE)</f>
        <v>4</v>
      </c>
    </row>
    <row r="10523" spans="2:10" ht="12.6" customHeight="1" x14ac:dyDescent="0.3">
      <c r="B10523" s="36" t="s">
        <v>2696</v>
      </c>
      <c r="C10523" s="95" t="str">
        <f>VLOOKUP($J10513,ASBVs!$A$2:$E$1041,5,FALSE)</f>
        <v xml:space="preserve">Pen of 4 - Fertility </v>
      </c>
      <c r="D10523" s="96"/>
      <c r="E10523" s="97" t="s">
        <v>2697</v>
      </c>
      <c r="F10523" s="98"/>
      <c r="G10523" s="74"/>
      <c r="H10523" s="75"/>
      <c r="I10523" s="37" t="s">
        <v>2698</v>
      </c>
      <c r="J10523" s="38"/>
    </row>
    <row r="10525" spans="2:10" ht="12.6" customHeight="1" x14ac:dyDescent="0.3">
      <c r="B10525" s="76" t="s">
        <v>2692</v>
      </c>
      <c r="C10525" s="77"/>
      <c r="D10525" s="20" t="str">
        <f>VLOOKUP($J10525,ASBVs!$A$2:$B$1041,2,FALSE)</f>
        <v>225425</v>
      </c>
      <c r="E10525" s="21"/>
      <c r="F10525" s="22" t="str">
        <f>VLOOKUP($J10525,ASBVs!$A$2:$J$1041,10,FALSE)</f>
        <v>Twin</v>
      </c>
      <c r="G10525" s="78" t="str">
        <f>VLOOKUP($J10525,ASBVs!$A$2:$AX$1041,50,FALSE)</f>
        <v xml:space="preserve"> </v>
      </c>
      <c r="H10525" s="79"/>
      <c r="I10525" s="23" t="s">
        <v>2693</v>
      </c>
      <c r="J10525" s="24" t="s">
        <v>2452</v>
      </c>
    </row>
    <row r="10526" spans="2:10" ht="12.6" customHeight="1" x14ac:dyDescent="0.3">
      <c r="B10526" s="25" t="s">
        <v>2694</v>
      </c>
      <c r="C10526" s="80" t="str">
        <f>VLOOKUP($J10525,ASBVs!$A$2:$H$1041,8,FALSE)</f>
        <v>207279</v>
      </c>
      <c r="D10526" s="80"/>
      <c r="E10526" s="81"/>
      <c r="F10526" s="26" t="s">
        <v>2639</v>
      </c>
      <c r="G10526" s="82">
        <f>VLOOKUP($J10525,ASBVs!$A$2:$I$1041,9,FALSE)</f>
        <v>44725</v>
      </c>
      <c r="H10526" s="83"/>
      <c r="I10526" s="83"/>
      <c r="J10526" s="84"/>
    </row>
    <row r="10527" spans="2:10" ht="12.6" customHeight="1" x14ac:dyDescent="0.3">
      <c r="B10527" s="27" t="s">
        <v>0</v>
      </c>
      <c r="C10527" s="28" t="s">
        <v>1</v>
      </c>
      <c r="D10527" s="28" t="s">
        <v>2</v>
      </c>
      <c r="E10527" s="28" t="s">
        <v>3</v>
      </c>
      <c r="F10527" s="27" t="s">
        <v>4</v>
      </c>
      <c r="G10527" s="28" t="s">
        <v>1093</v>
      </c>
      <c r="H10527" s="28" t="s">
        <v>1092</v>
      </c>
      <c r="I10527" s="28" t="s">
        <v>5</v>
      </c>
      <c r="J10527" s="28" t="s">
        <v>2652</v>
      </c>
    </row>
    <row r="10528" spans="2:10" ht="12.6" customHeight="1" x14ac:dyDescent="0.3">
      <c r="B10528" s="29">
        <f>VLOOKUP($J10525,ASBVs!$A$2:$AP$1041,11,FALSE)</f>
        <v>0.28000000000000003</v>
      </c>
      <c r="C10528" s="29">
        <f>VLOOKUP($J10525,ASBVs!$A$2:$AP$1041,13,FALSE)</f>
        <v>6.7</v>
      </c>
      <c r="D10528" s="29">
        <f>VLOOKUP($J10525,ASBVs!$A$2:$AP$1041,15,FALSE)</f>
        <v>10.75</v>
      </c>
      <c r="E10528" s="29">
        <f>VLOOKUP($J10525,ASBVs!$A$2:$AP$1041,17,FALSE)</f>
        <v>0.28999999999999998</v>
      </c>
      <c r="F10528" s="29">
        <f>VLOOKUP($J10525,ASBVs!$A$2:$AP$1041,19,FALSE)</f>
        <v>1.24</v>
      </c>
      <c r="G10528" s="39">
        <f>VLOOKUP($J10525,ASBVs!$A$2:$AP$1041,41,FALSE)</f>
        <v>0.49</v>
      </c>
      <c r="H10528" s="39">
        <f>VLOOKUP($J10525,ASBVs!$A$2:$AP$1041,39,FALSE)</f>
        <v>0.27</v>
      </c>
      <c r="I10528" s="29">
        <f>VLOOKUP($J10525,ASBVs!$A$2:$AP$1041,21,FALSE)</f>
        <v>-0.77</v>
      </c>
      <c r="J10528" s="39">
        <f>VLOOKUP($J10525,ASBVs!$A$2:$AP$1041,31,FALSE)</f>
        <v>0.32</v>
      </c>
    </row>
    <row r="10529" spans="2:10" ht="12.6" customHeight="1" x14ac:dyDescent="0.3">
      <c r="B10529" s="29">
        <f>VLOOKUP($J10525,ASBVs!$A$2:$AP$1041,12,FALSE)</f>
        <v>70</v>
      </c>
      <c r="C10529" s="29">
        <f>VLOOKUP($J10525,ASBVs!$A$2:$AP$1041,14,FALSE)</f>
        <v>72</v>
      </c>
      <c r="D10529" s="29">
        <f>VLOOKUP($J10525,ASBVs!$A$2:$AP$1041,16,FALSE)</f>
        <v>64</v>
      </c>
      <c r="E10529" s="29">
        <f>VLOOKUP($J10525,ASBVs!$A$2:$AP$1041,18,FALSE)</f>
        <v>68</v>
      </c>
      <c r="F10529" s="29">
        <f>VLOOKUP($J10525,ASBVs!$A$2:$AP$1041,20,FALSE)</f>
        <v>68</v>
      </c>
      <c r="G10529" s="29">
        <f>VLOOKUP($J10525,ASBVs!$A$2:$AP$1041,42,FALSE)</f>
        <v>62</v>
      </c>
      <c r="H10529" s="29">
        <f>VLOOKUP($J10525,ASBVs!$A$2:$AP$1041,40,FALSE)</f>
        <v>54</v>
      </c>
      <c r="I10529" s="29">
        <f>VLOOKUP($J10525,ASBVs!$A$2:$AP$1041,22,FALSE)</f>
        <v>61</v>
      </c>
      <c r="J10529" s="29">
        <f>VLOOKUP($J10525,ASBVs!$A$2:$AP$1041,32,FALSE)</f>
        <v>60</v>
      </c>
    </row>
    <row r="10530" spans="2:10" ht="12.6" customHeight="1" x14ac:dyDescent="0.3">
      <c r="B10530" s="31" t="s">
        <v>1089</v>
      </c>
      <c r="C10530" s="27" t="s">
        <v>1090</v>
      </c>
      <c r="D10530" s="27" t="s">
        <v>1091</v>
      </c>
      <c r="E10530" s="27" t="s">
        <v>8</v>
      </c>
      <c r="F10530" s="27" t="s">
        <v>6</v>
      </c>
      <c r="G10530" s="27" t="s">
        <v>7</v>
      </c>
      <c r="H10530" s="27" t="s">
        <v>2638</v>
      </c>
      <c r="I10530" s="85" t="s">
        <v>2700</v>
      </c>
      <c r="J10530" s="86"/>
    </row>
    <row r="10531" spans="2:10" ht="12.6" customHeight="1" x14ac:dyDescent="0.3">
      <c r="B10531" s="30">
        <f>VLOOKUP($J10525,ASBVs!$A$2:$AP$1041,33,FALSE)</f>
        <v>0.05</v>
      </c>
      <c r="C10531" s="30">
        <f>VLOOKUP($J10525,ASBVs!$A$2:$AP$1041,35,FALSE)</f>
        <v>0.19</v>
      </c>
      <c r="D10531" s="30">
        <f>VLOOKUP($J10525,ASBVs!$A$2:$AP$1041,37,FALSE)</f>
        <v>0.03</v>
      </c>
      <c r="E10531" s="32">
        <f>VLOOKUP($J10525,ASBVs!$A$2:$AP$1041,29,FALSE)</f>
        <v>3.61</v>
      </c>
      <c r="F10531" s="32">
        <f>VLOOKUP($J10525,ASBVs!$A$2:$AP$1041,23,FALSE)</f>
        <v>-0.26</v>
      </c>
      <c r="G10531" s="32">
        <f>VLOOKUP($J10525,ASBVs!$A$2:$AP$1041,25,FALSE)</f>
        <v>2.59</v>
      </c>
      <c r="H10531" s="32">
        <f>VLOOKUP($J10525,ASBVs!$A$2:$AP$1041,27,FALSE)</f>
        <v>1.61</v>
      </c>
      <c r="I10531" s="86"/>
      <c r="J10531" s="86"/>
    </row>
    <row r="10532" spans="2:10" ht="12.6" customHeight="1" x14ac:dyDescent="0.3">
      <c r="B10532" s="33">
        <f>VLOOKUP($J10525,ASBVs!$A$2:$AP$1041,34,FALSE)</f>
        <v>49</v>
      </c>
      <c r="C10532" s="33">
        <f>VLOOKUP($J10525,ASBVs!$A$2:$AP$1041,36,FALSE)</f>
        <v>57</v>
      </c>
      <c r="D10532" s="33">
        <f>VLOOKUP($J10525,ASBVs!$A$2:$AP$1041,38,FALSE)</f>
        <v>42</v>
      </c>
      <c r="E10532" s="33">
        <f>VLOOKUP($J10525,ASBVs!$A$2:$AP$1041,30,FALSE)</f>
        <v>61</v>
      </c>
      <c r="F10532" s="33">
        <f>VLOOKUP($J10525,ASBVs!$A$2:$AP$1041,24,FALSE)</f>
        <v>53</v>
      </c>
      <c r="G10532" s="33">
        <f>VLOOKUP($J10525,ASBVs!$A$2:$AP$1041,26,FALSE)</f>
        <v>53</v>
      </c>
      <c r="H10532" s="33">
        <f>VLOOKUP($J10525,ASBVs!$A$2:$AP$1041,28,FALSE)</f>
        <v>56</v>
      </c>
      <c r="I10532" s="99">
        <f>VLOOKUP($J10525,ASBVs!$A$2:$AQ$1041,43,FALSE)</f>
        <v>5.93</v>
      </c>
      <c r="J10532" s="79"/>
    </row>
    <row r="10533" spans="2:10" ht="12.6" customHeight="1" x14ac:dyDescent="0.3">
      <c r="B10533" s="87" t="s">
        <v>2695</v>
      </c>
      <c r="C10533" s="88"/>
      <c r="D10533" s="89" t="s">
        <v>2699</v>
      </c>
      <c r="E10533" s="90"/>
      <c r="F10533" s="91" t="str">
        <f>VLOOKUP($J10525,ASBVs!$A$2:$F$1041,6,FALSE)</f>
        <v xml:space="preserve">Young Gun </v>
      </c>
      <c r="G10533" s="34" t="s">
        <v>2669</v>
      </c>
      <c r="H10533" s="35" t="str">
        <f>VLOOKUP($J10525,ASBVs!$A$2:$AU$1041,46,FALSE)</f>
        <v>3</v>
      </c>
      <c r="I10533" s="34" t="s">
        <v>2670</v>
      </c>
      <c r="J10533" s="35" t="str">
        <f>VLOOKUP($J10525,ASBVs!$A$2:$AU$1041,47,FALSE)</f>
        <v>2</v>
      </c>
    </row>
    <row r="10534" spans="2:10" ht="12.6" customHeight="1" x14ac:dyDescent="0.3">
      <c r="B10534" s="93">
        <f>VLOOKUP($J10525,ASBVs!$A$2:$AS$1041,45,FALSE)</f>
        <v>120.95</v>
      </c>
      <c r="C10534" s="94"/>
      <c r="D10534" s="93">
        <f>VLOOKUP($J10525,ASBVs!$A$2:$AS$1041,44,FALSE)</f>
        <v>155.57</v>
      </c>
      <c r="E10534" s="94"/>
      <c r="F10534" s="92"/>
      <c r="G10534" s="34" t="s">
        <v>2671</v>
      </c>
      <c r="H10534" s="35" t="str">
        <f>VLOOKUP($J10525,ASBVs!$A$2:$AW$1041,48,FALSE)</f>
        <v>3</v>
      </c>
      <c r="I10534" s="34" t="s">
        <v>2672</v>
      </c>
      <c r="J10534" s="35">
        <f>VLOOKUP($J10525,ASBVs!$A$2:$AW$1041,49,FALSE)</f>
        <v>3</v>
      </c>
    </row>
    <row r="10535" spans="2:10" ht="12.6" customHeight="1" x14ac:dyDescent="0.3">
      <c r="B10535" s="36" t="s">
        <v>2696</v>
      </c>
      <c r="C10535" s="95" t="str">
        <f>VLOOKUP($J10525,ASBVs!$A$2:$E$1041,5,FALSE)</f>
        <v xml:space="preserve">Pen of 4 - Fertility </v>
      </c>
      <c r="D10535" s="96"/>
      <c r="E10535" s="97" t="s">
        <v>2697</v>
      </c>
      <c r="F10535" s="98"/>
      <c r="G10535" s="74"/>
      <c r="H10535" s="75"/>
      <c r="I10535" s="37" t="s">
        <v>2698</v>
      </c>
      <c r="J10535" s="38"/>
    </row>
    <row r="10537" spans="2:10" ht="12.6" customHeight="1" x14ac:dyDescent="0.3">
      <c r="B10537" s="76" t="s">
        <v>2692</v>
      </c>
      <c r="C10537" s="77"/>
      <c r="D10537" s="20" t="str">
        <f>VLOOKUP($J10537,ASBVs!$A$2:$B$1041,2,FALSE)</f>
        <v>226825</v>
      </c>
      <c r="E10537" s="21"/>
      <c r="F10537" s="22" t="str">
        <f>VLOOKUP($J10537,ASBVs!$A$2:$J$1041,10,FALSE)</f>
        <v>Single</v>
      </c>
      <c r="G10537" s="78" t="str">
        <f>VLOOKUP($J10537,ASBVs!$A$2:$AX$1041,50,FALSE)</f>
        <v xml:space="preserve"> </v>
      </c>
      <c r="H10537" s="79"/>
      <c r="I10537" s="23" t="s">
        <v>2693</v>
      </c>
      <c r="J10537" s="24" t="s">
        <v>2453</v>
      </c>
    </row>
    <row r="10538" spans="2:10" ht="12.6" customHeight="1" x14ac:dyDescent="0.3">
      <c r="B10538" s="25" t="s">
        <v>2694</v>
      </c>
      <c r="C10538" s="80" t="str">
        <f>VLOOKUP($J10537,ASBVs!$A$2:$H$1041,8,FALSE)</f>
        <v>201054</v>
      </c>
      <c r="D10538" s="80"/>
      <c r="E10538" s="81"/>
      <c r="F10538" s="26" t="s">
        <v>2639</v>
      </c>
      <c r="G10538" s="82">
        <f>VLOOKUP($J10537,ASBVs!$A$2:$I$1041,9,FALSE)</f>
        <v>44743</v>
      </c>
      <c r="H10538" s="83"/>
      <c r="I10538" s="83"/>
      <c r="J10538" s="84"/>
    </row>
    <row r="10539" spans="2:10" ht="12.6" customHeight="1" x14ac:dyDescent="0.3">
      <c r="B10539" s="27" t="s">
        <v>0</v>
      </c>
      <c r="C10539" s="28" t="s">
        <v>1</v>
      </c>
      <c r="D10539" s="28" t="s">
        <v>2</v>
      </c>
      <c r="E10539" s="28" t="s">
        <v>3</v>
      </c>
      <c r="F10539" s="27" t="s">
        <v>4</v>
      </c>
      <c r="G10539" s="28" t="s">
        <v>1093</v>
      </c>
      <c r="H10539" s="28" t="s">
        <v>1092</v>
      </c>
      <c r="I10539" s="28" t="s">
        <v>5</v>
      </c>
      <c r="J10539" s="28" t="s">
        <v>2652</v>
      </c>
    </row>
    <row r="10540" spans="2:10" ht="12.6" customHeight="1" x14ac:dyDescent="0.3">
      <c r="B10540" s="29">
        <f>VLOOKUP($J10537,ASBVs!$A$2:$AP$1041,11,FALSE)</f>
        <v>0.12</v>
      </c>
      <c r="C10540" s="29">
        <f>VLOOKUP($J10537,ASBVs!$A$2:$AP$1041,13,FALSE)</f>
        <v>7.03</v>
      </c>
      <c r="D10540" s="29">
        <f>VLOOKUP($J10537,ASBVs!$A$2:$AP$1041,15,FALSE)</f>
        <v>12.32</v>
      </c>
      <c r="E10540" s="29">
        <f>VLOOKUP($J10537,ASBVs!$A$2:$AP$1041,17,FALSE)</f>
        <v>-0.63</v>
      </c>
      <c r="F10540" s="29">
        <f>VLOOKUP($J10537,ASBVs!$A$2:$AP$1041,19,FALSE)</f>
        <v>1.71</v>
      </c>
      <c r="G10540" s="39">
        <f>VLOOKUP($J10537,ASBVs!$A$2:$AP$1041,41,FALSE)</f>
        <v>0.41</v>
      </c>
      <c r="H10540" s="39">
        <f>VLOOKUP($J10537,ASBVs!$A$2:$AP$1041,39,FALSE)</f>
        <v>0.26</v>
      </c>
      <c r="I10540" s="29">
        <f>VLOOKUP($J10537,ASBVs!$A$2:$AP$1041,21,FALSE)</f>
        <v>-0.28999999999999998</v>
      </c>
      <c r="J10540" s="39">
        <f>VLOOKUP($J10537,ASBVs!$A$2:$AP$1041,31,FALSE)</f>
        <v>0.24</v>
      </c>
    </row>
    <row r="10541" spans="2:10" ht="12.6" customHeight="1" x14ac:dyDescent="0.3">
      <c r="B10541" s="29">
        <f>VLOOKUP($J10537,ASBVs!$A$2:$AP$1041,12,FALSE)</f>
        <v>61</v>
      </c>
      <c r="C10541" s="29">
        <f>VLOOKUP($J10537,ASBVs!$A$2:$AP$1041,14,FALSE)</f>
        <v>66</v>
      </c>
      <c r="D10541" s="29">
        <f>VLOOKUP($J10537,ASBVs!$A$2:$AP$1041,16,FALSE)</f>
        <v>52</v>
      </c>
      <c r="E10541" s="29">
        <f>VLOOKUP($J10537,ASBVs!$A$2:$AP$1041,18,FALSE)</f>
        <v>58</v>
      </c>
      <c r="F10541" s="29">
        <f>VLOOKUP($J10537,ASBVs!$A$2:$AP$1041,20,FALSE)</f>
        <v>59</v>
      </c>
      <c r="G10541" s="29">
        <f>VLOOKUP($J10537,ASBVs!$A$2:$AP$1041,42,FALSE)</f>
        <v>49</v>
      </c>
      <c r="H10541" s="29">
        <f>VLOOKUP($J10537,ASBVs!$A$2:$AP$1041,40,FALSE)</f>
        <v>42</v>
      </c>
      <c r="I10541" s="29">
        <f>VLOOKUP($J10537,ASBVs!$A$2:$AP$1041,22,FALSE)</f>
        <v>49</v>
      </c>
      <c r="J10541" s="29">
        <f>VLOOKUP($J10537,ASBVs!$A$2:$AP$1041,32,FALSE)</f>
        <v>47</v>
      </c>
    </row>
    <row r="10542" spans="2:10" ht="12.6" customHeight="1" x14ac:dyDescent="0.3">
      <c r="B10542" s="31" t="s">
        <v>1089</v>
      </c>
      <c r="C10542" s="27" t="s">
        <v>1090</v>
      </c>
      <c r="D10542" s="27" t="s">
        <v>1091</v>
      </c>
      <c r="E10542" s="27" t="s">
        <v>8</v>
      </c>
      <c r="F10542" s="27" t="s">
        <v>6</v>
      </c>
      <c r="G10542" s="27" t="s">
        <v>7</v>
      </c>
      <c r="H10542" s="27" t="s">
        <v>2638</v>
      </c>
      <c r="I10542" s="85" t="s">
        <v>2700</v>
      </c>
      <c r="J10542" s="86"/>
    </row>
    <row r="10543" spans="2:10" ht="12.6" customHeight="1" x14ac:dyDescent="0.3">
      <c r="B10543" s="30">
        <f>VLOOKUP($J10537,ASBVs!$A$2:$AP$1041,33,FALSE)</f>
        <v>0.05</v>
      </c>
      <c r="C10543" s="30">
        <f>VLOOKUP($J10537,ASBVs!$A$2:$AP$1041,35,FALSE)</f>
        <v>0.2</v>
      </c>
      <c r="D10543" s="30">
        <f>VLOOKUP($J10537,ASBVs!$A$2:$AP$1041,37,FALSE)</f>
        <v>0.02</v>
      </c>
      <c r="E10543" s="32">
        <f>VLOOKUP($J10537,ASBVs!$A$2:$AP$1041,29,FALSE)</f>
        <v>5.16</v>
      </c>
      <c r="F10543" s="32">
        <f>VLOOKUP($J10537,ASBVs!$A$2:$AP$1041,23,FALSE)</f>
        <v>-0.52</v>
      </c>
      <c r="G10543" s="32">
        <f>VLOOKUP($J10537,ASBVs!$A$2:$AP$1041,25,FALSE)</f>
        <v>2.93</v>
      </c>
      <c r="H10543" s="32">
        <f>VLOOKUP($J10537,ASBVs!$A$2:$AP$1041,27,FALSE)</f>
        <v>2.23</v>
      </c>
      <c r="I10543" s="86"/>
      <c r="J10543" s="86"/>
    </row>
    <row r="10544" spans="2:10" ht="12.6" customHeight="1" x14ac:dyDescent="0.3">
      <c r="B10544" s="33">
        <f>VLOOKUP($J10537,ASBVs!$A$2:$AP$1041,34,FALSE)</f>
        <v>38</v>
      </c>
      <c r="C10544" s="33">
        <f>VLOOKUP($J10537,ASBVs!$A$2:$AP$1041,36,FALSE)</f>
        <v>45</v>
      </c>
      <c r="D10544" s="33">
        <f>VLOOKUP($J10537,ASBVs!$A$2:$AP$1041,38,FALSE)</f>
        <v>32</v>
      </c>
      <c r="E10544" s="33">
        <f>VLOOKUP($J10537,ASBVs!$A$2:$AP$1041,30,FALSE)</f>
        <v>55</v>
      </c>
      <c r="F10544" s="33">
        <f>VLOOKUP($J10537,ASBVs!$A$2:$AP$1041,24,FALSE)</f>
        <v>41</v>
      </c>
      <c r="G10544" s="33">
        <f>VLOOKUP($J10537,ASBVs!$A$2:$AP$1041,26,FALSE)</f>
        <v>41</v>
      </c>
      <c r="H10544" s="33">
        <f>VLOOKUP($J10537,ASBVs!$A$2:$AP$1041,28,FALSE)</f>
        <v>45</v>
      </c>
      <c r="I10544" s="99">
        <f>VLOOKUP($J10537,ASBVs!$A$2:$AQ$1041,43,FALSE)</f>
        <v>6.74</v>
      </c>
      <c r="J10544" s="79"/>
    </row>
    <row r="10545" spans="2:10" ht="12.6" customHeight="1" x14ac:dyDescent="0.3">
      <c r="B10545" s="87" t="s">
        <v>2695</v>
      </c>
      <c r="C10545" s="88"/>
      <c r="D10545" s="89" t="s">
        <v>2699</v>
      </c>
      <c r="E10545" s="90"/>
      <c r="F10545" s="91" t="str">
        <f>VLOOKUP($J10537,ASBVs!$A$2:$F$1041,6,FALSE)</f>
        <v xml:space="preserve">Young Gun </v>
      </c>
      <c r="G10545" s="34" t="s">
        <v>2669</v>
      </c>
      <c r="H10545" s="35" t="str">
        <f>VLOOKUP($J10537,ASBVs!$A$2:$AU$1041,46,FALSE)</f>
        <v>2</v>
      </c>
      <c r="I10545" s="34" t="s">
        <v>2670</v>
      </c>
      <c r="J10545" s="35" t="str">
        <f>VLOOKUP($J10537,ASBVs!$A$2:$AU$1041,47,FALSE)</f>
        <v>2</v>
      </c>
    </row>
    <row r="10546" spans="2:10" ht="12.6" customHeight="1" x14ac:dyDescent="0.3">
      <c r="B10546" s="93">
        <f>VLOOKUP($J10537,ASBVs!$A$2:$AS$1041,45,FALSE)</f>
        <v>119.61</v>
      </c>
      <c r="C10546" s="94"/>
      <c r="D10546" s="93">
        <f>VLOOKUP($J10537,ASBVs!$A$2:$AS$1041,44,FALSE)</f>
        <v>159.21</v>
      </c>
      <c r="E10546" s="94"/>
      <c r="F10546" s="92"/>
      <c r="G10546" s="34" t="s">
        <v>2671</v>
      </c>
      <c r="H10546" s="35" t="str">
        <f>VLOOKUP($J10537,ASBVs!$A$2:$AW$1041,48,FALSE)</f>
        <v>3</v>
      </c>
      <c r="I10546" s="34" t="s">
        <v>2672</v>
      </c>
      <c r="J10546" s="35">
        <f>VLOOKUP($J10537,ASBVs!$A$2:$AW$1041,49,FALSE)</f>
        <v>2</v>
      </c>
    </row>
    <row r="10547" spans="2:10" ht="12.6" customHeight="1" x14ac:dyDescent="0.3">
      <c r="B10547" s="36" t="s">
        <v>2696</v>
      </c>
      <c r="C10547" s="95" t="str">
        <f>VLOOKUP($J10537,ASBVs!$A$2:$E$1041,5,FALSE)</f>
        <v xml:space="preserve">Pen of 4 - Fertility </v>
      </c>
      <c r="D10547" s="96"/>
      <c r="E10547" s="97" t="s">
        <v>2697</v>
      </c>
      <c r="F10547" s="98"/>
      <c r="G10547" s="74"/>
      <c r="H10547" s="75"/>
      <c r="I10547" s="37" t="s">
        <v>2698</v>
      </c>
      <c r="J10547" s="38"/>
    </row>
    <row r="10549" spans="2:10" ht="12.6" customHeight="1" x14ac:dyDescent="0.3">
      <c r="B10549" s="76" t="s">
        <v>2692</v>
      </c>
      <c r="C10549" s="77"/>
      <c r="D10549" s="20" t="str">
        <f>VLOOKUP($J10549,ASBVs!$A$2:$B$1041,2,FALSE)</f>
        <v>225380</v>
      </c>
      <c r="E10549" s="21"/>
      <c r="F10549" s="22" t="str">
        <f>VLOOKUP($J10549,ASBVs!$A$2:$J$1041,10,FALSE)</f>
        <v>Twin</v>
      </c>
      <c r="G10549" s="78" t="str">
        <f>VLOOKUP($J10549,ASBVs!$A$2:$AX$1041,50,FALSE)</f>
        <v>«««««</v>
      </c>
      <c r="H10549" s="79"/>
      <c r="I10549" s="23" t="s">
        <v>2693</v>
      </c>
      <c r="J10549" s="24" t="s">
        <v>2454</v>
      </c>
    </row>
    <row r="10550" spans="2:10" ht="12.6" customHeight="1" x14ac:dyDescent="0.3">
      <c r="B10550" s="25" t="s">
        <v>2694</v>
      </c>
      <c r="C10550" s="80" t="str">
        <f>VLOOKUP($J10549,ASBVs!$A$2:$H$1041,8,FALSE)</f>
        <v>218909</v>
      </c>
      <c r="D10550" s="80"/>
      <c r="E10550" s="81"/>
      <c r="F10550" s="26" t="s">
        <v>2639</v>
      </c>
      <c r="G10550" s="82">
        <f>VLOOKUP($J10549,ASBVs!$A$2:$I$1041,9,FALSE)</f>
        <v>44724</v>
      </c>
      <c r="H10550" s="83"/>
      <c r="I10550" s="83"/>
      <c r="J10550" s="84"/>
    </row>
    <row r="10551" spans="2:10" ht="12.6" customHeight="1" x14ac:dyDescent="0.3">
      <c r="B10551" s="27" t="s">
        <v>0</v>
      </c>
      <c r="C10551" s="28" t="s">
        <v>1</v>
      </c>
      <c r="D10551" s="28" t="s">
        <v>2</v>
      </c>
      <c r="E10551" s="28" t="s">
        <v>3</v>
      </c>
      <c r="F10551" s="27" t="s">
        <v>4</v>
      </c>
      <c r="G10551" s="28" t="s">
        <v>1093</v>
      </c>
      <c r="H10551" s="28" t="s">
        <v>1092</v>
      </c>
      <c r="I10551" s="28" t="s">
        <v>5</v>
      </c>
      <c r="J10551" s="28" t="s">
        <v>2652</v>
      </c>
    </row>
    <row r="10552" spans="2:10" ht="12.6" customHeight="1" x14ac:dyDescent="0.3">
      <c r="B10552" s="29">
        <f>VLOOKUP($J10549,ASBVs!$A$2:$AP$1041,11,FALSE)</f>
        <v>0.19</v>
      </c>
      <c r="C10552" s="29">
        <f>VLOOKUP($J10549,ASBVs!$A$2:$AP$1041,13,FALSE)</f>
        <v>5.46</v>
      </c>
      <c r="D10552" s="29">
        <f>VLOOKUP($J10549,ASBVs!$A$2:$AP$1041,15,FALSE)</f>
        <v>10.54</v>
      </c>
      <c r="E10552" s="29">
        <f>VLOOKUP($J10549,ASBVs!$A$2:$AP$1041,17,FALSE)</f>
        <v>-0.01</v>
      </c>
      <c r="F10552" s="29">
        <f>VLOOKUP($J10549,ASBVs!$A$2:$AP$1041,19,FALSE)</f>
        <v>1.52</v>
      </c>
      <c r="G10552" s="39">
        <f>VLOOKUP($J10549,ASBVs!$A$2:$AP$1041,41,FALSE)</f>
        <v>0.53</v>
      </c>
      <c r="H10552" s="39">
        <f>VLOOKUP($J10549,ASBVs!$A$2:$AP$1041,39,FALSE)</f>
        <v>0.32</v>
      </c>
      <c r="I10552" s="29">
        <f>VLOOKUP($J10549,ASBVs!$A$2:$AP$1041,21,FALSE)</f>
        <v>-0.49</v>
      </c>
      <c r="J10552" s="39">
        <f>VLOOKUP($J10549,ASBVs!$A$2:$AP$1041,31,FALSE)</f>
        <v>0.32</v>
      </c>
    </row>
    <row r="10553" spans="2:10" ht="12.6" customHeight="1" x14ac:dyDescent="0.3">
      <c r="B10553" s="29">
        <f>VLOOKUP($J10549,ASBVs!$A$2:$AP$1041,12,FALSE)</f>
        <v>67</v>
      </c>
      <c r="C10553" s="29">
        <f>VLOOKUP($J10549,ASBVs!$A$2:$AP$1041,14,FALSE)</f>
        <v>69</v>
      </c>
      <c r="D10553" s="29">
        <f>VLOOKUP($J10549,ASBVs!$A$2:$AP$1041,16,FALSE)</f>
        <v>62</v>
      </c>
      <c r="E10553" s="29">
        <f>VLOOKUP($J10549,ASBVs!$A$2:$AP$1041,18,FALSE)</f>
        <v>64</v>
      </c>
      <c r="F10553" s="29">
        <f>VLOOKUP($J10549,ASBVs!$A$2:$AP$1041,20,FALSE)</f>
        <v>64</v>
      </c>
      <c r="G10553" s="29">
        <f>VLOOKUP($J10549,ASBVs!$A$2:$AP$1041,42,FALSE)</f>
        <v>56</v>
      </c>
      <c r="H10553" s="29">
        <f>VLOOKUP($J10549,ASBVs!$A$2:$AP$1041,40,FALSE)</f>
        <v>49</v>
      </c>
      <c r="I10553" s="29">
        <f>VLOOKUP($J10549,ASBVs!$A$2:$AP$1041,22,FALSE)</f>
        <v>58</v>
      </c>
      <c r="J10553" s="29">
        <f>VLOOKUP($J10549,ASBVs!$A$2:$AP$1041,32,FALSE)</f>
        <v>54</v>
      </c>
    </row>
    <row r="10554" spans="2:10" ht="12.6" customHeight="1" x14ac:dyDescent="0.3">
      <c r="B10554" s="31" t="s">
        <v>1089</v>
      </c>
      <c r="C10554" s="27" t="s">
        <v>1090</v>
      </c>
      <c r="D10554" s="27" t="s">
        <v>1091</v>
      </c>
      <c r="E10554" s="27" t="s">
        <v>8</v>
      </c>
      <c r="F10554" s="27" t="s">
        <v>6</v>
      </c>
      <c r="G10554" s="27" t="s">
        <v>7</v>
      </c>
      <c r="H10554" s="27" t="s">
        <v>2638</v>
      </c>
      <c r="I10554" s="85" t="s">
        <v>2700</v>
      </c>
      <c r="J10554" s="86"/>
    </row>
    <row r="10555" spans="2:10" ht="12.6" customHeight="1" x14ac:dyDescent="0.3">
      <c r="B10555" s="30">
        <f>VLOOKUP($J10549,ASBVs!$A$2:$AP$1041,33,FALSE)</f>
        <v>7.0000000000000007E-2</v>
      </c>
      <c r="C10555" s="30">
        <f>VLOOKUP($J10549,ASBVs!$A$2:$AP$1041,35,FALSE)</f>
        <v>0.27</v>
      </c>
      <c r="D10555" s="30">
        <f>VLOOKUP($J10549,ASBVs!$A$2:$AP$1041,37,FALSE)</f>
        <v>0.01</v>
      </c>
      <c r="E10555" s="32">
        <f>VLOOKUP($J10549,ASBVs!$A$2:$AP$1041,29,FALSE)</f>
        <v>3.13</v>
      </c>
      <c r="F10555" s="32">
        <f>VLOOKUP($J10549,ASBVs!$A$2:$AP$1041,23,FALSE)</f>
        <v>-0.12</v>
      </c>
      <c r="G10555" s="32">
        <f>VLOOKUP($J10549,ASBVs!$A$2:$AP$1041,25,FALSE)</f>
        <v>-0.42</v>
      </c>
      <c r="H10555" s="32">
        <f>VLOOKUP($J10549,ASBVs!$A$2:$AP$1041,27,FALSE)</f>
        <v>1.64</v>
      </c>
      <c r="I10555" s="86"/>
      <c r="J10555" s="86"/>
    </row>
    <row r="10556" spans="2:10" ht="12.6" customHeight="1" x14ac:dyDescent="0.3">
      <c r="B10556" s="33">
        <f>VLOOKUP($J10549,ASBVs!$A$2:$AP$1041,34,FALSE)</f>
        <v>44</v>
      </c>
      <c r="C10556" s="33">
        <f>VLOOKUP($J10549,ASBVs!$A$2:$AP$1041,36,FALSE)</f>
        <v>52</v>
      </c>
      <c r="D10556" s="33">
        <f>VLOOKUP($J10549,ASBVs!$A$2:$AP$1041,38,FALSE)</f>
        <v>38</v>
      </c>
      <c r="E10556" s="33">
        <f>VLOOKUP($J10549,ASBVs!$A$2:$AP$1041,30,FALSE)</f>
        <v>59</v>
      </c>
      <c r="F10556" s="33">
        <f>VLOOKUP($J10549,ASBVs!$A$2:$AP$1041,24,FALSE)</f>
        <v>51</v>
      </c>
      <c r="G10556" s="33">
        <f>VLOOKUP($J10549,ASBVs!$A$2:$AP$1041,26,FALSE)</f>
        <v>50</v>
      </c>
      <c r="H10556" s="33">
        <f>VLOOKUP($J10549,ASBVs!$A$2:$AP$1041,28,FALSE)</f>
        <v>53</v>
      </c>
      <c r="I10556" s="99">
        <f>VLOOKUP($J10549,ASBVs!$A$2:$AQ$1041,43,FALSE)</f>
        <v>4.97</v>
      </c>
      <c r="J10556" s="79"/>
    </row>
    <row r="10557" spans="2:10" ht="12.6" customHeight="1" x14ac:dyDescent="0.3">
      <c r="B10557" s="87" t="s">
        <v>2695</v>
      </c>
      <c r="C10557" s="88"/>
      <c r="D10557" s="89" t="s">
        <v>2699</v>
      </c>
      <c r="E10557" s="90"/>
      <c r="F10557" s="91" t="str">
        <f>VLOOKUP($J10549,ASBVs!$A$2:$F$1041,6,FALSE)</f>
        <v xml:space="preserve">Young Gun </v>
      </c>
      <c r="G10557" s="34" t="s">
        <v>2669</v>
      </c>
      <c r="H10557" s="35" t="str">
        <f>VLOOKUP($J10549,ASBVs!$A$2:$AU$1041,46,FALSE)</f>
        <v>1</v>
      </c>
      <c r="I10557" s="34" t="s">
        <v>2670</v>
      </c>
      <c r="J10557" s="35" t="str">
        <f>VLOOKUP($J10549,ASBVs!$A$2:$AU$1041,47,FALSE)</f>
        <v>1</v>
      </c>
    </row>
    <row r="10558" spans="2:10" ht="12.6" customHeight="1" x14ac:dyDescent="0.3">
      <c r="B10558" s="93">
        <f>VLOOKUP($J10549,ASBVs!$A$2:$AS$1041,45,FALSE)</f>
        <v>122.41</v>
      </c>
      <c r="C10558" s="94"/>
      <c r="D10558" s="93">
        <f>VLOOKUP($J10549,ASBVs!$A$2:$AS$1041,44,FALSE)</f>
        <v>158.62</v>
      </c>
      <c r="E10558" s="94"/>
      <c r="F10558" s="92"/>
      <c r="G10558" s="34" t="s">
        <v>2671</v>
      </c>
      <c r="H10558" s="35" t="str">
        <f>VLOOKUP($J10549,ASBVs!$A$2:$AW$1041,48,FALSE)</f>
        <v>1</v>
      </c>
      <c r="I10558" s="34" t="s">
        <v>2672</v>
      </c>
      <c r="J10558" s="35">
        <f>VLOOKUP($J10549,ASBVs!$A$2:$AW$1041,49,FALSE)</f>
        <v>3</v>
      </c>
    </row>
    <row r="10559" spans="2:10" ht="12.6" customHeight="1" x14ac:dyDescent="0.3">
      <c r="B10559" s="36" t="s">
        <v>2696</v>
      </c>
      <c r="C10559" s="95" t="str">
        <f>VLOOKUP($J10549,ASBVs!$A$2:$E$1041,5,FALSE)</f>
        <v xml:space="preserve">Pen of 4 - Fertility </v>
      </c>
      <c r="D10559" s="96"/>
      <c r="E10559" s="97" t="s">
        <v>2697</v>
      </c>
      <c r="F10559" s="98"/>
      <c r="G10559" s="74"/>
      <c r="H10559" s="75"/>
      <c r="I10559" s="37" t="s">
        <v>2698</v>
      </c>
      <c r="J10559" s="38"/>
    </row>
    <row r="10561" spans="2:10" ht="12.6" customHeight="1" x14ac:dyDescent="0.3">
      <c r="B10561" s="76" t="s">
        <v>2692</v>
      </c>
      <c r="C10561" s="77"/>
      <c r="D10561" s="20" t="str">
        <f>VLOOKUP($J10561,ASBVs!$A$2:$B$1041,2,FALSE)</f>
        <v>223867</v>
      </c>
      <c r="E10561" s="21"/>
      <c r="F10561" s="22" t="str">
        <f>VLOOKUP($J10561,ASBVs!$A$2:$J$1041,10,FALSE)</f>
        <v>Twin</v>
      </c>
      <c r="G10561" s="78" t="str">
        <f>VLOOKUP($J10561,ASBVs!$A$2:$AX$1041,50,FALSE)</f>
        <v xml:space="preserve"> </v>
      </c>
      <c r="H10561" s="79"/>
      <c r="I10561" s="23" t="s">
        <v>2693</v>
      </c>
      <c r="J10561" s="24" t="s">
        <v>2455</v>
      </c>
    </row>
    <row r="10562" spans="2:10" ht="12.6" customHeight="1" x14ac:dyDescent="0.3">
      <c r="B10562" s="25" t="s">
        <v>2694</v>
      </c>
      <c r="C10562" s="80" t="str">
        <f>VLOOKUP($J10561,ASBVs!$A$2:$H$1041,8,FALSE)</f>
        <v>207279</v>
      </c>
      <c r="D10562" s="80"/>
      <c r="E10562" s="81"/>
      <c r="F10562" s="26" t="s">
        <v>2639</v>
      </c>
      <c r="G10562" s="82">
        <f>VLOOKUP($J10561,ASBVs!$A$2:$I$1041,9,FALSE)</f>
        <v>44703</v>
      </c>
      <c r="H10562" s="83"/>
      <c r="I10562" s="83"/>
      <c r="J10562" s="84"/>
    </row>
    <row r="10563" spans="2:10" ht="12.6" customHeight="1" x14ac:dyDescent="0.3">
      <c r="B10563" s="27" t="s">
        <v>0</v>
      </c>
      <c r="C10563" s="28" t="s">
        <v>1</v>
      </c>
      <c r="D10563" s="28" t="s">
        <v>2</v>
      </c>
      <c r="E10563" s="28" t="s">
        <v>3</v>
      </c>
      <c r="F10563" s="27" t="s">
        <v>4</v>
      </c>
      <c r="G10563" s="28" t="s">
        <v>1093</v>
      </c>
      <c r="H10563" s="28" t="s">
        <v>1092</v>
      </c>
      <c r="I10563" s="28" t="s">
        <v>5</v>
      </c>
      <c r="J10563" s="28" t="s">
        <v>2652</v>
      </c>
    </row>
    <row r="10564" spans="2:10" ht="12.6" customHeight="1" x14ac:dyDescent="0.3">
      <c r="B10564" s="29">
        <f>VLOOKUP($J10561,ASBVs!$A$2:$AP$1041,11,FALSE)</f>
        <v>0.21</v>
      </c>
      <c r="C10564" s="29">
        <f>VLOOKUP($J10561,ASBVs!$A$2:$AP$1041,13,FALSE)</f>
        <v>5.36</v>
      </c>
      <c r="D10564" s="29">
        <f>VLOOKUP($J10561,ASBVs!$A$2:$AP$1041,15,FALSE)</f>
        <v>8.66</v>
      </c>
      <c r="E10564" s="29">
        <f>VLOOKUP($J10561,ASBVs!$A$2:$AP$1041,17,FALSE)</f>
        <v>1.81</v>
      </c>
      <c r="F10564" s="29">
        <f>VLOOKUP($J10561,ASBVs!$A$2:$AP$1041,19,FALSE)</f>
        <v>2.68</v>
      </c>
      <c r="G10564" s="39">
        <f>VLOOKUP($J10561,ASBVs!$A$2:$AP$1041,41,FALSE)</f>
        <v>0.61</v>
      </c>
      <c r="H10564" s="39">
        <f>VLOOKUP($J10561,ASBVs!$A$2:$AP$1041,39,FALSE)</f>
        <v>0.31</v>
      </c>
      <c r="I10564" s="29">
        <f>VLOOKUP($J10561,ASBVs!$A$2:$AP$1041,21,FALSE)</f>
        <v>-0.23</v>
      </c>
      <c r="J10564" s="39">
        <f>VLOOKUP($J10561,ASBVs!$A$2:$AP$1041,31,FALSE)</f>
        <v>0.41</v>
      </c>
    </row>
    <row r="10565" spans="2:10" ht="12.6" customHeight="1" x14ac:dyDescent="0.3">
      <c r="B10565" s="29">
        <f>VLOOKUP($J10561,ASBVs!$A$2:$AP$1041,12,FALSE)</f>
        <v>68</v>
      </c>
      <c r="C10565" s="29">
        <f>VLOOKUP($J10561,ASBVs!$A$2:$AP$1041,14,FALSE)</f>
        <v>71</v>
      </c>
      <c r="D10565" s="29">
        <f>VLOOKUP($J10561,ASBVs!$A$2:$AP$1041,16,FALSE)</f>
        <v>62</v>
      </c>
      <c r="E10565" s="29">
        <f>VLOOKUP($J10561,ASBVs!$A$2:$AP$1041,18,FALSE)</f>
        <v>67</v>
      </c>
      <c r="F10565" s="29">
        <f>VLOOKUP($J10561,ASBVs!$A$2:$AP$1041,20,FALSE)</f>
        <v>67</v>
      </c>
      <c r="G10565" s="29">
        <f>VLOOKUP($J10561,ASBVs!$A$2:$AP$1041,42,FALSE)</f>
        <v>58</v>
      </c>
      <c r="H10565" s="29">
        <f>VLOOKUP($J10561,ASBVs!$A$2:$AP$1041,40,FALSE)</f>
        <v>48</v>
      </c>
      <c r="I10565" s="29">
        <f>VLOOKUP($J10561,ASBVs!$A$2:$AP$1041,22,FALSE)</f>
        <v>60</v>
      </c>
      <c r="J10565" s="29">
        <f>VLOOKUP($J10561,ASBVs!$A$2:$AP$1041,32,FALSE)</f>
        <v>56</v>
      </c>
    </row>
    <row r="10566" spans="2:10" ht="12.6" customHeight="1" x14ac:dyDescent="0.3">
      <c r="B10566" s="31" t="s">
        <v>1089</v>
      </c>
      <c r="C10566" s="27" t="s">
        <v>1090</v>
      </c>
      <c r="D10566" s="27" t="s">
        <v>1091</v>
      </c>
      <c r="E10566" s="27" t="s">
        <v>8</v>
      </c>
      <c r="F10566" s="27" t="s">
        <v>6</v>
      </c>
      <c r="G10566" s="27" t="s">
        <v>7</v>
      </c>
      <c r="H10566" s="27" t="s">
        <v>2638</v>
      </c>
      <c r="I10566" s="85" t="s">
        <v>2700</v>
      </c>
      <c r="J10566" s="86"/>
    </row>
    <row r="10567" spans="2:10" ht="12.6" customHeight="1" x14ac:dyDescent="0.3">
      <c r="B10567" s="30">
        <f>VLOOKUP($J10561,ASBVs!$A$2:$AP$1041,33,FALSE)</f>
        <v>0.06</v>
      </c>
      <c r="C10567" s="30">
        <f>VLOOKUP($J10561,ASBVs!$A$2:$AP$1041,35,FALSE)</f>
        <v>0.25</v>
      </c>
      <c r="D10567" s="30">
        <f>VLOOKUP($J10561,ASBVs!$A$2:$AP$1041,37,FALSE)</f>
        <v>0.03</v>
      </c>
      <c r="E10567" s="32">
        <f>VLOOKUP($J10561,ASBVs!$A$2:$AP$1041,29,FALSE)</f>
        <v>2.68</v>
      </c>
      <c r="F10567" s="32">
        <f>VLOOKUP($J10561,ASBVs!$A$2:$AP$1041,23,FALSE)</f>
        <v>-0.16</v>
      </c>
      <c r="G10567" s="32">
        <f>VLOOKUP($J10561,ASBVs!$A$2:$AP$1041,25,FALSE)</f>
        <v>2.2400000000000002</v>
      </c>
      <c r="H10567" s="32">
        <f>VLOOKUP($J10561,ASBVs!$A$2:$AP$1041,27,FALSE)</f>
        <v>2.33</v>
      </c>
      <c r="I10567" s="86"/>
      <c r="J10567" s="86"/>
    </row>
    <row r="10568" spans="2:10" ht="12.6" customHeight="1" x14ac:dyDescent="0.3">
      <c r="B10568" s="33">
        <f>VLOOKUP($J10561,ASBVs!$A$2:$AP$1041,34,FALSE)</f>
        <v>42</v>
      </c>
      <c r="C10568" s="33">
        <f>VLOOKUP($J10561,ASBVs!$A$2:$AP$1041,36,FALSE)</f>
        <v>52</v>
      </c>
      <c r="D10568" s="33">
        <f>VLOOKUP($J10561,ASBVs!$A$2:$AP$1041,38,FALSE)</f>
        <v>36</v>
      </c>
      <c r="E10568" s="33">
        <f>VLOOKUP($J10561,ASBVs!$A$2:$AP$1041,30,FALSE)</f>
        <v>61</v>
      </c>
      <c r="F10568" s="33">
        <f>VLOOKUP($J10561,ASBVs!$A$2:$AP$1041,24,FALSE)</f>
        <v>49</v>
      </c>
      <c r="G10568" s="33">
        <f>VLOOKUP($J10561,ASBVs!$A$2:$AP$1041,26,FALSE)</f>
        <v>49</v>
      </c>
      <c r="H10568" s="33">
        <f>VLOOKUP($J10561,ASBVs!$A$2:$AP$1041,28,FALSE)</f>
        <v>53</v>
      </c>
      <c r="I10568" s="99">
        <f>VLOOKUP($J10561,ASBVs!$A$2:$AQ$1041,43,FALSE)</f>
        <v>5.13</v>
      </c>
      <c r="J10568" s="79"/>
    </row>
    <row r="10569" spans="2:10" ht="12.6" customHeight="1" x14ac:dyDescent="0.3">
      <c r="B10569" s="87" t="s">
        <v>2695</v>
      </c>
      <c r="C10569" s="88"/>
      <c r="D10569" s="89" t="s">
        <v>2699</v>
      </c>
      <c r="E10569" s="90"/>
      <c r="F10569" s="91" t="str">
        <f>VLOOKUP($J10561,ASBVs!$A$2:$F$1041,6,FALSE)</f>
        <v xml:space="preserve">Young Gun </v>
      </c>
      <c r="G10569" s="34" t="s">
        <v>2669</v>
      </c>
      <c r="H10569" s="35" t="str">
        <f>VLOOKUP($J10561,ASBVs!$A$2:$AU$1041,46,FALSE)</f>
        <v>2</v>
      </c>
      <c r="I10569" s="34" t="s">
        <v>2670</v>
      </c>
      <c r="J10569" s="35" t="str">
        <f>VLOOKUP($J10561,ASBVs!$A$2:$AU$1041,47,FALSE)</f>
        <v>1</v>
      </c>
    </row>
    <row r="10570" spans="2:10" ht="12.6" customHeight="1" x14ac:dyDescent="0.3">
      <c r="B10570" s="93">
        <f>VLOOKUP($J10561,ASBVs!$A$2:$AS$1041,45,FALSE)</f>
        <v>124.24</v>
      </c>
      <c r="C10570" s="94"/>
      <c r="D10570" s="93">
        <f>VLOOKUP($J10561,ASBVs!$A$2:$AS$1041,44,FALSE)</f>
        <v>168.68</v>
      </c>
      <c r="E10570" s="94"/>
      <c r="F10570" s="92"/>
      <c r="G10570" s="34" t="s">
        <v>2671</v>
      </c>
      <c r="H10570" s="35" t="str">
        <f>VLOOKUP($J10561,ASBVs!$A$2:$AW$1041,48,FALSE)</f>
        <v>2</v>
      </c>
      <c r="I10570" s="34" t="s">
        <v>2672</v>
      </c>
      <c r="J10570" s="35">
        <f>VLOOKUP($J10561,ASBVs!$A$2:$AW$1041,49,FALSE)</f>
        <v>3</v>
      </c>
    </row>
    <row r="10571" spans="2:10" ht="12.6" customHeight="1" x14ac:dyDescent="0.3">
      <c r="B10571" s="36" t="s">
        <v>2696</v>
      </c>
      <c r="C10571" s="95" t="str">
        <f>VLOOKUP($J10561,ASBVs!$A$2:$E$1041,5,FALSE)</f>
        <v xml:space="preserve">Pen of 4 - Fertility </v>
      </c>
      <c r="D10571" s="96"/>
      <c r="E10571" s="97" t="s">
        <v>2697</v>
      </c>
      <c r="F10571" s="98"/>
      <c r="G10571" s="74"/>
      <c r="H10571" s="75"/>
      <c r="I10571" s="37" t="s">
        <v>2698</v>
      </c>
      <c r="J10571" s="38"/>
    </row>
    <row r="10573" spans="2:10" ht="12.6" customHeight="1" x14ac:dyDescent="0.3">
      <c r="B10573" s="76" t="s">
        <v>2692</v>
      </c>
      <c r="C10573" s="77"/>
      <c r="D10573" s="20" t="str">
        <f>VLOOKUP($J10573,ASBVs!$A$2:$B$1041,2,FALSE)</f>
        <v>225451</v>
      </c>
      <c r="E10573" s="21"/>
      <c r="F10573" s="22" t="str">
        <f>VLOOKUP($J10573,ASBVs!$A$2:$J$1041,10,FALSE)</f>
        <v>Twin</v>
      </c>
      <c r="G10573" s="78" t="str">
        <f>VLOOKUP($J10573,ASBVs!$A$2:$AX$1041,50,FALSE)</f>
        <v xml:space="preserve"> </v>
      </c>
      <c r="H10573" s="79"/>
      <c r="I10573" s="23" t="s">
        <v>2693</v>
      </c>
      <c r="J10573" s="24" t="s">
        <v>2456</v>
      </c>
    </row>
    <row r="10574" spans="2:10" ht="12.6" customHeight="1" x14ac:dyDescent="0.3">
      <c r="B10574" s="25" t="s">
        <v>2694</v>
      </c>
      <c r="C10574" s="80" t="str">
        <f>VLOOKUP($J10573,ASBVs!$A$2:$H$1041,8,FALSE)</f>
        <v>207279</v>
      </c>
      <c r="D10574" s="80"/>
      <c r="E10574" s="81"/>
      <c r="F10574" s="26" t="s">
        <v>2639</v>
      </c>
      <c r="G10574" s="82">
        <f>VLOOKUP($J10573,ASBVs!$A$2:$I$1041,9,FALSE)</f>
        <v>44725</v>
      </c>
      <c r="H10574" s="83"/>
      <c r="I10574" s="83"/>
      <c r="J10574" s="84"/>
    </row>
    <row r="10575" spans="2:10" ht="12.6" customHeight="1" x14ac:dyDescent="0.3">
      <c r="B10575" s="27" t="s">
        <v>0</v>
      </c>
      <c r="C10575" s="28" t="s">
        <v>1</v>
      </c>
      <c r="D10575" s="28" t="s">
        <v>2</v>
      </c>
      <c r="E10575" s="28" t="s">
        <v>3</v>
      </c>
      <c r="F10575" s="27" t="s">
        <v>4</v>
      </c>
      <c r="G10575" s="28" t="s">
        <v>1093</v>
      </c>
      <c r="H10575" s="28" t="s">
        <v>1092</v>
      </c>
      <c r="I10575" s="28" t="s">
        <v>5</v>
      </c>
      <c r="J10575" s="28" t="s">
        <v>2652</v>
      </c>
    </row>
    <row r="10576" spans="2:10" ht="12.6" customHeight="1" x14ac:dyDescent="0.3">
      <c r="B10576" s="29">
        <f>VLOOKUP($J10573,ASBVs!$A$2:$AP$1041,11,FALSE)</f>
        <v>0.28000000000000003</v>
      </c>
      <c r="C10576" s="29">
        <f>VLOOKUP($J10573,ASBVs!$A$2:$AP$1041,13,FALSE)</f>
        <v>6.52</v>
      </c>
      <c r="D10576" s="29">
        <f>VLOOKUP($J10573,ASBVs!$A$2:$AP$1041,15,FALSE)</f>
        <v>8.19</v>
      </c>
      <c r="E10576" s="29">
        <f>VLOOKUP($J10573,ASBVs!$A$2:$AP$1041,17,FALSE)</f>
        <v>0.3</v>
      </c>
      <c r="F10576" s="29">
        <f>VLOOKUP($J10573,ASBVs!$A$2:$AP$1041,19,FALSE)</f>
        <v>2.0699999999999998</v>
      </c>
      <c r="G10576" s="39">
        <f>VLOOKUP($J10573,ASBVs!$A$2:$AP$1041,41,FALSE)</f>
        <v>0.57999999999999996</v>
      </c>
      <c r="H10576" s="39">
        <f>VLOOKUP($J10573,ASBVs!$A$2:$AP$1041,39,FALSE)</f>
        <v>0.3</v>
      </c>
      <c r="I10576" s="29">
        <f>VLOOKUP($J10573,ASBVs!$A$2:$AP$1041,21,FALSE)</f>
        <v>-1.02</v>
      </c>
      <c r="J10576" s="39">
        <f>VLOOKUP($J10573,ASBVs!$A$2:$AP$1041,31,FALSE)</f>
        <v>0.38</v>
      </c>
    </row>
    <row r="10577" spans="2:10" ht="12.6" customHeight="1" x14ac:dyDescent="0.3">
      <c r="B10577" s="29">
        <f>VLOOKUP($J10573,ASBVs!$A$2:$AP$1041,12,FALSE)</f>
        <v>69</v>
      </c>
      <c r="C10577" s="29">
        <f>VLOOKUP($J10573,ASBVs!$A$2:$AP$1041,14,FALSE)</f>
        <v>72</v>
      </c>
      <c r="D10577" s="29">
        <f>VLOOKUP($J10573,ASBVs!$A$2:$AP$1041,16,FALSE)</f>
        <v>64</v>
      </c>
      <c r="E10577" s="29">
        <f>VLOOKUP($J10573,ASBVs!$A$2:$AP$1041,18,FALSE)</f>
        <v>68</v>
      </c>
      <c r="F10577" s="29">
        <f>VLOOKUP($J10573,ASBVs!$A$2:$AP$1041,20,FALSE)</f>
        <v>67</v>
      </c>
      <c r="G10577" s="29">
        <f>VLOOKUP($J10573,ASBVs!$A$2:$AP$1041,42,FALSE)</f>
        <v>60</v>
      </c>
      <c r="H10577" s="29">
        <f>VLOOKUP($J10573,ASBVs!$A$2:$AP$1041,40,FALSE)</f>
        <v>51</v>
      </c>
      <c r="I10577" s="29">
        <f>VLOOKUP($J10573,ASBVs!$A$2:$AP$1041,22,FALSE)</f>
        <v>61</v>
      </c>
      <c r="J10577" s="29">
        <f>VLOOKUP($J10573,ASBVs!$A$2:$AP$1041,32,FALSE)</f>
        <v>58</v>
      </c>
    </row>
    <row r="10578" spans="2:10" ht="12.6" customHeight="1" x14ac:dyDescent="0.3">
      <c r="B10578" s="31" t="s">
        <v>1089</v>
      </c>
      <c r="C10578" s="27" t="s">
        <v>1090</v>
      </c>
      <c r="D10578" s="27" t="s">
        <v>1091</v>
      </c>
      <c r="E10578" s="27" t="s">
        <v>8</v>
      </c>
      <c r="F10578" s="27" t="s">
        <v>6</v>
      </c>
      <c r="G10578" s="27" t="s">
        <v>7</v>
      </c>
      <c r="H10578" s="27" t="s">
        <v>2638</v>
      </c>
      <c r="I10578" s="85" t="s">
        <v>2700</v>
      </c>
      <c r="J10578" s="86"/>
    </row>
    <row r="10579" spans="2:10" ht="12.6" customHeight="1" x14ac:dyDescent="0.3">
      <c r="B10579" s="30">
        <f>VLOOKUP($J10573,ASBVs!$A$2:$AP$1041,33,FALSE)</f>
        <v>0.06</v>
      </c>
      <c r="C10579" s="30">
        <f>VLOOKUP($J10573,ASBVs!$A$2:$AP$1041,35,FALSE)</f>
        <v>0.22</v>
      </c>
      <c r="D10579" s="30">
        <f>VLOOKUP($J10573,ASBVs!$A$2:$AP$1041,37,FALSE)</f>
        <v>0.02</v>
      </c>
      <c r="E10579" s="32">
        <f>VLOOKUP($J10573,ASBVs!$A$2:$AP$1041,29,FALSE)</f>
        <v>4.6399999999999997</v>
      </c>
      <c r="F10579" s="32">
        <f>VLOOKUP($J10573,ASBVs!$A$2:$AP$1041,23,FALSE)</f>
        <v>-0.39</v>
      </c>
      <c r="G10579" s="32">
        <f>VLOOKUP($J10573,ASBVs!$A$2:$AP$1041,25,FALSE)</f>
        <v>2.85</v>
      </c>
      <c r="H10579" s="32">
        <f>VLOOKUP($J10573,ASBVs!$A$2:$AP$1041,27,FALSE)</f>
        <v>2.0499999999999998</v>
      </c>
      <c r="I10579" s="86"/>
      <c r="J10579" s="86"/>
    </row>
    <row r="10580" spans="2:10" ht="12.6" customHeight="1" x14ac:dyDescent="0.3">
      <c r="B10580" s="33">
        <f>VLOOKUP($J10573,ASBVs!$A$2:$AP$1041,34,FALSE)</f>
        <v>45</v>
      </c>
      <c r="C10580" s="33">
        <f>VLOOKUP($J10573,ASBVs!$A$2:$AP$1041,36,FALSE)</f>
        <v>54</v>
      </c>
      <c r="D10580" s="33">
        <f>VLOOKUP($J10573,ASBVs!$A$2:$AP$1041,38,FALSE)</f>
        <v>38</v>
      </c>
      <c r="E10580" s="33">
        <f>VLOOKUP($J10573,ASBVs!$A$2:$AP$1041,30,FALSE)</f>
        <v>61</v>
      </c>
      <c r="F10580" s="33">
        <f>VLOOKUP($J10573,ASBVs!$A$2:$AP$1041,24,FALSE)</f>
        <v>51</v>
      </c>
      <c r="G10580" s="33">
        <f>VLOOKUP($J10573,ASBVs!$A$2:$AP$1041,26,FALSE)</f>
        <v>50</v>
      </c>
      <c r="H10580" s="33">
        <f>VLOOKUP($J10573,ASBVs!$A$2:$AP$1041,28,FALSE)</f>
        <v>55</v>
      </c>
      <c r="I10580" s="99">
        <f>VLOOKUP($J10573,ASBVs!$A$2:$AQ$1041,43,FALSE)</f>
        <v>5.5</v>
      </c>
      <c r="J10580" s="79"/>
    </row>
    <row r="10581" spans="2:10" ht="12.6" customHeight="1" x14ac:dyDescent="0.3">
      <c r="B10581" s="87" t="s">
        <v>2695</v>
      </c>
      <c r="C10581" s="88"/>
      <c r="D10581" s="89" t="s">
        <v>2699</v>
      </c>
      <c r="E10581" s="90"/>
      <c r="F10581" s="91" t="str">
        <f>VLOOKUP($J10573,ASBVs!$A$2:$F$1041,6,FALSE)</f>
        <v xml:space="preserve">Young Gun </v>
      </c>
      <c r="G10581" s="34" t="s">
        <v>2669</v>
      </c>
      <c r="H10581" s="35" t="str">
        <f>VLOOKUP($J10573,ASBVs!$A$2:$AU$1041,46,FALSE)</f>
        <v>2</v>
      </c>
      <c r="I10581" s="34" t="s">
        <v>2670</v>
      </c>
      <c r="J10581" s="35" t="str">
        <f>VLOOKUP($J10573,ASBVs!$A$2:$AU$1041,47,FALSE)</f>
        <v>1</v>
      </c>
    </row>
    <row r="10582" spans="2:10" ht="12.6" customHeight="1" x14ac:dyDescent="0.3">
      <c r="B10582" s="93">
        <f>VLOOKUP($J10573,ASBVs!$A$2:$AS$1041,45,FALSE)</f>
        <v>124.14</v>
      </c>
      <c r="C10582" s="94"/>
      <c r="D10582" s="93">
        <f>VLOOKUP($J10573,ASBVs!$A$2:$AS$1041,44,FALSE)</f>
        <v>169.33</v>
      </c>
      <c r="E10582" s="94"/>
      <c r="F10582" s="92"/>
      <c r="G10582" s="34" t="s">
        <v>2671</v>
      </c>
      <c r="H10582" s="35" t="str">
        <f>VLOOKUP($J10573,ASBVs!$A$2:$AW$1041,48,FALSE)</f>
        <v>1</v>
      </c>
      <c r="I10582" s="34" t="s">
        <v>2672</v>
      </c>
      <c r="J10582" s="35">
        <f>VLOOKUP($J10573,ASBVs!$A$2:$AW$1041,49,FALSE)</f>
        <v>3</v>
      </c>
    </row>
    <row r="10583" spans="2:10" ht="12.6" customHeight="1" x14ac:dyDescent="0.3">
      <c r="B10583" s="36" t="s">
        <v>2696</v>
      </c>
      <c r="C10583" s="95" t="str">
        <f>VLOOKUP($J10573,ASBVs!$A$2:$E$1041,5,FALSE)</f>
        <v xml:space="preserve">Pen of 4 - Fertility </v>
      </c>
      <c r="D10583" s="96"/>
      <c r="E10583" s="97" t="s">
        <v>2697</v>
      </c>
      <c r="F10583" s="98"/>
      <c r="G10583" s="74"/>
      <c r="H10583" s="75"/>
      <c r="I10583" s="37" t="s">
        <v>2698</v>
      </c>
      <c r="J10583" s="38"/>
    </row>
    <row r="10585" spans="2:10" ht="12.6" customHeight="1" x14ac:dyDescent="0.3">
      <c r="B10585" s="76" t="s">
        <v>2692</v>
      </c>
      <c r="C10585" s="77"/>
      <c r="D10585" s="20" t="str">
        <f>VLOOKUP($J10585,ASBVs!$A$2:$B$1041,2,FALSE)</f>
        <v>225560</v>
      </c>
      <c r="E10585" s="21"/>
      <c r="F10585" s="22" t="str">
        <f>VLOOKUP($J10585,ASBVs!$A$2:$J$1041,10,FALSE)</f>
        <v>Twin</v>
      </c>
      <c r="G10585" s="78" t="str">
        <f>VLOOKUP($J10585,ASBVs!$A$2:$AX$1041,50,FALSE)</f>
        <v xml:space="preserve"> </v>
      </c>
      <c r="H10585" s="79"/>
      <c r="I10585" s="23" t="s">
        <v>2693</v>
      </c>
      <c r="J10585" s="24" t="s">
        <v>2457</v>
      </c>
    </row>
    <row r="10586" spans="2:10" ht="12.6" customHeight="1" x14ac:dyDescent="0.3">
      <c r="B10586" s="25" t="s">
        <v>2694</v>
      </c>
      <c r="C10586" s="80" t="str">
        <f>VLOOKUP($J10585,ASBVs!$A$2:$H$1041,8,FALSE)</f>
        <v>207279</v>
      </c>
      <c r="D10586" s="80"/>
      <c r="E10586" s="81"/>
      <c r="F10586" s="26" t="s">
        <v>2639</v>
      </c>
      <c r="G10586" s="82">
        <f>VLOOKUP($J10585,ASBVs!$A$2:$I$1041,9,FALSE)</f>
        <v>44727</v>
      </c>
      <c r="H10586" s="83"/>
      <c r="I10586" s="83"/>
      <c r="J10586" s="84"/>
    </row>
    <row r="10587" spans="2:10" ht="12.6" customHeight="1" x14ac:dyDescent="0.3">
      <c r="B10587" s="27" t="s">
        <v>0</v>
      </c>
      <c r="C10587" s="28" t="s">
        <v>1</v>
      </c>
      <c r="D10587" s="28" t="s">
        <v>2</v>
      </c>
      <c r="E10587" s="28" t="s">
        <v>3</v>
      </c>
      <c r="F10587" s="27" t="s">
        <v>4</v>
      </c>
      <c r="G10587" s="28" t="s">
        <v>1093</v>
      </c>
      <c r="H10587" s="28" t="s">
        <v>1092</v>
      </c>
      <c r="I10587" s="28" t="s">
        <v>5</v>
      </c>
      <c r="J10587" s="28" t="s">
        <v>2652</v>
      </c>
    </row>
    <row r="10588" spans="2:10" ht="12.6" customHeight="1" x14ac:dyDescent="0.3">
      <c r="B10588" s="29">
        <f>VLOOKUP($J10585,ASBVs!$A$2:$AP$1041,11,FALSE)</f>
        <v>0.56000000000000005</v>
      </c>
      <c r="C10588" s="29">
        <f>VLOOKUP($J10585,ASBVs!$A$2:$AP$1041,13,FALSE)</f>
        <v>7.01</v>
      </c>
      <c r="D10588" s="29">
        <f>VLOOKUP($J10585,ASBVs!$A$2:$AP$1041,15,FALSE)</f>
        <v>10.75</v>
      </c>
      <c r="E10588" s="29">
        <f>VLOOKUP($J10585,ASBVs!$A$2:$AP$1041,17,FALSE)</f>
        <v>-0.48</v>
      </c>
      <c r="F10588" s="29">
        <f>VLOOKUP($J10585,ASBVs!$A$2:$AP$1041,19,FALSE)</f>
        <v>1.32</v>
      </c>
      <c r="G10588" s="39">
        <f>VLOOKUP($J10585,ASBVs!$A$2:$AP$1041,41,FALSE)</f>
        <v>0.53</v>
      </c>
      <c r="H10588" s="39">
        <f>VLOOKUP($J10585,ASBVs!$A$2:$AP$1041,39,FALSE)</f>
        <v>0.28000000000000003</v>
      </c>
      <c r="I10588" s="29">
        <f>VLOOKUP($J10585,ASBVs!$A$2:$AP$1041,21,FALSE)</f>
        <v>-0.28000000000000003</v>
      </c>
      <c r="J10588" s="39">
        <f>VLOOKUP($J10585,ASBVs!$A$2:$AP$1041,31,FALSE)</f>
        <v>0.35</v>
      </c>
    </row>
    <row r="10589" spans="2:10" ht="12.6" customHeight="1" x14ac:dyDescent="0.3">
      <c r="B10589" s="29">
        <f>VLOOKUP($J10585,ASBVs!$A$2:$AP$1041,12,FALSE)</f>
        <v>68</v>
      </c>
      <c r="C10589" s="29">
        <f>VLOOKUP($J10585,ASBVs!$A$2:$AP$1041,14,FALSE)</f>
        <v>70</v>
      </c>
      <c r="D10589" s="29">
        <f>VLOOKUP($J10585,ASBVs!$A$2:$AP$1041,16,FALSE)</f>
        <v>62</v>
      </c>
      <c r="E10589" s="29">
        <f>VLOOKUP($J10585,ASBVs!$A$2:$AP$1041,18,FALSE)</f>
        <v>66</v>
      </c>
      <c r="F10589" s="29">
        <f>VLOOKUP($J10585,ASBVs!$A$2:$AP$1041,20,FALSE)</f>
        <v>66</v>
      </c>
      <c r="G10589" s="29">
        <f>VLOOKUP($J10585,ASBVs!$A$2:$AP$1041,42,FALSE)</f>
        <v>58</v>
      </c>
      <c r="H10589" s="29">
        <f>VLOOKUP($J10585,ASBVs!$A$2:$AP$1041,40,FALSE)</f>
        <v>47</v>
      </c>
      <c r="I10589" s="29">
        <f>VLOOKUP($J10585,ASBVs!$A$2:$AP$1041,22,FALSE)</f>
        <v>59</v>
      </c>
      <c r="J10589" s="29">
        <f>VLOOKUP($J10585,ASBVs!$A$2:$AP$1041,32,FALSE)</f>
        <v>56</v>
      </c>
    </row>
    <row r="10590" spans="2:10" ht="12.6" customHeight="1" x14ac:dyDescent="0.3">
      <c r="B10590" s="31" t="s">
        <v>1089</v>
      </c>
      <c r="C10590" s="27" t="s">
        <v>1090</v>
      </c>
      <c r="D10590" s="27" t="s">
        <v>1091</v>
      </c>
      <c r="E10590" s="27" t="s">
        <v>8</v>
      </c>
      <c r="F10590" s="27" t="s">
        <v>6</v>
      </c>
      <c r="G10590" s="27" t="s">
        <v>7</v>
      </c>
      <c r="H10590" s="27" t="s">
        <v>2638</v>
      </c>
      <c r="I10590" s="85" t="s">
        <v>2700</v>
      </c>
      <c r="J10590" s="86"/>
    </row>
    <row r="10591" spans="2:10" ht="12.6" customHeight="1" x14ac:dyDescent="0.3">
      <c r="B10591" s="30">
        <f>VLOOKUP($J10585,ASBVs!$A$2:$AP$1041,33,FALSE)</f>
        <v>0.06</v>
      </c>
      <c r="C10591" s="30">
        <f>VLOOKUP($J10585,ASBVs!$A$2:$AP$1041,35,FALSE)</f>
        <v>0.18</v>
      </c>
      <c r="D10591" s="30">
        <f>VLOOKUP($J10585,ASBVs!$A$2:$AP$1041,37,FALSE)</f>
        <v>0.03</v>
      </c>
      <c r="E10591" s="32">
        <f>VLOOKUP($J10585,ASBVs!$A$2:$AP$1041,29,FALSE)</f>
        <v>4.66</v>
      </c>
      <c r="F10591" s="32">
        <f>VLOOKUP($J10585,ASBVs!$A$2:$AP$1041,23,FALSE)</f>
        <v>-0.31</v>
      </c>
      <c r="G10591" s="32">
        <f>VLOOKUP($J10585,ASBVs!$A$2:$AP$1041,25,FALSE)</f>
        <v>1.72</v>
      </c>
      <c r="H10591" s="32">
        <f>VLOOKUP($J10585,ASBVs!$A$2:$AP$1041,27,FALSE)</f>
        <v>1.48</v>
      </c>
      <c r="I10591" s="86"/>
      <c r="J10591" s="86"/>
    </row>
    <row r="10592" spans="2:10" ht="12.6" customHeight="1" x14ac:dyDescent="0.3">
      <c r="B10592" s="33">
        <f>VLOOKUP($J10585,ASBVs!$A$2:$AP$1041,34,FALSE)</f>
        <v>41</v>
      </c>
      <c r="C10592" s="33">
        <f>VLOOKUP($J10585,ASBVs!$A$2:$AP$1041,36,FALSE)</f>
        <v>51</v>
      </c>
      <c r="D10592" s="33">
        <f>VLOOKUP($J10585,ASBVs!$A$2:$AP$1041,38,FALSE)</f>
        <v>34</v>
      </c>
      <c r="E10592" s="33">
        <f>VLOOKUP($J10585,ASBVs!$A$2:$AP$1041,30,FALSE)</f>
        <v>60</v>
      </c>
      <c r="F10592" s="33">
        <f>VLOOKUP($J10585,ASBVs!$A$2:$AP$1041,24,FALSE)</f>
        <v>49</v>
      </c>
      <c r="G10592" s="33">
        <f>VLOOKUP($J10585,ASBVs!$A$2:$AP$1041,26,FALSE)</f>
        <v>48</v>
      </c>
      <c r="H10592" s="33">
        <f>VLOOKUP($J10585,ASBVs!$A$2:$AP$1041,28,FALSE)</f>
        <v>53</v>
      </c>
      <c r="I10592" s="99">
        <f>VLOOKUP($J10585,ASBVs!$A$2:$AQ$1041,43,FALSE)</f>
        <v>6.7299999999999995</v>
      </c>
      <c r="J10592" s="79"/>
    </row>
    <row r="10593" spans="2:10" ht="12.6" customHeight="1" x14ac:dyDescent="0.3">
      <c r="B10593" s="87" t="s">
        <v>2695</v>
      </c>
      <c r="C10593" s="88"/>
      <c r="D10593" s="89" t="s">
        <v>2699</v>
      </c>
      <c r="E10593" s="90"/>
      <c r="F10593" s="91" t="str">
        <f>VLOOKUP($J10585,ASBVs!$A$2:$F$1041,6,FALSE)</f>
        <v xml:space="preserve">Young Gun </v>
      </c>
      <c r="G10593" s="34" t="s">
        <v>2669</v>
      </c>
      <c r="H10593" s="35" t="str">
        <f>VLOOKUP($J10585,ASBVs!$A$2:$AU$1041,46,FALSE)</f>
        <v>2</v>
      </c>
      <c r="I10593" s="34" t="s">
        <v>2670</v>
      </c>
      <c r="J10593" s="35" t="str">
        <f>VLOOKUP($J10585,ASBVs!$A$2:$AU$1041,47,FALSE)</f>
        <v>1</v>
      </c>
    </row>
    <row r="10594" spans="2:10" ht="12.6" customHeight="1" x14ac:dyDescent="0.3">
      <c r="B10594" s="93">
        <f>VLOOKUP($J10585,ASBVs!$A$2:$AS$1041,45,FALSE)</f>
        <v>124.03</v>
      </c>
      <c r="C10594" s="94"/>
      <c r="D10594" s="93">
        <f>VLOOKUP($J10585,ASBVs!$A$2:$AS$1041,44,FALSE)</f>
        <v>161.9</v>
      </c>
      <c r="E10594" s="94"/>
      <c r="F10594" s="92"/>
      <c r="G10594" s="34" t="s">
        <v>2671</v>
      </c>
      <c r="H10594" s="35" t="str">
        <f>VLOOKUP($J10585,ASBVs!$A$2:$AW$1041,48,FALSE)</f>
        <v>2</v>
      </c>
      <c r="I10594" s="34" t="s">
        <v>2672</v>
      </c>
      <c r="J10594" s="35">
        <f>VLOOKUP($J10585,ASBVs!$A$2:$AW$1041,49,FALSE)</f>
        <v>4</v>
      </c>
    </row>
    <row r="10595" spans="2:10" ht="12.6" customHeight="1" x14ac:dyDescent="0.3">
      <c r="B10595" s="36" t="s">
        <v>2696</v>
      </c>
      <c r="C10595" s="95" t="str">
        <f>VLOOKUP($J10585,ASBVs!$A$2:$E$1041,5,FALSE)</f>
        <v xml:space="preserve">Pen of 4 - Fertility </v>
      </c>
      <c r="D10595" s="96"/>
      <c r="E10595" s="97" t="s">
        <v>2697</v>
      </c>
      <c r="F10595" s="98"/>
      <c r="G10595" s="74"/>
      <c r="H10595" s="75"/>
      <c r="I10595" s="37" t="s">
        <v>2698</v>
      </c>
      <c r="J10595" s="38"/>
    </row>
    <row r="10597" spans="2:10" ht="12.6" customHeight="1" x14ac:dyDescent="0.3">
      <c r="B10597" s="76" t="s">
        <v>2692</v>
      </c>
      <c r="C10597" s="77"/>
      <c r="D10597" s="20" t="str">
        <f>VLOOKUP($J10597,ASBVs!$A$2:$B$1041,2,FALSE)</f>
        <v>225658</v>
      </c>
      <c r="E10597" s="21"/>
      <c r="F10597" s="22" t="str">
        <f>VLOOKUP($J10597,ASBVs!$A$2:$J$1041,10,FALSE)</f>
        <v>Twin</v>
      </c>
      <c r="G10597" s="78" t="str">
        <f>VLOOKUP($J10597,ASBVs!$A$2:$AX$1041,50,FALSE)</f>
        <v xml:space="preserve"> </v>
      </c>
      <c r="H10597" s="79"/>
      <c r="I10597" s="23" t="s">
        <v>2693</v>
      </c>
      <c r="J10597" s="24" t="s">
        <v>2458</v>
      </c>
    </row>
    <row r="10598" spans="2:10" ht="12.6" customHeight="1" x14ac:dyDescent="0.3">
      <c r="B10598" s="25" t="s">
        <v>2694</v>
      </c>
      <c r="C10598" s="80" t="str">
        <f>VLOOKUP($J10597,ASBVs!$A$2:$H$1041,8,FALSE)</f>
        <v>214314</v>
      </c>
      <c r="D10598" s="80"/>
      <c r="E10598" s="81"/>
      <c r="F10598" s="26" t="s">
        <v>2639</v>
      </c>
      <c r="G10598" s="82">
        <f>VLOOKUP($J10597,ASBVs!$A$2:$I$1041,9,FALSE)</f>
        <v>44731</v>
      </c>
      <c r="H10598" s="83"/>
      <c r="I10598" s="83"/>
      <c r="J10598" s="84"/>
    </row>
    <row r="10599" spans="2:10" ht="12.6" customHeight="1" x14ac:dyDescent="0.3">
      <c r="B10599" s="27" t="s">
        <v>0</v>
      </c>
      <c r="C10599" s="28" t="s">
        <v>1</v>
      </c>
      <c r="D10599" s="28" t="s">
        <v>2</v>
      </c>
      <c r="E10599" s="28" t="s">
        <v>3</v>
      </c>
      <c r="F10599" s="27" t="s">
        <v>4</v>
      </c>
      <c r="G10599" s="28" t="s">
        <v>1093</v>
      </c>
      <c r="H10599" s="28" t="s">
        <v>1092</v>
      </c>
      <c r="I10599" s="28" t="s">
        <v>5</v>
      </c>
      <c r="J10599" s="28" t="s">
        <v>2652</v>
      </c>
    </row>
    <row r="10600" spans="2:10" ht="12.6" customHeight="1" x14ac:dyDescent="0.3">
      <c r="B10600" s="29">
        <f>VLOOKUP($J10597,ASBVs!$A$2:$AP$1041,11,FALSE)</f>
        <v>0.69</v>
      </c>
      <c r="C10600" s="29">
        <f>VLOOKUP($J10597,ASBVs!$A$2:$AP$1041,13,FALSE)</f>
        <v>9.83</v>
      </c>
      <c r="D10600" s="29">
        <f>VLOOKUP($J10597,ASBVs!$A$2:$AP$1041,15,FALSE)</f>
        <v>15.82</v>
      </c>
      <c r="E10600" s="29">
        <f>VLOOKUP($J10597,ASBVs!$A$2:$AP$1041,17,FALSE)</f>
        <v>0.32</v>
      </c>
      <c r="F10600" s="29">
        <f>VLOOKUP($J10597,ASBVs!$A$2:$AP$1041,19,FALSE)</f>
        <v>1.84</v>
      </c>
      <c r="G10600" s="39">
        <f>VLOOKUP($J10597,ASBVs!$A$2:$AP$1041,41,FALSE)</f>
        <v>0.45</v>
      </c>
      <c r="H10600" s="39">
        <f>VLOOKUP($J10597,ASBVs!$A$2:$AP$1041,39,FALSE)</f>
        <v>0.25</v>
      </c>
      <c r="I10600" s="29">
        <f>VLOOKUP($J10597,ASBVs!$A$2:$AP$1041,21,FALSE)</f>
        <v>0.37</v>
      </c>
      <c r="J10600" s="39">
        <f>VLOOKUP($J10597,ASBVs!$A$2:$AP$1041,31,FALSE)</f>
        <v>0.28000000000000003</v>
      </c>
    </row>
    <row r="10601" spans="2:10" ht="12.6" customHeight="1" x14ac:dyDescent="0.3">
      <c r="B10601" s="29">
        <f>VLOOKUP($J10597,ASBVs!$A$2:$AP$1041,12,FALSE)</f>
        <v>64</v>
      </c>
      <c r="C10601" s="29">
        <f>VLOOKUP($J10597,ASBVs!$A$2:$AP$1041,14,FALSE)</f>
        <v>69</v>
      </c>
      <c r="D10601" s="29">
        <f>VLOOKUP($J10597,ASBVs!$A$2:$AP$1041,16,FALSE)</f>
        <v>55</v>
      </c>
      <c r="E10601" s="29">
        <f>VLOOKUP($J10597,ASBVs!$A$2:$AP$1041,18,FALSE)</f>
        <v>62</v>
      </c>
      <c r="F10601" s="29">
        <f>VLOOKUP($J10597,ASBVs!$A$2:$AP$1041,20,FALSE)</f>
        <v>63</v>
      </c>
      <c r="G10601" s="29">
        <f>VLOOKUP($J10597,ASBVs!$A$2:$AP$1041,42,FALSE)</f>
        <v>47</v>
      </c>
      <c r="H10601" s="29">
        <f>VLOOKUP($J10597,ASBVs!$A$2:$AP$1041,40,FALSE)</f>
        <v>40</v>
      </c>
      <c r="I10601" s="29">
        <f>VLOOKUP($J10597,ASBVs!$A$2:$AP$1041,22,FALSE)</f>
        <v>50</v>
      </c>
      <c r="J10601" s="29">
        <f>VLOOKUP($J10597,ASBVs!$A$2:$AP$1041,32,FALSE)</f>
        <v>46</v>
      </c>
    </row>
    <row r="10602" spans="2:10" ht="12.6" customHeight="1" x14ac:dyDescent="0.3">
      <c r="B10602" s="31" t="s">
        <v>1089</v>
      </c>
      <c r="C10602" s="27" t="s">
        <v>1090</v>
      </c>
      <c r="D10602" s="27" t="s">
        <v>1091</v>
      </c>
      <c r="E10602" s="27" t="s">
        <v>8</v>
      </c>
      <c r="F10602" s="27" t="s">
        <v>6</v>
      </c>
      <c r="G10602" s="27" t="s">
        <v>7</v>
      </c>
      <c r="H10602" s="27" t="s">
        <v>2638</v>
      </c>
      <c r="I10602" s="85" t="s">
        <v>2700</v>
      </c>
      <c r="J10602" s="86"/>
    </row>
    <row r="10603" spans="2:10" ht="12.6" customHeight="1" x14ac:dyDescent="0.3">
      <c r="B10603" s="30">
        <f>VLOOKUP($J10597,ASBVs!$A$2:$AP$1041,33,FALSE)</f>
        <v>0.04</v>
      </c>
      <c r="C10603" s="30">
        <f>VLOOKUP($J10597,ASBVs!$A$2:$AP$1041,35,FALSE)</f>
        <v>0.24</v>
      </c>
      <c r="D10603" s="30">
        <f>VLOOKUP($J10597,ASBVs!$A$2:$AP$1041,37,FALSE)</f>
        <v>0.01</v>
      </c>
      <c r="E10603" s="32">
        <f>VLOOKUP($J10597,ASBVs!$A$2:$AP$1041,29,FALSE)</f>
        <v>4.76</v>
      </c>
      <c r="F10603" s="32">
        <f>VLOOKUP($J10597,ASBVs!$A$2:$AP$1041,23,FALSE)</f>
        <v>-0.48</v>
      </c>
      <c r="G10603" s="32">
        <f>VLOOKUP($J10597,ASBVs!$A$2:$AP$1041,25,FALSE)</f>
        <v>3.51</v>
      </c>
      <c r="H10603" s="32">
        <f>VLOOKUP($J10597,ASBVs!$A$2:$AP$1041,27,FALSE)</f>
        <v>1.99</v>
      </c>
      <c r="I10603" s="86"/>
      <c r="J10603" s="86"/>
    </row>
    <row r="10604" spans="2:10" ht="12.6" customHeight="1" x14ac:dyDescent="0.3">
      <c r="B10604" s="33">
        <f>VLOOKUP($J10597,ASBVs!$A$2:$AP$1041,34,FALSE)</f>
        <v>34</v>
      </c>
      <c r="C10604" s="33">
        <f>VLOOKUP($J10597,ASBVs!$A$2:$AP$1041,36,FALSE)</f>
        <v>43</v>
      </c>
      <c r="D10604" s="33">
        <f>VLOOKUP($J10597,ASBVs!$A$2:$AP$1041,38,FALSE)</f>
        <v>28</v>
      </c>
      <c r="E10604" s="33">
        <f>VLOOKUP($J10597,ASBVs!$A$2:$AP$1041,30,FALSE)</f>
        <v>58</v>
      </c>
      <c r="F10604" s="33">
        <f>VLOOKUP($J10597,ASBVs!$A$2:$AP$1041,24,FALSE)</f>
        <v>43</v>
      </c>
      <c r="G10604" s="33">
        <f>VLOOKUP($J10597,ASBVs!$A$2:$AP$1041,26,FALSE)</f>
        <v>42</v>
      </c>
      <c r="H10604" s="33">
        <f>VLOOKUP($J10597,ASBVs!$A$2:$AP$1041,28,FALSE)</f>
        <v>46</v>
      </c>
      <c r="I10604" s="99">
        <f>VLOOKUP($J10597,ASBVs!$A$2:$AQ$1041,43,FALSE)</f>
        <v>10.199999999999999</v>
      </c>
      <c r="J10604" s="79"/>
    </row>
    <row r="10605" spans="2:10" ht="12.6" customHeight="1" x14ac:dyDescent="0.3">
      <c r="B10605" s="87" t="s">
        <v>2695</v>
      </c>
      <c r="C10605" s="88"/>
      <c r="D10605" s="89" t="s">
        <v>2699</v>
      </c>
      <c r="E10605" s="90"/>
      <c r="F10605" s="91" t="str">
        <f>VLOOKUP($J10597,ASBVs!$A$2:$F$1041,6,FALSE)</f>
        <v xml:space="preserve">Young Gun </v>
      </c>
      <c r="G10605" s="34" t="s">
        <v>2669</v>
      </c>
      <c r="H10605" s="35" t="str">
        <f>VLOOKUP($J10597,ASBVs!$A$2:$AU$1041,46,FALSE)</f>
        <v>2</v>
      </c>
      <c r="I10605" s="34" t="s">
        <v>2670</v>
      </c>
      <c r="J10605" s="35" t="str">
        <f>VLOOKUP($J10597,ASBVs!$A$2:$AU$1041,47,FALSE)</f>
        <v>2</v>
      </c>
    </row>
    <row r="10606" spans="2:10" ht="12.6" customHeight="1" x14ac:dyDescent="0.3">
      <c r="B10606" s="93">
        <f>VLOOKUP($J10597,ASBVs!$A$2:$AS$1041,45,FALSE)</f>
        <v>124.41</v>
      </c>
      <c r="C10606" s="94"/>
      <c r="D10606" s="93">
        <f>VLOOKUP($J10597,ASBVs!$A$2:$AS$1041,44,FALSE)</f>
        <v>167.44</v>
      </c>
      <c r="E10606" s="94"/>
      <c r="F10606" s="92"/>
      <c r="G10606" s="34" t="s">
        <v>2671</v>
      </c>
      <c r="H10606" s="35" t="str">
        <f>VLOOKUP($J10597,ASBVs!$A$2:$AW$1041,48,FALSE)</f>
        <v>3</v>
      </c>
      <c r="I10606" s="34" t="s">
        <v>2672</v>
      </c>
      <c r="J10606" s="35">
        <f>VLOOKUP($J10597,ASBVs!$A$2:$AW$1041,49,FALSE)</f>
        <v>3</v>
      </c>
    </row>
    <row r="10607" spans="2:10" ht="12.6" customHeight="1" x14ac:dyDescent="0.3">
      <c r="B10607" s="36" t="s">
        <v>2696</v>
      </c>
      <c r="C10607" s="95" t="str">
        <f>VLOOKUP($J10597,ASBVs!$A$2:$E$1041,5,FALSE)</f>
        <v xml:space="preserve">Pen of 4 - Fertility </v>
      </c>
      <c r="D10607" s="96"/>
      <c r="E10607" s="97" t="s">
        <v>2697</v>
      </c>
      <c r="F10607" s="98"/>
      <c r="G10607" s="74"/>
      <c r="H10607" s="75"/>
      <c r="I10607" s="37" t="s">
        <v>2698</v>
      </c>
      <c r="J10607" s="38"/>
    </row>
    <row r="10609" spans="2:10" ht="12.6" customHeight="1" x14ac:dyDescent="0.3">
      <c r="B10609" s="76" t="s">
        <v>2692</v>
      </c>
      <c r="C10609" s="77"/>
      <c r="D10609" s="20" t="str">
        <f>VLOOKUP($J10609,ASBVs!$A$2:$B$1041,2,FALSE)</f>
        <v>225240</v>
      </c>
      <c r="E10609" s="21"/>
      <c r="F10609" s="22" t="str">
        <f>VLOOKUP($J10609,ASBVs!$A$2:$J$1041,10,FALSE)</f>
        <v>Twin</v>
      </c>
      <c r="G10609" s="78" t="str">
        <f>VLOOKUP($J10609,ASBVs!$A$2:$AX$1041,50,FALSE)</f>
        <v xml:space="preserve"> </v>
      </c>
      <c r="H10609" s="79"/>
      <c r="I10609" s="23" t="s">
        <v>2693</v>
      </c>
      <c r="J10609" s="24" t="s">
        <v>2459</v>
      </c>
    </row>
    <row r="10610" spans="2:10" ht="12.6" customHeight="1" x14ac:dyDescent="0.3">
      <c r="B10610" s="25" t="s">
        <v>2694</v>
      </c>
      <c r="C10610" s="80" t="str">
        <f>VLOOKUP($J10609,ASBVs!$A$2:$H$1041,8,FALSE)</f>
        <v>218909</v>
      </c>
      <c r="D10610" s="80"/>
      <c r="E10610" s="81"/>
      <c r="F10610" s="26" t="s">
        <v>2639</v>
      </c>
      <c r="G10610" s="82">
        <f>VLOOKUP($J10609,ASBVs!$A$2:$I$1041,9,FALSE)</f>
        <v>44717</v>
      </c>
      <c r="H10610" s="83"/>
      <c r="I10610" s="83"/>
      <c r="J10610" s="84"/>
    </row>
    <row r="10611" spans="2:10" ht="12.6" customHeight="1" x14ac:dyDescent="0.3">
      <c r="B10611" s="27" t="s">
        <v>0</v>
      </c>
      <c r="C10611" s="28" t="s">
        <v>1</v>
      </c>
      <c r="D10611" s="28" t="s">
        <v>2</v>
      </c>
      <c r="E10611" s="28" t="s">
        <v>3</v>
      </c>
      <c r="F10611" s="27" t="s">
        <v>4</v>
      </c>
      <c r="G10611" s="28" t="s">
        <v>1093</v>
      </c>
      <c r="H10611" s="28" t="s">
        <v>1092</v>
      </c>
      <c r="I10611" s="28" t="s">
        <v>5</v>
      </c>
      <c r="J10611" s="28" t="s">
        <v>2652</v>
      </c>
    </row>
    <row r="10612" spans="2:10" ht="12.6" customHeight="1" x14ac:dyDescent="0.3">
      <c r="B10612" s="29">
        <f>VLOOKUP($J10609,ASBVs!$A$2:$AP$1041,11,FALSE)</f>
        <v>0.51</v>
      </c>
      <c r="C10612" s="29">
        <f>VLOOKUP($J10609,ASBVs!$A$2:$AP$1041,13,FALSE)</f>
        <v>7.73</v>
      </c>
      <c r="D10612" s="29">
        <f>VLOOKUP($J10609,ASBVs!$A$2:$AP$1041,15,FALSE)</f>
        <v>13.04</v>
      </c>
      <c r="E10612" s="29">
        <f>VLOOKUP($J10609,ASBVs!$A$2:$AP$1041,17,FALSE)</f>
        <v>0.35</v>
      </c>
      <c r="F10612" s="29">
        <f>VLOOKUP($J10609,ASBVs!$A$2:$AP$1041,19,FALSE)</f>
        <v>1.4</v>
      </c>
      <c r="G10612" s="39">
        <f>VLOOKUP($J10609,ASBVs!$A$2:$AP$1041,41,FALSE)</f>
        <v>0.6</v>
      </c>
      <c r="H10612" s="39">
        <f>VLOOKUP($J10609,ASBVs!$A$2:$AP$1041,39,FALSE)</f>
        <v>0.35</v>
      </c>
      <c r="I10612" s="29">
        <f>VLOOKUP($J10609,ASBVs!$A$2:$AP$1041,21,FALSE)</f>
        <v>0.63</v>
      </c>
      <c r="J10612" s="39">
        <f>VLOOKUP($J10609,ASBVs!$A$2:$AP$1041,31,FALSE)</f>
        <v>0.38</v>
      </c>
    </row>
    <row r="10613" spans="2:10" ht="12.6" customHeight="1" x14ac:dyDescent="0.3">
      <c r="B10613" s="29">
        <f>VLOOKUP($J10609,ASBVs!$A$2:$AP$1041,12,FALSE)</f>
        <v>69</v>
      </c>
      <c r="C10613" s="29">
        <f>VLOOKUP($J10609,ASBVs!$A$2:$AP$1041,14,FALSE)</f>
        <v>72</v>
      </c>
      <c r="D10613" s="29">
        <f>VLOOKUP($J10609,ASBVs!$A$2:$AP$1041,16,FALSE)</f>
        <v>64</v>
      </c>
      <c r="E10613" s="29">
        <f>VLOOKUP($J10609,ASBVs!$A$2:$AP$1041,18,FALSE)</f>
        <v>66</v>
      </c>
      <c r="F10613" s="29">
        <f>VLOOKUP($J10609,ASBVs!$A$2:$AP$1041,20,FALSE)</f>
        <v>65</v>
      </c>
      <c r="G10613" s="29">
        <f>VLOOKUP($J10609,ASBVs!$A$2:$AP$1041,42,FALSE)</f>
        <v>57</v>
      </c>
      <c r="H10613" s="29">
        <f>VLOOKUP($J10609,ASBVs!$A$2:$AP$1041,40,FALSE)</f>
        <v>53</v>
      </c>
      <c r="I10613" s="29">
        <f>VLOOKUP($J10609,ASBVs!$A$2:$AP$1041,22,FALSE)</f>
        <v>61</v>
      </c>
      <c r="J10613" s="29">
        <f>VLOOKUP($J10609,ASBVs!$A$2:$AP$1041,32,FALSE)</f>
        <v>55</v>
      </c>
    </row>
    <row r="10614" spans="2:10" ht="12.6" customHeight="1" x14ac:dyDescent="0.3">
      <c r="B10614" s="31" t="s">
        <v>1089</v>
      </c>
      <c r="C10614" s="27" t="s">
        <v>1090</v>
      </c>
      <c r="D10614" s="27" t="s">
        <v>1091</v>
      </c>
      <c r="E10614" s="27" t="s">
        <v>8</v>
      </c>
      <c r="F10614" s="27" t="s">
        <v>6</v>
      </c>
      <c r="G10614" s="27" t="s">
        <v>7</v>
      </c>
      <c r="H10614" s="27" t="s">
        <v>2638</v>
      </c>
      <c r="I10614" s="85" t="s">
        <v>2700</v>
      </c>
      <c r="J10614" s="86"/>
    </row>
    <row r="10615" spans="2:10" ht="12.6" customHeight="1" x14ac:dyDescent="0.3">
      <c r="B10615" s="30">
        <f>VLOOKUP($J10609,ASBVs!$A$2:$AP$1041,33,FALSE)</f>
        <v>0.06</v>
      </c>
      <c r="C10615" s="30">
        <f>VLOOKUP($J10609,ASBVs!$A$2:$AP$1041,35,FALSE)</f>
        <v>0.39</v>
      </c>
      <c r="D10615" s="30">
        <f>VLOOKUP($J10609,ASBVs!$A$2:$AP$1041,37,FALSE)</f>
        <v>-0.01</v>
      </c>
      <c r="E10615" s="32">
        <f>VLOOKUP($J10609,ASBVs!$A$2:$AP$1041,29,FALSE)</f>
        <v>3.52</v>
      </c>
      <c r="F10615" s="32">
        <f>VLOOKUP($J10609,ASBVs!$A$2:$AP$1041,23,FALSE)</f>
        <v>-0.56000000000000005</v>
      </c>
      <c r="G10615" s="32">
        <f>VLOOKUP($J10609,ASBVs!$A$2:$AP$1041,25,FALSE)</f>
        <v>3.9</v>
      </c>
      <c r="H10615" s="32">
        <f>VLOOKUP($J10609,ASBVs!$A$2:$AP$1041,27,FALSE)</f>
        <v>1.41</v>
      </c>
      <c r="I10615" s="86"/>
      <c r="J10615" s="86"/>
    </row>
    <row r="10616" spans="2:10" ht="12.6" customHeight="1" x14ac:dyDescent="0.3">
      <c r="B10616" s="33">
        <f>VLOOKUP($J10609,ASBVs!$A$2:$AP$1041,34,FALSE)</f>
        <v>48</v>
      </c>
      <c r="C10616" s="33">
        <f>VLOOKUP($J10609,ASBVs!$A$2:$AP$1041,36,FALSE)</f>
        <v>56</v>
      </c>
      <c r="D10616" s="33">
        <f>VLOOKUP($J10609,ASBVs!$A$2:$AP$1041,38,FALSE)</f>
        <v>44</v>
      </c>
      <c r="E10616" s="33">
        <f>VLOOKUP($J10609,ASBVs!$A$2:$AP$1041,30,FALSE)</f>
        <v>61</v>
      </c>
      <c r="F10616" s="33">
        <f>VLOOKUP($J10609,ASBVs!$A$2:$AP$1041,24,FALSE)</f>
        <v>53</v>
      </c>
      <c r="G10616" s="33">
        <f>VLOOKUP($J10609,ASBVs!$A$2:$AP$1041,26,FALSE)</f>
        <v>53</v>
      </c>
      <c r="H10616" s="33">
        <f>VLOOKUP($J10609,ASBVs!$A$2:$AP$1041,28,FALSE)</f>
        <v>55</v>
      </c>
      <c r="I10616" s="99">
        <f>VLOOKUP($J10609,ASBVs!$A$2:$AQ$1041,43,FALSE)</f>
        <v>8.3600000000000012</v>
      </c>
      <c r="J10616" s="79"/>
    </row>
    <row r="10617" spans="2:10" ht="12.6" customHeight="1" x14ac:dyDescent="0.3">
      <c r="B10617" s="87" t="s">
        <v>2695</v>
      </c>
      <c r="C10617" s="88"/>
      <c r="D10617" s="89" t="s">
        <v>2699</v>
      </c>
      <c r="E10617" s="90"/>
      <c r="F10617" s="91" t="str">
        <f>VLOOKUP($J10609,ASBVs!$A$2:$F$1041,6,FALSE)</f>
        <v xml:space="preserve">Young Gun </v>
      </c>
      <c r="G10617" s="34" t="s">
        <v>2669</v>
      </c>
      <c r="H10617" s="35" t="str">
        <f>VLOOKUP($J10609,ASBVs!$A$2:$AU$1041,46,FALSE)</f>
        <v>2</v>
      </c>
      <c r="I10617" s="34" t="s">
        <v>2670</v>
      </c>
      <c r="J10617" s="35" t="str">
        <f>VLOOKUP($J10609,ASBVs!$A$2:$AU$1041,47,FALSE)</f>
        <v>2</v>
      </c>
    </row>
    <row r="10618" spans="2:10" ht="12.6" customHeight="1" x14ac:dyDescent="0.3">
      <c r="B10618" s="93">
        <f>VLOOKUP($J10609,ASBVs!$A$2:$AS$1041,45,FALSE)</f>
        <v>125.58</v>
      </c>
      <c r="C10618" s="94"/>
      <c r="D10618" s="93">
        <f>VLOOKUP($J10609,ASBVs!$A$2:$AS$1041,44,FALSE)</f>
        <v>168.76</v>
      </c>
      <c r="E10618" s="94"/>
      <c r="F10618" s="92"/>
      <c r="G10618" s="34" t="s">
        <v>2671</v>
      </c>
      <c r="H10618" s="35" t="str">
        <f>VLOOKUP($J10609,ASBVs!$A$2:$AW$1041,48,FALSE)</f>
        <v>2</v>
      </c>
      <c r="I10618" s="34" t="s">
        <v>2672</v>
      </c>
      <c r="J10618" s="35">
        <f>VLOOKUP($J10609,ASBVs!$A$2:$AW$1041,49,FALSE)</f>
        <v>3</v>
      </c>
    </row>
    <row r="10619" spans="2:10" ht="12.6" customHeight="1" x14ac:dyDescent="0.3">
      <c r="B10619" s="36" t="s">
        <v>2696</v>
      </c>
      <c r="C10619" s="95" t="str">
        <f>VLOOKUP($J10609,ASBVs!$A$2:$E$1041,5,FALSE)</f>
        <v xml:space="preserve">Pen of 4 - Fertility </v>
      </c>
      <c r="D10619" s="96"/>
      <c r="E10619" s="97" t="s">
        <v>2697</v>
      </c>
      <c r="F10619" s="98"/>
      <c r="G10619" s="74"/>
      <c r="H10619" s="75"/>
      <c r="I10619" s="37" t="s">
        <v>2698</v>
      </c>
      <c r="J10619" s="38"/>
    </row>
    <row r="10621" spans="2:10" ht="12.6" customHeight="1" x14ac:dyDescent="0.3">
      <c r="B10621" s="76" t="s">
        <v>2692</v>
      </c>
      <c r="C10621" s="77"/>
      <c r="D10621" s="20" t="str">
        <f>VLOOKUP($J10621,ASBVs!$A$2:$B$1041,2,FALSE)</f>
        <v>225626</v>
      </c>
      <c r="E10621" s="21"/>
      <c r="F10621" s="22" t="str">
        <f>VLOOKUP($J10621,ASBVs!$A$2:$J$1041,10,FALSE)</f>
        <v>Twin</v>
      </c>
      <c r="G10621" s="78" t="str">
        <f>VLOOKUP($J10621,ASBVs!$A$2:$AX$1041,50,FALSE)</f>
        <v xml:space="preserve"> </v>
      </c>
      <c r="H10621" s="79"/>
      <c r="I10621" s="23" t="s">
        <v>2693</v>
      </c>
      <c r="J10621" s="24" t="s">
        <v>2460</v>
      </c>
    </row>
    <row r="10622" spans="2:10" ht="12.6" customHeight="1" x14ac:dyDescent="0.3">
      <c r="B10622" s="25" t="s">
        <v>2694</v>
      </c>
      <c r="C10622" s="80" t="str">
        <f>VLOOKUP($J10621,ASBVs!$A$2:$H$1041,8,FALSE)</f>
        <v>217906</v>
      </c>
      <c r="D10622" s="80"/>
      <c r="E10622" s="81"/>
      <c r="F10622" s="26" t="s">
        <v>2639</v>
      </c>
      <c r="G10622" s="82">
        <f>VLOOKUP($J10621,ASBVs!$A$2:$I$1041,9,FALSE)</f>
        <v>44730</v>
      </c>
      <c r="H10622" s="83"/>
      <c r="I10622" s="83"/>
      <c r="J10622" s="84"/>
    </row>
    <row r="10623" spans="2:10" ht="12.6" customHeight="1" x14ac:dyDescent="0.3">
      <c r="B10623" s="27" t="s">
        <v>0</v>
      </c>
      <c r="C10623" s="28" t="s">
        <v>1</v>
      </c>
      <c r="D10623" s="28" t="s">
        <v>2</v>
      </c>
      <c r="E10623" s="28" t="s">
        <v>3</v>
      </c>
      <c r="F10623" s="27" t="s">
        <v>4</v>
      </c>
      <c r="G10623" s="28" t="s">
        <v>1093</v>
      </c>
      <c r="H10623" s="28" t="s">
        <v>1092</v>
      </c>
      <c r="I10623" s="28" t="s">
        <v>5</v>
      </c>
      <c r="J10623" s="28" t="s">
        <v>2652</v>
      </c>
    </row>
    <row r="10624" spans="2:10" ht="12.6" customHeight="1" x14ac:dyDescent="0.3">
      <c r="B10624" s="29">
        <f>VLOOKUP($J10621,ASBVs!$A$2:$AP$1041,11,FALSE)</f>
        <v>0.56999999999999995</v>
      </c>
      <c r="C10624" s="29">
        <f>VLOOKUP($J10621,ASBVs!$A$2:$AP$1041,13,FALSE)</f>
        <v>7.52</v>
      </c>
      <c r="D10624" s="29">
        <f>VLOOKUP($J10621,ASBVs!$A$2:$AP$1041,15,FALSE)</f>
        <v>14.2</v>
      </c>
      <c r="E10624" s="29">
        <f>VLOOKUP($J10621,ASBVs!$A$2:$AP$1041,17,FALSE)</f>
        <v>0.08</v>
      </c>
      <c r="F10624" s="29">
        <f>VLOOKUP($J10621,ASBVs!$A$2:$AP$1041,19,FALSE)</f>
        <v>0.93</v>
      </c>
      <c r="G10624" s="39">
        <f>VLOOKUP($J10621,ASBVs!$A$2:$AP$1041,41,FALSE)</f>
        <v>0.41</v>
      </c>
      <c r="H10624" s="39">
        <f>VLOOKUP($J10621,ASBVs!$A$2:$AP$1041,39,FALSE)</f>
        <v>0.34</v>
      </c>
      <c r="I10624" s="29">
        <f>VLOOKUP($J10621,ASBVs!$A$2:$AP$1041,21,FALSE)</f>
        <v>-0.32</v>
      </c>
      <c r="J10624" s="39">
        <f>VLOOKUP($J10621,ASBVs!$A$2:$AP$1041,31,FALSE)</f>
        <v>0.26</v>
      </c>
    </row>
    <row r="10625" spans="2:10" ht="12.6" customHeight="1" x14ac:dyDescent="0.3">
      <c r="B10625" s="29">
        <f>VLOOKUP($J10621,ASBVs!$A$2:$AP$1041,12,FALSE)</f>
        <v>62</v>
      </c>
      <c r="C10625" s="29">
        <f>VLOOKUP($J10621,ASBVs!$A$2:$AP$1041,14,FALSE)</f>
        <v>67</v>
      </c>
      <c r="D10625" s="29">
        <f>VLOOKUP($J10621,ASBVs!$A$2:$AP$1041,16,FALSE)</f>
        <v>60</v>
      </c>
      <c r="E10625" s="29">
        <f>VLOOKUP($J10621,ASBVs!$A$2:$AP$1041,18,FALSE)</f>
        <v>61</v>
      </c>
      <c r="F10625" s="29">
        <f>VLOOKUP($J10621,ASBVs!$A$2:$AP$1041,20,FALSE)</f>
        <v>61</v>
      </c>
      <c r="G10625" s="29">
        <f>VLOOKUP($J10621,ASBVs!$A$2:$AP$1041,42,FALSE)</f>
        <v>50</v>
      </c>
      <c r="H10625" s="29">
        <f>VLOOKUP($J10621,ASBVs!$A$2:$AP$1041,40,FALSE)</f>
        <v>44</v>
      </c>
      <c r="I10625" s="29">
        <f>VLOOKUP($J10621,ASBVs!$A$2:$AP$1041,22,FALSE)</f>
        <v>55</v>
      </c>
      <c r="J10625" s="29">
        <f>VLOOKUP($J10621,ASBVs!$A$2:$AP$1041,32,FALSE)</f>
        <v>49</v>
      </c>
    </row>
    <row r="10626" spans="2:10" ht="12.6" customHeight="1" x14ac:dyDescent="0.3">
      <c r="B10626" s="31" t="s">
        <v>1089</v>
      </c>
      <c r="C10626" s="27" t="s">
        <v>1090</v>
      </c>
      <c r="D10626" s="27" t="s">
        <v>1091</v>
      </c>
      <c r="E10626" s="27" t="s">
        <v>8</v>
      </c>
      <c r="F10626" s="27" t="s">
        <v>6</v>
      </c>
      <c r="G10626" s="27" t="s">
        <v>7</v>
      </c>
      <c r="H10626" s="27" t="s">
        <v>2638</v>
      </c>
      <c r="I10626" s="85" t="s">
        <v>2700</v>
      </c>
      <c r="J10626" s="86"/>
    </row>
    <row r="10627" spans="2:10" ht="12.6" customHeight="1" x14ac:dyDescent="0.3">
      <c r="B10627" s="30">
        <f>VLOOKUP($J10621,ASBVs!$A$2:$AP$1041,33,FALSE)</f>
        <v>7.0000000000000007E-2</v>
      </c>
      <c r="C10627" s="30">
        <f>VLOOKUP($J10621,ASBVs!$A$2:$AP$1041,35,FALSE)</f>
        <v>0.28000000000000003</v>
      </c>
      <c r="D10627" s="30">
        <f>VLOOKUP($J10621,ASBVs!$A$2:$AP$1041,37,FALSE)</f>
        <v>0.02</v>
      </c>
      <c r="E10627" s="32">
        <f>VLOOKUP($J10621,ASBVs!$A$2:$AP$1041,29,FALSE)</f>
        <v>3.42</v>
      </c>
      <c r="F10627" s="32">
        <f>VLOOKUP($J10621,ASBVs!$A$2:$AP$1041,23,FALSE)</f>
        <v>-0.13</v>
      </c>
      <c r="G10627" s="32">
        <f>VLOOKUP($J10621,ASBVs!$A$2:$AP$1041,25,FALSE)</f>
        <v>2.4500000000000002</v>
      </c>
      <c r="H10627" s="32">
        <f>VLOOKUP($J10621,ASBVs!$A$2:$AP$1041,27,FALSE)</f>
        <v>1.29</v>
      </c>
      <c r="I10627" s="86"/>
      <c r="J10627" s="86"/>
    </row>
    <row r="10628" spans="2:10" ht="12.6" customHeight="1" x14ac:dyDescent="0.3">
      <c r="B10628" s="33">
        <f>VLOOKUP($J10621,ASBVs!$A$2:$AP$1041,34,FALSE)</f>
        <v>38</v>
      </c>
      <c r="C10628" s="33">
        <f>VLOOKUP($J10621,ASBVs!$A$2:$AP$1041,36,FALSE)</f>
        <v>47</v>
      </c>
      <c r="D10628" s="33">
        <f>VLOOKUP($J10621,ASBVs!$A$2:$AP$1041,38,FALSE)</f>
        <v>31</v>
      </c>
      <c r="E10628" s="33">
        <f>VLOOKUP($J10621,ASBVs!$A$2:$AP$1041,30,FALSE)</f>
        <v>56</v>
      </c>
      <c r="F10628" s="33">
        <f>VLOOKUP($J10621,ASBVs!$A$2:$AP$1041,24,FALSE)</f>
        <v>46</v>
      </c>
      <c r="G10628" s="33">
        <f>VLOOKUP($J10621,ASBVs!$A$2:$AP$1041,26,FALSE)</f>
        <v>46</v>
      </c>
      <c r="H10628" s="33">
        <f>VLOOKUP($J10621,ASBVs!$A$2:$AP$1041,28,FALSE)</f>
        <v>48</v>
      </c>
      <c r="I10628" s="99">
        <f>VLOOKUP($J10621,ASBVs!$A$2:$AQ$1041,43,FALSE)</f>
        <v>7.1999999999999993</v>
      </c>
      <c r="J10628" s="79"/>
    </row>
    <row r="10629" spans="2:10" ht="12.6" customHeight="1" x14ac:dyDescent="0.3">
      <c r="B10629" s="87" t="s">
        <v>2695</v>
      </c>
      <c r="C10629" s="88"/>
      <c r="D10629" s="89" t="s">
        <v>2699</v>
      </c>
      <c r="E10629" s="90"/>
      <c r="F10629" s="91" t="str">
        <f>VLOOKUP($J10621,ASBVs!$A$2:$F$1041,6,FALSE)</f>
        <v xml:space="preserve">Young Gun </v>
      </c>
      <c r="G10629" s="34" t="s">
        <v>2669</v>
      </c>
      <c r="H10629" s="35" t="str">
        <f>VLOOKUP($J10621,ASBVs!$A$2:$AU$1041,46,FALSE)</f>
        <v>3</v>
      </c>
      <c r="I10629" s="34" t="s">
        <v>2670</v>
      </c>
      <c r="J10629" s="35" t="str">
        <f>VLOOKUP($J10621,ASBVs!$A$2:$AU$1041,47,FALSE)</f>
        <v>1</v>
      </c>
    </row>
    <row r="10630" spans="2:10" ht="12.6" customHeight="1" x14ac:dyDescent="0.3">
      <c r="B10630" s="93">
        <f>VLOOKUP($J10621,ASBVs!$A$2:$AS$1041,45,FALSE)</f>
        <v>124.12</v>
      </c>
      <c r="C10630" s="94"/>
      <c r="D10630" s="93">
        <f>VLOOKUP($J10621,ASBVs!$A$2:$AS$1041,44,FALSE)</f>
        <v>156.96</v>
      </c>
      <c r="E10630" s="94"/>
      <c r="F10630" s="92"/>
      <c r="G10630" s="34" t="s">
        <v>2671</v>
      </c>
      <c r="H10630" s="35" t="str">
        <f>VLOOKUP($J10621,ASBVs!$A$2:$AW$1041,48,FALSE)</f>
        <v>1</v>
      </c>
      <c r="I10630" s="34" t="s">
        <v>2672</v>
      </c>
      <c r="J10630" s="35">
        <f>VLOOKUP($J10621,ASBVs!$A$2:$AW$1041,49,FALSE)</f>
        <v>3</v>
      </c>
    </row>
    <row r="10631" spans="2:10" ht="12.6" customHeight="1" x14ac:dyDescent="0.3">
      <c r="B10631" s="36" t="s">
        <v>2696</v>
      </c>
      <c r="C10631" s="95" t="str">
        <f>VLOOKUP($J10621,ASBVs!$A$2:$E$1041,5,FALSE)</f>
        <v xml:space="preserve">Pen of 4 - Fertility </v>
      </c>
      <c r="D10631" s="96"/>
      <c r="E10631" s="97" t="s">
        <v>2697</v>
      </c>
      <c r="F10631" s="98"/>
      <c r="G10631" s="74"/>
      <c r="H10631" s="75"/>
      <c r="I10631" s="37" t="s">
        <v>2698</v>
      </c>
      <c r="J10631" s="38"/>
    </row>
    <row r="10633" spans="2:10" ht="12.6" customHeight="1" x14ac:dyDescent="0.3">
      <c r="B10633" s="76" t="s">
        <v>2692</v>
      </c>
      <c r="C10633" s="77"/>
      <c r="D10633" s="20" t="str">
        <f>VLOOKUP($J10633,ASBVs!$A$2:$B$1041,2,FALSE)</f>
        <v>223714</v>
      </c>
      <c r="E10633" s="21"/>
      <c r="F10633" s="22" t="str">
        <f>VLOOKUP($J10633,ASBVs!$A$2:$J$1041,10,FALSE)</f>
        <v>Triplet</v>
      </c>
      <c r="G10633" s="78" t="str">
        <f>VLOOKUP($J10633,ASBVs!$A$2:$AX$1041,50,FALSE)</f>
        <v xml:space="preserve"> </v>
      </c>
      <c r="H10633" s="79"/>
      <c r="I10633" s="23" t="s">
        <v>2693</v>
      </c>
      <c r="J10633" s="24" t="s">
        <v>2461</v>
      </c>
    </row>
    <row r="10634" spans="2:10" ht="12.6" customHeight="1" x14ac:dyDescent="0.3">
      <c r="B10634" s="25" t="s">
        <v>2694</v>
      </c>
      <c r="C10634" s="80" t="str">
        <f>VLOOKUP($J10633,ASBVs!$A$2:$H$1041,8,FALSE)</f>
        <v>218909</v>
      </c>
      <c r="D10634" s="80"/>
      <c r="E10634" s="81"/>
      <c r="F10634" s="26" t="s">
        <v>2639</v>
      </c>
      <c r="G10634" s="82">
        <f>VLOOKUP($J10633,ASBVs!$A$2:$I$1041,9,FALSE)</f>
        <v>44701</v>
      </c>
      <c r="H10634" s="83"/>
      <c r="I10634" s="83"/>
      <c r="J10634" s="84"/>
    </row>
    <row r="10635" spans="2:10" ht="12.6" customHeight="1" x14ac:dyDescent="0.3">
      <c r="B10635" s="27" t="s">
        <v>0</v>
      </c>
      <c r="C10635" s="28" t="s">
        <v>1</v>
      </c>
      <c r="D10635" s="28" t="s">
        <v>2</v>
      </c>
      <c r="E10635" s="28" t="s">
        <v>3</v>
      </c>
      <c r="F10635" s="27" t="s">
        <v>4</v>
      </c>
      <c r="G10635" s="28" t="s">
        <v>1093</v>
      </c>
      <c r="H10635" s="28" t="s">
        <v>1092</v>
      </c>
      <c r="I10635" s="28" t="s">
        <v>5</v>
      </c>
      <c r="J10635" s="28" t="s">
        <v>2652</v>
      </c>
    </row>
    <row r="10636" spans="2:10" ht="12.6" customHeight="1" x14ac:dyDescent="0.3">
      <c r="B10636" s="29">
        <f>VLOOKUP($J10633,ASBVs!$A$2:$AP$1041,11,FALSE)</f>
        <v>0.46</v>
      </c>
      <c r="C10636" s="29">
        <f>VLOOKUP($J10633,ASBVs!$A$2:$AP$1041,13,FALSE)</f>
        <v>6.77</v>
      </c>
      <c r="D10636" s="29">
        <f>VLOOKUP($J10633,ASBVs!$A$2:$AP$1041,15,FALSE)</f>
        <v>9.02</v>
      </c>
      <c r="E10636" s="29">
        <f>VLOOKUP($J10633,ASBVs!$A$2:$AP$1041,17,FALSE)</f>
        <v>-0.09</v>
      </c>
      <c r="F10636" s="29">
        <f>VLOOKUP($J10633,ASBVs!$A$2:$AP$1041,19,FALSE)</f>
        <v>1.51</v>
      </c>
      <c r="G10636" s="39">
        <f>VLOOKUP($J10633,ASBVs!$A$2:$AP$1041,41,FALSE)</f>
        <v>0.54</v>
      </c>
      <c r="H10636" s="39">
        <f>VLOOKUP($J10633,ASBVs!$A$2:$AP$1041,39,FALSE)</f>
        <v>0.3</v>
      </c>
      <c r="I10636" s="29">
        <f>VLOOKUP($J10633,ASBVs!$A$2:$AP$1041,21,FALSE)</f>
        <v>-1.75</v>
      </c>
      <c r="J10636" s="39">
        <f>VLOOKUP($J10633,ASBVs!$A$2:$AP$1041,31,FALSE)</f>
        <v>0.33</v>
      </c>
    </row>
    <row r="10637" spans="2:10" ht="12.6" customHeight="1" x14ac:dyDescent="0.3">
      <c r="B10637" s="29">
        <f>VLOOKUP($J10633,ASBVs!$A$2:$AP$1041,12,FALSE)</f>
        <v>68</v>
      </c>
      <c r="C10637" s="29">
        <f>VLOOKUP($J10633,ASBVs!$A$2:$AP$1041,14,FALSE)</f>
        <v>71</v>
      </c>
      <c r="D10637" s="29">
        <f>VLOOKUP($J10633,ASBVs!$A$2:$AP$1041,16,FALSE)</f>
        <v>63</v>
      </c>
      <c r="E10637" s="29">
        <f>VLOOKUP($J10633,ASBVs!$A$2:$AP$1041,18,FALSE)</f>
        <v>64</v>
      </c>
      <c r="F10637" s="29">
        <f>VLOOKUP($J10633,ASBVs!$A$2:$AP$1041,20,FALSE)</f>
        <v>64</v>
      </c>
      <c r="G10637" s="29">
        <f>VLOOKUP($J10633,ASBVs!$A$2:$AP$1041,42,FALSE)</f>
        <v>56</v>
      </c>
      <c r="H10637" s="29">
        <f>VLOOKUP($J10633,ASBVs!$A$2:$AP$1041,40,FALSE)</f>
        <v>50</v>
      </c>
      <c r="I10637" s="29">
        <f>VLOOKUP($J10633,ASBVs!$A$2:$AP$1041,22,FALSE)</f>
        <v>60</v>
      </c>
      <c r="J10637" s="29">
        <f>VLOOKUP($J10633,ASBVs!$A$2:$AP$1041,32,FALSE)</f>
        <v>54</v>
      </c>
    </row>
    <row r="10638" spans="2:10" ht="12.6" customHeight="1" x14ac:dyDescent="0.3">
      <c r="B10638" s="31" t="s">
        <v>1089</v>
      </c>
      <c r="C10638" s="27" t="s">
        <v>1090</v>
      </c>
      <c r="D10638" s="27" t="s">
        <v>1091</v>
      </c>
      <c r="E10638" s="27" t="s">
        <v>8</v>
      </c>
      <c r="F10638" s="27" t="s">
        <v>6</v>
      </c>
      <c r="G10638" s="27" t="s">
        <v>7</v>
      </c>
      <c r="H10638" s="27" t="s">
        <v>2638</v>
      </c>
      <c r="I10638" s="85" t="s">
        <v>2700</v>
      </c>
      <c r="J10638" s="86"/>
    </row>
    <row r="10639" spans="2:10" ht="12.6" customHeight="1" x14ac:dyDescent="0.3">
      <c r="B10639" s="30">
        <f>VLOOKUP($J10633,ASBVs!$A$2:$AP$1041,33,FALSE)</f>
        <v>0.06</v>
      </c>
      <c r="C10639" s="30">
        <f>VLOOKUP($J10633,ASBVs!$A$2:$AP$1041,35,FALSE)</f>
        <v>0.28999999999999998</v>
      </c>
      <c r="D10639" s="30">
        <f>VLOOKUP($J10633,ASBVs!$A$2:$AP$1041,37,FALSE)</f>
        <v>0.01</v>
      </c>
      <c r="E10639" s="32">
        <f>VLOOKUP($J10633,ASBVs!$A$2:$AP$1041,29,FALSE)</f>
        <v>4.5</v>
      </c>
      <c r="F10639" s="32">
        <f>VLOOKUP($J10633,ASBVs!$A$2:$AP$1041,23,FALSE)</f>
        <v>-0.74</v>
      </c>
      <c r="G10639" s="32">
        <f>VLOOKUP($J10633,ASBVs!$A$2:$AP$1041,25,FALSE)</f>
        <v>2.89</v>
      </c>
      <c r="H10639" s="32">
        <f>VLOOKUP($J10633,ASBVs!$A$2:$AP$1041,27,FALSE)</f>
        <v>1.22</v>
      </c>
      <c r="I10639" s="86"/>
      <c r="J10639" s="86"/>
    </row>
    <row r="10640" spans="2:10" ht="12.6" customHeight="1" x14ac:dyDescent="0.3">
      <c r="B10640" s="33">
        <f>VLOOKUP($J10633,ASBVs!$A$2:$AP$1041,34,FALSE)</f>
        <v>46</v>
      </c>
      <c r="C10640" s="33">
        <f>VLOOKUP($J10633,ASBVs!$A$2:$AP$1041,36,FALSE)</f>
        <v>53</v>
      </c>
      <c r="D10640" s="33">
        <f>VLOOKUP($J10633,ASBVs!$A$2:$AP$1041,38,FALSE)</f>
        <v>40</v>
      </c>
      <c r="E10640" s="33">
        <f>VLOOKUP($J10633,ASBVs!$A$2:$AP$1041,30,FALSE)</f>
        <v>60</v>
      </c>
      <c r="F10640" s="33">
        <f>VLOOKUP($J10633,ASBVs!$A$2:$AP$1041,24,FALSE)</f>
        <v>51</v>
      </c>
      <c r="G10640" s="33">
        <f>VLOOKUP($J10633,ASBVs!$A$2:$AP$1041,26,FALSE)</f>
        <v>51</v>
      </c>
      <c r="H10640" s="33">
        <f>VLOOKUP($J10633,ASBVs!$A$2:$AP$1041,28,FALSE)</f>
        <v>53</v>
      </c>
      <c r="I10640" s="99">
        <f>VLOOKUP($J10633,ASBVs!$A$2:$AQ$1041,43,FALSE)</f>
        <v>5.0199999999999996</v>
      </c>
      <c r="J10640" s="79"/>
    </row>
    <row r="10641" spans="2:10" ht="12.6" customHeight="1" x14ac:dyDescent="0.3">
      <c r="B10641" s="87" t="s">
        <v>2695</v>
      </c>
      <c r="C10641" s="88"/>
      <c r="D10641" s="89" t="s">
        <v>2699</v>
      </c>
      <c r="E10641" s="90"/>
      <c r="F10641" s="91" t="str">
        <f>VLOOKUP($J10633,ASBVs!$A$2:$F$1041,6,FALSE)</f>
        <v xml:space="preserve">Young Gun </v>
      </c>
      <c r="G10641" s="34" t="s">
        <v>2669</v>
      </c>
      <c r="H10641" s="35" t="str">
        <f>VLOOKUP($J10633,ASBVs!$A$2:$AU$1041,46,FALSE)</f>
        <v>2</v>
      </c>
      <c r="I10641" s="34" t="s">
        <v>2670</v>
      </c>
      <c r="J10641" s="35" t="str">
        <f>VLOOKUP($J10633,ASBVs!$A$2:$AU$1041,47,FALSE)</f>
        <v>2</v>
      </c>
    </row>
    <row r="10642" spans="2:10" ht="12.6" customHeight="1" x14ac:dyDescent="0.3">
      <c r="B10642" s="93">
        <f>VLOOKUP($J10633,ASBVs!$A$2:$AS$1041,45,FALSE)</f>
        <v>118.18</v>
      </c>
      <c r="C10642" s="94"/>
      <c r="D10642" s="93">
        <f>VLOOKUP($J10633,ASBVs!$A$2:$AS$1041,44,FALSE)</f>
        <v>162.41</v>
      </c>
      <c r="E10642" s="94"/>
      <c r="F10642" s="92"/>
      <c r="G10642" s="34" t="s">
        <v>2671</v>
      </c>
      <c r="H10642" s="35" t="str">
        <f>VLOOKUP($J10633,ASBVs!$A$2:$AW$1041,48,FALSE)</f>
        <v>3</v>
      </c>
      <c r="I10642" s="34" t="s">
        <v>2672</v>
      </c>
      <c r="J10642" s="35">
        <f>VLOOKUP($J10633,ASBVs!$A$2:$AW$1041,49,FALSE)</f>
        <v>3</v>
      </c>
    </row>
    <row r="10643" spans="2:10" ht="12.6" customHeight="1" x14ac:dyDescent="0.3">
      <c r="B10643" s="36" t="s">
        <v>2696</v>
      </c>
      <c r="C10643" s="95" t="str">
        <f>VLOOKUP($J10633,ASBVs!$A$2:$E$1041,5,FALSE)</f>
        <v xml:space="preserve">Pen of 4 - Fertility </v>
      </c>
      <c r="D10643" s="96"/>
      <c r="E10643" s="97" t="s">
        <v>2697</v>
      </c>
      <c r="F10643" s="98"/>
      <c r="G10643" s="74"/>
      <c r="H10643" s="75"/>
      <c r="I10643" s="37" t="s">
        <v>2698</v>
      </c>
      <c r="J10643" s="38"/>
    </row>
    <row r="10645" spans="2:10" ht="12.6" customHeight="1" x14ac:dyDescent="0.3">
      <c r="B10645" s="76" t="s">
        <v>2692</v>
      </c>
      <c r="C10645" s="77"/>
      <c r="D10645" s="20" t="str">
        <f>VLOOKUP($J10645,ASBVs!$A$2:$B$1041,2,FALSE)</f>
        <v>225066</v>
      </c>
      <c r="E10645" s="21"/>
      <c r="F10645" s="22" t="str">
        <f>VLOOKUP($J10645,ASBVs!$A$2:$J$1041,10,FALSE)</f>
        <v>Twin</v>
      </c>
      <c r="G10645" s="78" t="str">
        <f>VLOOKUP($J10645,ASBVs!$A$2:$AX$1041,50,FALSE)</f>
        <v xml:space="preserve"> </v>
      </c>
      <c r="H10645" s="79"/>
      <c r="I10645" s="23" t="s">
        <v>2693</v>
      </c>
      <c r="J10645" s="24" t="s">
        <v>2462</v>
      </c>
    </row>
    <row r="10646" spans="2:10" ht="12.6" customHeight="1" x14ac:dyDescent="0.3">
      <c r="B10646" s="25" t="s">
        <v>2694</v>
      </c>
      <c r="C10646" s="80" t="str">
        <f>VLOOKUP($J10645,ASBVs!$A$2:$H$1041,8,FALSE)</f>
        <v>202934</v>
      </c>
      <c r="D10646" s="80"/>
      <c r="E10646" s="81"/>
      <c r="F10646" s="26" t="s">
        <v>2639</v>
      </c>
      <c r="G10646" s="82">
        <f>VLOOKUP($J10645,ASBVs!$A$2:$I$1041,9,FALSE)</f>
        <v>44717</v>
      </c>
      <c r="H10646" s="83"/>
      <c r="I10646" s="83"/>
      <c r="J10646" s="84"/>
    </row>
    <row r="10647" spans="2:10" ht="12.6" customHeight="1" x14ac:dyDescent="0.3">
      <c r="B10647" s="27" t="s">
        <v>0</v>
      </c>
      <c r="C10647" s="28" t="s">
        <v>1</v>
      </c>
      <c r="D10647" s="28" t="s">
        <v>2</v>
      </c>
      <c r="E10647" s="28" t="s">
        <v>3</v>
      </c>
      <c r="F10647" s="27" t="s">
        <v>4</v>
      </c>
      <c r="G10647" s="28" t="s">
        <v>1093</v>
      </c>
      <c r="H10647" s="28" t="s">
        <v>1092</v>
      </c>
      <c r="I10647" s="28" t="s">
        <v>5</v>
      </c>
      <c r="J10647" s="28" t="s">
        <v>2652</v>
      </c>
    </row>
    <row r="10648" spans="2:10" ht="12.6" customHeight="1" x14ac:dyDescent="0.3">
      <c r="B10648" s="29">
        <f>VLOOKUP($J10645,ASBVs!$A$2:$AP$1041,11,FALSE)</f>
        <v>0.41</v>
      </c>
      <c r="C10648" s="29">
        <f>VLOOKUP($J10645,ASBVs!$A$2:$AP$1041,13,FALSE)</f>
        <v>6.96</v>
      </c>
      <c r="D10648" s="29">
        <f>VLOOKUP($J10645,ASBVs!$A$2:$AP$1041,15,FALSE)</f>
        <v>8.93</v>
      </c>
      <c r="E10648" s="29">
        <f>VLOOKUP($J10645,ASBVs!$A$2:$AP$1041,17,FALSE)</f>
        <v>-0.46</v>
      </c>
      <c r="F10648" s="29">
        <f>VLOOKUP($J10645,ASBVs!$A$2:$AP$1041,19,FALSE)</f>
        <v>1.18</v>
      </c>
      <c r="G10648" s="39">
        <f>VLOOKUP($J10645,ASBVs!$A$2:$AP$1041,41,FALSE)</f>
        <v>0.5</v>
      </c>
      <c r="H10648" s="39">
        <f>VLOOKUP($J10645,ASBVs!$A$2:$AP$1041,39,FALSE)</f>
        <v>0.28000000000000003</v>
      </c>
      <c r="I10648" s="29">
        <f>VLOOKUP($J10645,ASBVs!$A$2:$AP$1041,21,FALSE)</f>
        <v>-0.33</v>
      </c>
      <c r="J10648" s="39">
        <f>VLOOKUP($J10645,ASBVs!$A$2:$AP$1041,31,FALSE)</f>
        <v>0.28999999999999998</v>
      </c>
    </row>
    <row r="10649" spans="2:10" ht="12.6" customHeight="1" x14ac:dyDescent="0.3">
      <c r="B10649" s="29">
        <f>VLOOKUP($J10645,ASBVs!$A$2:$AP$1041,12,FALSE)</f>
        <v>65</v>
      </c>
      <c r="C10649" s="29">
        <f>VLOOKUP($J10645,ASBVs!$A$2:$AP$1041,14,FALSE)</f>
        <v>69</v>
      </c>
      <c r="D10649" s="29">
        <f>VLOOKUP($J10645,ASBVs!$A$2:$AP$1041,16,FALSE)</f>
        <v>59</v>
      </c>
      <c r="E10649" s="29">
        <f>VLOOKUP($J10645,ASBVs!$A$2:$AP$1041,18,FALSE)</f>
        <v>64</v>
      </c>
      <c r="F10649" s="29">
        <f>VLOOKUP($J10645,ASBVs!$A$2:$AP$1041,20,FALSE)</f>
        <v>63</v>
      </c>
      <c r="G10649" s="29">
        <f>VLOOKUP($J10645,ASBVs!$A$2:$AP$1041,42,FALSE)</f>
        <v>57</v>
      </c>
      <c r="H10649" s="29">
        <f>VLOOKUP($J10645,ASBVs!$A$2:$AP$1041,40,FALSE)</f>
        <v>49</v>
      </c>
      <c r="I10649" s="29">
        <f>VLOOKUP($J10645,ASBVs!$A$2:$AP$1041,22,FALSE)</f>
        <v>57</v>
      </c>
      <c r="J10649" s="29">
        <f>VLOOKUP($J10645,ASBVs!$A$2:$AP$1041,32,FALSE)</f>
        <v>55</v>
      </c>
    </row>
    <row r="10650" spans="2:10" ht="12.6" customHeight="1" x14ac:dyDescent="0.3">
      <c r="B10650" s="31" t="s">
        <v>1089</v>
      </c>
      <c r="C10650" s="27" t="s">
        <v>1090</v>
      </c>
      <c r="D10650" s="27" t="s">
        <v>1091</v>
      </c>
      <c r="E10650" s="27" t="s">
        <v>8</v>
      </c>
      <c r="F10650" s="27" t="s">
        <v>6</v>
      </c>
      <c r="G10650" s="27" t="s">
        <v>7</v>
      </c>
      <c r="H10650" s="27" t="s">
        <v>2638</v>
      </c>
      <c r="I10650" s="85" t="s">
        <v>2700</v>
      </c>
      <c r="J10650" s="86"/>
    </row>
    <row r="10651" spans="2:10" ht="12.6" customHeight="1" x14ac:dyDescent="0.3">
      <c r="B10651" s="30">
        <f>VLOOKUP($J10645,ASBVs!$A$2:$AP$1041,33,FALSE)</f>
        <v>0.04</v>
      </c>
      <c r="C10651" s="30">
        <f>VLOOKUP($J10645,ASBVs!$A$2:$AP$1041,35,FALSE)</f>
        <v>0.3</v>
      </c>
      <c r="D10651" s="30">
        <f>VLOOKUP($J10645,ASBVs!$A$2:$AP$1041,37,FALSE)</f>
        <v>1E-3</v>
      </c>
      <c r="E10651" s="32">
        <f>VLOOKUP($J10645,ASBVs!$A$2:$AP$1041,29,FALSE)</f>
        <v>4.24</v>
      </c>
      <c r="F10651" s="32">
        <f>VLOOKUP($J10645,ASBVs!$A$2:$AP$1041,23,FALSE)</f>
        <v>-0.23</v>
      </c>
      <c r="G10651" s="32">
        <f>VLOOKUP($J10645,ASBVs!$A$2:$AP$1041,25,FALSE)</f>
        <v>1.24</v>
      </c>
      <c r="H10651" s="32">
        <f>VLOOKUP($J10645,ASBVs!$A$2:$AP$1041,27,FALSE)</f>
        <v>1.3</v>
      </c>
      <c r="I10651" s="86"/>
      <c r="J10651" s="86"/>
    </row>
    <row r="10652" spans="2:10" ht="12.6" customHeight="1" x14ac:dyDescent="0.3">
      <c r="B10652" s="33">
        <f>VLOOKUP($J10645,ASBVs!$A$2:$AP$1041,34,FALSE)</f>
        <v>44</v>
      </c>
      <c r="C10652" s="33">
        <f>VLOOKUP($J10645,ASBVs!$A$2:$AP$1041,36,FALSE)</f>
        <v>52</v>
      </c>
      <c r="D10652" s="33">
        <f>VLOOKUP($J10645,ASBVs!$A$2:$AP$1041,38,FALSE)</f>
        <v>38</v>
      </c>
      <c r="E10652" s="33">
        <f>VLOOKUP($J10645,ASBVs!$A$2:$AP$1041,30,FALSE)</f>
        <v>57</v>
      </c>
      <c r="F10652" s="33">
        <f>VLOOKUP($J10645,ASBVs!$A$2:$AP$1041,24,FALSE)</f>
        <v>50</v>
      </c>
      <c r="G10652" s="33">
        <f>VLOOKUP($J10645,ASBVs!$A$2:$AP$1041,26,FALSE)</f>
        <v>50</v>
      </c>
      <c r="H10652" s="33">
        <f>VLOOKUP($J10645,ASBVs!$A$2:$AP$1041,28,FALSE)</f>
        <v>52</v>
      </c>
      <c r="I10652" s="99">
        <f>VLOOKUP($J10645,ASBVs!$A$2:$AQ$1041,43,FALSE)</f>
        <v>6.63</v>
      </c>
      <c r="J10652" s="79"/>
    </row>
    <row r="10653" spans="2:10" ht="12.6" customHeight="1" x14ac:dyDescent="0.3">
      <c r="B10653" s="87" t="s">
        <v>2695</v>
      </c>
      <c r="C10653" s="88"/>
      <c r="D10653" s="89" t="s">
        <v>2699</v>
      </c>
      <c r="E10653" s="90"/>
      <c r="F10653" s="91" t="str">
        <f>VLOOKUP($J10645,ASBVs!$A$2:$F$1041,6,FALSE)</f>
        <v xml:space="preserve">Young Gun </v>
      </c>
      <c r="G10653" s="34" t="s">
        <v>2669</v>
      </c>
      <c r="H10653" s="35" t="str">
        <f>VLOOKUP($J10645,ASBVs!$A$2:$AU$1041,46,FALSE)</f>
        <v>2</v>
      </c>
      <c r="I10653" s="34" t="s">
        <v>2670</v>
      </c>
      <c r="J10653" s="35" t="str">
        <f>VLOOKUP($J10645,ASBVs!$A$2:$AU$1041,47,FALSE)</f>
        <v>3</v>
      </c>
    </row>
    <row r="10654" spans="2:10" ht="12.6" customHeight="1" x14ac:dyDescent="0.3">
      <c r="B10654" s="93">
        <f>VLOOKUP($J10645,ASBVs!$A$2:$AS$1041,45,FALSE)</f>
        <v>125.33</v>
      </c>
      <c r="C10654" s="94"/>
      <c r="D10654" s="93">
        <f>VLOOKUP($J10645,ASBVs!$A$2:$AS$1041,44,FALSE)</f>
        <v>164.33</v>
      </c>
      <c r="E10654" s="94"/>
      <c r="F10654" s="92"/>
      <c r="G10654" s="34" t="s">
        <v>2671</v>
      </c>
      <c r="H10654" s="35" t="str">
        <f>VLOOKUP($J10645,ASBVs!$A$2:$AW$1041,48,FALSE)</f>
        <v>3</v>
      </c>
      <c r="I10654" s="34" t="s">
        <v>2672</v>
      </c>
      <c r="J10654" s="35">
        <f>VLOOKUP($J10645,ASBVs!$A$2:$AW$1041,49,FALSE)</f>
        <v>3</v>
      </c>
    </row>
    <row r="10655" spans="2:10" ht="12.6" customHeight="1" x14ac:dyDescent="0.3">
      <c r="B10655" s="36" t="s">
        <v>2696</v>
      </c>
      <c r="C10655" s="95" t="str">
        <f>VLOOKUP($J10645,ASBVs!$A$2:$E$1041,5,FALSE)</f>
        <v xml:space="preserve">Pen of 4 - Fertility </v>
      </c>
      <c r="D10655" s="96"/>
      <c r="E10655" s="97" t="s">
        <v>2697</v>
      </c>
      <c r="F10655" s="98"/>
      <c r="G10655" s="74"/>
      <c r="H10655" s="75"/>
      <c r="I10655" s="37" t="s">
        <v>2698</v>
      </c>
      <c r="J10655" s="38"/>
    </row>
    <row r="10657" spans="2:10" ht="12.6" customHeight="1" x14ac:dyDescent="0.3">
      <c r="B10657" s="76" t="s">
        <v>2692</v>
      </c>
      <c r="C10657" s="77"/>
      <c r="D10657" s="20" t="str">
        <f>VLOOKUP($J10657,ASBVs!$A$2:$B$1041,2,FALSE)</f>
        <v>226691</v>
      </c>
      <c r="E10657" s="21"/>
      <c r="F10657" s="22" t="str">
        <f>VLOOKUP($J10657,ASBVs!$A$2:$J$1041,10,FALSE)</f>
        <v>Twin</v>
      </c>
      <c r="G10657" s="78" t="str">
        <f>VLOOKUP($J10657,ASBVs!$A$2:$AX$1041,50,FALSE)</f>
        <v xml:space="preserve"> </v>
      </c>
      <c r="H10657" s="79"/>
      <c r="I10657" s="23" t="s">
        <v>2693</v>
      </c>
      <c r="J10657" s="24" t="s">
        <v>2463</v>
      </c>
    </row>
    <row r="10658" spans="2:10" ht="12.6" customHeight="1" x14ac:dyDescent="0.3">
      <c r="B10658" s="25" t="s">
        <v>2694</v>
      </c>
      <c r="C10658" s="80" t="str">
        <f>VLOOKUP($J10657,ASBVs!$A$2:$H$1041,8,FALSE)</f>
        <v>205728</v>
      </c>
      <c r="D10658" s="80"/>
      <c r="E10658" s="81"/>
      <c r="F10658" s="26" t="s">
        <v>2639</v>
      </c>
      <c r="G10658" s="82">
        <f>VLOOKUP($J10657,ASBVs!$A$2:$I$1041,9,FALSE)</f>
        <v>44736</v>
      </c>
      <c r="H10658" s="83"/>
      <c r="I10658" s="83"/>
      <c r="J10658" s="84"/>
    </row>
    <row r="10659" spans="2:10" ht="12.6" customHeight="1" x14ac:dyDescent="0.3">
      <c r="B10659" s="27" t="s">
        <v>0</v>
      </c>
      <c r="C10659" s="28" t="s">
        <v>1</v>
      </c>
      <c r="D10659" s="28" t="s">
        <v>2</v>
      </c>
      <c r="E10659" s="28" t="s">
        <v>3</v>
      </c>
      <c r="F10659" s="27" t="s">
        <v>4</v>
      </c>
      <c r="G10659" s="28" t="s">
        <v>1093</v>
      </c>
      <c r="H10659" s="28" t="s">
        <v>1092</v>
      </c>
      <c r="I10659" s="28" t="s">
        <v>5</v>
      </c>
      <c r="J10659" s="28" t="s">
        <v>2652</v>
      </c>
    </row>
    <row r="10660" spans="2:10" ht="12.6" customHeight="1" x14ac:dyDescent="0.3">
      <c r="B10660" s="29">
        <f>VLOOKUP($J10657,ASBVs!$A$2:$AP$1041,11,FALSE)</f>
        <v>0.26</v>
      </c>
      <c r="C10660" s="29">
        <f>VLOOKUP($J10657,ASBVs!$A$2:$AP$1041,13,FALSE)</f>
        <v>7.58</v>
      </c>
      <c r="D10660" s="29">
        <f>VLOOKUP($J10657,ASBVs!$A$2:$AP$1041,15,FALSE)</f>
        <v>13.59</v>
      </c>
      <c r="E10660" s="29">
        <f>VLOOKUP($J10657,ASBVs!$A$2:$AP$1041,17,FALSE)</f>
        <v>0.64</v>
      </c>
      <c r="F10660" s="29">
        <f>VLOOKUP($J10657,ASBVs!$A$2:$AP$1041,19,FALSE)</f>
        <v>2.73</v>
      </c>
      <c r="G10660" s="39">
        <f>VLOOKUP($J10657,ASBVs!$A$2:$AP$1041,41,FALSE)</f>
        <v>0.52</v>
      </c>
      <c r="H10660" s="39">
        <f>VLOOKUP($J10657,ASBVs!$A$2:$AP$1041,39,FALSE)</f>
        <v>0.27</v>
      </c>
      <c r="I10660" s="29">
        <f>VLOOKUP($J10657,ASBVs!$A$2:$AP$1041,21,FALSE)</f>
        <v>0.34</v>
      </c>
      <c r="J10660" s="39">
        <f>VLOOKUP($J10657,ASBVs!$A$2:$AP$1041,31,FALSE)</f>
        <v>0.3</v>
      </c>
    </row>
    <row r="10661" spans="2:10" ht="12.6" customHeight="1" x14ac:dyDescent="0.3">
      <c r="B10661" s="29">
        <f>VLOOKUP($J10657,ASBVs!$A$2:$AP$1041,12,FALSE)</f>
        <v>64</v>
      </c>
      <c r="C10661" s="29">
        <f>VLOOKUP($J10657,ASBVs!$A$2:$AP$1041,14,FALSE)</f>
        <v>68</v>
      </c>
      <c r="D10661" s="29">
        <f>VLOOKUP($J10657,ASBVs!$A$2:$AP$1041,16,FALSE)</f>
        <v>55</v>
      </c>
      <c r="E10661" s="29">
        <f>VLOOKUP($J10657,ASBVs!$A$2:$AP$1041,18,FALSE)</f>
        <v>62</v>
      </c>
      <c r="F10661" s="29">
        <f>VLOOKUP($J10657,ASBVs!$A$2:$AP$1041,20,FALSE)</f>
        <v>63</v>
      </c>
      <c r="G10661" s="29">
        <f>VLOOKUP($J10657,ASBVs!$A$2:$AP$1041,42,FALSE)</f>
        <v>48</v>
      </c>
      <c r="H10661" s="29">
        <f>VLOOKUP($J10657,ASBVs!$A$2:$AP$1041,40,FALSE)</f>
        <v>41</v>
      </c>
      <c r="I10661" s="29">
        <f>VLOOKUP($J10657,ASBVs!$A$2:$AP$1041,22,FALSE)</f>
        <v>49</v>
      </c>
      <c r="J10661" s="29">
        <f>VLOOKUP($J10657,ASBVs!$A$2:$AP$1041,32,FALSE)</f>
        <v>46</v>
      </c>
    </row>
    <row r="10662" spans="2:10" ht="12.6" customHeight="1" x14ac:dyDescent="0.3">
      <c r="B10662" s="31" t="s">
        <v>1089</v>
      </c>
      <c r="C10662" s="27" t="s">
        <v>1090</v>
      </c>
      <c r="D10662" s="27" t="s">
        <v>1091</v>
      </c>
      <c r="E10662" s="27" t="s">
        <v>8</v>
      </c>
      <c r="F10662" s="27" t="s">
        <v>6</v>
      </c>
      <c r="G10662" s="27" t="s">
        <v>7</v>
      </c>
      <c r="H10662" s="27" t="s">
        <v>2638</v>
      </c>
      <c r="I10662" s="85" t="s">
        <v>2700</v>
      </c>
      <c r="J10662" s="86"/>
    </row>
    <row r="10663" spans="2:10" ht="12.6" customHeight="1" x14ac:dyDescent="0.3">
      <c r="B10663" s="30">
        <f>VLOOKUP($J10657,ASBVs!$A$2:$AP$1041,33,FALSE)</f>
        <v>0.05</v>
      </c>
      <c r="C10663" s="30">
        <f>VLOOKUP($J10657,ASBVs!$A$2:$AP$1041,35,FALSE)</f>
        <v>0.27</v>
      </c>
      <c r="D10663" s="30">
        <f>VLOOKUP($J10657,ASBVs!$A$2:$AP$1041,37,FALSE)</f>
        <v>1E-3</v>
      </c>
      <c r="E10663" s="32">
        <f>VLOOKUP($J10657,ASBVs!$A$2:$AP$1041,29,FALSE)</f>
        <v>3.88</v>
      </c>
      <c r="F10663" s="32">
        <f>VLOOKUP($J10657,ASBVs!$A$2:$AP$1041,23,FALSE)</f>
        <v>-0.37</v>
      </c>
      <c r="G10663" s="32">
        <f>VLOOKUP($J10657,ASBVs!$A$2:$AP$1041,25,FALSE)</f>
        <v>1.92</v>
      </c>
      <c r="H10663" s="32">
        <f>VLOOKUP($J10657,ASBVs!$A$2:$AP$1041,27,FALSE)</f>
        <v>2.73</v>
      </c>
      <c r="I10663" s="86"/>
      <c r="J10663" s="86"/>
    </row>
    <row r="10664" spans="2:10" ht="12.6" customHeight="1" x14ac:dyDescent="0.3">
      <c r="B10664" s="33">
        <f>VLOOKUP($J10657,ASBVs!$A$2:$AP$1041,34,FALSE)</f>
        <v>37</v>
      </c>
      <c r="C10664" s="33">
        <f>VLOOKUP($J10657,ASBVs!$A$2:$AP$1041,36,FALSE)</f>
        <v>44</v>
      </c>
      <c r="D10664" s="33">
        <f>VLOOKUP($J10657,ASBVs!$A$2:$AP$1041,38,FALSE)</f>
        <v>32</v>
      </c>
      <c r="E10664" s="33">
        <f>VLOOKUP($J10657,ASBVs!$A$2:$AP$1041,30,FALSE)</f>
        <v>57</v>
      </c>
      <c r="F10664" s="33">
        <f>VLOOKUP($J10657,ASBVs!$A$2:$AP$1041,24,FALSE)</f>
        <v>41</v>
      </c>
      <c r="G10664" s="33">
        <f>VLOOKUP($J10657,ASBVs!$A$2:$AP$1041,26,FALSE)</f>
        <v>42</v>
      </c>
      <c r="H10664" s="33">
        <f>VLOOKUP($J10657,ASBVs!$A$2:$AP$1041,28,FALSE)</f>
        <v>47</v>
      </c>
      <c r="I10664" s="99">
        <f>VLOOKUP($J10657,ASBVs!$A$2:$AQ$1041,43,FALSE)</f>
        <v>7.92</v>
      </c>
      <c r="J10664" s="79"/>
    </row>
    <row r="10665" spans="2:10" ht="12.6" customHeight="1" x14ac:dyDescent="0.3">
      <c r="B10665" s="87" t="s">
        <v>2695</v>
      </c>
      <c r="C10665" s="88"/>
      <c r="D10665" s="89" t="s">
        <v>2699</v>
      </c>
      <c r="E10665" s="90"/>
      <c r="F10665" s="91" t="str">
        <f>VLOOKUP($J10657,ASBVs!$A$2:$F$1041,6,FALSE)</f>
        <v xml:space="preserve">Young Gun </v>
      </c>
      <c r="G10665" s="34" t="s">
        <v>2669</v>
      </c>
      <c r="H10665" s="35" t="str">
        <f>VLOOKUP($J10657,ASBVs!$A$2:$AU$1041,46,FALSE)</f>
        <v>2</v>
      </c>
      <c r="I10665" s="34" t="s">
        <v>2670</v>
      </c>
      <c r="J10665" s="35" t="str">
        <f>VLOOKUP($J10657,ASBVs!$A$2:$AU$1041,47,FALSE)</f>
        <v>1</v>
      </c>
    </row>
    <row r="10666" spans="2:10" ht="12.6" customHeight="1" x14ac:dyDescent="0.3">
      <c r="B10666" s="93">
        <f>VLOOKUP($J10657,ASBVs!$A$2:$AS$1041,45,FALSE)</f>
        <v>123.22</v>
      </c>
      <c r="C10666" s="94"/>
      <c r="D10666" s="93">
        <f>VLOOKUP($J10657,ASBVs!$A$2:$AS$1041,44,FALSE)</f>
        <v>170.13</v>
      </c>
      <c r="E10666" s="94"/>
      <c r="F10666" s="92"/>
      <c r="G10666" s="34" t="s">
        <v>2671</v>
      </c>
      <c r="H10666" s="35" t="str">
        <f>VLOOKUP($J10657,ASBVs!$A$2:$AW$1041,48,FALSE)</f>
        <v>1</v>
      </c>
      <c r="I10666" s="34" t="s">
        <v>2672</v>
      </c>
      <c r="J10666" s="35">
        <f>VLOOKUP($J10657,ASBVs!$A$2:$AW$1041,49,FALSE)</f>
        <v>2</v>
      </c>
    </row>
    <row r="10667" spans="2:10" ht="12.6" customHeight="1" x14ac:dyDescent="0.3">
      <c r="B10667" s="36" t="s">
        <v>2696</v>
      </c>
      <c r="C10667" s="95" t="str">
        <f>VLOOKUP($J10657,ASBVs!$A$2:$E$1041,5,FALSE)</f>
        <v xml:space="preserve">Pen of 4 - Fertility </v>
      </c>
      <c r="D10667" s="96"/>
      <c r="E10667" s="97" t="s">
        <v>2697</v>
      </c>
      <c r="F10667" s="98"/>
      <c r="G10667" s="74"/>
      <c r="H10667" s="75"/>
      <c r="I10667" s="37" t="s">
        <v>2698</v>
      </c>
      <c r="J10667" s="38"/>
    </row>
    <row r="10669" spans="2:10" ht="12.6" customHeight="1" x14ac:dyDescent="0.3">
      <c r="B10669" s="76" t="s">
        <v>2692</v>
      </c>
      <c r="C10669" s="77"/>
      <c r="D10669" s="20" t="str">
        <f>VLOOKUP($J10669,ASBVs!$A$2:$B$1041,2,FALSE)</f>
        <v>225386</v>
      </c>
      <c r="E10669" s="21"/>
      <c r="F10669" s="22" t="str">
        <f>VLOOKUP($J10669,ASBVs!$A$2:$J$1041,10,FALSE)</f>
        <v>Single</v>
      </c>
      <c r="G10669" s="78" t="str">
        <f>VLOOKUP($J10669,ASBVs!$A$2:$AX$1041,50,FALSE)</f>
        <v xml:space="preserve"> </v>
      </c>
      <c r="H10669" s="79"/>
      <c r="I10669" s="23" t="s">
        <v>2693</v>
      </c>
      <c r="J10669" s="24" t="s">
        <v>2464</v>
      </c>
    </row>
    <row r="10670" spans="2:10" ht="12.6" customHeight="1" x14ac:dyDescent="0.3">
      <c r="B10670" s="25" t="s">
        <v>2694</v>
      </c>
      <c r="C10670" s="80" t="str">
        <f>VLOOKUP($J10669,ASBVs!$A$2:$H$1041,8,FALSE)</f>
        <v>218812</v>
      </c>
      <c r="D10670" s="80"/>
      <c r="E10670" s="81"/>
      <c r="F10670" s="26" t="s">
        <v>2639</v>
      </c>
      <c r="G10670" s="82">
        <f>VLOOKUP($J10669,ASBVs!$A$2:$I$1041,9,FALSE)</f>
        <v>44724</v>
      </c>
      <c r="H10670" s="83"/>
      <c r="I10670" s="83"/>
      <c r="J10670" s="84"/>
    </row>
    <row r="10671" spans="2:10" ht="12.6" customHeight="1" x14ac:dyDescent="0.3">
      <c r="B10671" s="27" t="s">
        <v>0</v>
      </c>
      <c r="C10671" s="28" t="s">
        <v>1</v>
      </c>
      <c r="D10671" s="28" t="s">
        <v>2</v>
      </c>
      <c r="E10671" s="28" t="s">
        <v>3</v>
      </c>
      <c r="F10671" s="27" t="s">
        <v>4</v>
      </c>
      <c r="G10671" s="28" t="s">
        <v>1093</v>
      </c>
      <c r="H10671" s="28" t="s">
        <v>1092</v>
      </c>
      <c r="I10671" s="28" t="s">
        <v>5</v>
      </c>
      <c r="J10671" s="28" t="s">
        <v>2652</v>
      </c>
    </row>
    <row r="10672" spans="2:10" ht="12.6" customHeight="1" x14ac:dyDescent="0.3">
      <c r="B10672" s="29">
        <f>VLOOKUP($J10669,ASBVs!$A$2:$AP$1041,11,FALSE)</f>
        <v>0.25</v>
      </c>
      <c r="C10672" s="29">
        <f>VLOOKUP($J10669,ASBVs!$A$2:$AP$1041,13,FALSE)</f>
        <v>5.83</v>
      </c>
      <c r="D10672" s="29">
        <f>VLOOKUP($J10669,ASBVs!$A$2:$AP$1041,15,FALSE)</f>
        <v>8.8800000000000008</v>
      </c>
      <c r="E10672" s="29">
        <f>VLOOKUP($J10669,ASBVs!$A$2:$AP$1041,17,FALSE)</f>
        <v>0.45</v>
      </c>
      <c r="F10672" s="29">
        <f>VLOOKUP($J10669,ASBVs!$A$2:$AP$1041,19,FALSE)</f>
        <v>2.16</v>
      </c>
      <c r="G10672" s="39">
        <f>VLOOKUP($J10669,ASBVs!$A$2:$AP$1041,41,FALSE)</f>
        <v>0.47</v>
      </c>
      <c r="H10672" s="39">
        <f>VLOOKUP($J10669,ASBVs!$A$2:$AP$1041,39,FALSE)</f>
        <v>0.34</v>
      </c>
      <c r="I10672" s="29">
        <f>VLOOKUP($J10669,ASBVs!$A$2:$AP$1041,21,FALSE)</f>
        <v>-1.79</v>
      </c>
      <c r="J10672" s="39">
        <f>VLOOKUP($J10669,ASBVs!$A$2:$AP$1041,31,FALSE)</f>
        <v>0.28000000000000003</v>
      </c>
    </row>
    <row r="10673" spans="2:10" ht="12.6" customHeight="1" x14ac:dyDescent="0.3">
      <c r="B10673" s="29">
        <f>VLOOKUP($J10669,ASBVs!$A$2:$AP$1041,12,FALSE)</f>
        <v>68</v>
      </c>
      <c r="C10673" s="29">
        <f>VLOOKUP($J10669,ASBVs!$A$2:$AP$1041,14,FALSE)</f>
        <v>71</v>
      </c>
      <c r="D10673" s="29">
        <f>VLOOKUP($J10669,ASBVs!$A$2:$AP$1041,16,FALSE)</f>
        <v>63</v>
      </c>
      <c r="E10673" s="29">
        <f>VLOOKUP($J10669,ASBVs!$A$2:$AP$1041,18,FALSE)</f>
        <v>65</v>
      </c>
      <c r="F10673" s="29">
        <f>VLOOKUP($J10669,ASBVs!$A$2:$AP$1041,20,FALSE)</f>
        <v>65</v>
      </c>
      <c r="G10673" s="29">
        <f>VLOOKUP($J10669,ASBVs!$A$2:$AP$1041,42,FALSE)</f>
        <v>57</v>
      </c>
      <c r="H10673" s="29">
        <f>VLOOKUP($J10669,ASBVs!$A$2:$AP$1041,40,FALSE)</f>
        <v>50</v>
      </c>
      <c r="I10673" s="29">
        <f>VLOOKUP($J10669,ASBVs!$A$2:$AP$1041,22,FALSE)</f>
        <v>58</v>
      </c>
      <c r="J10673" s="29">
        <f>VLOOKUP($J10669,ASBVs!$A$2:$AP$1041,32,FALSE)</f>
        <v>55</v>
      </c>
    </row>
    <row r="10674" spans="2:10" ht="12.6" customHeight="1" x14ac:dyDescent="0.3">
      <c r="B10674" s="31" t="s">
        <v>1089</v>
      </c>
      <c r="C10674" s="27" t="s">
        <v>1090</v>
      </c>
      <c r="D10674" s="27" t="s">
        <v>1091</v>
      </c>
      <c r="E10674" s="27" t="s">
        <v>8</v>
      </c>
      <c r="F10674" s="27" t="s">
        <v>6</v>
      </c>
      <c r="G10674" s="27" t="s">
        <v>7</v>
      </c>
      <c r="H10674" s="27" t="s">
        <v>2638</v>
      </c>
      <c r="I10674" s="85" t="s">
        <v>2700</v>
      </c>
      <c r="J10674" s="86"/>
    </row>
    <row r="10675" spans="2:10" ht="12.6" customHeight="1" x14ac:dyDescent="0.3">
      <c r="B10675" s="30">
        <f>VLOOKUP($J10669,ASBVs!$A$2:$AP$1041,33,FALSE)</f>
        <v>0.05</v>
      </c>
      <c r="C10675" s="30">
        <f>VLOOKUP($J10669,ASBVs!$A$2:$AP$1041,35,FALSE)</f>
        <v>0.34</v>
      </c>
      <c r="D10675" s="30">
        <f>VLOOKUP($J10669,ASBVs!$A$2:$AP$1041,37,FALSE)</f>
        <v>0.01</v>
      </c>
      <c r="E10675" s="32">
        <f>VLOOKUP($J10669,ASBVs!$A$2:$AP$1041,29,FALSE)</f>
        <v>4.16</v>
      </c>
      <c r="F10675" s="32">
        <f>VLOOKUP($J10669,ASBVs!$A$2:$AP$1041,23,FALSE)</f>
        <v>-0.44</v>
      </c>
      <c r="G10675" s="32">
        <f>VLOOKUP($J10669,ASBVs!$A$2:$AP$1041,25,FALSE)</f>
        <v>2.39</v>
      </c>
      <c r="H10675" s="32">
        <f>VLOOKUP($J10669,ASBVs!$A$2:$AP$1041,27,FALSE)</f>
        <v>1.99</v>
      </c>
      <c r="I10675" s="86"/>
      <c r="J10675" s="86"/>
    </row>
    <row r="10676" spans="2:10" ht="12.6" customHeight="1" x14ac:dyDescent="0.3">
      <c r="B10676" s="33">
        <f>VLOOKUP($J10669,ASBVs!$A$2:$AP$1041,34,FALSE)</f>
        <v>44</v>
      </c>
      <c r="C10676" s="33">
        <f>VLOOKUP($J10669,ASBVs!$A$2:$AP$1041,36,FALSE)</f>
        <v>53</v>
      </c>
      <c r="D10676" s="33">
        <f>VLOOKUP($J10669,ASBVs!$A$2:$AP$1041,38,FALSE)</f>
        <v>38</v>
      </c>
      <c r="E10676" s="33">
        <f>VLOOKUP($J10669,ASBVs!$A$2:$AP$1041,30,FALSE)</f>
        <v>59</v>
      </c>
      <c r="F10676" s="33">
        <f>VLOOKUP($J10669,ASBVs!$A$2:$AP$1041,24,FALSE)</f>
        <v>50</v>
      </c>
      <c r="G10676" s="33">
        <f>VLOOKUP($J10669,ASBVs!$A$2:$AP$1041,26,FALSE)</f>
        <v>50</v>
      </c>
      <c r="H10676" s="33">
        <f>VLOOKUP($J10669,ASBVs!$A$2:$AP$1041,28,FALSE)</f>
        <v>53</v>
      </c>
      <c r="I10676" s="99">
        <f>VLOOKUP($J10669,ASBVs!$A$2:$AQ$1041,43,FALSE)</f>
        <v>4.04</v>
      </c>
      <c r="J10676" s="79"/>
    </row>
    <row r="10677" spans="2:10" ht="12.6" customHeight="1" x14ac:dyDescent="0.3">
      <c r="B10677" s="87" t="s">
        <v>2695</v>
      </c>
      <c r="C10677" s="88"/>
      <c r="D10677" s="89" t="s">
        <v>2699</v>
      </c>
      <c r="E10677" s="90"/>
      <c r="F10677" s="91" t="str">
        <f>VLOOKUP($J10669,ASBVs!$A$2:$F$1041,6,FALSE)</f>
        <v xml:space="preserve">Young Gun </v>
      </c>
      <c r="G10677" s="34" t="s">
        <v>2669</v>
      </c>
      <c r="H10677" s="35" t="str">
        <f>VLOOKUP($J10669,ASBVs!$A$2:$AU$1041,46,FALSE)</f>
        <v>2</v>
      </c>
      <c r="I10677" s="34" t="s">
        <v>2670</v>
      </c>
      <c r="J10677" s="35" t="str">
        <f>VLOOKUP($J10669,ASBVs!$A$2:$AU$1041,47,FALSE)</f>
        <v>2</v>
      </c>
    </row>
    <row r="10678" spans="2:10" ht="12.6" customHeight="1" x14ac:dyDescent="0.3">
      <c r="B10678" s="93">
        <f>VLOOKUP($J10669,ASBVs!$A$2:$AS$1041,45,FALSE)</f>
        <v>120.17</v>
      </c>
      <c r="C10678" s="94"/>
      <c r="D10678" s="93">
        <f>VLOOKUP($J10669,ASBVs!$A$2:$AS$1041,44,FALSE)</f>
        <v>163.34</v>
      </c>
      <c r="E10678" s="94"/>
      <c r="F10678" s="92"/>
      <c r="G10678" s="34" t="s">
        <v>2671</v>
      </c>
      <c r="H10678" s="35" t="str">
        <f>VLOOKUP($J10669,ASBVs!$A$2:$AW$1041,48,FALSE)</f>
        <v>1</v>
      </c>
      <c r="I10678" s="34" t="s">
        <v>2672</v>
      </c>
      <c r="J10678" s="35">
        <f>VLOOKUP($J10669,ASBVs!$A$2:$AW$1041,49,FALSE)</f>
        <v>3</v>
      </c>
    </row>
    <row r="10679" spans="2:10" ht="12.6" customHeight="1" x14ac:dyDescent="0.3">
      <c r="B10679" s="36" t="s">
        <v>2696</v>
      </c>
      <c r="C10679" s="95" t="str">
        <f>VLOOKUP($J10669,ASBVs!$A$2:$E$1041,5,FALSE)</f>
        <v xml:space="preserve">Pen of 4 - Fertility </v>
      </c>
      <c r="D10679" s="96"/>
      <c r="E10679" s="97" t="s">
        <v>2697</v>
      </c>
      <c r="F10679" s="98"/>
      <c r="G10679" s="74"/>
      <c r="H10679" s="75"/>
      <c r="I10679" s="37" t="s">
        <v>2698</v>
      </c>
      <c r="J10679" s="38"/>
    </row>
    <row r="10681" spans="2:10" ht="12.6" customHeight="1" x14ac:dyDescent="0.3">
      <c r="B10681" s="76" t="s">
        <v>2692</v>
      </c>
      <c r="C10681" s="77"/>
      <c r="D10681" s="20" t="str">
        <f>VLOOKUP($J10681,ASBVs!$A$2:$B$1041,2,FALSE)</f>
        <v>226025</v>
      </c>
      <c r="E10681" s="21"/>
      <c r="F10681" s="22" t="str">
        <f>VLOOKUP($J10681,ASBVs!$A$2:$J$1041,10,FALSE)</f>
        <v>Twin</v>
      </c>
      <c r="G10681" s="78" t="str">
        <f>VLOOKUP($J10681,ASBVs!$A$2:$AX$1041,50,FALSE)</f>
        <v xml:space="preserve"> </v>
      </c>
      <c r="H10681" s="79"/>
      <c r="I10681" s="23" t="s">
        <v>2693</v>
      </c>
      <c r="J10681" s="24" t="s">
        <v>2465</v>
      </c>
    </row>
    <row r="10682" spans="2:10" ht="12.6" customHeight="1" x14ac:dyDescent="0.3">
      <c r="B10682" s="25" t="s">
        <v>2694</v>
      </c>
      <c r="C10682" s="80" t="str">
        <f>VLOOKUP($J10681,ASBVs!$A$2:$H$1041,8,FALSE)</f>
        <v>202934</v>
      </c>
      <c r="D10682" s="80"/>
      <c r="E10682" s="81"/>
      <c r="F10682" s="26" t="s">
        <v>2639</v>
      </c>
      <c r="G10682" s="82">
        <f>VLOOKUP($J10681,ASBVs!$A$2:$I$1041,9,FALSE)</f>
        <v>44737</v>
      </c>
      <c r="H10682" s="83"/>
      <c r="I10682" s="83"/>
      <c r="J10682" s="84"/>
    </row>
    <row r="10683" spans="2:10" ht="12.6" customHeight="1" x14ac:dyDescent="0.3">
      <c r="B10683" s="27" t="s">
        <v>0</v>
      </c>
      <c r="C10683" s="28" t="s">
        <v>1</v>
      </c>
      <c r="D10683" s="28" t="s">
        <v>2</v>
      </c>
      <c r="E10683" s="28" t="s">
        <v>3</v>
      </c>
      <c r="F10683" s="27" t="s">
        <v>4</v>
      </c>
      <c r="G10683" s="28" t="s">
        <v>1093</v>
      </c>
      <c r="H10683" s="28" t="s">
        <v>1092</v>
      </c>
      <c r="I10683" s="28" t="s">
        <v>5</v>
      </c>
      <c r="J10683" s="28" t="s">
        <v>2652</v>
      </c>
    </row>
    <row r="10684" spans="2:10" ht="12.6" customHeight="1" x14ac:dyDescent="0.3">
      <c r="B10684" s="29">
        <f>VLOOKUP($J10681,ASBVs!$A$2:$AP$1041,11,FALSE)</f>
        <v>0.4</v>
      </c>
      <c r="C10684" s="29">
        <f>VLOOKUP($J10681,ASBVs!$A$2:$AP$1041,13,FALSE)</f>
        <v>7.74</v>
      </c>
      <c r="D10684" s="29">
        <f>VLOOKUP($J10681,ASBVs!$A$2:$AP$1041,15,FALSE)</f>
        <v>9.77</v>
      </c>
      <c r="E10684" s="29">
        <f>VLOOKUP($J10681,ASBVs!$A$2:$AP$1041,17,FALSE)</f>
        <v>-0.4</v>
      </c>
      <c r="F10684" s="29">
        <f>VLOOKUP($J10681,ASBVs!$A$2:$AP$1041,19,FALSE)</f>
        <v>1.77</v>
      </c>
      <c r="G10684" s="39">
        <f>VLOOKUP($J10681,ASBVs!$A$2:$AP$1041,41,FALSE)</f>
        <v>0.52</v>
      </c>
      <c r="H10684" s="39">
        <f>VLOOKUP($J10681,ASBVs!$A$2:$AP$1041,39,FALSE)</f>
        <v>0.3</v>
      </c>
      <c r="I10684" s="29">
        <f>VLOOKUP($J10681,ASBVs!$A$2:$AP$1041,21,FALSE)</f>
        <v>0.24</v>
      </c>
      <c r="J10684" s="39">
        <f>VLOOKUP($J10681,ASBVs!$A$2:$AP$1041,31,FALSE)</f>
        <v>0.32</v>
      </c>
    </row>
    <row r="10685" spans="2:10" ht="12.6" customHeight="1" x14ac:dyDescent="0.3">
      <c r="B10685" s="29">
        <f>VLOOKUP($J10681,ASBVs!$A$2:$AP$1041,12,FALSE)</f>
        <v>68</v>
      </c>
      <c r="C10685" s="29">
        <f>VLOOKUP($J10681,ASBVs!$A$2:$AP$1041,14,FALSE)</f>
        <v>71</v>
      </c>
      <c r="D10685" s="29">
        <f>VLOOKUP($J10681,ASBVs!$A$2:$AP$1041,16,FALSE)</f>
        <v>63</v>
      </c>
      <c r="E10685" s="29">
        <f>VLOOKUP($J10681,ASBVs!$A$2:$AP$1041,18,FALSE)</f>
        <v>67</v>
      </c>
      <c r="F10685" s="29">
        <f>VLOOKUP($J10681,ASBVs!$A$2:$AP$1041,20,FALSE)</f>
        <v>66</v>
      </c>
      <c r="G10685" s="29">
        <f>VLOOKUP($J10681,ASBVs!$A$2:$AP$1041,42,FALSE)</f>
        <v>61</v>
      </c>
      <c r="H10685" s="29">
        <f>VLOOKUP($J10681,ASBVs!$A$2:$AP$1041,40,FALSE)</f>
        <v>52</v>
      </c>
      <c r="I10685" s="29">
        <f>VLOOKUP($J10681,ASBVs!$A$2:$AP$1041,22,FALSE)</f>
        <v>61</v>
      </c>
      <c r="J10685" s="29">
        <f>VLOOKUP($J10681,ASBVs!$A$2:$AP$1041,32,FALSE)</f>
        <v>59</v>
      </c>
    </row>
    <row r="10686" spans="2:10" ht="12.6" customHeight="1" x14ac:dyDescent="0.3">
      <c r="B10686" s="31" t="s">
        <v>1089</v>
      </c>
      <c r="C10686" s="27" t="s">
        <v>1090</v>
      </c>
      <c r="D10686" s="27" t="s">
        <v>1091</v>
      </c>
      <c r="E10686" s="27" t="s">
        <v>8</v>
      </c>
      <c r="F10686" s="27" t="s">
        <v>6</v>
      </c>
      <c r="G10686" s="27" t="s">
        <v>7</v>
      </c>
      <c r="H10686" s="27" t="s">
        <v>2638</v>
      </c>
      <c r="I10686" s="85" t="s">
        <v>2700</v>
      </c>
      <c r="J10686" s="86"/>
    </row>
    <row r="10687" spans="2:10" ht="12.6" customHeight="1" x14ac:dyDescent="0.3">
      <c r="B10687" s="30">
        <f>VLOOKUP($J10681,ASBVs!$A$2:$AP$1041,33,FALSE)</f>
        <v>0.05</v>
      </c>
      <c r="C10687" s="30">
        <f>VLOOKUP($J10681,ASBVs!$A$2:$AP$1041,35,FALSE)</f>
        <v>0.28999999999999998</v>
      </c>
      <c r="D10687" s="30">
        <f>VLOOKUP($J10681,ASBVs!$A$2:$AP$1041,37,FALSE)</f>
        <v>0.01</v>
      </c>
      <c r="E10687" s="32">
        <f>VLOOKUP($J10681,ASBVs!$A$2:$AP$1041,29,FALSE)</f>
        <v>4.92</v>
      </c>
      <c r="F10687" s="32">
        <f>VLOOKUP($J10681,ASBVs!$A$2:$AP$1041,23,FALSE)</f>
        <v>-0.7</v>
      </c>
      <c r="G10687" s="32">
        <f>VLOOKUP($J10681,ASBVs!$A$2:$AP$1041,25,FALSE)</f>
        <v>4.1500000000000004</v>
      </c>
      <c r="H10687" s="32">
        <f>VLOOKUP($J10681,ASBVs!$A$2:$AP$1041,27,FALSE)</f>
        <v>1.52</v>
      </c>
      <c r="I10687" s="86"/>
      <c r="J10687" s="86"/>
    </row>
    <row r="10688" spans="2:10" ht="12.6" customHeight="1" x14ac:dyDescent="0.3">
      <c r="B10688" s="33">
        <f>VLOOKUP($J10681,ASBVs!$A$2:$AP$1041,34,FALSE)</f>
        <v>46</v>
      </c>
      <c r="C10688" s="33">
        <f>VLOOKUP($J10681,ASBVs!$A$2:$AP$1041,36,FALSE)</f>
        <v>55</v>
      </c>
      <c r="D10688" s="33">
        <f>VLOOKUP($J10681,ASBVs!$A$2:$AP$1041,38,FALSE)</f>
        <v>40</v>
      </c>
      <c r="E10688" s="33">
        <f>VLOOKUP($J10681,ASBVs!$A$2:$AP$1041,30,FALSE)</f>
        <v>61</v>
      </c>
      <c r="F10688" s="33">
        <f>VLOOKUP($J10681,ASBVs!$A$2:$AP$1041,24,FALSE)</f>
        <v>52</v>
      </c>
      <c r="G10688" s="33">
        <f>VLOOKUP($J10681,ASBVs!$A$2:$AP$1041,26,FALSE)</f>
        <v>52</v>
      </c>
      <c r="H10688" s="33">
        <f>VLOOKUP($J10681,ASBVs!$A$2:$AP$1041,28,FALSE)</f>
        <v>55</v>
      </c>
      <c r="I10688" s="99">
        <f>VLOOKUP($J10681,ASBVs!$A$2:$AQ$1041,43,FALSE)</f>
        <v>7.98</v>
      </c>
      <c r="J10688" s="79"/>
    </row>
    <row r="10689" spans="2:10" ht="12.6" customHeight="1" x14ac:dyDescent="0.3">
      <c r="B10689" s="87" t="s">
        <v>2695</v>
      </c>
      <c r="C10689" s="88"/>
      <c r="D10689" s="89" t="s">
        <v>2699</v>
      </c>
      <c r="E10689" s="90"/>
      <c r="F10689" s="91" t="str">
        <f>VLOOKUP($J10681,ASBVs!$A$2:$F$1041,6,FALSE)</f>
        <v xml:space="preserve">Young Gun </v>
      </c>
      <c r="G10689" s="34" t="s">
        <v>2669</v>
      </c>
      <c r="H10689" s="35" t="str">
        <f>VLOOKUP($J10681,ASBVs!$A$2:$AU$1041,46,FALSE)</f>
        <v>2</v>
      </c>
      <c r="I10689" s="34" t="s">
        <v>2670</v>
      </c>
      <c r="J10689" s="35" t="str">
        <f>VLOOKUP($J10681,ASBVs!$A$2:$AU$1041,47,FALSE)</f>
        <v>2</v>
      </c>
    </row>
    <row r="10690" spans="2:10" ht="12.6" customHeight="1" x14ac:dyDescent="0.3">
      <c r="B10690" s="93">
        <f>VLOOKUP($J10681,ASBVs!$A$2:$AS$1041,45,FALSE)</f>
        <v>124.88</v>
      </c>
      <c r="C10690" s="94"/>
      <c r="D10690" s="93">
        <f>VLOOKUP($J10681,ASBVs!$A$2:$AS$1041,44,FALSE)</f>
        <v>167.6</v>
      </c>
      <c r="E10690" s="94"/>
      <c r="F10690" s="92"/>
      <c r="G10690" s="34" t="s">
        <v>2671</v>
      </c>
      <c r="H10690" s="35" t="str">
        <f>VLOOKUP($J10681,ASBVs!$A$2:$AW$1041,48,FALSE)</f>
        <v>2</v>
      </c>
      <c r="I10690" s="34" t="s">
        <v>2672</v>
      </c>
      <c r="J10690" s="35">
        <f>VLOOKUP($J10681,ASBVs!$A$2:$AW$1041,49,FALSE)</f>
        <v>3</v>
      </c>
    </row>
    <row r="10691" spans="2:10" ht="12.6" customHeight="1" x14ac:dyDescent="0.3">
      <c r="B10691" s="36" t="s">
        <v>2696</v>
      </c>
      <c r="C10691" s="95" t="str">
        <f>VLOOKUP($J10681,ASBVs!$A$2:$E$1041,5,FALSE)</f>
        <v xml:space="preserve">Pen of 4 - Fertility </v>
      </c>
      <c r="D10691" s="96"/>
      <c r="E10691" s="97" t="s">
        <v>2697</v>
      </c>
      <c r="F10691" s="98"/>
      <c r="G10691" s="74"/>
      <c r="H10691" s="75"/>
      <c r="I10691" s="37" t="s">
        <v>2698</v>
      </c>
      <c r="J10691" s="38"/>
    </row>
    <row r="10693" spans="2:10" ht="12.6" customHeight="1" x14ac:dyDescent="0.3">
      <c r="B10693" s="76" t="s">
        <v>2692</v>
      </c>
      <c r="C10693" s="77"/>
      <c r="D10693" s="20" t="str">
        <f>VLOOKUP($J10693,ASBVs!$A$2:$B$1041,2,FALSE)</f>
        <v>223894</v>
      </c>
      <c r="E10693" s="21"/>
      <c r="F10693" s="22" t="str">
        <f>VLOOKUP($J10693,ASBVs!$A$2:$J$1041,10,FALSE)</f>
        <v>Twin</v>
      </c>
      <c r="G10693" s="78" t="str">
        <f>VLOOKUP($J10693,ASBVs!$A$2:$AX$1041,50,FALSE)</f>
        <v xml:space="preserve"> </v>
      </c>
      <c r="H10693" s="79"/>
      <c r="I10693" s="23" t="s">
        <v>2693</v>
      </c>
      <c r="J10693" s="24" t="s">
        <v>2466</v>
      </c>
    </row>
    <row r="10694" spans="2:10" ht="12.6" customHeight="1" x14ac:dyDescent="0.3">
      <c r="B10694" s="25" t="s">
        <v>2694</v>
      </c>
      <c r="C10694" s="80" t="str">
        <f>VLOOKUP($J10693,ASBVs!$A$2:$H$1041,8,FALSE)</f>
        <v>218861</v>
      </c>
      <c r="D10694" s="80"/>
      <c r="E10694" s="81"/>
      <c r="F10694" s="26" t="s">
        <v>2639</v>
      </c>
      <c r="G10694" s="82">
        <f>VLOOKUP($J10693,ASBVs!$A$2:$I$1041,9,FALSE)</f>
        <v>44704</v>
      </c>
      <c r="H10694" s="83"/>
      <c r="I10694" s="83"/>
      <c r="J10694" s="84"/>
    </row>
    <row r="10695" spans="2:10" ht="12.6" customHeight="1" x14ac:dyDescent="0.3">
      <c r="B10695" s="27" t="s">
        <v>0</v>
      </c>
      <c r="C10695" s="28" t="s">
        <v>1</v>
      </c>
      <c r="D10695" s="28" t="s">
        <v>2</v>
      </c>
      <c r="E10695" s="28" t="s">
        <v>3</v>
      </c>
      <c r="F10695" s="27" t="s">
        <v>4</v>
      </c>
      <c r="G10695" s="28" t="s">
        <v>1093</v>
      </c>
      <c r="H10695" s="28" t="s">
        <v>1092</v>
      </c>
      <c r="I10695" s="28" t="s">
        <v>5</v>
      </c>
      <c r="J10695" s="28" t="s">
        <v>2652</v>
      </c>
    </row>
    <row r="10696" spans="2:10" ht="12.6" customHeight="1" x14ac:dyDescent="0.3">
      <c r="B10696" s="29">
        <f>VLOOKUP($J10693,ASBVs!$A$2:$AP$1041,11,FALSE)</f>
        <v>0.31</v>
      </c>
      <c r="C10696" s="29">
        <f>VLOOKUP($J10693,ASBVs!$A$2:$AP$1041,13,FALSE)</f>
        <v>7.8</v>
      </c>
      <c r="D10696" s="29">
        <f>VLOOKUP($J10693,ASBVs!$A$2:$AP$1041,15,FALSE)</f>
        <v>13.91</v>
      </c>
      <c r="E10696" s="29">
        <f>VLOOKUP($J10693,ASBVs!$A$2:$AP$1041,17,FALSE)</f>
        <v>0.46</v>
      </c>
      <c r="F10696" s="29">
        <f>VLOOKUP($J10693,ASBVs!$A$2:$AP$1041,19,FALSE)</f>
        <v>1.95</v>
      </c>
      <c r="G10696" s="39">
        <f>VLOOKUP($J10693,ASBVs!$A$2:$AP$1041,41,FALSE)</f>
        <v>0.41</v>
      </c>
      <c r="H10696" s="39">
        <f>VLOOKUP($J10693,ASBVs!$A$2:$AP$1041,39,FALSE)</f>
        <v>0.28999999999999998</v>
      </c>
      <c r="I10696" s="29">
        <f>VLOOKUP($J10693,ASBVs!$A$2:$AP$1041,21,FALSE)</f>
        <v>-0.35</v>
      </c>
      <c r="J10696" s="39">
        <f>VLOOKUP($J10693,ASBVs!$A$2:$AP$1041,31,FALSE)</f>
        <v>0.23</v>
      </c>
    </row>
    <row r="10697" spans="2:10" ht="12.6" customHeight="1" x14ac:dyDescent="0.3">
      <c r="B10697" s="29">
        <f>VLOOKUP($J10693,ASBVs!$A$2:$AP$1041,12,FALSE)</f>
        <v>65</v>
      </c>
      <c r="C10697" s="29">
        <f>VLOOKUP($J10693,ASBVs!$A$2:$AP$1041,14,FALSE)</f>
        <v>69</v>
      </c>
      <c r="D10697" s="29">
        <f>VLOOKUP($J10693,ASBVs!$A$2:$AP$1041,16,FALSE)</f>
        <v>60</v>
      </c>
      <c r="E10697" s="29">
        <f>VLOOKUP($J10693,ASBVs!$A$2:$AP$1041,18,FALSE)</f>
        <v>63</v>
      </c>
      <c r="F10697" s="29">
        <f>VLOOKUP($J10693,ASBVs!$A$2:$AP$1041,20,FALSE)</f>
        <v>63</v>
      </c>
      <c r="G10697" s="29">
        <f>VLOOKUP($J10693,ASBVs!$A$2:$AP$1041,42,FALSE)</f>
        <v>54</v>
      </c>
      <c r="H10697" s="29">
        <f>VLOOKUP($J10693,ASBVs!$A$2:$AP$1041,40,FALSE)</f>
        <v>48</v>
      </c>
      <c r="I10697" s="29">
        <f>VLOOKUP($J10693,ASBVs!$A$2:$AP$1041,22,FALSE)</f>
        <v>58</v>
      </c>
      <c r="J10697" s="29">
        <f>VLOOKUP($J10693,ASBVs!$A$2:$AP$1041,32,FALSE)</f>
        <v>52</v>
      </c>
    </row>
    <row r="10698" spans="2:10" ht="12.6" customHeight="1" x14ac:dyDescent="0.3">
      <c r="B10698" s="31" t="s">
        <v>1089</v>
      </c>
      <c r="C10698" s="27" t="s">
        <v>1090</v>
      </c>
      <c r="D10698" s="27" t="s">
        <v>1091</v>
      </c>
      <c r="E10698" s="27" t="s">
        <v>8</v>
      </c>
      <c r="F10698" s="27" t="s">
        <v>6</v>
      </c>
      <c r="G10698" s="27" t="s">
        <v>7</v>
      </c>
      <c r="H10698" s="27" t="s">
        <v>2638</v>
      </c>
      <c r="I10698" s="85" t="s">
        <v>2700</v>
      </c>
      <c r="J10698" s="86"/>
    </row>
    <row r="10699" spans="2:10" ht="12.6" customHeight="1" x14ac:dyDescent="0.3">
      <c r="B10699" s="30">
        <f>VLOOKUP($J10693,ASBVs!$A$2:$AP$1041,33,FALSE)</f>
        <v>0.04</v>
      </c>
      <c r="C10699" s="30">
        <f>VLOOKUP($J10693,ASBVs!$A$2:$AP$1041,35,FALSE)</f>
        <v>0.35</v>
      </c>
      <c r="D10699" s="30">
        <f>VLOOKUP($J10693,ASBVs!$A$2:$AP$1041,37,FALSE)</f>
        <v>-0.01</v>
      </c>
      <c r="E10699" s="32">
        <f>VLOOKUP($J10693,ASBVs!$A$2:$AP$1041,29,FALSE)</f>
        <v>4.3099999999999996</v>
      </c>
      <c r="F10699" s="32">
        <f>VLOOKUP($J10693,ASBVs!$A$2:$AP$1041,23,FALSE)</f>
        <v>-0.5</v>
      </c>
      <c r="G10699" s="32">
        <f>VLOOKUP($J10693,ASBVs!$A$2:$AP$1041,25,FALSE)</f>
        <v>3.69</v>
      </c>
      <c r="H10699" s="32">
        <f>VLOOKUP($J10693,ASBVs!$A$2:$AP$1041,27,FALSE)</f>
        <v>1.94</v>
      </c>
      <c r="I10699" s="86"/>
      <c r="J10699" s="86"/>
    </row>
    <row r="10700" spans="2:10" ht="12.6" customHeight="1" x14ac:dyDescent="0.3">
      <c r="B10700" s="33">
        <f>VLOOKUP($J10693,ASBVs!$A$2:$AP$1041,34,FALSE)</f>
        <v>43</v>
      </c>
      <c r="C10700" s="33">
        <f>VLOOKUP($J10693,ASBVs!$A$2:$AP$1041,36,FALSE)</f>
        <v>51</v>
      </c>
      <c r="D10700" s="33">
        <f>VLOOKUP($J10693,ASBVs!$A$2:$AP$1041,38,FALSE)</f>
        <v>36</v>
      </c>
      <c r="E10700" s="33">
        <f>VLOOKUP($J10693,ASBVs!$A$2:$AP$1041,30,FALSE)</f>
        <v>58</v>
      </c>
      <c r="F10700" s="33">
        <f>VLOOKUP($J10693,ASBVs!$A$2:$AP$1041,24,FALSE)</f>
        <v>49</v>
      </c>
      <c r="G10700" s="33">
        <f>VLOOKUP($J10693,ASBVs!$A$2:$AP$1041,26,FALSE)</f>
        <v>48</v>
      </c>
      <c r="H10700" s="33">
        <f>VLOOKUP($J10693,ASBVs!$A$2:$AP$1041,28,FALSE)</f>
        <v>51</v>
      </c>
      <c r="I10700" s="99">
        <f>VLOOKUP($J10693,ASBVs!$A$2:$AQ$1041,43,FALSE)</f>
        <v>7.45</v>
      </c>
      <c r="J10700" s="79"/>
    </row>
    <row r="10701" spans="2:10" ht="12.6" customHeight="1" x14ac:dyDescent="0.3">
      <c r="B10701" s="87" t="s">
        <v>2695</v>
      </c>
      <c r="C10701" s="88"/>
      <c r="D10701" s="89" t="s">
        <v>2699</v>
      </c>
      <c r="E10701" s="90"/>
      <c r="F10701" s="91" t="str">
        <f>VLOOKUP($J10693,ASBVs!$A$2:$F$1041,6,FALSE)</f>
        <v xml:space="preserve">Young Gun </v>
      </c>
      <c r="G10701" s="34" t="s">
        <v>2669</v>
      </c>
      <c r="H10701" s="35" t="str">
        <f>VLOOKUP($J10693,ASBVs!$A$2:$AU$1041,46,FALSE)</f>
        <v>2</v>
      </c>
      <c r="I10701" s="34" t="s">
        <v>2670</v>
      </c>
      <c r="J10701" s="35" t="str">
        <f>VLOOKUP($J10693,ASBVs!$A$2:$AU$1041,47,FALSE)</f>
        <v>2</v>
      </c>
    </row>
    <row r="10702" spans="2:10" ht="12.6" customHeight="1" x14ac:dyDescent="0.3">
      <c r="B10702" s="93">
        <f>VLOOKUP($J10693,ASBVs!$A$2:$AS$1041,45,FALSE)</f>
        <v>120.58</v>
      </c>
      <c r="C10702" s="94"/>
      <c r="D10702" s="93">
        <f>VLOOKUP($J10693,ASBVs!$A$2:$AS$1041,44,FALSE)</f>
        <v>160.65</v>
      </c>
      <c r="E10702" s="94"/>
      <c r="F10702" s="92"/>
      <c r="G10702" s="34" t="s">
        <v>2671</v>
      </c>
      <c r="H10702" s="35" t="str">
        <f>VLOOKUP($J10693,ASBVs!$A$2:$AW$1041,48,FALSE)</f>
        <v>2</v>
      </c>
      <c r="I10702" s="34" t="s">
        <v>2672</v>
      </c>
      <c r="J10702" s="35">
        <f>VLOOKUP($J10693,ASBVs!$A$2:$AW$1041,49,FALSE)</f>
        <v>3</v>
      </c>
    </row>
    <row r="10703" spans="2:10" ht="12.6" customHeight="1" x14ac:dyDescent="0.3">
      <c r="B10703" s="36" t="s">
        <v>2696</v>
      </c>
      <c r="C10703" s="95" t="str">
        <f>VLOOKUP($J10693,ASBVs!$A$2:$E$1041,5,FALSE)</f>
        <v xml:space="preserve">Pen of 4 - Fertility </v>
      </c>
      <c r="D10703" s="96"/>
      <c r="E10703" s="97" t="s">
        <v>2697</v>
      </c>
      <c r="F10703" s="98"/>
      <c r="G10703" s="74"/>
      <c r="H10703" s="75"/>
      <c r="I10703" s="37" t="s">
        <v>2698</v>
      </c>
      <c r="J10703" s="38"/>
    </row>
    <row r="10705" spans="2:10" ht="12.6" customHeight="1" x14ac:dyDescent="0.3">
      <c r="B10705" s="76" t="s">
        <v>2692</v>
      </c>
      <c r="C10705" s="77"/>
      <c r="D10705" s="20" t="str">
        <f>VLOOKUP($J10705,ASBVs!$A$2:$B$1041,2,FALSE)</f>
        <v>225544</v>
      </c>
      <c r="E10705" s="21"/>
      <c r="F10705" s="22" t="str">
        <f>VLOOKUP($J10705,ASBVs!$A$2:$J$1041,10,FALSE)</f>
        <v>Single</v>
      </c>
      <c r="G10705" s="78" t="str">
        <f>VLOOKUP($J10705,ASBVs!$A$2:$AX$1041,50,FALSE)</f>
        <v xml:space="preserve"> </v>
      </c>
      <c r="H10705" s="79"/>
      <c r="I10705" s="23" t="s">
        <v>2693</v>
      </c>
      <c r="J10705" s="24" t="s">
        <v>2467</v>
      </c>
    </row>
    <row r="10706" spans="2:10" ht="12.6" customHeight="1" x14ac:dyDescent="0.3">
      <c r="B10706" s="25" t="s">
        <v>2694</v>
      </c>
      <c r="C10706" s="80" t="str">
        <f>VLOOKUP($J10705,ASBVs!$A$2:$H$1041,8,FALSE)</f>
        <v>218909</v>
      </c>
      <c r="D10706" s="80"/>
      <c r="E10706" s="81"/>
      <c r="F10706" s="26" t="s">
        <v>2639</v>
      </c>
      <c r="G10706" s="82">
        <f>VLOOKUP($J10705,ASBVs!$A$2:$I$1041,9,FALSE)</f>
        <v>44727</v>
      </c>
      <c r="H10706" s="83"/>
      <c r="I10706" s="83"/>
      <c r="J10706" s="84"/>
    </row>
    <row r="10707" spans="2:10" ht="12.6" customHeight="1" x14ac:dyDescent="0.3">
      <c r="B10707" s="27" t="s">
        <v>0</v>
      </c>
      <c r="C10707" s="28" t="s">
        <v>1</v>
      </c>
      <c r="D10707" s="28" t="s">
        <v>2</v>
      </c>
      <c r="E10707" s="28" t="s">
        <v>3</v>
      </c>
      <c r="F10707" s="27" t="s">
        <v>4</v>
      </c>
      <c r="G10707" s="28" t="s">
        <v>1093</v>
      </c>
      <c r="H10707" s="28" t="s">
        <v>1092</v>
      </c>
      <c r="I10707" s="28" t="s">
        <v>5</v>
      </c>
      <c r="J10707" s="28" t="s">
        <v>2652</v>
      </c>
    </row>
    <row r="10708" spans="2:10" ht="12.6" customHeight="1" x14ac:dyDescent="0.3">
      <c r="B10708" s="29">
        <f>VLOOKUP($J10705,ASBVs!$A$2:$AP$1041,11,FALSE)</f>
        <v>0.1</v>
      </c>
      <c r="C10708" s="29">
        <f>VLOOKUP($J10705,ASBVs!$A$2:$AP$1041,13,FALSE)</f>
        <v>4.97</v>
      </c>
      <c r="D10708" s="29">
        <f>VLOOKUP($J10705,ASBVs!$A$2:$AP$1041,15,FALSE)</f>
        <v>7.78</v>
      </c>
      <c r="E10708" s="29">
        <f>VLOOKUP($J10705,ASBVs!$A$2:$AP$1041,17,FALSE)</f>
        <v>0.5</v>
      </c>
      <c r="F10708" s="29">
        <f>VLOOKUP($J10705,ASBVs!$A$2:$AP$1041,19,FALSE)</f>
        <v>1.62</v>
      </c>
      <c r="G10708" s="39">
        <f>VLOOKUP($J10705,ASBVs!$A$2:$AP$1041,41,FALSE)</f>
        <v>0.65</v>
      </c>
      <c r="H10708" s="39">
        <f>VLOOKUP($J10705,ASBVs!$A$2:$AP$1041,39,FALSE)</f>
        <v>0.39</v>
      </c>
      <c r="I10708" s="29">
        <f>VLOOKUP($J10705,ASBVs!$A$2:$AP$1041,21,FALSE)</f>
        <v>-1.46</v>
      </c>
      <c r="J10708" s="39">
        <f>VLOOKUP($J10705,ASBVs!$A$2:$AP$1041,31,FALSE)</f>
        <v>0.43</v>
      </c>
    </row>
    <row r="10709" spans="2:10" ht="12.6" customHeight="1" x14ac:dyDescent="0.3">
      <c r="B10709" s="29">
        <f>VLOOKUP($J10705,ASBVs!$A$2:$AP$1041,12,FALSE)</f>
        <v>67</v>
      </c>
      <c r="C10709" s="29">
        <f>VLOOKUP($J10705,ASBVs!$A$2:$AP$1041,14,FALSE)</f>
        <v>71</v>
      </c>
      <c r="D10709" s="29">
        <f>VLOOKUP($J10705,ASBVs!$A$2:$AP$1041,16,FALSE)</f>
        <v>62</v>
      </c>
      <c r="E10709" s="29">
        <f>VLOOKUP($J10705,ASBVs!$A$2:$AP$1041,18,FALSE)</f>
        <v>64</v>
      </c>
      <c r="F10709" s="29">
        <f>VLOOKUP($J10705,ASBVs!$A$2:$AP$1041,20,FALSE)</f>
        <v>64</v>
      </c>
      <c r="G10709" s="29">
        <f>VLOOKUP($J10705,ASBVs!$A$2:$AP$1041,42,FALSE)</f>
        <v>56</v>
      </c>
      <c r="H10709" s="29">
        <f>VLOOKUP($J10705,ASBVs!$A$2:$AP$1041,40,FALSE)</f>
        <v>50</v>
      </c>
      <c r="I10709" s="29">
        <f>VLOOKUP($J10705,ASBVs!$A$2:$AP$1041,22,FALSE)</f>
        <v>59</v>
      </c>
      <c r="J10709" s="29">
        <f>VLOOKUP($J10705,ASBVs!$A$2:$AP$1041,32,FALSE)</f>
        <v>54</v>
      </c>
    </row>
    <row r="10710" spans="2:10" ht="12.6" customHeight="1" x14ac:dyDescent="0.3">
      <c r="B10710" s="31" t="s">
        <v>1089</v>
      </c>
      <c r="C10710" s="27" t="s">
        <v>1090</v>
      </c>
      <c r="D10710" s="27" t="s">
        <v>1091</v>
      </c>
      <c r="E10710" s="27" t="s">
        <v>8</v>
      </c>
      <c r="F10710" s="27" t="s">
        <v>6</v>
      </c>
      <c r="G10710" s="27" t="s">
        <v>7</v>
      </c>
      <c r="H10710" s="27" t="s">
        <v>2638</v>
      </c>
      <c r="I10710" s="85" t="s">
        <v>2700</v>
      </c>
      <c r="J10710" s="86"/>
    </row>
    <row r="10711" spans="2:10" ht="12.6" customHeight="1" x14ac:dyDescent="0.3">
      <c r="B10711" s="30">
        <f>VLOOKUP($J10705,ASBVs!$A$2:$AP$1041,33,FALSE)</f>
        <v>0.08</v>
      </c>
      <c r="C10711" s="30">
        <f>VLOOKUP($J10705,ASBVs!$A$2:$AP$1041,35,FALSE)</f>
        <v>0.31</v>
      </c>
      <c r="D10711" s="30">
        <f>VLOOKUP($J10705,ASBVs!$A$2:$AP$1041,37,FALSE)</f>
        <v>0.02</v>
      </c>
      <c r="E10711" s="32">
        <f>VLOOKUP($J10705,ASBVs!$A$2:$AP$1041,29,FALSE)</f>
        <v>2.76</v>
      </c>
      <c r="F10711" s="32">
        <f>VLOOKUP($J10705,ASBVs!$A$2:$AP$1041,23,FALSE)</f>
        <v>-0.18</v>
      </c>
      <c r="G10711" s="32">
        <f>VLOOKUP($J10705,ASBVs!$A$2:$AP$1041,25,FALSE)</f>
        <v>-0.27</v>
      </c>
      <c r="H10711" s="32">
        <f>VLOOKUP($J10705,ASBVs!$A$2:$AP$1041,27,FALSE)</f>
        <v>1.44</v>
      </c>
      <c r="I10711" s="86"/>
      <c r="J10711" s="86"/>
    </row>
    <row r="10712" spans="2:10" ht="12.6" customHeight="1" x14ac:dyDescent="0.3">
      <c r="B10712" s="33">
        <f>VLOOKUP($J10705,ASBVs!$A$2:$AP$1041,34,FALSE)</f>
        <v>45</v>
      </c>
      <c r="C10712" s="33">
        <f>VLOOKUP($J10705,ASBVs!$A$2:$AP$1041,36,FALSE)</f>
        <v>53</v>
      </c>
      <c r="D10712" s="33">
        <f>VLOOKUP($J10705,ASBVs!$A$2:$AP$1041,38,FALSE)</f>
        <v>40</v>
      </c>
      <c r="E10712" s="33">
        <f>VLOOKUP($J10705,ASBVs!$A$2:$AP$1041,30,FALSE)</f>
        <v>60</v>
      </c>
      <c r="F10712" s="33">
        <f>VLOOKUP($J10705,ASBVs!$A$2:$AP$1041,24,FALSE)</f>
        <v>54</v>
      </c>
      <c r="G10712" s="33">
        <f>VLOOKUP($J10705,ASBVs!$A$2:$AP$1041,26,FALSE)</f>
        <v>53</v>
      </c>
      <c r="H10712" s="33">
        <f>VLOOKUP($J10705,ASBVs!$A$2:$AP$1041,28,FALSE)</f>
        <v>54</v>
      </c>
      <c r="I10712" s="99">
        <f>VLOOKUP($J10705,ASBVs!$A$2:$AQ$1041,43,FALSE)</f>
        <v>3.51</v>
      </c>
      <c r="J10712" s="79"/>
    </row>
    <row r="10713" spans="2:10" ht="12.6" customHeight="1" x14ac:dyDescent="0.3">
      <c r="B10713" s="87" t="s">
        <v>2695</v>
      </c>
      <c r="C10713" s="88"/>
      <c r="D10713" s="89" t="s">
        <v>2699</v>
      </c>
      <c r="E10713" s="90"/>
      <c r="F10713" s="91" t="str">
        <f>VLOOKUP($J10705,ASBVs!$A$2:$F$1041,6,FALSE)</f>
        <v xml:space="preserve">Young Gun </v>
      </c>
      <c r="G10713" s="34" t="s">
        <v>2669</v>
      </c>
      <c r="H10713" s="35" t="str">
        <f>VLOOKUP($J10705,ASBVs!$A$2:$AU$1041,46,FALSE)</f>
        <v>2</v>
      </c>
      <c r="I10713" s="34" t="s">
        <v>2670</v>
      </c>
      <c r="J10713" s="35" t="str">
        <f>VLOOKUP($J10705,ASBVs!$A$2:$AU$1041,47,FALSE)</f>
        <v>1</v>
      </c>
    </row>
    <row r="10714" spans="2:10" ht="12.6" customHeight="1" x14ac:dyDescent="0.3">
      <c r="B10714" s="93">
        <f>VLOOKUP($J10705,ASBVs!$A$2:$AS$1041,45,FALSE)</f>
        <v>124.29</v>
      </c>
      <c r="C10714" s="94"/>
      <c r="D10714" s="93">
        <f>VLOOKUP($J10705,ASBVs!$A$2:$AS$1041,44,FALSE)</f>
        <v>164.97</v>
      </c>
      <c r="E10714" s="94"/>
      <c r="F10714" s="92"/>
      <c r="G10714" s="34" t="s">
        <v>2671</v>
      </c>
      <c r="H10714" s="35" t="str">
        <f>VLOOKUP($J10705,ASBVs!$A$2:$AW$1041,48,FALSE)</f>
        <v>2</v>
      </c>
      <c r="I10714" s="34" t="s">
        <v>2672</v>
      </c>
      <c r="J10714" s="35">
        <f>VLOOKUP($J10705,ASBVs!$A$2:$AW$1041,49,FALSE)</f>
        <v>4</v>
      </c>
    </row>
    <row r="10715" spans="2:10" ht="12.6" customHeight="1" x14ac:dyDescent="0.3">
      <c r="B10715" s="36" t="s">
        <v>2696</v>
      </c>
      <c r="C10715" s="95" t="str">
        <f>VLOOKUP($J10705,ASBVs!$A$2:$E$1041,5,FALSE)</f>
        <v xml:space="preserve">Pen of 4 - Fertility </v>
      </c>
      <c r="D10715" s="96"/>
      <c r="E10715" s="97" t="s">
        <v>2697</v>
      </c>
      <c r="F10715" s="98"/>
      <c r="G10715" s="74"/>
      <c r="H10715" s="75"/>
      <c r="I10715" s="37" t="s">
        <v>2698</v>
      </c>
      <c r="J10715" s="38"/>
    </row>
    <row r="10717" spans="2:10" ht="12.6" customHeight="1" x14ac:dyDescent="0.3">
      <c r="B10717" s="76" t="s">
        <v>2692</v>
      </c>
      <c r="C10717" s="77"/>
      <c r="D10717" s="20" t="str">
        <f>VLOOKUP($J10717,ASBVs!$A$2:$B$1041,2,FALSE)</f>
        <v>224587</v>
      </c>
      <c r="E10717" s="21"/>
      <c r="F10717" s="22" t="str">
        <f>VLOOKUP($J10717,ASBVs!$A$2:$J$1041,10,FALSE)</f>
        <v>Twin</v>
      </c>
      <c r="G10717" s="78" t="str">
        <f>VLOOKUP($J10717,ASBVs!$A$2:$AX$1041,50,FALSE)</f>
        <v xml:space="preserve"> </v>
      </c>
      <c r="H10717" s="79"/>
      <c r="I10717" s="23" t="s">
        <v>2693</v>
      </c>
      <c r="J10717" s="24" t="s">
        <v>2468</v>
      </c>
    </row>
    <row r="10718" spans="2:10" ht="12.6" customHeight="1" x14ac:dyDescent="0.3">
      <c r="B10718" s="25" t="s">
        <v>2694</v>
      </c>
      <c r="C10718" s="80" t="str">
        <f>VLOOKUP($J10717,ASBVs!$A$2:$H$1041,8,FALSE)</f>
        <v>218844</v>
      </c>
      <c r="D10718" s="80"/>
      <c r="E10718" s="81"/>
      <c r="F10718" s="26" t="s">
        <v>2639</v>
      </c>
      <c r="G10718" s="82">
        <f>VLOOKUP($J10717,ASBVs!$A$2:$I$1041,9,FALSE)</f>
        <v>44710</v>
      </c>
      <c r="H10718" s="83"/>
      <c r="I10718" s="83"/>
      <c r="J10718" s="84"/>
    </row>
    <row r="10719" spans="2:10" ht="12.6" customHeight="1" x14ac:dyDescent="0.3">
      <c r="B10719" s="27" t="s">
        <v>0</v>
      </c>
      <c r="C10719" s="28" t="s">
        <v>1</v>
      </c>
      <c r="D10719" s="28" t="s">
        <v>2</v>
      </c>
      <c r="E10719" s="28" t="s">
        <v>3</v>
      </c>
      <c r="F10719" s="27" t="s">
        <v>4</v>
      </c>
      <c r="G10719" s="28" t="s">
        <v>1093</v>
      </c>
      <c r="H10719" s="28" t="s">
        <v>1092</v>
      </c>
      <c r="I10719" s="28" t="s">
        <v>5</v>
      </c>
      <c r="J10719" s="28" t="s">
        <v>2652</v>
      </c>
    </row>
    <row r="10720" spans="2:10" ht="12.6" customHeight="1" x14ac:dyDescent="0.3">
      <c r="B10720" s="29">
        <f>VLOOKUP($J10717,ASBVs!$A$2:$AP$1041,11,FALSE)</f>
        <v>0.22</v>
      </c>
      <c r="C10720" s="29">
        <f>VLOOKUP($J10717,ASBVs!$A$2:$AP$1041,13,FALSE)</f>
        <v>5.94</v>
      </c>
      <c r="D10720" s="29">
        <f>VLOOKUP($J10717,ASBVs!$A$2:$AP$1041,15,FALSE)</f>
        <v>7.48</v>
      </c>
      <c r="E10720" s="29">
        <f>VLOOKUP($J10717,ASBVs!$A$2:$AP$1041,17,FALSE)</f>
        <v>0.03</v>
      </c>
      <c r="F10720" s="29">
        <f>VLOOKUP($J10717,ASBVs!$A$2:$AP$1041,19,FALSE)</f>
        <v>1.87</v>
      </c>
      <c r="G10720" s="39">
        <f>VLOOKUP($J10717,ASBVs!$A$2:$AP$1041,41,FALSE)</f>
        <v>0.49</v>
      </c>
      <c r="H10720" s="39">
        <f>VLOOKUP($J10717,ASBVs!$A$2:$AP$1041,39,FALSE)</f>
        <v>0.35</v>
      </c>
      <c r="I10720" s="29">
        <f>VLOOKUP($J10717,ASBVs!$A$2:$AP$1041,21,FALSE)</f>
        <v>-0.3</v>
      </c>
      <c r="J10720" s="39">
        <f>VLOOKUP($J10717,ASBVs!$A$2:$AP$1041,31,FALSE)</f>
        <v>0.3</v>
      </c>
    </row>
    <row r="10721" spans="2:10" ht="12.6" customHeight="1" x14ac:dyDescent="0.3">
      <c r="B10721" s="29">
        <f>VLOOKUP($J10717,ASBVs!$A$2:$AP$1041,12,FALSE)</f>
        <v>66</v>
      </c>
      <c r="C10721" s="29">
        <f>VLOOKUP($J10717,ASBVs!$A$2:$AP$1041,14,FALSE)</f>
        <v>70</v>
      </c>
      <c r="D10721" s="29">
        <f>VLOOKUP($J10717,ASBVs!$A$2:$AP$1041,16,FALSE)</f>
        <v>59</v>
      </c>
      <c r="E10721" s="29">
        <f>VLOOKUP($J10717,ASBVs!$A$2:$AP$1041,18,FALSE)</f>
        <v>64</v>
      </c>
      <c r="F10721" s="29">
        <f>VLOOKUP($J10717,ASBVs!$A$2:$AP$1041,20,FALSE)</f>
        <v>65</v>
      </c>
      <c r="G10721" s="29">
        <f>VLOOKUP($J10717,ASBVs!$A$2:$AP$1041,42,FALSE)</f>
        <v>51</v>
      </c>
      <c r="H10721" s="29">
        <f>VLOOKUP($J10717,ASBVs!$A$2:$AP$1041,40,FALSE)</f>
        <v>46</v>
      </c>
      <c r="I10721" s="29">
        <f>VLOOKUP($J10717,ASBVs!$A$2:$AP$1041,22,FALSE)</f>
        <v>55</v>
      </c>
      <c r="J10721" s="29">
        <f>VLOOKUP($J10717,ASBVs!$A$2:$AP$1041,32,FALSE)</f>
        <v>49</v>
      </c>
    </row>
    <row r="10722" spans="2:10" ht="12.6" customHeight="1" x14ac:dyDescent="0.3">
      <c r="B10722" s="31" t="s">
        <v>1089</v>
      </c>
      <c r="C10722" s="27" t="s">
        <v>1090</v>
      </c>
      <c r="D10722" s="27" t="s">
        <v>1091</v>
      </c>
      <c r="E10722" s="27" t="s">
        <v>8</v>
      </c>
      <c r="F10722" s="27" t="s">
        <v>6</v>
      </c>
      <c r="G10722" s="27" t="s">
        <v>7</v>
      </c>
      <c r="H10722" s="27" t="s">
        <v>2638</v>
      </c>
      <c r="I10722" s="85" t="s">
        <v>2700</v>
      </c>
      <c r="J10722" s="86"/>
    </row>
    <row r="10723" spans="2:10" ht="12.6" customHeight="1" x14ac:dyDescent="0.3">
      <c r="B10723" s="30">
        <f>VLOOKUP($J10717,ASBVs!$A$2:$AP$1041,33,FALSE)</f>
        <v>0.06</v>
      </c>
      <c r="C10723" s="30">
        <f>VLOOKUP($J10717,ASBVs!$A$2:$AP$1041,35,FALSE)</f>
        <v>0.32</v>
      </c>
      <c r="D10723" s="30">
        <f>VLOOKUP($J10717,ASBVs!$A$2:$AP$1041,37,FALSE)</f>
        <v>0.01</v>
      </c>
      <c r="E10723" s="32">
        <f>VLOOKUP($J10717,ASBVs!$A$2:$AP$1041,29,FALSE)</f>
        <v>3.83</v>
      </c>
      <c r="F10723" s="32">
        <f>VLOOKUP($J10717,ASBVs!$A$2:$AP$1041,23,FALSE)</f>
        <v>-0.45</v>
      </c>
      <c r="G10723" s="32">
        <f>VLOOKUP($J10717,ASBVs!$A$2:$AP$1041,25,FALSE)</f>
        <v>2.2999999999999998</v>
      </c>
      <c r="H10723" s="32">
        <f>VLOOKUP($J10717,ASBVs!$A$2:$AP$1041,27,FALSE)</f>
        <v>1.24</v>
      </c>
      <c r="I10723" s="86"/>
      <c r="J10723" s="86"/>
    </row>
    <row r="10724" spans="2:10" ht="12.6" customHeight="1" x14ac:dyDescent="0.3">
      <c r="B10724" s="33">
        <f>VLOOKUP($J10717,ASBVs!$A$2:$AP$1041,34,FALSE)</f>
        <v>42</v>
      </c>
      <c r="C10724" s="33">
        <f>VLOOKUP($J10717,ASBVs!$A$2:$AP$1041,36,FALSE)</f>
        <v>49</v>
      </c>
      <c r="D10724" s="33">
        <f>VLOOKUP($J10717,ASBVs!$A$2:$AP$1041,38,FALSE)</f>
        <v>36</v>
      </c>
      <c r="E10724" s="33">
        <f>VLOOKUP($J10717,ASBVs!$A$2:$AP$1041,30,FALSE)</f>
        <v>60</v>
      </c>
      <c r="F10724" s="33">
        <f>VLOOKUP($J10717,ASBVs!$A$2:$AP$1041,24,FALSE)</f>
        <v>48</v>
      </c>
      <c r="G10724" s="33">
        <f>VLOOKUP($J10717,ASBVs!$A$2:$AP$1041,26,FALSE)</f>
        <v>48</v>
      </c>
      <c r="H10724" s="33">
        <f>VLOOKUP($J10717,ASBVs!$A$2:$AP$1041,28,FALSE)</f>
        <v>51</v>
      </c>
      <c r="I10724" s="99">
        <f>VLOOKUP($J10717,ASBVs!$A$2:$AQ$1041,43,FALSE)</f>
        <v>5.6400000000000006</v>
      </c>
      <c r="J10724" s="79"/>
    </row>
    <row r="10725" spans="2:10" ht="12.6" customHeight="1" x14ac:dyDescent="0.3">
      <c r="B10725" s="87" t="s">
        <v>2695</v>
      </c>
      <c r="C10725" s="88"/>
      <c r="D10725" s="89" t="s">
        <v>2699</v>
      </c>
      <c r="E10725" s="90"/>
      <c r="F10725" s="91" t="str">
        <f>VLOOKUP($J10717,ASBVs!$A$2:$F$1041,6,FALSE)</f>
        <v xml:space="preserve">Young Gun </v>
      </c>
      <c r="G10725" s="34" t="s">
        <v>2669</v>
      </c>
      <c r="H10725" s="35" t="str">
        <f>VLOOKUP($J10717,ASBVs!$A$2:$AU$1041,46,FALSE)</f>
        <v>2</v>
      </c>
      <c r="I10725" s="34" t="s">
        <v>2670</v>
      </c>
      <c r="J10725" s="35" t="str">
        <f>VLOOKUP($J10717,ASBVs!$A$2:$AU$1041,47,FALSE)</f>
        <v>2</v>
      </c>
    </row>
    <row r="10726" spans="2:10" ht="12.6" customHeight="1" x14ac:dyDescent="0.3">
      <c r="B10726" s="93">
        <f>VLOOKUP($J10717,ASBVs!$A$2:$AS$1041,45,FALSE)</f>
        <v>124.8</v>
      </c>
      <c r="C10726" s="94"/>
      <c r="D10726" s="93">
        <f>VLOOKUP($J10717,ASBVs!$A$2:$AS$1041,44,FALSE)</f>
        <v>164.94</v>
      </c>
      <c r="E10726" s="94"/>
      <c r="F10726" s="92"/>
      <c r="G10726" s="34" t="s">
        <v>2671</v>
      </c>
      <c r="H10726" s="35" t="str">
        <f>VLOOKUP($J10717,ASBVs!$A$2:$AW$1041,48,FALSE)</f>
        <v>1</v>
      </c>
      <c r="I10726" s="34" t="s">
        <v>2672</v>
      </c>
      <c r="J10726" s="35">
        <f>VLOOKUP($J10717,ASBVs!$A$2:$AW$1041,49,FALSE)</f>
        <v>4</v>
      </c>
    </row>
    <row r="10727" spans="2:10" ht="12.6" customHeight="1" x14ac:dyDescent="0.3">
      <c r="B10727" s="36" t="s">
        <v>2696</v>
      </c>
      <c r="C10727" s="95" t="str">
        <f>VLOOKUP($J10717,ASBVs!$A$2:$E$1041,5,FALSE)</f>
        <v xml:space="preserve">Pen of 4 - Fertility </v>
      </c>
      <c r="D10727" s="96"/>
      <c r="E10727" s="97" t="s">
        <v>2697</v>
      </c>
      <c r="F10727" s="98"/>
      <c r="G10727" s="74"/>
      <c r="H10727" s="75"/>
      <c r="I10727" s="37" t="s">
        <v>2698</v>
      </c>
      <c r="J10727" s="38"/>
    </row>
    <row r="10729" spans="2:10" ht="12.6" customHeight="1" x14ac:dyDescent="0.3">
      <c r="B10729" s="76" t="s">
        <v>2692</v>
      </c>
      <c r="C10729" s="77"/>
      <c r="D10729" s="20" t="str">
        <f>VLOOKUP($J10729,ASBVs!$A$2:$B$1041,2,FALSE)</f>
        <v>224977</v>
      </c>
      <c r="E10729" s="21"/>
      <c r="F10729" s="22" t="str">
        <f>VLOOKUP($J10729,ASBVs!$A$2:$J$1041,10,FALSE)</f>
        <v>Twin</v>
      </c>
      <c r="G10729" s="78" t="str">
        <f>VLOOKUP($J10729,ASBVs!$A$2:$AX$1041,50,FALSE)</f>
        <v>«««««</v>
      </c>
      <c r="H10729" s="79"/>
      <c r="I10729" s="23" t="s">
        <v>2693</v>
      </c>
      <c r="J10729" s="24" t="s">
        <v>2469</v>
      </c>
    </row>
    <row r="10730" spans="2:10" ht="12.6" customHeight="1" x14ac:dyDescent="0.3">
      <c r="B10730" s="25" t="s">
        <v>2694</v>
      </c>
      <c r="C10730" s="80" t="str">
        <f>VLOOKUP($J10729,ASBVs!$A$2:$H$1041,8,FALSE)</f>
        <v>202934</v>
      </c>
      <c r="D10730" s="80"/>
      <c r="E10730" s="81"/>
      <c r="F10730" s="26" t="s">
        <v>2639</v>
      </c>
      <c r="G10730" s="82">
        <f>VLOOKUP($J10729,ASBVs!$A$2:$I$1041,9,FALSE)</f>
        <v>44714</v>
      </c>
      <c r="H10730" s="83"/>
      <c r="I10730" s="83"/>
      <c r="J10730" s="84"/>
    </row>
    <row r="10731" spans="2:10" ht="12.6" customHeight="1" x14ac:dyDescent="0.3">
      <c r="B10731" s="27" t="s">
        <v>0</v>
      </c>
      <c r="C10731" s="28" t="s">
        <v>1</v>
      </c>
      <c r="D10731" s="28" t="s">
        <v>2</v>
      </c>
      <c r="E10731" s="28" t="s">
        <v>3</v>
      </c>
      <c r="F10731" s="27" t="s">
        <v>4</v>
      </c>
      <c r="G10731" s="28" t="s">
        <v>1093</v>
      </c>
      <c r="H10731" s="28" t="s">
        <v>1092</v>
      </c>
      <c r="I10731" s="28" t="s">
        <v>5</v>
      </c>
      <c r="J10731" s="28" t="s">
        <v>2652</v>
      </c>
    </row>
    <row r="10732" spans="2:10" ht="12.6" customHeight="1" x14ac:dyDescent="0.3">
      <c r="B10732" s="29">
        <f>VLOOKUP($J10729,ASBVs!$A$2:$AP$1041,11,FALSE)</f>
        <v>0.19</v>
      </c>
      <c r="C10732" s="29">
        <f>VLOOKUP($J10729,ASBVs!$A$2:$AP$1041,13,FALSE)</f>
        <v>6.51</v>
      </c>
      <c r="D10732" s="29">
        <f>VLOOKUP($J10729,ASBVs!$A$2:$AP$1041,15,FALSE)</f>
        <v>10.52</v>
      </c>
      <c r="E10732" s="29">
        <f>VLOOKUP($J10729,ASBVs!$A$2:$AP$1041,17,FALSE)</f>
        <v>0.28000000000000003</v>
      </c>
      <c r="F10732" s="29">
        <f>VLOOKUP($J10729,ASBVs!$A$2:$AP$1041,19,FALSE)</f>
        <v>1.62</v>
      </c>
      <c r="G10732" s="39">
        <f>VLOOKUP($J10729,ASBVs!$A$2:$AP$1041,41,FALSE)</f>
        <v>0.53</v>
      </c>
      <c r="H10732" s="39">
        <f>VLOOKUP($J10729,ASBVs!$A$2:$AP$1041,39,FALSE)</f>
        <v>0.33</v>
      </c>
      <c r="I10732" s="29">
        <f>VLOOKUP($J10729,ASBVs!$A$2:$AP$1041,21,FALSE)</f>
        <v>-1.52</v>
      </c>
      <c r="J10732" s="39">
        <f>VLOOKUP($J10729,ASBVs!$A$2:$AP$1041,31,FALSE)</f>
        <v>0.31</v>
      </c>
    </row>
    <row r="10733" spans="2:10" ht="12.6" customHeight="1" x14ac:dyDescent="0.3">
      <c r="B10733" s="29">
        <f>VLOOKUP($J10729,ASBVs!$A$2:$AP$1041,12,FALSE)</f>
        <v>68</v>
      </c>
      <c r="C10733" s="29">
        <f>VLOOKUP($J10729,ASBVs!$A$2:$AP$1041,14,FALSE)</f>
        <v>71</v>
      </c>
      <c r="D10733" s="29">
        <f>VLOOKUP($J10729,ASBVs!$A$2:$AP$1041,16,FALSE)</f>
        <v>63</v>
      </c>
      <c r="E10733" s="29">
        <f>VLOOKUP($J10729,ASBVs!$A$2:$AP$1041,18,FALSE)</f>
        <v>67</v>
      </c>
      <c r="F10733" s="29">
        <f>VLOOKUP($J10729,ASBVs!$A$2:$AP$1041,20,FALSE)</f>
        <v>66</v>
      </c>
      <c r="G10733" s="29">
        <f>VLOOKUP($J10729,ASBVs!$A$2:$AP$1041,42,FALSE)</f>
        <v>61</v>
      </c>
      <c r="H10733" s="29">
        <f>VLOOKUP($J10729,ASBVs!$A$2:$AP$1041,40,FALSE)</f>
        <v>52</v>
      </c>
      <c r="I10733" s="29">
        <f>VLOOKUP($J10729,ASBVs!$A$2:$AP$1041,22,FALSE)</f>
        <v>61</v>
      </c>
      <c r="J10733" s="29">
        <f>VLOOKUP($J10729,ASBVs!$A$2:$AP$1041,32,FALSE)</f>
        <v>59</v>
      </c>
    </row>
    <row r="10734" spans="2:10" ht="12.6" customHeight="1" x14ac:dyDescent="0.3">
      <c r="B10734" s="31" t="s">
        <v>1089</v>
      </c>
      <c r="C10734" s="27" t="s">
        <v>1090</v>
      </c>
      <c r="D10734" s="27" t="s">
        <v>1091</v>
      </c>
      <c r="E10734" s="27" t="s">
        <v>8</v>
      </c>
      <c r="F10734" s="27" t="s">
        <v>6</v>
      </c>
      <c r="G10734" s="27" t="s">
        <v>7</v>
      </c>
      <c r="H10734" s="27" t="s">
        <v>2638</v>
      </c>
      <c r="I10734" s="85" t="s">
        <v>2700</v>
      </c>
      <c r="J10734" s="86"/>
    </row>
    <row r="10735" spans="2:10" ht="12.6" customHeight="1" x14ac:dyDescent="0.3">
      <c r="B10735" s="30">
        <f>VLOOKUP($J10729,ASBVs!$A$2:$AP$1041,33,FALSE)</f>
        <v>0.05</v>
      </c>
      <c r="C10735" s="30">
        <f>VLOOKUP($J10729,ASBVs!$A$2:$AP$1041,35,FALSE)</f>
        <v>0.33</v>
      </c>
      <c r="D10735" s="30">
        <f>VLOOKUP($J10729,ASBVs!$A$2:$AP$1041,37,FALSE)</f>
        <v>0.01</v>
      </c>
      <c r="E10735" s="32">
        <f>VLOOKUP($J10729,ASBVs!$A$2:$AP$1041,29,FALSE)</f>
        <v>3.36</v>
      </c>
      <c r="F10735" s="32">
        <f>VLOOKUP($J10729,ASBVs!$A$2:$AP$1041,23,FALSE)</f>
        <v>-0.09</v>
      </c>
      <c r="G10735" s="32">
        <f>VLOOKUP($J10729,ASBVs!$A$2:$AP$1041,25,FALSE)</f>
        <v>-7.0000000000000007E-2</v>
      </c>
      <c r="H10735" s="32">
        <f>VLOOKUP($J10729,ASBVs!$A$2:$AP$1041,27,FALSE)</f>
        <v>1.84</v>
      </c>
      <c r="I10735" s="86"/>
      <c r="J10735" s="86"/>
    </row>
    <row r="10736" spans="2:10" ht="12.6" customHeight="1" x14ac:dyDescent="0.3">
      <c r="B10736" s="33">
        <f>VLOOKUP($J10729,ASBVs!$A$2:$AP$1041,34,FALSE)</f>
        <v>47</v>
      </c>
      <c r="C10736" s="33">
        <f>VLOOKUP($J10729,ASBVs!$A$2:$AP$1041,36,FALSE)</f>
        <v>55</v>
      </c>
      <c r="D10736" s="33">
        <f>VLOOKUP($J10729,ASBVs!$A$2:$AP$1041,38,FALSE)</f>
        <v>41</v>
      </c>
      <c r="E10736" s="33">
        <f>VLOOKUP($J10729,ASBVs!$A$2:$AP$1041,30,FALSE)</f>
        <v>60</v>
      </c>
      <c r="F10736" s="33">
        <f>VLOOKUP($J10729,ASBVs!$A$2:$AP$1041,24,FALSE)</f>
        <v>54</v>
      </c>
      <c r="G10736" s="33">
        <f>VLOOKUP($J10729,ASBVs!$A$2:$AP$1041,26,FALSE)</f>
        <v>53</v>
      </c>
      <c r="H10736" s="33">
        <f>VLOOKUP($J10729,ASBVs!$A$2:$AP$1041,28,FALSE)</f>
        <v>56</v>
      </c>
      <c r="I10736" s="99">
        <f>VLOOKUP($J10729,ASBVs!$A$2:$AQ$1041,43,FALSE)</f>
        <v>4.99</v>
      </c>
      <c r="J10736" s="79"/>
    </row>
    <row r="10737" spans="2:10" ht="12.6" customHeight="1" x14ac:dyDescent="0.3">
      <c r="B10737" s="87" t="s">
        <v>2695</v>
      </c>
      <c r="C10737" s="88"/>
      <c r="D10737" s="89" t="s">
        <v>2699</v>
      </c>
      <c r="E10737" s="90"/>
      <c r="F10737" s="91" t="str">
        <f>VLOOKUP($J10729,ASBVs!$A$2:$F$1041,6,FALSE)</f>
        <v xml:space="preserve">Young Gun </v>
      </c>
      <c r="G10737" s="34" t="s">
        <v>2669</v>
      </c>
      <c r="H10737" s="35" t="str">
        <f>VLOOKUP($J10729,ASBVs!$A$2:$AU$1041,46,FALSE)</f>
        <v>2</v>
      </c>
      <c r="I10737" s="34" t="s">
        <v>2670</v>
      </c>
      <c r="J10737" s="35" t="str">
        <f>VLOOKUP($J10729,ASBVs!$A$2:$AU$1041,47,FALSE)</f>
        <v>1</v>
      </c>
    </row>
    <row r="10738" spans="2:10" ht="12.6" customHeight="1" x14ac:dyDescent="0.3">
      <c r="B10738" s="93">
        <f>VLOOKUP($J10729,ASBVs!$A$2:$AS$1041,45,FALSE)</f>
        <v>123.46</v>
      </c>
      <c r="C10738" s="94"/>
      <c r="D10738" s="93">
        <f>VLOOKUP($J10729,ASBVs!$A$2:$AS$1041,44,FALSE)</f>
        <v>162.32</v>
      </c>
      <c r="E10738" s="94"/>
      <c r="F10738" s="92"/>
      <c r="G10738" s="34" t="s">
        <v>2671</v>
      </c>
      <c r="H10738" s="35" t="str">
        <f>VLOOKUP($J10729,ASBVs!$A$2:$AW$1041,48,FALSE)</f>
        <v>1</v>
      </c>
      <c r="I10738" s="34" t="s">
        <v>2672</v>
      </c>
      <c r="J10738" s="35">
        <f>VLOOKUP($J10729,ASBVs!$A$2:$AW$1041,49,FALSE)</f>
        <v>3</v>
      </c>
    </row>
    <row r="10739" spans="2:10" ht="12.6" customHeight="1" x14ac:dyDescent="0.3">
      <c r="B10739" s="36" t="s">
        <v>2696</v>
      </c>
      <c r="C10739" s="95" t="str">
        <f>VLOOKUP($J10729,ASBVs!$A$2:$E$1041,5,FALSE)</f>
        <v xml:space="preserve">Pen of 4 - Fertility </v>
      </c>
      <c r="D10739" s="96"/>
      <c r="E10739" s="97" t="s">
        <v>2697</v>
      </c>
      <c r="F10739" s="98"/>
      <c r="G10739" s="74"/>
      <c r="H10739" s="75"/>
      <c r="I10739" s="37" t="s">
        <v>2698</v>
      </c>
      <c r="J10739" s="38"/>
    </row>
    <row r="10741" spans="2:10" ht="12.6" customHeight="1" x14ac:dyDescent="0.3">
      <c r="B10741" s="76" t="s">
        <v>2692</v>
      </c>
      <c r="C10741" s="77"/>
      <c r="D10741" s="20" t="str">
        <f>VLOOKUP($J10741,ASBVs!$A$2:$B$1041,2,FALSE)</f>
        <v>225180</v>
      </c>
      <c r="E10741" s="21"/>
      <c r="F10741" s="22" t="str">
        <f>VLOOKUP($J10741,ASBVs!$A$2:$J$1041,10,FALSE)</f>
        <v>Single</v>
      </c>
      <c r="G10741" s="78" t="str">
        <f>VLOOKUP($J10741,ASBVs!$A$2:$AX$1041,50,FALSE)</f>
        <v xml:space="preserve"> </v>
      </c>
      <c r="H10741" s="79"/>
      <c r="I10741" s="23" t="s">
        <v>2693</v>
      </c>
      <c r="J10741" s="24" t="s">
        <v>2470</v>
      </c>
    </row>
    <row r="10742" spans="2:10" ht="12.6" customHeight="1" x14ac:dyDescent="0.3">
      <c r="B10742" s="25" t="s">
        <v>2694</v>
      </c>
      <c r="C10742" s="80" t="str">
        <f>VLOOKUP($J10741,ASBVs!$A$2:$H$1041,8,FALSE)</f>
        <v>218909</v>
      </c>
      <c r="D10742" s="80"/>
      <c r="E10742" s="81"/>
      <c r="F10742" s="26" t="s">
        <v>2639</v>
      </c>
      <c r="G10742" s="82">
        <f>VLOOKUP($J10741,ASBVs!$A$2:$I$1041,9,FALSE)</f>
        <v>44734</v>
      </c>
      <c r="H10742" s="83"/>
      <c r="I10742" s="83"/>
      <c r="J10742" s="84"/>
    </row>
    <row r="10743" spans="2:10" ht="12.6" customHeight="1" x14ac:dyDescent="0.3">
      <c r="B10743" s="27" t="s">
        <v>0</v>
      </c>
      <c r="C10743" s="28" t="s">
        <v>1</v>
      </c>
      <c r="D10743" s="28" t="s">
        <v>2</v>
      </c>
      <c r="E10743" s="28" t="s">
        <v>3</v>
      </c>
      <c r="F10743" s="27" t="s">
        <v>4</v>
      </c>
      <c r="G10743" s="28" t="s">
        <v>1093</v>
      </c>
      <c r="H10743" s="28" t="s">
        <v>1092</v>
      </c>
      <c r="I10743" s="28" t="s">
        <v>5</v>
      </c>
      <c r="J10743" s="28" t="s">
        <v>2652</v>
      </c>
    </row>
    <row r="10744" spans="2:10" ht="12.6" customHeight="1" x14ac:dyDescent="0.3">
      <c r="B10744" s="29">
        <f>VLOOKUP($J10741,ASBVs!$A$2:$AP$1041,11,FALSE)</f>
        <v>0.28999999999999998</v>
      </c>
      <c r="C10744" s="29">
        <f>VLOOKUP($J10741,ASBVs!$A$2:$AP$1041,13,FALSE)</f>
        <v>5.1100000000000003</v>
      </c>
      <c r="D10744" s="29">
        <f>VLOOKUP($J10741,ASBVs!$A$2:$AP$1041,15,FALSE)</f>
        <v>8.35</v>
      </c>
      <c r="E10744" s="29">
        <f>VLOOKUP($J10741,ASBVs!$A$2:$AP$1041,17,FALSE)</f>
        <v>-0.12</v>
      </c>
      <c r="F10744" s="29">
        <f>VLOOKUP($J10741,ASBVs!$A$2:$AP$1041,19,FALSE)</f>
        <v>2.21</v>
      </c>
      <c r="G10744" s="39">
        <f>VLOOKUP($J10741,ASBVs!$A$2:$AP$1041,41,FALSE)</f>
        <v>0.51</v>
      </c>
      <c r="H10744" s="39">
        <f>VLOOKUP($J10741,ASBVs!$A$2:$AP$1041,39,FALSE)</f>
        <v>0.33</v>
      </c>
      <c r="I10744" s="29">
        <f>VLOOKUP($J10741,ASBVs!$A$2:$AP$1041,21,FALSE)</f>
        <v>-0.67</v>
      </c>
      <c r="J10744" s="39">
        <f>VLOOKUP($J10741,ASBVs!$A$2:$AP$1041,31,FALSE)</f>
        <v>0.31</v>
      </c>
    </row>
    <row r="10745" spans="2:10" ht="12.6" customHeight="1" x14ac:dyDescent="0.3">
      <c r="B10745" s="29">
        <f>VLOOKUP($J10741,ASBVs!$A$2:$AP$1041,12,FALSE)</f>
        <v>67</v>
      </c>
      <c r="C10745" s="29">
        <f>VLOOKUP($J10741,ASBVs!$A$2:$AP$1041,14,FALSE)</f>
        <v>70</v>
      </c>
      <c r="D10745" s="29">
        <f>VLOOKUP($J10741,ASBVs!$A$2:$AP$1041,16,FALSE)</f>
        <v>62</v>
      </c>
      <c r="E10745" s="29">
        <f>VLOOKUP($J10741,ASBVs!$A$2:$AP$1041,18,FALSE)</f>
        <v>64</v>
      </c>
      <c r="F10745" s="29">
        <f>VLOOKUP($J10741,ASBVs!$A$2:$AP$1041,20,FALSE)</f>
        <v>64</v>
      </c>
      <c r="G10745" s="29">
        <f>VLOOKUP($J10741,ASBVs!$A$2:$AP$1041,42,FALSE)</f>
        <v>54</v>
      </c>
      <c r="H10745" s="29">
        <f>VLOOKUP($J10741,ASBVs!$A$2:$AP$1041,40,FALSE)</f>
        <v>48</v>
      </c>
      <c r="I10745" s="29">
        <f>VLOOKUP($J10741,ASBVs!$A$2:$AP$1041,22,FALSE)</f>
        <v>57</v>
      </c>
      <c r="J10745" s="29">
        <f>VLOOKUP($J10741,ASBVs!$A$2:$AP$1041,32,FALSE)</f>
        <v>52</v>
      </c>
    </row>
    <row r="10746" spans="2:10" ht="12.6" customHeight="1" x14ac:dyDescent="0.3">
      <c r="B10746" s="31" t="s">
        <v>1089</v>
      </c>
      <c r="C10746" s="27" t="s">
        <v>1090</v>
      </c>
      <c r="D10746" s="27" t="s">
        <v>1091</v>
      </c>
      <c r="E10746" s="27" t="s">
        <v>8</v>
      </c>
      <c r="F10746" s="27" t="s">
        <v>6</v>
      </c>
      <c r="G10746" s="27" t="s">
        <v>7</v>
      </c>
      <c r="H10746" s="27" t="s">
        <v>2638</v>
      </c>
      <c r="I10746" s="85" t="s">
        <v>2700</v>
      </c>
      <c r="J10746" s="86"/>
    </row>
    <row r="10747" spans="2:10" ht="12.6" customHeight="1" x14ac:dyDescent="0.3">
      <c r="B10747" s="30">
        <f>VLOOKUP($J10741,ASBVs!$A$2:$AP$1041,33,FALSE)</f>
        <v>0.06</v>
      </c>
      <c r="C10747" s="30">
        <f>VLOOKUP($J10741,ASBVs!$A$2:$AP$1041,35,FALSE)</f>
        <v>0.3</v>
      </c>
      <c r="D10747" s="30">
        <f>VLOOKUP($J10741,ASBVs!$A$2:$AP$1041,37,FALSE)</f>
        <v>0.01</v>
      </c>
      <c r="E10747" s="32">
        <f>VLOOKUP($J10741,ASBVs!$A$2:$AP$1041,29,FALSE)</f>
        <v>4.12</v>
      </c>
      <c r="F10747" s="32">
        <f>VLOOKUP($J10741,ASBVs!$A$2:$AP$1041,23,FALSE)</f>
        <v>-0.49</v>
      </c>
      <c r="G10747" s="32">
        <f>VLOOKUP($J10741,ASBVs!$A$2:$AP$1041,25,FALSE)</f>
        <v>1.32</v>
      </c>
      <c r="H10747" s="32">
        <f>VLOOKUP($J10741,ASBVs!$A$2:$AP$1041,27,FALSE)</f>
        <v>1.78</v>
      </c>
      <c r="I10747" s="86"/>
      <c r="J10747" s="86"/>
    </row>
    <row r="10748" spans="2:10" ht="12.6" customHeight="1" x14ac:dyDescent="0.3">
      <c r="B10748" s="33">
        <f>VLOOKUP($J10741,ASBVs!$A$2:$AP$1041,34,FALSE)</f>
        <v>43</v>
      </c>
      <c r="C10748" s="33">
        <f>VLOOKUP($J10741,ASBVs!$A$2:$AP$1041,36,FALSE)</f>
        <v>51</v>
      </c>
      <c r="D10748" s="33">
        <f>VLOOKUP($J10741,ASBVs!$A$2:$AP$1041,38,FALSE)</f>
        <v>38</v>
      </c>
      <c r="E10748" s="33">
        <f>VLOOKUP($J10741,ASBVs!$A$2:$AP$1041,30,FALSE)</f>
        <v>59</v>
      </c>
      <c r="F10748" s="33">
        <f>VLOOKUP($J10741,ASBVs!$A$2:$AP$1041,24,FALSE)</f>
        <v>50</v>
      </c>
      <c r="G10748" s="33">
        <f>VLOOKUP($J10741,ASBVs!$A$2:$AP$1041,26,FALSE)</f>
        <v>49</v>
      </c>
      <c r="H10748" s="33">
        <f>VLOOKUP($J10741,ASBVs!$A$2:$AP$1041,28,FALSE)</f>
        <v>52</v>
      </c>
      <c r="I10748" s="99">
        <f>VLOOKUP($J10741,ASBVs!$A$2:$AQ$1041,43,FALSE)</f>
        <v>4.4400000000000004</v>
      </c>
      <c r="J10748" s="79"/>
    </row>
    <row r="10749" spans="2:10" ht="12.6" customHeight="1" x14ac:dyDescent="0.3">
      <c r="B10749" s="87" t="s">
        <v>2695</v>
      </c>
      <c r="C10749" s="88"/>
      <c r="D10749" s="89" t="s">
        <v>2699</v>
      </c>
      <c r="E10749" s="90"/>
      <c r="F10749" s="91" t="str">
        <f>VLOOKUP($J10741,ASBVs!$A$2:$F$1041,6,FALSE)</f>
        <v xml:space="preserve">Young Gun </v>
      </c>
      <c r="G10749" s="34" t="s">
        <v>2669</v>
      </c>
      <c r="H10749" s="35" t="str">
        <f>VLOOKUP($J10741,ASBVs!$A$2:$AU$1041,46,FALSE)</f>
        <v>1</v>
      </c>
      <c r="I10749" s="34" t="s">
        <v>2670</v>
      </c>
      <c r="J10749" s="35" t="str">
        <f>VLOOKUP($J10741,ASBVs!$A$2:$AU$1041,47,FALSE)</f>
        <v>1</v>
      </c>
    </row>
    <row r="10750" spans="2:10" ht="12.6" customHeight="1" x14ac:dyDescent="0.3">
      <c r="B10750" s="93">
        <f>VLOOKUP($J10741,ASBVs!$A$2:$AS$1041,45,FALSE)</f>
        <v>120.88</v>
      </c>
      <c r="C10750" s="94"/>
      <c r="D10750" s="93">
        <f>VLOOKUP($J10741,ASBVs!$A$2:$AS$1041,44,FALSE)</f>
        <v>164.46</v>
      </c>
      <c r="E10750" s="94"/>
      <c r="F10750" s="92"/>
      <c r="G10750" s="34" t="s">
        <v>2671</v>
      </c>
      <c r="H10750" s="35" t="str">
        <f>VLOOKUP($J10741,ASBVs!$A$2:$AW$1041,48,FALSE)</f>
        <v>1</v>
      </c>
      <c r="I10750" s="34" t="s">
        <v>2672</v>
      </c>
      <c r="J10750" s="35">
        <f>VLOOKUP($J10741,ASBVs!$A$2:$AW$1041,49,FALSE)</f>
        <v>3</v>
      </c>
    </row>
    <row r="10751" spans="2:10" ht="12.6" customHeight="1" x14ac:dyDescent="0.3">
      <c r="B10751" s="36" t="s">
        <v>2696</v>
      </c>
      <c r="C10751" s="95" t="str">
        <f>VLOOKUP($J10741,ASBVs!$A$2:$E$1041,5,FALSE)</f>
        <v xml:space="preserve">Pen of 4 - Fertility </v>
      </c>
      <c r="D10751" s="96"/>
      <c r="E10751" s="97" t="s">
        <v>2697</v>
      </c>
      <c r="F10751" s="98"/>
      <c r="G10751" s="74"/>
      <c r="H10751" s="75"/>
      <c r="I10751" s="37" t="s">
        <v>2698</v>
      </c>
      <c r="J10751" s="38"/>
    </row>
    <row r="10753" spans="2:10" ht="12.6" customHeight="1" x14ac:dyDescent="0.3">
      <c r="B10753" s="76" t="s">
        <v>2692</v>
      </c>
      <c r="C10753" s="77"/>
      <c r="D10753" s="20" t="str">
        <f>VLOOKUP($J10753,ASBVs!$A$2:$B$1041,2,FALSE)</f>
        <v>225310</v>
      </c>
      <c r="E10753" s="21"/>
      <c r="F10753" s="22" t="str">
        <f>VLOOKUP($J10753,ASBVs!$A$2:$J$1041,10,FALSE)</f>
        <v>Triplet</v>
      </c>
      <c r="G10753" s="78" t="str">
        <f>VLOOKUP($J10753,ASBVs!$A$2:$AX$1041,50,FALSE)</f>
        <v xml:space="preserve"> </v>
      </c>
      <c r="H10753" s="79"/>
      <c r="I10753" s="23" t="s">
        <v>2693</v>
      </c>
      <c r="J10753" s="24" t="s">
        <v>2471</v>
      </c>
    </row>
    <row r="10754" spans="2:10" ht="12.6" customHeight="1" x14ac:dyDescent="0.3">
      <c r="B10754" s="25" t="s">
        <v>2694</v>
      </c>
      <c r="C10754" s="80" t="str">
        <f>VLOOKUP($J10753,ASBVs!$A$2:$H$1041,8,FALSE)</f>
        <v>218909</v>
      </c>
      <c r="D10754" s="80"/>
      <c r="E10754" s="81"/>
      <c r="F10754" s="26" t="s">
        <v>2639</v>
      </c>
      <c r="G10754" s="82">
        <f>VLOOKUP($J10753,ASBVs!$A$2:$I$1041,9,FALSE)</f>
        <v>44722</v>
      </c>
      <c r="H10754" s="83"/>
      <c r="I10754" s="83"/>
      <c r="J10754" s="84"/>
    </row>
    <row r="10755" spans="2:10" ht="12.6" customHeight="1" x14ac:dyDescent="0.3">
      <c r="B10755" s="27" t="s">
        <v>0</v>
      </c>
      <c r="C10755" s="28" t="s">
        <v>1</v>
      </c>
      <c r="D10755" s="28" t="s">
        <v>2</v>
      </c>
      <c r="E10755" s="28" t="s">
        <v>3</v>
      </c>
      <c r="F10755" s="27" t="s">
        <v>4</v>
      </c>
      <c r="G10755" s="28" t="s">
        <v>1093</v>
      </c>
      <c r="H10755" s="28" t="s">
        <v>1092</v>
      </c>
      <c r="I10755" s="28" t="s">
        <v>5</v>
      </c>
      <c r="J10755" s="28" t="s">
        <v>2652</v>
      </c>
    </row>
    <row r="10756" spans="2:10" ht="12.6" customHeight="1" x14ac:dyDescent="0.3">
      <c r="B10756" s="29">
        <f>VLOOKUP($J10753,ASBVs!$A$2:$AP$1041,11,FALSE)</f>
        <v>0.16</v>
      </c>
      <c r="C10756" s="29">
        <f>VLOOKUP($J10753,ASBVs!$A$2:$AP$1041,13,FALSE)</f>
        <v>5.66</v>
      </c>
      <c r="D10756" s="29">
        <f>VLOOKUP($J10753,ASBVs!$A$2:$AP$1041,15,FALSE)</f>
        <v>7.98</v>
      </c>
      <c r="E10756" s="29">
        <f>VLOOKUP($J10753,ASBVs!$A$2:$AP$1041,17,FALSE)</f>
        <v>0.57999999999999996</v>
      </c>
      <c r="F10756" s="29">
        <f>VLOOKUP($J10753,ASBVs!$A$2:$AP$1041,19,FALSE)</f>
        <v>2.54</v>
      </c>
      <c r="G10756" s="39">
        <f>VLOOKUP($J10753,ASBVs!$A$2:$AP$1041,41,FALSE)</f>
        <v>0.6</v>
      </c>
      <c r="H10756" s="39">
        <f>VLOOKUP($J10753,ASBVs!$A$2:$AP$1041,39,FALSE)</f>
        <v>0.32</v>
      </c>
      <c r="I10756" s="29">
        <f>VLOOKUP($J10753,ASBVs!$A$2:$AP$1041,21,FALSE)</f>
        <v>-1.03</v>
      </c>
      <c r="J10756" s="39">
        <f>VLOOKUP($J10753,ASBVs!$A$2:$AP$1041,31,FALSE)</f>
        <v>0.36</v>
      </c>
    </row>
    <row r="10757" spans="2:10" ht="12.6" customHeight="1" x14ac:dyDescent="0.3">
      <c r="B10757" s="29">
        <f>VLOOKUP($J10753,ASBVs!$A$2:$AP$1041,12,FALSE)</f>
        <v>68</v>
      </c>
      <c r="C10757" s="29">
        <f>VLOOKUP($J10753,ASBVs!$A$2:$AP$1041,14,FALSE)</f>
        <v>71</v>
      </c>
      <c r="D10757" s="29">
        <f>VLOOKUP($J10753,ASBVs!$A$2:$AP$1041,16,FALSE)</f>
        <v>64</v>
      </c>
      <c r="E10757" s="29">
        <f>VLOOKUP($J10753,ASBVs!$A$2:$AP$1041,18,FALSE)</f>
        <v>65</v>
      </c>
      <c r="F10757" s="29">
        <f>VLOOKUP($J10753,ASBVs!$A$2:$AP$1041,20,FALSE)</f>
        <v>65</v>
      </c>
      <c r="G10757" s="29">
        <f>VLOOKUP($J10753,ASBVs!$A$2:$AP$1041,42,FALSE)</f>
        <v>58</v>
      </c>
      <c r="H10757" s="29">
        <f>VLOOKUP($J10753,ASBVs!$A$2:$AP$1041,40,FALSE)</f>
        <v>52</v>
      </c>
      <c r="I10757" s="29">
        <f>VLOOKUP($J10753,ASBVs!$A$2:$AP$1041,22,FALSE)</f>
        <v>60</v>
      </c>
      <c r="J10757" s="29">
        <f>VLOOKUP($J10753,ASBVs!$A$2:$AP$1041,32,FALSE)</f>
        <v>56</v>
      </c>
    </row>
    <row r="10758" spans="2:10" ht="12.6" customHeight="1" x14ac:dyDescent="0.3">
      <c r="B10758" s="31" t="s">
        <v>1089</v>
      </c>
      <c r="C10758" s="27" t="s">
        <v>1090</v>
      </c>
      <c r="D10758" s="27" t="s">
        <v>1091</v>
      </c>
      <c r="E10758" s="27" t="s">
        <v>8</v>
      </c>
      <c r="F10758" s="27" t="s">
        <v>6</v>
      </c>
      <c r="G10758" s="27" t="s">
        <v>7</v>
      </c>
      <c r="H10758" s="27" t="s">
        <v>2638</v>
      </c>
      <c r="I10758" s="85" t="s">
        <v>2700</v>
      </c>
      <c r="J10758" s="86"/>
    </row>
    <row r="10759" spans="2:10" ht="12.6" customHeight="1" x14ac:dyDescent="0.3">
      <c r="B10759" s="30">
        <f>VLOOKUP($J10753,ASBVs!$A$2:$AP$1041,33,FALSE)</f>
        <v>0.06</v>
      </c>
      <c r="C10759" s="30">
        <f>VLOOKUP($J10753,ASBVs!$A$2:$AP$1041,35,FALSE)</f>
        <v>0.35</v>
      </c>
      <c r="D10759" s="30">
        <f>VLOOKUP($J10753,ASBVs!$A$2:$AP$1041,37,FALSE)</f>
        <v>1E-3</v>
      </c>
      <c r="E10759" s="32">
        <f>VLOOKUP($J10753,ASBVs!$A$2:$AP$1041,29,FALSE)</f>
        <v>3.91</v>
      </c>
      <c r="F10759" s="32">
        <f>VLOOKUP($J10753,ASBVs!$A$2:$AP$1041,23,FALSE)</f>
        <v>-0.72</v>
      </c>
      <c r="G10759" s="32">
        <f>VLOOKUP($J10753,ASBVs!$A$2:$AP$1041,25,FALSE)</f>
        <v>2.74</v>
      </c>
      <c r="H10759" s="32">
        <f>VLOOKUP($J10753,ASBVs!$A$2:$AP$1041,27,FALSE)</f>
        <v>1.9</v>
      </c>
      <c r="I10759" s="86"/>
      <c r="J10759" s="86"/>
    </row>
    <row r="10760" spans="2:10" ht="12.6" customHeight="1" x14ac:dyDescent="0.3">
      <c r="B10760" s="33">
        <f>VLOOKUP($J10753,ASBVs!$A$2:$AP$1041,34,FALSE)</f>
        <v>47</v>
      </c>
      <c r="C10760" s="33">
        <f>VLOOKUP($J10753,ASBVs!$A$2:$AP$1041,36,FALSE)</f>
        <v>55</v>
      </c>
      <c r="D10760" s="33">
        <f>VLOOKUP($J10753,ASBVs!$A$2:$AP$1041,38,FALSE)</f>
        <v>42</v>
      </c>
      <c r="E10760" s="33">
        <f>VLOOKUP($J10753,ASBVs!$A$2:$AP$1041,30,FALSE)</f>
        <v>60</v>
      </c>
      <c r="F10760" s="33">
        <f>VLOOKUP($J10753,ASBVs!$A$2:$AP$1041,24,FALSE)</f>
        <v>53</v>
      </c>
      <c r="G10760" s="33">
        <f>VLOOKUP($J10753,ASBVs!$A$2:$AP$1041,26,FALSE)</f>
        <v>53</v>
      </c>
      <c r="H10760" s="33">
        <f>VLOOKUP($J10753,ASBVs!$A$2:$AP$1041,28,FALSE)</f>
        <v>55</v>
      </c>
      <c r="I10760" s="99">
        <f>VLOOKUP($J10753,ASBVs!$A$2:$AQ$1041,43,FALSE)</f>
        <v>4.63</v>
      </c>
      <c r="J10760" s="79"/>
    </row>
    <row r="10761" spans="2:10" ht="12.6" customHeight="1" x14ac:dyDescent="0.3">
      <c r="B10761" s="87" t="s">
        <v>2695</v>
      </c>
      <c r="C10761" s="88"/>
      <c r="D10761" s="89" t="s">
        <v>2699</v>
      </c>
      <c r="E10761" s="90"/>
      <c r="F10761" s="91" t="str">
        <f>VLOOKUP($J10753,ASBVs!$A$2:$F$1041,6,FALSE)</f>
        <v xml:space="preserve">Young Gun </v>
      </c>
      <c r="G10761" s="34" t="s">
        <v>2669</v>
      </c>
      <c r="H10761" s="35" t="str">
        <f>VLOOKUP($J10753,ASBVs!$A$2:$AU$1041,46,FALSE)</f>
        <v>1</v>
      </c>
      <c r="I10761" s="34" t="s">
        <v>2670</v>
      </c>
      <c r="J10761" s="35" t="str">
        <f>VLOOKUP($J10753,ASBVs!$A$2:$AU$1041,47,FALSE)</f>
        <v>1</v>
      </c>
    </row>
    <row r="10762" spans="2:10" ht="12.6" customHeight="1" x14ac:dyDescent="0.3">
      <c r="B10762" s="93">
        <f>VLOOKUP($J10753,ASBVs!$A$2:$AS$1041,45,FALSE)</f>
        <v>119.57</v>
      </c>
      <c r="C10762" s="94"/>
      <c r="D10762" s="93">
        <f>VLOOKUP($J10753,ASBVs!$A$2:$AS$1041,44,FALSE)</f>
        <v>169.94</v>
      </c>
      <c r="E10762" s="94"/>
      <c r="F10762" s="92"/>
      <c r="G10762" s="34" t="s">
        <v>2671</v>
      </c>
      <c r="H10762" s="35" t="str">
        <f>VLOOKUP($J10753,ASBVs!$A$2:$AW$1041,48,FALSE)</f>
        <v>1</v>
      </c>
      <c r="I10762" s="34" t="s">
        <v>2672</v>
      </c>
      <c r="J10762" s="35">
        <f>VLOOKUP($J10753,ASBVs!$A$2:$AW$1041,49,FALSE)</f>
        <v>3</v>
      </c>
    </row>
    <row r="10763" spans="2:10" ht="12.6" customHeight="1" x14ac:dyDescent="0.3">
      <c r="B10763" s="36" t="s">
        <v>2696</v>
      </c>
      <c r="C10763" s="95" t="str">
        <f>VLOOKUP($J10753,ASBVs!$A$2:$E$1041,5,FALSE)</f>
        <v xml:space="preserve">Pen of 4 - Fertility </v>
      </c>
      <c r="D10763" s="96"/>
      <c r="E10763" s="97" t="s">
        <v>2697</v>
      </c>
      <c r="F10763" s="98"/>
      <c r="G10763" s="74"/>
      <c r="H10763" s="75"/>
      <c r="I10763" s="37" t="s">
        <v>2698</v>
      </c>
      <c r="J10763" s="38"/>
    </row>
    <row r="10765" spans="2:10" ht="12.6" customHeight="1" x14ac:dyDescent="0.3">
      <c r="B10765" s="76" t="s">
        <v>2692</v>
      </c>
      <c r="C10765" s="77"/>
      <c r="D10765" s="20" t="str">
        <f>VLOOKUP($J10765,ASBVs!$A$2:$B$1041,2,FALSE)</f>
        <v>224242</v>
      </c>
      <c r="E10765" s="21"/>
      <c r="F10765" s="22" t="str">
        <f>VLOOKUP($J10765,ASBVs!$A$2:$J$1041,10,FALSE)</f>
        <v>Triplet</v>
      </c>
      <c r="G10765" s="78" t="str">
        <f>VLOOKUP($J10765,ASBVs!$A$2:$AX$1041,50,FALSE)</f>
        <v xml:space="preserve"> </v>
      </c>
      <c r="H10765" s="79"/>
      <c r="I10765" s="23" t="s">
        <v>2693</v>
      </c>
      <c r="J10765" s="24" t="s">
        <v>2472</v>
      </c>
    </row>
    <row r="10766" spans="2:10" ht="12.6" customHeight="1" x14ac:dyDescent="0.3">
      <c r="B10766" s="25" t="s">
        <v>2694</v>
      </c>
      <c r="C10766" s="80" t="str">
        <f>VLOOKUP($J10765,ASBVs!$A$2:$H$1041,8,FALSE)</f>
        <v>214627</v>
      </c>
      <c r="D10766" s="80"/>
      <c r="E10766" s="81"/>
      <c r="F10766" s="26" t="s">
        <v>2639</v>
      </c>
      <c r="G10766" s="82">
        <f>VLOOKUP($J10765,ASBVs!$A$2:$I$1041,9,FALSE)</f>
        <v>44708</v>
      </c>
      <c r="H10766" s="83"/>
      <c r="I10766" s="83"/>
      <c r="J10766" s="84"/>
    </row>
    <row r="10767" spans="2:10" ht="12.6" customHeight="1" x14ac:dyDescent="0.3">
      <c r="B10767" s="27" t="s">
        <v>0</v>
      </c>
      <c r="C10767" s="28" t="s">
        <v>1</v>
      </c>
      <c r="D10767" s="28" t="s">
        <v>2</v>
      </c>
      <c r="E10767" s="28" t="s">
        <v>3</v>
      </c>
      <c r="F10767" s="27" t="s">
        <v>4</v>
      </c>
      <c r="G10767" s="28" t="s">
        <v>1093</v>
      </c>
      <c r="H10767" s="28" t="s">
        <v>1092</v>
      </c>
      <c r="I10767" s="28" t="s">
        <v>5</v>
      </c>
      <c r="J10767" s="28" t="s">
        <v>2652</v>
      </c>
    </row>
    <row r="10768" spans="2:10" ht="12.6" customHeight="1" x14ac:dyDescent="0.3">
      <c r="B10768" s="29">
        <f>VLOOKUP($J10765,ASBVs!$A$2:$AP$1041,11,FALSE)</f>
        <v>0.32</v>
      </c>
      <c r="C10768" s="29">
        <f>VLOOKUP($J10765,ASBVs!$A$2:$AP$1041,13,FALSE)</f>
        <v>8.9600000000000009</v>
      </c>
      <c r="D10768" s="29">
        <f>VLOOKUP($J10765,ASBVs!$A$2:$AP$1041,15,FALSE)</f>
        <v>14.15</v>
      </c>
      <c r="E10768" s="29">
        <f>VLOOKUP($J10765,ASBVs!$A$2:$AP$1041,17,FALSE)</f>
        <v>-0.15</v>
      </c>
      <c r="F10768" s="29">
        <f>VLOOKUP($J10765,ASBVs!$A$2:$AP$1041,19,FALSE)</f>
        <v>2.4</v>
      </c>
      <c r="G10768" s="39">
        <f>VLOOKUP($J10765,ASBVs!$A$2:$AP$1041,41,FALSE)</f>
        <v>0.43</v>
      </c>
      <c r="H10768" s="39">
        <f>VLOOKUP($J10765,ASBVs!$A$2:$AP$1041,39,FALSE)</f>
        <v>0.3</v>
      </c>
      <c r="I10768" s="29">
        <f>VLOOKUP($J10765,ASBVs!$A$2:$AP$1041,21,FALSE)</f>
        <v>0.04</v>
      </c>
      <c r="J10768" s="39">
        <f>VLOOKUP($J10765,ASBVs!$A$2:$AP$1041,31,FALSE)</f>
        <v>0.28999999999999998</v>
      </c>
    </row>
    <row r="10769" spans="2:10" ht="12.6" customHeight="1" x14ac:dyDescent="0.3">
      <c r="B10769" s="29">
        <f>VLOOKUP($J10765,ASBVs!$A$2:$AP$1041,12,FALSE)</f>
        <v>66</v>
      </c>
      <c r="C10769" s="29">
        <f>VLOOKUP($J10765,ASBVs!$A$2:$AP$1041,14,FALSE)</f>
        <v>70</v>
      </c>
      <c r="D10769" s="29">
        <f>VLOOKUP($J10765,ASBVs!$A$2:$AP$1041,16,FALSE)</f>
        <v>59</v>
      </c>
      <c r="E10769" s="29">
        <f>VLOOKUP($J10765,ASBVs!$A$2:$AP$1041,18,FALSE)</f>
        <v>62</v>
      </c>
      <c r="F10769" s="29">
        <f>VLOOKUP($J10765,ASBVs!$A$2:$AP$1041,20,FALSE)</f>
        <v>63</v>
      </c>
      <c r="G10769" s="29">
        <f>VLOOKUP($J10765,ASBVs!$A$2:$AP$1041,42,FALSE)</f>
        <v>52</v>
      </c>
      <c r="H10769" s="29">
        <f>VLOOKUP($J10765,ASBVs!$A$2:$AP$1041,40,FALSE)</f>
        <v>46</v>
      </c>
      <c r="I10769" s="29">
        <f>VLOOKUP($J10765,ASBVs!$A$2:$AP$1041,22,FALSE)</f>
        <v>55</v>
      </c>
      <c r="J10769" s="29">
        <f>VLOOKUP($J10765,ASBVs!$A$2:$AP$1041,32,FALSE)</f>
        <v>50</v>
      </c>
    </row>
    <row r="10770" spans="2:10" ht="12.6" customHeight="1" x14ac:dyDescent="0.3">
      <c r="B10770" s="31" t="s">
        <v>1089</v>
      </c>
      <c r="C10770" s="27" t="s">
        <v>1090</v>
      </c>
      <c r="D10770" s="27" t="s">
        <v>1091</v>
      </c>
      <c r="E10770" s="27" t="s">
        <v>8</v>
      </c>
      <c r="F10770" s="27" t="s">
        <v>6</v>
      </c>
      <c r="G10770" s="27" t="s">
        <v>7</v>
      </c>
      <c r="H10770" s="27" t="s">
        <v>2638</v>
      </c>
      <c r="I10770" s="85" t="s">
        <v>2700</v>
      </c>
      <c r="J10770" s="86"/>
    </row>
    <row r="10771" spans="2:10" ht="12.6" customHeight="1" x14ac:dyDescent="0.3">
      <c r="B10771" s="30">
        <f>VLOOKUP($J10765,ASBVs!$A$2:$AP$1041,33,FALSE)</f>
        <v>0.06</v>
      </c>
      <c r="C10771" s="30">
        <f>VLOOKUP($J10765,ASBVs!$A$2:$AP$1041,35,FALSE)</f>
        <v>0.28000000000000003</v>
      </c>
      <c r="D10771" s="30">
        <f>VLOOKUP($J10765,ASBVs!$A$2:$AP$1041,37,FALSE)</f>
        <v>1E-3</v>
      </c>
      <c r="E10771" s="32">
        <f>VLOOKUP($J10765,ASBVs!$A$2:$AP$1041,29,FALSE)</f>
        <v>5.17</v>
      </c>
      <c r="F10771" s="32">
        <f>VLOOKUP($J10765,ASBVs!$A$2:$AP$1041,23,FALSE)</f>
        <v>-0.62</v>
      </c>
      <c r="G10771" s="32">
        <f>VLOOKUP($J10765,ASBVs!$A$2:$AP$1041,25,FALSE)</f>
        <v>5.75</v>
      </c>
      <c r="H10771" s="32">
        <f>VLOOKUP($J10765,ASBVs!$A$2:$AP$1041,27,FALSE)</f>
        <v>2.0499999999999998</v>
      </c>
      <c r="I10771" s="86"/>
      <c r="J10771" s="86"/>
    </row>
    <row r="10772" spans="2:10" ht="12.6" customHeight="1" x14ac:dyDescent="0.3">
      <c r="B10772" s="33">
        <f>VLOOKUP($J10765,ASBVs!$A$2:$AP$1041,34,FALSE)</f>
        <v>42</v>
      </c>
      <c r="C10772" s="33">
        <f>VLOOKUP($J10765,ASBVs!$A$2:$AP$1041,36,FALSE)</f>
        <v>49</v>
      </c>
      <c r="D10772" s="33">
        <f>VLOOKUP($J10765,ASBVs!$A$2:$AP$1041,38,FALSE)</f>
        <v>37</v>
      </c>
      <c r="E10772" s="33">
        <f>VLOOKUP($J10765,ASBVs!$A$2:$AP$1041,30,FALSE)</f>
        <v>59</v>
      </c>
      <c r="F10772" s="33">
        <f>VLOOKUP($J10765,ASBVs!$A$2:$AP$1041,24,FALSE)</f>
        <v>47</v>
      </c>
      <c r="G10772" s="33">
        <f>VLOOKUP($J10765,ASBVs!$A$2:$AP$1041,26,FALSE)</f>
        <v>47</v>
      </c>
      <c r="H10772" s="33">
        <f>VLOOKUP($J10765,ASBVs!$A$2:$AP$1041,28,FALSE)</f>
        <v>50</v>
      </c>
      <c r="I10772" s="99">
        <f>VLOOKUP($J10765,ASBVs!$A$2:$AQ$1041,43,FALSE)</f>
        <v>9</v>
      </c>
      <c r="J10772" s="79"/>
    </row>
    <row r="10773" spans="2:10" ht="12.6" customHeight="1" x14ac:dyDescent="0.3">
      <c r="B10773" s="87" t="s">
        <v>2695</v>
      </c>
      <c r="C10773" s="88"/>
      <c r="D10773" s="89" t="s">
        <v>2699</v>
      </c>
      <c r="E10773" s="90"/>
      <c r="F10773" s="91" t="str">
        <f>VLOOKUP($J10765,ASBVs!$A$2:$F$1041,6,FALSE)</f>
        <v xml:space="preserve">Young Gun </v>
      </c>
      <c r="G10773" s="34" t="s">
        <v>2669</v>
      </c>
      <c r="H10773" s="35" t="str">
        <f>VLOOKUP($J10765,ASBVs!$A$2:$AU$1041,46,FALSE)</f>
        <v>2</v>
      </c>
      <c r="I10773" s="34" t="s">
        <v>2670</v>
      </c>
      <c r="J10773" s="35" t="str">
        <f>VLOOKUP($J10765,ASBVs!$A$2:$AU$1041,47,FALSE)</f>
        <v>2</v>
      </c>
    </row>
    <row r="10774" spans="2:10" ht="12.6" customHeight="1" x14ac:dyDescent="0.3">
      <c r="B10774" s="93">
        <f>VLOOKUP($J10765,ASBVs!$A$2:$AS$1041,45,FALSE)</f>
        <v>124.25</v>
      </c>
      <c r="C10774" s="94"/>
      <c r="D10774" s="93">
        <f>VLOOKUP($J10765,ASBVs!$A$2:$AS$1041,44,FALSE)</f>
        <v>168.63</v>
      </c>
      <c r="E10774" s="94"/>
      <c r="F10774" s="92"/>
      <c r="G10774" s="34" t="s">
        <v>2671</v>
      </c>
      <c r="H10774" s="35" t="str">
        <f>VLOOKUP($J10765,ASBVs!$A$2:$AW$1041,48,FALSE)</f>
        <v>2</v>
      </c>
      <c r="I10774" s="34" t="s">
        <v>2672</v>
      </c>
      <c r="J10774" s="35">
        <f>VLOOKUP($J10765,ASBVs!$A$2:$AW$1041,49,FALSE)</f>
        <v>3</v>
      </c>
    </row>
    <row r="10775" spans="2:10" ht="12.6" customHeight="1" x14ac:dyDescent="0.3">
      <c r="B10775" s="36" t="s">
        <v>2696</v>
      </c>
      <c r="C10775" s="95" t="str">
        <f>VLOOKUP($J10765,ASBVs!$A$2:$E$1041,5,FALSE)</f>
        <v xml:space="preserve">Pen of 4 - Fertility </v>
      </c>
      <c r="D10775" s="96"/>
      <c r="E10775" s="97" t="s">
        <v>2697</v>
      </c>
      <c r="F10775" s="98"/>
      <c r="G10775" s="74"/>
      <c r="H10775" s="75"/>
      <c r="I10775" s="37" t="s">
        <v>2698</v>
      </c>
      <c r="J10775" s="38"/>
    </row>
    <row r="10777" spans="2:10" ht="12.6" customHeight="1" x14ac:dyDescent="0.3">
      <c r="B10777" s="76" t="s">
        <v>2692</v>
      </c>
      <c r="C10777" s="77"/>
      <c r="D10777" s="20" t="str">
        <f>VLOOKUP($J10777,ASBVs!$A$2:$B$1041,2,FALSE)</f>
        <v>226478</v>
      </c>
      <c r="E10777" s="21"/>
      <c r="F10777" s="22" t="str">
        <f>VLOOKUP($J10777,ASBVs!$A$2:$J$1041,10,FALSE)</f>
        <v>Twin</v>
      </c>
      <c r="G10777" s="78" t="str">
        <f>VLOOKUP($J10777,ASBVs!$A$2:$AX$1041,50,FALSE)</f>
        <v xml:space="preserve"> </v>
      </c>
      <c r="H10777" s="79"/>
      <c r="I10777" s="23" t="s">
        <v>2693</v>
      </c>
      <c r="J10777" s="24" t="s">
        <v>2473</v>
      </c>
    </row>
    <row r="10778" spans="2:10" ht="12.6" customHeight="1" x14ac:dyDescent="0.3">
      <c r="B10778" s="25" t="s">
        <v>2694</v>
      </c>
      <c r="C10778" s="80" t="str">
        <f>VLOOKUP($J10777,ASBVs!$A$2:$H$1041,8,FALSE)</f>
        <v>217002</v>
      </c>
      <c r="D10778" s="80"/>
      <c r="E10778" s="81"/>
      <c r="F10778" s="26" t="s">
        <v>2639</v>
      </c>
      <c r="G10778" s="82">
        <f>VLOOKUP($J10777,ASBVs!$A$2:$I$1041,9,FALSE)</f>
        <v>44734</v>
      </c>
      <c r="H10778" s="83"/>
      <c r="I10778" s="83"/>
      <c r="J10778" s="84"/>
    </row>
    <row r="10779" spans="2:10" ht="12.6" customHeight="1" x14ac:dyDescent="0.3">
      <c r="B10779" s="27" t="s">
        <v>0</v>
      </c>
      <c r="C10779" s="28" t="s">
        <v>1</v>
      </c>
      <c r="D10779" s="28" t="s">
        <v>2</v>
      </c>
      <c r="E10779" s="28" t="s">
        <v>3</v>
      </c>
      <c r="F10779" s="27" t="s">
        <v>4</v>
      </c>
      <c r="G10779" s="28" t="s">
        <v>1093</v>
      </c>
      <c r="H10779" s="28" t="s">
        <v>1092</v>
      </c>
      <c r="I10779" s="28" t="s">
        <v>5</v>
      </c>
      <c r="J10779" s="28" t="s">
        <v>2652</v>
      </c>
    </row>
    <row r="10780" spans="2:10" ht="12.6" customHeight="1" x14ac:dyDescent="0.3">
      <c r="B10780" s="29">
        <f>VLOOKUP($J10777,ASBVs!$A$2:$AP$1041,11,FALSE)</f>
        <v>0.47</v>
      </c>
      <c r="C10780" s="29">
        <f>VLOOKUP($J10777,ASBVs!$A$2:$AP$1041,13,FALSE)</f>
        <v>9.93</v>
      </c>
      <c r="D10780" s="29">
        <f>VLOOKUP($J10777,ASBVs!$A$2:$AP$1041,15,FALSE)</f>
        <v>14.27</v>
      </c>
      <c r="E10780" s="29">
        <f>VLOOKUP($J10777,ASBVs!$A$2:$AP$1041,17,FALSE)</f>
        <v>-0.22</v>
      </c>
      <c r="F10780" s="29">
        <f>VLOOKUP($J10777,ASBVs!$A$2:$AP$1041,19,FALSE)</f>
        <v>1.92</v>
      </c>
      <c r="G10780" s="39">
        <f>VLOOKUP($J10777,ASBVs!$A$2:$AP$1041,41,FALSE)</f>
        <v>0.47</v>
      </c>
      <c r="H10780" s="39">
        <f>VLOOKUP($J10777,ASBVs!$A$2:$AP$1041,39,FALSE)</f>
        <v>0.28999999999999998</v>
      </c>
      <c r="I10780" s="29">
        <f>VLOOKUP($J10777,ASBVs!$A$2:$AP$1041,21,FALSE)</f>
        <v>0.39</v>
      </c>
      <c r="J10780" s="39">
        <f>VLOOKUP($J10777,ASBVs!$A$2:$AP$1041,31,FALSE)</f>
        <v>0.32</v>
      </c>
    </row>
    <row r="10781" spans="2:10" ht="12.6" customHeight="1" x14ac:dyDescent="0.3">
      <c r="B10781" s="29">
        <f>VLOOKUP($J10777,ASBVs!$A$2:$AP$1041,12,FALSE)</f>
        <v>63</v>
      </c>
      <c r="C10781" s="29">
        <f>VLOOKUP($J10777,ASBVs!$A$2:$AP$1041,14,FALSE)</f>
        <v>67</v>
      </c>
      <c r="D10781" s="29">
        <f>VLOOKUP($J10777,ASBVs!$A$2:$AP$1041,16,FALSE)</f>
        <v>54</v>
      </c>
      <c r="E10781" s="29">
        <f>VLOOKUP($J10777,ASBVs!$A$2:$AP$1041,18,FALSE)</f>
        <v>59</v>
      </c>
      <c r="F10781" s="29">
        <f>VLOOKUP($J10777,ASBVs!$A$2:$AP$1041,20,FALSE)</f>
        <v>60</v>
      </c>
      <c r="G10781" s="29">
        <f>VLOOKUP($J10777,ASBVs!$A$2:$AP$1041,42,FALSE)</f>
        <v>45</v>
      </c>
      <c r="H10781" s="29">
        <f>VLOOKUP($J10777,ASBVs!$A$2:$AP$1041,40,FALSE)</f>
        <v>39</v>
      </c>
      <c r="I10781" s="29">
        <f>VLOOKUP($J10777,ASBVs!$A$2:$AP$1041,22,FALSE)</f>
        <v>48</v>
      </c>
      <c r="J10781" s="29">
        <f>VLOOKUP($J10777,ASBVs!$A$2:$AP$1041,32,FALSE)</f>
        <v>44</v>
      </c>
    </row>
    <row r="10782" spans="2:10" ht="12.6" customHeight="1" x14ac:dyDescent="0.3">
      <c r="B10782" s="31" t="s">
        <v>1089</v>
      </c>
      <c r="C10782" s="27" t="s">
        <v>1090</v>
      </c>
      <c r="D10782" s="27" t="s">
        <v>1091</v>
      </c>
      <c r="E10782" s="27" t="s">
        <v>8</v>
      </c>
      <c r="F10782" s="27" t="s">
        <v>6</v>
      </c>
      <c r="G10782" s="27" t="s">
        <v>7</v>
      </c>
      <c r="H10782" s="27" t="s">
        <v>2638</v>
      </c>
      <c r="I10782" s="85" t="s">
        <v>2700</v>
      </c>
      <c r="J10782" s="86"/>
    </row>
    <row r="10783" spans="2:10" ht="12.6" customHeight="1" x14ac:dyDescent="0.3">
      <c r="B10783" s="30">
        <f>VLOOKUP($J10777,ASBVs!$A$2:$AP$1041,33,FALSE)</f>
        <v>7.0000000000000007E-2</v>
      </c>
      <c r="C10783" s="30">
        <f>VLOOKUP($J10777,ASBVs!$A$2:$AP$1041,35,FALSE)</f>
        <v>0.2</v>
      </c>
      <c r="D10783" s="30">
        <f>VLOOKUP($J10777,ASBVs!$A$2:$AP$1041,37,FALSE)</f>
        <v>0.02</v>
      </c>
      <c r="E10783" s="32">
        <f>VLOOKUP($J10777,ASBVs!$A$2:$AP$1041,29,FALSE)</f>
        <v>5.63</v>
      </c>
      <c r="F10783" s="32">
        <f>VLOOKUP($J10777,ASBVs!$A$2:$AP$1041,23,FALSE)</f>
        <v>-0.62</v>
      </c>
      <c r="G10783" s="32">
        <f>VLOOKUP($J10777,ASBVs!$A$2:$AP$1041,25,FALSE)</f>
        <v>5.34</v>
      </c>
      <c r="H10783" s="32">
        <f>VLOOKUP($J10777,ASBVs!$A$2:$AP$1041,27,FALSE)</f>
        <v>2.1</v>
      </c>
      <c r="I10783" s="86"/>
      <c r="J10783" s="86"/>
    </row>
    <row r="10784" spans="2:10" ht="12.6" customHeight="1" x14ac:dyDescent="0.3">
      <c r="B10784" s="33">
        <f>VLOOKUP($J10777,ASBVs!$A$2:$AP$1041,34,FALSE)</f>
        <v>34</v>
      </c>
      <c r="C10784" s="33">
        <f>VLOOKUP($J10777,ASBVs!$A$2:$AP$1041,36,FALSE)</f>
        <v>42</v>
      </c>
      <c r="D10784" s="33">
        <f>VLOOKUP($J10777,ASBVs!$A$2:$AP$1041,38,FALSE)</f>
        <v>29</v>
      </c>
      <c r="E10784" s="33">
        <f>VLOOKUP($J10777,ASBVs!$A$2:$AP$1041,30,FALSE)</f>
        <v>55</v>
      </c>
      <c r="F10784" s="33">
        <f>VLOOKUP($J10777,ASBVs!$A$2:$AP$1041,24,FALSE)</f>
        <v>40</v>
      </c>
      <c r="G10784" s="33">
        <f>VLOOKUP($J10777,ASBVs!$A$2:$AP$1041,26,FALSE)</f>
        <v>40</v>
      </c>
      <c r="H10784" s="33">
        <f>VLOOKUP($J10777,ASBVs!$A$2:$AP$1041,28,FALSE)</f>
        <v>44</v>
      </c>
      <c r="I10784" s="99">
        <f>VLOOKUP($J10777,ASBVs!$A$2:$AQ$1041,43,FALSE)</f>
        <v>10.32</v>
      </c>
      <c r="J10784" s="79"/>
    </row>
    <row r="10785" spans="2:10" ht="12.6" customHeight="1" x14ac:dyDescent="0.3">
      <c r="B10785" s="87" t="s">
        <v>2695</v>
      </c>
      <c r="C10785" s="88"/>
      <c r="D10785" s="89" t="s">
        <v>2699</v>
      </c>
      <c r="E10785" s="90"/>
      <c r="F10785" s="91" t="str">
        <f>VLOOKUP($J10777,ASBVs!$A$2:$F$1041,6,FALSE)</f>
        <v xml:space="preserve">Young Gun </v>
      </c>
      <c r="G10785" s="34" t="s">
        <v>2669</v>
      </c>
      <c r="H10785" s="35" t="str">
        <f>VLOOKUP($J10777,ASBVs!$A$2:$AU$1041,46,FALSE)</f>
        <v>1</v>
      </c>
      <c r="I10785" s="34" t="s">
        <v>2670</v>
      </c>
      <c r="J10785" s="35" t="str">
        <f>VLOOKUP($J10777,ASBVs!$A$2:$AU$1041,47,FALSE)</f>
        <v>2</v>
      </c>
    </row>
    <row r="10786" spans="2:10" ht="12.6" customHeight="1" x14ac:dyDescent="0.3">
      <c r="B10786" s="93">
        <f>VLOOKUP($J10777,ASBVs!$A$2:$AS$1041,45,FALSE)</f>
        <v>127.2</v>
      </c>
      <c r="C10786" s="94"/>
      <c r="D10786" s="93">
        <f>VLOOKUP($J10777,ASBVs!$A$2:$AS$1041,44,FALSE)</f>
        <v>172.52</v>
      </c>
      <c r="E10786" s="94"/>
      <c r="F10786" s="92"/>
      <c r="G10786" s="34" t="s">
        <v>2671</v>
      </c>
      <c r="H10786" s="35" t="str">
        <f>VLOOKUP($J10777,ASBVs!$A$2:$AW$1041,48,FALSE)</f>
        <v>1</v>
      </c>
      <c r="I10786" s="34" t="s">
        <v>2672</v>
      </c>
      <c r="J10786" s="35">
        <f>VLOOKUP($J10777,ASBVs!$A$2:$AW$1041,49,FALSE)</f>
        <v>3</v>
      </c>
    </row>
    <row r="10787" spans="2:10" ht="12.6" customHeight="1" x14ac:dyDescent="0.3">
      <c r="B10787" s="36" t="s">
        <v>2696</v>
      </c>
      <c r="C10787" s="95" t="str">
        <f>VLOOKUP($J10777,ASBVs!$A$2:$E$1041,5,FALSE)</f>
        <v xml:space="preserve">Pen of 4 - Fertility </v>
      </c>
      <c r="D10787" s="96"/>
      <c r="E10787" s="97" t="s">
        <v>2697</v>
      </c>
      <c r="F10787" s="98"/>
      <c r="G10787" s="74"/>
      <c r="H10787" s="75"/>
      <c r="I10787" s="37" t="s">
        <v>2698</v>
      </c>
      <c r="J10787" s="38"/>
    </row>
    <row r="10789" spans="2:10" ht="12.6" customHeight="1" x14ac:dyDescent="0.3">
      <c r="B10789" s="76" t="s">
        <v>2692</v>
      </c>
      <c r="C10789" s="77"/>
      <c r="D10789" s="20" t="str">
        <f>VLOOKUP($J10789,ASBVs!$A$2:$B$1041,2,FALSE)</f>
        <v>226801</v>
      </c>
      <c r="E10789" s="21"/>
      <c r="F10789" s="22" t="str">
        <f>VLOOKUP($J10789,ASBVs!$A$2:$J$1041,10,FALSE)</f>
        <v>Twin</v>
      </c>
      <c r="G10789" s="78" t="str">
        <f>VLOOKUP($J10789,ASBVs!$A$2:$AX$1041,50,FALSE)</f>
        <v xml:space="preserve"> </v>
      </c>
      <c r="H10789" s="79"/>
      <c r="I10789" s="23" t="s">
        <v>2693</v>
      </c>
      <c r="J10789" s="24" t="s">
        <v>2474</v>
      </c>
    </row>
    <row r="10790" spans="2:10" ht="12.6" customHeight="1" x14ac:dyDescent="0.3">
      <c r="B10790" s="25" t="s">
        <v>2694</v>
      </c>
      <c r="C10790" s="80" t="str">
        <f>VLOOKUP($J10789,ASBVs!$A$2:$H$1041,8,FALSE)</f>
        <v>201054</v>
      </c>
      <c r="D10790" s="80"/>
      <c r="E10790" s="81"/>
      <c r="F10790" s="26" t="s">
        <v>2639</v>
      </c>
      <c r="G10790" s="82">
        <f>VLOOKUP($J10789,ASBVs!$A$2:$I$1041,9,FALSE)</f>
        <v>44741</v>
      </c>
      <c r="H10790" s="83"/>
      <c r="I10790" s="83"/>
      <c r="J10790" s="84"/>
    </row>
    <row r="10791" spans="2:10" ht="12.6" customHeight="1" x14ac:dyDescent="0.3">
      <c r="B10791" s="27" t="s">
        <v>0</v>
      </c>
      <c r="C10791" s="28" t="s">
        <v>1</v>
      </c>
      <c r="D10791" s="28" t="s">
        <v>2</v>
      </c>
      <c r="E10791" s="28" t="s">
        <v>3</v>
      </c>
      <c r="F10791" s="27" t="s">
        <v>4</v>
      </c>
      <c r="G10791" s="28" t="s">
        <v>1093</v>
      </c>
      <c r="H10791" s="28" t="s">
        <v>1092</v>
      </c>
      <c r="I10791" s="28" t="s">
        <v>5</v>
      </c>
      <c r="J10791" s="28" t="s">
        <v>2652</v>
      </c>
    </row>
    <row r="10792" spans="2:10" ht="12.6" customHeight="1" x14ac:dyDescent="0.3">
      <c r="B10792" s="29">
        <f>VLOOKUP($J10789,ASBVs!$A$2:$AP$1041,11,FALSE)</f>
        <v>0.13</v>
      </c>
      <c r="C10792" s="29">
        <f>VLOOKUP($J10789,ASBVs!$A$2:$AP$1041,13,FALSE)</f>
        <v>7.74</v>
      </c>
      <c r="D10792" s="29">
        <f>VLOOKUP($J10789,ASBVs!$A$2:$AP$1041,15,FALSE)</f>
        <v>13.87</v>
      </c>
      <c r="E10792" s="29">
        <f>VLOOKUP($J10789,ASBVs!$A$2:$AP$1041,17,FALSE)</f>
        <v>-0.48</v>
      </c>
      <c r="F10792" s="29">
        <f>VLOOKUP($J10789,ASBVs!$A$2:$AP$1041,19,FALSE)</f>
        <v>2.25</v>
      </c>
      <c r="G10792" s="39">
        <f>VLOOKUP($J10789,ASBVs!$A$2:$AP$1041,41,FALSE)</f>
        <v>0.49</v>
      </c>
      <c r="H10792" s="39">
        <f>VLOOKUP($J10789,ASBVs!$A$2:$AP$1041,39,FALSE)</f>
        <v>0.28999999999999998</v>
      </c>
      <c r="I10792" s="29">
        <f>VLOOKUP($J10789,ASBVs!$A$2:$AP$1041,21,FALSE)</f>
        <v>0.13</v>
      </c>
      <c r="J10792" s="39">
        <f>VLOOKUP($J10789,ASBVs!$A$2:$AP$1041,31,FALSE)</f>
        <v>0.28999999999999998</v>
      </c>
    </row>
    <row r="10793" spans="2:10" ht="12.6" customHeight="1" x14ac:dyDescent="0.3">
      <c r="B10793" s="29">
        <f>VLOOKUP($J10789,ASBVs!$A$2:$AP$1041,12,FALSE)</f>
        <v>62</v>
      </c>
      <c r="C10793" s="29">
        <f>VLOOKUP($J10789,ASBVs!$A$2:$AP$1041,14,FALSE)</f>
        <v>67</v>
      </c>
      <c r="D10793" s="29">
        <f>VLOOKUP($J10789,ASBVs!$A$2:$AP$1041,16,FALSE)</f>
        <v>57</v>
      </c>
      <c r="E10793" s="29">
        <f>VLOOKUP($J10789,ASBVs!$A$2:$AP$1041,18,FALSE)</f>
        <v>61</v>
      </c>
      <c r="F10793" s="29">
        <f>VLOOKUP($J10789,ASBVs!$A$2:$AP$1041,20,FALSE)</f>
        <v>61</v>
      </c>
      <c r="G10793" s="29">
        <f>VLOOKUP($J10789,ASBVs!$A$2:$AP$1041,42,FALSE)</f>
        <v>53</v>
      </c>
      <c r="H10793" s="29">
        <f>VLOOKUP($J10789,ASBVs!$A$2:$AP$1041,40,FALSE)</f>
        <v>46</v>
      </c>
      <c r="I10793" s="29">
        <f>VLOOKUP($J10789,ASBVs!$A$2:$AP$1041,22,FALSE)</f>
        <v>53</v>
      </c>
      <c r="J10793" s="29">
        <f>VLOOKUP($J10789,ASBVs!$A$2:$AP$1041,32,FALSE)</f>
        <v>51</v>
      </c>
    </row>
    <row r="10794" spans="2:10" ht="12.6" customHeight="1" x14ac:dyDescent="0.3">
      <c r="B10794" s="31" t="s">
        <v>1089</v>
      </c>
      <c r="C10794" s="27" t="s">
        <v>1090</v>
      </c>
      <c r="D10794" s="27" t="s">
        <v>1091</v>
      </c>
      <c r="E10794" s="27" t="s">
        <v>8</v>
      </c>
      <c r="F10794" s="27" t="s">
        <v>6</v>
      </c>
      <c r="G10794" s="27" t="s">
        <v>7</v>
      </c>
      <c r="H10794" s="27" t="s">
        <v>2638</v>
      </c>
      <c r="I10794" s="85" t="s">
        <v>2700</v>
      </c>
      <c r="J10794" s="86"/>
    </row>
    <row r="10795" spans="2:10" ht="12.6" customHeight="1" x14ac:dyDescent="0.3">
      <c r="B10795" s="30">
        <f>VLOOKUP($J10789,ASBVs!$A$2:$AP$1041,33,FALSE)</f>
        <v>0.06</v>
      </c>
      <c r="C10795" s="30">
        <f>VLOOKUP($J10789,ASBVs!$A$2:$AP$1041,35,FALSE)</f>
        <v>0.22</v>
      </c>
      <c r="D10795" s="30">
        <f>VLOOKUP($J10789,ASBVs!$A$2:$AP$1041,37,FALSE)</f>
        <v>0.02</v>
      </c>
      <c r="E10795" s="32">
        <f>VLOOKUP($J10789,ASBVs!$A$2:$AP$1041,29,FALSE)</f>
        <v>5.81</v>
      </c>
      <c r="F10795" s="32">
        <f>VLOOKUP($J10789,ASBVs!$A$2:$AP$1041,23,FALSE)</f>
        <v>-0.77</v>
      </c>
      <c r="G10795" s="32">
        <f>VLOOKUP($J10789,ASBVs!$A$2:$AP$1041,25,FALSE)</f>
        <v>4.12</v>
      </c>
      <c r="H10795" s="32">
        <f>VLOOKUP($J10789,ASBVs!$A$2:$AP$1041,27,FALSE)</f>
        <v>2.4500000000000002</v>
      </c>
      <c r="I10795" s="86"/>
      <c r="J10795" s="86"/>
    </row>
    <row r="10796" spans="2:10" ht="12.6" customHeight="1" x14ac:dyDescent="0.3">
      <c r="B10796" s="33">
        <f>VLOOKUP($J10789,ASBVs!$A$2:$AP$1041,34,FALSE)</f>
        <v>42</v>
      </c>
      <c r="C10796" s="33">
        <f>VLOOKUP($J10789,ASBVs!$A$2:$AP$1041,36,FALSE)</f>
        <v>49</v>
      </c>
      <c r="D10796" s="33">
        <f>VLOOKUP($J10789,ASBVs!$A$2:$AP$1041,38,FALSE)</f>
        <v>36</v>
      </c>
      <c r="E10796" s="33">
        <f>VLOOKUP($J10789,ASBVs!$A$2:$AP$1041,30,FALSE)</f>
        <v>57</v>
      </c>
      <c r="F10796" s="33">
        <f>VLOOKUP($J10789,ASBVs!$A$2:$AP$1041,24,FALSE)</f>
        <v>44</v>
      </c>
      <c r="G10796" s="33">
        <f>VLOOKUP($J10789,ASBVs!$A$2:$AP$1041,26,FALSE)</f>
        <v>45</v>
      </c>
      <c r="H10796" s="33">
        <f>VLOOKUP($J10789,ASBVs!$A$2:$AP$1041,28,FALSE)</f>
        <v>48</v>
      </c>
      <c r="I10796" s="99">
        <f>VLOOKUP($J10789,ASBVs!$A$2:$AQ$1041,43,FALSE)</f>
        <v>7.87</v>
      </c>
      <c r="J10796" s="79"/>
    </row>
    <row r="10797" spans="2:10" ht="12.6" customHeight="1" x14ac:dyDescent="0.3">
      <c r="B10797" s="87" t="s">
        <v>2695</v>
      </c>
      <c r="C10797" s="88"/>
      <c r="D10797" s="89" t="s">
        <v>2699</v>
      </c>
      <c r="E10797" s="90"/>
      <c r="F10797" s="91" t="str">
        <f>VLOOKUP($J10789,ASBVs!$A$2:$F$1041,6,FALSE)</f>
        <v xml:space="preserve">Young Gun </v>
      </c>
      <c r="G10797" s="34" t="s">
        <v>2669</v>
      </c>
      <c r="H10797" s="35" t="str">
        <f>VLOOKUP($J10789,ASBVs!$A$2:$AU$1041,46,FALSE)</f>
        <v>3</v>
      </c>
      <c r="I10797" s="34" t="s">
        <v>2670</v>
      </c>
      <c r="J10797" s="35" t="str">
        <f>VLOOKUP($J10789,ASBVs!$A$2:$AU$1041,47,FALSE)</f>
        <v>3</v>
      </c>
    </row>
    <row r="10798" spans="2:10" ht="12.6" customHeight="1" x14ac:dyDescent="0.3">
      <c r="B10798" s="93">
        <f>VLOOKUP($J10789,ASBVs!$A$2:$AS$1041,45,FALSE)</f>
        <v>121.14</v>
      </c>
      <c r="C10798" s="94"/>
      <c r="D10798" s="93">
        <f>VLOOKUP($J10789,ASBVs!$A$2:$AS$1041,44,FALSE)</f>
        <v>168.41</v>
      </c>
      <c r="E10798" s="94"/>
      <c r="F10798" s="92"/>
      <c r="G10798" s="34" t="s">
        <v>2671</v>
      </c>
      <c r="H10798" s="35" t="str">
        <f>VLOOKUP($J10789,ASBVs!$A$2:$AW$1041,48,FALSE)</f>
        <v>2</v>
      </c>
      <c r="I10798" s="34" t="s">
        <v>2672</v>
      </c>
      <c r="J10798" s="35">
        <f>VLOOKUP($J10789,ASBVs!$A$2:$AW$1041,49,FALSE)</f>
        <v>3</v>
      </c>
    </row>
    <row r="10799" spans="2:10" ht="12.6" customHeight="1" x14ac:dyDescent="0.3">
      <c r="B10799" s="36" t="s">
        <v>2696</v>
      </c>
      <c r="C10799" s="95" t="str">
        <f>VLOOKUP($J10789,ASBVs!$A$2:$E$1041,5,FALSE)</f>
        <v xml:space="preserve">Pen of 4 - Fertility </v>
      </c>
      <c r="D10799" s="96"/>
      <c r="E10799" s="97" t="s">
        <v>2697</v>
      </c>
      <c r="F10799" s="98"/>
      <c r="G10799" s="74"/>
      <c r="H10799" s="75"/>
      <c r="I10799" s="37" t="s">
        <v>2698</v>
      </c>
      <c r="J10799" s="38"/>
    </row>
    <row r="10801" spans="2:10" ht="12.6" customHeight="1" x14ac:dyDescent="0.3">
      <c r="B10801" s="76" t="s">
        <v>2692</v>
      </c>
      <c r="C10801" s="77"/>
      <c r="D10801" s="20" t="str">
        <f>VLOOKUP($J10801,ASBVs!$A$2:$B$1041,2,FALSE)</f>
        <v>224517</v>
      </c>
      <c r="E10801" s="21"/>
      <c r="F10801" s="22" t="str">
        <f>VLOOKUP($J10801,ASBVs!$A$2:$J$1041,10,FALSE)</f>
        <v>Twin</v>
      </c>
      <c r="G10801" s="78" t="str">
        <f>VLOOKUP($J10801,ASBVs!$A$2:$AX$1041,50,FALSE)</f>
        <v xml:space="preserve"> </v>
      </c>
      <c r="H10801" s="79"/>
      <c r="I10801" s="23" t="s">
        <v>2693</v>
      </c>
      <c r="J10801" s="24" t="s">
        <v>2475</v>
      </c>
    </row>
    <row r="10802" spans="2:10" ht="12.6" customHeight="1" x14ac:dyDescent="0.3">
      <c r="B10802" s="25" t="s">
        <v>2694</v>
      </c>
      <c r="C10802" s="80" t="str">
        <f>VLOOKUP($J10801,ASBVs!$A$2:$H$1041,8,FALSE)</f>
        <v>214314</v>
      </c>
      <c r="D10802" s="80"/>
      <c r="E10802" s="81"/>
      <c r="F10802" s="26" t="s">
        <v>2639</v>
      </c>
      <c r="G10802" s="82">
        <f>VLOOKUP($J10801,ASBVs!$A$2:$I$1041,9,FALSE)</f>
        <v>44709</v>
      </c>
      <c r="H10802" s="83"/>
      <c r="I10802" s="83"/>
      <c r="J10802" s="84"/>
    </row>
    <row r="10803" spans="2:10" ht="12.6" customHeight="1" x14ac:dyDescent="0.3">
      <c r="B10803" s="27" t="s">
        <v>0</v>
      </c>
      <c r="C10803" s="28" t="s">
        <v>1</v>
      </c>
      <c r="D10803" s="28" t="s">
        <v>2</v>
      </c>
      <c r="E10803" s="28" t="s">
        <v>3</v>
      </c>
      <c r="F10803" s="27" t="s">
        <v>4</v>
      </c>
      <c r="G10803" s="28" t="s">
        <v>1093</v>
      </c>
      <c r="H10803" s="28" t="s">
        <v>1092</v>
      </c>
      <c r="I10803" s="28" t="s">
        <v>5</v>
      </c>
      <c r="J10803" s="28" t="s">
        <v>2652</v>
      </c>
    </row>
    <row r="10804" spans="2:10" ht="12.6" customHeight="1" x14ac:dyDescent="0.3">
      <c r="B10804" s="29">
        <f>VLOOKUP($J10801,ASBVs!$A$2:$AP$1041,11,FALSE)</f>
        <v>0.56000000000000005</v>
      </c>
      <c r="C10804" s="29">
        <f>VLOOKUP($J10801,ASBVs!$A$2:$AP$1041,13,FALSE)</f>
        <v>10.16</v>
      </c>
      <c r="D10804" s="29">
        <f>VLOOKUP($J10801,ASBVs!$A$2:$AP$1041,15,FALSE)</f>
        <v>17.96</v>
      </c>
      <c r="E10804" s="29">
        <f>VLOOKUP($J10801,ASBVs!$A$2:$AP$1041,17,FALSE)</f>
        <v>0.43</v>
      </c>
      <c r="F10804" s="29">
        <f>VLOOKUP($J10801,ASBVs!$A$2:$AP$1041,19,FALSE)</f>
        <v>2.44</v>
      </c>
      <c r="G10804" s="39">
        <f>VLOOKUP($J10801,ASBVs!$A$2:$AP$1041,41,FALSE)</f>
        <v>0.3</v>
      </c>
      <c r="H10804" s="39">
        <f>VLOOKUP($J10801,ASBVs!$A$2:$AP$1041,39,FALSE)</f>
        <v>0.17</v>
      </c>
      <c r="I10804" s="29">
        <f>VLOOKUP($J10801,ASBVs!$A$2:$AP$1041,21,FALSE)</f>
        <v>0.32</v>
      </c>
      <c r="J10804" s="39">
        <f>VLOOKUP($J10801,ASBVs!$A$2:$AP$1041,31,FALSE)</f>
        <v>0.2</v>
      </c>
    </row>
    <row r="10805" spans="2:10" ht="12.6" customHeight="1" x14ac:dyDescent="0.3">
      <c r="B10805" s="29">
        <f>VLOOKUP($J10801,ASBVs!$A$2:$AP$1041,12,FALSE)</f>
        <v>65</v>
      </c>
      <c r="C10805" s="29">
        <f>VLOOKUP($J10801,ASBVs!$A$2:$AP$1041,14,FALSE)</f>
        <v>70</v>
      </c>
      <c r="D10805" s="29">
        <f>VLOOKUP($J10801,ASBVs!$A$2:$AP$1041,16,FALSE)</f>
        <v>59</v>
      </c>
      <c r="E10805" s="29">
        <f>VLOOKUP($J10801,ASBVs!$A$2:$AP$1041,18,FALSE)</f>
        <v>64</v>
      </c>
      <c r="F10805" s="29">
        <f>VLOOKUP($J10801,ASBVs!$A$2:$AP$1041,20,FALSE)</f>
        <v>65</v>
      </c>
      <c r="G10805" s="29">
        <f>VLOOKUP($J10801,ASBVs!$A$2:$AP$1041,42,FALSE)</f>
        <v>51</v>
      </c>
      <c r="H10805" s="29">
        <f>VLOOKUP($J10801,ASBVs!$A$2:$AP$1041,40,FALSE)</f>
        <v>45</v>
      </c>
      <c r="I10805" s="29">
        <f>VLOOKUP($J10801,ASBVs!$A$2:$AP$1041,22,FALSE)</f>
        <v>53</v>
      </c>
      <c r="J10805" s="29">
        <f>VLOOKUP($J10801,ASBVs!$A$2:$AP$1041,32,FALSE)</f>
        <v>49</v>
      </c>
    </row>
    <row r="10806" spans="2:10" ht="12.6" customHeight="1" x14ac:dyDescent="0.3">
      <c r="B10806" s="31" t="s">
        <v>1089</v>
      </c>
      <c r="C10806" s="27" t="s">
        <v>1090</v>
      </c>
      <c r="D10806" s="27" t="s">
        <v>1091</v>
      </c>
      <c r="E10806" s="27" t="s">
        <v>8</v>
      </c>
      <c r="F10806" s="27" t="s">
        <v>6</v>
      </c>
      <c r="G10806" s="27" t="s">
        <v>7</v>
      </c>
      <c r="H10806" s="27" t="s">
        <v>2638</v>
      </c>
      <c r="I10806" s="85" t="s">
        <v>2700</v>
      </c>
      <c r="J10806" s="86"/>
    </row>
    <row r="10807" spans="2:10" ht="12.6" customHeight="1" x14ac:dyDescent="0.3">
      <c r="B10807" s="30">
        <f>VLOOKUP($J10801,ASBVs!$A$2:$AP$1041,33,FALSE)</f>
        <v>0.01</v>
      </c>
      <c r="C10807" s="30">
        <f>VLOOKUP($J10801,ASBVs!$A$2:$AP$1041,35,FALSE)</f>
        <v>0.19</v>
      </c>
      <c r="D10807" s="30">
        <f>VLOOKUP($J10801,ASBVs!$A$2:$AP$1041,37,FALSE)</f>
        <v>0.01</v>
      </c>
      <c r="E10807" s="32">
        <f>VLOOKUP($J10801,ASBVs!$A$2:$AP$1041,29,FALSE)</f>
        <v>4.91</v>
      </c>
      <c r="F10807" s="32">
        <f>VLOOKUP($J10801,ASBVs!$A$2:$AP$1041,23,FALSE)</f>
        <v>-0.37</v>
      </c>
      <c r="G10807" s="32">
        <f>VLOOKUP($J10801,ASBVs!$A$2:$AP$1041,25,FALSE)</f>
        <v>4.8899999999999997</v>
      </c>
      <c r="H10807" s="32">
        <f>VLOOKUP($J10801,ASBVs!$A$2:$AP$1041,27,FALSE)</f>
        <v>2.91</v>
      </c>
      <c r="I10807" s="86"/>
      <c r="J10807" s="86"/>
    </row>
    <row r="10808" spans="2:10" ht="12.6" customHeight="1" x14ac:dyDescent="0.3">
      <c r="B10808" s="33">
        <f>VLOOKUP($J10801,ASBVs!$A$2:$AP$1041,34,FALSE)</f>
        <v>40</v>
      </c>
      <c r="C10808" s="33">
        <f>VLOOKUP($J10801,ASBVs!$A$2:$AP$1041,36,FALSE)</f>
        <v>48</v>
      </c>
      <c r="D10808" s="33">
        <f>VLOOKUP($J10801,ASBVs!$A$2:$AP$1041,38,FALSE)</f>
        <v>33</v>
      </c>
      <c r="E10808" s="33">
        <f>VLOOKUP($J10801,ASBVs!$A$2:$AP$1041,30,FALSE)</f>
        <v>60</v>
      </c>
      <c r="F10808" s="33">
        <f>VLOOKUP($J10801,ASBVs!$A$2:$AP$1041,24,FALSE)</f>
        <v>48</v>
      </c>
      <c r="G10808" s="33">
        <f>VLOOKUP($J10801,ASBVs!$A$2:$AP$1041,26,FALSE)</f>
        <v>47</v>
      </c>
      <c r="H10808" s="33">
        <f>VLOOKUP($J10801,ASBVs!$A$2:$AP$1041,28,FALSE)</f>
        <v>50</v>
      </c>
      <c r="I10808" s="99">
        <f>VLOOKUP($J10801,ASBVs!$A$2:$AQ$1041,43,FALSE)</f>
        <v>10.48</v>
      </c>
      <c r="J10808" s="79"/>
    </row>
    <row r="10809" spans="2:10" ht="12.6" customHeight="1" x14ac:dyDescent="0.3">
      <c r="B10809" s="87" t="s">
        <v>2695</v>
      </c>
      <c r="C10809" s="88"/>
      <c r="D10809" s="89" t="s">
        <v>2699</v>
      </c>
      <c r="E10809" s="90"/>
      <c r="F10809" s="91" t="str">
        <f>VLOOKUP($J10801,ASBVs!$A$2:$F$1041,6,FALSE)</f>
        <v xml:space="preserve"> </v>
      </c>
      <c r="G10809" s="34" t="s">
        <v>2669</v>
      </c>
      <c r="H10809" s="35" t="str">
        <f>VLOOKUP($J10801,ASBVs!$A$2:$AU$1041,46,FALSE)</f>
        <v>2</v>
      </c>
      <c r="I10809" s="34" t="s">
        <v>2670</v>
      </c>
      <c r="J10809" s="35" t="str">
        <f>VLOOKUP($J10801,ASBVs!$A$2:$AU$1041,47,FALSE)</f>
        <v>2</v>
      </c>
    </row>
    <row r="10810" spans="2:10" ht="12.6" customHeight="1" x14ac:dyDescent="0.3">
      <c r="B10810" s="93">
        <f>VLOOKUP($J10801,ASBVs!$A$2:$AS$1041,45,FALSE)</f>
        <v>120.42</v>
      </c>
      <c r="C10810" s="94"/>
      <c r="D10810" s="93">
        <f>VLOOKUP($J10801,ASBVs!$A$2:$AS$1041,44,FALSE)</f>
        <v>161.53</v>
      </c>
      <c r="E10810" s="94"/>
      <c r="F10810" s="92"/>
      <c r="G10810" s="34" t="s">
        <v>2671</v>
      </c>
      <c r="H10810" s="35" t="str">
        <f>VLOOKUP($J10801,ASBVs!$A$2:$AW$1041,48,FALSE)</f>
        <v>2</v>
      </c>
      <c r="I10810" s="34" t="s">
        <v>2672</v>
      </c>
      <c r="J10810" s="35">
        <f>VLOOKUP($J10801,ASBVs!$A$2:$AW$1041,49,FALSE)</f>
        <v>3</v>
      </c>
    </row>
    <row r="10811" spans="2:10" ht="12.6" customHeight="1" x14ac:dyDescent="0.3">
      <c r="B10811" s="36" t="s">
        <v>2696</v>
      </c>
      <c r="C10811" s="95" t="str">
        <f>VLOOKUP($J10801,ASBVs!$A$2:$E$1041,5,FALSE)</f>
        <v xml:space="preserve">Pen of 4 - Growth </v>
      </c>
      <c r="D10811" s="96"/>
      <c r="E10811" s="97" t="s">
        <v>2697</v>
      </c>
      <c r="F10811" s="98"/>
      <c r="G10811" s="74"/>
      <c r="H10811" s="75"/>
      <c r="I10811" s="37" t="s">
        <v>2698</v>
      </c>
      <c r="J10811" s="38"/>
    </row>
    <row r="10813" spans="2:10" ht="12.6" customHeight="1" x14ac:dyDescent="0.3">
      <c r="B10813" s="76" t="s">
        <v>2692</v>
      </c>
      <c r="C10813" s="77"/>
      <c r="D10813" s="20" t="str">
        <f>VLOOKUP($J10813,ASBVs!$A$2:$B$1041,2,FALSE)</f>
        <v>226580</v>
      </c>
      <c r="E10813" s="21"/>
      <c r="F10813" s="22" t="str">
        <f>VLOOKUP($J10813,ASBVs!$A$2:$J$1041,10,FALSE)</f>
        <v>Single</v>
      </c>
      <c r="G10813" s="78" t="str">
        <f>VLOOKUP($J10813,ASBVs!$A$2:$AX$1041,50,FALSE)</f>
        <v xml:space="preserve"> </v>
      </c>
      <c r="H10813" s="79"/>
      <c r="I10813" s="23" t="s">
        <v>2693</v>
      </c>
      <c r="J10813" s="24" t="s">
        <v>2476</v>
      </c>
    </row>
    <row r="10814" spans="2:10" ht="12.6" customHeight="1" x14ac:dyDescent="0.3">
      <c r="B10814" s="25" t="s">
        <v>2694</v>
      </c>
      <c r="C10814" s="80" t="str">
        <f>VLOOKUP($J10813,ASBVs!$A$2:$H$1041,8,FALSE)</f>
        <v>218823</v>
      </c>
      <c r="D10814" s="80"/>
      <c r="E10814" s="81"/>
      <c r="F10814" s="26" t="s">
        <v>2639</v>
      </c>
      <c r="G10814" s="82">
        <f>VLOOKUP($J10813,ASBVs!$A$2:$I$1041,9,FALSE)</f>
        <v>44735</v>
      </c>
      <c r="H10814" s="83"/>
      <c r="I10814" s="83"/>
      <c r="J10814" s="84"/>
    </row>
    <row r="10815" spans="2:10" ht="12.6" customHeight="1" x14ac:dyDescent="0.3">
      <c r="B10815" s="27" t="s">
        <v>0</v>
      </c>
      <c r="C10815" s="28" t="s">
        <v>1</v>
      </c>
      <c r="D10815" s="28" t="s">
        <v>2</v>
      </c>
      <c r="E10815" s="28" t="s">
        <v>3</v>
      </c>
      <c r="F10815" s="27" t="s">
        <v>4</v>
      </c>
      <c r="G10815" s="28" t="s">
        <v>1093</v>
      </c>
      <c r="H10815" s="28" t="s">
        <v>1092</v>
      </c>
      <c r="I10815" s="28" t="s">
        <v>5</v>
      </c>
      <c r="J10815" s="28" t="s">
        <v>2652</v>
      </c>
    </row>
    <row r="10816" spans="2:10" ht="12.6" customHeight="1" x14ac:dyDescent="0.3">
      <c r="B10816" s="29">
        <f>VLOOKUP($J10813,ASBVs!$A$2:$AP$1041,11,FALSE)</f>
        <v>0.43</v>
      </c>
      <c r="C10816" s="29">
        <f>VLOOKUP($J10813,ASBVs!$A$2:$AP$1041,13,FALSE)</f>
        <v>9.7200000000000006</v>
      </c>
      <c r="D10816" s="29">
        <f>VLOOKUP($J10813,ASBVs!$A$2:$AP$1041,15,FALSE)</f>
        <v>14.94</v>
      </c>
      <c r="E10816" s="29">
        <f>VLOOKUP($J10813,ASBVs!$A$2:$AP$1041,17,FALSE)</f>
        <v>-0.09</v>
      </c>
      <c r="F10816" s="29">
        <f>VLOOKUP($J10813,ASBVs!$A$2:$AP$1041,19,FALSE)</f>
        <v>1.33</v>
      </c>
      <c r="G10816" s="39">
        <f>VLOOKUP($J10813,ASBVs!$A$2:$AP$1041,41,FALSE)</f>
        <v>0.35</v>
      </c>
      <c r="H10816" s="39">
        <f>VLOOKUP($J10813,ASBVs!$A$2:$AP$1041,39,FALSE)</f>
        <v>0.21</v>
      </c>
      <c r="I10816" s="29">
        <f>VLOOKUP($J10813,ASBVs!$A$2:$AP$1041,21,FALSE)</f>
        <v>0.66</v>
      </c>
      <c r="J10816" s="39">
        <f>VLOOKUP($J10813,ASBVs!$A$2:$AP$1041,31,FALSE)</f>
        <v>0.23</v>
      </c>
    </row>
    <row r="10817" spans="2:10" ht="12.6" customHeight="1" x14ac:dyDescent="0.3">
      <c r="B10817" s="29">
        <f>VLOOKUP($J10813,ASBVs!$A$2:$AP$1041,12,FALSE)</f>
        <v>64</v>
      </c>
      <c r="C10817" s="29">
        <f>VLOOKUP($J10813,ASBVs!$A$2:$AP$1041,14,FALSE)</f>
        <v>69</v>
      </c>
      <c r="D10817" s="29">
        <f>VLOOKUP($J10813,ASBVs!$A$2:$AP$1041,16,FALSE)</f>
        <v>55</v>
      </c>
      <c r="E10817" s="29">
        <f>VLOOKUP($J10813,ASBVs!$A$2:$AP$1041,18,FALSE)</f>
        <v>62</v>
      </c>
      <c r="F10817" s="29">
        <f>VLOOKUP($J10813,ASBVs!$A$2:$AP$1041,20,FALSE)</f>
        <v>63</v>
      </c>
      <c r="G10817" s="29">
        <f>VLOOKUP($J10813,ASBVs!$A$2:$AP$1041,42,FALSE)</f>
        <v>45</v>
      </c>
      <c r="H10817" s="29">
        <f>VLOOKUP($J10813,ASBVs!$A$2:$AP$1041,40,FALSE)</f>
        <v>39</v>
      </c>
      <c r="I10817" s="29">
        <f>VLOOKUP($J10813,ASBVs!$A$2:$AP$1041,22,FALSE)</f>
        <v>50</v>
      </c>
      <c r="J10817" s="29">
        <f>VLOOKUP($J10813,ASBVs!$A$2:$AP$1041,32,FALSE)</f>
        <v>43</v>
      </c>
    </row>
    <row r="10818" spans="2:10" ht="12.6" customHeight="1" x14ac:dyDescent="0.3">
      <c r="B10818" s="31" t="s">
        <v>1089</v>
      </c>
      <c r="C10818" s="27" t="s">
        <v>1090</v>
      </c>
      <c r="D10818" s="27" t="s">
        <v>1091</v>
      </c>
      <c r="E10818" s="27" t="s">
        <v>8</v>
      </c>
      <c r="F10818" s="27" t="s">
        <v>6</v>
      </c>
      <c r="G10818" s="27" t="s">
        <v>7</v>
      </c>
      <c r="H10818" s="27" t="s">
        <v>2638</v>
      </c>
      <c r="I10818" s="85" t="s">
        <v>2700</v>
      </c>
      <c r="J10818" s="86"/>
    </row>
    <row r="10819" spans="2:10" ht="12.6" customHeight="1" x14ac:dyDescent="0.3">
      <c r="B10819" s="30">
        <f>VLOOKUP($J10813,ASBVs!$A$2:$AP$1041,33,FALSE)</f>
        <v>0.03</v>
      </c>
      <c r="C10819" s="30">
        <f>VLOOKUP($J10813,ASBVs!$A$2:$AP$1041,35,FALSE)</f>
        <v>0.2</v>
      </c>
      <c r="D10819" s="30">
        <f>VLOOKUP($J10813,ASBVs!$A$2:$AP$1041,37,FALSE)</f>
        <v>0.01</v>
      </c>
      <c r="E10819" s="32">
        <f>VLOOKUP($J10813,ASBVs!$A$2:$AP$1041,29,FALSE)</f>
        <v>4.83</v>
      </c>
      <c r="F10819" s="32">
        <f>VLOOKUP($J10813,ASBVs!$A$2:$AP$1041,23,FALSE)</f>
        <v>-0.31</v>
      </c>
      <c r="G10819" s="32">
        <f>VLOOKUP($J10813,ASBVs!$A$2:$AP$1041,25,FALSE)</f>
        <v>6.16</v>
      </c>
      <c r="H10819" s="32">
        <f>VLOOKUP($J10813,ASBVs!$A$2:$AP$1041,27,FALSE)</f>
        <v>1.53</v>
      </c>
      <c r="I10819" s="86"/>
      <c r="J10819" s="86"/>
    </row>
    <row r="10820" spans="2:10" ht="12.6" customHeight="1" x14ac:dyDescent="0.3">
      <c r="B10820" s="33">
        <f>VLOOKUP($J10813,ASBVs!$A$2:$AP$1041,34,FALSE)</f>
        <v>35</v>
      </c>
      <c r="C10820" s="33">
        <f>VLOOKUP($J10813,ASBVs!$A$2:$AP$1041,36,FALSE)</f>
        <v>42</v>
      </c>
      <c r="D10820" s="33">
        <f>VLOOKUP($J10813,ASBVs!$A$2:$AP$1041,38,FALSE)</f>
        <v>30</v>
      </c>
      <c r="E10820" s="33">
        <f>VLOOKUP($J10813,ASBVs!$A$2:$AP$1041,30,FALSE)</f>
        <v>58</v>
      </c>
      <c r="F10820" s="33">
        <f>VLOOKUP($J10813,ASBVs!$A$2:$AP$1041,24,FALSE)</f>
        <v>41</v>
      </c>
      <c r="G10820" s="33">
        <f>VLOOKUP($J10813,ASBVs!$A$2:$AP$1041,26,FALSE)</f>
        <v>41</v>
      </c>
      <c r="H10820" s="33">
        <f>VLOOKUP($J10813,ASBVs!$A$2:$AP$1041,28,FALSE)</f>
        <v>46</v>
      </c>
      <c r="I10820" s="99">
        <f>VLOOKUP($J10813,ASBVs!$A$2:$AQ$1041,43,FALSE)</f>
        <v>10.38</v>
      </c>
      <c r="J10820" s="79"/>
    </row>
    <row r="10821" spans="2:10" ht="12.6" customHeight="1" x14ac:dyDescent="0.3">
      <c r="B10821" s="87" t="s">
        <v>2695</v>
      </c>
      <c r="C10821" s="88"/>
      <c r="D10821" s="89" t="s">
        <v>2699</v>
      </c>
      <c r="E10821" s="90"/>
      <c r="F10821" s="91" t="str">
        <f>VLOOKUP($J10813,ASBVs!$A$2:$F$1041,6,FALSE)</f>
        <v xml:space="preserve"> </v>
      </c>
      <c r="G10821" s="34" t="s">
        <v>2669</v>
      </c>
      <c r="H10821" s="35" t="str">
        <f>VLOOKUP($J10813,ASBVs!$A$2:$AU$1041,46,FALSE)</f>
        <v>2</v>
      </c>
      <c r="I10821" s="34" t="s">
        <v>2670</v>
      </c>
      <c r="J10821" s="35" t="str">
        <f>VLOOKUP($J10813,ASBVs!$A$2:$AU$1041,47,FALSE)</f>
        <v>2</v>
      </c>
    </row>
    <row r="10822" spans="2:10" ht="12.6" customHeight="1" x14ac:dyDescent="0.3">
      <c r="B10822" s="93">
        <f>VLOOKUP($J10813,ASBVs!$A$2:$AS$1041,45,FALSE)</f>
        <v>124.6</v>
      </c>
      <c r="C10822" s="94"/>
      <c r="D10822" s="93">
        <f>VLOOKUP($J10813,ASBVs!$A$2:$AS$1041,44,FALSE)</f>
        <v>158.94</v>
      </c>
      <c r="E10822" s="94"/>
      <c r="F10822" s="92"/>
      <c r="G10822" s="34" t="s">
        <v>2671</v>
      </c>
      <c r="H10822" s="35" t="str">
        <f>VLOOKUP($J10813,ASBVs!$A$2:$AW$1041,48,FALSE)</f>
        <v>2</v>
      </c>
      <c r="I10822" s="34" t="s">
        <v>2672</v>
      </c>
      <c r="J10822" s="35">
        <f>VLOOKUP($J10813,ASBVs!$A$2:$AW$1041,49,FALSE)</f>
        <v>4</v>
      </c>
    </row>
    <row r="10823" spans="2:10" ht="12.6" customHeight="1" x14ac:dyDescent="0.3">
      <c r="B10823" s="36" t="s">
        <v>2696</v>
      </c>
      <c r="C10823" s="95" t="str">
        <f>VLOOKUP($J10813,ASBVs!$A$2:$E$1041,5,FALSE)</f>
        <v xml:space="preserve">Pen of 4 - Growth </v>
      </c>
      <c r="D10823" s="96"/>
      <c r="E10823" s="97" t="s">
        <v>2697</v>
      </c>
      <c r="F10823" s="98"/>
      <c r="G10823" s="74"/>
      <c r="H10823" s="75"/>
      <c r="I10823" s="37" t="s">
        <v>2698</v>
      </c>
      <c r="J10823" s="38"/>
    </row>
    <row r="10825" spans="2:10" ht="12.6" customHeight="1" x14ac:dyDescent="0.3">
      <c r="B10825" s="76" t="s">
        <v>2692</v>
      </c>
      <c r="C10825" s="77"/>
      <c r="D10825" s="20" t="str">
        <f>VLOOKUP($J10825,ASBVs!$A$2:$B$1041,2,FALSE)</f>
        <v>226702</v>
      </c>
      <c r="E10825" s="21"/>
      <c r="F10825" s="22" t="str">
        <f>VLOOKUP($J10825,ASBVs!$A$2:$J$1041,10,FALSE)</f>
        <v>Twin</v>
      </c>
      <c r="G10825" s="78" t="str">
        <f>VLOOKUP($J10825,ASBVs!$A$2:$AX$1041,50,FALSE)</f>
        <v xml:space="preserve"> </v>
      </c>
      <c r="H10825" s="79"/>
      <c r="I10825" s="23" t="s">
        <v>2693</v>
      </c>
      <c r="J10825" s="24" t="s">
        <v>2477</v>
      </c>
    </row>
    <row r="10826" spans="2:10" ht="12.6" customHeight="1" x14ac:dyDescent="0.3">
      <c r="B10826" s="25" t="s">
        <v>2694</v>
      </c>
      <c r="C10826" s="80" t="str">
        <f>VLOOKUP($J10825,ASBVs!$A$2:$H$1041,8,FALSE)</f>
        <v>206570</v>
      </c>
      <c r="D10826" s="80"/>
      <c r="E10826" s="81"/>
      <c r="F10826" s="26" t="s">
        <v>2639</v>
      </c>
      <c r="G10826" s="82">
        <f>VLOOKUP($J10825,ASBVs!$A$2:$I$1041,9,FALSE)</f>
        <v>44737</v>
      </c>
      <c r="H10826" s="83"/>
      <c r="I10826" s="83"/>
      <c r="J10826" s="84"/>
    </row>
    <row r="10827" spans="2:10" ht="12.6" customHeight="1" x14ac:dyDescent="0.3">
      <c r="B10827" s="27" t="s">
        <v>0</v>
      </c>
      <c r="C10827" s="28" t="s">
        <v>1</v>
      </c>
      <c r="D10827" s="28" t="s">
        <v>2</v>
      </c>
      <c r="E10827" s="28" t="s">
        <v>3</v>
      </c>
      <c r="F10827" s="27" t="s">
        <v>4</v>
      </c>
      <c r="G10827" s="28" t="s">
        <v>1093</v>
      </c>
      <c r="H10827" s="28" t="s">
        <v>1092</v>
      </c>
      <c r="I10827" s="28" t="s">
        <v>5</v>
      </c>
      <c r="J10827" s="28" t="s">
        <v>2652</v>
      </c>
    </row>
    <row r="10828" spans="2:10" ht="12.6" customHeight="1" x14ac:dyDescent="0.3">
      <c r="B10828" s="29">
        <f>VLOOKUP($J10825,ASBVs!$A$2:$AP$1041,11,FALSE)</f>
        <v>0.55000000000000004</v>
      </c>
      <c r="C10828" s="29">
        <f>VLOOKUP($J10825,ASBVs!$A$2:$AP$1041,13,FALSE)</f>
        <v>9.61</v>
      </c>
      <c r="D10828" s="29">
        <f>VLOOKUP($J10825,ASBVs!$A$2:$AP$1041,15,FALSE)</f>
        <v>10.57</v>
      </c>
      <c r="E10828" s="29">
        <f>VLOOKUP($J10825,ASBVs!$A$2:$AP$1041,17,FALSE)</f>
        <v>-0.94</v>
      </c>
      <c r="F10828" s="29">
        <f>VLOOKUP($J10825,ASBVs!$A$2:$AP$1041,19,FALSE)</f>
        <v>1.74</v>
      </c>
      <c r="G10828" s="39">
        <f>VLOOKUP($J10825,ASBVs!$A$2:$AP$1041,41,FALSE)</f>
        <v>0.41</v>
      </c>
      <c r="H10828" s="39">
        <f>VLOOKUP($J10825,ASBVs!$A$2:$AP$1041,39,FALSE)</f>
        <v>0.23</v>
      </c>
      <c r="I10828" s="29">
        <f>VLOOKUP($J10825,ASBVs!$A$2:$AP$1041,21,FALSE)</f>
        <v>0.91</v>
      </c>
      <c r="J10828" s="39">
        <f>VLOOKUP($J10825,ASBVs!$A$2:$AP$1041,31,FALSE)</f>
        <v>0.28999999999999998</v>
      </c>
    </row>
    <row r="10829" spans="2:10" ht="12.6" customHeight="1" x14ac:dyDescent="0.3">
      <c r="B10829" s="29">
        <f>VLOOKUP($J10825,ASBVs!$A$2:$AP$1041,12,FALSE)</f>
        <v>68</v>
      </c>
      <c r="C10829" s="29">
        <f>VLOOKUP($J10825,ASBVs!$A$2:$AP$1041,14,FALSE)</f>
        <v>71</v>
      </c>
      <c r="D10829" s="29">
        <f>VLOOKUP($J10825,ASBVs!$A$2:$AP$1041,16,FALSE)</f>
        <v>63</v>
      </c>
      <c r="E10829" s="29">
        <f>VLOOKUP($J10825,ASBVs!$A$2:$AP$1041,18,FALSE)</f>
        <v>68</v>
      </c>
      <c r="F10829" s="29">
        <f>VLOOKUP($J10825,ASBVs!$A$2:$AP$1041,20,FALSE)</f>
        <v>67</v>
      </c>
      <c r="G10829" s="29">
        <f>VLOOKUP($J10825,ASBVs!$A$2:$AP$1041,42,FALSE)</f>
        <v>63</v>
      </c>
      <c r="H10829" s="29">
        <f>VLOOKUP($J10825,ASBVs!$A$2:$AP$1041,40,FALSE)</f>
        <v>54</v>
      </c>
      <c r="I10829" s="29">
        <f>VLOOKUP($J10825,ASBVs!$A$2:$AP$1041,22,FALSE)</f>
        <v>61</v>
      </c>
      <c r="J10829" s="29">
        <f>VLOOKUP($J10825,ASBVs!$A$2:$AP$1041,32,FALSE)</f>
        <v>61</v>
      </c>
    </row>
    <row r="10830" spans="2:10" ht="12.6" customHeight="1" x14ac:dyDescent="0.3">
      <c r="B10830" s="31" t="s">
        <v>1089</v>
      </c>
      <c r="C10830" s="27" t="s">
        <v>1090</v>
      </c>
      <c r="D10830" s="27" t="s">
        <v>1091</v>
      </c>
      <c r="E10830" s="27" t="s">
        <v>8</v>
      </c>
      <c r="F10830" s="27" t="s">
        <v>6</v>
      </c>
      <c r="G10830" s="27" t="s">
        <v>7</v>
      </c>
      <c r="H10830" s="27" t="s">
        <v>2638</v>
      </c>
      <c r="I10830" s="85" t="s">
        <v>2700</v>
      </c>
      <c r="J10830" s="86"/>
    </row>
    <row r="10831" spans="2:10" ht="12.6" customHeight="1" x14ac:dyDescent="0.3">
      <c r="B10831" s="30">
        <f>VLOOKUP($J10825,ASBVs!$A$2:$AP$1041,33,FALSE)</f>
        <v>0.06</v>
      </c>
      <c r="C10831" s="30">
        <f>VLOOKUP($J10825,ASBVs!$A$2:$AP$1041,35,FALSE)</f>
        <v>0.14000000000000001</v>
      </c>
      <c r="D10831" s="30">
        <f>VLOOKUP($J10825,ASBVs!$A$2:$AP$1041,37,FALSE)</f>
        <v>0.02</v>
      </c>
      <c r="E10831" s="32">
        <f>VLOOKUP($J10825,ASBVs!$A$2:$AP$1041,29,FALSE)</f>
        <v>6.76</v>
      </c>
      <c r="F10831" s="32">
        <f>VLOOKUP($J10825,ASBVs!$A$2:$AP$1041,23,FALSE)</f>
        <v>-1.07</v>
      </c>
      <c r="G10831" s="32">
        <f>VLOOKUP($J10825,ASBVs!$A$2:$AP$1041,25,FALSE)</f>
        <v>7.06</v>
      </c>
      <c r="H10831" s="32">
        <f>VLOOKUP($J10825,ASBVs!$A$2:$AP$1041,27,FALSE)</f>
        <v>1.57</v>
      </c>
      <c r="I10831" s="86"/>
      <c r="J10831" s="86"/>
    </row>
    <row r="10832" spans="2:10" ht="12.6" customHeight="1" x14ac:dyDescent="0.3">
      <c r="B10832" s="33">
        <f>VLOOKUP($J10825,ASBVs!$A$2:$AP$1041,34,FALSE)</f>
        <v>48</v>
      </c>
      <c r="C10832" s="33">
        <f>VLOOKUP($J10825,ASBVs!$A$2:$AP$1041,36,FALSE)</f>
        <v>57</v>
      </c>
      <c r="D10832" s="33">
        <f>VLOOKUP($J10825,ASBVs!$A$2:$AP$1041,38,FALSE)</f>
        <v>41</v>
      </c>
      <c r="E10832" s="33">
        <f>VLOOKUP($J10825,ASBVs!$A$2:$AP$1041,30,FALSE)</f>
        <v>61</v>
      </c>
      <c r="F10832" s="33">
        <f>VLOOKUP($J10825,ASBVs!$A$2:$AP$1041,24,FALSE)</f>
        <v>54</v>
      </c>
      <c r="G10832" s="33">
        <f>VLOOKUP($J10825,ASBVs!$A$2:$AP$1041,26,FALSE)</f>
        <v>53</v>
      </c>
      <c r="H10832" s="33">
        <f>VLOOKUP($J10825,ASBVs!$A$2:$AP$1041,28,FALSE)</f>
        <v>56</v>
      </c>
      <c r="I10832" s="99">
        <f>VLOOKUP($J10825,ASBVs!$A$2:$AQ$1041,43,FALSE)</f>
        <v>10.52</v>
      </c>
      <c r="J10832" s="79"/>
    </row>
    <row r="10833" spans="2:10" ht="12.6" customHeight="1" x14ac:dyDescent="0.3">
      <c r="B10833" s="87" t="s">
        <v>2695</v>
      </c>
      <c r="C10833" s="88"/>
      <c r="D10833" s="89" t="s">
        <v>2699</v>
      </c>
      <c r="E10833" s="90"/>
      <c r="F10833" s="91" t="str">
        <f>VLOOKUP($J10825,ASBVs!$A$2:$F$1041,6,FALSE)</f>
        <v xml:space="preserve"> </v>
      </c>
      <c r="G10833" s="34" t="s">
        <v>2669</v>
      </c>
      <c r="H10833" s="35" t="str">
        <f>VLOOKUP($J10825,ASBVs!$A$2:$AU$1041,46,FALSE)</f>
        <v>1</v>
      </c>
      <c r="I10833" s="34" t="s">
        <v>2670</v>
      </c>
      <c r="J10833" s="35" t="str">
        <f>VLOOKUP($J10825,ASBVs!$A$2:$AU$1041,47,FALSE)</f>
        <v>2</v>
      </c>
    </row>
    <row r="10834" spans="2:10" ht="12.6" customHeight="1" x14ac:dyDescent="0.3">
      <c r="B10834" s="93">
        <f>VLOOKUP($J10825,ASBVs!$A$2:$AS$1041,45,FALSE)</f>
        <v>124.23</v>
      </c>
      <c r="C10834" s="94"/>
      <c r="D10834" s="93">
        <f>VLOOKUP($J10825,ASBVs!$A$2:$AS$1041,44,FALSE)</f>
        <v>171.75</v>
      </c>
      <c r="E10834" s="94"/>
      <c r="F10834" s="92"/>
      <c r="G10834" s="34" t="s">
        <v>2671</v>
      </c>
      <c r="H10834" s="35" t="str">
        <f>VLOOKUP($J10825,ASBVs!$A$2:$AW$1041,48,FALSE)</f>
        <v>2</v>
      </c>
      <c r="I10834" s="34" t="s">
        <v>2672</v>
      </c>
      <c r="J10834" s="35">
        <f>VLOOKUP($J10825,ASBVs!$A$2:$AW$1041,49,FALSE)</f>
        <v>3</v>
      </c>
    </row>
    <row r="10835" spans="2:10" ht="12.6" customHeight="1" x14ac:dyDescent="0.3">
      <c r="B10835" s="36" t="s">
        <v>2696</v>
      </c>
      <c r="C10835" s="95" t="str">
        <f>VLOOKUP($J10825,ASBVs!$A$2:$E$1041,5,FALSE)</f>
        <v xml:space="preserve">Pen of 4 - Growth </v>
      </c>
      <c r="D10835" s="96"/>
      <c r="E10835" s="97" t="s">
        <v>2697</v>
      </c>
      <c r="F10835" s="98"/>
      <c r="G10835" s="74"/>
      <c r="H10835" s="75"/>
      <c r="I10835" s="37" t="s">
        <v>2698</v>
      </c>
      <c r="J10835" s="38"/>
    </row>
    <row r="10837" spans="2:10" ht="12.6" customHeight="1" x14ac:dyDescent="0.3">
      <c r="B10837" s="76" t="s">
        <v>2692</v>
      </c>
      <c r="C10837" s="77"/>
      <c r="D10837" s="20" t="str">
        <f>VLOOKUP($J10837,ASBVs!$A$2:$B$1041,2,FALSE)</f>
        <v>225675</v>
      </c>
      <c r="E10837" s="21"/>
      <c r="F10837" s="22" t="str">
        <f>VLOOKUP($J10837,ASBVs!$A$2:$J$1041,10,FALSE)</f>
        <v>Triplet</v>
      </c>
      <c r="G10837" s="78" t="str">
        <f>VLOOKUP($J10837,ASBVs!$A$2:$AX$1041,50,FALSE)</f>
        <v xml:space="preserve"> </v>
      </c>
      <c r="H10837" s="79"/>
      <c r="I10837" s="23" t="s">
        <v>2693</v>
      </c>
      <c r="J10837" s="24" t="s">
        <v>2478</v>
      </c>
    </row>
    <row r="10838" spans="2:10" ht="12.6" customHeight="1" x14ac:dyDescent="0.3">
      <c r="B10838" s="25" t="s">
        <v>2694</v>
      </c>
      <c r="C10838" s="80" t="str">
        <f>VLOOKUP($J10837,ASBVs!$A$2:$H$1041,8,FALSE)</f>
        <v>218959</v>
      </c>
      <c r="D10838" s="80"/>
      <c r="E10838" s="81"/>
      <c r="F10838" s="26" t="s">
        <v>2639</v>
      </c>
      <c r="G10838" s="82">
        <f>VLOOKUP($J10837,ASBVs!$A$2:$I$1041,9,FALSE)</f>
        <v>44731</v>
      </c>
      <c r="H10838" s="83"/>
      <c r="I10838" s="83"/>
      <c r="J10838" s="84"/>
    </row>
    <row r="10839" spans="2:10" ht="12.6" customHeight="1" x14ac:dyDescent="0.3">
      <c r="B10839" s="27" t="s">
        <v>0</v>
      </c>
      <c r="C10839" s="28" t="s">
        <v>1</v>
      </c>
      <c r="D10839" s="28" t="s">
        <v>2</v>
      </c>
      <c r="E10839" s="28" t="s">
        <v>3</v>
      </c>
      <c r="F10839" s="27" t="s">
        <v>4</v>
      </c>
      <c r="G10839" s="28" t="s">
        <v>1093</v>
      </c>
      <c r="H10839" s="28" t="s">
        <v>1092</v>
      </c>
      <c r="I10839" s="28" t="s">
        <v>5</v>
      </c>
      <c r="J10839" s="28" t="s">
        <v>2652</v>
      </c>
    </row>
    <row r="10840" spans="2:10" ht="12.6" customHeight="1" x14ac:dyDescent="0.3">
      <c r="B10840" s="29">
        <f>VLOOKUP($J10837,ASBVs!$A$2:$AP$1041,11,FALSE)</f>
        <v>0.56000000000000005</v>
      </c>
      <c r="C10840" s="29">
        <f>VLOOKUP($J10837,ASBVs!$A$2:$AP$1041,13,FALSE)</f>
        <v>10.02</v>
      </c>
      <c r="D10840" s="29">
        <f>VLOOKUP($J10837,ASBVs!$A$2:$AP$1041,15,FALSE)</f>
        <v>15.99</v>
      </c>
      <c r="E10840" s="29">
        <f>VLOOKUP($J10837,ASBVs!$A$2:$AP$1041,17,FALSE)</f>
        <v>-0.63</v>
      </c>
      <c r="F10840" s="29">
        <f>VLOOKUP($J10837,ASBVs!$A$2:$AP$1041,19,FALSE)</f>
        <v>1.72</v>
      </c>
      <c r="G10840" s="39">
        <f>VLOOKUP($J10837,ASBVs!$A$2:$AP$1041,41,FALSE)</f>
        <v>0.45</v>
      </c>
      <c r="H10840" s="39">
        <f>VLOOKUP($J10837,ASBVs!$A$2:$AP$1041,39,FALSE)</f>
        <v>0.21</v>
      </c>
      <c r="I10840" s="29">
        <f>VLOOKUP($J10837,ASBVs!$A$2:$AP$1041,21,FALSE)</f>
        <v>-7.0000000000000007E-2</v>
      </c>
      <c r="J10840" s="39">
        <f>VLOOKUP($J10837,ASBVs!$A$2:$AP$1041,31,FALSE)</f>
        <v>0.31</v>
      </c>
    </row>
    <row r="10841" spans="2:10" ht="12.6" customHeight="1" x14ac:dyDescent="0.3">
      <c r="B10841" s="29">
        <f>VLOOKUP($J10837,ASBVs!$A$2:$AP$1041,12,FALSE)</f>
        <v>64</v>
      </c>
      <c r="C10841" s="29">
        <f>VLOOKUP($J10837,ASBVs!$A$2:$AP$1041,14,FALSE)</f>
        <v>69</v>
      </c>
      <c r="D10841" s="29">
        <f>VLOOKUP($J10837,ASBVs!$A$2:$AP$1041,16,FALSE)</f>
        <v>56</v>
      </c>
      <c r="E10841" s="29">
        <f>VLOOKUP($J10837,ASBVs!$A$2:$AP$1041,18,FALSE)</f>
        <v>63</v>
      </c>
      <c r="F10841" s="29">
        <f>VLOOKUP($J10837,ASBVs!$A$2:$AP$1041,20,FALSE)</f>
        <v>64</v>
      </c>
      <c r="G10841" s="29">
        <f>VLOOKUP($J10837,ASBVs!$A$2:$AP$1041,42,FALSE)</f>
        <v>51</v>
      </c>
      <c r="H10841" s="29">
        <f>VLOOKUP($J10837,ASBVs!$A$2:$AP$1041,40,FALSE)</f>
        <v>43</v>
      </c>
      <c r="I10841" s="29">
        <f>VLOOKUP($J10837,ASBVs!$A$2:$AP$1041,22,FALSE)</f>
        <v>52</v>
      </c>
      <c r="J10841" s="29">
        <f>VLOOKUP($J10837,ASBVs!$A$2:$AP$1041,32,FALSE)</f>
        <v>49</v>
      </c>
    </row>
    <row r="10842" spans="2:10" ht="12.6" customHeight="1" x14ac:dyDescent="0.3">
      <c r="B10842" s="31" t="s">
        <v>1089</v>
      </c>
      <c r="C10842" s="27" t="s">
        <v>1090</v>
      </c>
      <c r="D10842" s="27" t="s">
        <v>1091</v>
      </c>
      <c r="E10842" s="27" t="s">
        <v>8</v>
      </c>
      <c r="F10842" s="27" t="s">
        <v>6</v>
      </c>
      <c r="G10842" s="27" t="s">
        <v>7</v>
      </c>
      <c r="H10842" s="27" t="s">
        <v>2638</v>
      </c>
      <c r="I10842" s="85" t="s">
        <v>2700</v>
      </c>
      <c r="J10842" s="86"/>
    </row>
    <row r="10843" spans="2:10" ht="12.6" customHeight="1" x14ac:dyDescent="0.3">
      <c r="B10843" s="30">
        <f>VLOOKUP($J10837,ASBVs!$A$2:$AP$1041,33,FALSE)</f>
        <v>0.03</v>
      </c>
      <c r="C10843" s="30">
        <f>VLOOKUP($J10837,ASBVs!$A$2:$AP$1041,35,FALSE)</f>
        <v>0.14000000000000001</v>
      </c>
      <c r="D10843" s="30">
        <f>VLOOKUP($J10837,ASBVs!$A$2:$AP$1041,37,FALSE)</f>
        <v>0.03</v>
      </c>
      <c r="E10843" s="32">
        <f>VLOOKUP($J10837,ASBVs!$A$2:$AP$1041,29,FALSE)</f>
        <v>6.08</v>
      </c>
      <c r="F10843" s="32">
        <f>VLOOKUP($J10837,ASBVs!$A$2:$AP$1041,23,FALSE)</f>
        <v>-0.56000000000000005</v>
      </c>
      <c r="G10843" s="32">
        <f>VLOOKUP($J10837,ASBVs!$A$2:$AP$1041,25,FALSE)</f>
        <v>5.84</v>
      </c>
      <c r="H10843" s="32">
        <f>VLOOKUP($J10837,ASBVs!$A$2:$AP$1041,27,FALSE)</f>
        <v>2.27</v>
      </c>
      <c r="I10843" s="86"/>
      <c r="J10843" s="86"/>
    </row>
    <row r="10844" spans="2:10" ht="12.6" customHeight="1" x14ac:dyDescent="0.3">
      <c r="B10844" s="33">
        <f>VLOOKUP($J10837,ASBVs!$A$2:$AP$1041,34,FALSE)</f>
        <v>39</v>
      </c>
      <c r="C10844" s="33">
        <f>VLOOKUP($J10837,ASBVs!$A$2:$AP$1041,36,FALSE)</f>
        <v>46</v>
      </c>
      <c r="D10844" s="33">
        <f>VLOOKUP($J10837,ASBVs!$A$2:$AP$1041,38,FALSE)</f>
        <v>33</v>
      </c>
      <c r="E10844" s="33">
        <f>VLOOKUP($J10837,ASBVs!$A$2:$AP$1041,30,FALSE)</f>
        <v>59</v>
      </c>
      <c r="F10844" s="33">
        <f>VLOOKUP($J10837,ASBVs!$A$2:$AP$1041,24,FALSE)</f>
        <v>46</v>
      </c>
      <c r="G10844" s="33">
        <f>VLOOKUP($J10837,ASBVs!$A$2:$AP$1041,26,FALSE)</f>
        <v>45</v>
      </c>
      <c r="H10844" s="33">
        <f>VLOOKUP($J10837,ASBVs!$A$2:$AP$1041,28,FALSE)</f>
        <v>48</v>
      </c>
      <c r="I10844" s="99">
        <f>VLOOKUP($J10837,ASBVs!$A$2:$AQ$1041,43,FALSE)</f>
        <v>9.9499999999999993</v>
      </c>
      <c r="J10844" s="79"/>
    </row>
    <row r="10845" spans="2:10" ht="12.6" customHeight="1" x14ac:dyDescent="0.3">
      <c r="B10845" s="87" t="s">
        <v>2695</v>
      </c>
      <c r="C10845" s="88"/>
      <c r="D10845" s="89" t="s">
        <v>2699</v>
      </c>
      <c r="E10845" s="90"/>
      <c r="F10845" s="91" t="str">
        <f>VLOOKUP($J10837,ASBVs!$A$2:$F$1041,6,FALSE)</f>
        <v xml:space="preserve">Young Gun </v>
      </c>
      <c r="G10845" s="34" t="s">
        <v>2669</v>
      </c>
      <c r="H10845" s="35" t="str">
        <f>VLOOKUP($J10837,ASBVs!$A$2:$AU$1041,46,FALSE)</f>
        <v>2</v>
      </c>
      <c r="I10845" s="34" t="s">
        <v>2670</v>
      </c>
      <c r="J10845" s="35" t="str">
        <f>VLOOKUP($J10837,ASBVs!$A$2:$AU$1041,47,FALSE)</f>
        <v>1</v>
      </c>
    </row>
    <row r="10846" spans="2:10" ht="12.6" customHeight="1" x14ac:dyDescent="0.3">
      <c r="B10846" s="93">
        <f>VLOOKUP($J10837,ASBVs!$A$2:$AS$1041,45,FALSE)</f>
        <v>122.57</v>
      </c>
      <c r="C10846" s="94"/>
      <c r="D10846" s="93">
        <f>VLOOKUP($J10837,ASBVs!$A$2:$AS$1041,44,FALSE)</f>
        <v>163.83000000000001</v>
      </c>
      <c r="E10846" s="94"/>
      <c r="F10846" s="92"/>
      <c r="G10846" s="34" t="s">
        <v>2671</v>
      </c>
      <c r="H10846" s="35" t="str">
        <f>VLOOKUP($J10837,ASBVs!$A$2:$AW$1041,48,FALSE)</f>
        <v>1</v>
      </c>
      <c r="I10846" s="34" t="s">
        <v>2672</v>
      </c>
      <c r="J10846" s="35">
        <f>VLOOKUP($J10837,ASBVs!$A$2:$AW$1041,49,FALSE)</f>
        <v>3</v>
      </c>
    </row>
    <row r="10847" spans="2:10" ht="12.6" customHeight="1" x14ac:dyDescent="0.3">
      <c r="B10847" s="36" t="s">
        <v>2696</v>
      </c>
      <c r="C10847" s="95" t="str">
        <f>VLOOKUP($J10837,ASBVs!$A$2:$E$1041,5,FALSE)</f>
        <v xml:space="preserve">Pen of 4 - Growth </v>
      </c>
      <c r="D10847" s="96"/>
      <c r="E10847" s="97" t="s">
        <v>2697</v>
      </c>
      <c r="F10847" s="98"/>
      <c r="G10847" s="74"/>
      <c r="H10847" s="75"/>
      <c r="I10847" s="37" t="s">
        <v>2698</v>
      </c>
      <c r="J10847" s="38"/>
    </row>
    <row r="10849" spans="2:10" ht="12.6" customHeight="1" x14ac:dyDescent="0.3">
      <c r="B10849" s="76" t="s">
        <v>2692</v>
      </c>
      <c r="C10849" s="77"/>
      <c r="D10849" s="20" t="str">
        <f>VLOOKUP($J10849,ASBVs!$A$2:$B$1041,2,FALSE)</f>
        <v>225662</v>
      </c>
      <c r="E10849" s="21"/>
      <c r="F10849" s="22" t="str">
        <f>VLOOKUP($J10849,ASBVs!$A$2:$J$1041,10,FALSE)</f>
        <v>Triplet</v>
      </c>
      <c r="G10849" s="78" t="str">
        <f>VLOOKUP($J10849,ASBVs!$A$2:$AX$1041,50,FALSE)</f>
        <v xml:space="preserve"> </v>
      </c>
      <c r="H10849" s="79"/>
      <c r="I10849" s="23" t="s">
        <v>2693</v>
      </c>
      <c r="J10849" s="24" t="s">
        <v>2479</v>
      </c>
    </row>
    <row r="10850" spans="2:10" ht="12.6" customHeight="1" x14ac:dyDescent="0.3">
      <c r="B10850" s="25" t="s">
        <v>2694</v>
      </c>
      <c r="C10850" s="80" t="str">
        <f>VLOOKUP($J10849,ASBVs!$A$2:$H$1041,8,FALSE)</f>
        <v>206691</v>
      </c>
      <c r="D10850" s="80"/>
      <c r="E10850" s="81"/>
      <c r="F10850" s="26" t="s">
        <v>2639</v>
      </c>
      <c r="G10850" s="82">
        <f>VLOOKUP($J10849,ASBVs!$A$2:$I$1041,9,FALSE)</f>
        <v>44731</v>
      </c>
      <c r="H10850" s="83"/>
      <c r="I10850" s="83"/>
      <c r="J10850" s="84"/>
    </row>
    <row r="10851" spans="2:10" ht="12.6" customHeight="1" x14ac:dyDescent="0.3">
      <c r="B10851" s="27" t="s">
        <v>0</v>
      </c>
      <c r="C10851" s="28" t="s">
        <v>1</v>
      </c>
      <c r="D10851" s="28" t="s">
        <v>2</v>
      </c>
      <c r="E10851" s="28" t="s">
        <v>3</v>
      </c>
      <c r="F10851" s="27" t="s">
        <v>4</v>
      </c>
      <c r="G10851" s="28" t="s">
        <v>1093</v>
      </c>
      <c r="H10851" s="28" t="s">
        <v>1092</v>
      </c>
      <c r="I10851" s="28" t="s">
        <v>5</v>
      </c>
      <c r="J10851" s="28" t="s">
        <v>2652</v>
      </c>
    </row>
    <row r="10852" spans="2:10" ht="12.6" customHeight="1" x14ac:dyDescent="0.3">
      <c r="B10852" s="29">
        <f>VLOOKUP($J10849,ASBVs!$A$2:$AP$1041,11,FALSE)</f>
        <v>0.55000000000000004</v>
      </c>
      <c r="C10852" s="29">
        <f>VLOOKUP($J10849,ASBVs!$A$2:$AP$1041,13,FALSE)</f>
        <v>10.37</v>
      </c>
      <c r="D10852" s="29">
        <f>VLOOKUP($J10849,ASBVs!$A$2:$AP$1041,15,FALSE)</f>
        <v>17.399999999999999</v>
      </c>
      <c r="E10852" s="29">
        <f>VLOOKUP($J10849,ASBVs!$A$2:$AP$1041,17,FALSE)</f>
        <v>0.22</v>
      </c>
      <c r="F10852" s="29">
        <f>VLOOKUP($J10849,ASBVs!$A$2:$AP$1041,19,FALSE)</f>
        <v>2.2599999999999998</v>
      </c>
      <c r="G10852" s="39">
        <f>VLOOKUP($J10849,ASBVs!$A$2:$AP$1041,41,FALSE)</f>
        <v>0.33</v>
      </c>
      <c r="H10852" s="39">
        <f>VLOOKUP($J10849,ASBVs!$A$2:$AP$1041,39,FALSE)</f>
        <v>0.23</v>
      </c>
      <c r="I10852" s="29">
        <f>VLOOKUP($J10849,ASBVs!$A$2:$AP$1041,21,FALSE)</f>
        <v>1.34</v>
      </c>
      <c r="J10852" s="39">
        <f>VLOOKUP($J10849,ASBVs!$A$2:$AP$1041,31,FALSE)</f>
        <v>0.22</v>
      </c>
    </row>
    <row r="10853" spans="2:10" ht="12.6" customHeight="1" x14ac:dyDescent="0.3">
      <c r="B10853" s="29">
        <f>VLOOKUP($J10849,ASBVs!$A$2:$AP$1041,12,FALSE)</f>
        <v>65</v>
      </c>
      <c r="C10853" s="29">
        <f>VLOOKUP($J10849,ASBVs!$A$2:$AP$1041,14,FALSE)</f>
        <v>70</v>
      </c>
      <c r="D10853" s="29">
        <f>VLOOKUP($J10849,ASBVs!$A$2:$AP$1041,16,FALSE)</f>
        <v>57</v>
      </c>
      <c r="E10853" s="29">
        <f>VLOOKUP($J10849,ASBVs!$A$2:$AP$1041,18,FALSE)</f>
        <v>66</v>
      </c>
      <c r="F10853" s="29">
        <f>VLOOKUP($J10849,ASBVs!$A$2:$AP$1041,20,FALSE)</f>
        <v>66</v>
      </c>
      <c r="G10853" s="29">
        <f>VLOOKUP($J10849,ASBVs!$A$2:$AP$1041,42,FALSE)</f>
        <v>55</v>
      </c>
      <c r="H10853" s="29">
        <f>VLOOKUP($J10849,ASBVs!$A$2:$AP$1041,40,FALSE)</f>
        <v>46</v>
      </c>
      <c r="I10853" s="29">
        <f>VLOOKUP($J10849,ASBVs!$A$2:$AP$1041,22,FALSE)</f>
        <v>54</v>
      </c>
      <c r="J10853" s="29">
        <f>VLOOKUP($J10849,ASBVs!$A$2:$AP$1041,32,FALSE)</f>
        <v>53</v>
      </c>
    </row>
    <row r="10854" spans="2:10" ht="12.6" customHeight="1" x14ac:dyDescent="0.3">
      <c r="B10854" s="31" t="s">
        <v>1089</v>
      </c>
      <c r="C10854" s="27" t="s">
        <v>1090</v>
      </c>
      <c r="D10854" s="27" t="s">
        <v>1091</v>
      </c>
      <c r="E10854" s="27" t="s">
        <v>8</v>
      </c>
      <c r="F10854" s="27" t="s">
        <v>6</v>
      </c>
      <c r="G10854" s="27" t="s">
        <v>7</v>
      </c>
      <c r="H10854" s="27" t="s">
        <v>2638</v>
      </c>
      <c r="I10854" s="85" t="s">
        <v>2700</v>
      </c>
      <c r="J10854" s="86"/>
    </row>
    <row r="10855" spans="2:10" ht="12.6" customHeight="1" x14ac:dyDescent="0.3">
      <c r="B10855" s="30">
        <f>VLOOKUP($J10849,ASBVs!$A$2:$AP$1041,33,FALSE)</f>
        <v>0.03</v>
      </c>
      <c r="C10855" s="30">
        <f>VLOOKUP($J10849,ASBVs!$A$2:$AP$1041,35,FALSE)</f>
        <v>0.25</v>
      </c>
      <c r="D10855" s="30">
        <f>VLOOKUP($J10849,ASBVs!$A$2:$AP$1041,37,FALSE)</f>
        <v>1E-3</v>
      </c>
      <c r="E10855" s="32">
        <f>VLOOKUP($J10849,ASBVs!$A$2:$AP$1041,29,FALSE)</f>
        <v>5.3</v>
      </c>
      <c r="F10855" s="32">
        <f>VLOOKUP($J10849,ASBVs!$A$2:$AP$1041,23,FALSE)</f>
        <v>-0.56000000000000005</v>
      </c>
      <c r="G10855" s="32">
        <f>VLOOKUP($J10849,ASBVs!$A$2:$AP$1041,25,FALSE)</f>
        <v>7.4</v>
      </c>
      <c r="H10855" s="32">
        <f>VLOOKUP($J10849,ASBVs!$A$2:$AP$1041,27,FALSE)</f>
        <v>2.4500000000000002</v>
      </c>
      <c r="I10855" s="86"/>
      <c r="J10855" s="86"/>
    </row>
    <row r="10856" spans="2:10" ht="12.6" customHeight="1" x14ac:dyDescent="0.3">
      <c r="B10856" s="33">
        <f>VLOOKUP($J10849,ASBVs!$A$2:$AP$1041,34,FALSE)</f>
        <v>40</v>
      </c>
      <c r="C10856" s="33">
        <f>VLOOKUP($J10849,ASBVs!$A$2:$AP$1041,36,FALSE)</f>
        <v>49</v>
      </c>
      <c r="D10856" s="33">
        <f>VLOOKUP($J10849,ASBVs!$A$2:$AP$1041,38,FALSE)</f>
        <v>34</v>
      </c>
      <c r="E10856" s="33">
        <f>VLOOKUP($J10849,ASBVs!$A$2:$AP$1041,30,FALSE)</f>
        <v>60</v>
      </c>
      <c r="F10856" s="33">
        <f>VLOOKUP($J10849,ASBVs!$A$2:$AP$1041,24,FALSE)</f>
        <v>47</v>
      </c>
      <c r="G10856" s="33">
        <f>VLOOKUP($J10849,ASBVs!$A$2:$AP$1041,26,FALSE)</f>
        <v>46</v>
      </c>
      <c r="H10856" s="33">
        <f>VLOOKUP($J10849,ASBVs!$A$2:$AP$1041,28,FALSE)</f>
        <v>51</v>
      </c>
      <c r="I10856" s="99">
        <f>VLOOKUP($J10849,ASBVs!$A$2:$AQ$1041,43,FALSE)</f>
        <v>11.709999999999999</v>
      </c>
      <c r="J10856" s="79"/>
    </row>
    <row r="10857" spans="2:10" ht="12.6" customHeight="1" x14ac:dyDescent="0.3">
      <c r="B10857" s="87" t="s">
        <v>2695</v>
      </c>
      <c r="C10857" s="88"/>
      <c r="D10857" s="89" t="s">
        <v>2699</v>
      </c>
      <c r="E10857" s="90"/>
      <c r="F10857" s="91" t="str">
        <f>VLOOKUP($J10849,ASBVs!$A$2:$F$1041,6,FALSE)</f>
        <v xml:space="preserve">Young Gun </v>
      </c>
      <c r="G10857" s="34" t="s">
        <v>2669</v>
      </c>
      <c r="H10857" s="35" t="str">
        <f>VLOOKUP($J10849,ASBVs!$A$2:$AU$1041,46,FALSE)</f>
        <v>2</v>
      </c>
      <c r="I10857" s="34" t="s">
        <v>2670</v>
      </c>
      <c r="J10857" s="35" t="str">
        <f>VLOOKUP($J10849,ASBVs!$A$2:$AU$1041,47,FALSE)</f>
        <v>1</v>
      </c>
    </row>
    <row r="10858" spans="2:10" ht="12.6" customHeight="1" x14ac:dyDescent="0.3">
      <c r="B10858" s="93">
        <f>VLOOKUP($J10849,ASBVs!$A$2:$AS$1041,45,FALSE)</f>
        <v>124.64</v>
      </c>
      <c r="C10858" s="94"/>
      <c r="D10858" s="93">
        <f>VLOOKUP($J10849,ASBVs!$A$2:$AS$1041,44,FALSE)</f>
        <v>165.72</v>
      </c>
      <c r="E10858" s="94"/>
      <c r="F10858" s="92"/>
      <c r="G10858" s="34" t="s">
        <v>2671</v>
      </c>
      <c r="H10858" s="35" t="str">
        <f>VLOOKUP($J10849,ASBVs!$A$2:$AW$1041,48,FALSE)</f>
        <v>2</v>
      </c>
      <c r="I10858" s="34" t="s">
        <v>2672</v>
      </c>
      <c r="J10858" s="35">
        <f>VLOOKUP($J10849,ASBVs!$A$2:$AW$1041,49,FALSE)</f>
        <v>3</v>
      </c>
    </row>
    <row r="10859" spans="2:10" ht="12.6" customHeight="1" x14ac:dyDescent="0.3">
      <c r="B10859" s="36" t="s">
        <v>2696</v>
      </c>
      <c r="C10859" s="95" t="str">
        <f>VLOOKUP($J10849,ASBVs!$A$2:$E$1041,5,FALSE)</f>
        <v xml:space="preserve">Pen of 4 - Growth </v>
      </c>
      <c r="D10859" s="96"/>
      <c r="E10859" s="97" t="s">
        <v>2697</v>
      </c>
      <c r="F10859" s="98"/>
      <c r="G10859" s="74"/>
      <c r="H10859" s="75"/>
      <c r="I10859" s="37" t="s">
        <v>2698</v>
      </c>
      <c r="J10859" s="38"/>
    </row>
    <row r="10861" spans="2:10" ht="12.6" customHeight="1" x14ac:dyDescent="0.3">
      <c r="B10861" s="76" t="s">
        <v>2692</v>
      </c>
      <c r="C10861" s="77"/>
      <c r="D10861" s="20" t="str">
        <f>VLOOKUP($J10861,ASBVs!$A$2:$B$1041,2,FALSE)</f>
        <v>226989</v>
      </c>
      <c r="E10861" s="21"/>
      <c r="F10861" s="22" t="str">
        <f>VLOOKUP($J10861,ASBVs!$A$2:$J$1041,10,FALSE)</f>
        <v>Twin</v>
      </c>
      <c r="G10861" s="78" t="str">
        <f>VLOOKUP($J10861,ASBVs!$A$2:$AX$1041,50,FALSE)</f>
        <v xml:space="preserve"> </v>
      </c>
      <c r="H10861" s="79"/>
      <c r="I10861" s="23" t="s">
        <v>2693</v>
      </c>
      <c r="J10861" s="24" t="s">
        <v>2480</v>
      </c>
    </row>
    <row r="10862" spans="2:10" ht="12.6" customHeight="1" x14ac:dyDescent="0.3">
      <c r="B10862" s="25" t="s">
        <v>2694</v>
      </c>
      <c r="C10862" s="80" t="str">
        <f>VLOOKUP($J10861,ASBVs!$A$2:$H$1041,8,FALSE)</f>
        <v>215404</v>
      </c>
      <c r="D10862" s="80"/>
      <c r="E10862" s="81"/>
      <c r="F10862" s="26" t="s">
        <v>2639</v>
      </c>
      <c r="G10862" s="82">
        <f>VLOOKUP($J10861,ASBVs!$A$2:$I$1041,9,FALSE)</f>
        <v>44748</v>
      </c>
      <c r="H10862" s="83"/>
      <c r="I10862" s="83"/>
      <c r="J10862" s="84"/>
    </row>
    <row r="10863" spans="2:10" ht="12.6" customHeight="1" x14ac:dyDescent="0.3">
      <c r="B10863" s="27" t="s">
        <v>0</v>
      </c>
      <c r="C10863" s="28" t="s">
        <v>1</v>
      </c>
      <c r="D10863" s="28" t="s">
        <v>2</v>
      </c>
      <c r="E10863" s="28" t="s">
        <v>3</v>
      </c>
      <c r="F10863" s="27" t="s">
        <v>4</v>
      </c>
      <c r="G10863" s="28" t="s">
        <v>1093</v>
      </c>
      <c r="H10863" s="28" t="s">
        <v>1092</v>
      </c>
      <c r="I10863" s="28" t="s">
        <v>5</v>
      </c>
      <c r="J10863" s="28" t="s">
        <v>2652</v>
      </c>
    </row>
    <row r="10864" spans="2:10" ht="12.6" customHeight="1" x14ac:dyDescent="0.3">
      <c r="B10864" s="29">
        <f>VLOOKUP($J10861,ASBVs!$A$2:$AP$1041,11,FALSE)</f>
        <v>0.74</v>
      </c>
      <c r="C10864" s="29">
        <f>VLOOKUP($J10861,ASBVs!$A$2:$AP$1041,13,FALSE)</f>
        <v>11.84</v>
      </c>
      <c r="D10864" s="29">
        <f>VLOOKUP($J10861,ASBVs!$A$2:$AP$1041,15,FALSE)</f>
        <v>19.18</v>
      </c>
      <c r="E10864" s="29">
        <f>VLOOKUP($J10861,ASBVs!$A$2:$AP$1041,17,FALSE)</f>
        <v>-0.59</v>
      </c>
      <c r="F10864" s="29">
        <f>VLOOKUP($J10861,ASBVs!$A$2:$AP$1041,19,FALSE)</f>
        <v>1.1399999999999999</v>
      </c>
      <c r="G10864" s="39">
        <f>VLOOKUP($J10861,ASBVs!$A$2:$AP$1041,41,FALSE)</f>
        <v>0.37</v>
      </c>
      <c r="H10864" s="39">
        <f>VLOOKUP($J10861,ASBVs!$A$2:$AP$1041,39,FALSE)</f>
        <v>0.18</v>
      </c>
      <c r="I10864" s="29">
        <f>VLOOKUP($J10861,ASBVs!$A$2:$AP$1041,21,FALSE)</f>
        <v>2.0299999999999998</v>
      </c>
      <c r="J10864" s="39">
        <f>VLOOKUP($J10861,ASBVs!$A$2:$AP$1041,31,FALSE)</f>
        <v>0.26</v>
      </c>
    </row>
    <row r="10865" spans="2:10" ht="12.6" customHeight="1" x14ac:dyDescent="0.3">
      <c r="B10865" s="29">
        <f>VLOOKUP($J10861,ASBVs!$A$2:$AP$1041,12,FALSE)</f>
        <v>64</v>
      </c>
      <c r="C10865" s="29">
        <f>VLOOKUP($J10861,ASBVs!$A$2:$AP$1041,14,FALSE)</f>
        <v>68</v>
      </c>
      <c r="D10865" s="29">
        <f>VLOOKUP($J10861,ASBVs!$A$2:$AP$1041,16,FALSE)</f>
        <v>58</v>
      </c>
      <c r="E10865" s="29">
        <f>VLOOKUP($J10861,ASBVs!$A$2:$AP$1041,18,FALSE)</f>
        <v>61</v>
      </c>
      <c r="F10865" s="29">
        <f>VLOOKUP($J10861,ASBVs!$A$2:$AP$1041,20,FALSE)</f>
        <v>62</v>
      </c>
      <c r="G10865" s="29">
        <f>VLOOKUP($J10861,ASBVs!$A$2:$AP$1041,42,FALSE)</f>
        <v>51</v>
      </c>
      <c r="H10865" s="29">
        <f>VLOOKUP($J10861,ASBVs!$A$2:$AP$1041,40,FALSE)</f>
        <v>44</v>
      </c>
      <c r="I10865" s="29">
        <f>VLOOKUP($J10861,ASBVs!$A$2:$AP$1041,22,FALSE)</f>
        <v>52</v>
      </c>
      <c r="J10865" s="29">
        <f>VLOOKUP($J10861,ASBVs!$A$2:$AP$1041,32,FALSE)</f>
        <v>49</v>
      </c>
    </row>
    <row r="10866" spans="2:10" ht="12.6" customHeight="1" x14ac:dyDescent="0.3">
      <c r="B10866" s="31" t="s">
        <v>1089</v>
      </c>
      <c r="C10866" s="27" t="s">
        <v>1090</v>
      </c>
      <c r="D10866" s="27" t="s">
        <v>1091</v>
      </c>
      <c r="E10866" s="27" t="s">
        <v>8</v>
      </c>
      <c r="F10866" s="27" t="s">
        <v>6</v>
      </c>
      <c r="G10866" s="27" t="s">
        <v>7</v>
      </c>
      <c r="H10866" s="27" t="s">
        <v>2638</v>
      </c>
      <c r="I10866" s="85" t="s">
        <v>2700</v>
      </c>
      <c r="J10866" s="86"/>
    </row>
    <row r="10867" spans="2:10" ht="12.6" customHeight="1" x14ac:dyDescent="0.3">
      <c r="B10867" s="30">
        <f>VLOOKUP($J10861,ASBVs!$A$2:$AP$1041,33,FALSE)</f>
        <v>0.03</v>
      </c>
      <c r="C10867" s="30">
        <f>VLOOKUP($J10861,ASBVs!$A$2:$AP$1041,35,FALSE)</f>
        <v>0.19</v>
      </c>
      <c r="D10867" s="30">
        <f>VLOOKUP($J10861,ASBVs!$A$2:$AP$1041,37,FALSE)</f>
        <v>1E-3</v>
      </c>
      <c r="E10867" s="32">
        <f>VLOOKUP($J10861,ASBVs!$A$2:$AP$1041,29,FALSE)</f>
        <v>5.35</v>
      </c>
      <c r="F10867" s="32">
        <f>VLOOKUP($J10861,ASBVs!$A$2:$AP$1041,23,FALSE)</f>
        <v>-0.54</v>
      </c>
      <c r="G10867" s="32">
        <f>VLOOKUP($J10861,ASBVs!$A$2:$AP$1041,25,FALSE)</f>
        <v>7.73</v>
      </c>
      <c r="H10867" s="32">
        <f>VLOOKUP($J10861,ASBVs!$A$2:$AP$1041,27,FALSE)</f>
        <v>1.43</v>
      </c>
      <c r="I10867" s="86"/>
      <c r="J10867" s="86"/>
    </row>
    <row r="10868" spans="2:10" ht="12.6" customHeight="1" x14ac:dyDescent="0.3">
      <c r="B10868" s="33">
        <f>VLOOKUP($J10861,ASBVs!$A$2:$AP$1041,34,FALSE)</f>
        <v>38</v>
      </c>
      <c r="C10868" s="33">
        <f>VLOOKUP($J10861,ASBVs!$A$2:$AP$1041,36,FALSE)</f>
        <v>47</v>
      </c>
      <c r="D10868" s="33">
        <f>VLOOKUP($J10861,ASBVs!$A$2:$AP$1041,38,FALSE)</f>
        <v>31</v>
      </c>
      <c r="E10868" s="33">
        <f>VLOOKUP($J10861,ASBVs!$A$2:$AP$1041,30,FALSE)</f>
        <v>57</v>
      </c>
      <c r="F10868" s="33">
        <f>VLOOKUP($J10861,ASBVs!$A$2:$AP$1041,24,FALSE)</f>
        <v>43</v>
      </c>
      <c r="G10868" s="33">
        <f>VLOOKUP($J10861,ASBVs!$A$2:$AP$1041,26,FALSE)</f>
        <v>44</v>
      </c>
      <c r="H10868" s="33">
        <f>VLOOKUP($J10861,ASBVs!$A$2:$AP$1041,28,FALSE)</f>
        <v>48</v>
      </c>
      <c r="I10868" s="99">
        <f>VLOOKUP($J10861,ASBVs!$A$2:$AQ$1041,43,FALSE)</f>
        <v>13.87</v>
      </c>
      <c r="J10868" s="79"/>
    </row>
    <row r="10869" spans="2:10" ht="12.6" customHeight="1" x14ac:dyDescent="0.3">
      <c r="B10869" s="87" t="s">
        <v>2695</v>
      </c>
      <c r="C10869" s="88"/>
      <c r="D10869" s="89" t="s">
        <v>2699</v>
      </c>
      <c r="E10869" s="90"/>
      <c r="F10869" s="91" t="str">
        <f>VLOOKUP($J10861,ASBVs!$A$2:$F$1041,6,FALSE)</f>
        <v xml:space="preserve">Young Gun </v>
      </c>
      <c r="G10869" s="34" t="s">
        <v>2669</v>
      </c>
      <c r="H10869" s="35" t="str">
        <f>VLOOKUP($J10861,ASBVs!$A$2:$AU$1041,46,FALSE)</f>
        <v>2</v>
      </c>
      <c r="I10869" s="34" t="s">
        <v>2670</v>
      </c>
      <c r="J10869" s="35" t="str">
        <f>VLOOKUP($J10861,ASBVs!$A$2:$AU$1041,47,FALSE)</f>
        <v>2</v>
      </c>
    </row>
    <row r="10870" spans="2:10" ht="12.6" customHeight="1" x14ac:dyDescent="0.3">
      <c r="B10870" s="93">
        <f>VLOOKUP($J10861,ASBVs!$A$2:$AS$1041,45,FALSE)</f>
        <v>125.96</v>
      </c>
      <c r="C10870" s="94"/>
      <c r="D10870" s="93">
        <f>VLOOKUP($J10861,ASBVs!$A$2:$AS$1041,44,FALSE)</f>
        <v>160.65</v>
      </c>
      <c r="E10870" s="94"/>
      <c r="F10870" s="92"/>
      <c r="G10870" s="34" t="s">
        <v>2671</v>
      </c>
      <c r="H10870" s="35" t="str">
        <f>VLOOKUP($J10861,ASBVs!$A$2:$AW$1041,48,FALSE)</f>
        <v>3</v>
      </c>
      <c r="I10870" s="34" t="s">
        <v>2672</v>
      </c>
      <c r="J10870" s="35">
        <f>VLOOKUP($J10861,ASBVs!$A$2:$AW$1041,49,FALSE)</f>
        <v>2</v>
      </c>
    </row>
    <row r="10871" spans="2:10" ht="12.6" customHeight="1" x14ac:dyDescent="0.3">
      <c r="B10871" s="36" t="s">
        <v>2696</v>
      </c>
      <c r="C10871" s="95" t="str">
        <f>VLOOKUP($J10861,ASBVs!$A$2:$E$1041,5,FALSE)</f>
        <v xml:space="preserve">Pen of 4 - Growth </v>
      </c>
      <c r="D10871" s="96"/>
      <c r="E10871" s="97" t="s">
        <v>2697</v>
      </c>
      <c r="F10871" s="98"/>
      <c r="G10871" s="74"/>
      <c r="H10871" s="75"/>
      <c r="I10871" s="37" t="s">
        <v>2698</v>
      </c>
      <c r="J10871" s="38"/>
    </row>
    <row r="10873" spans="2:10" ht="12.6" customHeight="1" x14ac:dyDescent="0.3">
      <c r="B10873" s="76" t="s">
        <v>2692</v>
      </c>
      <c r="C10873" s="77"/>
      <c r="D10873" s="20" t="str">
        <f>VLOOKUP($J10873,ASBVs!$A$2:$B$1041,2,FALSE)</f>
        <v>225821</v>
      </c>
      <c r="E10873" s="21"/>
      <c r="F10873" s="22" t="str">
        <f>VLOOKUP($J10873,ASBVs!$A$2:$J$1041,10,FALSE)</f>
        <v>Twin</v>
      </c>
      <c r="G10873" s="78" t="str">
        <f>VLOOKUP($J10873,ASBVs!$A$2:$AX$1041,50,FALSE)</f>
        <v xml:space="preserve"> </v>
      </c>
      <c r="H10873" s="79"/>
      <c r="I10873" s="23" t="s">
        <v>2693</v>
      </c>
      <c r="J10873" s="24" t="s">
        <v>2481</v>
      </c>
    </row>
    <row r="10874" spans="2:10" ht="12.6" customHeight="1" x14ac:dyDescent="0.3">
      <c r="B10874" s="25" t="s">
        <v>2694</v>
      </c>
      <c r="C10874" s="80" t="str">
        <f>VLOOKUP($J10873,ASBVs!$A$2:$H$1041,8,FALSE)</f>
        <v>218823</v>
      </c>
      <c r="D10874" s="80"/>
      <c r="E10874" s="81"/>
      <c r="F10874" s="26" t="s">
        <v>2639</v>
      </c>
      <c r="G10874" s="82">
        <f>VLOOKUP($J10873,ASBVs!$A$2:$I$1041,9,FALSE)</f>
        <v>44731</v>
      </c>
      <c r="H10874" s="83"/>
      <c r="I10874" s="83"/>
      <c r="J10874" s="84"/>
    </row>
    <row r="10875" spans="2:10" ht="12.6" customHeight="1" x14ac:dyDescent="0.3">
      <c r="B10875" s="27" t="s">
        <v>0</v>
      </c>
      <c r="C10875" s="28" t="s">
        <v>1</v>
      </c>
      <c r="D10875" s="28" t="s">
        <v>2</v>
      </c>
      <c r="E10875" s="28" t="s">
        <v>3</v>
      </c>
      <c r="F10875" s="27" t="s">
        <v>4</v>
      </c>
      <c r="G10875" s="28" t="s">
        <v>1093</v>
      </c>
      <c r="H10875" s="28" t="s">
        <v>1092</v>
      </c>
      <c r="I10875" s="28" t="s">
        <v>5</v>
      </c>
      <c r="J10875" s="28" t="s">
        <v>2652</v>
      </c>
    </row>
    <row r="10876" spans="2:10" ht="12.6" customHeight="1" x14ac:dyDescent="0.3">
      <c r="B10876" s="29">
        <f>VLOOKUP($J10873,ASBVs!$A$2:$AP$1041,11,FALSE)</f>
        <v>0.48</v>
      </c>
      <c r="C10876" s="29">
        <f>VLOOKUP($J10873,ASBVs!$A$2:$AP$1041,13,FALSE)</f>
        <v>10.199999999999999</v>
      </c>
      <c r="D10876" s="29">
        <f>VLOOKUP($J10873,ASBVs!$A$2:$AP$1041,15,FALSE)</f>
        <v>17.100000000000001</v>
      </c>
      <c r="E10876" s="29">
        <f>VLOOKUP($J10873,ASBVs!$A$2:$AP$1041,17,FALSE)</f>
        <v>-0.16</v>
      </c>
      <c r="F10876" s="29">
        <f>VLOOKUP($J10873,ASBVs!$A$2:$AP$1041,19,FALSE)</f>
        <v>1.48</v>
      </c>
      <c r="G10876" s="39">
        <f>VLOOKUP($J10873,ASBVs!$A$2:$AP$1041,41,FALSE)</f>
        <v>0.35</v>
      </c>
      <c r="H10876" s="39">
        <f>VLOOKUP($J10873,ASBVs!$A$2:$AP$1041,39,FALSE)</f>
        <v>0.22</v>
      </c>
      <c r="I10876" s="29">
        <f>VLOOKUP($J10873,ASBVs!$A$2:$AP$1041,21,FALSE)</f>
        <v>1.1399999999999999</v>
      </c>
      <c r="J10876" s="39">
        <f>VLOOKUP($J10873,ASBVs!$A$2:$AP$1041,31,FALSE)</f>
        <v>0.25</v>
      </c>
    </row>
    <row r="10877" spans="2:10" ht="12.6" customHeight="1" x14ac:dyDescent="0.3">
      <c r="B10877" s="29">
        <f>VLOOKUP($J10873,ASBVs!$A$2:$AP$1041,12,FALSE)</f>
        <v>63</v>
      </c>
      <c r="C10877" s="29">
        <f>VLOOKUP($J10873,ASBVs!$A$2:$AP$1041,14,FALSE)</f>
        <v>68</v>
      </c>
      <c r="D10877" s="29">
        <f>VLOOKUP($J10873,ASBVs!$A$2:$AP$1041,16,FALSE)</f>
        <v>54</v>
      </c>
      <c r="E10877" s="29">
        <f>VLOOKUP($J10873,ASBVs!$A$2:$AP$1041,18,FALSE)</f>
        <v>61</v>
      </c>
      <c r="F10877" s="29">
        <f>VLOOKUP($J10873,ASBVs!$A$2:$AP$1041,20,FALSE)</f>
        <v>62</v>
      </c>
      <c r="G10877" s="29">
        <f>VLOOKUP($J10873,ASBVs!$A$2:$AP$1041,42,FALSE)</f>
        <v>44</v>
      </c>
      <c r="H10877" s="29">
        <f>VLOOKUP($J10873,ASBVs!$A$2:$AP$1041,40,FALSE)</f>
        <v>38</v>
      </c>
      <c r="I10877" s="29">
        <f>VLOOKUP($J10873,ASBVs!$A$2:$AP$1041,22,FALSE)</f>
        <v>48</v>
      </c>
      <c r="J10877" s="29">
        <f>VLOOKUP($J10873,ASBVs!$A$2:$AP$1041,32,FALSE)</f>
        <v>43</v>
      </c>
    </row>
    <row r="10878" spans="2:10" ht="12.6" customHeight="1" x14ac:dyDescent="0.3">
      <c r="B10878" s="31" t="s">
        <v>1089</v>
      </c>
      <c r="C10878" s="27" t="s">
        <v>1090</v>
      </c>
      <c r="D10878" s="27" t="s">
        <v>1091</v>
      </c>
      <c r="E10878" s="27" t="s">
        <v>8</v>
      </c>
      <c r="F10878" s="27" t="s">
        <v>6</v>
      </c>
      <c r="G10878" s="27" t="s">
        <v>7</v>
      </c>
      <c r="H10878" s="27" t="s">
        <v>2638</v>
      </c>
      <c r="I10878" s="85" t="s">
        <v>2700</v>
      </c>
      <c r="J10878" s="86"/>
    </row>
    <row r="10879" spans="2:10" ht="12.6" customHeight="1" x14ac:dyDescent="0.3">
      <c r="B10879" s="30">
        <f>VLOOKUP($J10873,ASBVs!$A$2:$AP$1041,33,FALSE)</f>
        <v>0.04</v>
      </c>
      <c r="C10879" s="30">
        <f>VLOOKUP($J10873,ASBVs!$A$2:$AP$1041,35,FALSE)</f>
        <v>0.18</v>
      </c>
      <c r="D10879" s="30">
        <f>VLOOKUP($J10873,ASBVs!$A$2:$AP$1041,37,FALSE)</f>
        <v>0.02</v>
      </c>
      <c r="E10879" s="32">
        <f>VLOOKUP($J10873,ASBVs!$A$2:$AP$1041,29,FALSE)</f>
        <v>5.17</v>
      </c>
      <c r="F10879" s="32">
        <f>VLOOKUP($J10873,ASBVs!$A$2:$AP$1041,23,FALSE)</f>
        <v>-0.34</v>
      </c>
      <c r="G10879" s="32">
        <f>VLOOKUP($J10873,ASBVs!$A$2:$AP$1041,25,FALSE)</f>
        <v>5.04</v>
      </c>
      <c r="H10879" s="32">
        <f>VLOOKUP($J10873,ASBVs!$A$2:$AP$1041,27,FALSE)</f>
        <v>1.91</v>
      </c>
      <c r="I10879" s="86"/>
      <c r="J10879" s="86"/>
    </row>
    <row r="10880" spans="2:10" ht="12.6" customHeight="1" x14ac:dyDescent="0.3">
      <c r="B10880" s="33">
        <f>VLOOKUP($J10873,ASBVs!$A$2:$AP$1041,34,FALSE)</f>
        <v>34</v>
      </c>
      <c r="C10880" s="33">
        <f>VLOOKUP($J10873,ASBVs!$A$2:$AP$1041,36,FALSE)</f>
        <v>41</v>
      </c>
      <c r="D10880" s="33">
        <f>VLOOKUP($J10873,ASBVs!$A$2:$AP$1041,38,FALSE)</f>
        <v>29</v>
      </c>
      <c r="E10880" s="33">
        <f>VLOOKUP($J10873,ASBVs!$A$2:$AP$1041,30,FALSE)</f>
        <v>56</v>
      </c>
      <c r="F10880" s="33">
        <f>VLOOKUP($J10873,ASBVs!$A$2:$AP$1041,24,FALSE)</f>
        <v>41</v>
      </c>
      <c r="G10880" s="33">
        <f>VLOOKUP($J10873,ASBVs!$A$2:$AP$1041,26,FALSE)</f>
        <v>40</v>
      </c>
      <c r="H10880" s="33">
        <f>VLOOKUP($J10873,ASBVs!$A$2:$AP$1041,28,FALSE)</f>
        <v>45</v>
      </c>
      <c r="I10880" s="99">
        <f>VLOOKUP($J10873,ASBVs!$A$2:$AQ$1041,43,FALSE)</f>
        <v>11.34</v>
      </c>
      <c r="J10880" s="79"/>
    </row>
    <row r="10881" spans="2:10" ht="12.6" customHeight="1" x14ac:dyDescent="0.3">
      <c r="B10881" s="87" t="s">
        <v>2695</v>
      </c>
      <c r="C10881" s="88"/>
      <c r="D10881" s="89" t="s">
        <v>2699</v>
      </c>
      <c r="E10881" s="90"/>
      <c r="F10881" s="91" t="str">
        <f>VLOOKUP($J10873,ASBVs!$A$2:$F$1041,6,FALSE)</f>
        <v xml:space="preserve">Young Gun </v>
      </c>
      <c r="G10881" s="34" t="s">
        <v>2669</v>
      </c>
      <c r="H10881" s="35" t="str">
        <f>VLOOKUP($J10873,ASBVs!$A$2:$AU$1041,46,FALSE)</f>
        <v>2</v>
      </c>
      <c r="I10881" s="34" t="s">
        <v>2670</v>
      </c>
      <c r="J10881" s="35" t="str">
        <f>VLOOKUP($J10873,ASBVs!$A$2:$AU$1041,47,FALSE)</f>
        <v>2</v>
      </c>
    </row>
    <row r="10882" spans="2:10" ht="12.6" customHeight="1" x14ac:dyDescent="0.3">
      <c r="B10882" s="93">
        <f>VLOOKUP($J10873,ASBVs!$A$2:$AS$1041,45,FALSE)</f>
        <v>125.5</v>
      </c>
      <c r="C10882" s="94"/>
      <c r="D10882" s="93">
        <f>VLOOKUP($J10873,ASBVs!$A$2:$AS$1041,44,FALSE)</f>
        <v>161.27000000000001</v>
      </c>
      <c r="E10882" s="94"/>
      <c r="F10882" s="92"/>
      <c r="G10882" s="34" t="s">
        <v>2671</v>
      </c>
      <c r="H10882" s="35" t="str">
        <f>VLOOKUP($J10873,ASBVs!$A$2:$AW$1041,48,FALSE)</f>
        <v>2</v>
      </c>
      <c r="I10882" s="34" t="s">
        <v>2672</v>
      </c>
      <c r="J10882" s="35">
        <f>VLOOKUP($J10873,ASBVs!$A$2:$AW$1041,49,FALSE)</f>
        <v>3</v>
      </c>
    </row>
    <row r="10883" spans="2:10" ht="12.6" customHeight="1" x14ac:dyDescent="0.3">
      <c r="B10883" s="36" t="s">
        <v>2696</v>
      </c>
      <c r="C10883" s="95" t="str">
        <f>VLOOKUP($J10873,ASBVs!$A$2:$E$1041,5,FALSE)</f>
        <v xml:space="preserve">Pen of 4 - Growth </v>
      </c>
      <c r="D10883" s="96"/>
      <c r="E10883" s="97" t="s">
        <v>2697</v>
      </c>
      <c r="F10883" s="98"/>
      <c r="G10883" s="74"/>
      <c r="H10883" s="75"/>
      <c r="I10883" s="37" t="s">
        <v>2698</v>
      </c>
      <c r="J10883" s="38"/>
    </row>
    <row r="10885" spans="2:10" ht="12.6" customHeight="1" x14ac:dyDescent="0.3">
      <c r="B10885" s="76" t="s">
        <v>2692</v>
      </c>
      <c r="C10885" s="77"/>
      <c r="D10885" s="20" t="str">
        <f>VLOOKUP($J10885,ASBVs!$A$2:$B$1041,2,FALSE)</f>
        <v>223926</v>
      </c>
      <c r="E10885" s="21"/>
      <c r="F10885" s="22" t="str">
        <f>VLOOKUP($J10885,ASBVs!$A$2:$J$1041,10,FALSE)</f>
        <v>Twin</v>
      </c>
      <c r="G10885" s="78" t="str">
        <f>VLOOKUP($J10885,ASBVs!$A$2:$AX$1041,50,FALSE)</f>
        <v xml:space="preserve"> </v>
      </c>
      <c r="H10885" s="79"/>
      <c r="I10885" s="23" t="s">
        <v>2693</v>
      </c>
      <c r="J10885" s="24" t="s">
        <v>2482</v>
      </c>
    </row>
    <row r="10886" spans="2:10" ht="12.6" customHeight="1" x14ac:dyDescent="0.3">
      <c r="B10886" s="25" t="s">
        <v>2694</v>
      </c>
      <c r="C10886" s="80" t="str">
        <f>VLOOKUP($J10885,ASBVs!$A$2:$H$1041,8,FALSE)</f>
        <v>206625</v>
      </c>
      <c r="D10886" s="80"/>
      <c r="E10886" s="81"/>
      <c r="F10886" s="26" t="s">
        <v>2639</v>
      </c>
      <c r="G10886" s="82">
        <f>VLOOKUP($J10885,ASBVs!$A$2:$I$1041,9,FALSE)</f>
        <v>44705</v>
      </c>
      <c r="H10886" s="83"/>
      <c r="I10886" s="83"/>
      <c r="J10886" s="84"/>
    </row>
    <row r="10887" spans="2:10" ht="12.6" customHeight="1" x14ac:dyDescent="0.3">
      <c r="B10887" s="27" t="s">
        <v>0</v>
      </c>
      <c r="C10887" s="28" t="s">
        <v>1</v>
      </c>
      <c r="D10887" s="28" t="s">
        <v>2</v>
      </c>
      <c r="E10887" s="28" t="s">
        <v>3</v>
      </c>
      <c r="F10887" s="27" t="s">
        <v>4</v>
      </c>
      <c r="G10887" s="28" t="s">
        <v>1093</v>
      </c>
      <c r="H10887" s="28" t="s">
        <v>1092</v>
      </c>
      <c r="I10887" s="28" t="s">
        <v>5</v>
      </c>
      <c r="J10887" s="28" t="s">
        <v>2652</v>
      </c>
    </row>
    <row r="10888" spans="2:10" ht="12.6" customHeight="1" x14ac:dyDescent="0.3">
      <c r="B10888" s="29">
        <f>VLOOKUP($J10885,ASBVs!$A$2:$AP$1041,11,FALSE)</f>
        <v>0.55000000000000004</v>
      </c>
      <c r="C10888" s="29">
        <f>VLOOKUP($J10885,ASBVs!$A$2:$AP$1041,13,FALSE)</f>
        <v>11.08</v>
      </c>
      <c r="D10888" s="29">
        <f>VLOOKUP($J10885,ASBVs!$A$2:$AP$1041,15,FALSE)</f>
        <v>16.510000000000002</v>
      </c>
      <c r="E10888" s="29">
        <f>VLOOKUP($J10885,ASBVs!$A$2:$AP$1041,17,FALSE)</f>
        <v>-0.51</v>
      </c>
      <c r="F10888" s="29">
        <f>VLOOKUP($J10885,ASBVs!$A$2:$AP$1041,19,FALSE)</f>
        <v>1.53</v>
      </c>
      <c r="G10888" s="39">
        <f>VLOOKUP($J10885,ASBVs!$A$2:$AP$1041,41,FALSE)</f>
        <v>0.27</v>
      </c>
      <c r="H10888" s="39">
        <f>VLOOKUP($J10885,ASBVs!$A$2:$AP$1041,39,FALSE)</f>
        <v>0.17</v>
      </c>
      <c r="I10888" s="29">
        <f>VLOOKUP($J10885,ASBVs!$A$2:$AP$1041,21,FALSE)</f>
        <v>-0.94</v>
      </c>
      <c r="J10888" s="39">
        <f>VLOOKUP($J10885,ASBVs!$A$2:$AP$1041,31,FALSE)</f>
        <v>0.2</v>
      </c>
    </row>
    <row r="10889" spans="2:10" ht="12.6" customHeight="1" x14ac:dyDescent="0.3">
      <c r="B10889" s="29">
        <f>VLOOKUP($J10885,ASBVs!$A$2:$AP$1041,12,FALSE)</f>
        <v>66</v>
      </c>
      <c r="C10889" s="29">
        <f>VLOOKUP($J10885,ASBVs!$A$2:$AP$1041,14,FALSE)</f>
        <v>70</v>
      </c>
      <c r="D10889" s="29">
        <f>VLOOKUP($J10885,ASBVs!$A$2:$AP$1041,16,FALSE)</f>
        <v>60</v>
      </c>
      <c r="E10889" s="29">
        <f>VLOOKUP($J10885,ASBVs!$A$2:$AP$1041,18,FALSE)</f>
        <v>67</v>
      </c>
      <c r="F10889" s="29">
        <f>VLOOKUP($J10885,ASBVs!$A$2:$AP$1041,20,FALSE)</f>
        <v>67</v>
      </c>
      <c r="G10889" s="29">
        <f>VLOOKUP($J10885,ASBVs!$A$2:$AP$1041,42,FALSE)</f>
        <v>57</v>
      </c>
      <c r="H10889" s="29">
        <f>VLOOKUP($J10885,ASBVs!$A$2:$AP$1041,40,FALSE)</f>
        <v>49</v>
      </c>
      <c r="I10889" s="29">
        <f>VLOOKUP($J10885,ASBVs!$A$2:$AP$1041,22,FALSE)</f>
        <v>58</v>
      </c>
      <c r="J10889" s="29">
        <f>VLOOKUP($J10885,ASBVs!$A$2:$AP$1041,32,FALSE)</f>
        <v>56</v>
      </c>
    </row>
    <row r="10890" spans="2:10" ht="12.6" customHeight="1" x14ac:dyDescent="0.3">
      <c r="B10890" s="31" t="s">
        <v>1089</v>
      </c>
      <c r="C10890" s="27" t="s">
        <v>1090</v>
      </c>
      <c r="D10890" s="27" t="s">
        <v>1091</v>
      </c>
      <c r="E10890" s="27" t="s">
        <v>8</v>
      </c>
      <c r="F10890" s="27" t="s">
        <v>6</v>
      </c>
      <c r="G10890" s="27" t="s">
        <v>7</v>
      </c>
      <c r="H10890" s="27" t="s">
        <v>2638</v>
      </c>
      <c r="I10890" s="85" t="s">
        <v>2700</v>
      </c>
      <c r="J10890" s="86"/>
    </row>
    <row r="10891" spans="2:10" ht="12.6" customHeight="1" x14ac:dyDescent="0.3">
      <c r="B10891" s="30">
        <f>VLOOKUP($J10885,ASBVs!$A$2:$AP$1041,33,FALSE)</f>
        <v>0.04</v>
      </c>
      <c r="C10891" s="30">
        <f>VLOOKUP($J10885,ASBVs!$A$2:$AP$1041,35,FALSE)</f>
        <v>0.1</v>
      </c>
      <c r="D10891" s="30">
        <f>VLOOKUP($J10885,ASBVs!$A$2:$AP$1041,37,FALSE)</f>
        <v>0.02</v>
      </c>
      <c r="E10891" s="32">
        <f>VLOOKUP($J10885,ASBVs!$A$2:$AP$1041,29,FALSE)</f>
        <v>6.21</v>
      </c>
      <c r="F10891" s="32">
        <f>VLOOKUP($J10885,ASBVs!$A$2:$AP$1041,23,FALSE)</f>
        <v>-0.43</v>
      </c>
      <c r="G10891" s="32">
        <f>VLOOKUP($J10885,ASBVs!$A$2:$AP$1041,25,FALSE)</f>
        <v>6.43</v>
      </c>
      <c r="H10891" s="32">
        <f>VLOOKUP($J10885,ASBVs!$A$2:$AP$1041,27,FALSE)</f>
        <v>1.64</v>
      </c>
      <c r="I10891" s="86"/>
      <c r="J10891" s="86"/>
    </row>
    <row r="10892" spans="2:10" ht="12.6" customHeight="1" x14ac:dyDescent="0.3">
      <c r="B10892" s="33">
        <f>VLOOKUP($J10885,ASBVs!$A$2:$AP$1041,34,FALSE)</f>
        <v>44</v>
      </c>
      <c r="C10892" s="33">
        <f>VLOOKUP($J10885,ASBVs!$A$2:$AP$1041,36,FALSE)</f>
        <v>52</v>
      </c>
      <c r="D10892" s="33">
        <f>VLOOKUP($J10885,ASBVs!$A$2:$AP$1041,38,FALSE)</f>
        <v>37</v>
      </c>
      <c r="E10892" s="33">
        <f>VLOOKUP($J10885,ASBVs!$A$2:$AP$1041,30,FALSE)</f>
        <v>60</v>
      </c>
      <c r="F10892" s="33">
        <f>VLOOKUP($J10885,ASBVs!$A$2:$AP$1041,24,FALSE)</f>
        <v>51</v>
      </c>
      <c r="G10892" s="33">
        <f>VLOOKUP($J10885,ASBVs!$A$2:$AP$1041,26,FALSE)</f>
        <v>50</v>
      </c>
      <c r="H10892" s="33">
        <f>VLOOKUP($J10885,ASBVs!$A$2:$AP$1041,28,FALSE)</f>
        <v>54</v>
      </c>
      <c r="I10892" s="99">
        <f>VLOOKUP($J10885,ASBVs!$A$2:$AQ$1041,43,FALSE)</f>
        <v>10.14</v>
      </c>
      <c r="J10892" s="79"/>
    </row>
    <row r="10893" spans="2:10" ht="12.6" customHeight="1" x14ac:dyDescent="0.3">
      <c r="B10893" s="87" t="s">
        <v>2695</v>
      </c>
      <c r="C10893" s="88"/>
      <c r="D10893" s="89" t="s">
        <v>2699</v>
      </c>
      <c r="E10893" s="90"/>
      <c r="F10893" s="91" t="str">
        <f>VLOOKUP($J10885,ASBVs!$A$2:$F$1041,6,FALSE)</f>
        <v xml:space="preserve">Young Gun </v>
      </c>
      <c r="G10893" s="34" t="s">
        <v>2669</v>
      </c>
      <c r="H10893" s="35" t="str">
        <f>VLOOKUP($J10885,ASBVs!$A$2:$AU$1041,46,FALSE)</f>
        <v>2</v>
      </c>
      <c r="I10893" s="34" t="s">
        <v>2670</v>
      </c>
      <c r="J10893" s="35" t="str">
        <f>VLOOKUP($J10885,ASBVs!$A$2:$AU$1041,47,FALSE)</f>
        <v>2</v>
      </c>
    </row>
    <row r="10894" spans="2:10" ht="12.6" customHeight="1" x14ac:dyDescent="0.3">
      <c r="B10894" s="93">
        <f>VLOOKUP($J10885,ASBVs!$A$2:$AS$1041,45,FALSE)</f>
        <v>120.83</v>
      </c>
      <c r="C10894" s="94"/>
      <c r="D10894" s="93">
        <f>VLOOKUP($J10885,ASBVs!$A$2:$AS$1041,44,FALSE)</f>
        <v>155</v>
      </c>
      <c r="E10894" s="94"/>
      <c r="F10894" s="92"/>
      <c r="G10894" s="34" t="s">
        <v>2671</v>
      </c>
      <c r="H10894" s="35" t="str">
        <f>VLOOKUP($J10885,ASBVs!$A$2:$AW$1041,48,FALSE)</f>
        <v>3</v>
      </c>
      <c r="I10894" s="34" t="s">
        <v>2672</v>
      </c>
      <c r="J10894" s="35">
        <f>VLOOKUP($J10885,ASBVs!$A$2:$AW$1041,49,FALSE)</f>
        <v>3</v>
      </c>
    </row>
    <row r="10895" spans="2:10" ht="12.6" customHeight="1" x14ac:dyDescent="0.3">
      <c r="B10895" s="36" t="s">
        <v>2696</v>
      </c>
      <c r="C10895" s="95" t="str">
        <f>VLOOKUP($J10885,ASBVs!$A$2:$E$1041,5,FALSE)</f>
        <v xml:space="preserve">Pen of 4 - Growth </v>
      </c>
      <c r="D10895" s="96"/>
      <c r="E10895" s="97" t="s">
        <v>2697</v>
      </c>
      <c r="F10895" s="98"/>
      <c r="G10895" s="74"/>
      <c r="H10895" s="75"/>
      <c r="I10895" s="37" t="s">
        <v>2698</v>
      </c>
      <c r="J10895" s="38"/>
    </row>
    <row r="10897" spans="2:10" ht="12.6" customHeight="1" x14ac:dyDescent="0.3">
      <c r="B10897" s="76" t="s">
        <v>2692</v>
      </c>
      <c r="C10897" s="77"/>
      <c r="D10897" s="20" t="str">
        <f>VLOOKUP($J10897,ASBVs!$A$2:$B$1041,2,FALSE)</f>
        <v>227379</v>
      </c>
      <c r="E10897" s="21"/>
      <c r="F10897" s="22" t="str">
        <f>VLOOKUP($J10897,ASBVs!$A$2:$J$1041,10,FALSE)</f>
        <v>Triplet</v>
      </c>
      <c r="G10897" s="78" t="str">
        <f>VLOOKUP($J10897,ASBVs!$A$2:$AX$1041,50,FALSE)</f>
        <v xml:space="preserve"> </v>
      </c>
      <c r="H10897" s="79"/>
      <c r="I10897" s="23" t="s">
        <v>2693</v>
      </c>
      <c r="J10897" s="24" t="s">
        <v>2483</v>
      </c>
    </row>
    <row r="10898" spans="2:10" ht="12.6" customHeight="1" x14ac:dyDescent="0.3">
      <c r="B10898" s="25" t="s">
        <v>2694</v>
      </c>
      <c r="C10898" s="80" t="str">
        <f>VLOOKUP($J10897,ASBVs!$A$2:$H$1041,8,FALSE)</f>
        <v>206625</v>
      </c>
      <c r="D10898" s="80"/>
      <c r="E10898" s="81"/>
      <c r="F10898" s="26" t="s">
        <v>2639</v>
      </c>
      <c r="G10898" s="82">
        <f>VLOOKUP($J10897,ASBVs!$A$2:$I$1041,9,FALSE)</f>
        <v>44762</v>
      </c>
      <c r="H10898" s="83"/>
      <c r="I10898" s="83"/>
      <c r="J10898" s="84"/>
    </row>
    <row r="10899" spans="2:10" ht="12.6" customHeight="1" x14ac:dyDescent="0.3">
      <c r="B10899" s="27" t="s">
        <v>0</v>
      </c>
      <c r="C10899" s="28" t="s">
        <v>1</v>
      </c>
      <c r="D10899" s="28" t="s">
        <v>2</v>
      </c>
      <c r="E10899" s="28" t="s">
        <v>3</v>
      </c>
      <c r="F10899" s="27" t="s">
        <v>4</v>
      </c>
      <c r="G10899" s="28" t="s">
        <v>1093</v>
      </c>
      <c r="H10899" s="28" t="s">
        <v>1092</v>
      </c>
      <c r="I10899" s="28" t="s">
        <v>5</v>
      </c>
      <c r="J10899" s="28" t="s">
        <v>2652</v>
      </c>
    </row>
    <row r="10900" spans="2:10" ht="12.6" customHeight="1" x14ac:dyDescent="0.3">
      <c r="B10900" s="29">
        <f>VLOOKUP($J10897,ASBVs!$A$2:$AP$1041,11,FALSE)</f>
        <v>0.46</v>
      </c>
      <c r="C10900" s="29">
        <f>VLOOKUP($J10897,ASBVs!$A$2:$AP$1041,13,FALSE)</f>
        <v>10.64</v>
      </c>
      <c r="D10900" s="29">
        <f>VLOOKUP($J10897,ASBVs!$A$2:$AP$1041,15,FALSE)</f>
        <v>16.84</v>
      </c>
      <c r="E10900" s="29">
        <f>VLOOKUP($J10897,ASBVs!$A$2:$AP$1041,17,FALSE)</f>
        <v>-0.39</v>
      </c>
      <c r="F10900" s="29">
        <f>VLOOKUP($J10897,ASBVs!$A$2:$AP$1041,19,FALSE)</f>
        <v>1.89</v>
      </c>
      <c r="G10900" s="39">
        <f>VLOOKUP($J10897,ASBVs!$A$2:$AP$1041,41,FALSE)</f>
        <v>0.32</v>
      </c>
      <c r="H10900" s="39">
        <f>VLOOKUP($J10897,ASBVs!$A$2:$AP$1041,39,FALSE)</f>
        <v>0.15</v>
      </c>
      <c r="I10900" s="29">
        <f>VLOOKUP($J10897,ASBVs!$A$2:$AP$1041,21,FALSE)</f>
        <v>0.32</v>
      </c>
      <c r="J10900" s="39">
        <f>VLOOKUP($J10897,ASBVs!$A$2:$AP$1041,31,FALSE)</f>
        <v>0.2</v>
      </c>
    </row>
    <row r="10901" spans="2:10" ht="12.6" customHeight="1" x14ac:dyDescent="0.3">
      <c r="B10901" s="29">
        <f>VLOOKUP($J10897,ASBVs!$A$2:$AP$1041,12,FALSE)</f>
        <v>69</v>
      </c>
      <c r="C10901" s="29">
        <f>VLOOKUP($J10897,ASBVs!$A$2:$AP$1041,14,FALSE)</f>
        <v>72</v>
      </c>
      <c r="D10901" s="29">
        <f>VLOOKUP($J10897,ASBVs!$A$2:$AP$1041,16,FALSE)</f>
        <v>65</v>
      </c>
      <c r="E10901" s="29">
        <f>VLOOKUP($J10897,ASBVs!$A$2:$AP$1041,18,FALSE)</f>
        <v>69</v>
      </c>
      <c r="F10901" s="29">
        <f>VLOOKUP($J10897,ASBVs!$A$2:$AP$1041,20,FALSE)</f>
        <v>68</v>
      </c>
      <c r="G10901" s="29">
        <f>VLOOKUP($J10897,ASBVs!$A$2:$AP$1041,42,FALSE)</f>
        <v>61</v>
      </c>
      <c r="H10901" s="29">
        <f>VLOOKUP($J10897,ASBVs!$A$2:$AP$1041,40,FALSE)</f>
        <v>53</v>
      </c>
      <c r="I10901" s="29">
        <f>VLOOKUP($J10897,ASBVs!$A$2:$AP$1041,22,FALSE)</f>
        <v>63</v>
      </c>
      <c r="J10901" s="29">
        <f>VLOOKUP($J10897,ASBVs!$A$2:$AP$1041,32,FALSE)</f>
        <v>59</v>
      </c>
    </row>
    <row r="10902" spans="2:10" ht="12.6" customHeight="1" x14ac:dyDescent="0.3">
      <c r="B10902" s="31" t="s">
        <v>1089</v>
      </c>
      <c r="C10902" s="27" t="s">
        <v>1090</v>
      </c>
      <c r="D10902" s="27" t="s">
        <v>1091</v>
      </c>
      <c r="E10902" s="27" t="s">
        <v>8</v>
      </c>
      <c r="F10902" s="27" t="s">
        <v>6</v>
      </c>
      <c r="G10902" s="27" t="s">
        <v>7</v>
      </c>
      <c r="H10902" s="27" t="s">
        <v>2638</v>
      </c>
      <c r="I10902" s="85" t="s">
        <v>2700</v>
      </c>
      <c r="J10902" s="86"/>
    </row>
    <row r="10903" spans="2:10" ht="12.6" customHeight="1" x14ac:dyDescent="0.3">
      <c r="B10903" s="30">
        <f>VLOOKUP($J10897,ASBVs!$A$2:$AP$1041,33,FALSE)</f>
        <v>1E-3</v>
      </c>
      <c r="C10903" s="30">
        <f>VLOOKUP($J10897,ASBVs!$A$2:$AP$1041,35,FALSE)</f>
        <v>0.13</v>
      </c>
      <c r="D10903" s="30">
        <f>VLOOKUP($J10897,ASBVs!$A$2:$AP$1041,37,FALSE)</f>
        <v>0.03</v>
      </c>
      <c r="E10903" s="32">
        <f>VLOOKUP($J10897,ASBVs!$A$2:$AP$1041,29,FALSE)</f>
        <v>6.1</v>
      </c>
      <c r="F10903" s="32">
        <f>VLOOKUP($J10897,ASBVs!$A$2:$AP$1041,23,FALSE)</f>
        <v>-0.25</v>
      </c>
      <c r="G10903" s="32">
        <f>VLOOKUP($J10897,ASBVs!$A$2:$AP$1041,25,FALSE)</f>
        <v>4.88</v>
      </c>
      <c r="H10903" s="32">
        <f>VLOOKUP($J10897,ASBVs!$A$2:$AP$1041,27,FALSE)</f>
        <v>2.0699999999999998</v>
      </c>
      <c r="I10903" s="86"/>
      <c r="J10903" s="86"/>
    </row>
    <row r="10904" spans="2:10" ht="12.6" customHeight="1" x14ac:dyDescent="0.3">
      <c r="B10904" s="33">
        <f>VLOOKUP($J10897,ASBVs!$A$2:$AP$1041,34,FALSE)</f>
        <v>47</v>
      </c>
      <c r="C10904" s="33">
        <f>VLOOKUP($J10897,ASBVs!$A$2:$AP$1041,36,FALSE)</f>
        <v>56</v>
      </c>
      <c r="D10904" s="33">
        <f>VLOOKUP($J10897,ASBVs!$A$2:$AP$1041,38,FALSE)</f>
        <v>40</v>
      </c>
      <c r="E10904" s="33">
        <f>VLOOKUP($J10897,ASBVs!$A$2:$AP$1041,30,FALSE)</f>
        <v>62</v>
      </c>
      <c r="F10904" s="33">
        <f>VLOOKUP($J10897,ASBVs!$A$2:$AP$1041,24,FALSE)</f>
        <v>54</v>
      </c>
      <c r="G10904" s="33">
        <f>VLOOKUP($J10897,ASBVs!$A$2:$AP$1041,26,FALSE)</f>
        <v>53</v>
      </c>
      <c r="H10904" s="33">
        <f>VLOOKUP($J10897,ASBVs!$A$2:$AP$1041,28,FALSE)</f>
        <v>56</v>
      </c>
      <c r="I10904" s="99">
        <f>VLOOKUP($J10897,ASBVs!$A$2:$AQ$1041,43,FALSE)</f>
        <v>10.96</v>
      </c>
      <c r="J10904" s="79"/>
    </row>
    <row r="10905" spans="2:10" ht="12.6" customHeight="1" x14ac:dyDescent="0.3">
      <c r="B10905" s="87" t="s">
        <v>2695</v>
      </c>
      <c r="C10905" s="88"/>
      <c r="D10905" s="89" t="s">
        <v>2699</v>
      </c>
      <c r="E10905" s="90"/>
      <c r="F10905" s="91" t="str">
        <f>VLOOKUP($J10897,ASBVs!$A$2:$F$1041,6,FALSE)</f>
        <v xml:space="preserve">Young Gun </v>
      </c>
      <c r="G10905" s="34" t="s">
        <v>2669</v>
      </c>
      <c r="H10905" s="35" t="str">
        <f>VLOOKUP($J10897,ASBVs!$A$2:$AU$1041,46,FALSE)</f>
        <v>1</v>
      </c>
      <c r="I10905" s="34" t="s">
        <v>2670</v>
      </c>
      <c r="J10905" s="35" t="str">
        <f>VLOOKUP($J10897,ASBVs!$A$2:$AU$1041,47,FALSE)</f>
        <v>2</v>
      </c>
    </row>
    <row r="10906" spans="2:10" ht="12.6" customHeight="1" x14ac:dyDescent="0.3">
      <c r="B10906" s="93">
        <f>VLOOKUP($J10897,ASBVs!$A$2:$AS$1041,45,FALSE)</f>
        <v>123.84</v>
      </c>
      <c r="C10906" s="94"/>
      <c r="D10906" s="93">
        <f>VLOOKUP($J10897,ASBVs!$A$2:$AS$1041,44,FALSE)</f>
        <v>158.03</v>
      </c>
      <c r="E10906" s="94"/>
      <c r="F10906" s="92"/>
      <c r="G10906" s="34" t="s">
        <v>2671</v>
      </c>
      <c r="H10906" s="35" t="str">
        <f>VLOOKUP($J10897,ASBVs!$A$2:$AW$1041,48,FALSE)</f>
        <v>3</v>
      </c>
      <c r="I10906" s="34" t="s">
        <v>2672</v>
      </c>
      <c r="J10906" s="35">
        <f>VLOOKUP($J10897,ASBVs!$A$2:$AW$1041,49,FALSE)</f>
        <v>3</v>
      </c>
    </row>
    <row r="10907" spans="2:10" ht="12.6" customHeight="1" x14ac:dyDescent="0.3">
      <c r="B10907" s="36" t="s">
        <v>2696</v>
      </c>
      <c r="C10907" s="95" t="str">
        <f>VLOOKUP($J10897,ASBVs!$A$2:$E$1041,5,FALSE)</f>
        <v xml:space="preserve">Pen of 4 - Growth </v>
      </c>
      <c r="D10907" s="96"/>
      <c r="E10907" s="97" t="s">
        <v>2697</v>
      </c>
      <c r="F10907" s="98"/>
      <c r="G10907" s="74"/>
      <c r="H10907" s="75"/>
      <c r="I10907" s="37" t="s">
        <v>2698</v>
      </c>
      <c r="J10907" s="38"/>
    </row>
    <row r="10909" spans="2:10" ht="12.6" customHeight="1" x14ac:dyDescent="0.3">
      <c r="B10909" s="76" t="s">
        <v>2692</v>
      </c>
      <c r="C10909" s="77"/>
      <c r="D10909" s="20" t="str">
        <f>VLOOKUP($J10909,ASBVs!$A$2:$B$1041,2,FALSE)</f>
        <v>226035</v>
      </c>
      <c r="E10909" s="21"/>
      <c r="F10909" s="22" t="str">
        <f>VLOOKUP($J10909,ASBVs!$A$2:$J$1041,10,FALSE)</f>
        <v>Twin</v>
      </c>
      <c r="G10909" s="78" t="str">
        <f>VLOOKUP($J10909,ASBVs!$A$2:$AX$1041,50,FALSE)</f>
        <v xml:space="preserve"> </v>
      </c>
      <c r="H10909" s="79"/>
      <c r="I10909" s="23" t="s">
        <v>2693</v>
      </c>
      <c r="J10909" s="24" t="s">
        <v>2484</v>
      </c>
    </row>
    <row r="10910" spans="2:10" ht="12.6" customHeight="1" x14ac:dyDescent="0.3">
      <c r="B10910" s="25" t="s">
        <v>2694</v>
      </c>
      <c r="C10910" s="80" t="str">
        <f>VLOOKUP($J10909,ASBVs!$A$2:$H$1041,8,FALSE)</f>
        <v>205728</v>
      </c>
      <c r="D10910" s="80"/>
      <c r="E10910" s="81"/>
      <c r="F10910" s="26" t="s">
        <v>2639</v>
      </c>
      <c r="G10910" s="82">
        <f>VLOOKUP($J10909,ASBVs!$A$2:$I$1041,9,FALSE)</f>
        <v>44738</v>
      </c>
      <c r="H10910" s="83"/>
      <c r="I10910" s="83"/>
      <c r="J10910" s="84"/>
    </row>
    <row r="10911" spans="2:10" ht="12.6" customHeight="1" x14ac:dyDescent="0.3">
      <c r="B10911" s="27" t="s">
        <v>0</v>
      </c>
      <c r="C10911" s="28" t="s">
        <v>1</v>
      </c>
      <c r="D10911" s="28" t="s">
        <v>2</v>
      </c>
      <c r="E10911" s="28" t="s">
        <v>3</v>
      </c>
      <c r="F10911" s="27" t="s">
        <v>4</v>
      </c>
      <c r="G10911" s="28" t="s">
        <v>1093</v>
      </c>
      <c r="H10911" s="28" t="s">
        <v>1092</v>
      </c>
      <c r="I10911" s="28" t="s">
        <v>5</v>
      </c>
      <c r="J10911" s="28" t="s">
        <v>2652</v>
      </c>
    </row>
    <row r="10912" spans="2:10" ht="12.6" customHeight="1" x14ac:dyDescent="0.3">
      <c r="B10912" s="29">
        <f>VLOOKUP($J10909,ASBVs!$A$2:$AP$1041,11,FALSE)</f>
        <v>0.44</v>
      </c>
      <c r="C10912" s="29">
        <f>VLOOKUP($J10909,ASBVs!$A$2:$AP$1041,13,FALSE)</f>
        <v>10.17</v>
      </c>
      <c r="D10912" s="29">
        <f>VLOOKUP($J10909,ASBVs!$A$2:$AP$1041,15,FALSE)</f>
        <v>17.95</v>
      </c>
      <c r="E10912" s="29">
        <f>VLOOKUP($J10909,ASBVs!$A$2:$AP$1041,17,FALSE)</f>
        <v>0.27</v>
      </c>
      <c r="F10912" s="29">
        <f>VLOOKUP($J10909,ASBVs!$A$2:$AP$1041,19,FALSE)</f>
        <v>2.73</v>
      </c>
      <c r="G10912" s="39">
        <f>VLOOKUP($J10909,ASBVs!$A$2:$AP$1041,41,FALSE)</f>
        <v>0.51</v>
      </c>
      <c r="H10912" s="39">
        <f>VLOOKUP($J10909,ASBVs!$A$2:$AP$1041,39,FALSE)</f>
        <v>0.22</v>
      </c>
      <c r="I10912" s="29">
        <f>VLOOKUP($J10909,ASBVs!$A$2:$AP$1041,21,FALSE)</f>
        <v>-0.28999999999999998</v>
      </c>
      <c r="J10912" s="39">
        <f>VLOOKUP($J10909,ASBVs!$A$2:$AP$1041,31,FALSE)</f>
        <v>0.31</v>
      </c>
    </row>
    <row r="10913" spans="2:10" ht="12.6" customHeight="1" x14ac:dyDescent="0.3">
      <c r="B10913" s="29">
        <f>VLOOKUP($J10909,ASBVs!$A$2:$AP$1041,12,FALSE)</f>
        <v>65</v>
      </c>
      <c r="C10913" s="29">
        <f>VLOOKUP($J10909,ASBVs!$A$2:$AP$1041,14,FALSE)</f>
        <v>69</v>
      </c>
      <c r="D10913" s="29">
        <f>VLOOKUP($J10909,ASBVs!$A$2:$AP$1041,16,FALSE)</f>
        <v>57</v>
      </c>
      <c r="E10913" s="29">
        <f>VLOOKUP($J10909,ASBVs!$A$2:$AP$1041,18,FALSE)</f>
        <v>64</v>
      </c>
      <c r="F10913" s="29">
        <f>VLOOKUP($J10909,ASBVs!$A$2:$AP$1041,20,FALSE)</f>
        <v>65</v>
      </c>
      <c r="G10913" s="29">
        <f>VLOOKUP($J10909,ASBVs!$A$2:$AP$1041,42,FALSE)</f>
        <v>51</v>
      </c>
      <c r="H10913" s="29">
        <f>VLOOKUP($J10909,ASBVs!$A$2:$AP$1041,40,FALSE)</f>
        <v>43</v>
      </c>
      <c r="I10913" s="29">
        <f>VLOOKUP($J10909,ASBVs!$A$2:$AP$1041,22,FALSE)</f>
        <v>50</v>
      </c>
      <c r="J10913" s="29">
        <f>VLOOKUP($J10909,ASBVs!$A$2:$AP$1041,32,FALSE)</f>
        <v>49</v>
      </c>
    </row>
    <row r="10914" spans="2:10" ht="12.6" customHeight="1" x14ac:dyDescent="0.3">
      <c r="B10914" s="31" t="s">
        <v>1089</v>
      </c>
      <c r="C10914" s="27" t="s">
        <v>1090</v>
      </c>
      <c r="D10914" s="27" t="s">
        <v>1091</v>
      </c>
      <c r="E10914" s="27" t="s">
        <v>8</v>
      </c>
      <c r="F10914" s="27" t="s">
        <v>6</v>
      </c>
      <c r="G10914" s="27" t="s">
        <v>7</v>
      </c>
      <c r="H10914" s="27" t="s">
        <v>2638</v>
      </c>
      <c r="I10914" s="85" t="s">
        <v>2700</v>
      </c>
      <c r="J10914" s="86"/>
    </row>
    <row r="10915" spans="2:10" ht="12.6" customHeight="1" x14ac:dyDescent="0.3">
      <c r="B10915" s="30">
        <f>VLOOKUP($J10909,ASBVs!$A$2:$AP$1041,33,FALSE)</f>
        <v>0.03</v>
      </c>
      <c r="C10915" s="30">
        <f>VLOOKUP($J10909,ASBVs!$A$2:$AP$1041,35,FALSE)</f>
        <v>0.28000000000000003</v>
      </c>
      <c r="D10915" s="30">
        <f>VLOOKUP($J10909,ASBVs!$A$2:$AP$1041,37,FALSE)</f>
        <v>-0.01</v>
      </c>
      <c r="E10915" s="32">
        <f>VLOOKUP($J10909,ASBVs!$A$2:$AP$1041,29,FALSE)</f>
        <v>5.07</v>
      </c>
      <c r="F10915" s="32">
        <f>VLOOKUP($J10909,ASBVs!$A$2:$AP$1041,23,FALSE)</f>
        <v>-0.39</v>
      </c>
      <c r="G10915" s="32">
        <f>VLOOKUP($J10909,ASBVs!$A$2:$AP$1041,25,FALSE)</f>
        <v>5.12</v>
      </c>
      <c r="H10915" s="32">
        <f>VLOOKUP($J10909,ASBVs!$A$2:$AP$1041,27,FALSE)</f>
        <v>2.91</v>
      </c>
      <c r="I10915" s="86"/>
      <c r="J10915" s="86"/>
    </row>
    <row r="10916" spans="2:10" ht="12.6" customHeight="1" x14ac:dyDescent="0.3">
      <c r="B10916" s="33">
        <f>VLOOKUP($J10909,ASBVs!$A$2:$AP$1041,34,FALSE)</f>
        <v>39</v>
      </c>
      <c r="C10916" s="33">
        <f>VLOOKUP($J10909,ASBVs!$A$2:$AP$1041,36,FALSE)</f>
        <v>46</v>
      </c>
      <c r="D10916" s="33">
        <f>VLOOKUP($J10909,ASBVs!$A$2:$AP$1041,38,FALSE)</f>
        <v>33</v>
      </c>
      <c r="E10916" s="33">
        <f>VLOOKUP($J10909,ASBVs!$A$2:$AP$1041,30,FALSE)</f>
        <v>58</v>
      </c>
      <c r="F10916" s="33">
        <f>VLOOKUP($J10909,ASBVs!$A$2:$AP$1041,24,FALSE)</f>
        <v>44</v>
      </c>
      <c r="G10916" s="33">
        <f>VLOOKUP($J10909,ASBVs!$A$2:$AP$1041,26,FALSE)</f>
        <v>44</v>
      </c>
      <c r="H10916" s="33">
        <f>VLOOKUP($J10909,ASBVs!$A$2:$AP$1041,28,FALSE)</f>
        <v>49</v>
      </c>
      <c r="I10916" s="99">
        <f>VLOOKUP($J10909,ASBVs!$A$2:$AQ$1041,43,FALSE)</f>
        <v>9.8800000000000008</v>
      </c>
      <c r="J10916" s="79"/>
    </row>
    <row r="10917" spans="2:10" ht="12.6" customHeight="1" x14ac:dyDescent="0.3">
      <c r="B10917" s="87" t="s">
        <v>2695</v>
      </c>
      <c r="C10917" s="88"/>
      <c r="D10917" s="89" t="s">
        <v>2699</v>
      </c>
      <c r="E10917" s="90"/>
      <c r="F10917" s="91" t="str">
        <f>VLOOKUP($J10909,ASBVs!$A$2:$F$1041,6,FALSE)</f>
        <v xml:space="preserve">Young Gun </v>
      </c>
      <c r="G10917" s="34" t="s">
        <v>2669</v>
      </c>
      <c r="H10917" s="35" t="str">
        <f>VLOOKUP($J10909,ASBVs!$A$2:$AU$1041,46,FALSE)</f>
        <v>2</v>
      </c>
      <c r="I10917" s="34" t="s">
        <v>2670</v>
      </c>
      <c r="J10917" s="35" t="str">
        <f>VLOOKUP($J10909,ASBVs!$A$2:$AU$1041,47,FALSE)</f>
        <v>2</v>
      </c>
    </row>
    <row r="10918" spans="2:10" ht="12.6" customHeight="1" x14ac:dyDescent="0.3">
      <c r="B10918" s="93">
        <f>VLOOKUP($J10909,ASBVs!$A$2:$AS$1041,45,FALSE)</f>
        <v>122.93</v>
      </c>
      <c r="C10918" s="94"/>
      <c r="D10918" s="93">
        <f>VLOOKUP($J10909,ASBVs!$A$2:$AS$1041,44,FALSE)</f>
        <v>172.23</v>
      </c>
      <c r="E10918" s="94"/>
      <c r="F10918" s="92"/>
      <c r="G10918" s="34" t="s">
        <v>2671</v>
      </c>
      <c r="H10918" s="35" t="str">
        <f>VLOOKUP($J10909,ASBVs!$A$2:$AW$1041,48,FALSE)</f>
        <v>2</v>
      </c>
      <c r="I10918" s="34" t="s">
        <v>2672</v>
      </c>
      <c r="J10918" s="35">
        <f>VLOOKUP($J10909,ASBVs!$A$2:$AW$1041,49,FALSE)</f>
        <v>2</v>
      </c>
    </row>
    <row r="10919" spans="2:10" ht="12.6" customHeight="1" x14ac:dyDescent="0.3">
      <c r="B10919" s="36" t="s">
        <v>2696</v>
      </c>
      <c r="C10919" s="95" t="str">
        <f>VLOOKUP($J10909,ASBVs!$A$2:$E$1041,5,FALSE)</f>
        <v xml:space="preserve">Pen of 4 - Growth </v>
      </c>
      <c r="D10919" s="96"/>
      <c r="E10919" s="97" t="s">
        <v>2697</v>
      </c>
      <c r="F10919" s="98"/>
      <c r="G10919" s="74"/>
      <c r="H10919" s="75"/>
      <c r="I10919" s="37" t="s">
        <v>2698</v>
      </c>
      <c r="J10919" s="38"/>
    </row>
    <row r="10921" spans="2:10" ht="12.6" customHeight="1" x14ac:dyDescent="0.3">
      <c r="B10921" s="76" t="s">
        <v>2692</v>
      </c>
      <c r="C10921" s="77"/>
      <c r="D10921" s="20" t="str">
        <f>VLOOKUP($J10921,ASBVs!$A$2:$B$1041,2,FALSE)</f>
        <v>226546</v>
      </c>
      <c r="E10921" s="21"/>
      <c r="F10921" s="22" t="str">
        <f>VLOOKUP($J10921,ASBVs!$A$2:$J$1041,10,FALSE)</f>
        <v>Twin</v>
      </c>
      <c r="G10921" s="78" t="str">
        <f>VLOOKUP($J10921,ASBVs!$A$2:$AX$1041,50,FALSE)</f>
        <v xml:space="preserve"> </v>
      </c>
      <c r="H10921" s="79"/>
      <c r="I10921" s="23" t="s">
        <v>2693</v>
      </c>
      <c r="J10921" s="24" t="s">
        <v>2485</v>
      </c>
    </row>
    <row r="10922" spans="2:10" ht="12.6" customHeight="1" x14ac:dyDescent="0.3">
      <c r="B10922" s="25" t="s">
        <v>2694</v>
      </c>
      <c r="C10922" s="80" t="str">
        <f>VLOOKUP($J10921,ASBVs!$A$2:$H$1041,8,FALSE)</f>
        <v>215404</v>
      </c>
      <c r="D10922" s="80"/>
      <c r="E10922" s="81"/>
      <c r="F10922" s="26" t="s">
        <v>2639</v>
      </c>
      <c r="G10922" s="82">
        <f>VLOOKUP($J10921,ASBVs!$A$2:$I$1041,9,FALSE)</f>
        <v>44734</v>
      </c>
      <c r="H10922" s="83"/>
      <c r="I10922" s="83"/>
      <c r="J10922" s="84"/>
    </row>
    <row r="10923" spans="2:10" ht="12.6" customHeight="1" x14ac:dyDescent="0.3">
      <c r="B10923" s="27" t="s">
        <v>0</v>
      </c>
      <c r="C10923" s="28" t="s">
        <v>1</v>
      </c>
      <c r="D10923" s="28" t="s">
        <v>2</v>
      </c>
      <c r="E10923" s="28" t="s">
        <v>3</v>
      </c>
      <c r="F10923" s="27" t="s">
        <v>4</v>
      </c>
      <c r="G10923" s="28" t="s">
        <v>1093</v>
      </c>
      <c r="H10923" s="28" t="s">
        <v>1092</v>
      </c>
      <c r="I10923" s="28" t="s">
        <v>5</v>
      </c>
      <c r="J10923" s="28" t="s">
        <v>2652</v>
      </c>
    </row>
    <row r="10924" spans="2:10" ht="12.6" customHeight="1" x14ac:dyDescent="0.3">
      <c r="B10924" s="29">
        <f>VLOOKUP($J10921,ASBVs!$A$2:$AP$1041,11,FALSE)</f>
        <v>0.56999999999999995</v>
      </c>
      <c r="C10924" s="29">
        <f>VLOOKUP($J10921,ASBVs!$A$2:$AP$1041,13,FALSE)</f>
        <v>9.66</v>
      </c>
      <c r="D10924" s="29">
        <f>VLOOKUP($J10921,ASBVs!$A$2:$AP$1041,15,FALSE)</f>
        <v>13.11</v>
      </c>
      <c r="E10924" s="29">
        <f>VLOOKUP($J10921,ASBVs!$A$2:$AP$1041,17,FALSE)</f>
        <v>0.1</v>
      </c>
      <c r="F10924" s="29">
        <f>VLOOKUP($J10921,ASBVs!$A$2:$AP$1041,19,FALSE)</f>
        <v>2.2000000000000002</v>
      </c>
      <c r="G10924" s="39">
        <f>VLOOKUP($J10921,ASBVs!$A$2:$AP$1041,41,FALSE)</f>
        <v>0.43</v>
      </c>
      <c r="H10924" s="39">
        <f>VLOOKUP($J10921,ASBVs!$A$2:$AP$1041,39,FALSE)</f>
        <v>0.24</v>
      </c>
      <c r="I10924" s="29">
        <f>VLOOKUP($J10921,ASBVs!$A$2:$AP$1041,21,FALSE)</f>
        <v>0.75</v>
      </c>
      <c r="J10924" s="39">
        <f>VLOOKUP($J10921,ASBVs!$A$2:$AP$1041,31,FALSE)</f>
        <v>0.28999999999999998</v>
      </c>
    </row>
    <row r="10925" spans="2:10" ht="12.6" customHeight="1" x14ac:dyDescent="0.3">
      <c r="B10925" s="29">
        <f>VLOOKUP($J10921,ASBVs!$A$2:$AP$1041,12,FALSE)</f>
        <v>64</v>
      </c>
      <c r="C10925" s="29">
        <f>VLOOKUP($J10921,ASBVs!$A$2:$AP$1041,14,FALSE)</f>
        <v>69</v>
      </c>
      <c r="D10925" s="29">
        <f>VLOOKUP($J10921,ASBVs!$A$2:$AP$1041,16,FALSE)</f>
        <v>56</v>
      </c>
      <c r="E10925" s="29">
        <f>VLOOKUP($J10921,ASBVs!$A$2:$AP$1041,18,FALSE)</f>
        <v>62</v>
      </c>
      <c r="F10925" s="29">
        <f>VLOOKUP($J10921,ASBVs!$A$2:$AP$1041,20,FALSE)</f>
        <v>62</v>
      </c>
      <c r="G10925" s="29">
        <f>VLOOKUP($J10921,ASBVs!$A$2:$AP$1041,42,FALSE)</f>
        <v>49</v>
      </c>
      <c r="H10925" s="29">
        <f>VLOOKUP($J10921,ASBVs!$A$2:$AP$1041,40,FALSE)</f>
        <v>42</v>
      </c>
      <c r="I10925" s="29">
        <f>VLOOKUP($J10921,ASBVs!$A$2:$AP$1041,22,FALSE)</f>
        <v>51</v>
      </c>
      <c r="J10925" s="29">
        <f>VLOOKUP($J10921,ASBVs!$A$2:$AP$1041,32,FALSE)</f>
        <v>47</v>
      </c>
    </row>
    <row r="10926" spans="2:10" ht="12.6" customHeight="1" x14ac:dyDescent="0.3">
      <c r="B10926" s="31" t="s">
        <v>1089</v>
      </c>
      <c r="C10926" s="27" t="s">
        <v>1090</v>
      </c>
      <c r="D10926" s="27" t="s">
        <v>1091</v>
      </c>
      <c r="E10926" s="27" t="s">
        <v>8</v>
      </c>
      <c r="F10926" s="27" t="s">
        <v>6</v>
      </c>
      <c r="G10926" s="27" t="s">
        <v>7</v>
      </c>
      <c r="H10926" s="27" t="s">
        <v>2638</v>
      </c>
      <c r="I10926" s="85" t="s">
        <v>2700</v>
      </c>
      <c r="J10926" s="86"/>
    </row>
    <row r="10927" spans="2:10" ht="12.6" customHeight="1" x14ac:dyDescent="0.3">
      <c r="B10927" s="30">
        <f>VLOOKUP($J10921,ASBVs!$A$2:$AP$1041,33,FALSE)</f>
        <v>0.04</v>
      </c>
      <c r="C10927" s="30">
        <f>VLOOKUP($J10921,ASBVs!$A$2:$AP$1041,35,FALSE)</f>
        <v>0.25</v>
      </c>
      <c r="D10927" s="30">
        <f>VLOOKUP($J10921,ASBVs!$A$2:$AP$1041,37,FALSE)</f>
        <v>1E-3</v>
      </c>
      <c r="E10927" s="32">
        <f>VLOOKUP($J10921,ASBVs!$A$2:$AP$1041,29,FALSE)</f>
        <v>5.24</v>
      </c>
      <c r="F10927" s="32">
        <f>VLOOKUP($J10921,ASBVs!$A$2:$AP$1041,23,FALSE)</f>
        <v>-0.63</v>
      </c>
      <c r="G10927" s="32">
        <f>VLOOKUP($J10921,ASBVs!$A$2:$AP$1041,25,FALSE)</f>
        <v>5.83</v>
      </c>
      <c r="H10927" s="32">
        <f>VLOOKUP($J10921,ASBVs!$A$2:$AP$1041,27,FALSE)</f>
        <v>2.2200000000000002</v>
      </c>
      <c r="I10927" s="86"/>
      <c r="J10927" s="86"/>
    </row>
    <row r="10928" spans="2:10" ht="12.6" customHeight="1" x14ac:dyDescent="0.3">
      <c r="B10928" s="33">
        <f>VLOOKUP($J10921,ASBVs!$A$2:$AP$1041,34,FALSE)</f>
        <v>37</v>
      </c>
      <c r="C10928" s="33">
        <f>VLOOKUP($J10921,ASBVs!$A$2:$AP$1041,36,FALSE)</f>
        <v>45</v>
      </c>
      <c r="D10928" s="33">
        <f>VLOOKUP($J10921,ASBVs!$A$2:$AP$1041,38,FALSE)</f>
        <v>31</v>
      </c>
      <c r="E10928" s="33">
        <f>VLOOKUP($J10921,ASBVs!$A$2:$AP$1041,30,FALSE)</f>
        <v>57</v>
      </c>
      <c r="F10928" s="33">
        <f>VLOOKUP($J10921,ASBVs!$A$2:$AP$1041,24,FALSE)</f>
        <v>43</v>
      </c>
      <c r="G10928" s="33">
        <f>VLOOKUP($J10921,ASBVs!$A$2:$AP$1041,26,FALSE)</f>
        <v>43</v>
      </c>
      <c r="H10928" s="33">
        <f>VLOOKUP($J10921,ASBVs!$A$2:$AP$1041,28,FALSE)</f>
        <v>47</v>
      </c>
      <c r="I10928" s="99">
        <f>VLOOKUP($J10921,ASBVs!$A$2:$AQ$1041,43,FALSE)</f>
        <v>10.41</v>
      </c>
      <c r="J10928" s="79"/>
    </row>
    <row r="10929" spans="2:10" ht="12.6" customHeight="1" x14ac:dyDescent="0.3">
      <c r="B10929" s="87" t="s">
        <v>2695</v>
      </c>
      <c r="C10929" s="88"/>
      <c r="D10929" s="89" t="s">
        <v>2699</v>
      </c>
      <c r="E10929" s="90"/>
      <c r="F10929" s="91" t="str">
        <f>VLOOKUP($J10921,ASBVs!$A$2:$F$1041,6,FALSE)</f>
        <v xml:space="preserve">Young Gun </v>
      </c>
      <c r="G10929" s="34" t="s">
        <v>2669</v>
      </c>
      <c r="H10929" s="35" t="str">
        <f>VLOOKUP($J10921,ASBVs!$A$2:$AU$1041,46,FALSE)</f>
        <v>1</v>
      </c>
      <c r="I10929" s="34" t="s">
        <v>2670</v>
      </c>
      <c r="J10929" s="35" t="str">
        <f>VLOOKUP($J10921,ASBVs!$A$2:$AU$1041,47,FALSE)</f>
        <v>2</v>
      </c>
    </row>
    <row r="10930" spans="2:10" ht="12.6" customHeight="1" x14ac:dyDescent="0.3">
      <c r="B10930" s="93">
        <f>VLOOKUP($J10921,ASBVs!$A$2:$AS$1041,45,FALSE)</f>
        <v>125.63</v>
      </c>
      <c r="C10930" s="94"/>
      <c r="D10930" s="93">
        <f>VLOOKUP($J10921,ASBVs!$A$2:$AS$1041,44,FALSE)</f>
        <v>171.5</v>
      </c>
      <c r="E10930" s="94"/>
      <c r="F10930" s="92"/>
      <c r="G10930" s="34" t="s">
        <v>2671</v>
      </c>
      <c r="H10930" s="35" t="str">
        <f>VLOOKUP($J10921,ASBVs!$A$2:$AW$1041,48,FALSE)</f>
        <v>2</v>
      </c>
      <c r="I10930" s="34" t="s">
        <v>2672</v>
      </c>
      <c r="J10930" s="35">
        <f>VLOOKUP($J10921,ASBVs!$A$2:$AW$1041,49,FALSE)</f>
        <v>3</v>
      </c>
    </row>
    <row r="10931" spans="2:10" ht="12.6" customHeight="1" x14ac:dyDescent="0.3">
      <c r="B10931" s="36" t="s">
        <v>2696</v>
      </c>
      <c r="C10931" s="95" t="str">
        <f>VLOOKUP($J10921,ASBVs!$A$2:$E$1041,5,FALSE)</f>
        <v xml:space="preserve">Pen of 4 - Growth </v>
      </c>
      <c r="D10931" s="96"/>
      <c r="E10931" s="97" t="s">
        <v>2697</v>
      </c>
      <c r="F10931" s="98"/>
      <c r="G10931" s="74"/>
      <c r="H10931" s="75"/>
      <c r="I10931" s="37" t="s">
        <v>2698</v>
      </c>
      <c r="J10931" s="38"/>
    </row>
    <row r="10933" spans="2:10" ht="12.6" customHeight="1" x14ac:dyDescent="0.3">
      <c r="B10933" s="76" t="s">
        <v>2692</v>
      </c>
      <c r="C10933" s="77"/>
      <c r="D10933" s="20" t="str">
        <f>VLOOKUP($J10933,ASBVs!$A$2:$B$1041,2,FALSE)</f>
        <v>225120</v>
      </c>
      <c r="E10933" s="21"/>
      <c r="F10933" s="22" t="str">
        <f>VLOOKUP($J10933,ASBVs!$A$2:$J$1041,10,FALSE)</f>
        <v>Twin</v>
      </c>
      <c r="G10933" s="78" t="str">
        <f>VLOOKUP($J10933,ASBVs!$A$2:$AX$1041,50,FALSE)</f>
        <v xml:space="preserve"> </v>
      </c>
      <c r="H10933" s="79"/>
      <c r="I10933" s="23" t="s">
        <v>2693</v>
      </c>
      <c r="J10933" s="24" t="s">
        <v>2486</v>
      </c>
    </row>
    <row r="10934" spans="2:10" ht="12.6" customHeight="1" x14ac:dyDescent="0.3">
      <c r="B10934" s="25" t="s">
        <v>2694</v>
      </c>
      <c r="C10934" s="80" t="str">
        <f>VLOOKUP($J10933,ASBVs!$A$2:$H$1041,8,FALSE)</f>
        <v>213926</v>
      </c>
      <c r="D10934" s="80"/>
      <c r="E10934" s="81"/>
      <c r="F10934" s="26" t="s">
        <v>2639</v>
      </c>
      <c r="G10934" s="82">
        <f>VLOOKUP($J10933,ASBVs!$A$2:$I$1041,9,FALSE)</f>
        <v>44727</v>
      </c>
      <c r="H10934" s="83"/>
      <c r="I10934" s="83"/>
      <c r="J10934" s="84"/>
    </row>
    <row r="10935" spans="2:10" ht="12.6" customHeight="1" x14ac:dyDescent="0.3">
      <c r="B10935" s="27" t="s">
        <v>0</v>
      </c>
      <c r="C10935" s="28" t="s">
        <v>1</v>
      </c>
      <c r="D10935" s="28" t="s">
        <v>2</v>
      </c>
      <c r="E10935" s="28" t="s">
        <v>3</v>
      </c>
      <c r="F10935" s="27" t="s">
        <v>4</v>
      </c>
      <c r="G10935" s="28" t="s">
        <v>1093</v>
      </c>
      <c r="H10935" s="28" t="s">
        <v>1092</v>
      </c>
      <c r="I10935" s="28" t="s">
        <v>5</v>
      </c>
      <c r="J10935" s="28" t="s">
        <v>2652</v>
      </c>
    </row>
    <row r="10936" spans="2:10" ht="12.6" customHeight="1" x14ac:dyDescent="0.3">
      <c r="B10936" s="29">
        <f>VLOOKUP($J10933,ASBVs!$A$2:$AP$1041,11,FALSE)</f>
        <v>0.62</v>
      </c>
      <c r="C10936" s="29">
        <f>VLOOKUP($J10933,ASBVs!$A$2:$AP$1041,13,FALSE)</f>
        <v>10.31</v>
      </c>
      <c r="D10936" s="29">
        <f>VLOOKUP($J10933,ASBVs!$A$2:$AP$1041,15,FALSE)</f>
        <v>15.74</v>
      </c>
      <c r="E10936" s="29">
        <f>VLOOKUP($J10933,ASBVs!$A$2:$AP$1041,17,FALSE)</f>
        <v>-1.1299999999999999</v>
      </c>
      <c r="F10936" s="29">
        <f>VLOOKUP($J10933,ASBVs!$A$2:$AP$1041,19,FALSE)</f>
        <v>2.66</v>
      </c>
      <c r="G10936" s="39">
        <f>VLOOKUP($J10933,ASBVs!$A$2:$AP$1041,41,FALSE)</f>
        <v>0.39</v>
      </c>
      <c r="H10936" s="39">
        <f>VLOOKUP($J10933,ASBVs!$A$2:$AP$1041,39,FALSE)</f>
        <v>0.23</v>
      </c>
      <c r="I10936" s="29">
        <f>VLOOKUP($J10933,ASBVs!$A$2:$AP$1041,21,FALSE)</f>
        <v>0.72</v>
      </c>
      <c r="J10936" s="39">
        <f>VLOOKUP($J10933,ASBVs!$A$2:$AP$1041,31,FALSE)</f>
        <v>0.26</v>
      </c>
    </row>
    <row r="10937" spans="2:10" ht="12.6" customHeight="1" x14ac:dyDescent="0.3">
      <c r="B10937" s="29">
        <f>VLOOKUP($J10933,ASBVs!$A$2:$AP$1041,12,FALSE)</f>
        <v>67</v>
      </c>
      <c r="C10937" s="29">
        <f>VLOOKUP($J10933,ASBVs!$A$2:$AP$1041,14,FALSE)</f>
        <v>70</v>
      </c>
      <c r="D10937" s="29">
        <f>VLOOKUP($J10933,ASBVs!$A$2:$AP$1041,16,FALSE)</f>
        <v>60</v>
      </c>
      <c r="E10937" s="29">
        <f>VLOOKUP($J10933,ASBVs!$A$2:$AP$1041,18,FALSE)</f>
        <v>63</v>
      </c>
      <c r="F10937" s="29">
        <f>VLOOKUP($J10933,ASBVs!$A$2:$AP$1041,20,FALSE)</f>
        <v>65</v>
      </c>
      <c r="G10937" s="29">
        <f>VLOOKUP($J10933,ASBVs!$A$2:$AP$1041,42,FALSE)</f>
        <v>53</v>
      </c>
      <c r="H10937" s="29">
        <f>VLOOKUP($J10933,ASBVs!$A$2:$AP$1041,40,FALSE)</f>
        <v>46</v>
      </c>
      <c r="I10937" s="29">
        <f>VLOOKUP($J10933,ASBVs!$A$2:$AP$1041,22,FALSE)</f>
        <v>55</v>
      </c>
      <c r="J10937" s="29">
        <f>VLOOKUP($J10933,ASBVs!$A$2:$AP$1041,32,FALSE)</f>
        <v>51</v>
      </c>
    </row>
    <row r="10938" spans="2:10" ht="12.6" customHeight="1" x14ac:dyDescent="0.3">
      <c r="B10938" s="31" t="s">
        <v>1089</v>
      </c>
      <c r="C10938" s="27" t="s">
        <v>1090</v>
      </c>
      <c r="D10938" s="27" t="s">
        <v>1091</v>
      </c>
      <c r="E10938" s="27" t="s">
        <v>8</v>
      </c>
      <c r="F10938" s="27" t="s">
        <v>6</v>
      </c>
      <c r="G10938" s="27" t="s">
        <v>7</v>
      </c>
      <c r="H10938" s="27" t="s">
        <v>2638</v>
      </c>
      <c r="I10938" s="85" t="s">
        <v>2700</v>
      </c>
      <c r="J10938" s="86"/>
    </row>
    <row r="10939" spans="2:10" ht="12.6" customHeight="1" x14ac:dyDescent="0.3">
      <c r="B10939" s="30">
        <f>VLOOKUP($J10933,ASBVs!$A$2:$AP$1041,33,FALSE)</f>
        <v>0.05</v>
      </c>
      <c r="C10939" s="30">
        <f>VLOOKUP($J10933,ASBVs!$A$2:$AP$1041,35,FALSE)</f>
        <v>0.13</v>
      </c>
      <c r="D10939" s="30">
        <f>VLOOKUP($J10933,ASBVs!$A$2:$AP$1041,37,FALSE)</f>
        <v>0.03</v>
      </c>
      <c r="E10939" s="32">
        <f>VLOOKUP($J10933,ASBVs!$A$2:$AP$1041,29,FALSE)</f>
        <v>6.9</v>
      </c>
      <c r="F10939" s="32">
        <f>VLOOKUP($J10933,ASBVs!$A$2:$AP$1041,23,FALSE)</f>
        <v>-0.9</v>
      </c>
      <c r="G10939" s="32">
        <f>VLOOKUP($J10933,ASBVs!$A$2:$AP$1041,25,FALSE)</f>
        <v>4.83</v>
      </c>
      <c r="H10939" s="32">
        <f>VLOOKUP($J10933,ASBVs!$A$2:$AP$1041,27,FALSE)</f>
        <v>2.7</v>
      </c>
      <c r="I10939" s="86"/>
      <c r="J10939" s="86"/>
    </row>
    <row r="10940" spans="2:10" ht="12.6" customHeight="1" x14ac:dyDescent="0.3">
      <c r="B10940" s="33">
        <f>VLOOKUP($J10933,ASBVs!$A$2:$AP$1041,34,FALSE)</f>
        <v>40</v>
      </c>
      <c r="C10940" s="33">
        <f>VLOOKUP($J10933,ASBVs!$A$2:$AP$1041,36,FALSE)</f>
        <v>49</v>
      </c>
      <c r="D10940" s="33">
        <f>VLOOKUP($J10933,ASBVs!$A$2:$AP$1041,38,FALSE)</f>
        <v>33</v>
      </c>
      <c r="E10940" s="33">
        <f>VLOOKUP($J10933,ASBVs!$A$2:$AP$1041,30,FALSE)</f>
        <v>59</v>
      </c>
      <c r="F10940" s="33">
        <f>VLOOKUP($J10933,ASBVs!$A$2:$AP$1041,24,FALSE)</f>
        <v>48</v>
      </c>
      <c r="G10940" s="33">
        <f>VLOOKUP($J10933,ASBVs!$A$2:$AP$1041,26,FALSE)</f>
        <v>47</v>
      </c>
      <c r="H10940" s="33">
        <f>VLOOKUP($J10933,ASBVs!$A$2:$AP$1041,28,FALSE)</f>
        <v>51</v>
      </c>
      <c r="I10940" s="99">
        <f>VLOOKUP($J10933,ASBVs!$A$2:$AQ$1041,43,FALSE)</f>
        <v>11.030000000000001</v>
      </c>
      <c r="J10940" s="79"/>
    </row>
    <row r="10941" spans="2:10" ht="12.6" customHeight="1" x14ac:dyDescent="0.3">
      <c r="B10941" s="87" t="s">
        <v>2695</v>
      </c>
      <c r="C10941" s="88"/>
      <c r="D10941" s="89" t="s">
        <v>2699</v>
      </c>
      <c r="E10941" s="90"/>
      <c r="F10941" s="91" t="str">
        <f>VLOOKUP($J10933,ASBVs!$A$2:$F$1041,6,FALSE)</f>
        <v xml:space="preserve">Young Gun </v>
      </c>
      <c r="G10941" s="34" t="s">
        <v>2669</v>
      </c>
      <c r="H10941" s="35" t="str">
        <f>VLOOKUP($J10933,ASBVs!$A$2:$AU$1041,46,FALSE)</f>
        <v>1</v>
      </c>
      <c r="I10941" s="34" t="s">
        <v>2670</v>
      </c>
      <c r="J10941" s="35" t="str">
        <f>VLOOKUP($J10933,ASBVs!$A$2:$AU$1041,47,FALSE)</f>
        <v>1</v>
      </c>
    </row>
    <row r="10942" spans="2:10" ht="12.6" customHeight="1" x14ac:dyDescent="0.3">
      <c r="B10942" s="93">
        <f>VLOOKUP($J10933,ASBVs!$A$2:$AS$1041,45,FALSE)</f>
        <v>123.36</v>
      </c>
      <c r="C10942" s="94"/>
      <c r="D10942" s="93">
        <f>VLOOKUP($J10933,ASBVs!$A$2:$AS$1041,44,FALSE)</f>
        <v>169.63</v>
      </c>
      <c r="E10942" s="94"/>
      <c r="F10942" s="92"/>
      <c r="G10942" s="34" t="s">
        <v>2671</v>
      </c>
      <c r="H10942" s="35" t="str">
        <f>VLOOKUP($J10933,ASBVs!$A$2:$AW$1041,48,FALSE)</f>
        <v>1</v>
      </c>
      <c r="I10942" s="34" t="s">
        <v>2672</v>
      </c>
      <c r="J10942" s="35">
        <f>VLOOKUP($J10933,ASBVs!$A$2:$AW$1041,49,FALSE)</f>
        <v>4</v>
      </c>
    </row>
    <row r="10943" spans="2:10" ht="12.6" customHeight="1" x14ac:dyDescent="0.3">
      <c r="B10943" s="36" t="s">
        <v>2696</v>
      </c>
      <c r="C10943" s="95" t="str">
        <f>VLOOKUP($J10933,ASBVs!$A$2:$E$1041,5,FALSE)</f>
        <v xml:space="preserve">Pen of 4 - Growth </v>
      </c>
      <c r="D10943" s="96"/>
      <c r="E10943" s="97" t="s">
        <v>2697</v>
      </c>
      <c r="F10943" s="98"/>
      <c r="G10943" s="74"/>
      <c r="H10943" s="75"/>
      <c r="I10943" s="37" t="s">
        <v>2698</v>
      </c>
      <c r="J10943" s="38"/>
    </row>
    <row r="10945" spans="2:10" ht="12.6" customHeight="1" x14ac:dyDescent="0.3">
      <c r="B10945" s="76" t="s">
        <v>2692</v>
      </c>
      <c r="C10945" s="77"/>
      <c r="D10945" s="20" t="str">
        <f>VLOOKUP($J10945,ASBVs!$A$2:$B$1041,2,FALSE)</f>
        <v>226061</v>
      </c>
      <c r="E10945" s="21"/>
      <c r="F10945" s="22" t="str">
        <f>VLOOKUP($J10945,ASBVs!$A$2:$J$1041,10,FALSE)</f>
        <v>Twin</v>
      </c>
      <c r="G10945" s="78" t="str">
        <f>VLOOKUP($J10945,ASBVs!$A$2:$AX$1041,50,FALSE)</f>
        <v xml:space="preserve"> </v>
      </c>
      <c r="H10945" s="79"/>
      <c r="I10945" s="23" t="s">
        <v>2693</v>
      </c>
      <c r="J10945" s="24" t="s">
        <v>2487</v>
      </c>
    </row>
    <row r="10946" spans="2:10" ht="12.6" customHeight="1" x14ac:dyDescent="0.3">
      <c r="B10946" s="25" t="s">
        <v>2694</v>
      </c>
      <c r="C10946" s="80" t="str">
        <f>VLOOKUP($J10945,ASBVs!$A$2:$H$1041,8,FALSE)</f>
        <v>218823</v>
      </c>
      <c r="D10946" s="80"/>
      <c r="E10946" s="81"/>
      <c r="F10946" s="26" t="s">
        <v>2639</v>
      </c>
      <c r="G10946" s="82">
        <f>VLOOKUP($J10945,ASBVs!$A$2:$I$1041,9,FALSE)</f>
        <v>44748</v>
      </c>
      <c r="H10946" s="83"/>
      <c r="I10946" s="83"/>
      <c r="J10946" s="84"/>
    </row>
    <row r="10947" spans="2:10" ht="12.6" customHeight="1" x14ac:dyDescent="0.3">
      <c r="B10947" s="27" t="s">
        <v>0</v>
      </c>
      <c r="C10947" s="28" t="s">
        <v>1</v>
      </c>
      <c r="D10947" s="28" t="s">
        <v>2</v>
      </c>
      <c r="E10947" s="28" t="s">
        <v>3</v>
      </c>
      <c r="F10947" s="27" t="s">
        <v>4</v>
      </c>
      <c r="G10947" s="28" t="s">
        <v>1093</v>
      </c>
      <c r="H10947" s="28" t="s">
        <v>1092</v>
      </c>
      <c r="I10947" s="28" t="s">
        <v>5</v>
      </c>
      <c r="J10947" s="28" t="s">
        <v>2652</v>
      </c>
    </row>
    <row r="10948" spans="2:10" ht="12.6" customHeight="1" x14ac:dyDescent="0.3">
      <c r="B10948" s="29">
        <f>VLOOKUP($J10945,ASBVs!$A$2:$AP$1041,11,FALSE)</f>
        <v>0.53</v>
      </c>
      <c r="C10948" s="29">
        <f>VLOOKUP($J10945,ASBVs!$A$2:$AP$1041,13,FALSE)</f>
        <v>10.07</v>
      </c>
      <c r="D10948" s="29">
        <f>VLOOKUP($J10945,ASBVs!$A$2:$AP$1041,15,FALSE)</f>
        <v>16.170000000000002</v>
      </c>
      <c r="E10948" s="29">
        <f>VLOOKUP($J10945,ASBVs!$A$2:$AP$1041,17,FALSE)</f>
        <v>-0.26</v>
      </c>
      <c r="F10948" s="29">
        <f>VLOOKUP($J10945,ASBVs!$A$2:$AP$1041,19,FALSE)</f>
        <v>1.25</v>
      </c>
      <c r="G10948" s="39">
        <f>VLOOKUP($J10945,ASBVs!$A$2:$AP$1041,41,FALSE)</f>
        <v>0.28000000000000003</v>
      </c>
      <c r="H10948" s="39">
        <f>VLOOKUP($J10945,ASBVs!$A$2:$AP$1041,39,FALSE)</f>
        <v>0.17</v>
      </c>
      <c r="I10948" s="29">
        <f>VLOOKUP($J10945,ASBVs!$A$2:$AP$1041,21,FALSE)</f>
        <v>2.06</v>
      </c>
      <c r="J10948" s="39">
        <f>VLOOKUP($J10945,ASBVs!$A$2:$AP$1041,31,FALSE)</f>
        <v>0.19</v>
      </c>
    </row>
    <row r="10949" spans="2:10" ht="12.6" customHeight="1" x14ac:dyDescent="0.3">
      <c r="B10949" s="29">
        <f>VLOOKUP($J10945,ASBVs!$A$2:$AP$1041,12,FALSE)</f>
        <v>65</v>
      </c>
      <c r="C10949" s="29">
        <f>VLOOKUP($J10945,ASBVs!$A$2:$AP$1041,14,FALSE)</f>
        <v>68</v>
      </c>
      <c r="D10949" s="29">
        <f>VLOOKUP($J10945,ASBVs!$A$2:$AP$1041,16,FALSE)</f>
        <v>59</v>
      </c>
      <c r="E10949" s="29">
        <f>VLOOKUP($J10945,ASBVs!$A$2:$AP$1041,18,FALSE)</f>
        <v>61</v>
      </c>
      <c r="F10949" s="29">
        <f>VLOOKUP($J10945,ASBVs!$A$2:$AP$1041,20,FALSE)</f>
        <v>62</v>
      </c>
      <c r="G10949" s="29">
        <f>VLOOKUP($J10945,ASBVs!$A$2:$AP$1041,42,FALSE)</f>
        <v>52</v>
      </c>
      <c r="H10949" s="29">
        <f>VLOOKUP($J10945,ASBVs!$A$2:$AP$1041,40,FALSE)</f>
        <v>45</v>
      </c>
      <c r="I10949" s="29">
        <f>VLOOKUP($J10945,ASBVs!$A$2:$AP$1041,22,FALSE)</f>
        <v>54</v>
      </c>
      <c r="J10949" s="29">
        <f>VLOOKUP($J10945,ASBVs!$A$2:$AP$1041,32,FALSE)</f>
        <v>50</v>
      </c>
    </row>
    <row r="10950" spans="2:10" ht="12.6" customHeight="1" x14ac:dyDescent="0.3">
      <c r="B10950" s="31" t="s">
        <v>1089</v>
      </c>
      <c r="C10950" s="27" t="s">
        <v>1090</v>
      </c>
      <c r="D10950" s="27" t="s">
        <v>1091</v>
      </c>
      <c r="E10950" s="27" t="s">
        <v>8</v>
      </c>
      <c r="F10950" s="27" t="s">
        <v>6</v>
      </c>
      <c r="G10950" s="27" t="s">
        <v>7</v>
      </c>
      <c r="H10950" s="27" t="s">
        <v>2638</v>
      </c>
      <c r="I10950" s="85" t="s">
        <v>2700</v>
      </c>
      <c r="J10950" s="86"/>
    </row>
    <row r="10951" spans="2:10" ht="12.6" customHeight="1" x14ac:dyDescent="0.3">
      <c r="B10951" s="30">
        <f>VLOOKUP($J10945,ASBVs!$A$2:$AP$1041,33,FALSE)</f>
        <v>0.01</v>
      </c>
      <c r="C10951" s="30">
        <f>VLOOKUP($J10945,ASBVs!$A$2:$AP$1041,35,FALSE)</f>
        <v>0.19</v>
      </c>
      <c r="D10951" s="30">
        <f>VLOOKUP($J10945,ASBVs!$A$2:$AP$1041,37,FALSE)</f>
        <v>0.01</v>
      </c>
      <c r="E10951" s="32">
        <f>VLOOKUP($J10945,ASBVs!$A$2:$AP$1041,29,FALSE)</f>
        <v>5.26</v>
      </c>
      <c r="F10951" s="32">
        <f>VLOOKUP($J10945,ASBVs!$A$2:$AP$1041,23,FALSE)</f>
        <v>-0.28999999999999998</v>
      </c>
      <c r="G10951" s="32">
        <f>VLOOKUP($J10945,ASBVs!$A$2:$AP$1041,25,FALSE)</f>
        <v>6.26</v>
      </c>
      <c r="H10951" s="32">
        <f>VLOOKUP($J10945,ASBVs!$A$2:$AP$1041,27,FALSE)</f>
        <v>1.54</v>
      </c>
      <c r="I10951" s="86"/>
      <c r="J10951" s="86"/>
    </row>
    <row r="10952" spans="2:10" ht="12.6" customHeight="1" x14ac:dyDescent="0.3">
      <c r="B10952" s="33">
        <f>VLOOKUP($J10945,ASBVs!$A$2:$AP$1041,34,FALSE)</f>
        <v>40</v>
      </c>
      <c r="C10952" s="33">
        <f>VLOOKUP($J10945,ASBVs!$A$2:$AP$1041,36,FALSE)</f>
        <v>48</v>
      </c>
      <c r="D10952" s="33">
        <f>VLOOKUP($J10945,ASBVs!$A$2:$AP$1041,38,FALSE)</f>
        <v>33</v>
      </c>
      <c r="E10952" s="33">
        <f>VLOOKUP($J10945,ASBVs!$A$2:$AP$1041,30,FALSE)</f>
        <v>57</v>
      </c>
      <c r="F10952" s="33">
        <f>VLOOKUP($J10945,ASBVs!$A$2:$AP$1041,24,FALSE)</f>
        <v>45</v>
      </c>
      <c r="G10952" s="33">
        <f>VLOOKUP($J10945,ASBVs!$A$2:$AP$1041,26,FALSE)</f>
        <v>45</v>
      </c>
      <c r="H10952" s="33">
        <f>VLOOKUP($J10945,ASBVs!$A$2:$AP$1041,28,FALSE)</f>
        <v>49</v>
      </c>
      <c r="I10952" s="99">
        <f>VLOOKUP($J10945,ASBVs!$A$2:$AQ$1041,43,FALSE)</f>
        <v>12.13</v>
      </c>
      <c r="J10952" s="79"/>
    </row>
    <row r="10953" spans="2:10" ht="12.6" customHeight="1" x14ac:dyDescent="0.3">
      <c r="B10953" s="87" t="s">
        <v>2695</v>
      </c>
      <c r="C10953" s="88"/>
      <c r="D10953" s="89" t="s">
        <v>2699</v>
      </c>
      <c r="E10953" s="90"/>
      <c r="F10953" s="91" t="str">
        <f>VLOOKUP($J10945,ASBVs!$A$2:$F$1041,6,FALSE)</f>
        <v xml:space="preserve">Young Gun </v>
      </c>
      <c r="G10953" s="34" t="s">
        <v>2669</v>
      </c>
      <c r="H10953" s="35" t="str">
        <f>VLOOKUP($J10945,ASBVs!$A$2:$AU$1041,46,FALSE)</f>
        <v>2</v>
      </c>
      <c r="I10953" s="34" t="s">
        <v>2670</v>
      </c>
      <c r="J10953" s="35" t="str">
        <f>VLOOKUP($J10945,ASBVs!$A$2:$AU$1041,47,FALSE)</f>
        <v>3</v>
      </c>
    </row>
    <row r="10954" spans="2:10" ht="12.6" customHeight="1" x14ac:dyDescent="0.3">
      <c r="B10954" s="93">
        <f>VLOOKUP($J10945,ASBVs!$A$2:$AS$1041,45,FALSE)</f>
        <v>125.87</v>
      </c>
      <c r="C10954" s="94"/>
      <c r="D10954" s="93">
        <f>VLOOKUP($J10945,ASBVs!$A$2:$AS$1041,44,FALSE)</f>
        <v>158.04</v>
      </c>
      <c r="E10954" s="94"/>
      <c r="F10954" s="92"/>
      <c r="G10954" s="34" t="s">
        <v>2671</v>
      </c>
      <c r="H10954" s="35" t="str">
        <f>VLOOKUP($J10945,ASBVs!$A$2:$AW$1041,48,FALSE)</f>
        <v>3</v>
      </c>
      <c r="I10954" s="34" t="s">
        <v>2672</v>
      </c>
      <c r="J10954" s="35">
        <f>VLOOKUP($J10945,ASBVs!$A$2:$AW$1041,49,FALSE)</f>
        <v>2</v>
      </c>
    </row>
    <row r="10955" spans="2:10" ht="12.6" customHeight="1" x14ac:dyDescent="0.3">
      <c r="B10955" s="36" t="s">
        <v>2696</v>
      </c>
      <c r="C10955" s="95" t="str">
        <f>VLOOKUP($J10945,ASBVs!$A$2:$E$1041,5,FALSE)</f>
        <v xml:space="preserve">Pen of 4 - Growth </v>
      </c>
      <c r="D10955" s="96"/>
      <c r="E10955" s="97" t="s">
        <v>2697</v>
      </c>
      <c r="F10955" s="98"/>
      <c r="G10955" s="74"/>
      <c r="H10955" s="75"/>
      <c r="I10955" s="37" t="s">
        <v>2698</v>
      </c>
      <c r="J10955" s="38"/>
    </row>
    <row r="10957" spans="2:10" ht="12.6" customHeight="1" x14ac:dyDescent="0.3">
      <c r="B10957" s="76" t="s">
        <v>2692</v>
      </c>
      <c r="C10957" s="77"/>
      <c r="D10957" s="20" t="str">
        <f>VLOOKUP($J10957,ASBVs!$A$2:$B$1041,2,FALSE)</f>
        <v>226960</v>
      </c>
      <c r="E10957" s="21"/>
      <c r="F10957" s="22" t="str">
        <f>VLOOKUP($J10957,ASBVs!$A$2:$J$1041,10,FALSE)</f>
        <v>Single</v>
      </c>
      <c r="G10957" s="78" t="str">
        <f>VLOOKUP($J10957,ASBVs!$A$2:$AX$1041,50,FALSE)</f>
        <v xml:space="preserve"> </v>
      </c>
      <c r="H10957" s="79"/>
      <c r="I10957" s="23" t="s">
        <v>2693</v>
      </c>
      <c r="J10957" s="24" t="s">
        <v>2488</v>
      </c>
    </row>
    <row r="10958" spans="2:10" ht="12.6" customHeight="1" x14ac:dyDescent="0.3">
      <c r="B10958" s="25" t="s">
        <v>2694</v>
      </c>
      <c r="C10958" s="80" t="str">
        <f>VLOOKUP($J10957,ASBVs!$A$2:$H$1041,8,FALSE)</f>
        <v>215404</v>
      </c>
      <c r="D10958" s="80"/>
      <c r="E10958" s="81"/>
      <c r="F10958" s="26" t="s">
        <v>2639</v>
      </c>
      <c r="G10958" s="82">
        <f>VLOOKUP($J10957,ASBVs!$A$2:$I$1041,9,FALSE)</f>
        <v>44748</v>
      </c>
      <c r="H10958" s="83"/>
      <c r="I10958" s="83"/>
      <c r="J10958" s="84"/>
    </row>
    <row r="10959" spans="2:10" ht="12.6" customHeight="1" x14ac:dyDescent="0.3">
      <c r="B10959" s="27" t="s">
        <v>0</v>
      </c>
      <c r="C10959" s="28" t="s">
        <v>1</v>
      </c>
      <c r="D10959" s="28" t="s">
        <v>2</v>
      </c>
      <c r="E10959" s="28" t="s">
        <v>3</v>
      </c>
      <c r="F10959" s="27" t="s">
        <v>4</v>
      </c>
      <c r="G10959" s="28" t="s">
        <v>1093</v>
      </c>
      <c r="H10959" s="28" t="s">
        <v>1092</v>
      </c>
      <c r="I10959" s="28" t="s">
        <v>5</v>
      </c>
      <c r="J10959" s="28" t="s">
        <v>2652</v>
      </c>
    </row>
    <row r="10960" spans="2:10" ht="12.6" customHeight="1" x14ac:dyDescent="0.3">
      <c r="B10960" s="29">
        <f>VLOOKUP($J10957,ASBVs!$A$2:$AP$1041,11,FALSE)</f>
        <v>0.63</v>
      </c>
      <c r="C10960" s="29">
        <f>VLOOKUP($J10957,ASBVs!$A$2:$AP$1041,13,FALSE)</f>
        <v>9.85</v>
      </c>
      <c r="D10960" s="29">
        <f>VLOOKUP($J10957,ASBVs!$A$2:$AP$1041,15,FALSE)</f>
        <v>12.8</v>
      </c>
      <c r="E10960" s="29">
        <f>VLOOKUP($J10957,ASBVs!$A$2:$AP$1041,17,FALSE)</f>
        <v>-0.84</v>
      </c>
      <c r="F10960" s="29">
        <f>VLOOKUP($J10957,ASBVs!$A$2:$AP$1041,19,FALSE)</f>
        <v>2.37</v>
      </c>
      <c r="G10960" s="39">
        <f>VLOOKUP($J10957,ASBVs!$A$2:$AP$1041,41,FALSE)</f>
        <v>0.28999999999999998</v>
      </c>
      <c r="H10960" s="39">
        <f>VLOOKUP($J10957,ASBVs!$A$2:$AP$1041,39,FALSE)</f>
        <v>0.22</v>
      </c>
      <c r="I10960" s="29">
        <f>VLOOKUP($J10957,ASBVs!$A$2:$AP$1041,21,FALSE)</f>
        <v>0.33</v>
      </c>
      <c r="J10960" s="39">
        <f>VLOOKUP($J10957,ASBVs!$A$2:$AP$1041,31,FALSE)</f>
        <v>0.21</v>
      </c>
    </row>
    <row r="10961" spans="2:10" ht="12.6" customHeight="1" x14ac:dyDescent="0.3">
      <c r="B10961" s="29">
        <f>VLOOKUP($J10957,ASBVs!$A$2:$AP$1041,12,FALSE)</f>
        <v>64</v>
      </c>
      <c r="C10961" s="29">
        <f>VLOOKUP($J10957,ASBVs!$A$2:$AP$1041,14,FALSE)</f>
        <v>68</v>
      </c>
      <c r="D10961" s="29">
        <f>VLOOKUP($J10957,ASBVs!$A$2:$AP$1041,16,FALSE)</f>
        <v>58</v>
      </c>
      <c r="E10961" s="29">
        <f>VLOOKUP($J10957,ASBVs!$A$2:$AP$1041,18,FALSE)</f>
        <v>61</v>
      </c>
      <c r="F10961" s="29">
        <f>VLOOKUP($J10957,ASBVs!$A$2:$AP$1041,20,FALSE)</f>
        <v>62</v>
      </c>
      <c r="G10961" s="29">
        <f>VLOOKUP($J10957,ASBVs!$A$2:$AP$1041,42,FALSE)</f>
        <v>50</v>
      </c>
      <c r="H10961" s="29">
        <f>VLOOKUP($J10957,ASBVs!$A$2:$AP$1041,40,FALSE)</f>
        <v>44</v>
      </c>
      <c r="I10961" s="29">
        <f>VLOOKUP($J10957,ASBVs!$A$2:$AP$1041,22,FALSE)</f>
        <v>52</v>
      </c>
      <c r="J10961" s="29">
        <f>VLOOKUP($J10957,ASBVs!$A$2:$AP$1041,32,FALSE)</f>
        <v>49</v>
      </c>
    </row>
    <row r="10962" spans="2:10" ht="12.6" customHeight="1" x14ac:dyDescent="0.3">
      <c r="B10962" s="31" t="s">
        <v>1089</v>
      </c>
      <c r="C10962" s="27" t="s">
        <v>1090</v>
      </c>
      <c r="D10962" s="27" t="s">
        <v>1091</v>
      </c>
      <c r="E10962" s="27" t="s">
        <v>8</v>
      </c>
      <c r="F10962" s="27" t="s">
        <v>6</v>
      </c>
      <c r="G10962" s="27" t="s">
        <v>7</v>
      </c>
      <c r="H10962" s="27" t="s">
        <v>2638</v>
      </c>
      <c r="I10962" s="85" t="s">
        <v>2700</v>
      </c>
      <c r="J10962" s="86"/>
    </row>
    <row r="10963" spans="2:10" ht="12.6" customHeight="1" x14ac:dyDescent="0.3">
      <c r="B10963" s="30">
        <f>VLOOKUP($J10957,ASBVs!$A$2:$AP$1041,33,FALSE)</f>
        <v>0.05</v>
      </c>
      <c r="C10963" s="30">
        <f>VLOOKUP($J10957,ASBVs!$A$2:$AP$1041,35,FALSE)</f>
        <v>0.19</v>
      </c>
      <c r="D10963" s="30">
        <f>VLOOKUP($J10957,ASBVs!$A$2:$AP$1041,37,FALSE)</f>
        <v>1E-3</v>
      </c>
      <c r="E10963" s="32">
        <f>VLOOKUP($J10957,ASBVs!$A$2:$AP$1041,29,FALSE)</f>
        <v>6.4</v>
      </c>
      <c r="F10963" s="32">
        <f>VLOOKUP($J10957,ASBVs!$A$2:$AP$1041,23,FALSE)</f>
        <v>-0.71</v>
      </c>
      <c r="G10963" s="32">
        <f>VLOOKUP($J10957,ASBVs!$A$2:$AP$1041,25,FALSE)</f>
        <v>5.29</v>
      </c>
      <c r="H10963" s="32">
        <f>VLOOKUP($J10957,ASBVs!$A$2:$AP$1041,27,FALSE)</f>
        <v>2.0099999999999998</v>
      </c>
      <c r="I10963" s="86"/>
      <c r="J10963" s="86"/>
    </row>
    <row r="10964" spans="2:10" ht="12.6" customHeight="1" x14ac:dyDescent="0.3">
      <c r="B10964" s="33">
        <f>VLOOKUP($J10957,ASBVs!$A$2:$AP$1041,34,FALSE)</f>
        <v>38</v>
      </c>
      <c r="C10964" s="33">
        <f>VLOOKUP($J10957,ASBVs!$A$2:$AP$1041,36,FALSE)</f>
        <v>47</v>
      </c>
      <c r="D10964" s="33">
        <f>VLOOKUP($J10957,ASBVs!$A$2:$AP$1041,38,FALSE)</f>
        <v>33</v>
      </c>
      <c r="E10964" s="33">
        <f>VLOOKUP($J10957,ASBVs!$A$2:$AP$1041,30,FALSE)</f>
        <v>57</v>
      </c>
      <c r="F10964" s="33">
        <f>VLOOKUP($J10957,ASBVs!$A$2:$AP$1041,24,FALSE)</f>
        <v>46</v>
      </c>
      <c r="G10964" s="33">
        <f>VLOOKUP($J10957,ASBVs!$A$2:$AP$1041,26,FALSE)</f>
        <v>45</v>
      </c>
      <c r="H10964" s="33">
        <f>VLOOKUP($J10957,ASBVs!$A$2:$AP$1041,28,FALSE)</f>
        <v>49</v>
      </c>
      <c r="I10964" s="99">
        <f>VLOOKUP($J10957,ASBVs!$A$2:$AQ$1041,43,FALSE)</f>
        <v>10.18</v>
      </c>
      <c r="J10964" s="79"/>
    </row>
    <row r="10965" spans="2:10" ht="12.6" customHeight="1" x14ac:dyDescent="0.3">
      <c r="B10965" s="87" t="s">
        <v>2695</v>
      </c>
      <c r="C10965" s="88"/>
      <c r="D10965" s="89" t="s">
        <v>2699</v>
      </c>
      <c r="E10965" s="90"/>
      <c r="F10965" s="91" t="str">
        <f>VLOOKUP($J10957,ASBVs!$A$2:$F$1041,6,FALSE)</f>
        <v xml:space="preserve">Young Gun </v>
      </c>
      <c r="G10965" s="34" t="s">
        <v>2669</v>
      </c>
      <c r="H10965" s="35" t="str">
        <f>VLOOKUP($J10957,ASBVs!$A$2:$AU$1041,46,FALSE)</f>
        <v>1</v>
      </c>
      <c r="I10965" s="34" t="s">
        <v>2670</v>
      </c>
      <c r="J10965" s="35" t="str">
        <f>VLOOKUP($J10957,ASBVs!$A$2:$AU$1041,47,FALSE)</f>
        <v>1</v>
      </c>
    </row>
    <row r="10966" spans="2:10" ht="12.6" customHeight="1" x14ac:dyDescent="0.3">
      <c r="B10966" s="93">
        <f>VLOOKUP($J10957,ASBVs!$A$2:$AS$1041,45,FALSE)</f>
        <v>123.88</v>
      </c>
      <c r="C10966" s="94"/>
      <c r="D10966" s="93">
        <f>VLOOKUP($J10957,ASBVs!$A$2:$AS$1041,44,FALSE)</f>
        <v>169.61</v>
      </c>
      <c r="E10966" s="94"/>
      <c r="F10966" s="92"/>
      <c r="G10966" s="34" t="s">
        <v>2671</v>
      </c>
      <c r="H10966" s="35" t="str">
        <f>VLOOKUP($J10957,ASBVs!$A$2:$AW$1041,48,FALSE)</f>
        <v>2</v>
      </c>
      <c r="I10966" s="34" t="s">
        <v>2672</v>
      </c>
      <c r="J10966" s="35">
        <f>VLOOKUP($J10957,ASBVs!$A$2:$AW$1041,49,FALSE)</f>
        <v>2</v>
      </c>
    </row>
    <row r="10967" spans="2:10" ht="12.6" customHeight="1" x14ac:dyDescent="0.3">
      <c r="B10967" s="36" t="s">
        <v>2696</v>
      </c>
      <c r="C10967" s="95" t="str">
        <f>VLOOKUP($J10957,ASBVs!$A$2:$E$1041,5,FALSE)</f>
        <v xml:space="preserve">Pen of 4 - Growth </v>
      </c>
      <c r="D10967" s="96"/>
      <c r="E10967" s="97" t="s">
        <v>2697</v>
      </c>
      <c r="F10967" s="98"/>
      <c r="G10967" s="74"/>
      <c r="H10967" s="75"/>
      <c r="I10967" s="37" t="s">
        <v>2698</v>
      </c>
      <c r="J10967" s="38"/>
    </row>
    <row r="10969" spans="2:10" ht="12.6" customHeight="1" x14ac:dyDescent="0.3">
      <c r="B10969" s="76" t="s">
        <v>2692</v>
      </c>
      <c r="C10969" s="77"/>
      <c r="D10969" s="20" t="str">
        <f>VLOOKUP($J10969,ASBVs!$A$2:$B$1041,2,FALSE)</f>
        <v>226452</v>
      </c>
      <c r="E10969" s="21"/>
      <c r="F10969" s="22" t="str">
        <f>VLOOKUP($J10969,ASBVs!$A$2:$J$1041,10,FALSE)</f>
        <v>Twin</v>
      </c>
      <c r="G10969" s="78" t="str">
        <f>VLOOKUP($J10969,ASBVs!$A$2:$AX$1041,50,FALSE)</f>
        <v xml:space="preserve"> </v>
      </c>
      <c r="H10969" s="79"/>
      <c r="I10969" s="23" t="s">
        <v>2693</v>
      </c>
      <c r="J10969" s="24" t="s">
        <v>2489</v>
      </c>
    </row>
    <row r="10970" spans="2:10" ht="12.6" customHeight="1" x14ac:dyDescent="0.3">
      <c r="B10970" s="25" t="s">
        <v>2694</v>
      </c>
      <c r="C10970" s="80" t="str">
        <f>VLOOKUP($J10969,ASBVs!$A$2:$H$1041,8,FALSE)</f>
        <v>216110</v>
      </c>
      <c r="D10970" s="80"/>
      <c r="E10970" s="81"/>
      <c r="F10970" s="26" t="s">
        <v>2639</v>
      </c>
      <c r="G10970" s="82">
        <f>VLOOKUP($J10969,ASBVs!$A$2:$I$1041,9,FALSE)</f>
        <v>44733</v>
      </c>
      <c r="H10970" s="83"/>
      <c r="I10970" s="83"/>
      <c r="J10970" s="84"/>
    </row>
    <row r="10971" spans="2:10" ht="12.6" customHeight="1" x14ac:dyDescent="0.3">
      <c r="B10971" s="27" t="s">
        <v>0</v>
      </c>
      <c r="C10971" s="28" t="s">
        <v>1</v>
      </c>
      <c r="D10971" s="28" t="s">
        <v>2</v>
      </c>
      <c r="E10971" s="28" t="s">
        <v>3</v>
      </c>
      <c r="F10971" s="27" t="s">
        <v>4</v>
      </c>
      <c r="G10971" s="28" t="s">
        <v>1093</v>
      </c>
      <c r="H10971" s="28" t="s">
        <v>1092</v>
      </c>
      <c r="I10971" s="28" t="s">
        <v>5</v>
      </c>
      <c r="J10971" s="28" t="s">
        <v>2652</v>
      </c>
    </row>
    <row r="10972" spans="2:10" ht="12.6" customHeight="1" x14ac:dyDescent="0.3">
      <c r="B10972" s="29">
        <f>VLOOKUP($J10969,ASBVs!$A$2:$AP$1041,11,FALSE)</f>
        <v>0.42</v>
      </c>
      <c r="C10972" s="29">
        <f>VLOOKUP($J10969,ASBVs!$A$2:$AP$1041,13,FALSE)</f>
        <v>10.08</v>
      </c>
      <c r="D10972" s="29">
        <f>VLOOKUP($J10969,ASBVs!$A$2:$AP$1041,15,FALSE)</f>
        <v>17.100000000000001</v>
      </c>
      <c r="E10972" s="29">
        <f>VLOOKUP($J10969,ASBVs!$A$2:$AP$1041,17,FALSE)</f>
        <v>-0.83</v>
      </c>
      <c r="F10972" s="29">
        <f>VLOOKUP($J10969,ASBVs!$A$2:$AP$1041,19,FALSE)</f>
        <v>1.06</v>
      </c>
      <c r="G10972" s="39">
        <f>VLOOKUP($J10969,ASBVs!$A$2:$AP$1041,41,FALSE)</f>
        <v>0.38</v>
      </c>
      <c r="H10972" s="39">
        <f>VLOOKUP($J10969,ASBVs!$A$2:$AP$1041,39,FALSE)</f>
        <v>0.21</v>
      </c>
      <c r="I10972" s="29">
        <f>VLOOKUP($J10969,ASBVs!$A$2:$AP$1041,21,FALSE)</f>
        <v>7.0000000000000007E-2</v>
      </c>
      <c r="J10972" s="39">
        <f>VLOOKUP($J10969,ASBVs!$A$2:$AP$1041,31,FALSE)</f>
        <v>0.25</v>
      </c>
    </row>
    <row r="10973" spans="2:10" ht="12.6" customHeight="1" x14ac:dyDescent="0.3">
      <c r="B10973" s="29">
        <f>VLOOKUP($J10969,ASBVs!$A$2:$AP$1041,12,FALSE)</f>
        <v>65</v>
      </c>
      <c r="C10973" s="29">
        <f>VLOOKUP($J10969,ASBVs!$A$2:$AP$1041,14,FALSE)</f>
        <v>70</v>
      </c>
      <c r="D10973" s="29">
        <f>VLOOKUP($J10969,ASBVs!$A$2:$AP$1041,16,FALSE)</f>
        <v>55</v>
      </c>
      <c r="E10973" s="29">
        <f>VLOOKUP($J10969,ASBVs!$A$2:$AP$1041,18,FALSE)</f>
        <v>62</v>
      </c>
      <c r="F10973" s="29">
        <f>VLOOKUP($J10969,ASBVs!$A$2:$AP$1041,20,FALSE)</f>
        <v>63</v>
      </c>
      <c r="G10973" s="29">
        <f>VLOOKUP($J10969,ASBVs!$A$2:$AP$1041,42,FALSE)</f>
        <v>46</v>
      </c>
      <c r="H10973" s="29">
        <f>VLOOKUP($J10969,ASBVs!$A$2:$AP$1041,40,FALSE)</f>
        <v>39</v>
      </c>
      <c r="I10973" s="29">
        <f>VLOOKUP($J10969,ASBVs!$A$2:$AP$1041,22,FALSE)</f>
        <v>48</v>
      </c>
      <c r="J10973" s="29">
        <f>VLOOKUP($J10969,ASBVs!$A$2:$AP$1041,32,FALSE)</f>
        <v>45</v>
      </c>
    </row>
    <row r="10974" spans="2:10" ht="12.6" customHeight="1" x14ac:dyDescent="0.3">
      <c r="B10974" s="31" t="s">
        <v>1089</v>
      </c>
      <c r="C10974" s="27" t="s">
        <v>1090</v>
      </c>
      <c r="D10974" s="27" t="s">
        <v>1091</v>
      </c>
      <c r="E10974" s="27" t="s">
        <v>8</v>
      </c>
      <c r="F10974" s="27" t="s">
        <v>6</v>
      </c>
      <c r="G10974" s="27" t="s">
        <v>7</v>
      </c>
      <c r="H10974" s="27" t="s">
        <v>2638</v>
      </c>
      <c r="I10974" s="85" t="s">
        <v>2700</v>
      </c>
      <c r="J10974" s="86"/>
    </row>
    <row r="10975" spans="2:10" ht="12.6" customHeight="1" x14ac:dyDescent="0.3">
      <c r="B10975" s="30">
        <f>VLOOKUP($J10969,ASBVs!$A$2:$AP$1041,33,FALSE)</f>
        <v>0.04</v>
      </c>
      <c r="C10975" s="30">
        <f>VLOOKUP($J10969,ASBVs!$A$2:$AP$1041,35,FALSE)</f>
        <v>0.19</v>
      </c>
      <c r="D10975" s="30">
        <f>VLOOKUP($J10969,ASBVs!$A$2:$AP$1041,37,FALSE)</f>
        <v>0.01</v>
      </c>
      <c r="E10975" s="32">
        <f>VLOOKUP($J10969,ASBVs!$A$2:$AP$1041,29,FALSE)</f>
        <v>5.17</v>
      </c>
      <c r="F10975" s="32">
        <f>VLOOKUP($J10969,ASBVs!$A$2:$AP$1041,23,FALSE)</f>
        <v>-0.33</v>
      </c>
      <c r="G10975" s="32">
        <f>VLOOKUP($J10969,ASBVs!$A$2:$AP$1041,25,FALSE)</f>
        <v>5.01</v>
      </c>
      <c r="H10975" s="32">
        <f>VLOOKUP($J10969,ASBVs!$A$2:$AP$1041,27,FALSE)</f>
        <v>1.59</v>
      </c>
      <c r="I10975" s="86"/>
      <c r="J10975" s="86"/>
    </row>
    <row r="10976" spans="2:10" ht="12.6" customHeight="1" x14ac:dyDescent="0.3">
      <c r="B10976" s="33">
        <f>VLOOKUP($J10969,ASBVs!$A$2:$AP$1041,34,FALSE)</f>
        <v>33</v>
      </c>
      <c r="C10976" s="33">
        <f>VLOOKUP($J10969,ASBVs!$A$2:$AP$1041,36,FALSE)</f>
        <v>42</v>
      </c>
      <c r="D10976" s="33">
        <f>VLOOKUP($J10969,ASBVs!$A$2:$AP$1041,38,FALSE)</f>
        <v>27</v>
      </c>
      <c r="E10976" s="33">
        <f>VLOOKUP($J10969,ASBVs!$A$2:$AP$1041,30,FALSE)</f>
        <v>58</v>
      </c>
      <c r="F10976" s="33">
        <f>VLOOKUP($J10969,ASBVs!$A$2:$AP$1041,24,FALSE)</f>
        <v>40</v>
      </c>
      <c r="G10976" s="33">
        <f>VLOOKUP($J10969,ASBVs!$A$2:$AP$1041,26,FALSE)</f>
        <v>41</v>
      </c>
      <c r="H10976" s="33">
        <f>VLOOKUP($J10969,ASBVs!$A$2:$AP$1041,28,FALSE)</f>
        <v>45</v>
      </c>
      <c r="I10976" s="99">
        <f>VLOOKUP($J10969,ASBVs!$A$2:$AQ$1041,43,FALSE)</f>
        <v>10.15</v>
      </c>
      <c r="J10976" s="79"/>
    </row>
    <row r="10977" spans="2:10" ht="12.6" customHeight="1" x14ac:dyDescent="0.3">
      <c r="B10977" s="87" t="s">
        <v>2695</v>
      </c>
      <c r="C10977" s="88"/>
      <c r="D10977" s="89" t="s">
        <v>2699</v>
      </c>
      <c r="E10977" s="90"/>
      <c r="F10977" s="91" t="str">
        <f>VLOOKUP($J10969,ASBVs!$A$2:$F$1041,6,FALSE)</f>
        <v xml:space="preserve">Young Gun </v>
      </c>
      <c r="G10977" s="34" t="s">
        <v>2669</v>
      </c>
      <c r="H10977" s="35" t="str">
        <f>VLOOKUP($J10969,ASBVs!$A$2:$AU$1041,46,FALSE)</f>
        <v>2</v>
      </c>
      <c r="I10977" s="34" t="s">
        <v>2670</v>
      </c>
      <c r="J10977" s="35" t="str">
        <f>VLOOKUP($J10969,ASBVs!$A$2:$AU$1041,47,FALSE)</f>
        <v>1</v>
      </c>
    </row>
    <row r="10978" spans="2:10" ht="12.6" customHeight="1" x14ac:dyDescent="0.3">
      <c r="B10978" s="93">
        <f>VLOOKUP($J10969,ASBVs!$A$2:$AS$1041,45,FALSE)</f>
        <v>122.61</v>
      </c>
      <c r="C10978" s="94"/>
      <c r="D10978" s="93">
        <f>VLOOKUP($J10969,ASBVs!$A$2:$AS$1041,44,FALSE)</f>
        <v>155.46</v>
      </c>
      <c r="E10978" s="94"/>
      <c r="F10978" s="92"/>
      <c r="G10978" s="34" t="s">
        <v>2671</v>
      </c>
      <c r="H10978" s="35" t="str">
        <f>VLOOKUP($J10969,ASBVs!$A$2:$AW$1041,48,FALSE)</f>
        <v>2</v>
      </c>
      <c r="I10978" s="34" t="s">
        <v>2672</v>
      </c>
      <c r="J10978" s="35">
        <f>VLOOKUP($J10969,ASBVs!$A$2:$AW$1041,49,FALSE)</f>
        <v>2</v>
      </c>
    </row>
    <row r="10979" spans="2:10" ht="12.6" customHeight="1" x14ac:dyDescent="0.3">
      <c r="B10979" s="36" t="s">
        <v>2696</v>
      </c>
      <c r="C10979" s="95" t="str">
        <f>VLOOKUP($J10969,ASBVs!$A$2:$E$1041,5,FALSE)</f>
        <v xml:space="preserve">Pen of 4 - Growth </v>
      </c>
      <c r="D10979" s="96"/>
      <c r="E10979" s="97" t="s">
        <v>2697</v>
      </c>
      <c r="F10979" s="98"/>
      <c r="G10979" s="74"/>
      <c r="H10979" s="75"/>
      <c r="I10979" s="37" t="s">
        <v>2698</v>
      </c>
      <c r="J10979" s="38"/>
    </row>
    <row r="10981" spans="2:10" ht="12.6" customHeight="1" x14ac:dyDescent="0.3">
      <c r="B10981" s="76" t="s">
        <v>2692</v>
      </c>
      <c r="C10981" s="77"/>
      <c r="D10981" s="20" t="str">
        <f>VLOOKUP($J10981,ASBVs!$A$2:$B$1041,2,FALSE)</f>
        <v>226670</v>
      </c>
      <c r="E10981" s="21"/>
      <c r="F10981" s="22" t="str">
        <f>VLOOKUP($J10981,ASBVs!$A$2:$J$1041,10,FALSE)</f>
        <v>Twin</v>
      </c>
      <c r="G10981" s="78" t="str">
        <f>VLOOKUP($J10981,ASBVs!$A$2:$AX$1041,50,FALSE)</f>
        <v xml:space="preserve"> </v>
      </c>
      <c r="H10981" s="79"/>
      <c r="I10981" s="23" t="s">
        <v>2693</v>
      </c>
      <c r="J10981" s="24" t="s">
        <v>2490</v>
      </c>
    </row>
    <row r="10982" spans="2:10" ht="12.6" customHeight="1" x14ac:dyDescent="0.3">
      <c r="B10982" s="25" t="s">
        <v>2694</v>
      </c>
      <c r="C10982" s="80" t="str">
        <f>VLOOKUP($J10981,ASBVs!$A$2:$H$1041,8,FALSE)</f>
        <v>205728</v>
      </c>
      <c r="D10982" s="80"/>
      <c r="E10982" s="81"/>
      <c r="F10982" s="26" t="s">
        <v>2639</v>
      </c>
      <c r="G10982" s="82">
        <f>VLOOKUP($J10981,ASBVs!$A$2:$I$1041,9,FALSE)</f>
        <v>44736</v>
      </c>
      <c r="H10982" s="83"/>
      <c r="I10982" s="83"/>
      <c r="J10982" s="84"/>
    </row>
    <row r="10983" spans="2:10" ht="12.6" customHeight="1" x14ac:dyDescent="0.3">
      <c r="B10983" s="27" t="s">
        <v>0</v>
      </c>
      <c r="C10983" s="28" t="s">
        <v>1</v>
      </c>
      <c r="D10983" s="28" t="s">
        <v>2</v>
      </c>
      <c r="E10983" s="28" t="s">
        <v>3</v>
      </c>
      <c r="F10983" s="27" t="s">
        <v>4</v>
      </c>
      <c r="G10983" s="28" t="s">
        <v>1093</v>
      </c>
      <c r="H10983" s="28" t="s">
        <v>1092</v>
      </c>
      <c r="I10983" s="28" t="s">
        <v>5</v>
      </c>
      <c r="J10983" s="28" t="s">
        <v>2652</v>
      </c>
    </row>
    <row r="10984" spans="2:10" ht="12.6" customHeight="1" x14ac:dyDescent="0.3">
      <c r="B10984" s="29">
        <f>VLOOKUP($J10981,ASBVs!$A$2:$AP$1041,11,FALSE)</f>
        <v>0.33</v>
      </c>
      <c r="C10984" s="29">
        <f>VLOOKUP($J10981,ASBVs!$A$2:$AP$1041,13,FALSE)</f>
        <v>9.56</v>
      </c>
      <c r="D10984" s="29">
        <f>VLOOKUP($J10981,ASBVs!$A$2:$AP$1041,15,FALSE)</f>
        <v>16.48</v>
      </c>
      <c r="E10984" s="29">
        <f>VLOOKUP($J10981,ASBVs!$A$2:$AP$1041,17,FALSE)</f>
        <v>0.14000000000000001</v>
      </c>
      <c r="F10984" s="29">
        <f>VLOOKUP($J10981,ASBVs!$A$2:$AP$1041,19,FALSE)</f>
        <v>2.4700000000000002</v>
      </c>
      <c r="G10984" s="39">
        <f>VLOOKUP($J10981,ASBVs!$A$2:$AP$1041,41,FALSE)</f>
        <v>0.41</v>
      </c>
      <c r="H10984" s="39">
        <f>VLOOKUP($J10981,ASBVs!$A$2:$AP$1041,39,FALSE)</f>
        <v>0.21</v>
      </c>
      <c r="I10984" s="29">
        <f>VLOOKUP($J10981,ASBVs!$A$2:$AP$1041,21,FALSE)</f>
        <v>0.19</v>
      </c>
      <c r="J10984" s="39">
        <f>VLOOKUP($J10981,ASBVs!$A$2:$AP$1041,31,FALSE)</f>
        <v>0.25</v>
      </c>
    </row>
    <row r="10985" spans="2:10" ht="12.6" customHeight="1" x14ac:dyDescent="0.3">
      <c r="B10985" s="29">
        <f>VLOOKUP($J10981,ASBVs!$A$2:$AP$1041,12,FALSE)</f>
        <v>63</v>
      </c>
      <c r="C10985" s="29">
        <f>VLOOKUP($J10981,ASBVs!$A$2:$AP$1041,14,FALSE)</f>
        <v>67</v>
      </c>
      <c r="D10985" s="29">
        <f>VLOOKUP($J10981,ASBVs!$A$2:$AP$1041,16,FALSE)</f>
        <v>51</v>
      </c>
      <c r="E10985" s="29">
        <f>VLOOKUP($J10981,ASBVs!$A$2:$AP$1041,18,FALSE)</f>
        <v>61</v>
      </c>
      <c r="F10985" s="29">
        <f>VLOOKUP($J10981,ASBVs!$A$2:$AP$1041,20,FALSE)</f>
        <v>61</v>
      </c>
      <c r="G10985" s="29">
        <f>VLOOKUP($J10981,ASBVs!$A$2:$AP$1041,42,FALSE)</f>
        <v>46</v>
      </c>
      <c r="H10985" s="29">
        <f>VLOOKUP($J10981,ASBVs!$A$2:$AP$1041,40,FALSE)</f>
        <v>38</v>
      </c>
      <c r="I10985" s="29">
        <f>VLOOKUP($J10981,ASBVs!$A$2:$AP$1041,22,FALSE)</f>
        <v>47</v>
      </c>
      <c r="J10985" s="29">
        <f>VLOOKUP($J10981,ASBVs!$A$2:$AP$1041,32,FALSE)</f>
        <v>44</v>
      </c>
    </row>
    <row r="10986" spans="2:10" ht="12.6" customHeight="1" x14ac:dyDescent="0.3">
      <c r="B10986" s="31" t="s">
        <v>1089</v>
      </c>
      <c r="C10986" s="27" t="s">
        <v>1090</v>
      </c>
      <c r="D10986" s="27" t="s">
        <v>1091</v>
      </c>
      <c r="E10986" s="27" t="s">
        <v>8</v>
      </c>
      <c r="F10986" s="27" t="s">
        <v>6</v>
      </c>
      <c r="G10986" s="27" t="s">
        <v>7</v>
      </c>
      <c r="H10986" s="27" t="s">
        <v>2638</v>
      </c>
      <c r="I10986" s="85" t="s">
        <v>2700</v>
      </c>
      <c r="J10986" s="86"/>
    </row>
    <row r="10987" spans="2:10" ht="12.6" customHeight="1" x14ac:dyDescent="0.3">
      <c r="B10987" s="30">
        <f>VLOOKUP($J10981,ASBVs!$A$2:$AP$1041,33,FALSE)</f>
        <v>0.04</v>
      </c>
      <c r="C10987" s="30">
        <f>VLOOKUP($J10981,ASBVs!$A$2:$AP$1041,35,FALSE)</f>
        <v>0.21</v>
      </c>
      <c r="D10987" s="30">
        <f>VLOOKUP($J10981,ASBVs!$A$2:$AP$1041,37,FALSE)</f>
        <v>1E-3</v>
      </c>
      <c r="E10987" s="32">
        <f>VLOOKUP($J10981,ASBVs!$A$2:$AP$1041,29,FALSE)</f>
        <v>4.91</v>
      </c>
      <c r="F10987" s="32">
        <f>VLOOKUP($J10981,ASBVs!$A$2:$AP$1041,23,FALSE)</f>
        <v>-0.42</v>
      </c>
      <c r="G10987" s="32">
        <f>VLOOKUP($J10981,ASBVs!$A$2:$AP$1041,25,FALSE)</f>
        <v>3.42</v>
      </c>
      <c r="H10987" s="32">
        <f>VLOOKUP($J10981,ASBVs!$A$2:$AP$1041,27,FALSE)</f>
        <v>2.57</v>
      </c>
      <c r="I10987" s="86"/>
      <c r="J10987" s="86"/>
    </row>
    <row r="10988" spans="2:10" ht="12.6" customHeight="1" x14ac:dyDescent="0.3">
      <c r="B10988" s="33">
        <f>VLOOKUP($J10981,ASBVs!$A$2:$AP$1041,34,FALSE)</f>
        <v>33</v>
      </c>
      <c r="C10988" s="33">
        <f>VLOOKUP($J10981,ASBVs!$A$2:$AP$1041,36,FALSE)</f>
        <v>41</v>
      </c>
      <c r="D10988" s="33">
        <f>VLOOKUP($J10981,ASBVs!$A$2:$AP$1041,38,FALSE)</f>
        <v>28</v>
      </c>
      <c r="E10988" s="33">
        <f>VLOOKUP($J10981,ASBVs!$A$2:$AP$1041,30,FALSE)</f>
        <v>55</v>
      </c>
      <c r="F10988" s="33">
        <f>VLOOKUP($J10981,ASBVs!$A$2:$AP$1041,24,FALSE)</f>
        <v>38</v>
      </c>
      <c r="G10988" s="33">
        <f>VLOOKUP($J10981,ASBVs!$A$2:$AP$1041,26,FALSE)</f>
        <v>39</v>
      </c>
      <c r="H10988" s="33">
        <f>VLOOKUP($J10981,ASBVs!$A$2:$AP$1041,28,FALSE)</f>
        <v>45</v>
      </c>
      <c r="I10988" s="99">
        <f>VLOOKUP($J10981,ASBVs!$A$2:$AQ$1041,43,FALSE)</f>
        <v>9.75</v>
      </c>
      <c r="J10988" s="79"/>
    </row>
    <row r="10989" spans="2:10" ht="12.6" customHeight="1" x14ac:dyDescent="0.3">
      <c r="B10989" s="87" t="s">
        <v>2695</v>
      </c>
      <c r="C10989" s="88"/>
      <c r="D10989" s="89" t="s">
        <v>2699</v>
      </c>
      <c r="E10989" s="90"/>
      <c r="F10989" s="91" t="str">
        <f>VLOOKUP($J10981,ASBVs!$A$2:$F$1041,6,FALSE)</f>
        <v xml:space="preserve">Young Gun </v>
      </c>
      <c r="G10989" s="34" t="s">
        <v>2669</v>
      </c>
      <c r="H10989" s="35" t="str">
        <f>VLOOKUP($J10981,ASBVs!$A$2:$AU$1041,46,FALSE)</f>
        <v>2</v>
      </c>
      <c r="I10989" s="34" t="s">
        <v>2670</v>
      </c>
      <c r="J10989" s="35" t="str">
        <f>VLOOKUP($J10981,ASBVs!$A$2:$AU$1041,47,FALSE)</f>
        <v>2</v>
      </c>
    </row>
    <row r="10990" spans="2:10" ht="12.6" customHeight="1" x14ac:dyDescent="0.3">
      <c r="B10990" s="93">
        <f>VLOOKUP($J10981,ASBVs!$A$2:$AS$1041,45,FALSE)</f>
        <v>122.02</v>
      </c>
      <c r="C10990" s="94"/>
      <c r="D10990" s="93">
        <f>VLOOKUP($J10981,ASBVs!$A$2:$AS$1041,44,FALSE)</f>
        <v>166.66</v>
      </c>
      <c r="E10990" s="94"/>
      <c r="F10990" s="92"/>
      <c r="G10990" s="34" t="s">
        <v>2671</v>
      </c>
      <c r="H10990" s="35" t="str">
        <f>VLOOKUP($J10981,ASBVs!$A$2:$AW$1041,48,FALSE)</f>
        <v>3</v>
      </c>
      <c r="I10990" s="34" t="s">
        <v>2672</v>
      </c>
      <c r="J10990" s="35">
        <f>VLOOKUP($J10981,ASBVs!$A$2:$AW$1041,49,FALSE)</f>
        <v>3</v>
      </c>
    </row>
    <row r="10991" spans="2:10" ht="12.6" customHeight="1" x14ac:dyDescent="0.3">
      <c r="B10991" s="36" t="s">
        <v>2696</v>
      </c>
      <c r="C10991" s="95" t="str">
        <f>VLOOKUP($J10981,ASBVs!$A$2:$E$1041,5,FALSE)</f>
        <v xml:space="preserve">Pen of 4 - Growth </v>
      </c>
      <c r="D10991" s="96"/>
      <c r="E10991" s="97" t="s">
        <v>2697</v>
      </c>
      <c r="F10991" s="98"/>
      <c r="G10991" s="74"/>
      <c r="H10991" s="75"/>
      <c r="I10991" s="37" t="s">
        <v>2698</v>
      </c>
      <c r="J10991" s="38"/>
    </row>
    <row r="10993" spans="2:10" ht="12.6" customHeight="1" x14ac:dyDescent="0.3">
      <c r="B10993" s="76" t="s">
        <v>2692</v>
      </c>
      <c r="C10993" s="77"/>
      <c r="D10993" s="20" t="str">
        <f>VLOOKUP($J10993,ASBVs!$A$2:$B$1041,2,FALSE)</f>
        <v>223264</v>
      </c>
      <c r="E10993" s="21"/>
      <c r="F10993" s="22" t="str">
        <f>VLOOKUP($J10993,ASBVs!$A$2:$J$1041,10,FALSE)</f>
        <v>Single</v>
      </c>
      <c r="G10993" s="78" t="str">
        <f>VLOOKUP($J10993,ASBVs!$A$2:$AX$1041,50,FALSE)</f>
        <v xml:space="preserve"> </v>
      </c>
      <c r="H10993" s="79"/>
      <c r="I10993" s="23" t="s">
        <v>2693</v>
      </c>
      <c r="J10993" s="24" t="s">
        <v>2491</v>
      </c>
    </row>
    <row r="10994" spans="2:10" ht="12.6" customHeight="1" x14ac:dyDescent="0.3">
      <c r="B10994" s="25" t="s">
        <v>2694</v>
      </c>
      <c r="C10994" s="80" t="str">
        <f>VLOOKUP($J10993,ASBVs!$A$2:$H$1041,8,FALSE)</f>
        <v>205728</v>
      </c>
      <c r="D10994" s="80"/>
      <c r="E10994" s="81"/>
      <c r="F10994" s="26" t="s">
        <v>2639</v>
      </c>
      <c r="G10994" s="82">
        <f>VLOOKUP($J10993,ASBVs!$A$2:$I$1041,9,FALSE)</f>
        <v>44688</v>
      </c>
      <c r="H10994" s="83"/>
      <c r="I10994" s="83"/>
      <c r="J10994" s="84"/>
    </row>
    <row r="10995" spans="2:10" ht="12.6" customHeight="1" x14ac:dyDescent="0.3">
      <c r="B10995" s="27" t="s">
        <v>0</v>
      </c>
      <c r="C10995" s="28" t="s">
        <v>1</v>
      </c>
      <c r="D10995" s="28" t="s">
        <v>2</v>
      </c>
      <c r="E10995" s="28" t="s">
        <v>3</v>
      </c>
      <c r="F10995" s="27" t="s">
        <v>4</v>
      </c>
      <c r="G10995" s="28" t="s">
        <v>1093</v>
      </c>
      <c r="H10995" s="28" t="s">
        <v>1092</v>
      </c>
      <c r="I10995" s="28" t="s">
        <v>5</v>
      </c>
      <c r="J10995" s="28" t="s">
        <v>2652</v>
      </c>
    </row>
    <row r="10996" spans="2:10" ht="12.6" customHeight="1" x14ac:dyDescent="0.3">
      <c r="B10996" s="29">
        <f>VLOOKUP($J10993,ASBVs!$A$2:$AP$1041,11,FALSE)</f>
        <v>0.46</v>
      </c>
      <c r="C10996" s="29">
        <f>VLOOKUP($J10993,ASBVs!$A$2:$AP$1041,13,FALSE)</f>
        <v>9.11</v>
      </c>
      <c r="D10996" s="29">
        <f>VLOOKUP($J10993,ASBVs!$A$2:$AP$1041,15,FALSE)</f>
        <v>17.53</v>
      </c>
      <c r="E10996" s="29">
        <f>VLOOKUP($J10993,ASBVs!$A$2:$AP$1041,17,FALSE)</f>
        <v>1.1200000000000001</v>
      </c>
      <c r="F10996" s="29">
        <f>VLOOKUP($J10993,ASBVs!$A$2:$AP$1041,19,FALSE)</f>
        <v>2.67</v>
      </c>
      <c r="G10996" s="39">
        <f>VLOOKUP($J10993,ASBVs!$A$2:$AP$1041,41,FALSE)</f>
        <v>0.39</v>
      </c>
      <c r="H10996" s="39">
        <f>VLOOKUP($J10993,ASBVs!$A$2:$AP$1041,39,FALSE)</f>
        <v>0.2</v>
      </c>
      <c r="I10996" s="29">
        <f>VLOOKUP($J10993,ASBVs!$A$2:$AP$1041,21,FALSE)</f>
        <v>0.96</v>
      </c>
      <c r="J10996" s="39">
        <f>VLOOKUP($J10993,ASBVs!$A$2:$AP$1041,31,FALSE)</f>
        <v>0.24</v>
      </c>
    </row>
    <row r="10997" spans="2:10" ht="12.6" customHeight="1" x14ac:dyDescent="0.3">
      <c r="B10997" s="29">
        <f>VLOOKUP($J10993,ASBVs!$A$2:$AP$1041,12,FALSE)</f>
        <v>64</v>
      </c>
      <c r="C10997" s="29">
        <f>VLOOKUP($J10993,ASBVs!$A$2:$AP$1041,14,FALSE)</f>
        <v>71</v>
      </c>
      <c r="D10997" s="29">
        <f>VLOOKUP($J10993,ASBVs!$A$2:$AP$1041,16,FALSE)</f>
        <v>59</v>
      </c>
      <c r="E10997" s="29">
        <f>VLOOKUP($J10993,ASBVs!$A$2:$AP$1041,18,FALSE)</f>
        <v>69</v>
      </c>
      <c r="F10997" s="29">
        <f>VLOOKUP($J10993,ASBVs!$A$2:$AP$1041,20,FALSE)</f>
        <v>67</v>
      </c>
      <c r="G10997" s="29">
        <f>VLOOKUP($J10993,ASBVs!$A$2:$AP$1041,42,FALSE)</f>
        <v>48</v>
      </c>
      <c r="H10997" s="29">
        <f>VLOOKUP($J10993,ASBVs!$A$2:$AP$1041,40,FALSE)</f>
        <v>42</v>
      </c>
      <c r="I10997" s="29">
        <f>VLOOKUP($J10993,ASBVs!$A$2:$AP$1041,22,FALSE)</f>
        <v>50</v>
      </c>
      <c r="J10997" s="29">
        <f>VLOOKUP($J10993,ASBVs!$A$2:$AP$1041,32,FALSE)</f>
        <v>47</v>
      </c>
    </row>
    <row r="10998" spans="2:10" ht="12.6" customHeight="1" x14ac:dyDescent="0.3">
      <c r="B10998" s="31" t="s">
        <v>1089</v>
      </c>
      <c r="C10998" s="27" t="s">
        <v>1090</v>
      </c>
      <c r="D10998" s="27" t="s">
        <v>1091</v>
      </c>
      <c r="E10998" s="27" t="s">
        <v>8</v>
      </c>
      <c r="F10998" s="27" t="s">
        <v>6</v>
      </c>
      <c r="G10998" s="27" t="s">
        <v>7</v>
      </c>
      <c r="H10998" s="27" t="s">
        <v>2638</v>
      </c>
      <c r="I10998" s="85" t="s">
        <v>2700</v>
      </c>
      <c r="J10998" s="86"/>
    </row>
    <row r="10999" spans="2:10" ht="12.6" customHeight="1" x14ac:dyDescent="0.3">
      <c r="B10999" s="30">
        <f>VLOOKUP($J10993,ASBVs!$A$2:$AP$1041,33,FALSE)</f>
        <v>0.03</v>
      </c>
      <c r="C10999" s="30">
        <f>VLOOKUP($J10993,ASBVs!$A$2:$AP$1041,35,FALSE)</f>
        <v>0.23</v>
      </c>
      <c r="D10999" s="30">
        <f>VLOOKUP($J10993,ASBVs!$A$2:$AP$1041,37,FALSE)</f>
        <v>1E-3</v>
      </c>
      <c r="E10999" s="32">
        <f>VLOOKUP($J10993,ASBVs!$A$2:$AP$1041,29,FALSE)</f>
        <v>4.01</v>
      </c>
      <c r="F10999" s="32">
        <f>VLOOKUP($J10993,ASBVs!$A$2:$AP$1041,23,FALSE)</f>
        <v>-0.32</v>
      </c>
      <c r="G10999" s="32">
        <f>VLOOKUP($J10993,ASBVs!$A$2:$AP$1041,25,FALSE)</f>
        <v>1.93</v>
      </c>
      <c r="H10999" s="32">
        <f>VLOOKUP($J10993,ASBVs!$A$2:$AP$1041,27,FALSE)</f>
        <v>2.77</v>
      </c>
      <c r="I10999" s="86"/>
      <c r="J10999" s="86"/>
    </row>
    <row r="11000" spans="2:10" ht="12.6" customHeight="1" x14ac:dyDescent="0.3">
      <c r="B11000" s="33">
        <f>VLOOKUP($J10993,ASBVs!$A$2:$AP$1041,34,FALSE)</f>
        <v>38</v>
      </c>
      <c r="C11000" s="33">
        <f>VLOOKUP($J10993,ASBVs!$A$2:$AP$1041,36,FALSE)</f>
        <v>45</v>
      </c>
      <c r="D11000" s="33">
        <f>VLOOKUP($J10993,ASBVs!$A$2:$AP$1041,38,FALSE)</f>
        <v>32</v>
      </c>
      <c r="E11000" s="33">
        <f>VLOOKUP($J10993,ASBVs!$A$2:$AP$1041,30,FALSE)</f>
        <v>60</v>
      </c>
      <c r="F11000" s="33">
        <f>VLOOKUP($J10993,ASBVs!$A$2:$AP$1041,24,FALSE)</f>
        <v>42</v>
      </c>
      <c r="G11000" s="33">
        <f>VLOOKUP($J10993,ASBVs!$A$2:$AP$1041,26,FALSE)</f>
        <v>42</v>
      </c>
      <c r="H11000" s="33">
        <f>VLOOKUP($J10993,ASBVs!$A$2:$AP$1041,28,FALSE)</f>
        <v>52</v>
      </c>
      <c r="I11000" s="99">
        <f>VLOOKUP($J10993,ASBVs!$A$2:$AQ$1041,43,FALSE)</f>
        <v>10.07</v>
      </c>
      <c r="J11000" s="79"/>
    </row>
    <row r="11001" spans="2:10" ht="12.6" customHeight="1" x14ac:dyDescent="0.3">
      <c r="B11001" s="87" t="s">
        <v>2695</v>
      </c>
      <c r="C11001" s="88"/>
      <c r="D11001" s="89" t="s">
        <v>2699</v>
      </c>
      <c r="E11001" s="90"/>
      <c r="F11001" s="91" t="str">
        <f>VLOOKUP($J10993,ASBVs!$A$2:$F$1041,6,FALSE)</f>
        <v xml:space="preserve"> </v>
      </c>
      <c r="G11001" s="34" t="s">
        <v>2669</v>
      </c>
      <c r="H11001" s="35" t="str">
        <f>VLOOKUP($J10993,ASBVs!$A$2:$AU$1041,46,FALSE)</f>
        <v>3</v>
      </c>
      <c r="I11001" s="34" t="s">
        <v>2670</v>
      </c>
      <c r="J11001" s="35" t="str">
        <f>VLOOKUP($J10993,ASBVs!$A$2:$AU$1041,47,FALSE)</f>
        <v>3</v>
      </c>
    </row>
    <row r="11002" spans="2:10" ht="12.6" customHeight="1" x14ac:dyDescent="0.3">
      <c r="B11002" s="93">
        <f>VLOOKUP($J10993,ASBVs!$A$2:$AS$1041,45,FALSE)</f>
        <v>121.51</v>
      </c>
      <c r="C11002" s="94"/>
      <c r="D11002" s="93">
        <f>VLOOKUP($J10993,ASBVs!$A$2:$AS$1041,44,FALSE)</f>
        <v>167.59</v>
      </c>
      <c r="E11002" s="94"/>
      <c r="F11002" s="92"/>
      <c r="G11002" s="34" t="s">
        <v>2671</v>
      </c>
      <c r="H11002" s="35" t="str">
        <f>VLOOKUP($J10993,ASBVs!$A$2:$AW$1041,48,FALSE)</f>
        <v>3</v>
      </c>
      <c r="I11002" s="34" t="s">
        <v>2672</v>
      </c>
      <c r="J11002" s="35">
        <f>VLOOKUP($J10993,ASBVs!$A$2:$AW$1041,49,FALSE)</f>
        <v>2</v>
      </c>
    </row>
    <row r="11003" spans="2:10" ht="12.6" customHeight="1" x14ac:dyDescent="0.3">
      <c r="B11003" s="36" t="s">
        <v>2696</v>
      </c>
      <c r="C11003" s="95" t="str">
        <f>VLOOKUP($J10993,ASBVs!$A$2:$E$1041,5,FALSE)</f>
        <v>Pen of 4</v>
      </c>
      <c r="D11003" s="96"/>
      <c r="E11003" s="97" t="s">
        <v>2697</v>
      </c>
      <c r="F11003" s="98"/>
      <c r="G11003" s="74"/>
      <c r="H11003" s="75"/>
      <c r="I11003" s="37" t="s">
        <v>2698</v>
      </c>
      <c r="J11003" s="38"/>
    </row>
    <row r="11005" spans="2:10" ht="12.6" customHeight="1" x14ac:dyDescent="0.3">
      <c r="B11005" s="76" t="s">
        <v>2692</v>
      </c>
      <c r="C11005" s="77"/>
      <c r="D11005" s="20" t="str">
        <f>VLOOKUP($J11005,ASBVs!$A$2:$B$1041,2,FALSE)</f>
        <v>223399</v>
      </c>
      <c r="E11005" s="21"/>
      <c r="F11005" s="22" t="str">
        <f>VLOOKUP($J11005,ASBVs!$A$2:$J$1041,10,FALSE)</f>
        <v>Single</v>
      </c>
      <c r="G11005" s="78" t="str">
        <f>VLOOKUP($J11005,ASBVs!$A$2:$AX$1041,50,FALSE)</f>
        <v xml:space="preserve"> </v>
      </c>
      <c r="H11005" s="79"/>
      <c r="I11005" s="23" t="s">
        <v>2693</v>
      </c>
      <c r="J11005" s="24" t="s">
        <v>2492</v>
      </c>
    </row>
    <row r="11006" spans="2:10" ht="12.6" customHeight="1" x14ac:dyDescent="0.3">
      <c r="B11006" s="25" t="s">
        <v>2694</v>
      </c>
      <c r="C11006" s="80" t="str">
        <f>VLOOKUP($J11005,ASBVs!$A$2:$H$1041,8,FALSE)</f>
        <v>196104</v>
      </c>
      <c r="D11006" s="80"/>
      <c r="E11006" s="81"/>
      <c r="F11006" s="26" t="s">
        <v>2639</v>
      </c>
      <c r="G11006" s="82">
        <f>VLOOKUP($J11005,ASBVs!$A$2:$I$1041,9,FALSE)</f>
        <v>44696</v>
      </c>
      <c r="H11006" s="83"/>
      <c r="I11006" s="83"/>
      <c r="J11006" s="84"/>
    </row>
    <row r="11007" spans="2:10" ht="12.6" customHeight="1" x14ac:dyDescent="0.3">
      <c r="B11007" s="27" t="s">
        <v>0</v>
      </c>
      <c r="C11007" s="28" t="s">
        <v>1</v>
      </c>
      <c r="D11007" s="28" t="s">
        <v>2</v>
      </c>
      <c r="E11007" s="28" t="s">
        <v>3</v>
      </c>
      <c r="F11007" s="27" t="s">
        <v>4</v>
      </c>
      <c r="G11007" s="28" t="s">
        <v>1093</v>
      </c>
      <c r="H11007" s="28" t="s">
        <v>1092</v>
      </c>
      <c r="I11007" s="28" t="s">
        <v>5</v>
      </c>
      <c r="J11007" s="28" t="s">
        <v>2652</v>
      </c>
    </row>
    <row r="11008" spans="2:10" ht="12.6" customHeight="1" x14ac:dyDescent="0.3">
      <c r="B11008" s="29">
        <f>VLOOKUP($J11005,ASBVs!$A$2:$AP$1041,11,FALSE)</f>
        <v>0.53</v>
      </c>
      <c r="C11008" s="29">
        <f>VLOOKUP($J11005,ASBVs!$A$2:$AP$1041,13,FALSE)</f>
        <v>8.7200000000000006</v>
      </c>
      <c r="D11008" s="29">
        <f>VLOOKUP($J11005,ASBVs!$A$2:$AP$1041,15,FALSE)</f>
        <v>13.52</v>
      </c>
      <c r="E11008" s="29">
        <f>VLOOKUP($J11005,ASBVs!$A$2:$AP$1041,17,FALSE)</f>
        <v>-0.48</v>
      </c>
      <c r="F11008" s="29">
        <f>VLOOKUP($J11005,ASBVs!$A$2:$AP$1041,19,FALSE)</f>
        <v>1.55</v>
      </c>
      <c r="G11008" s="39">
        <f>VLOOKUP($J11005,ASBVs!$A$2:$AP$1041,41,FALSE)</f>
        <v>0.37</v>
      </c>
      <c r="H11008" s="39">
        <f>VLOOKUP($J11005,ASBVs!$A$2:$AP$1041,39,FALSE)</f>
        <v>0.17</v>
      </c>
      <c r="I11008" s="29">
        <f>VLOOKUP($J11005,ASBVs!$A$2:$AP$1041,21,FALSE)</f>
        <v>-0.45</v>
      </c>
      <c r="J11008" s="39">
        <f>VLOOKUP($J11005,ASBVs!$A$2:$AP$1041,31,FALSE)</f>
        <v>0.25</v>
      </c>
    </row>
    <row r="11009" spans="2:10" ht="12.6" customHeight="1" x14ac:dyDescent="0.3">
      <c r="B11009" s="29">
        <f>VLOOKUP($J11005,ASBVs!$A$2:$AP$1041,12,FALSE)</f>
        <v>66</v>
      </c>
      <c r="C11009" s="29">
        <f>VLOOKUP($J11005,ASBVs!$A$2:$AP$1041,14,FALSE)</f>
        <v>72</v>
      </c>
      <c r="D11009" s="29">
        <f>VLOOKUP($J11005,ASBVs!$A$2:$AP$1041,16,FALSE)</f>
        <v>63</v>
      </c>
      <c r="E11009" s="29">
        <f>VLOOKUP($J11005,ASBVs!$A$2:$AP$1041,18,FALSE)</f>
        <v>71</v>
      </c>
      <c r="F11009" s="29">
        <f>VLOOKUP($J11005,ASBVs!$A$2:$AP$1041,20,FALSE)</f>
        <v>69</v>
      </c>
      <c r="G11009" s="29">
        <f>VLOOKUP($J11005,ASBVs!$A$2:$AP$1041,42,FALSE)</f>
        <v>60</v>
      </c>
      <c r="H11009" s="29">
        <f>VLOOKUP($J11005,ASBVs!$A$2:$AP$1041,40,FALSE)</f>
        <v>51</v>
      </c>
      <c r="I11009" s="29">
        <f>VLOOKUP($J11005,ASBVs!$A$2:$AP$1041,22,FALSE)</f>
        <v>61</v>
      </c>
      <c r="J11009" s="29">
        <f>VLOOKUP($J11005,ASBVs!$A$2:$AP$1041,32,FALSE)</f>
        <v>58</v>
      </c>
    </row>
    <row r="11010" spans="2:10" ht="12.6" customHeight="1" x14ac:dyDescent="0.3">
      <c r="B11010" s="31" t="s">
        <v>1089</v>
      </c>
      <c r="C11010" s="27" t="s">
        <v>1090</v>
      </c>
      <c r="D11010" s="27" t="s">
        <v>1091</v>
      </c>
      <c r="E11010" s="27" t="s">
        <v>8</v>
      </c>
      <c r="F11010" s="27" t="s">
        <v>6</v>
      </c>
      <c r="G11010" s="27" t="s">
        <v>7</v>
      </c>
      <c r="H11010" s="27" t="s">
        <v>2638</v>
      </c>
      <c r="I11010" s="85" t="s">
        <v>2700</v>
      </c>
      <c r="J11010" s="86"/>
    </row>
    <row r="11011" spans="2:10" ht="12.6" customHeight="1" x14ac:dyDescent="0.3">
      <c r="B11011" s="30">
        <f>VLOOKUP($J11005,ASBVs!$A$2:$AP$1041,33,FALSE)</f>
        <v>0.01</v>
      </c>
      <c r="C11011" s="30">
        <f>VLOOKUP($J11005,ASBVs!$A$2:$AP$1041,35,FALSE)</f>
        <v>0.14000000000000001</v>
      </c>
      <c r="D11011" s="30">
        <f>VLOOKUP($J11005,ASBVs!$A$2:$AP$1041,37,FALSE)</f>
        <v>0.02</v>
      </c>
      <c r="E11011" s="32">
        <f>VLOOKUP($J11005,ASBVs!$A$2:$AP$1041,29,FALSE)</f>
        <v>5.07</v>
      </c>
      <c r="F11011" s="32">
        <f>VLOOKUP($J11005,ASBVs!$A$2:$AP$1041,23,FALSE)</f>
        <v>-0.3</v>
      </c>
      <c r="G11011" s="32">
        <f>VLOOKUP($J11005,ASBVs!$A$2:$AP$1041,25,FALSE)</f>
        <v>4.4400000000000004</v>
      </c>
      <c r="H11011" s="32">
        <f>VLOOKUP($J11005,ASBVs!$A$2:$AP$1041,27,FALSE)</f>
        <v>1.72</v>
      </c>
      <c r="I11011" s="86"/>
      <c r="J11011" s="86"/>
    </row>
    <row r="11012" spans="2:10" ht="12.6" customHeight="1" x14ac:dyDescent="0.3">
      <c r="B11012" s="33">
        <f>VLOOKUP($J11005,ASBVs!$A$2:$AP$1041,34,FALSE)</f>
        <v>46</v>
      </c>
      <c r="C11012" s="33">
        <f>VLOOKUP($J11005,ASBVs!$A$2:$AP$1041,36,FALSE)</f>
        <v>54</v>
      </c>
      <c r="D11012" s="33">
        <f>VLOOKUP($J11005,ASBVs!$A$2:$AP$1041,38,FALSE)</f>
        <v>40</v>
      </c>
      <c r="E11012" s="33">
        <f>VLOOKUP($J11005,ASBVs!$A$2:$AP$1041,30,FALSE)</f>
        <v>63</v>
      </c>
      <c r="F11012" s="33">
        <f>VLOOKUP($J11005,ASBVs!$A$2:$AP$1041,24,FALSE)</f>
        <v>51</v>
      </c>
      <c r="G11012" s="33">
        <f>VLOOKUP($J11005,ASBVs!$A$2:$AP$1041,26,FALSE)</f>
        <v>51</v>
      </c>
      <c r="H11012" s="33">
        <f>VLOOKUP($J11005,ASBVs!$A$2:$AP$1041,28,FALSE)</f>
        <v>56</v>
      </c>
      <c r="I11012" s="99">
        <f>VLOOKUP($J11005,ASBVs!$A$2:$AQ$1041,43,FALSE)</f>
        <v>8.2700000000000014</v>
      </c>
      <c r="J11012" s="79"/>
    </row>
    <row r="11013" spans="2:10" ht="12.6" customHeight="1" x14ac:dyDescent="0.3">
      <c r="B11013" s="87" t="s">
        <v>2695</v>
      </c>
      <c r="C11013" s="88"/>
      <c r="D11013" s="89" t="s">
        <v>2699</v>
      </c>
      <c r="E11013" s="90"/>
      <c r="F11013" s="91" t="str">
        <f>VLOOKUP($J11005,ASBVs!$A$2:$F$1041,6,FALSE)</f>
        <v xml:space="preserve"> </v>
      </c>
      <c r="G11013" s="34" t="s">
        <v>2669</v>
      </c>
      <c r="H11013" s="35" t="str">
        <f>VLOOKUP($J11005,ASBVs!$A$2:$AU$1041,46,FALSE)</f>
        <v>2</v>
      </c>
      <c r="I11013" s="34" t="s">
        <v>2670</v>
      </c>
      <c r="J11013" s="35" t="str">
        <f>VLOOKUP($J11005,ASBVs!$A$2:$AU$1041,47,FALSE)</f>
        <v>2</v>
      </c>
    </row>
    <row r="11014" spans="2:10" ht="12.6" customHeight="1" x14ac:dyDescent="0.3">
      <c r="B11014" s="93">
        <f>VLOOKUP($J11005,ASBVs!$A$2:$AS$1041,45,FALSE)</f>
        <v>120.09</v>
      </c>
      <c r="C11014" s="94"/>
      <c r="D11014" s="93">
        <f>VLOOKUP($J11005,ASBVs!$A$2:$AS$1041,44,FALSE)</f>
        <v>153.38999999999999</v>
      </c>
      <c r="E11014" s="94"/>
      <c r="F11014" s="92"/>
      <c r="G11014" s="34" t="s">
        <v>2671</v>
      </c>
      <c r="H11014" s="35" t="str">
        <f>VLOOKUP($J11005,ASBVs!$A$2:$AW$1041,48,FALSE)</f>
        <v>2</v>
      </c>
      <c r="I11014" s="34" t="s">
        <v>2672</v>
      </c>
      <c r="J11014" s="35">
        <f>VLOOKUP($J11005,ASBVs!$A$2:$AW$1041,49,FALSE)</f>
        <v>3</v>
      </c>
    </row>
    <row r="11015" spans="2:10" ht="12.6" customHeight="1" x14ac:dyDescent="0.3">
      <c r="B11015" s="36" t="s">
        <v>2696</v>
      </c>
      <c r="C11015" s="95" t="str">
        <f>VLOOKUP($J11005,ASBVs!$A$2:$E$1041,5,FALSE)</f>
        <v>Pen of 4</v>
      </c>
      <c r="D11015" s="96"/>
      <c r="E11015" s="97" t="s">
        <v>2697</v>
      </c>
      <c r="F11015" s="98"/>
      <c r="G11015" s="74"/>
      <c r="H11015" s="75"/>
      <c r="I11015" s="37" t="s">
        <v>2698</v>
      </c>
      <c r="J11015" s="38"/>
    </row>
    <row r="11017" spans="2:10" ht="12.6" customHeight="1" x14ac:dyDescent="0.3">
      <c r="B11017" s="76" t="s">
        <v>2692</v>
      </c>
      <c r="C11017" s="77"/>
      <c r="D11017" s="20" t="str">
        <f>VLOOKUP($J11017,ASBVs!$A$2:$B$1041,2,FALSE)</f>
        <v>223274</v>
      </c>
      <c r="E11017" s="21"/>
      <c r="F11017" s="22" t="str">
        <f>VLOOKUP($J11017,ASBVs!$A$2:$J$1041,10,FALSE)</f>
        <v>Twin</v>
      </c>
      <c r="G11017" s="78" t="str">
        <f>VLOOKUP($J11017,ASBVs!$A$2:$AX$1041,50,FALSE)</f>
        <v xml:space="preserve"> </v>
      </c>
      <c r="H11017" s="79"/>
      <c r="I11017" s="23" t="s">
        <v>2693</v>
      </c>
      <c r="J11017" s="24" t="s">
        <v>2493</v>
      </c>
    </row>
    <row r="11018" spans="2:10" ht="12.6" customHeight="1" x14ac:dyDescent="0.3">
      <c r="B11018" s="25" t="s">
        <v>2694</v>
      </c>
      <c r="C11018" s="80" t="str">
        <f>VLOOKUP($J11017,ASBVs!$A$2:$H$1041,8,FALSE)</f>
        <v>206625</v>
      </c>
      <c r="D11018" s="80"/>
      <c r="E11018" s="81"/>
      <c r="F11018" s="26" t="s">
        <v>2639</v>
      </c>
      <c r="G11018" s="82">
        <f>VLOOKUP($J11017,ASBVs!$A$2:$I$1041,9,FALSE)</f>
        <v>44688</v>
      </c>
      <c r="H11018" s="83"/>
      <c r="I11018" s="83"/>
      <c r="J11018" s="84"/>
    </row>
    <row r="11019" spans="2:10" ht="12.6" customHeight="1" x14ac:dyDescent="0.3">
      <c r="B11019" s="27" t="s">
        <v>0</v>
      </c>
      <c r="C11019" s="28" t="s">
        <v>1</v>
      </c>
      <c r="D11019" s="28" t="s">
        <v>2</v>
      </c>
      <c r="E11019" s="28" t="s">
        <v>3</v>
      </c>
      <c r="F11019" s="27" t="s">
        <v>4</v>
      </c>
      <c r="G11019" s="28" t="s">
        <v>1093</v>
      </c>
      <c r="H11019" s="28" t="s">
        <v>1092</v>
      </c>
      <c r="I11019" s="28" t="s">
        <v>5</v>
      </c>
      <c r="J11019" s="28" t="s">
        <v>2652</v>
      </c>
    </row>
    <row r="11020" spans="2:10" ht="12.6" customHeight="1" x14ac:dyDescent="0.3">
      <c r="B11020" s="29">
        <f>VLOOKUP($J11017,ASBVs!$A$2:$AP$1041,11,FALSE)</f>
        <v>0.34</v>
      </c>
      <c r="C11020" s="29">
        <f>VLOOKUP($J11017,ASBVs!$A$2:$AP$1041,13,FALSE)</f>
        <v>8.16</v>
      </c>
      <c r="D11020" s="29">
        <f>VLOOKUP($J11017,ASBVs!$A$2:$AP$1041,15,FALSE)</f>
        <v>13.66</v>
      </c>
      <c r="E11020" s="29">
        <f>VLOOKUP($J11017,ASBVs!$A$2:$AP$1041,17,FALSE)</f>
        <v>0.24</v>
      </c>
      <c r="F11020" s="29">
        <f>VLOOKUP($J11017,ASBVs!$A$2:$AP$1041,19,FALSE)</f>
        <v>1.81</v>
      </c>
      <c r="G11020" s="39">
        <f>VLOOKUP($J11017,ASBVs!$A$2:$AP$1041,41,FALSE)</f>
        <v>0.33</v>
      </c>
      <c r="H11020" s="39">
        <f>VLOOKUP($J11017,ASBVs!$A$2:$AP$1041,39,FALSE)</f>
        <v>0.18</v>
      </c>
      <c r="I11020" s="29">
        <f>VLOOKUP($J11017,ASBVs!$A$2:$AP$1041,21,FALSE)</f>
        <v>0.56000000000000005</v>
      </c>
      <c r="J11020" s="39">
        <f>VLOOKUP($J11017,ASBVs!$A$2:$AP$1041,31,FALSE)</f>
        <v>0.24</v>
      </c>
    </row>
    <row r="11021" spans="2:10" ht="12.6" customHeight="1" x14ac:dyDescent="0.3">
      <c r="B11021" s="29">
        <f>VLOOKUP($J11017,ASBVs!$A$2:$AP$1041,12,FALSE)</f>
        <v>66</v>
      </c>
      <c r="C11021" s="29">
        <f>VLOOKUP($J11017,ASBVs!$A$2:$AP$1041,14,FALSE)</f>
        <v>72</v>
      </c>
      <c r="D11021" s="29">
        <f>VLOOKUP($J11017,ASBVs!$A$2:$AP$1041,16,FALSE)</f>
        <v>60</v>
      </c>
      <c r="E11021" s="29">
        <f>VLOOKUP($J11017,ASBVs!$A$2:$AP$1041,18,FALSE)</f>
        <v>71</v>
      </c>
      <c r="F11021" s="29">
        <f>VLOOKUP($J11017,ASBVs!$A$2:$AP$1041,20,FALSE)</f>
        <v>69</v>
      </c>
      <c r="G11021" s="29">
        <f>VLOOKUP($J11017,ASBVs!$A$2:$AP$1041,42,FALSE)</f>
        <v>55</v>
      </c>
      <c r="H11021" s="29">
        <f>VLOOKUP($J11017,ASBVs!$A$2:$AP$1041,40,FALSE)</f>
        <v>48</v>
      </c>
      <c r="I11021" s="29">
        <f>VLOOKUP($J11017,ASBVs!$A$2:$AP$1041,22,FALSE)</f>
        <v>58</v>
      </c>
      <c r="J11021" s="29">
        <f>VLOOKUP($J11017,ASBVs!$A$2:$AP$1041,32,FALSE)</f>
        <v>54</v>
      </c>
    </row>
    <row r="11022" spans="2:10" ht="12.6" customHeight="1" x14ac:dyDescent="0.3">
      <c r="B11022" s="31" t="s">
        <v>1089</v>
      </c>
      <c r="C11022" s="27" t="s">
        <v>1090</v>
      </c>
      <c r="D11022" s="27" t="s">
        <v>1091</v>
      </c>
      <c r="E11022" s="27" t="s">
        <v>8</v>
      </c>
      <c r="F11022" s="27" t="s">
        <v>6</v>
      </c>
      <c r="G11022" s="27" t="s">
        <v>7</v>
      </c>
      <c r="H11022" s="27" t="s">
        <v>2638</v>
      </c>
      <c r="I11022" s="85" t="s">
        <v>2700</v>
      </c>
      <c r="J11022" s="86"/>
    </row>
    <row r="11023" spans="2:10" ht="12.6" customHeight="1" x14ac:dyDescent="0.3">
      <c r="B11023" s="30">
        <f>VLOOKUP($J11017,ASBVs!$A$2:$AP$1041,33,FALSE)</f>
        <v>0.04</v>
      </c>
      <c r="C11023" s="30">
        <f>VLOOKUP($J11017,ASBVs!$A$2:$AP$1041,35,FALSE)</f>
        <v>0.11</v>
      </c>
      <c r="D11023" s="30">
        <f>VLOOKUP($J11017,ASBVs!$A$2:$AP$1041,37,FALSE)</f>
        <v>0.03</v>
      </c>
      <c r="E11023" s="32">
        <f>VLOOKUP($J11017,ASBVs!$A$2:$AP$1041,29,FALSE)</f>
        <v>4.62</v>
      </c>
      <c r="F11023" s="32">
        <f>VLOOKUP($J11017,ASBVs!$A$2:$AP$1041,23,FALSE)</f>
        <v>-0.28000000000000003</v>
      </c>
      <c r="G11023" s="32">
        <f>VLOOKUP($J11017,ASBVs!$A$2:$AP$1041,25,FALSE)</f>
        <v>2.76</v>
      </c>
      <c r="H11023" s="32">
        <f>VLOOKUP($J11017,ASBVs!$A$2:$AP$1041,27,FALSE)</f>
        <v>1.83</v>
      </c>
      <c r="I11023" s="86"/>
      <c r="J11023" s="86"/>
    </row>
    <row r="11024" spans="2:10" ht="12.6" customHeight="1" x14ac:dyDescent="0.3">
      <c r="B11024" s="33">
        <f>VLOOKUP($J11017,ASBVs!$A$2:$AP$1041,34,FALSE)</f>
        <v>42</v>
      </c>
      <c r="C11024" s="33">
        <f>VLOOKUP($J11017,ASBVs!$A$2:$AP$1041,36,FALSE)</f>
        <v>51</v>
      </c>
      <c r="D11024" s="33">
        <f>VLOOKUP($J11017,ASBVs!$A$2:$AP$1041,38,FALSE)</f>
        <v>36</v>
      </c>
      <c r="E11024" s="33">
        <f>VLOOKUP($J11017,ASBVs!$A$2:$AP$1041,30,FALSE)</f>
        <v>62</v>
      </c>
      <c r="F11024" s="33">
        <f>VLOOKUP($J11017,ASBVs!$A$2:$AP$1041,24,FALSE)</f>
        <v>49</v>
      </c>
      <c r="G11024" s="33">
        <f>VLOOKUP($J11017,ASBVs!$A$2:$AP$1041,26,FALSE)</f>
        <v>49</v>
      </c>
      <c r="H11024" s="33">
        <f>VLOOKUP($J11017,ASBVs!$A$2:$AP$1041,28,FALSE)</f>
        <v>55</v>
      </c>
      <c r="I11024" s="99">
        <f>VLOOKUP($J11017,ASBVs!$A$2:$AQ$1041,43,FALSE)</f>
        <v>8.7200000000000006</v>
      </c>
      <c r="J11024" s="79"/>
    </row>
    <row r="11025" spans="2:10" ht="12.6" customHeight="1" x14ac:dyDescent="0.3">
      <c r="B11025" s="87" t="s">
        <v>2695</v>
      </c>
      <c r="C11025" s="88"/>
      <c r="D11025" s="89" t="s">
        <v>2699</v>
      </c>
      <c r="E11025" s="90"/>
      <c r="F11025" s="91" t="str">
        <f>VLOOKUP($J11017,ASBVs!$A$2:$F$1041,6,FALSE)</f>
        <v xml:space="preserve"> </v>
      </c>
      <c r="G11025" s="34" t="s">
        <v>2669</v>
      </c>
      <c r="H11025" s="35" t="str">
        <f>VLOOKUP($J11017,ASBVs!$A$2:$AU$1041,46,FALSE)</f>
        <v>1</v>
      </c>
      <c r="I11025" s="34" t="s">
        <v>2670</v>
      </c>
      <c r="J11025" s="35" t="str">
        <f>VLOOKUP($J11017,ASBVs!$A$2:$AU$1041,47,FALSE)</f>
        <v>1</v>
      </c>
    </row>
    <row r="11026" spans="2:10" ht="12.6" customHeight="1" x14ac:dyDescent="0.3">
      <c r="B11026" s="93">
        <f>VLOOKUP($J11017,ASBVs!$A$2:$AS$1041,45,FALSE)</f>
        <v>120.93</v>
      </c>
      <c r="C11026" s="94"/>
      <c r="D11026" s="93">
        <f>VLOOKUP($J11017,ASBVs!$A$2:$AS$1041,44,FALSE)</f>
        <v>154.44</v>
      </c>
      <c r="E11026" s="94"/>
      <c r="F11026" s="92"/>
      <c r="G11026" s="34" t="s">
        <v>2671</v>
      </c>
      <c r="H11026" s="35" t="str">
        <f>VLOOKUP($J11017,ASBVs!$A$2:$AW$1041,48,FALSE)</f>
        <v>1</v>
      </c>
      <c r="I11026" s="34" t="s">
        <v>2672</v>
      </c>
      <c r="J11026" s="35">
        <f>VLOOKUP($J11017,ASBVs!$A$2:$AW$1041,49,FALSE)</f>
        <v>4</v>
      </c>
    </row>
    <row r="11027" spans="2:10" ht="12.6" customHeight="1" x14ac:dyDescent="0.3">
      <c r="B11027" s="36" t="s">
        <v>2696</v>
      </c>
      <c r="C11027" s="95" t="str">
        <f>VLOOKUP($J11017,ASBVs!$A$2:$E$1041,5,FALSE)</f>
        <v>Pen of 4</v>
      </c>
      <c r="D11027" s="96"/>
      <c r="E11027" s="97" t="s">
        <v>2697</v>
      </c>
      <c r="F11027" s="98"/>
      <c r="G11027" s="74"/>
      <c r="H11027" s="75"/>
      <c r="I11027" s="37" t="s">
        <v>2698</v>
      </c>
      <c r="J11027" s="38"/>
    </row>
    <row r="11029" spans="2:10" ht="12.6" customHeight="1" x14ac:dyDescent="0.3">
      <c r="B11029" s="76" t="s">
        <v>2692</v>
      </c>
      <c r="C11029" s="77"/>
      <c r="D11029" s="20" t="str">
        <f>VLOOKUP($J11029,ASBVs!$A$2:$B$1041,2,FALSE)</f>
        <v>224841</v>
      </c>
      <c r="E11029" s="21"/>
      <c r="F11029" s="22" t="str">
        <f>VLOOKUP($J11029,ASBVs!$A$2:$J$1041,10,FALSE)</f>
        <v>Single</v>
      </c>
      <c r="G11029" s="78" t="str">
        <f>VLOOKUP($J11029,ASBVs!$A$2:$AX$1041,50,FALSE)</f>
        <v xml:space="preserve"> </v>
      </c>
      <c r="H11029" s="79"/>
      <c r="I11029" s="23" t="s">
        <v>2693</v>
      </c>
      <c r="J11029" s="24" t="s">
        <v>2494</v>
      </c>
    </row>
    <row r="11030" spans="2:10" ht="12.6" customHeight="1" x14ac:dyDescent="0.3">
      <c r="B11030" s="25" t="s">
        <v>2694</v>
      </c>
      <c r="C11030" s="80" t="str">
        <f>VLOOKUP($J11029,ASBVs!$A$2:$H$1041,8,FALSE)</f>
        <v>196104</v>
      </c>
      <c r="D11030" s="80"/>
      <c r="E11030" s="81"/>
      <c r="F11030" s="26" t="s">
        <v>2639</v>
      </c>
      <c r="G11030" s="82">
        <f>VLOOKUP($J11029,ASBVs!$A$2:$I$1041,9,FALSE)</f>
        <v>44711</v>
      </c>
      <c r="H11030" s="83"/>
      <c r="I11030" s="83"/>
      <c r="J11030" s="84"/>
    </row>
    <row r="11031" spans="2:10" ht="12.6" customHeight="1" x14ac:dyDescent="0.3">
      <c r="B11031" s="27" t="s">
        <v>0</v>
      </c>
      <c r="C11031" s="28" t="s">
        <v>1</v>
      </c>
      <c r="D11031" s="28" t="s">
        <v>2</v>
      </c>
      <c r="E11031" s="28" t="s">
        <v>3</v>
      </c>
      <c r="F11031" s="27" t="s">
        <v>4</v>
      </c>
      <c r="G11031" s="28" t="s">
        <v>1093</v>
      </c>
      <c r="H11031" s="28" t="s">
        <v>1092</v>
      </c>
      <c r="I11031" s="28" t="s">
        <v>5</v>
      </c>
      <c r="J11031" s="28" t="s">
        <v>2652</v>
      </c>
    </row>
    <row r="11032" spans="2:10" ht="12.6" customHeight="1" x14ac:dyDescent="0.3">
      <c r="B11032" s="29">
        <f>VLOOKUP($J11029,ASBVs!$A$2:$AP$1041,11,FALSE)</f>
        <v>0.39</v>
      </c>
      <c r="C11032" s="29">
        <f>VLOOKUP($J11029,ASBVs!$A$2:$AP$1041,13,FALSE)</f>
        <v>8.41</v>
      </c>
      <c r="D11032" s="29">
        <f>VLOOKUP($J11029,ASBVs!$A$2:$AP$1041,15,FALSE)</f>
        <v>14.06</v>
      </c>
      <c r="E11032" s="29">
        <f>VLOOKUP($J11029,ASBVs!$A$2:$AP$1041,17,FALSE)</f>
        <v>-0.25</v>
      </c>
      <c r="F11032" s="29">
        <f>VLOOKUP($J11029,ASBVs!$A$2:$AP$1041,19,FALSE)</f>
        <v>1.99</v>
      </c>
      <c r="G11032" s="39">
        <f>VLOOKUP($J11029,ASBVs!$A$2:$AP$1041,41,FALSE)</f>
        <v>0.43</v>
      </c>
      <c r="H11032" s="39">
        <f>VLOOKUP($J11029,ASBVs!$A$2:$AP$1041,39,FALSE)</f>
        <v>0.18</v>
      </c>
      <c r="I11032" s="29">
        <f>VLOOKUP($J11029,ASBVs!$A$2:$AP$1041,21,FALSE)</f>
        <v>0.14000000000000001</v>
      </c>
      <c r="J11032" s="39">
        <f>VLOOKUP($J11029,ASBVs!$A$2:$AP$1041,31,FALSE)</f>
        <v>0.27</v>
      </c>
    </row>
    <row r="11033" spans="2:10" ht="12.6" customHeight="1" x14ac:dyDescent="0.3">
      <c r="B11033" s="29">
        <f>VLOOKUP($J11029,ASBVs!$A$2:$AP$1041,12,FALSE)</f>
        <v>66</v>
      </c>
      <c r="C11033" s="29">
        <f>VLOOKUP($J11029,ASBVs!$A$2:$AP$1041,14,FALSE)</f>
        <v>70</v>
      </c>
      <c r="D11033" s="29">
        <f>VLOOKUP($J11029,ASBVs!$A$2:$AP$1041,16,FALSE)</f>
        <v>63</v>
      </c>
      <c r="E11033" s="29">
        <f>VLOOKUP($J11029,ASBVs!$A$2:$AP$1041,18,FALSE)</f>
        <v>67</v>
      </c>
      <c r="F11033" s="29">
        <f>VLOOKUP($J11029,ASBVs!$A$2:$AP$1041,20,FALSE)</f>
        <v>67</v>
      </c>
      <c r="G11033" s="29">
        <f>VLOOKUP($J11029,ASBVs!$A$2:$AP$1041,42,FALSE)</f>
        <v>62</v>
      </c>
      <c r="H11033" s="29">
        <f>VLOOKUP($J11029,ASBVs!$A$2:$AP$1041,40,FALSE)</f>
        <v>52</v>
      </c>
      <c r="I11033" s="29">
        <f>VLOOKUP($J11029,ASBVs!$A$2:$AP$1041,22,FALSE)</f>
        <v>61</v>
      </c>
      <c r="J11033" s="29">
        <f>VLOOKUP($J11029,ASBVs!$A$2:$AP$1041,32,FALSE)</f>
        <v>60</v>
      </c>
    </row>
    <row r="11034" spans="2:10" ht="12.6" customHeight="1" x14ac:dyDescent="0.3">
      <c r="B11034" s="31" t="s">
        <v>1089</v>
      </c>
      <c r="C11034" s="27" t="s">
        <v>1090</v>
      </c>
      <c r="D11034" s="27" t="s">
        <v>1091</v>
      </c>
      <c r="E11034" s="27" t="s">
        <v>8</v>
      </c>
      <c r="F11034" s="27" t="s">
        <v>6</v>
      </c>
      <c r="G11034" s="27" t="s">
        <v>7</v>
      </c>
      <c r="H11034" s="27" t="s">
        <v>2638</v>
      </c>
      <c r="I11034" s="85" t="s">
        <v>2700</v>
      </c>
      <c r="J11034" s="86"/>
    </row>
    <row r="11035" spans="2:10" ht="12.6" customHeight="1" x14ac:dyDescent="0.3">
      <c r="B11035" s="30">
        <f>VLOOKUP($J11029,ASBVs!$A$2:$AP$1041,33,FALSE)</f>
        <v>0.01</v>
      </c>
      <c r="C11035" s="30">
        <f>VLOOKUP($J11029,ASBVs!$A$2:$AP$1041,35,FALSE)</f>
        <v>0.19</v>
      </c>
      <c r="D11035" s="30">
        <f>VLOOKUP($J11029,ASBVs!$A$2:$AP$1041,37,FALSE)</f>
        <v>0.02</v>
      </c>
      <c r="E11035" s="32">
        <f>VLOOKUP($J11029,ASBVs!$A$2:$AP$1041,29,FALSE)</f>
        <v>4.83</v>
      </c>
      <c r="F11035" s="32">
        <f>VLOOKUP($J11029,ASBVs!$A$2:$AP$1041,23,FALSE)</f>
        <v>-0.14000000000000001</v>
      </c>
      <c r="G11035" s="32">
        <f>VLOOKUP($J11029,ASBVs!$A$2:$AP$1041,25,FALSE)</f>
        <v>3.72</v>
      </c>
      <c r="H11035" s="32">
        <f>VLOOKUP($J11029,ASBVs!$A$2:$AP$1041,27,FALSE)</f>
        <v>1.88</v>
      </c>
      <c r="I11035" s="86"/>
      <c r="J11035" s="86"/>
    </row>
    <row r="11036" spans="2:10" ht="12.6" customHeight="1" x14ac:dyDescent="0.3">
      <c r="B11036" s="33">
        <f>VLOOKUP($J11029,ASBVs!$A$2:$AP$1041,34,FALSE)</f>
        <v>47</v>
      </c>
      <c r="C11036" s="33">
        <f>VLOOKUP($J11029,ASBVs!$A$2:$AP$1041,36,FALSE)</f>
        <v>55</v>
      </c>
      <c r="D11036" s="33">
        <f>VLOOKUP($J11029,ASBVs!$A$2:$AP$1041,38,FALSE)</f>
        <v>41</v>
      </c>
      <c r="E11036" s="33">
        <f>VLOOKUP($J11029,ASBVs!$A$2:$AP$1041,30,FALSE)</f>
        <v>62</v>
      </c>
      <c r="F11036" s="33">
        <f>VLOOKUP($J11029,ASBVs!$A$2:$AP$1041,24,FALSE)</f>
        <v>52</v>
      </c>
      <c r="G11036" s="33">
        <f>VLOOKUP($J11029,ASBVs!$A$2:$AP$1041,26,FALSE)</f>
        <v>52</v>
      </c>
      <c r="H11036" s="33">
        <f>VLOOKUP($J11029,ASBVs!$A$2:$AP$1041,28,FALSE)</f>
        <v>54</v>
      </c>
      <c r="I11036" s="99">
        <f>VLOOKUP($J11029,ASBVs!$A$2:$AQ$1041,43,FALSE)</f>
        <v>8.5500000000000007</v>
      </c>
      <c r="J11036" s="79"/>
    </row>
    <row r="11037" spans="2:10" ht="12.6" customHeight="1" x14ac:dyDescent="0.3">
      <c r="B11037" s="87" t="s">
        <v>2695</v>
      </c>
      <c r="C11037" s="88"/>
      <c r="D11037" s="89" t="s">
        <v>2699</v>
      </c>
      <c r="E11037" s="90"/>
      <c r="F11037" s="91" t="str">
        <f>VLOOKUP($J11029,ASBVs!$A$2:$F$1041,6,FALSE)</f>
        <v xml:space="preserve"> </v>
      </c>
      <c r="G11037" s="34" t="s">
        <v>2669</v>
      </c>
      <c r="H11037" s="35" t="str">
        <f>VLOOKUP($J11029,ASBVs!$A$2:$AU$1041,46,FALSE)</f>
        <v>1</v>
      </c>
      <c r="I11037" s="34" t="s">
        <v>2670</v>
      </c>
      <c r="J11037" s="35" t="str">
        <f>VLOOKUP($J11029,ASBVs!$A$2:$AU$1041,47,FALSE)</f>
        <v>2</v>
      </c>
    </row>
    <row r="11038" spans="2:10" ht="12.6" customHeight="1" x14ac:dyDescent="0.3">
      <c r="B11038" s="93">
        <f>VLOOKUP($J11029,ASBVs!$A$2:$AS$1041,45,FALSE)</f>
        <v>122.74</v>
      </c>
      <c r="C11038" s="94"/>
      <c r="D11038" s="93">
        <f>VLOOKUP($J11029,ASBVs!$A$2:$AS$1041,44,FALSE)</f>
        <v>157.44</v>
      </c>
      <c r="E11038" s="94"/>
      <c r="F11038" s="92"/>
      <c r="G11038" s="34" t="s">
        <v>2671</v>
      </c>
      <c r="H11038" s="35" t="str">
        <f>VLOOKUP($J11029,ASBVs!$A$2:$AW$1041,48,FALSE)</f>
        <v>1</v>
      </c>
      <c r="I11038" s="34" t="s">
        <v>2672</v>
      </c>
      <c r="J11038" s="35">
        <f>VLOOKUP($J11029,ASBVs!$A$2:$AW$1041,49,FALSE)</f>
        <v>3</v>
      </c>
    </row>
    <row r="11039" spans="2:10" ht="12.6" customHeight="1" x14ac:dyDescent="0.3">
      <c r="B11039" s="36" t="s">
        <v>2696</v>
      </c>
      <c r="C11039" s="95" t="str">
        <f>VLOOKUP($J11029,ASBVs!$A$2:$E$1041,5,FALSE)</f>
        <v>Pen of 4</v>
      </c>
      <c r="D11039" s="96"/>
      <c r="E11039" s="97" t="s">
        <v>2697</v>
      </c>
      <c r="F11039" s="98"/>
      <c r="G11039" s="74"/>
      <c r="H11039" s="75"/>
      <c r="I11039" s="37" t="s">
        <v>2698</v>
      </c>
      <c r="J11039" s="38"/>
    </row>
    <row r="11041" spans="2:10" ht="12.6" customHeight="1" x14ac:dyDescent="0.3">
      <c r="B11041" s="76" t="s">
        <v>2692</v>
      </c>
      <c r="C11041" s="77"/>
      <c r="D11041" s="20" t="str">
        <f>VLOOKUP($J11041,ASBVs!$A$2:$B$1041,2,FALSE)</f>
        <v>224810</v>
      </c>
      <c r="E11041" s="21"/>
      <c r="F11041" s="22" t="str">
        <f>VLOOKUP($J11041,ASBVs!$A$2:$J$1041,10,FALSE)</f>
        <v>Single</v>
      </c>
      <c r="G11041" s="78" t="str">
        <f>VLOOKUP($J11041,ASBVs!$A$2:$AX$1041,50,FALSE)</f>
        <v xml:space="preserve"> </v>
      </c>
      <c r="H11041" s="79"/>
      <c r="I11041" s="23" t="s">
        <v>2693</v>
      </c>
      <c r="J11041" s="24" t="s">
        <v>2495</v>
      </c>
    </row>
    <row r="11042" spans="2:10" ht="12.6" customHeight="1" x14ac:dyDescent="0.3">
      <c r="B11042" s="25" t="s">
        <v>2694</v>
      </c>
      <c r="C11042" s="80" t="str">
        <f>VLOOKUP($J11041,ASBVs!$A$2:$H$1041,8,FALSE)</f>
        <v>214627</v>
      </c>
      <c r="D11042" s="80"/>
      <c r="E11042" s="81"/>
      <c r="F11042" s="26" t="s">
        <v>2639</v>
      </c>
      <c r="G11042" s="82">
        <f>VLOOKUP($J11041,ASBVs!$A$2:$I$1041,9,FALSE)</f>
        <v>44711</v>
      </c>
      <c r="H11042" s="83"/>
      <c r="I11042" s="83"/>
      <c r="J11042" s="84"/>
    </row>
    <row r="11043" spans="2:10" ht="12.6" customHeight="1" x14ac:dyDescent="0.3">
      <c r="B11043" s="27" t="s">
        <v>0</v>
      </c>
      <c r="C11043" s="28" t="s">
        <v>1</v>
      </c>
      <c r="D11043" s="28" t="s">
        <v>2</v>
      </c>
      <c r="E11043" s="28" t="s">
        <v>3</v>
      </c>
      <c r="F11043" s="27" t="s">
        <v>4</v>
      </c>
      <c r="G11043" s="28" t="s">
        <v>1093</v>
      </c>
      <c r="H11043" s="28" t="s">
        <v>1092</v>
      </c>
      <c r="I11043" s="28" t="s">
        <v>5</v>
      </c>
      <c r="J11043" s="28" t="s">
        <v>2652</v>
      </c>
    </row>
    <row r="11044" spans="2:10" ht="12.6" customHeight="1" x14ac:dyDescent="0.3">
      <c r="B11044" s="29">
        <f>VLOOKUP($J11041,ASBVs!$A$2:$AP$1041,11,FALSE)</f>
        <v>0.32</v>
      </c>
      <c r="C11044" s="29">
        <f>VLOOKUP($J11041,ASBVs!$A$2:$AP$1041,13,FALSE)</f>
        <v>8.25</v>
      </c>
      <c r="D11044" s="29">
        <f>VLOOKUP($J11041,ASBVs!$A$2:$AP$1041,15,FALSE)</f>
        <v>14.01</v>
      </c>
      <c r="E11044" s="29">
        <f>VLOOKUP($J11041,ASBVs!$A$2:$AP$1041,17,FALSE)</f>
        <v>0.2</v>
      </c>
      <c r="F11044" s="29">
        <f>VLOOKUP($J11041,ASBVs!$A$2:$AP$1041,19,FALSE)</f>
        <v>2.09</v>
      </c>
      <c r="G11044" s="39">
        <f>VLOOKUP($J11041,ASBVs!$A$2:$AP$1041,41,FALSE)</f>
        <v>0.3</v>
      </c>
      <c r="H11044" s="39">
        <f>VLOOKUP($J11041,ASBVs!$A$2:$AP$1041,39,FALSE)</f>
        <v>0.24</v>
      </c>
      <c r="I11044" s="29">
        <f>VLOOKUP($J11041,ASBVs!$A$2:$AP$1041,21,FALSE)</f>
        <v>-0.23</v>
      </c>
      <c r="J11044" s="39">
        <f>VLOOKUP($J11041,ASBVs!$A$2:$AP$1041,31,FALSE)</f>
        <v>0.21</v>
      </c>
    </row>
    <row r="11045" spans="2:10" ht="12.6" customHeight="1" x14ac:dyDescent="0.3">
      <c r="B11045" s="29">
        <f>VLOOKUP($J11041,ASBVs!$A$2:$AP$1041,12,FALSE)</f>
        <v>64</v>
      </c>
      <c r="C11045" s="29">
        <f>VLOOKUP($J11041,ASBVs!$A$2:$AP$1041,14,FALSE)</f>
        <v>69</v>
      </c>
      <c r="D11045" s="29">
        <f>VLOOKUP($J11041,ASBVs!$A$2:$AP$1041,16,FALSE)</f>
        <v>57</v>
      </c>
      <c r="E11045" s="29">
        <f>VLOOKUP($J11041,ASBVs!$A$2:$AP$1041,18,FALSE)</f>
        <v>62</v>
      </c>
      <c r="F11045" s="29">
        <f>VLOOKUP($J11041,ASBVs!$A$2:$AP$1041,20,FALSE)</f>
        <v>64</v>
      </c>
      <c r="G11045" s="29">
        <f>VLOOKUP($J11041,ASBVs!$A$2:$AP$1041,42,FALSE)</f>
        <v>49</v>
      </c>
      <c r="H11045" s="29">
        <f>VLOOKUP($J11041,ASBVs!$A$2:$AP$1041,40,FALSE)</f>
        <v>43</v>
      </c>
      <c r="I11045" s="29">
        <f>VLOOKUP($J11041,ASBVs!$A$2:$AP$1041,22,FALSE)</f>
        <v>50</v>
      </c>
      <c r="J11045" s="29">
        <f>VLOOKUP($J11041,ASBVs!$A$2:$AP$1041,32,FALSE)</f>
        <v>47</v>
      </c>
    </row>
    <row r="11046" spans="2:10" ht="12.6" customHeight="1" x14ac:dyDescent="0.3">
      <c r="B11046" s="31" t="s">
        <v>1089</v>
      </c>
      <c r="C11046" s="27" t="s">
        <v>1090</v>
      </c>
      <c r="D11046" s="27" t="s">
        <v>1091</v>
      </c>
      <c r="E11046" s="27" t="s">
        <v>8</v>
      </c>
      <c r="F11046" s="27" t="s">
        <v>6</v>
      </c>
      <c r="G11046" s="27" t="s">
        <v>7</v>
      </c>
      <c r="H11046" s="27" t="s">
        <v>2638</v>
      </c>
      <c r="I11046" s="85" t="s">
        <v>2700</v>
      </c>
      <c r="J11046" s="86"/>
    </row>
    <row r="11047" spans="2:10" ht="12.6" customHeight="1" x14ac:dyDescent="0.3">
      <c r="B11047" s="30">
        <f>VLOOKUP($J11041,ASBVs!$A$2:$AP$1041,33,FALSE)</f>
        <v>0.05</v>
      </c>
      <c r="C11047" s="30">
        <f>VLOOKUP($J11041,ASBVs!$A$2:$AP$1041,35,FALSE)</f>
        <v>0.19</v>
      </c>
      <c r="D11047" s="30">
        <f>VLOOKUP($J11041,ASBVs!$A$2:$AP$1041,37,FALSE)</f>
        <v>0.01</v>
      </c>
      <c r="E11047" s="32">
        <f>VLOOKUP($J11041,ASBVs!$A$2:$AP$1041,29,FALSE)</f>
        <v>4.0999999999999996</v>
      </c>
      <c r="F11047" s="32">
        <f>VLOOKUP($J11041,ASBVs!$A$2:$AP$1041,23,FALSE)</f>
        <v>-0.25</v>
      </c>
      <c r="G11047" s="32">
        <f>VLOOKUP($J11041,ASBVs!$A$2:$AP$1041,25,FALSE)</f>
        <v>3.56</v>
      </c>
      <c r="H11047" s="32">
        <f>VLOOKUP($J11041,ASBVs!$A$2:$AP$1041,27,FALSE)</f>
        <v>2.21</v>
      </c>
      <c r="I11047" s="86"/>
      <c r="J11047" s="86"/>
    </row>
    <row r="11048" spans="2:10" ht="12.6" customHeight="1" x14ac:dyDescent="0.3">
      <c r="B11048" s="33">
        <f>VLOOKUP($J11041,ASBVs!$A$2:$AP$1041,34,FALSE)</f>
        <v>39</v>
      </c>
      <c r="C11048" s="33">
        <f>VLOOKUP($J11041,ASBVs!$A$2:$AP$1041,36,FALSE)</f>
        <v>46</v>
      </c>
      <c r="D11048" s="33">
        <f>VLOOKUP($J11041,ASBVs!$A$2:$AP$1041,38,FALSE)</f>
        <v>34</v>
      </c>
      <c r="E11048" s="33">
        <f>VLOOKUP($J11041,ASBVs!$A$2:$AP$1041,30,FALSE)</f>
        <v>58</v>
      </c>
      <c r="F11048" s="33">
        <f>VLOOKUP($J11041,ASBVs!$A$2:$AP$1041,24,FALSE)</f>
        <v>46</v>
      </c>
      <c r="G11048" s="33">
        <f>VLOOKUP($J11041,ASBVs!$A$2:$AP$1041,26,FALSE)</f>
        <v>45</v>
      </c>
      <c r="H11048" s="33">
        <f>VLOOKUP($J11041,ASBVs!$A$2:$AP$1041,28,FALSE)</f>
        <v>49</v>
      </c>
      <c r="I11048" s="99">
        <f>VLOOKUP($J11041,ASBVs!$A$2:$AQ$1041,43,FALSE)</f>
        <v>8.02</v>
      </c>
      <c r="J11048" s="79"/>
    </row>
    <row r="11049" spans="2:10" ht="12.6" customHeight="1" x14ac:dyDescent="0.3">
      <c r="B11049" s="87" t="s">
        <v>2695</v>
      </c>
      <c r="C11049" s="88"/>
      <c r="D11049" s="89" t="s">
        <v>2699</v>
      </c>
      <c r="E11049" s="90"/>
      <c r="F11049" s="91" t="str">
        <f>VLOOKUP($J11041,ASBVs!$A$2:$F$1041,6,FALSE)</f>
        <v xml:space="preserve"> </v>
      </c>
      <c r="G11049" s="34" t="s">
        <v>2669</v>
      </c>
      <c r="H11049" s="35" t="str">
        <f>VLOOKUP($J11041,ASBVs!$A$2:$AU$1041,46,FALSE)</f>
        <v>2</v>
      </c>
      <c r="I11049" s="34" t="s">
        <v>2670</v>
      </c>
      <c r="J11049" s="35" t="str">
        <f>VLOOKUP($J11041,ASBVs!$A$2:$AU$1041,47,FALSE)</f>
        <v>3</v>
      </c>
    </row>
    <row r="11050" spans="2:10" ht="12.6" customHeight="1" x14ac:dyDescent="0.3">
      <c r="B11050" s="93">
        <f>VLOOKUP($J11041,ASBVs!$A$2:$AS$1041,45,FALSE)</f>
        <v>121.21</v>
      </c>
      <c r="C11050" s="94"/>
      <c r="D11050" s="93">
        <f>VLOOKUP($J11041,ASBVs!$A$2:$AS$1041,44,FALSE)</f>
        <v>157.9</v>
      </c>
      <c r="E11050" s="94"/>
      <c r="F11050" s="92"/>
      <c r="G11050" s="34" t="s">
        <v>2671</v>
      </c>
      <c r="H11050" s="35" t="str">
        <f>VLOOKUP($J11041,ASBVs!$A$2:$AW$1041,48,FALSE)</f>
        <v>3</v>
      </c>
      <c r="I11050" s="34" t="s">
        <v>2672</v>
      </c>
      <c r="J11050" s="35">
        <f>VLOOKUP($J11041,ASBVs!$A$2:$AW$1041,49,FALSE)</f>
        <v>3</v>
      </c>
    </row>
    <row r="11051" spans="2:10" ht="12.6" customHeight="1" x14ac:dyDescent="0.3">
      <c r="B11051" s="36" t="s">
        <v>2696</v>
      </c>
      <c r="C11051" s="95" t="str">
        <f>VLOOKUP($J11041,ASBVs!$A$2:$E$1041,5,FALSE)</f>
        <v>Pen of 4</v>
      </c>
      <c r="D11051" s="96"/>
      <c r="E11051" s="97" t="s">
        <v>2697</v>
      </c>
      <c r="F11051" s="98"/>
      <c r="G11051" s="74"/>
      <c r="H11051" s="75"/>
      <c r="I11051" s="37" t="s">
        <v>2698</v>
      </c>
      <c r="J11051" s="38"/>
    </row>
    <row r="11053" spans="2:10" ht="12.6" customHeight="1" x14ac:dyDescent="0.3">
      <c r="B11053" s="76" t="s">
        <v>2692</v>
      </c>
      <c r="C11053" s="77"/>
      <c r="D11053" s="20" t="str">
        <f>VLOOKUP($J11053,ASBVs!$A$2:$B$1041,2,FALSE)</f>
        <v>224662</v>
      </c>
      <c r="E11053" s="21"/>
      <c r="F11053" s="22" t="str">
        <f>VLOOKUP($J11053,ASBVs!$A$2:$J$1041,10,FALSE)</f>
        <v>Single</v>
      </c>
      <c r="G11053" s="78" t="str">
        <f>VLOOKUP($J11053,ASBVs!$A$2:$AX$1041,50,FALSE)</f>
        <v xml:space="preserve"> </v>
      </c>
      <c r="H11053" s="79"/>
      <c r="I11053" s="23" t="s">
        <v>2693</v>
      </c>
      <c r="J11053" s="24" t="s">
        <v>2496</v>
      </c>
    </row>
    <row r="11054" spans="2:10" ht="12.6" customHeight="1" x14ac:dyDescent="0.3">
      <c r="B11054" s="25" t="s">
        <v>2694</v>
      </c>
      <c r="C11054" s="80" t="str">
        <f>VLOOKUP($J11053,ASBVs!$A$2:$H$1041,8,FALSE)</f>
        <v>214314</v>
      </c>
      <c r="D11054" s="80"/>
      <c r="E11054" s="81"/>
      <c r="F11054" s="26" t="s">
        <v>2639</v>
      </c>
      <c r="G11054" s="82">
        <f>VLOOKUP($J11053,ASBVs!$A$2:$I$1041,9,FALSE)</f>
        <v>44709</v>
      </c>
      <c r="H11054" s="83"/>
      <c r="I11054" s="83"/>
      <c r="J11054" s="84"/>
    </row>
    <row r="11055" spans="2:10" ht="12.6" customHeight="1" x14ac:dyDescent="0.3">
      <c r="B11055" s="27" t="s">
        <v>0</v>
      </c>
      <c r="C11055" s="28" t="s">
        <v>1</v>
      </c>
      <c r="D11055" s="28" t="s">
        <v>2</v>
      </c>
      <c r="E11055" s="28" t="s">
        <v>3</v>
      </c>
      <c r="F11055" s="27" t="s">
        <v>4</v>
      </c>
      <c r="G11055" s="28" t="s">
        <v>1093</v>
      </c>
      <c r="H11055" s="28" t="s">
        <v>1092</v>
      </c>
      <c r="I11055" s="28" t="s">
        <v>5</v>
      </c>
      <c r="J11055" s="28" t="s">
        <v>2652</v>
      </c>
    </row>
    <row r="11056" spans="2:10" ht="12.6" customHeight="1" x14ac:dyDescent="0.3">
      <c r="B11056" s="29">
        <f>VLOOKUP($J11053,ASBVs!$A$2:$AP$1041,11,FALSE)</f>
        <v>0.61</v>
      </c>
      <c r="C11056" s="29">
        <f>VLOOKUP($J11053,ASBVs!$A$2:$AP$1041,13,FALSE)</f>
        <v>8.81</v>
      </c>
      <c r="D11056" s="29">
        <f>VLOOKUP($J11053,ASBVs!$A$2:$AP$1041,15,FALSE)</f>
        <v>14.4</v>
      </c>
      <c r="E11056" s="29">
        <f>VLOOKUP($J11053,ASBVs!$A$2:$AP$1041,17,FALSE)</f>
        <v>0.62</v>
      </c>
      <c r="F11056" s="29">
        <f>VLOOKUP($J11053,ASBVs!$A$2:$AP$1041,19,FALSE)</f>
        <v>2.99</v>
      </c>
      <c r="G11056" s="39">
        <f>VLOOKUP($J11053,ASBVs!$A$2:$AP$1041,41,FALSE)</f>
        <v>0.31</v>
      </c>
      <c r="H11056" s="39">
        <f>VLOOKUP($J11053,ASBVs!$A$2:$AP$1041,39,FALSE)</f>
        <v>0.17</v>
      </c>
      <c r="I11056" s="29">
        <f>VLOOKUP($J11053,ASBVs!$A$2:$AP$1041,21,FALSE)</f>
        <v>0.76</v>
      </c>
      <c r="J11056" s="39">
        <f>VLOOKUP($J11053,ASBVs!$A$2:$AP$1041,31,FALSE)</f>
        <v>0.23</v>
      </c>
    </row>
    <row r="11057" spans="2:10" ht="12.6" customHeight="1" x14ac:dyDescent="0.3">
      <c r="B11057" s="29">
        <f>VLOOKUP($J11053,ASBVs!$A$2:$AP$1041,12,FALSE)</f>
        <v>65</v>
      </c>
      <c r="C11057" s="29">
        <f>VLOOKUP($J11053,ASBVs!$A$2:$AP$1041,14,FALSE)</f>
        <v>69</v>
      </c>
      <c r="D11057" s="29">
        <f>VLOOKUP($J11053,ASBVs!$A$2:$AP$1041,16,FALSE)</f>
        <v>57</v>
      </c>
      <c r="E11057" s="29">
        <f>VLOOKUP($J11053,ASBVs!$A$2:$AP$1041,18,FALSE)</f>
        <v>63</v>
      </c>
      <c r="F11057" s="29">
        <f>VLOOKUP($J11053,ASBVs!$A$2:$AP$1041,20,FALSE)</f>
        <v>64</v>
      </c>
      <c r="G11057" s="29">
        <f>VLOOKUP($J11053,ASBVs!$A$2:$AP$1041,42,FALSE)</f>
        <v>50</v>
      </c>
      <c r="H11057" s="29">
        <f>VLOOKUP($J11053,ASBVs!$A$2:$AP$1041,40,FALSE)</f>
        <v>43</v>
      </c>
      <c r="I11057" s="29">
        <f>VLOOKUP($J11053,ASBVs!$A$2:$AP$1041,22,FALSE)</f>
        <v>51</v>
      </c>
      <c r="J11057" s="29">
        <f>VLOOKUP($J11053,ASBVs!$A$2:$AP$1041,32,FALSE)</f>
        <v>48</v>
      </c>
    </row>
    <row r="11058" spans="2:10" ht="12.6" customHeight="1" x14ac:dyDescent="0.3">
      <c r="B11058" s="31" t="s">
        <v>1089</v>
      </c>
      <c r="C11058" s="27" t="s">
        <v>1090</v>
      </c>
      <c r="D11058" s="27" t="s">
        <v>1091</v>
      </c>
      <c r="E11058" s="27" t="s">
        <v>8</v>
      </c>
      <c r="F11058" s="27" t="s">
        <v>6</v>
      </c>
      <c r="G11058" s="27" t="s">
        <v>7</v>
      </c>
      <c r="H11058" s="27" t="s">
        <v>2638</v>
      </c>
      <c r="I11058" s="85" t="s">
        <v>2700</v>
      </c>
      <c r="J11058" s="86"/>
    </row>
    <row r="11059" spans="2:10" ht="12.6" customHeight="1" x14ac:dyDescent="0.3">
      <c r="B11059" s="30">
        <f>VLOOKUP($J11053,ASBVs!$A$2:$AP$1041,33,FALSE)</f>
        <v>0.04</v>
      </c>
      <c r="C11059" s="30">
        <f>VLOOKUP($J11053,ASBVs!$A$2:$AP$1041,35,FALSE)</f>
        <v>0.13</v>
      </c>
      <c r="D11059" s="30">
        <f>VLOOKUP($J11053,ASBVs!$A$2:$AP$1041,37,FALSE)</f>
        <v>0.01</v>
      </c>
      <c r="E11059" s="32">
        <f>VLOOKUP($J11053,ASBVs!$A$2:$AP$1041,29,FALSE)</f>
        <v>5.0999999999999996</v>
      </c>
      <c r="F11059" s="32">
        <f>VLOOKUP($J11053,ASBVs!$A$2:$AP$1041,23,FALSE)</f>
        <v>-0.65</v>
      </c>
      <c r="G11059" s="32">
        <f>VLOOKUP($J11053,ASBVs!$A$2:$AP$1041,25,FALSE)</f>
        <v>5.42</v>
      </c>
      <c r="H11059" s="32">
        <f>VLOOKUP($J11053,ASBVs!$A$2:$AP$1041,27,FALSE)</f>
        <v>2.75</v>
      </c>
      <c r="I11059" s="86"/>
      <c r="J11059" s="86"/>
    </row>
    <row r="11060" spans="2:10" ht="12.6" customHeight="1" x14ac:dyDescent="0.3">
      <c r="B11060" s="33">
        <f>VLOOKUP($J11053,ASBVs!$A$2:$AP$1041,34,FALSE)</f>
        <v>39</v>
      </c>
      <c r="C11060" s="33">
        <f>VLOOKUP($J11053,ASBVs!$A$2:$AP$1041,36,FALSE)</f>
        <v>46</v>
      </c>
      <c r="D11060" s="33">
        <f>VLOOKUP($J11053,ASBVs!$A$2:$AP$1041,38,FALSE)</f>
        <v>33</v>
      </c>
      <c r="E11060" s="33">
        <f>VLOOKUP($J11053,ASBVs!$A$2:$AP$1041,30,FALSE)</f>
        <v>59</v>
      </c>
      <c r="F11060" s="33">
        <f>VLOOKUP($J11053,ASBVs!$A$2:$AP$1041,24,FALSE)</f>
        <v>47</v>
      </c>
      <c r="G11060" s="33">
        <f>VLOOKUP($J11053,ASBVs!$A$2:$AP$1041,26,FALSE)</f>
        <v>46</v>
      </c>
      <c r="H11060" s="33">
        <f>VLOOKUP($J11053,ASBVs!$A$2:$AP$1041,28,FALSE)</f>
        <v>48</v>
      </c>
      <c r="I11060" s="99">
        <f>VLOOKUP($J11053,ASBVs!$A$2:$AQ$1041,43,FALSE)</f>
        <v>9.57</v>
      </c>
      <c r="J11060" s="79"/>
    </row>
    <row r="11061" spans="2:10" ht="12.6" customHeight="1" x14ac:dyDescent="0.3">
      <c r="B11061" s="87" t="s">
        <v>2695</v>
      </c>
      <c r="C11061" s="88"/>
      <c r="D11061" s="89" t="s">
        <v>2699</v>
      </c>
      <c r="E11061" s="90"/>
      <c r="F11061" s="91" t="str">
        <f>VLOOKUP($J11053,ASBVs!$A$2:$F$1041,6,FALSE)</f>
        <v xml:space="preserve"> </v>
      </c>
      <c r="G11061" s="34" t="s">
        <v>2669</v>
      </c>
      <c r="H11061" s="35" t="str">
        <f>VLOOKUP($J11053,ASBVs!$A$2:$AU$1041,46,FALSE)</f>
        <v>2</v>
      </c>
      <c r="I11061" s="34" t="s">
        <v>2670</v>
      </c>
      <c r="J11061" s="35" t="str">
        <f>VLOOKUP($J11053,ASBVs!$A$2:$AU$1041,47,FALSE)</f>
        <v>1</v>
      </c>
    </row>
    <row r="11062" spans="2:10" ht="12.6" customHeight="1" x14ac:dyDescent="0.3">
      <c r="B11062" s="93">
        <f>VLOOKUP($J11053,ASBVs!$A$2:$AS$1041,45,FALSE)</f>
        <v>119.01</v>
      </c>
      <c r="C11062" s="94"/>
      <c r="D11062" s="93">
        <f>VLOOKUP($J11053,ASBVs!$A$2:$AS$1041,44,FALSE)</f>
        <v>163.38999999999999</v>
      </c>
      <c r="E11062" s="94"/>
      <c r="F11062" s="92"/>
      <c r="G11062" s="34" t="s">
        <v>2671</v>
      </c>
      <c r="H11062" s="35" t="str">
        <f>VLOOKUP($J11053,ASBVs!$A$2:$AW$1041,48,FALSE)</f>
        <v>2</v>
      </c>
      <c r="I11062" s="34" t="s">
        <v>2672</v>
      </c>
      <c r="J11062" s="35">
        <f>VLOOKUP($J11053,ASBVs!$A$2:$AW$1041,49,FALSE)</f>
        <v>3</v>
      </c>
    </row>
    <row r="11063" spans="2:10" ht="12.6" customHeight="1" x14ac:dyDescent="0.3">
      <c r="B11063" s="36" t="s">
        <v>2696</v>
      </c>
      <c r="C11063" s="95" t="str">
        <f>VLOOKUP($J11053,ASBVs!$A$2:$E$1041,5,FALSE)</f>
        <v>Pen of 4</v>
      </c>
      <c r="D11063" s="96"/>
      <c r="E11063" s="97" t="s">
        <v>2697</v>
      </c>
      <c r="F11063" s="98"/>
      <c r="G11063" s="74"/>
      <c r="H11063" s="75"/>
      <c r="I11063" s="37" t="s">
        <v>2698</v>
      </c>
      <c r="J11063" s="38"/>
    </row>
    <row r="11065" spans="2:10" ht="12.6" customHeight="1" x14ac:dyDescent="0.3">
      <c r="B11065" s="76" t="s">
        <v>2692</v>
      </c>
      <c r="C11065" s="77"/>
      <c r="D11065" s="20" t="str">
        <f>VLOOKUP($J11065,ASBVs!$A$2:$B$1041,2,FALSE)</f>
        <v>223760</v>
      </c>
      <c r="E11065" s="21"/>
      <c r="F11065" s="22" t="str">
        <f>VLOOKUP($J11065,ASBVs!$A$2:$J$1041,10,FALSE)</f>
        <v>Twin</v>
      </c>
      <c r="G11065" s="78" t="str">
        <f>VLOOKUP($J11065,ASBVs!$A$2:$AX$1041,50,FALSE)</f>
        <v xml:space="preserve"> </v>
      </c>
      <c r="H11065" s="79"/>
      <c r="I11065" s="23" t="s">
        <v>2693</v>
      </c>
      <c r="J11065" s="24" t="s">
        <v>2497</v>
      </c>
    </row>
    <row r="11066" spans="2:10" ht="12.6" customHeight="1" x14ac:dyDescent="0.3">
      <c r="B11066" s="25" t="s">
        <v>2694</v>
      </c>
      <c r="C11066" s="80" t="str">
        <f>VLOOKUP($J11065,ASBVs!$A$2:$H$1041,8,FALSE)</f>
        <v>206570</v>
      </c>
      <c r="D11066" s="80"/>
      <c r="E11066" s="81"/>
      <c r="F11066" s="26" t="s">
        <v>2639</v>
      </c>
      <c r="G11066" s="82">
        <f>VLOOKUP($J11065,ASBVs!$A$2:$I$1041,9,FALSE)</f>
        <v>44701</v>
      </c>
      <c r="H11066" s="83"/>
      <c r="I11066" s="83"/>
      <c r="J11066" s="84"/>
    </row>
    <row r="11067" spans="2:10" ht="12.6" customHeight="1" x14ac:dyDescent="0.3">
      <c r="B11067" s="27" t="s">
        <v>0</v>
      </c>
      <c r="C11067" s="28" t="s">
        <v>1</v>
      </c>
      <c r="D11067" s="28" t="s">
        <v>2</v>
      </c>
      <c r="E11067" s="28" t="s">
        <v>3</v>
      </c>
      <c r="F11067" s="27" t="s">
        <v>4</v>
      </c>
      <c r="G11067" s="28" t="s">
        <v>1093</v>
      </c>
      <c r="H11067" s="28" t="s">
        <v>1092</v>
      </c>
      <c r="I11067" s="28" t="s">
        <v>5</v>
      </c>
      <c r="J11067" s="28" t="s">
        <v>2652</v>
      </c>
    </row>
    <row r="11068" spans="2:10" ht="12.6" customHeight="1" x14ac:dyDescent="0.3">
      <c r="B11068" s="29">
        <f>VLOOKUP($J11065,ASBVs!$A$2:$AP$1041,11,FALSE)</f>
        <v>0.56999999999999995</v>
      </c>
      <c r="C11068" s="29">
        <f>VLOOKUP($J11065,ASBVs!$A$2:$AP$1041,13,FALSE)</f>
        <v>9.08</v>
      </c>
      <c r="D11068" s="29">
        <f>VLOOKUP($J11065,ASBVs!$A$2:$AP$1041,15,FALSE)</f>
        <v>13.87</v>
      </c>
      <c r="E11068" s="29">
        <f>VLOOKUP($J11065,ASBVs!$A$2:$AP$1041,17,FALSE)</f>
        <v>-0.9</v>
      </c>
      <c r="F11068" s="29">
        <f>VLOOKUP($J11065,ASBVs!$A$2:$AP$1041,19,FALSE)</f>
        <v>1.35</v>
      </c>
      <c r="G11068" s="39">
        <f>VLOOKUP($J11065,ASBVs!$A$2:$AP$1041,41,FALSE)</f>
        <v>0.28999999999999998</v>
      </c>
      <c r="H11068" s="39">
        <f>VLOOKUP($J11065,ASBVs!$A$2:$AP$1041,39,FALSE)</f>
        <v>0.15</v>
      </c>
      <c r="I11068" s="29">
        <f>VLOOKUP($J11065,ASBVs!$A$2:$AP$1041,21,FALSE)</f>
        <v>2.11</v>
      </c>
      <c r="J11068" s="39">
        <f>VLOOKUP($J11065,ASBVs!$A$2:$AP$1041,31,FALSE)</f>
        <v>0.23</v>
      </c>
    </row>
    <row r="11069" spans="2:10" ht="12.6" customHeight="1" x14ac:dyDescent="0.3">
      <c r="B11069" s="29">
        <f>VLOOKUP($J11065,ASBVs!$A$2:$AP$1041,12,FALSE)</f>
        <v>68</v>
      </c>
      <c r="C11069" s="29">
        <f>VLOOKUP($J11065,ASBVs!$A$2:$AP$1041,14,FALSE)</f>
        <v>71</v>
      </c>
      <c r="D11069" s="29">
        <f>VLOOKUP($J11065,ASBVs!$A$2:$AP$1041,16,FALSE)</f>
        <v>62</v>
      </c>
      <c r="E11069" s="29">
        <f>VLOOKUP($J11065,ASBVs!$A$2:$AP$1041,18,FALSE)</f>
        <v>67</v>
      </c>
      <c r="F11069" s="29">
        <f>VLOOKUP($J11065,ASBVs!$A$2:$AP$1041,20,FALSE)</f>
        <v>67</v>
      </c>
      <c r="G11069" s="29">
        <f>VLOOKUP($J11065,ASBVs!$A$2:$AP$1041,42,FALSE)</f>
        <v>61</v>
      </c>
      <c r="H11069" s="29">
        <f>VLOOKUP($J11065,ASBVs!$A$2:$AP$1041,40,FALSE)</f>
        <v>52</v>
      </c>
      <c r="I11069" s="29">
        <f>VLOOKUP($J11065,ASBVs!$A$2:$AP$1041,22,FALSE)</f>
        <v>61</v>
      </c>
      <c r="J11069" s="29">
        <f>VLOOKUP($J11065,ASBVs!$A$2:$AP$1041,32,FALSE)</f>
        <v>59</v>
      </c>
    </row>
    <row r="11070" spans="2:10" ht="12.6" customHeight="1" x14ac:dyDescent="0.3">
      <c r="B11070" s="31" t="s">
        <v>1089</v>
      </c>
      <c r="C11070" s="27" t="s">
        <v>1090</v>
      </c>
      <c r="D11070" s="27" t="s">
        <v>1091</v>
      </c>
      <c r="E11070" s="27" t="s">
        <v>8</v>
      </c>
      <c r="F11070" s="27" t="s">
        <v>6</v>
      </c>
      <c r="G11070" s="27" t="s">
        <v>7</v>
      </c>
      <c r="H11070" s="27" t="s">
        <v>2638</v>
      </c>
      <c r="I11070" s="85" t="s">
        <v>2700</v>
      </c>
      <c r="J11070" s="86"/>
    </row>
    <row r="11071" spans="2:10" ht="12.6" customHeight="1" x14ac:dyDescent="0.3">
      <c r="B11071" s="30">
        <f>VLOOKUP($J11065,ASBVs!$A$2:$AP$1041,33,FALSE)</f>
        <v>0.05</v>
      </c>
      <c r="C11071" s="30">
        <f>VLOOKUP($J11065,ASBVs!$A$2:$AP$1041,35,FALSE)</f>
        <v>0.1</v>
      </c>
      <c r="D11071" s="30">
        <f>VLOOKUP($J11065,ASBVs!$A$2:$AP$1041,37,FALSE)</f>
        <v>1E-3</v>
      </c>
      <c r="E11071" s="32">
        <f>VLOOKUP($J11065,ASBVs!$A$2:$AP$1041,29,FALSE)</f>
        <v>5.79</v>
      </c>
      <c r="F11071" s="32">
        <f>VLOOKUP($J11065,ASBVs!$A$2:$AP$1041,23,FALSE)</f>
        <v>-0.48</v>
      </c>
      <c r="G11071" s="32">
        <f>VLOOKUP($J11065,ASBVs!$A$2:$AP$1041,25,FALSE)</f>
        <v>4.88</v>
      </c>
      <c r="H11071" s="32">
        <f>VLOOKUP($J11065,ASBVs!$A$2:$AP$1041,27,FALSE)</f>
        <v>1.58</v>
      </c>
      <c r="I11071" s="86"/>
      <c r="J11071" s="86"/>
    </row>
    <row r="11072" spans="2:10" ht="12.6" customHeight="1" x14ac:dyDescent="0.3">
      <c r="B11072" s="33">
        <f>VLOOKUP($J11065,ASBVs!$A$2:$AP$1041,34,FALSE)</f>
        <v>46</v>
      </c>
      <c r="C11072" s="33">
        <f>VLOOKUP($J11065,ASBVs!$A$2:$AP$1041,36,FALSE)</f>
        <v>56</v>
      </c>
      <c r="D11072" s="33">
        <f>VLOOKUP($J11065,ASBVs!$A$2:$AP$1041,38,FALSE)</f>
        <v>39</v>
      </c>
      <c r="E11072" s="33">
        <f>VLOOKUP($J11065,ASBVs!$A$2:$AP$1041,30,FALSE)</f>
        <v>60</v>
      </c>
      <c r="F11072" s="33">
        <f>VLOOKUP($J11065,ASBVs!$A$2:$AP$1041,24,FALSE)</f>
        <v>52</v>
      </c>
      <c r="G11072" s="33">
        <f>VLOOKUP($J11065,ASBVs!$A$2:$AP$1041,26,FALSE)</f>
        <v>51</v>
      </c>
      <c r="H11072" s="33">
        <f>VLOOKUP($J11065,ASBVs!$A$2:$AP$1041,28,FALSE)</f>
        <v>55</v>
      </c>
      <c r="I11072" s="99">
        <f>VLOOKUP($J11065,ASBVs!$A$2:$AQ$1041,43,FALSE)</f>
        <v>11.19</v>
      </c>
      <c r="J11072" s="79"/>
    </row>
    <row r="11073" spans="2:10" ht="12.6" customHeight="1" x14ac:dyDescent="0.3">
      <c r="B11073" s="87" t="s">
        <v>2695</v>
      </c>
      <c r="C11073" s="88"/>
      <c r="D11073" s="89" t="s">
        <v>2699</v>
      </c>
      <c r="E11073" s="90"/>
      <c r="F11073" s="91" t="str">
        <f>VLOOKUP($J11065,ASBVs!$A$2:$F$1041,6,FALSE)</f>
        <v xml:space="preserve"> </v>
      </c>
      <c r="G11073" s="34" t="s">
        <v>2669</v>
      </c>
      <c r="H11073" s="35" t="str">
        <f>VLOOKUP($J11065,ASBVs!$A$2:$AU$1041,46,FALSE)</f>
        <v>1</v>
      </c>
      <c r="I11073" s="34" t="s">
        <v>2670</v>
      </c>
      <c r="J11073" s="35" t="str">
        <f>VLOOKUP($J11065,ASBVs!$A$2:$AU$1041,47,FALSE)</f>
        <v>2</v>
      </c>
    </row>
    <row r="11074" spans="2:10" ht="12.6" customHeight="1" x14ac:dyDescent="0.3">
      <c r="B11074" s="93">
        <f>VLOOKUP($J11065,ASBVs!$A$2:$AS$1041,45,FALSE)</f>
        <v>123.6</v>
      </c>
      <c r="C11074" s="94"/>
      <c r="D11074" s="93">
        <f>VLOOKUP($J11065,ASBVs!$A$2:$AS$1041,44,FALSE)</f>
        <v>157.33000000000001</v>
      </c>
      <c r="E11074" s="94"/>
      <c r="F11074" s="92"/>
      <c r="G11074" s="34" t="s">
        <v>2671</v>
      </c>
      <c r="H11074" s="35" t="str">
        <f>VLOOKUP($J11065,ASBVs!$A$2:$AW$1041,48,FALSE)</f>
        <v>3</v>
      </c>
      <c r="I11074" s="34" t="s">
        <v>2672</v>
      </c>
      <c r="J11074" s="35">
        <f>VLOOKUP($J11065,ASBVs!$A$2:$AW$1041,49,FALSE)</f>
        <v>2</v>
      </c>
    </row>
    <row r="11075" spans="2:10" ht="12.6" customHeight="1" x14ac:dyDescent="0.3">
      <c r="B11075" s="36" t="s">
        <v>2696</v>
      </c>
      <c r="C11075" s="95" t="str">
        <f>VLOOKUP($J11065,ASBVs!$A$2:$E$1041,5,FALSE)</f>
        <v>Pen of 4</v>
      </c>
      <c r="D11075" s="96"/>
      <c r="E11075" s="97" t="s">
        <v>2697</v>
      </c>
      <c r="F11075" s="98"/>
      <c r="G11075" s="74"/>
      <c r="H11075" s="75"/>
      <c r="I11075" s="37" t="s">
        <v>2698</v>
      </c>
      <c r="J11075" s="38"/>
    </row>
    <row r="11077" spans="2:10" ht="12.6" customHeight="1" x14ac:dyDescent="0.3">
      <c r="B11077" s="76" t="s">
        <v>2692</v>
      </c>
      <c r="C11077" s="77"/>
      <c r="D11077" s="20" t="str">
        <f>VLOOKUP($J11077,ASBVs!$A$2:$B$1041,2,FALSE)</f>
        <v>225035</v>
      </c>
      <c r="E11077" s="21"/>
      <c r="F11077" s="22" t="str">
        <f>VLOOKUP($J11077,ASBVs!$A$2:$J$1041,10,FALSE)</f>
        <v>Twin</v>
      </c>
      <c r="G11077" s="78" t="str">
        <f>VLOOKUP($J11077,ASBVs!$A$2:$AX$1041,50,FALSE)</f>
        <v>«««««</v>
      </c>
      <c r="H11077" s="79"/>
      <c r="I11077" s="23" t="s">
        <v>2693</v>
      </c>
      <c r="J11077" s="24" t="s">
        <v>2498</v>
      </c>
    </row>
    <row r="11078" spans="2:10" ht="12.6" customHeight="1" x14ac:dyDescent="0.3">
      <c r="B11078" s="25" t="s">
        <v>2694</v>
      </c>
      <c r="C11078" s="80" t="str">
        <f>VLOOKUP($J11077,ASBVs!$A$2:$H$1041,8,FALSE)</f>
        <v>196104</v>
      </c>
      <c r="D11078" s="80"/>
      <c r="E11078" s="81"/>
      <c r="F11078" s="26" t="s">
        <v>2639</v>
      </c>
      <c r="G11078" s="82">
        <f>VLOOKUP($J11077,ASBVs!$A$2:$I$1041,9,FALSE)</f>
        <v>44716</v>
      </c>
      <c r="H11078" s="83"/>
      <c r="I11078" s="83"/>
      <c r="J11078" s="84"/>
    </row>
    <row r="11079" spans="2:10" ht="12.6" customHeight="1" x14ac:dyDescent="0.3">
      <c r="B11079" s="27" t="s">
        <v>0</v>
      </c>
      <c r="C11079" s="28" t="s">
        <v>1</v>
      </c>
      <c r="D11079" s="28" t="s">
        <v>2</v>
      </c>
      <c r="E11079" s="28" t="s">
        <v>3</v>
      </c>
      <c r="F11079" s="27" t="s">
        <v>4</v>
      </c>
      <c r="G11079" s="28" t="s">
        <v>1093</v>
      </c>
      <c r="H11079" s="28" t="s">
        <v>1092</v>
      </c>
      <c r="I11079" s="28" t="s">
        <v>5</v>
      </c>
      <c r="J11079" s="28" t="s">
        <v>2652</v>
      </c>
    </row>
    <row r="11080" spans="2:10" ht="12.6" customHeight="1" x14ac:dyDescent="0.3">
      <c r="B11080" s="29">
        <f>VLOOKUP($J11077,ASBVs!$A$2:$AP$1041,11,FALSE)</f>
        <v>0.62</v>
      </c>
      <c r="C11080" s="29">
        <f>VLOOKUP($J11077,ASBVs!$A$2:$AP$1041,13,FALSE)</f>
        <v>8.75</v>
      </c>
      <c r="D11080" s="29">
        <f>VLOOKUP($J11077,ASBVs!$A$2:$AP$1041,15,FALSE)</f>
        <v>14.36</v>
      </c>
      <c r="E11080" s="29">
        <f>VLOOKUP($J11077,ASBVs!$A$2:$AP$1041,17,FALSE)</f>
        <v>-0.27</v>
      </c>
      <c r="F11080" s="29">
        <f>VLOOKUP($J11077,ASBVs!$A$2:$AP$1041,19,FALSE)</f>
        <v>1.47</v>
      </c>
      <c r="G11080" s="39">
        <f>VLOOKUP($J11077,ASBVs!$A$2:$AP$1041,41,FALSE)</f>
        <v>0.44</v>
      </c>
      <c r="H11080" s="39">
        <f>VLOOKUP($J11077,ASBVs!$A$2:$AP$1041,39,FALSE)</f>
        <v>0.18</v>
      </c>
      <c r="I11080" s="29">
        <f>VLOOKUP($J11077,ASBVs!$A$2:$AP$1041,21,FALSE)</f>
        <v>-1</v>
      </c>
      <c r="J11080" s="39">
        <f>VLOOKUP($J11077,ASBVs!$A$2:$AP$1041,31,FALSE)</f>
        <v>0.27</v>
      </c>
    </row>
    <row r="11081" spans="2:10" ht="12.6" customHeight="1" x14ac:dyDescent="0.3">
      <c r="B11081" s="29">
        <f>VLOOKUP($J11077,ASBVs!$A$2:$AP$1041,12,FALSE)</f>
        <v>69</v>
      </c>
      <c r="C11081" s="29">
        <f>VLOOKUP($J11077,ASBVs!$A$2:$AP$1041,14,FALSE)</f>
        <v>72</v>
      </c>
      <c r="D11081" s="29">
        <f>VLOOKUP($J11077,ASBVs!$A$2:$AP$1041,16,FALSE)</f>
        <v>65</v>
      </c>
      <c r="E11081" s="29">
        <f>VLOOKUP($J11077,ASBVs!$A$2:$AP$1041,18,FALSE)</f>
        <v>69</v>
      </c>
      <c r="F11081" s="29">
        <f>VLOOKUP($J11077,ASBVs!$A$2:$AP$1041,20,FALSE)</f>
        <v>68</v>
      </c>
      <c r="G11081" s="29">
        <f>VLOOKUP($J11077,ASBVs!$A$2:$AP$1041,42,FALSE)</f>
        <v>64</v>
      </c>
      <c r="H11081" s="29">
        <f>VLOOKUP($J11077,ASBVs!$A$2:$AP$1041,40,FALSE)</f>
        <v>55</v>
      </c>
      <c r="I11081" s="29">
        <f>VLOOKUP($J11077,ASBVs!$A$2:$AP$1041,22,FALSE)</f>
        <v>65</v>
      </c>
      <c r="J11081" s="29">
        <f>VLOOKUP($J11077,ASBVs!$A$2:$AP$1041,32,FALSE)</f>
        <v>62</v>
      </c>
    </row>
    <row r="11082" spans="2:10" ht="12.6" customHeight="1" x14ac:dyDescent="0.3">
      <c r="B11082" s="31" t="s">
        <v>1089</v>
      </c>
      <c r="C11082" s="27" t="s">
        <v>1090</v>
      </c>
      <c r="D11082" s="27" t="s">
        <v>1091</v>
      </c>
      <c r="E11082" s="27" t="s">
        <v>8</v>
      </c>
      <c r="F11082" s="27" t="s">
        <v>6</v>
      </c>
      <c r="G11082" s="27" t="s">
        <v>7</v>
      </c>
      <c r="H11082" s="27" t="s">
        <v>2638</v>
      </c>
      <c r="I11082" s="85" t="s">
        <v>2700</v>
      </c>
      <c r="J11082" s="86"/>
    </row>
    <row r="11083" spans="2:10" ht="12.6" customHeight="1" x14ac:dyDescent="0.3">
      <c r="B11083" s="30">
        <f>VLOOKUP($J11077,ASBVs!$A$2:$AP$1041,33,FALSE)</f>
        <v>-0.01</v>
      </c>
      <c r="C11083" s="30">
        <f>VLOOKUP($J11077,ASBVs!$A$2:$AP$1041,35,FALSE)</f>
        <v>0.24</v>
      </c>
      <c r="D11083" s="30">
        <f>VLOOKUP($J11077,ASBVs!$A$2:$AP$1041,37,FALSE)</f>
        <v>0.01</v>
      </c>
      <c r="E11083" s="32">
        <f>VLOOKUP($J11077,ASBVs!$A$2:$AP$1041,29,FALSE)</f>
        <v>4.78</v>
      </c>
      <c r="F11083" s="32">
        <f>VLOOKUP($J11077,ASBVs!$A$2:$AP$1041,23,FALSE)</f>
        <v>-0.12</v>
      </c>
      <c r="G11083" s="32">
        <f>VLOOKUP($J11077,ASBVs!$A$2:$AP$1041,25,FALSE)</f>
        <v>4.62</v>
      </c>
      <c r="H11083" s="32">
        <f>VLOOKUP($J11077,ASBVs!$A$2:$AP$1041,27,FALSE)</f>
        <v>1.8</v>
      </c>
      <c r="I11083" s="86"/>
      <c r="J11083" s="86"/>
    </row>
    <row r="11084" spans="2:10" ht="12.6" customHeight="1" x14ac:dyDescent="0.3">
      <c r="B11084" s="33">
        <f>VLOOKUP($J11077,ASBVs!$A$2:$AP$1041,34,FALSE)</f>
        <v>49</v>
      </c>
      <c r="C11084" s="33">
        <f>VLOOKUP($J11077,ASBVs!$A$2:$AP$1041,36,FALSE)</f>
        <v>58</v>
      </c>
      <c r="D11084" s="33">
        <f>VLOOKUP($J11077,ASBVs!$A$2:$AP$1041,38,FALSE)</f>
        <v>42</v>
      </c>
      <c r="E11084" s="33">
        <f>VLOOKUP($J11077,ASBVs!$A$2:$AP$1041,30,FALSE)</f>
        <v>63</v>
      </c>
      <c r="F11084" s="33">
        <f>VLOOKUP($J11077,ASBVs!$A$2:$AP$1041,24,FALSE)</f>
        <v>55</v>
      </c>
      <c r="G11084" s="33">
        <f>VLOOKUP($J11077,ASBVs!$A$2:$AP$1041,26,FALSE)</f>
        <v>54</v>
      </c>
      <c r="H11084" s="33">
        <f>VLOOKUP($J11077,ASBVs!$A$2:$AP$1041,28,FALSE)</f>
        <v>57</v>
      </c>
      <c r="I11084" s="99">
        <f>VLOOKUP($J11077,ASBVs!$A$2:$AQ$1041,43,FALSE)</f>
        <v>7.75</v>
      </c>
      <c r="J11084" s="79"/>
    </row>
    <row r="11085" spans="2:10" ht="12.6" customHeight="1" x14ac:dyDescent="0.3">
      <c r="B11085" s="87" t="s">
        <v>2695</v>
      </c>
      <c r="C11085" s="88"/>
      <c r="D11085" s="89" t="s">
        <v>2699</v>
      </c>
      <c r="E11085" s="90"/>
      <c r="F11085" s="91" t="str">
        <f>VLOOKUP($J11077,ASBVs!$A$2:$F$1041,6,FALSE)</f>
        <v xml:space="preserve"> </v>
      </c>
      <c r="G11085" s="34" t="s">
        <v>2669</v>
      </c>
      <c r="H11085" s="35" t="str">
        <f>VLOOKUP($J11077,ASBVs!$A$2:$AU$1041,46,FALSE)</f>
        <v>2</v>
      </c>
      <c r="I11085" s="34" t="s">
        <v>2670</v>
      </c>
      <c r="J11085" s="35" t="str">
        <f>VLOOKUP($J11077,ASBVs!$A$2:$AU$1041,47,FALSE)</f>
        <v>2</v>
      </c>
    </row>
    <row r="11086" spans="2:10" ht="12.6" customHeight="1" x14ac:dyDescent="0.3">
      <c r="B11086" s="93">
        <f>VLOOKUP($J11077,ASBVs!$A$2:$AS$1041,45,FALSE)</f>
        <v>120.71</v>
      </c>
      <c r="C11086" s="94"/>
      <c r="D11086" s="93">
        <f>VLOOKUP($J11077,ASBVs!$A$2:$AS$1041,44,FALSE)</f>
        <v>151.22999999999999</v>
      </c>
      <c r="E11086" s="94"/>
      <c r="F11086" s="92"/>
      <c r="G11086" s="34" t="s">
        <v>2671</v>
      </c>
      <c r="H11086" s="35" t="str">
        <f>VLOOKUP($J11077,ASBVs!$A$2:$AW$1041,48,FALSE)</f>
        <v>2</v>
      </c>
      <c r="I11086" s="34" t="s">
        <v>2672</v>
      </c>
      <c r="J11086" s="35">
        <f>VLOOKUP($J11077,ASBVs!$A$2:$AW$1041,49,FALSE)</f>
        <v>2</v>
      </c>
    </row>
    <row r="11087" spans="2:10" ht="12.6" customHeight="1" x14ac:dyDescent="0.3">
      <c r="B11087" s="36" t="s">
        <v>2696</v>
      </c>
      <c r="C11087" s="95" t="str">
        <f>VLOOKUP($J11077,ASBVs!$A$2:$E$1041,5,FALSE)</f>
        <v>Pen of 4</v>
      </c>
      <c r="D11087" s="96"/>
      <c r="E11087" s="97" t="s">
        <v>2697</v>
      </c>
      <c r="F11087" s="98"/>
      <c r="G11087" s="74"/>
      <c r="H11087" s="75"/>
      <c r="I11087" s="37" t="s">
        <v>2698</v>
      </c>
      <c r="J11087" s="38"/>
    </row>
    <row r="11089" spans="2:10" ht="12.6" customHeight="1" x14ac:dyDescent="0.3">
      <c r="B11089" s="76" t="s">
        <v>2692</v>
      </c>
      <c r="C11089" s="77"/>
      <c r="D11089" s="20" t="str">
        <f>VLOOKUP($J11089,ASBVs!$A$2:$B$1041,2,FALSE)</f>
        <v>223161</v>
      </c>
      <c r="E11089" s="21"/>
      <c r="F11089" s="22" t="str">
        <f>VLOOKUP($J11089,ASBVs!$A$2:$J$1041,10,FALSE)</f>
        <v>Single</v>
      </c>
      <c r="G11089" s="78" t="str">
        <f>VLOOKUP($J11089,ASBVs!$A$2:$AX$1041,50,FALSE)</f>
        <v xml:space="preserve"> </v>
      </c>
      <c r="H11089" s="79"/>
      <c r="I11089" s="23" t="s">
        <v>2693</v>
      </c>
      <c r="J11089" s="24" t="s">
        <v>2499</v>
      </c>
    </row>
    <row r="11090" spans="2:10" ht="12.6" customHeight="1" x14ac:dyDescent="0.3">
      <c r="B11090" s="25" t="s">
        <v>2694</v>
      </c>
      <c r="C11090" s="80" t="str">
        <f>VLOOKUP($J11089,ASBVs!$A$2:$H$1041,8,FALSE)</f>
        <v>202850</v>
      </c>
      <c r="D11090" s="80"/>
      <c r="E11090" s="81"/>
      <c r="F11090" s="26" t="s">
        <v>2639</v>
      </c>
      <c r="G11090" s="82">
        <f>VLOOKUP($J11089,ASBVs!$A$2:$I$1041,9,FALSE)</f>
        <v>44685</v>
      </c>
      <c r="H11090" s="83"/>
      <c r="I11090" s="83"/>
      <c r="J11090" s="84"/>
    </row>
    <row r="11091" spans="2:10" ht="12.6" customHeight="1" x14ac:dyDescent="0.3">
      <c r="B11091" s="27" t="s">
        <v>0</v>
      </c>
      <c r="C11091" s="28" t="s">
        <v>1</v>
      </c>
      <c r="D11091" s="28" t="s">
        <v>2</v>
      </c>
      <c r="E11091" s="28" t="s">
        <v>3</v>
      </c>
      <c r="F11091" s="27" t="s">
        <v>4</v>
      </c>
      <c r="G11091" s="28" t="s">
        <v>1093</v>
      </c>
      <c r="H11091" s="28" t="s">
        <v>1092</v>
      </c>
      <c r="I11091" s="28" t="s">
        <v>5</v>
      </c>
      <c r="J11091" s="28" t="s">
        <v>2652</v>
      </c>
    </row>
    <row r="11092" spans="2:10" ht="12.6" customHeight="1" x14ac:dyDescent="0.3">
      <c r="B11092" s="29">
        <f>VLOOKUP($J11089,ASBVs!$A$2:$AP$1041,11,FALSE)</f>
        <v>0.41</v>
      </c>
      <c r="C11092" s="29">
        <f>VLOOKUP($J11089,ASBVs!$A$2:$AP$1041,13,FALSE)</f>
        <v>8.3699999999999992</v>
      </c>
      <c r="D11092" s="29">
        <f>VLOOKUP($J11089,ASBVs!$A$2:$AP$1041,15,FALSE)</f>
        <v>13.77</v>
      </c>
      <c r="E11092" s="29">
        <f>VLOOKUP($J11089,ASBVs!$A$2:$AP$1041,17,FALSE)</f>
        <v>-0.47</v>
      </c>
      <c r="F11092" s="29">
        <f>VLOOKUP($J11089,ASBVs!$A$2:$AP$1041,19,FALSE)</f>
        <v>1.61</v>
      </c>
      <c r="G11092" s="39">
        <f>VLOOKUP($J11089,ASBVs!$A$2:$AP$1041,41,FALSE)</f>
        <v>0.33</v>
      </c>
      <c r="H11092" s="39">
        <f>VLOOKUP($J11089,ASBVs!$A$2:$AP$1041,39,FALSE)</f>
        <v>0.21</v>
      </c>
      <c r="I11092" s="29">
        <f>VLOOKUP($J11089,ASBVs!$A$2:$AP$1041,21,FALSE)</f>
        <v>1.44</v>
      </c>
      <c r="J11092" s="39">
        <f>VLOOKUP($J11089,ASBVs!$A$2:$AP$1041,31,FALSE)</f>
        <v>0.22</v>
      </c>
    </row>
    <row r="11093" spans="2:10" ht="12.6" customHeight="1" x14ac:dyDescent="0.3">
      <c r="B11093" s="29">
        <f>VLOOKUP($J11089,ASBVs!$A$2:$AP$1041,12,FALSE)</f>
        <v>65</v>
      </c>
      <c r="C11093" s="29">
        <f>VLOOKUP($J11089,ASBVs!$A$2:$AP$1041,14,FALSE)</f>
        <v>72</v>
      </c>
      <c r="D11093" s="29">
        <f>VLOOKUP($J11089,ASBVs!$A$2:$AP$1041,16,FALSE)</f>
        <v>61</v>
      </c>
      <c r="E11093" s="29">
        <f>VLOOKUP($J11089,ASBVs!$A$2:$AP$1041,18,FALSE)</f>
        <v>71</v>
      </c>
      <c r="F11093" s="29">
        <f>VLOOKUP($J11089,ASBVs!$A$2:$AP$1041,20,FALSE)</f>
        <v>69</v>
      </c>
      <c r="G11093" s="29">
        <f>VLOOKUP($J11089,ASBVs!$A$2:$AP$1041,42,FALSE)</f>
        <v>53</v>
      </c>
      <c r="H11093" s="29">
        <f>VLOOKUP($J11089,ASBVs!$A$2:$AP$1041,40,FALSE)</f>
        <v>46</v>
      </c>
      <c r="I11093" s="29">
        <f>VLOOKUP($J11089,ASBVs!$A$2:$AP$1041,22,FALSE)</f>
        <v>58</v>
      </c>
      <c r="J11093" s="29">
        <f>VLOOKUP($J11089,ASBVs!$A$2:$AP$1041,32,FALSE)</f>
        <v>52</v>
      </c>
    </row>
    <row r="11094" spans="2:10" ht="12.6" customHeight="1" x14ac:dyDescent="0.3">
      <c r="B11094" s="31" t="s">
        <v>1089</v>
      </c>
      <c r="C11094" s="27" t="s">
        <v>1090</v>
      </c>
      <c r="D11094" s="27" t="s">
        <v>1091</v>
      </c>
      <c r="E11094" s="27" t="s">
        <v>8</v>
      </c>
      <c r="F11094" s="27" t="s">
        <v>6</v>
      </c>
      <c r="G11094" s="27" t="s">
        <v>7</v>
      </c>
      <c r="H11094" s="27" t="s">
        <v>2638</v>
      </c>
      <c r="I11094" s="85" t="s">
        <v>2700</v>
      </c>
      <c r="J11094" s="86"/>
    </row>
    <row r="11095" spans="2:10" ht="12.6" customHeight="1" x14ac:dyDescent="0.3">
      <c r="B11095" s="30">
        <f>VLOOKUP($J11089,ASBVs!$A$2:$AP$1041,33,FALSE)</f>
        <v>0.03</v>
      </c>
      <c r="C11095" s="30">
        <f>VLOOKUP($J11089,ASBVs!$A$2:$AP$1041,35,FALSE)</f>
        <v>0.17</v>
      </c>
      <c r="D11095" s="30">
        <f>VLOOKUP($J11089,ASBVs!$A$2:$AP$1041,37,FALSE)</f>
        <v>0.03</v>
      </c>
      <c r="E11095" s="32">
        <f>VLOOKUP($J11089,ASBVs!$A$2:$AP$1041,29,FALSE)</f>
        <v>5.23</v>
      </c>
      <c r="F11095" s="32">
        <f>VLOOKUP($J11089,ASBVs!$A$2:$AP$1041,23,FALSE)</f>
        <v>-0.28000000000000003</v>
      </c>
      <c r="G11095" s="32">
        <f>VLOOKUP($J11089,ASBVs!$A$2:$AP$1041,25,FALSE)</f>
        <v>1.76</v>
      </c>
      <c r="H11095" s="32">
        <f>VLOOKUP($J11089,ASBVs!$A$2:$AP$1041,27,FALSE)</f>
        <v>1.56</v>
      </c>
      <c r="I11095" s="86"/>
      <c r="J11095" s="86"/>
    </row>
    <row r="11096" spans="2:10" ht="12.6" customHeight="1" x14ac:dyDescent="0.3">
      <c r="B11096" s="33">
        <f>VLOOKUP($J11089,ASBVs!$A$2:$AP$1041,34,FALSE)</f>
        <v>40</v>
      </c>
      <c r="C11096" s="33">
        <f>VLOOKUP($J11089,ASBVs!$A$2:$AP$1041,36,FALSE)</f>
        <v>49</v>
      </c>
      <c r="D11096" s="33">
        <f>VLOOKUP($J11089,ASBVs!$A$2:$AP$1041,38,FALSE)</f>
        <v>34</v>
      </c>
      <c r="E11096" s="33">
        <f>VLOOKUP($J11089,ASBVs!$A$2:$AP$1041,30,FALSE)</f>
        <v>61</v>
      </c>
      <c r="F11096" s="33">
        <f>VLOOKUP($J11089,ASBVs!$A$2:$AP$1041,24,FALSE)</f>
        <v>46</v>
      </c>
      <c r="G11096" s="33">
        <f>VLOOKUP($J11089,ASBVs!$A$2:$AP$1041,26,FALSE)</f>
        <v>46</v>
      </c>
      <c r="H11096" s="33">
        <f>VLOOKUP($J11089,ASBVs!$A$2:$AP$1041,28,FALSE)</f>
        <v>53</v>
      </c>
      <c r="I11096" s="99">
        <f>VLOOKUP($J11089,ASBVs!$A$2:$AQ$1041,43,FALSE)</f>
        <v>9.8099999999999987</v>
      </c>
      <c r="J11096" s="79"/>
    </row>
    <row r="11097" spans="2:10" ht="12.6" customHeight="1" x14ac:dyDescent="0.3">
      <c r="B11097" s="87" t="s">
        <v>2695</v>
      </c>
      <c r="C11097" s="88"/>
      <c r="D11097" s="89" t="s">
        <v>2699</v>
      </c>
      <c r="E11097" s="90"/>
      <c r="F11097" s="91" t="str">
        <f>VLOOKUP($J11089,ASBVs!$A$2:$F$1041,6,FALSE)</f>
        <v xml:space="preserve"> </v>
      </c>
      <c r="G11097" s="34" t="s">
        <v>2669</v>
      </c>
      <c r="H11097" s="35" t="str">
        <f>VLOOKUP($J11089,ASBVs!$A$2:$AU$1041,46,FALSE)</f>
        <v>2</v>
      </c>
      <c r="I11097" s="34" t="s">
        <v>2670</v>
      </c>
      <c r="J11097" s="35" t="str">
        <f>VLOOKUP($J11089,ASBVs!$A$2:$AU$1041,47,FALSE)</f>
        <v>1</v>
      </c>
    </row>
    <row r="11098" spans="2:10" ht="12.6" customHeight="1" x14ac:dyDescent="0.3">
      <c r="B11098" s="93">
        <f>VLOOKUP($J11089,ASBVs!$A$2:$AS$1041,45,FALSE)</f>
        <v>124.96</v>
      </c>
      <c r="C11098" s="94"/>
      <c r="D11098" s="93">
        <f>VLOOKUP($J11089,ASBVs!$A$2:$AS$1041,44,FALSE)</f>
        <v>159.94</v>
      </c>
      <c r="E11098" s="94"/>
      <c r="F11098" s="92"/>
      <c r="G11098" s="34" t="s">
        <v>2671</v>
      </c>
      <c r="H11098" s="35" t="str">
        <f>VLOOKUP($J11089,ASBVs!$A$2:$AW$1041,48,FALSE)</f>
        <v>3</v>
      </c>
      <c r="I11098" s="34" t="s">
        <v>2672</v>
      </c>
      <c r="J11098" s="35">
        <f>VLOOKUP($J11089,ASBVs!$A$2:$AW$1041,49,FALSE)</f>
        <v>2</v>
      </c>
    </row>
    <row r="11099" spans="2:10" ht="12.6" customHeight="1" x14ac:dyDescent="0.3">
      <c r="B11099" s="36" t="s">
        <v>2696</v>
      </c>
      <c r="C11099" s="95" t="str">
        <f>VLOOKUP($J11089,ASBVs!$A$2:$E$1041,5,FALSE)</f>
        <v>Pen of 4</v>
      </c>
      <c r="D11099" s="96"/>
      <c r="E11099" s="97" t="s">
        <v>2697</v>
      </c>
      <c r="F11099" s="98"/>
      <c r="G11099" s="74"/>
      <c r="H11099" s="75"/>
      <c r="I11099" s="37" t="s">
        <v>2698</v>
      </c>
      <c r="J11099" s="38"/>
    </row>
    <row r="11101" spans="2:10" ht="12.6" customHeight="1" x14ac:dyDescent="0.3">
      <c r="B11101" s="76" t="s">
        <v>2692</v>
      </c>
      <c r="C11101" s="77"/>
      <c r="D11101" s="20" t="str">
        <f>VLOOKUP($J11101,ASBVs!$A$2:$B$1041,2,FALSE)</f>
        <v>224265</v>
      </c>
      <c r="E11101" s="21"/>
      <c r="F11101" s="22" t="str">
        <f>VLOOKUP($J11101,ASBVs!$A$2:$J$1041,10,FALSE)</f>
        <v>Twin</v>
      </c>
      <c r="G11101" s="78" t="str">
        <f>VLOOKUP($J11101,ASBVs!$A$2:$AX$1041,50,FALSE)</f>
        <v xml:space="preserve"> </v>
      </c>
      <c r="H11101" s="79"/>
      <c r="I11101" s="23" t="s">
        <v>2693</v>
      </c>
      <c r="J11101" s="24" t="s">
        <v>2500</v>
      </c>
    </row>
    <row r="11102" spans="2:10" ht="12.6" customHeight="1" x14ac:dyDescent="0.3">
      <c r="B11102" s="25" t="s">
        <v>2694</v>
      </c>
      <c r="C11102" s="80" t="str">
        <f>VLOOKUP($J11101,ASBVs!$A$2:$H$1041,8,FALSE)</f>
        <v>214314</v>
      </c>
      <c r="D11102" s="80"/>
      <c r="E11102" s="81"/>
      <c r="F11102" s="26" t="s">
        <v>2639</v>
      </c>
      <c r="G11102" s="82">
        <f>VLOOKUP($J11101,ASBVs!$A$2:$I$1041,9,FALSE)</f>
        <v>44708</v>
      </c>
      <c r="H11102" s="83"/>
      <c r="I11102" s="83"/>
      <c r="J11102" s="84"/>
    </row>
    <row r="11103" spans="2:10" ht="12.6" customHeight="1" x14ac:dyDescent="0.3">
      <c r="B11103" s="27" t="s">
        <v>0</v>
      </c>
      <c r="C11103" s="28" t="s">
        <v>1</v>
      </c>
      <c r="D11103" s="28" t="s">
        <v>2</v>
      </c>
      <c r="E11103" s="28" t="s">
        <v>3</v>
      </c>
      <c r="F11103" s="27" t="s">
        <v>4</v>
      </c>
      <c r="G11103" s="28" t="s">
        <v>1093</v>
      </c>
      <c r="H11103" s="28" t="s">
        <v>1092</v>
      </c>
      <c r="I11103" s="28" t="s">
        <v>5</v>
      </c>
      <c r="J11103" s="28" t="s">
        <v>2652</v>
      </c>
    </row>
    <row r="11104" spans="2:10" ht="12.6" customHeight="1" x14ac:dyDescent="0.3">
      <c r="B11104" s="29">
        <f>VLOOKUP($J11101,ASBVs!$A$2:$AP$1041,11,FALSE)</f>
        <v>0.38</v>
      </c>
      <c r="C11104" s="29">
        <f>VLOOKUP($J11101,ASBVs!$A$2:$AP$1041,13,FALSE)</f>
        <v>8.69</v>
      </c>
      <c r="D11104" s="29">
        <f>VLOOKUP($J11101,ASBVs!$A$2:$AP$1041,15,FALSE)</f>
        <v>15.4</v>
      </c>
      <c r="E11104" s="29">
        <f>VLOOKUP($J11101,ASBVs!$A$2:$AP$1041,17,FALSE)</f>
        <v>0.82</v>
      </c>
      <c r="F11104" s="29">
        <f>VLOOKUP($J11101,ASBVs!$A$2:$AP$1041,19,FALSE)</f>
        <v>2.4300000000000002</v>
      </c>
      <c r="G11104" s="39">
        <f>VLOOKUP($J11101,ASBVs!$A$2:$AP$1041,41,FALSE)</f>
        <v>0.28000000000000003</v>
      </c>
      <c r="H11104" s="39">
        <f>VLOOKUP($J11101,ASBVs!$A$2:$AP$1041,39,FALSE)</f>
        <v>0.18</v>
      </c>
      <c r="I11104" s="29">
        <f>VLOOKUP($J11101,ASBVs!$A$2:$AP$1041,21,FALSE)</f>
        <v>0.99</v>
      </c>
      <c r="J11104" s="39">
        <f>VLOOKUP($J11101,ASBVs!$A$2:$AP$1041,31,FALSE)</f>
        <v>0.19</v>
      </c>
    </row>
    <row r="11105" spans="2:10" ht="12.6" customHeight="1" x14ac:dyDescent="0.3">
      <c r="B11105" s="29">
        <f>VLOOKUP($J11101,ASBVs!$A$2:$AP$1041,12,FALSE)</f>
        <v>64</v>
      </c>
      <c r="C11105" s="29">
        <f>VLOOKUP($J11101,ASBVs!$A$2:$AP$1041,14,FALSE)</f>
        <v>69</v>
      </c>
      <c r="D11105" s="29">
        <f>VLOOKUP($J11101,ASBVs!$A$2:$AP$1041,16,FALSE)</f>
        <v>57</v>
      </c>
      <c r="E11105" s="29">
        <f>VLOOKUP($J11101,ASBVs!$A$2:$AP$1041,18,FALSE)</f>
        <v>62</v>
      </c>
      <c r="F11105" s="29">
        <f>VLOOKUP($J11101,ASBVs!$A$2:$AP$1041,20,FALSE)</f>
        <v>63</v>
      </c>
      <c r="G11105" s="29">
        <f>VLOOKUP($J11101,ASBVs!$A$2:$AP$1041,42,FALSE)</f>
        <v>49</v>
      </c>
      <c r="H11105" s="29">
        <f>VLOOKUP($J11101,ASBVs!$A$2:$AP$1041,40,FALSE)</f>
        <v>42</v>
      </c>
      <c r="I11105" s="29">
        <f>VLOOKUP($J11101,ASBVs!$A$2:$AP$1041,22,FALSE)</f>
        <v>51</v>
      </c>
      <c r="J11105" s="29">
        <f>VLOOKUP($J11101,ASBVs!$A$2:$AP$1041,32,FALSE)</f>
        <v>47</v>
      </c>
    </row>
    <row r="11106" spans="2:10" ht="12.6" customHeight="1" x14ac:dyDescent="0.3">
      <c r="B11106" s="31" t="s">
        <v>1089</v>
      </c>
      <c r="C11106" s="27" t="s">
        <v>1090</v>
      </c>
      <c r="D11106" s="27" t="s">
        <v>1091</v>
      </c>
      <c r="E11106" s="27" t="s">
        <v>8</v>
      </c>
      <c r="F11106" s="27" t="s">
        <v>6</v>
      </c>
      <c r="G11106" s="27" t="s">
        <v>7</v>
      </c>
      <c r="H11106" s="27" t="s">
        <v>2638</v>
      </c>
      <c r="I11106" s="85" t="s">
        <v>2700</v>
      </c>
      <c r="J11106" s="86"/>
    </row>
    <row r="11107" spans="2:10" ht="12.6" customHeight="1" x14ac:dyDescent="0.3">
      <c r="B11107" s="30">
        <f>VLOOKUP($J11101,ASBVs!$A$2:$AP$1041,33,FALSE)</f>
        <v>0.03</v>
      </c>
      <c r="C11107" s="30">
        <f>VLOOKUP($J11101,ASBVs!$A$2:$AP$1041,35,FALSE)</f>
        <v>0.15</v>
      </c>
      <c r="D11107" s="30">
        <f>VLOOKUP($J11101,ASBVs!$A$2:$AP$1041,37,FALSE)</f>
        <v>0.01</v>
      </c>
      <c r="E11107" s="32">
        <f>VLOOKUP($J11101,ASBVs!$A$2:$AP$1041,29,FALSE)</f>
        <v>4.21</v>
      </c>
      <c r="F11107" s="32">
        <f>VLOOKUP($J11101,ASBVs!$A$2:$AP$1041,23,FALSE)</f>
        <v>-0.35</v>
      </c>
      <c r="G11107" s="32">
        <f>VLOOKUP($J11101,ASBVs!$A$2:$AP$1041,25,FALSE)</f>
        <v>3.29</v>
      </c>
      <c r="H11107" s="32">
        <f>VLOOKUP($J11101,ASBVs!$A$2:$AP$1041,27,FALSE)</f>
        <v>2.2599999999999998</v>
      </c>
      <c r="I11107" s="86"/>
      <c r="J11107" s="86"/>
    </row>
    <row r="11108" spans="2:10" ht="12.6" customHeight="1" x14ac:dyDescent="0.3">
      <c r="B11108" s="33">
        <f>VLOOKUP($J11101,ASBVs!$A$2:$AP$1041,34,FALSE)</f>
        <v>37</v>
      </c>
      <c r="C11108" s="33">
        <f>VLOOKUP($J11101,ASBVs!$A$2:$AP$1041,36,FALSE)</f>
        <v>45</v>
      </c>
      <c r="D11108" s="33">
        <f>VLOOKUP($J11101,ASBVs!$A$2:$AP$1041,38,FALSE)</f>
        <v>31</v>
      </c>
      <c r="E11108" s="33">
        <f>VLOOKUP($J11101,ASBVs!$A$2:$AP$1041,30,FALSE)</f>
        <v>58</v>
      </c>
      <c r="F11108" s="33">
        <f>VLOOKUP($J11101,ASBVs!$A$2:$AP$1041,24,FALSE)</f>
        <v>44</v>
      </c>
      <c r="G11108" s="33">
        <f>VLOOKUP($J11101,ASBVs!$A$2:$AP$1041,26,FALSE)</f>
        <v>44</v>
      </c>
      <c r="H11108" s="33">
        <f>VLOOKUP($J11101,ASBVs!$A$2:$AP$1041,28,FALSE)</f>
        <v>47</v>
      </c>
      <c r="I11108" s="99">
        <f>VLOOKUP($J11101,ASBVs!$A$2:$AQ$1041,43,FALSE)</f>
        <v>9.68</v>
      </c>
      <c r="J11108" s="79"/>
    </row>
    <row r="11109" spans="2:10" ht="12.6" customHeight="1" x14ac:dyDescent="0.3">
      <c r="B11109" s="87" t="s">
        <v>2695</v>
      </c>
      <c r="C11109" s="88"/>
      <c r="D11109" s="89" t="s">
        <v>2699</v>
      </c>
      <c r="E11109" s="90"/>
      <c r="F11109" s="91" t="str">
        <f>VLOOKUP($J11101,ASBVs!$A$2:$F$1041,6,FALSE)</f>
        <v xml:space="preserve"> </v>
      </c>
      <c r="G11109" s="34" t="s">
        <v>2669</v>
      </c>
      <c r="H11109" s="35" t="str">
        <f>VLOOKUP($J11101,ASBVs!$A$2:$AU$1041,46,FALSE)</f>
        <v>2</v>
      </c>
      <c r="I11109" s="34" t="s">
        <v>2670</v>
      </c>
      <c r="J11109" s="35" t="str">
        <f>VLOOKUP($J11101,ASBVs!$A$2:$AU$1041,47,FALSE)</f>
        <v>1</v>
      </c>
    </row>
    <row r="11110" spans="2:10" ht="12.6" customHeight="1" x14ac:dyDescent="0.3">
      <c r="B11110" s="93">
        <f>VLOOKUP($J11101,ASBVs!$A$2:$AS$1041,45,FALSE)</f>
        <v>120.44</v>
      </c>
      <c r="C11110" s="94"/>
      <c r="D11110" s="93">
        <f>VLOOKUP($J11101,ASBVs!$A$2:$AS$1041,44,FALSE)</f>
        <v>159.96</v>
      </c>
      <c r="E11110" s="94"/>
      <c r="F11110" s="92"/>
      <c r="G11110" s="34" t="s">
        <v>2671</v>
      </c>
      <c r="H11110" s="35" t="str">
        <f>VLOOKUP($J11101,ASBVs!$A$2:$AW$1041,48,FALSE)</f>
        <v>2</v>
      </c>
      <c r="I11110" s="34" t="s">
        <v>2672</v>
      </c>
      <c r="J11110" s="35">
        <f>VLOOKUP($J11101,ASBVs!$A$2:$AW$1041,49,FALSE)</f>
        <v>3</v>
      </c>
    </row>
    <row r="11111" spans="2:10" ht="12.6" customHeight="1" x14ac:dyDescent="0.3">
      <c r="B11111" s="36" t="s">
        <v>2696</v>
      </c>
      <c r="C11111" s="95" t="str">
        <f>VLOOKUP($J11101,ASBVs!$A$2:$E$1041,5,FALSE)</f>
        <v>Pen of 4</v>
      </c>
      <c r="D11111" s="96"/>
      <c r="E11111" s="97" t="s">
        <v>2697</v>
      </c>
      <c r="F11111" s="98"/>
      <c r="G11111" s="74"/>
      <c r="H11111" s="75"/>
      <c r="I11111" s="37" t="s">
        <v>2698</v>
      </c>
      <c r="J11111" s="38"/>
    </row>
    <row r="11113" spans="2:10" ht="12.6" customHeight="1" x14ac:dyDescent="0.3">
      <c r="B11113" s="76" t="s">
        <v>2692</v>
      </c>
      <c r="C11113" s="77"/>
      <c r="D11113" s="20" t="str">
        <f>VLOOKUP($J11113,ASBVs!$A$2:$B$1041,2,FALSE)</f>
        <v>223159</v>
      </c>
      <c r="E11113" s="21"/>
      <c r="F11113" s="22" t="str">
        <f>VLOOKUP($J11113,ASBVs!$A$2:$J$1041,10,FALSE)</f>
        <v>Twin</v>
      </c>
      <c r="G11113" s="78" t="str">
        <f>VLOOKUP($J11113,ASBVs!$A$2:$AX$1041,50,FALSE)</f>
        <v xml:space="preserve"> </v>
      </c>
      <c r="H11113" s="79"/>
      <c r="I11113" s="23" t="s">
        <v>2693</v>
      </c>
      <c r="J11113" s="24" t="s">
        <v>2501</v>
      </c>
    </row>
    <row r="11114" spans="2:10" ht="12.6" customHeight="1" x14ac:dyDescent="0.3">
      <c r="B11114" s="25" t="s">
        <v>2694</v>
      </c>
      <c r="C11114" s="80" t="str">
        <f>VLOOKUP($J11113,ASBVs!$A$2:$H$1041,8,FALSE)</f>
        <v>205728</v>
      </c>
      <c r="D11114" s="80"/>
      <c r="E11114" s="81"/>
      <c r="F11114" s="26" t="s">
        <v>2639</v>
      </c>
      <c r="G11114" s="82">
        <f>VLOOKUP($J11113,ASBVs!$A$2:$I$1041,9,FALSE)</f>
        <v>44685</v>
      </c>
      <c r="H11114" s="83"/>
      <c r="I11114" s="83"/>
      <c r="J11114" s="84"/>
    </row>
    <row r="11115" spans="2:10" ht="12.6" customHeight="1" x14ac:dyDescent="0.3">
      <c r="B11115" s="27" t="s">
        <v>0</v>
      </c>
      <c r="C11115" s="28" t="s">
        <v>1</v>
      </c>
      <c r="D11115" s="28" t="s">
        <v>2</v>
      </c>
      <c r="E11115" s="28" t="s">
        <v>3</v>
      </c>
      <c r="F11115" s="27" t="s">
        <v>4</v>
      </c>
      <c r="G11115" s="28" t="s">
        <v>1093</v>
      </c>
      <c r="H11115" s="28" t="s">
        <v>1092</v>
      </c>
      <c r="I11115" s="28" t="s">
        <v>5</v>
      </c>
      <c r="J11115" s="28" t="s">
        <v>2652</v>
      </c>
    </row>
    <row r="11116" spans="2:10" ht="12.6" customHeight="1" x14ac:dyDescent="0.3">
      <c r="B11116" s="29">
        <f>VLOOKUP($J11113,ASBVs!$A$2:$AP$1041,11,FALSE)</f>
        <v>0.43</v>
      </c>
      <c r="C11116" s="29">
        <f>VLOOKUP($J11113,ASBVs!$A$2:$AP$1041,13,FALSE)</f>
        <v>8.07</v>
      </c>
      <c r="D11116" s="29">
        <f>VLOOKUP($J11113,ASBVs!$A$2:$AP$1041,15,FALSE)</f>
        <v>16.32</v>
      </c>
      <c r="E11116" s="29">
        <f>VLOOKUP($J11113,ASBVs!$A$2:$AP$1041,17,FALSE)</f>
        <v>0.45</v>
      </c>
      <c r="F11116" s="29">
        <f>VLOOKUP($J11113,ASBVs!$A$2:$AP$1041,19,FALSE)</f>
        <v>2.4500000000000002</v>
      </c>
      <c r="G11116" s="39">
        <f>VLOOKUP($J11113,ASBVs!$A$2:$AP$1041,41,FALSE)</f>
        <v>0.42</v>
      </c>
      <c r="H11116" s="39">
        <f>VLOOKUP($J11113,ASBVs!$A$2:$AP$1041,39,FALSE)</f>
        <v>0.23</v>
      </c>
      <c r="I11116" s="29">
        <f>VLOOKUP($J11113,ASBVs!$A$2:$AP$1041,21,FALSE)</f>
        <v>0.22</v>
      </c>
      <c r="J11116" s="39">
        <f>VLOOKUP($J11113,ASBVs!$A$2:$AP$1041,31,FALSE)</f>
        <v>0.25</v>
      </c>
    </row>
    <row r="11117" spans="2:10" ht="12.6" customHeight="1" x14ac:dyDescent="0.3">
      <c r="B11117" s="29">
        <f>VLOOKUP($J11113,ASBVs!$A$2:$AP$1041,12,FALSE)</f>
        <v>65</v>
      </c>
      <c r="C11117" s="29">
        <f>VLOOKUP($J11113,ASBVs!$A$2:$AP$1041,14,FALSE)</f>
        <v>71</v>
      </c>
      <c r="D11117" s="29">
        <f>VLOOKUP($J11113,ASBVs!$A$2:$AP$1041,16,FALSE)</f>
        <v>59</v>
      </c>
      <c r="E11117" s="29">
        <f>VLOOKUP($J11113,ASBVs!$A$2:$AP$1041,18,FALSE)</f>
        <v>69</v>
      </c>
      <c r="F11117" s="29">
        <f>VLOOKUP($J11113,ASBVs!$A$2:$AP$1041,20,FALSE)</f>
        <v>67</v>
      </c>
      <c r="G11117" s="29">
        <f>VLOOKUP($J11113,ASBVs!$A$2:$AP$1041,42,FALSE)</f>
        <v>48</v>
      </c>
      <c r="H11117" s="29">
        <f>VLOOKUP($J11113,ASBVs!$A$2:$AP$1041,40,FALSE)</f>
        <v>42</v>
      </c>
      <c r="I11117" s="29">
        <f>VLOOKUP($J11113,ASBVs!$A$2:$AP$1041,22,FALSE)</f>
        <v>52</v>
      </c>
      <c r="J11117" s="29">
        <f>VLOOKUP($J11113,ASBVs!$A$2:$AP$1041,32,FALSE)</f>
        <v>47</v>
      </c>
    </row>
    <row r="11118" spans="2:10" ht="12.6" customHeight="1" x14ac:dyDescent="0.3">
      <c r="B11118" s="31" t="s">
        <v>1089</v>
      </c>
      <c r="C11118" s="27" t="s">
        <v>1090</v>
      </c>
      <c r="D11118" s="27" t="s">
        <v>1091</v>
      </c>
      <c r="E11118" s="27" t="s">
        <v>8</v>
      </c>
      <c r="F11118" s="27" t="s">
        <v>6</v>
      </c>
      <c r="G11118" s="27" t="s">
        <v>7</v>
      </c>
      <c r="H11118" s="27" t="s">
        <v>2638</v>
      </c>
      <c r="I11118" s="85" t="s">
        <v>2700</v>
      </c>
      <c r="J11118" s="86"/>
    </row>
    <row r="11119" spans="2:10" ht="12.6" customHeight="1" x14ac:dyDescent="0.3">
      <c r="B11119" s="30">
        <f>VLOOKUP($J11113,ASBVs!$A$2:$AP$1041,33,FALSE)</f>
        <v>0.04</v>
      </c>
      <c r="C11119" s="30">
        <f>VLOOKUP($J11113,ASBVs!$A$2:$AP$1041,35,FALSE)</f>
        <v>0.23</v>
      </c>
      <c r="D11119" s="30">
        <f>VLOOKUP($J11113,ASBVs!$A$2:$AP$1041,37,FALSE)</f>
        <v>0.01</v>
      </c>
      <c r="E11119" s="32">
        <f>VLOOKUP($J11113,ASBVs!$A$2:$AP$1041,29,FALSE)</f>
        <v>4.03</v>
      </c>
      <c r="F11119" s="32">
        <f>VLOOKUP($J11113,ASBVs!$A$2:$AP$1041,23,FALSE)</f>
        <v>-0.22</v>
      </c>
      <c r="G11119" s="32">
        <f>VLOOKUP($J11113,ASBVs!$A$2:$AP$1041,25,FALSE)</f>
        <v>1.26</v>
      </c>
      <c r="H11119" s="32">
        <f>VLOOKUP($J11113,ASBVs!$A$2:$AP$1041,27,FALSE)</f>
        <v>2.2599999999999998</v>
      </c>
      <c r="I11119" s="86"/>
      <c r="J11119" s="86"/>
    </row>
    <row r="11120" spans="2:10" ht="12.6" customHeight="1" x14ac:dyDescent="0.3">
      <c r="B11120" s="33">
        <f>VLOOKUP($J11113,ASBVs!$A$2:$AP$1041,34,FALSE)</f>
        <v>37</v>
      </c>
      <c r="C11120" s="33">
        <f>VLOOKUP($J11113,ASBVs!$A$2:$AP$1041,36,FALSE)</f>
        <v>45</v>
      </c>
      <c r="D11120" s="33">
        <f>VLOOKUP($J11113,ASBVs!$A$2:$AP$1041,38,FALSE)</f>
        <v>32</v>
      </c>
      <c r="E11120" s="33">
        <f>VLOOKUP($J11113,ASBVs!$A$2:$AP$1041,30,FALSE)</f>
        <v>60</v>
      </c>
      <c r="F11120" s="33">
        <f>VLOOKUP($J11113,ASBVs!$A$2:$AP$1041,24,FALSE)</f>
        <v>42</v>
      </c>
      <c r="G11120" s="33">
        <f>VLOOKUP($J11113,ASBVs!$A$2:$AP$1041,26,FALSE)</f>
        <v>42</v>
      </c>
      <c r="H11120" s="33">
        <f>VLOOKUP($J11113,ASBVs!$A$2:$AP$1041,28,FALSE)</f>
        <v>52</v>
      </c>
      <c r="I11120" s="99">
        <f>VLOOKUP($J11113,ASBVs!$A$2:$AQ$1041,43,FALSE)</f>
        <v>8.2900000000000009</v>
      </c>
      <c r="J11120" s="79"/>
    </row>
    <row r="11121" spans="2:10" ht="12.6" customHeight="1" x14ac:dyDescent="0.3">
      <c r="B11121" s="87" t="s">
        <v>2695</v>
      </c>
      <c r="C11121" s="88"/>
      <c r="D11121" s="89" t="s">
        <v>2699</v>
      </c>
      <c r="E11121" s="90"/>
      <c r="F11121" s="91" t="str">
        <f>VLOOKUP($J11113,ASBVs!$A$2:$F$1041,6,FALSE)</f>
        <v xml:space="preserve"> </v>
      </c>
      <c r="G11121" s="34" t="s">
        <v>2669</v>
      </c>
      <c r="H11121" s="35" t="str">
        <f>VLOOKUP($J11113,ASBVs!$A$2:$AU$1041,46,FALSE)</f>
        <v>2</v>
      </c>
      <c r="I11121" s="34" t="s">
        <v>2670</v>
      </c>
      <c r="J11121" s="35" t="str">
        <f>VLOOKUP($J11113,ASBVs!$A$2:$AU$1041,47,FALSE)</f>
        <v>3</v>
      </c>
    </row>
    <row r="11122" spans="2:10" ht="12.6" customHeight="1" x14ac:dyDescent="0.3">
      <c r="B11122" s="93">
        <f>VLOOKUP($J11113,ASBVs!$A$2:$AS$1041,45,FALSE)</f>
        <v>120.93</v>
      </c>
      <c r="C11122" s="94"/>
      <c r="D11122" s="93">
        <f>VLOOKUP($J11113,ASBVs!$A$2:$AS$1041,44,FALSE)</f>
        <v>163.34</v>
      </c>
      <c r="E11122" s="94"/>
      <c r="F11122" s="92"/>
      <c r="G11122" s="34" t="s">
        <v>2671</v>
      </c>
      <c r="H11122" s="35" t="str">
        <f>VLOOKUP($J11113,ASBVs!$A$2:$AW$1041,48,FALSE)</f>
        <v>3</v>
      </c>
      <c r="I11122" s="34" t="s">
        <v>2672</v>
      </c>
      <c r="J11122" s="35">
        <f>VLOOKUP($J11113,ASBVs!$A$2:$AW$1041,49,FALSE)</f>
        <v>4</v>
      </c>
    </row>
    <row r="11123" spans="2:10" ht="12.6" customHeight="1" x14ac:dyDescent="0.3">
      <c r="B11123" s="36" t="s">
        <v>2696</v>
      </c>
      <c r="C11123" s="95" t="str">
        <f>VLOOKUP($J11113,ASBVs!$A$2:$E$1041,5,FALSE)</f>
        <v>Pen of 4</v>
      </c>
      <c r="D11123" s="96"/>
      <c r="E11123" s="97" t="s">
        <v>2697</v>
      </c>
      <c r="F11123" s="98"/>
      <c r="G11123" s="74"/>
      <c r="H11123" s="75"/>
      <c r="I11123" s="37" t="s">
        <v>2698</v>
      </c>
      <c r="J11123" s="38"/>
    </row>
    <row r="11125" spans="2:10" ht="12.6" customHeight="1" x14ac:dyDescent="0.3">
      <c r="B11125" s="76" t="s">
        <v>2692</v>
      </c>
      <c r="C11125" s="77"/>
      <c r="D11125" s="20" t="str">
        <f>VLOOKUP($J11125,ASBVs!$A$2:$B$1041,2,FALSE)</f>
        <v>223717</v>
      </c>
      <c r="E11125" s="21"/>
      <c r="F11125" s="22" t="str">
        <f>VLOOKUP($J11125,ASBVs!$A$2:$J$1041,10,FALSE)</f>
        <v>Twin</v>
      </c>
      <c r="G11125" s="78" t="str">
        <f>VLOOKUP($J11125,ASBVs!$A$2:$AX$1041,50,FALSE)</f>
        <v xml:space="preserve"> </v>
      </c>
      <c r="H11125" s="79"/>
      <c r="I11125" s="23" t="s">
        <v>2693</v>
      </c>
      <c r="J11125" s="24" t="s">
        <v>2502</v>
      </c>
    </row>
    <row r="11126" spans="2:10" ht="12.6" customHeight="1" x14ac:dyDescent="0.3">
      <c r="B11126" s="25" t="s">
        <v>2694</v>
      </c>
      <c r="C11126" s="80" t="str">
        <f>VLOOKUP($J11125,ASBVs!$A$2:$H$1041,8,FALSE)</f>
        <v>206570</v>
      </c>
      <c r="D11126" s="80"/>
      <c r="E11126" s="81"/>
      <c r="F11126" s="26" t="s">
        <v>2639</v>
      </c>
      <c r="G11126" s="82">
        <f>VLOOKUP($J11125,ASBVs!$A$2:$I$1041,9,FALSE)</f>
        <v>44701</v>
      </c>
      <c r="H11126" s="83"/>
      <c r="I11126" s="83"/>
      <c r="J11126" s="84"/>
    </row>
    <row r="11127" spans="2:10" ht="12.6" customHeight="1" x14ac:dyDescent="0.3">
      <c r="B11127" s="27" t="s">
        <v>0</v>
      </c>
      <c r="C11127" s="28" t="s">
        <v>1</v>
      </c>
      <c r="D11127" s="28" t="s">
        <v>2</v>
      </c>
      <c r="E11127" s="28" t="s">
        <v>3</v>
      </c>
      <c r="F11127" s="27" t="s">
        <v>4</v>
      </c>
      <c r="G11127" s="28" t="s">
        <v>1093</v>
      </c>
      <c r="H11127" s="28" t="s">
        <v>1092</v>
      </c>
      <c r="I11127" s="28" t="s">
        <v>5</v>
      </c>
      <c r="J11127" s="28" t="s">
        <v>2652</v>
      </c>
    </row>
    <row r="11128" spans="2:10" ht="12.6" customHeight="1" x14ac:dyDescent="0.3">
      <c r="B11128" s="29">
        <f>VLOOKUP($J11125,ASBVs!$A$2:$AP$1041,11,FALSE)</f>
        <v>0.49</v>
      </c>
      <c r="C11128" s="29">
        <f>VLOOKUP($J11125,ASBVs!$A$2:$AP$1041,13,FALSE)</f>
        <v>7.88</v>
      </c>
      <c r="D11128" s="29">
        <f>VLOOKUP($J11125,ASBVs!$A$2:$AP$1041,15,FALSE)</f>
        <v>12.61</v>
      </c>
      <c r="E11128" s="29">
        <f>VLOOKUP($J11125,ASBVs!$A$2:$AP$1041,17,FALSE)</f>
        <v>-0.55000000000000004</v>
      </c>
      <c r="F11128" s="29">
        <f>VLOOKUP($J11125,ASBVs!$A$2:$AP$1041,19,FALSE)</f>
        <v>1</v>
      </c>
      <c r="G11128" s="39">
        <f>VLOOKUP($J11125,ASBVs!$A$2:$AP$1041,41,FALSE)</f>
        <v>0.28000000000000003</v>
      </c>
      <c r="H11128" s="39">
        <f>VLOOKUP($J11125,ASBVs!$A$2:$AP$1041,39,FALSE)</f>
        <v>0.19</v>
      </c>
      <c r="I11128" s="29">
        <f>VLOOKUP($J11125,ASBVs!$A$2:$AP$1041,21,FALSE)</f>
        <v>0.14000000000000001</v>
      </c>
      <c r="J11128" s="39">
        <f>VLOOKUP($J11125,ASBVs!$A$2:$AP$1041,31,FALSE)</f>
        <v>0.2</v>
      </c>
    </row>
    <row r="11129" spans="2:10" ht="12.6" customHeight="1" x14ac:dyDescent="0.3">
      <c r="B11129" s="29">
        <f>VLOOKUP($J11125,ASBVs!$A$2:$AP$1041,12,FALSE)</f>
        <v>67</v>
      </c>
      <c r="C11129" s="29">
        <f>VLOOKUP($J11125,ASBVs!$A$2:$AP$1041,14,FALSE)</f>
        <v>71</v>
      </c>
      <c r="D11129" s="29">
        <f>VLOOKUP($J11125,ASBVs!$A$2:$AP$1041,16,FALSE)</f>
        <v>60</v>
      </c>
      <c r="E11129" s="29">
        <f>VLOOKUP($J11125,ASBVs!$A$2:$AP$1041,18,FALSE)</f>
        <v>67</v>
      </c>
      <c r="F11129" s="29">
        <f>VLOOKUP($J11125,ASBVs!$A$2:$AP$1041,20,FALSE)</f>
        <v>67</v>
      </c>
      <c r="G11129" s="29">
        <f>VLOOKUP($J11125,ASBVs!$A$2:$AP$1041,42,FALSE)</f>
        <v>59</v>
      </c>
      <c r="H11129" s="29">
        <f>VLOOKUP($J11125,ASBVs!$A$2:$AP$1041,40,FALSE)</f>
        <v>50</v>
      </c>
      <c r="I11129" s="29">
        <f>VLOOKUP($J11125,ASBVs!$A$2:$AP$1041,22,FALSE)</f>
        <v>61</v>
      </c>
      <c r="J11129" s="29">
        <f>VLOOKUP($J11125,ASBVs!$A$2:$AP$1041,32,FALSE)</f>
        <v>58</v>
      </c>
    </row>
    <row r="11130" spans="2:10" ht="12.6" customHeight="1" x14ac:dyDescent="0.3">
      <c r="B11130" s="31" t="s">
        <v>1089</v>
      </c>
      <c r="C11130" s="27" t="s">
        <v>1090</v>
      </c>
      <c r="D11130" s="27" t="s">
        <v>1091</v>
      </c>
      <c r="E11130" s="27" t="s">
        <v>8</v>
      </c>
      <c r="F11130" s="27" t="s">
        <v>6</v>
      </c>
      <c r="G11130" s="27" t="s">
        <v>7</v>
      </c>
      <c r="H11130" s="27" t="s">
        <v>2638</v>
      </c>
      <c r="I11130" s="85" t="s">
        <v>2700</v>
      </c>
      <c r="J11130" s="86"/>
    </row>
    <row r="11131" spans="2:10" ht="12.6" customHeight="1" x14ac:dyDescent="0.3">
      <c r="B11131" s="30">
        <f>VLOOKUP($J11125,ASBVs!$A$2:$AP$1041,33,FALSE)</f>
        <v>0.03</v>
      </c>
      <c r="C11131" s="30">
        <f>VLOOKUP($J11125,ASBVs!$A$2:$AP$1041,35,FALSE)</f>
        <v>0.19</v>
      </c>
      <c r="D11131" s="30">
        <f>VLOOKUP($J11125,ASBVs!$A$2:$AP$1041,37,FALSE)</f>
        <v>1E-3</v>
      </c>
      <c r="E11131" s="32">
        <f>VLOOKUP($J11125,ASBVs!$A$2:$AP$1041,29,FALSE)</f>
        <v>4.88</v>
      </c>
      <c r="F11131" s="32">
        <f>VLOOKUP($J11125,ASBVs!$A$2:$AP$1041,23,FALSE)</f>
        <v>-0.35</v>
      </c>
      <c r="G11131" s="32">
        <f>VLOOKUP($J11125,ASBVs!$A$2:$AP$1041,25,FALSE)</f>
        <v>4.43</v>
      </c>
      <c r="H11131" s="32">
        <f>VLOOKUP($J11125,ASBVs!$A$2:$AP$1041,27,FALSE)</f>
        <v>1.22</v>
      </c>
      <c r="I11131" s="86"/>
      <c r="J11131" s="86"/>
    </row>
    <row r="11132" spans="2:10" ht="12.6" customHeight="1" x14ac:dyDescent="0.3">
      <c r="B11132" s="33">
        <f>VLOOKUP($J11125,ASBVs!$A$2:$AP$1041,34,FALSE)</f>
        <v>43</v>
      </c>
      <c r="C11132" s="33">
        <f>VLOOKUP($J11125,ASBVs!$A$2:$AP$1041,36,FALSE)</f>
        <v>54</v>
      </c>
      <c r="D11132" s="33">
        <f>VLOOKUP($J11125,ASBVs!$A$2:$AP$1041,38,FALSE)</f>
        <v>36</v>
      </c>
      <c r="E11132" s="33">
        <f>VLOOKUP($J11125,ASBVs!$A$2:$AP$1041,30,FALSE)</f>
        <v>60</v>
      </c>
      <c r="F11132" s="33">
        <f>VLOOKUP($J11125,ASBVs!$A$2:$AP$1041,24,FALSE)</f>
        <v>50</v>
      </c>
      <c r="G11132" s="33">
        <f>VLOOKUP($J11125,ASBVs!$A$2:$AP$1041,26,FALSE)</f>
        <v>49</v>
      </c>
      <c r="H11132" s="33">
        <f>VLOOKUP($J11125,ASBVs!$A$2:$AP$1041,28,FALSE)</f>
        <v>53</v>
      </c>
      <c r="I11132" s="99">
        <f>VLOOKUP($J11125,ASBVs!$A$2:$AQ$1041,43,FALSE)</f>
        <v>8.02</v>
      </c>
      <c r="J11132" s="79"/>
    </row>
    <row r="11133" spans="2:10" ht="12.6" customHeight="1" x14ac:dyDescent="0.3">
      <c r="B11133" s="87" t="s">
        <v>2695</v>
      </c>
      <c r="C11133" s="88"/>
      <c r="D11133" s="89" t="s">
        <v>2699</v>
      </c>
      <c r="E11133" s="90"/>
      <c r="F11133" s="91" t="str">
        <f>VLOOKUP($J11125,ASBVs!$A$2:$F$1041,6,FALSE)</f>
        <v xml:space="preserve"> </v>
      </c>
      <c r="G11133" s="34" t="s">
        <v>2669</v>
      </c>
      <c r="H11133" s="35" t="str">
        <f>VLOOKUP($J11125,ASBVs!$A$2:$AU$1041,46,FALSE)</f>
        <v>2</v>
      </c>
      <c r="I11133" s="34" t="s">
        <v>2670</v>
      </c>
      <c r="J11133" s="35" t="str">
        <f>VLOOKUP($J11125,ASBVs!$A$2:$AU$1041,47,FALSE)</f>
        <v>2</v>
      </c>
    </row>
    <row r="11134" spans="2:10" ht="12.6" customHeight="1" x14ac:dyDescent="0.3">
      <c r="B11134" s="93">
        <f>VLOOKUP($J11125,ASBVs!$A$2:$AS$1041,45,FALSE)</f>
        <v>119.38</v>
      </c>
      <c r="C11134" s="94"/>
      <c r="D11134" s="93">
        <f>VLOOKUP($J11125,ASBVs!$A$2:$AS$1041,44,FALSE)</f>
        <v>148.47999999999999</v>
      </c>
      <c r="E11134" s="94"/>
      <c r="F11134" s="92"/>
      <c r="G11134" s="34" t="s">
        <v>2671</v>
      </c>
      <c r="H11134" s="35" t="str">
        <f>VLOOKUP($J11125,ASBVs!$A$2:$AW$1041,48,FALSE)</f>
        <v>3</v>
      </c>
      <c r="I11134" s="34" t="s">
        <v>2672</v>
      </c>
      <c r="J11134" s="35">
        <f>VLOOKUP($J11125,ASBVs!$A$2:$AW$1041,49,FALSE)</f>
        <v>2</v>
      </c>
    </row>
    <row r="11135" spans="2:10" ht="12.6" customHeight="1" x14ac:dyDescent="0.3">
      <c r="B11135" s="36" t="s">
        <v>2696</v>
      </c>
      <c r="C11135" s="95" t="str">
        <f>VLOOKUP($J11125,ASBVs!$A$2:$E$1041,5,FALSE)</f>
        <v>Pen of 4</v>
      </c>
      <c r="D11135" s="96"/>
      <c r="E11135" s="97" t="s">
        <v>2697</v>
      </c>
      <c r="F11135" s="98"/>
      <c r="G11135" s="74"/>
      <c r="H11135" s="75"/>
      <c r="I11135" s="37" t="s">
        <v>2698</v>
      </c>
      <c r="J11135" s="38"/>
    </row>
    <row r="11137" spans="2:10" ht="12.6" customHeight="1" x14ac:dyDescent="0.3">
      <c r="B11137" s="76" t="s">
        <v>2692</v>
      </c>
      <c r="C11137" s="77"/>
      <c r="D11137" s="20" t="str">
        <f>VLOOKUP($J11137,ASBVs!$A$2:$B$1041,2,FALSE)</f>
        <v>224043</v>
      </c>
      <c r="E11137" s="21"/>
      <c r="F11137" s="22" t="str">
        <f>VLOOKUP($J11137,ASBVs!$A$2:$J$1041,10,FALSE)</f>
        <v>Single</v>
      </c>
      <c r="G11137" s="78" t="str">
        <f>VLOOKUP($J11137,ASBVs!$A$2:$AX$1041,50,FALSE)</f>
        <v xml:space="preserve"> </v>
      </c>
      <c r="H11137" s="79"/>
      <c r="I11137" s="23" t="s">
        <v>2693</v>
      </c>
      <c r="J11137" s="24" t="s">
        <v>2503</v>
      </c>
    </row>
    <row r="11138" spans="2:10" ht="12.6" customHeight="1" x14ac:dyDescent="0.3">
      <c r="B11138" s="25" t="s">
        <v>2694</v>
      </c>
      <c r="C11138" s="80" t="str">
        <f>VLOOKUP($J11137,ASBVs!$A$2:$H$1041,8,FALSE)</f>
        <v>205728</v>
      </c>
      <c r="D11138" s="80"/>
      <c r="E11138" s="81"/>
      <c r="F11138" s="26" t="s">
        <v>2639</v>
      </c>
      <c r="G11138" s="82">
        <f>VLOOKUP($J11137,ASBVs!$A$2:$I$1041,9,FALSE)</f>
        <v>44706</v>
      </c>
      <c r="H11138" s="83"/>
      <c r="I11138" s="83"/>
      <c r="J11138" s="84"/>
    </row>
    <row r="11139" spans="2:10" ht="12.6" customHeight="1" x14ac:dyDescent="0.3">
      <c r="B11139" s="27" t="s">
        <v>0</v>
      </c>
      <c r="C11139" s="28" t="s">
        <v>1</v>
      </c>
      <c r="D11139" s="28" t="s">
        <v>2</v>
      </c>
      <c r="E11139" s="28" t="s">
        <v>3</v>
      </c>
      <c r="F11139" s="27" t="s">
        <v>4</v>
      </c>
      <c r="G11139" s="28" t="s">
        <v>1093</v>
      </c>
      <c r="H11139" s="28" t="s">
        <v>1092</v>
      </c>
      <c r="I11139" s="28" t="s">
        <v>5</v>
      </c>
      <c r="J11139" s="28" t="s">
        <v>2652</v>
      </c>
    </row>
    <row r="11140" spans="2:10" ht="12.6" customHeight="1" x14ac:dyDescent="0.3">
      <c r="B11140" s="29">
        <f>VLOOKUP($J11137,ASBVs!$A$2:$AP$1041,11,FALSE)</f>
        <v>0.25</v>
      </c>
      <c r="C11140" s="29">
        <f>VLOOKUP($J11137,ASBVs!$A$2:$AP$1041,13,FALSE)</f>
        <v>9.16</v>
      </c>
      <c r="D11140" s="29">
        <f>VLOOKUP($J11137,ASBVs!$A$2:$AP$1041,15,FALSE)</f>
        <v>17.010000000000002</v>
      </c>
      <c r="E11140" s="29">
        <f>VLOOKUP($J11137,ASBVs!$A$2:$AP$1041,17,FALSE)</f>
        <v>0.66</v>
      </c>
      <c r="F11140" s="29">
        <f>VLOOKUP($J11137,ASBVs!$A$2:$AP$1041,19,FALSE)</f>
        <v>2.78</v>
      </c>
      <c r="G11140" s="39">
        <f>VLOOKUP($J11137,ASBVs!$A$2:$AP$1041,41,FALSE)</f>
        <v>0.42</v>
      </c>
      <c r="H11140" s="39">
        <f>VLOOKUP($J11137,ASBVs!$A$2:$AP$1041,39,FALSE)</f>
        <v>0.23</v>
      </c>
      <c r="I11140" s="29">
        <f>VLOOKUP($J11137,ASBVs!$A$2:$AP$1041,21,FALSE)</f>
        <v>-0.22</v>
      </c>
      <c r="J11140" s="39">
        <f>VLOOKUP($J11137,ASBVs!$A$2:$AP$1041,31,FALSE)</f>
        <v>0.27</v>
      </c>
    </row>
    <row r="11141" spans="2:10" ht="12.6" customHeight="1" x14ac:dyDescent="0.3">
      <c r="B11141" s="29">
        <f>VLOOKUP($J11137,ASBVs!$A$2:$AP$1041,12,FALSE)</f>
        <v>65</v>
      </c>
      <c r="C11141" s="29">
        <f>VLOOKUP($J11137,ASBVs!$A$2:$AP$1041,14,FALSE)</f>
        <v>70</v>
      </c>
      <c r="D11141" s="29">
        <f>VLOOKUP($J11137,ASBVs!$A$2:$AP$1041,16,FALSE)</f>
        <v>59</v>
      </c>
      <c r="E11141" s="29">
        <f>VLOOKUP($J11137,ASBVs!$A$2:$AP$1041,18,FALSE)</f>
        <v>63</v>
      </c>
      <c r="F11141" s="29">
        <f>VLOOKUP($J11137,ASBVs!$A$2:$AP$1041,20,FALSE)</f>
        <v>64</v>
      </c>
      <c r="G11141" s="29">
        <f>VLOOKUP($J11137,ASBVs!$A$2:$AP$1041,42,FALSE)</f>
        <v>51</v>
      </c>
      <c r="H11141" s="29">
        <f>VLOOKUP($J11137,ASBVs!$A$2:$AP$1041,40,FALSE)</f>
        <v>44</v>
      </c>
      <c r="I11141" s="29">
        <f>VLOOKUP($J11137,ASBVs!$A$2:$AP$1041,22,FALSE)</f>
        <v>52</v>
      </c>
      <c r="J11141" s="29">
        <f>VLOOKUP($J11137,ASBVs!$A$2:$AP$1041,32,FALSE)</f>
        <v>49</v>
      </c>
    </row>
    <row r="11142" spans="2:10" ht="12.6" customHeight="1" x14ac:dyDescent="0.3">
      <c r="B11142" s="31" t="s">
        <v>1089</v>
      </c>
      <c r="C11142" s="27" t="s">
        <v>1090</v>
      </c>
      <c r="D11142" s="27" t="s">
        <v>1091</v>
      </c>
      <c r="E11142" s="27" t="s">
        <v>8</v>
      </c>
      <c r="F11142" s="27" t="s">
        <v>6</v>
      </c>
      <c r="G11142" s="27" t="s">
        <v>7</v>
      </c>
      <c r="H11142" s="27" t="s">
        <v>2638</v>
      </c>
      <c r="I11142" s="85" t="s">
        <v>2700</v>
      </c>
      <c r="J11142" s="86"/>
    </row>
    <row r="11143" spans="2:10" ht="12.6" customHeight="1" x14ac:dyDescent="0.3">
      <c r="B11143" s="30">
        <f>VLOOKUP($J11137,ASBVs!$A$2:$AP$1041,33,FALSE)</f>
        <v>0.05</v>
      </c>
      <c r="C11143" s="30">
        <f>VLOOKUP($J11137,ASBVs!$A$2:$AP$1041,35,FALSE)</f>
        <v>0.24</v>
      </c>
      <c r="D11143" s="30">
        <f>VLOOKUP($J11137,ASBVs!$A$2:$AP$1041,37,FALSE)</f>
        <v>-0.01</v>
      </c>
      <c r="E11143" s="32">
        <f>VLOOKUP($J11137,ASBVs!$A$2:$AP$1041,29,FALSE)</f>
        <v>4.49</v>
      </c>
      <c r="F11143" s="32">
        <f>VLOOKUP($J11137,ASBVs!$A$2:$AP$1041,23,FALSE)</f>
        <v>-0.28000000000000003</v>
      </c>
      <c r="G11143" s="32">
        <f>VLOOKUP($J11137,ASBVs!$A$2:$AP$1041,25,FALSE)</f>
        <v>3.54</v>
      </c>
      <c r="H11143" s="32">
        <f>VLOOKUP($J11137,ASBVs!$A$2:$AP$1041,27,FALSE)</f>
        <v>2.83</v>
      </c>
      <c r="I11143" s="86"/>
      <c r="J11143" s="86"/>
    </row>
    <row r="11144" spans="2:10" ht="12.6" customHeight="1" x14ac:dyDescent="0.3">
      <c r="B11144" s="33">
        <f>VLOOKUP($J11137,ASBVs!$A$2:$AP$1041,34,FALSE)</f>
        <v>39</v>
      </c>
      <c r="C11144" s="33">
        <f>VLOOKUP($J11137,ASBVs!$A$2:$AP$1041,36,FALSE)</f>
        <v>47</v>
      </c>
      <c r="D11144" s="33">
        <f>VLOOKUP($J11137,ASBVs!$A$2:$AP$1041,38,FALSE)</f>
        <v>33</v>
      </c>
      <c r="E11144" s="33">
        <f>VLOOKUP($J11137,ASBVs!$A$2:$AP$1041,30,FALSE)</f>
        <v>55</v>
      </c>
      <c r="F11144" s="33">
        <f>VLOOKUP($J11137,ASBVs!$A$2:$AP$1041,24,FALSE)</f>
        <v>45</v>
      </c>
      <c r="G11144" s="33">
        <f>VLOOKUP($J11137,ASBVs!$A$2:$AP$1041,26,FALSE)</f>
        <v>45</v>
      </c>
      <c r="H11144" s="33">
        <f>VLOOKUP($J11137,ASBVs!$A$2:$AP$1041,28,FALSE)</f>
        <v>50</v>
      </c>
      <c r="I11144" s="99">
        <f>VLOOKUP($J11137,ASBVs!$A$2:$AQ$1041,43,FALSE)</f>
        <v>8.94</v>
      </c>
      <c r="J11144" s="79"/>
    </row>
    <row r="11145" spans="2:10" ht="12.6" customHeight="1" x14ac:dyDescent="0.3">
      <c r="B11145" s="87" t="s">
        <v>2695</v>
      </c>
      <c r="C11145" s="88"/>
      <c r="D11145" s="89" t="s">
        <v>2699</v>
      </c>
      <c r="E11145" s="90"/>
      <c r="F11145" s="91" t="str">
        <f>VLOOKUP($J11137,ASBVs!$A$2:$F$1041,6,FALSE)</f>
        <v xml:space="preserve"> </v>
      </c>
      <c r="G11145" s="34" t="s">
        <v>2669</v>
      </c>
      <c r="H11145" s="35" t="str">
        <f>VLOOKUP($J11137,ASBVs!$A$2:$AU$1041,46,FALSE)</f>
        <v>3</v>
      </c>
      <c r="I11145" s="34" t="s">
        <v>2670</v>
      </c>
      <c r="J11145" s="35" t="str">
        <f>VLOOKUP($J11137,ASBVs!$A$2:$AU$1041,47,FALSE)</f>
        <v>2</v>
      </c>
    </row>
    <row r="11146" spans="2:10" ht="12.6" customHeight="1" x14ac:dyDescent="0.3">
      <c r="B11146" s="93">
        <f>VLOOKUP($J11137,ASBVs!$A$2:$AS$1041,45,FALSE)</f>
        <v>121.83</v>
      </c>
      <c r="C11146" s="94"/>
      <c r="D11146" s="93">
        <f>VLOOKUP($J11137,ASBVs!$A$2:$AS$1041,44,FALSE)</f>
        <v>166.2</v>
      </c>
      <c r="E11146" s="94"/>
      <c r="F11146" s="92"/>
      <c r="G11146" s="34" t="s">
        <v>2671</v>
      </c>
      <c r="H11146" s="35" t="str">
        <f>VLOOKUP($J11137,ASBVs!$A$2:$AW$1041,48,FALSE)</f>
        <v>3</v>
      </c>
      <c r="I11146" s="34" t="s">
        <v>2672</v>
      </c>
      <c r="J11146" s="35">
        <f>VLOOKUP($J11137,ASBVs!$A$2:$AW$1041,49,FALSE)</f>
        <v>4</v>
      </c>
    </row>
    <row r="11147" spans="2:10" ht="12.6" customHeight="1" x14ac:dyDescent="0.3">
      <c r="B11147" s="36" t="s">
        <v>2696</v>
      </c>
      <c r="C11147" s="95" t="str">
        <f>VLOOKUP($J11137,ASBVs!$A$2:$E$1041,5,FALSE)</f>
        <v>Pen of 4</v>
      </c>
      <c r="D11147" s="96"/>
      <c r="E11147" s="97" t="s">
        <v>2697</v>
      </c>
      <c r="F11147" s="98"/>
      <c r="G11147" s="74"/>
      <c r="H11147" s="75"/>
      <c r="I11147" s="37" t="s">
        <v>2698</v>
      </c>
      <c r="J11147" s="38"/>
    </row>
    <row r="11149" spans="2:10" ht="12.6" customHeight="1" x14ac:dyDescent="0.3">
      <c r="B11149" s="76" t="s">
        <v>2692</v>
      </c>
      <c r="C11149" s="77"/>
      <c r="D11149" s="20" t="str">
        <f>VLOOKUP($J11149,ASBVs!$A$2:$B$1041,2,FALSE)</f>
        <v>225011</v>
      </c>
      <c r="E11149" s="21"/>
      <c r="F11149" s="22" t="str">
        <f>VLOOKUP($J11149,ASBVs!$A$2:$J$1041,10,FALSE)</f>
        <v>Twin</v>
      </c>
      <c r="G11149" s="78" t="str">
        <f>VLOOKUP($J11149,ASBVs!$A$2:$AX$1041,50,FALSE)</f>
        <v xml:space="preserve"> </v>
      </c>
      <c r="H11149" s="79"/>
      <c r="I11149" s="23" t="s">
        <v>2693</v>
      </c>
      <c r="J11149" s="24" t="s">
        <v>2504</v>
      </c>
    </row>
    <row r="11150" spans="2:10" ht="12.6" customHeight="1" x14ac:dyDescent="0.3">
      <c r="B11150" s="25" t="s">
        <v>2694</v>
      </c>
      <c r="C11150" s="80" t="str">
        <f>VLOOKUP($J11149,ASBVs!$A$2:$H$1041,8,FALSE)</f>
        <v>214314</v>
      </c>
      <c r="D11150" s="80"/>
      <c r="E11150" s="81"/>
      <c r="F11150" s="26" t="s">
        <v>2639</v>
      </c>
      <c r="G11150" s="82">
        <f>VLOOKUP($J11149,ASBVs!$A$2:$I$1041,9,FALSE)</f>
        <v>44713</v>
      </c>
      <c r="H11150" s="83"/>
      <c r="I11150" s="83"/>
      <c r="J11150" s="84"/>
    </row>
    <row r="11151" spans="2:10" ht="12.6" customHeight="1" x14ac:dyDescent="0.3">
      <c r="B11151" s="27" t="s">
        <v>0</v>
      </c>
      <c r="C11151" s="28" t="s">
        <v>1</v>
      </c>
      <c r="D11151" s="28" t="s">
        <v>2</v>
      </c>
      <c r="E11151" s="28" t="s">
        <v>3</v>
      </c>
      <c r="F11151" s="27" t="s">
        <v>4</v>
      </c>
      <c r="G11151" s="28" t="s">
        <v>1093</v>
      </c>
      <c r="H11151" s="28" t="s">
        <v>1092</v>
      </c>
      <c r="I11151" s="28" t="s">
        <v>5</v>
      </c>
      <c r="J11151" s="28" t="s">
        <v>2652</v>
      </c>
    </row>
    <row r="11152" spans="2:10" ht="12.6" customHeight="1" x14ac:dyDescent="0.3">
      <c r="B11152" s="29">
        <f>VLOOKUP($J11149,ASBVs!$A$2:$AP$1041,11,FALSE)</f>
        <v>0.65</v>
      </c>
      <c r="C11152" s="29">
        <f>VLOOKUP($J11149,ASBVs!$A$2:$AP$1041,13,FALSE)</f>
        <v>8.8000000000000007</v>
      </c>
      <c r="D11152" s="29">
        <f>VLOOKUP($J11149,ASBVs!$A$2:$AP$1041,15,FALSE)</f>
        <v>16.23</v>
      </c>
      <c r="E11152" s="29">
        <f>VLOOKUP($J11149,ASBVs!$A$2:$AP$1041,17,FALSE)</f>
        <v>0.87</v>
      </c>
      <c r="F11152" s="29">
        <f>VLOOKUP($J11149,ASBVs!$A$2:$AP$1041,19,FALSE)</f>
        <v>1.95</v>
      </c>
      <c r="G11152" s="39">
        <f>VLOOKUP($J11149,ASBVs!$A$2:$AP$1041,41,FALSE)</f>
        <v>0.32</v>
      </c>
      <c r="H11152" s="39">
        <f>VLOOKUP($J11149,ASBVs!$A$2:$AP$1041,39,FALSE)</f>
        <v>0.21</v>
      </c>
      <c r="I11152" s="29">
        <f>VLOOKUP($J11149,ASBVs!$A$2:$AP$1041,21,FALSE)</f>
        <v>1.92</v>
      </c>
      <c r="J11152" s="39">
        <f>VLOOKUP($J11149,ASBVs!$A$2:$AP$1041,31,FALSE)</f>
        <v>0.22</v>
      </c>
    </row>
    <row r="11153" spans="2:10" ht="12.6" customHeight="1" x14ac:dyDescent="0.3">
      <c r="B11153" s="29">
        <f>VLOOKUP($J11149,ASBVs!$A$2:$AP$1041,12,FALSE)</f>
        <v>64</v>
      </c>
      <c r="C11153" s="29">
        <f>VLOOKUP($J11149,ASBVs!$A$2:$AP$1041,14,FALSE)</f>
        <v>69</v>
      </c>
      <c r="D11153" s="29">
        <f>VLOOKUP($J11149,ASBVs!$A$2:$AP$1041,16,FALSE)</f>
        <v>56</v>
      </c>
      <c r="E11153" s="29">
        <f>VLOOKUP($J11149,ASBVs!$A$2:$AP$1041,18,FALSE)</f>
        <v>63</v>
      </c>
      <c r="F11153" s="29">
        <f>VLOOKUP($J11149,ASBVs!$A$2:$AP$1041,20,FALSE)</f>
        <v>64</v>
      </c>
      <c r="G11153" s="29">
        <f>VLOOKUP($J11149,ASBVs!$A$2:$AP$1041,42,FALSE)</f>
        <v>49</v>
      </c>
      <c r="H11153" s="29">
        <f>VLOOKUP($J11149,ASBVs!$A$2:$AP$1041,40,FALSE)</f>
        <v>41</v>
      </c>
      <c r="I11153" s="29">
        <f>VLOOKUP($J11149,ASBVs!$A$2:$AP$1041,22,FALSE)</f>
        <v>52</v>
      </c>
      <c r="J11153" s="29">
        <f>VLOOKUP($J11149,ASBVs!$A$2:$AP$1041,32,FALSE)</f>
        <v>47</v>
      </c>
    </row>
    <row r="11154" spans="2:10" ht="12.6" customHeight="1" x14ac:dyDescent="0.3">
      <c r="B11154" s="31" t="s">
        <v>1089</v>
      </c>
      <c r="C11154" s="27" t="s">
        <v>1090</v>
      </c>
      <c r="D11154" s="27" t="s">
        <v>1091</v>
      </c>
      <c r="E11154" s="27" t="s">
        <v>8</v>
      </c>
      <c r="F11154" s="27" t="s">
        <v>6</v>
      </c>
      <c r="G11154" s="27" t="s">
        <v>7</v>
      </c>
      <c r="H11154" s="27" t="s">
        <v>2638</v>
      </c>
      <c r="I11154" s="85" t="s">
        <v>2700</v>
      </c>
      <c r="J11154" s="86"/>
    </row>
    <row r="11155" spans="2:10" ht="12.6" customHeight="1" x14ac:dyDescent="0.3">
      <c r="B11155" s="30">
        <f>VLOOKUP($J11149,ASBVs!$A$2:$AP$1041,33,FALSE)</f>
        <v>0.04</v>
      </c>
      <c r="C11155" s="30">
        <f>VLOOKUP($J11149,ASBVs!$A$2:$AP$1041,35,FALSE)</f>
        <v>0.18</v>
      </c>
      <c r="D11155" s="30">
        <f>VLOOKUP($J11149,ASBVs!$A$2:$AP$1041,37,FALSE)</f>
        <v>0.01</v>
      </c>
      <c r="E11155" s="32">
        <f>VLOOKUP($J11149,ASBVs!$A$2:$AP$1041,29,FALSE)</f>
        <v>3.97</v>
      </c>
      <c r="F11155" s="32">
        <f>VLOOKUP($J11149,ASBVs!$A$2:$AP$1041,23,FALSE)</f>
        <v>-0.35</v>
      </c>
      <c r="G11155" s="32">
        <f>VLOOKUP($J11149,ASBVs!$A$2:$AP$1041,25,FALSE)</f>
        <v>3.7</v>
      </c>
      <c r="H11155" s="32">
        <f>VLOOKUP($J11149,ASBVs!$A$2:$AP$1041,27,FALSE)</f>
        <v>2.09</v>
      </c>
      <c r="I11155" s="86"/>
      <c r="J11155" s="86"/>
    </row>
    <row r="11156" spans="2:10" ht="12.6" customHeight="1" x14ac:dyDescent="0.3">
      <c r="B11156" s="33">
        <f>VLOOKUP($J11149,ASBVs!$A$2:$AP$1041,34,FALSE)</f>
        <v>36</v>
      </c>
      <c r="C11156" s="33">
        <f>VLOOKUP($J11149,ASBVs!$A$2:$AP$1041,36,FALSE)</f>
        <v>44</v>
      </c>
      <c r="D11156" s="33">
        <f>VLOOKUP($J11149,ASBVs!$A$2:$AP$1041,38,FALSE)</f>
        <v>29</v>
      </c>
      <c r="E11156" s="33">
        <f>VLOOKUP($J11149,ASBVs!$A$2:$AP$1041,30,FALSE)</f>
        <v>58</v>
      </c>
      <c r="F11156" s="33">
        <f>VLOOKUP($J11149,ASBVs!$A$2:$AP$1041,24,FALSE)</f>
        <v>44</v>
      </c>
      <c r="G11156" s="33">
        <f>VLOOKUP($J11149,ASBVs!$A$2:$AP$1041,26,FALSE)</f>
        <v>44</v>
      </c>
      <c r="H11156" s="33">
        <f>VLOOKUP($J11149,ASBVs!$A$2:$AP$1041,28,FALSE)</f>
        <v>48</v>
      </c>
      <c r="I11156" s="99">
        <f>VLOOKUP($J11149,ASBVs!$A$2:$AQ$1041,43,FALSE)</f>
        <v>10.72</v>
      </c>
      <c r="J11156" s="79"/>
    </row>
    <row r="11157" spans="2:10" ht="12.6" customHeight="1" x14ac:dyDescent="0.3">
      <c r="B11157" s="87" t="s">
        <v>2695</v>
      </c>
      <c r="C11157" s="88"/>
      <c r="D11157" s="89" t="s">
        <v>2699</v>
      </c>
      <c r="E11157" s="90"/>
      <c r="F11157" s="91" t="str">
        <f>VLOOKUP($J11149,ASBVs!$A$2:$F$1041,6,FALSE)</f>
        <v xml:space="preserve"> </v>
      </c>
      <c r="G11157" s="34" t="s">
        <v>2669</v>
      </c>
      <c r="H11157" s="35" t="str">
        <f>VLOOKUP($J11149,ASBVs!$A$2:$AU$1041,46,FALSE)</f>
        <v>1</v>
      </c>
      <c r="I11157" s="34" t="s">
        <v>2670</v>
      </c>
      <c r="J11157" s="35" t="str">
        <f>VLOOKUP($J11149,ASBVs!$A$2:$AU$1041,47,FALSE)</f>
        <v>1</v>
      </c>
    </row>
    <row r="11158" spans="2:10" ht="12.6" customHeight="1" x14ac:dyDescent="0.3">
      <c r="B11158" s="93">
        <f>VLOOKUP($J11149,ASBVs!$A$2:$AS$1041,45,FALSE)</f>
        <v>123.12</v>
      </c>
      <c r="C11158" s="94"/>
      <c r="D11158" s="93">
        <f>VLOOKUP($J11149,ASBVs!$A$2:$AS$1041,44,FALSE)</f>
        <v>161.06</v>
      </c>
      <c r="E11158" s="94"/>
      <c r="F11158" s="92"/>
      <c r="G11158" s="34" t="s">
        <v>2671</v>
      </c>
      <c r="H11158" s="35" t="str">
        <f>VLOOKUP($J11149,ASBVs!$A$2:$AW$1041,48,FALSE)</f>
        <v>2</v>
      </c>
      <c r="I11158" s="34" t="s">
        <v>2672</v>
      </c>
      <c r="J11158" s="35">
        <f>VLOOKUP($J11149,ASBVs!$A$2:$AW$1041,49,FALSE)</f>
        <v>4</v>
      </c>
    </row>
    <row r="11159" spans="2:10" ht="12.6" customHeight="1" x14ac:dyDescent="0.3">
      <c r="B11159" s="36" t="s">
        <v>2696</v>
      </c>
      <c r="C11159" s="95" t="str">
        <f>VLOOKUP($J11149,ASBVs!$A$2:$E$1041,5,FALSE)</f>
        <v>Pen of 4</v>
      </c>
      <c r="D11159" s="96"/>
      <c r="E11159" s="97" t="s">
        <v>2697</v>
      </c>
      <c r="F11159" s="98"/>
      <c r="G11159" s="74"/>
      <c r="H11159" s="75"/>
      <c r="I11159" s="37" t="s">
        <v>2698</v>
      </c>
      <c r="J11159" s="38"/>
    </row>
    <row r="11161" spans="2:10" ht="12.6" customHeight="1" x14ac:dyDescent="0.3">
      <c r="B11161" s="76" t="s">
        <v>2692</v>
      </c>
      <c r="C11161" s="77"/>
      <c r="D11161" s="20" t="str">
        <f>VLOOKUP($J11161,ASBVs!$A$2:$B$1041,2,FALSE)</f>
        <v>224500</v>
      </c>
      <c r="E11161" s="21"/>
      <c r="F11161" s="22" t="str">
        <f>VLOOKUP($J11161,ASBVs!$A$2:$J$1041,10,FALSE)</f>
        <v>Single</v>
      </c>
      <c r="G11161" s="78" t="str">
        <f>VLOOKUP($J11161,ASBVs!$A$2:$AX$1041,50,FALSE)</f>
        <v xml:space="preserve"> </v>
      </c>
      <c r="H11161" s="79"/>
      <c r="I11161" s="23" t="s">
        <v>2693</v>
      </c>
      <c r="J11161" s="24" t="s">
        <v>2505</v>
      </c>
    </row>
    <row r="11162" spans="2:10" ht="12.6" customHeight="1" x14ac:dyDescent="0.3">
      <c r="B11162" s="25" t="s">
        <v>2694</v>
      </c>
      <c r="C11162" s="80" t="str">
        <f>VLOOKUP($J11161,ASBVs!$A$2:$H$1041,8,FALSE)</f>
        <v>214314</v>
      </c>
      <c r="D11162" s="80"/>
      <c r="E11162" s="81"/>
      <c r="F11162" s="26" t="s">
        <v>2639</v>
      </c>
      <c r="G11162" s="82">
        <f>VLOOKUP($J11161,ASBVs!$A$2:$I$1041,9,FALSE)</f>
        <v>44709</v>
      </c>
      <c r="H11162" s="83"/>
      <c r="I11162" s="83"/>
      <c r="J11162" s="84"/>
    </row>
    <row r="11163" spans="2:10" ht="12.6" customHeight="1" x14ac:dyDescent="0.3">
      <c r="B11163" s="27" t="s">
        <v>0</v>
      </c>
      <c r="C11163" s="28" t="s">
        <v>1</v>
      </c>
      <c r="D11163" s="28" t="s">
        <v>2</v>
      </c>
      <c r="E11163" s="28" t="s">
        <v>3</v>
      </c>
      <c r="F11163" s="27" t="s">
        <v>4</v>
      </c>
      <c r="G11163" s="28" t="s">
        <v>1093</v>
      </c>
      <c r="H11163" s="28" t="s">
        <v>1092</v>
      </c>
      <c r="I11163" s="28" t="s">
        <v>5</v>
      </c>
      <c r="J11163" s="28" t="s">
        <v>2652</v>
      </c>
    </row>
    <row r="11164" spans="2:10" ht="12.6" customHeight="1" x14ac:dyDescent="0.3">
      <c r="B11164" s="29">
        <f>VLOOKUP($J11161,ASBVs!$A$2:$AP$1041,11,FALSE)</f>
        <v>0.54</v>
      </c>
      <c r="C11164" s="29">
        <f>VLOOKUP($J11161,ASBVs!$A$2:$AP$1041,13,FALSE)</f>
        <v>8.98</v>
      </c>
      <c r="D11164" s="29">
        <f>VLOOKUP($J11161,ASBVs!$A$2:$AP$1041,15,FALSE)</f>
        <v>14.78</v>
      </c>
      <c r="E11164" s="29">
        <f>VLOOKUP($J11161,ASBVs!$A$2:$AP$1041,17,FALSE)</f>
        <v>0.05</v>
      </c>
      <c r="F11164" s="29">
        <f>VLOOKUP($J11161,ASBVs!$A$2:$AP$1041,19,FALSE)</f>
        <v>2.41</v>
      </c>
      <c r="G11164" s="39">
        <f>VLOOKUP($J11161,ASBVs!$A$2:$AP$1041,41,FALSE)</f>
        <v>0.31</v>
      </c>
      <c r="H11164" s="39">
        <f>VLOOKUP($J11161,ASBVs!$A$2:$AP$1041,39,FALSE)</f>
        <v>0.17</v>
      </c>
      <c r="I11164" s="29">
        <f>VLOOKUP($J11161,ASBVs!$A$2:$AP$1041,21,FALSE)</f>
        <v>1.36</v>
      </c>
      <c r="J11164" s="39">
        <f>VLOOKUP($J11161,ASBVs!$A$2:$AP$1041,31,FALSE)</f>
        <v>0.21</v>
      </c>
    </row>
    <row r="11165" spans="2:10" ht="12.6" customHeight="1" x14ac:dyDescent="0.3">
      <c r="B11165" s="29">
        <f>VLOOKUP($J11161,ASBVs!$A$2:$AP$1041,12,FALSE)</f>
        <v>65</v>
      </c>
      <c r="C11165" s="29">
        <f>VLOOKUP($J11161,ASBVs!$A$2:$AP$1041,14,FALSE)</f>
        <v>70</v>
      </c>
      <c r="D11165" s="29">
        <f>VLOOKUP($J11161,ASBVs!$A$2:$AP$1041,16,FALSE)</f>
        <v>57</v>
      </c>
      <c r="E11165" s="29">
        <f>VLOOKUP($J11161,ASBVs!$A$2:$AP$1041,18,FALSE)</f>
        <v>63</v>
      </c>
      <c r="F11165" s="29">
        <f>VLOOKUP($J11161,ASBVs!$A$2:$AP$1041,20,FALSE)</f>
        <v>64</v>
      </c>
      <c r="G11165" s="29">
        <f>VLOOKUP($J11161,ASBVs!$A$2:$AP$1041,42,FALSE)</f>
        <v>50</v>
      </c>
      <c r="H11165" s="29">
        <f>VLOOKUP($J11161,ASBVs!$A$2:$AP$1041,40,FALSE)</f>
        <v>43</v>
      </c>
      <c r="I11165" s="29">
        <f>VLOOKUP($J11161,ASBVs!$A$2:$AP$1041,22,FALSE)</f>
        <v>52</v>
      </c>
      <c r="J11165" s="29">
        <f>VLOOKUP($J11161,ASBVs!$A$2:$AP$1041,32,FALSE)</f>
        <v>48</v>
      </c>
    </row>
    <row r="11166" spans="2:10" ht="12.6" customHeight="1" x14ac:dyDescent="0.3">
      <c r="B11166" s="31" t="s">
        <v>1089</v>
      </c>
      <c r="C11166" s="27" t="s">
        <v>1090</v>
      </c>
      <c r="D11166" s="27" t="s">
        <v>1091</v>
      </c>
      <c r="E11166" s="27" t="s">
        <v>8</v>
      </c>
      <c r="F11166" s="27" t="s">
        <v>6</v>
      </c>
      <c r="G11166" s="27" t="s">
        <v>7</v>
      </c>
      <c r="H11166" s="27" t="s">
        <v>2638</v>
      </c>
      <c r="I11166" s="85" t="s">
        <v>2700</v>
      </c>
      <c r="J11166" s="86"/>
    </row>
    <row r="11167" spans="2:10" ht="12.6" customHeight="1" x14ac:dyDescent="0.3">
      <c r="B11167" s="30">
        <f>VLOOKUP($J11161,ASBVs!$A$2:$AP$1041,33,FALSE)</f>
        <v>0.03</v>
      </c>
      <c r="C11167" s="30">
        <f>VLOOKUP($J11161,ASBVs!$A$2:$AP$1041,35,FALSE)</f>
        <v>0.16</v>
      </c>
      <c r="D11167" s="30">
        <f>VLOOKUP($J11161,ASBVs!$A$2:$AP$1041,37,FALSE)</f>
        <v>0.01</v>
      </c>
      <c r="E11167" s="32">
        <f>VLOOKUP($J11161,ASBVs!$A$2:$AP$1041,29,FALSE)</f>
        <v>5.42</v>
      </c>
      <c r="F11167" s="32">
        <f>VLOOKUP($J11161,ASBVs!$A$2:$AP$1041,23,FALSE)</f>
        <v>-0.53</v>
      </c>
      <c r="G11167" s="32">
        <f>VLOOKUP($J11161,ASBVs!$A$2:$AP$1041,25,FALSE)</f>
        <v>4.3600000000000003</v>
      </c>
      <c r="H11167" s="32">
        <f>VLOOKUP($J11161,ASBVs!$A$2:$AP$1041,27,FALSE)</f>
        <v>2.29</v>
      </c>
      <c r="I11167" s="86"/>
      <c r="J11167" s="86"/>
    </row>
    <row r="11168" spans="2:10" ht="12.6" customHeight="1" x14ac:dyDescent="0.3">
      <c r="B11168" s="33">
        <f>VLOOKUP($J11161,ASBVs!$A$2:$AP$1041,34,FALSE)</f>
        <v>38</v>
      </c>
      <c r="C11168" s="33">
        <f>VLOOKUP($J11161,ASBVs!$A$2:$AP$1041,36,FALSE)</f>
        <v>46</v>
      </c>
      <c r="D11168" s="33">
        <f>VLOOKUP($J11161,ASBVs!$A$2:$AP$1041,38,FALSE)</f>
        <v>32</v>
      </c>
      <c r="E11168" s="33">
        <f>VLOOKUP($J11161,ASBVs!$A$2:$AP$1041,30,FALSE)</f>
        <v>59</v>
      </c>
      <c r="F11168" s="33">
        <f>VLOOKUP($J11161,ASBVs!$A$2:$AP$1041,24,FALSE)</f>
        <v>47</v>
      </c>
      <c r="G11168" s="33">
        <f>VLOOKUP($J11161,ASBVs!$A$2:$AP$1041,26,FALSE)</f>
        <v>47</v>
      </c>
      <c r="H11168" s="33">
        <f>VLOOKUP($J11161,ASBVs!$A$2:$AP$1041,28,FALSE)</f>
        <v>49</v>
      </c>
      <c r="I11168" s="99">
        <f>VLOOKUP($J11161,ASBVs!$A$2:$AQ$1041,43,FALSE)</f>
        <v>10.34</v>
      </c>
      <c r="J11168" s="79"/>
    </row>
    <row r="11169" spans="2:10" ht="12.6" customHeight="1" x14ac:dyDescent="0.3">
      <c r="B11169" s="87" t="s">
        <v>2695</v>
      </c>
      <c r="C11169" s="88"/>
      <c r="D11169" s="89" t="s">
        <v>2699</v>
      </c>
      <c r="E11169" s="90"/>
      <c r="F11169" s="91" t="str">
        <f>VLOOKUP($J11161,ASBVs!$A$2:$F$1041,6,FALSE)</f>
        <v xml:space="preserve"> </v>
      </c>
      <c r="G11169" s="34" t="s">
        <v>2669</v>
      </c>
      <c r="H11169" s="35" t="str">
        <f>VLOOKUP($J11161,ASBVs!$A$2:$AU$1041,46,FALSE)</f>
        <v>2</v>
      </c>
      <c r="I11169" s="34" t="s">
        <v>2670</v>
      </c>
      <c r="J11169" s="35" t="str">
        <f>VLOOKUP($J11161,ASBVs!$A$2:$AU$1041,47,FALSE)</f>
        <v>2</v>
      </c>
    </row>
    <row r="11170" spans="2:10" ht="12.6" customHeight="1" x14ac:dyDescent="0.3">
      <c r="B11170" s="93">
        <f>VLOOKUP($J11161,ASBVs!$A$2:$AS$1041,45,FALSE)</f>
        <v>121.63</v>
      </c>
      <c r="C11170" s="94"/>
      <c r="D11170" s="93">
        <f>VLOOKUP($J11161,ASBVs!$A$2:$AS$1041,44,FALSE)</f>
        <v>163.53</v>
      </c>
      <c r="E11170" s="94"/>
      <c r="F11170" s="92"/>
      <c r="G11170" s="34" t="s">
        <v>2671</v>
      </c>
      <c r="H11170" s="35" t="str">
        <f>VLOOKUP($J11161,ASBVs!$A$2:$AW$1041,48,FALSE)</f>
        <v>3</v>
      </c>
      <c r="I11170" s="34" t="s">
        <v>2672</v>
      </c>
      <c r="J11170" s="35">
        <f>VLOOKUP($J11161,ASBVs!$A$2:$AW$1041,49,FALSE)</f>
        <v>2</v>
      </c>
    </row>
    <row r="11171" spans="2:10" ht="12.6" customHeight="1" x14ac:dyDescent="0.3">
      <c r="B11171" s="36" t="s">
        <v>2696</v>
      </c>
      <c r="C11171" s="95" t="str">
        <f>VLOOKUP($J11161,ASBVs!$A$2:$E$1041,5,FALSE)</f>
        <v>Pen of 4</v>
      </c>
      <c r="D11171" s="96"/>
      <c r="E11171" s="97" t="s">
        <v>2697</v>
      </c>
      <c r="F11171" s="98"/>
      <c r="G11171" s="74"/>
      <c r="H11171" s="75"/>
      <c r="I11171" s="37" t="s">
        <v>2698</v>
      </c>
      <c r="J11171" s="38"/>
    </row>
    <row r="11173" spans="2:10" ht="12.6" customHeight="1" x14ac:dyDescent="0.3">
      <c r="B11173" s="76" t="s">
        <v>2692</v>
      </c>
      <c r="C11173" s="77"/>
      <c r="D11173" s="20" t="str">
        <f>VLOOKUP($J11173,ASBVs!$A$2:$B$1041,2,FALSE)</f>
        <v>224584</v>
      </c>
      <c r="E11173" s="21"/>
      <c r="F11173" s="22" t="str">
        <f>VLOOKUP($J11173,ASBVs!$A$2:$J$1041,10,FALSE)</f>
        <v>Twin</v>
      </c>
      <c r="G11173" s="78" t="str">
        <f>VLOOKUP($J11173,ASBVs!$A$2:$AX$1041,50,FALSE)</f>
        <v xml:space="preserve"> </v>
      </c>
      <c r="H11173" s="79"/>
      <c r="I11173" s="23" t="s">
        <v>2693</v>
      </c>
      <c r="J11173" s="24" t="s">
        <v>2506</v>
      </c>
    </row>
    <row r="11174" spans="2:10" ht="12.6" customHeight="1" x14ac:dyDescent="0.3">
      <c r="B11174" s="25" t="s">
        <v>2694</v>
      </c>
      <c r="C11174" s="80" t="str">
        <f>VLOOKUP($J11173,ASBVs!$A$2:$H$1041,8,FALSE)</f>
        <v>196104</v>
      </c>
      <c r="D11174" s="80"/>
      <c r="E11174" s="81"/>
      <c r="F11174" s="26" t="s">
        <v>2639</v>
      </c>
      <c r="G11174" s="82">
        <f>VLOOKUP($J11173,ASBVs!$A$2:$I$1041,9,FALSE)</f>
        <v>44710</v>
      </c>
      <c r="H11174" s="83"/>
      <c r="I11174" s="83"/>
      <c r="J11174" s="84"/>
    </row>
    <row r="11175" spans="2:10" ht="12.6" customHeight="1" x14ac:dyDescent="0.3">
      <c r="B11175" s="27" t="s">
        <v>0</v>
      </c>
      <c r="C11175" s="28" t="s">
        <v>1</v>
      </c>
      <c r="D11175" s="28" t="s">
        <v>2</v>
      </c>
      <c r="E11175" s="28" t="s">
        <v>3</v>
      </c>
      <c r="F11175" s="27" t="s">
        <v>4</v>
      </c>
      <c r="G11175" s="28" t="s">
        <v>1093</v>
      </c>
      <c r="H11175" s="28" t="s">
        <v>1092</v>
      </c>
      <c r="I11175" s="28" t="s">
        <v>5</v>
      </c>
      <c r="J11175" s="28" t="s">
        <v>2652</v>
      </c>
    </row>
    <row r="11176" spans="2:10" ht="12.6" customHeight="1" x14ac:dyDescent="0.3">
      <c r="B11176" s="29">
        <f>VLOOKUP($J11173,ASBVs!$A$2:$AP$1041,11,FALSE)</f>
        <v>0.53</v>
      </c>
      <c r="C11176" s="29">
        <f>VLOOKUP($J11173,ASBVs!$A$2:$AP$1041,13,FALSE)</f>
        <v>8.69</v>
      </c>
      <c r="D11176" s="29">
        <f>VLOOKUP($J11173,ASBVs!$A$2:$AP$1041,15,FALSE)</f>
        <v>15.07</v>
      </c>
      <c r="E11176" s="29">
        <f>VLOOKUP($J11173,ASBVs!$A$2:$AP$1041,17,FALSE)</f>
        <v>-0.32</v>
      </c>
      <c r="F11176" s="29">
        <f>VLOOKUP($J11173,ASBVs!$A$2:$AP$1041,19,FALSE)</f>
        <v>1.23</v>
      </c>
      <c r="G11176" s="39">
        <f>VLOOKUP($J11173,ASBVs!$A$2:$AP$1041,41,FALSE)</f>
        <v>0.4</v>
      </c>
      <c r="H11176" s="39">
        <f>VLOOKUP($J11173,ASBVs!$A$2:$AP$1041,39,FALSE)</f>
        <v>0.17</v>
      </c>
      <c r="I11176" s="29">
        <f>VLOOKUP($J11173,ASBVs!$A$2:$AP$1041,21,FALSE)</f>
        <v>-0.39</v>
      </c>
      <c r="J11176" s="39">
        <f>VLOOKUP($J11173,ASBVs!$A$2:$AP$1041,31,FALSE)</f>
        <v>0.24</v>
      </c>
    </row>
    <row r="11177" spans="2:10" ht="12.6" customHeight="1" x14ac:dyDescent="0.3">
      <c r="B11177" s="29">
        <f>VLOOKUP($J11173,ASBVs!$A$2:$AP$1041,12,FALSE)</f>
        <v>66</v>
      </c>
      <c r="C11177" s="29">
        <f>VLOOKUP($J11173,ASBVs!$A$2:$AP$1041,14,FALSE)</f>
        <v>71</v>
      </c>
      <c r="D11177" s="29">
        <f>VLOOKUP($J11173,ASBVs!$A$2:$AP$1041,16,FALSE)</f>
        <v>63</v>
      </c>
      <c r="E11177" s="29">
        <f>VLOOKUP($J11173,ASBVs!$A$2:$AP$1041,18,FALSE)</f>
        <v>67</v>
      </c>
      <c r="F11177" s="29">
        <f>VLOOKUP($J11173,ASBVs!$A$2:$AP$1041,20,FALSE)</f>
        <v>67</v>
      </c>
      <c r="G11177" s="29">
        <f>VLOOKUP($J11173,ASBVs!$A$2:$AP$1041,42,FALSE)</f>
        <v>61</v>
      </c>
      <c r="H11177" s="29">
        <f>VLOOKUP($J11173,ASBVs!$A$2:$AP$1041,40,FALSE)</f>
        <v>51</v>
      </c>
      <c r="I11177" s="29">
        <f>VLOOKUP($J11173,ASBVs!$A$2:$AP$1041,22,FALSE)</f>
        <v>61</v>
      </c>
      <c r="J11177" s="29">
        <f>VLOOKUP($J11173,ASBVs!$A$2:$AP$1041,32,FALSE)</f>
        <v>59</v>
      </c>
    </row>
    <row r="11178" spans="2:10" ht="12.6" customHeight="1" x14ac:dyDescent="0.3">
      <c r="B11178" s="31" t="s">
        <v>1089</v>
      </c>
      <c r="C11178" s="27" t="s">
        <v>1090</v>
      </c>
      <c r="D11178" s="27" t="s">
        <v>1091</v>
      </c>
      <c r="E11178" s="27" t="s">
        <v>8</v>
      </c>
      <c r="F11178" s="27" t="s">
        <v>6</v>
      </c>
      <c r="G11178" s="27" t="s">
        <v>7</v>
      </c>
      <c r="H11178" s="27" t="s">
        <v>2638</v>
      </c>
      <c r="I11178" s="85" t="s">
        <v>2700</v>
      </c>
      <c r="J11178" s="86"/>
    </row>
    <row r="11179" spans="2:10" ht="12.6" customHeight="1" x14ac:dyDescent="0.3">
      <c r="B11179" s="30">
        <f>VLOOKUP($J11173,ASBVs!$A$2:$AP$1041,33,FALSE)</f>
        <v>-0.01</v>
      </c>
      <c r="C11179" s="30">
        <f>VLOOKUP($J11173,ASBVs!$A$2:$AP$1041,35,FALSE)</f>
        <v>0.24</v>
      </c>
      <c r="D11179" s="30">
        <f>VLOOKUP($J11173,ASBVs!$A$2:$AP$1041,37,FALSE)</f>
        <v>0.01</v>
      </c>
      <c r="E11179" s="32">
        <f>VLOOKUP($J11173,ASBVs!$A$2:$AP$1041,29,FALSE)</f>
        <v>4.59</v>
      </c>
      <c r="F11179" s="32">
        <f>VLOOKUP($J11173,ASBVs!$A$2:$AP$1041,23,FALSE)</f>
        <v>-0.2</v>
      </c>
      <c r="G11179" s="32">
        <f>VLOOKUP($J11173,ASBVs!$A$2:$AP$1041,25,FALSE)</f>
        <v>5.01</v>
      </c>
      <c r="H11179" s="32">
        <f>VLOOKUP($J11173,ASBVs!$A$2:$AP$1041,27,FALSE)</f>
        <v>1.44</v>
      </c>
      <c r="I11179" s="86"/>
      <c r="J11179" s="86"/>
    </row>
    <row r="11180" spans="2:10" ht="12.6" customHeight="1" x14ac:dyDescent="0.3">
      <c r="B11180" s="33">
        <f>VLOOKUP($J11173,ASBVs!$A$2:$AP$1041,34,FALSE)</f>
        <v>46</v>
      </c>
      <c r="C11180" s="33">
        <f>VLOOKUP($J11173,ASBVs!$A$2:$AP$1041,36,FALSE)</f>
        <v>54</v>
      </c>
      <c r="D11180" s="33">
        <f>VLOOKUP($J11173,ASBVs!$A$2:$AP$1041,38,FALSE)</f>
        <v>39</v>
      </c>
      <c r="E11180" s="33">
        <f>VLOOKUP($J11173,ASBVs!$A$2:$AP$1041,30,FALSE)</f>
        <v>62</v>
      </c>
      <c r="F11180" s="33">
        <f>VLOOKUP($J11173,ASBVs!$A$2:$AP$1041,24,FALSE)</f>
        <v>51</v>
      </c>
      <c r="G11180" s="33">
        <f>VLOOKUP($J11173,ASBVs!$A$2:$AP$1041,26,FALSE)</f>
        <v>50</v>
      </c>
      <c r="H11180" s="33">
        <f>VLOOKUP($J11173,ASBVs!$A$2:$AP$1041,28,FALSE)</f>
        <v>54</v>
      </c>
      <c r="I11180" s="99">
        <f>VLOOKUP($J11173,ASBVs!$A$2:$AQ$1041,43,FALSE)</f>
        <v>8.2999999999999989</v>
      </c>
      <c r="J11180" s="79"/>
    </row>
    <row r="11181" spans="2:10" ht="12.6" customHeight="1" x14ac:dyDescent="0.3">
      <c r="B11181" s="87" t="s">
        <v>2695</v>
      </c>
      <c r="C11181" s="88"/>
      <c r="D11181" s="89" t="s">
        <v>2699</v>
      </c>
      <c r="E11181" s="90"/>
      <c r="F11181" s="91" t="str">
        <f>VLOOKUP($J11173,ASBVs!$A$2:$F$1041,6,FALSE)</f>
        <v xml:space="preserve"> </v>
      </c>
      <c r="G11181" s="34" t="s">
        <v>2669</v>
      </c>
      <c r="H11181" s="35" t="str">
        <f>VLOOKUP($J11173,ASBVs!$A$2:$AU$1041,46,FALSE)</f>
        <v>2</v>
      </c>
      <c r="I11181" s="34" t="s">
        <v>2670</v>
      </c>
      <c r="J11181" s="35" t="str">
        <f>VLOOKUP($J11173,ASBVs!$A$2:$AU$1041,47,FALSE)</f>
        <v>2</v>
      </c>
    </row>
    <row r="11182" spans="2:10" ht="12.6" customHeight="1" x14ac:dyDescent="0.3">
      <c r="B11182" s="93">
        <f>VLOOKUP($J11173,ASBVs!$A$2:$AS$1041,45,FALSE)</f>
        <v>119.52</v>
      </c>
      <c r="C11182" s="94"/>
      <c r="D11182" s="93">
        <f>VLOOKUP($J11173,ASBVs!$A$2:$AS$1041,44,FALSE)</f>
        <v>149.84</v>
      </c>
      <c r="E11182" s="94"/>
      <c r="F11182" s="92"/>
      <c r="G11182" s="34" t="s">
        <v>2671</v>
      </c>
      <c r="H11182" s="35" t="str">
        <f>VLOOKUP($J11173,ASBVs!$A$2:$AW$1041,48,FALSE)</f>
        <v>2</v>
      </c>
      <c r="I11182" s="34" t="s">
        <v>2672</v>
      </c>
      <c r="J11182" s="35">
        <f>VLOOKUP($J11173,ASBVs!$A$2:$AW$1041,49,FALSE)</f>
        <v>3</v>
      </c>
    </row>
    <row r="11183" spans="2:10" ht="12.6" customHeight="1" x14ac:dyDescent="0.3">
      <c r="B11183" s="36" t="s">
        <v>2696</v>
      </c>
      <c r="C11183" s="95" t="str">
        <f>VLOOKUP($J11173,ASBVs!$A$2:$E$1041,5,FALSE)</f>
        <v>Pen of 4</v>
      </c>
      <c r="D11183" s="96"/>
      <c r="E11183" s="97" t="s">
        <v>2697</v>
      </c>
      <c r="F11183" s="98"/>
      <c r="G11183" s="74"/>
      <c r="H11183" s="75"/>
      <c r="I11183" s="37" t="s">
        <v>2698</v>
      </c>
      <c r="J11183" s="38"/>
    </row>
    <row r="11185" spans="2:10" ht="12.6" customHeight="1" x14ac:dyDescent="0.3">
      <c r="B11185" s="76" t="s">
        <v>2692</v>
      </c>
      <c r="C11185" s="77"/>
      <c r="D11185" s="20" t="str">
        <f>VLOOKUP($J11185,ASBVs!$A$2:$B$1041,2,FALSE)</f>
        <v>223247</v>
      </c>
      <c r="E11185" s="21"/>
      <c r="F11185" s="22" t="str">
        <f>VLOOKUP($J11185,ASBVs!$A$2:$J$1041,10,FALSE)</f>
        <v>Twin</v>
      </c>
      <c r="G11185" s="78" t="str">
        <f>VLOOKUP($J11185,ASBVs!$A$2:$AX$1041,50,FALSE)</f>
        <v xml:space="preserve"> </v>
      </c>
      <c r="H11185" s="79"/>
      <c r="I11185" s="23" t="s">
        <v>2693</v>
      </c>
      <c r="J11185" s="24" t="s">
        <v>2507</v>
      </c>
    </row>
    <row r="11186" spans="2:10" ht="12.6" customHeight="1" x14ac:dyDescent="0.3">
      <c r="B11186" s="25" t="s">
        <v>2694</v>
      </c>
      <c r="C11186" s="80" t="str">
        <f>VLOOKUP($J11185,ASBVs!$A$2:$H$1041,8,FALSE)</f>
        <v>206625</v>
      </c>
      <c r="D11186" s="80"/>
      <c r="E11186" s="81"/>
      <c r="F11186" s="26" t="s">
        <v>2639</v>
      </c>
      <c r="G11186" s="82">
        <f>VLOOKUP($J11185,ASBVs!$A$2:$I$1041,9,FALSE)</f>
        <v>44687</v>
      </c>
      <c r="H11186" s="83"/>
      <c r="I11186" s="83"/>
      <c r="J11186" s="84"/>
    </row>
    <row r="11187" spans="2:10" ht="12.6" customHeight="1" x14ac:dyDescent="0.3">
      <c r="B11187" s="27" t="s">
        <v>0</v>
      </c>
      <c r="C11187" s="28" t="s">
        <v>1</v>
      </c>
      <c r="D11187" s="28" t="s">
        <v>2</v>
      </c>
      <c r="E11187" s="28" t="s">
        <v>3</v>
      </c>
      <c r="F11187" s="27" t="s">
        <v>4</v>
      </c>
      <c r="G11187" s="28" t="s">
        <v>1093</v>
      </c>
      <c r="H11187" s="28" t="s">
        <v>1092</v>
      </c>
      <c r="I11187" s="28" t="s">
        <v>5</v>
      </c>
      <c r="J11187" s="28" t="s">
        <v>2652</v>
      </c>
    </row>
    <row r="11188" spans="2:10" ht="12.6" customHeight="1" x14ac:dyDescent="0.3">
      <c r="B11188" s="29">
        <f>VLOOKUP($J11185,ASBVs!$A$2:$AP$1041,11,FALSE)</f>
        <v>0.28999999999999998</v>
      </c>
      <c r="C11188" s="29">
        <f>VLOOKUP($J11185,ASBVs!$A$2:$AP$1041,13,FALSE)</f>
        <v>8.3800000000000008</v>
      </c>
      <c r="D11188" s="29">
        <f>VLOOKUP($J11185,ASBVs!$A$2:$AP$1041,15,FALSE)</f>
        <v>14.39</v>
      </c>
      <c r="E11188" s="29">
        <f>VLOOKUP($J11185,ASBVs!$A$2:$AP$1041,17,FALSE)</f>
        <v>0.41</v>
      </c>
      <c r="F11188" s="29">
        <f>VLOOKUP($J11185,ASBVs!$A$2:$AP$1041,19,FALSE)</f>
        <v>2.0699999999999998</v>
      </c>
      <c r="G11188" s="39">
        <f>VLOOKUP($J11185,ASBVs!$A$2:$AP$1041,41,FALSE)</f>
        <v>0.31</v>
      </c>
      <c r="H11188" s="39">
        <f>VLOOKUP($J11185,ASBVs!$A$2:$AP$1041,39,FALSE)</f>
        <v>0.15</v>
      </c>
      <c r="I11188" s="29">
        <f>VLOOKUP($J11185,ASBVs!$A$2:$AP$1041,21,FALSE)</f>
        <v>0.63</v>
      </c>
      <c r="J11188" s="39">
        <f>VLOOKUP($J11185,ASBVs!$A$2:$AP$1041,31,FALSE)</f>
        <v>0.21</v>
      </c>
    </row>
    <row r="11189" spans="2:10" ht="12.6" customHeight="1" x14ac:dyDescent="0.3">
      <c r="B11189" s="29">
        <f>VLOOKUP($J11185,ASBVs!$A$2:$AP$1041,12,FALSE)</f>
        <v>66</v>
      </c>
      <c r="C11189" s="29">
        <f>VLOOKUP($J11185,ASBVs!$A$2:$AP$1041,14,FALSE)</f>
        <v>72</v>
      </c>
      <c r="D11189" s="29">
        <f>VLOOKUP($J11185,ASBVs!$A$2:$AP$1041,16,FALSE)</f>
        <v>60</v>
      </c>
      <c r="E11189" s="29">
        <f>VLOOKUP($J11185,ASBVs!$A$2:$AP$1041,18,FALSE)</f>
        <v>70</v>
      </c>
      <c r="F11189" s="29">
        <f>VLOOKUP($J11185,ASBVs!$A$2:$AP$1041,20,FALSE)</f>
        <v>68</v>
      </c>
      <c r="G11189" s="29">
        <f>VLOOKUP($J11185,ASBVs!$A$2:$AP$1041,42,FALSE)</f>
        <v>55</v>
      </c>
      <c r="H11189" s="29">
        <f>VLOOKUP($J11185,ASBVs!$A$2:$AP$1041,40,FALSE)</f>
        <v>48</v>
      </c>
      <c r="I11189" s="29">
        <f>VLOOKUP($J11185,ASBVs!$A$2:$AP$1041,22,FALSE)</f>
        <v>58</v>
      </c>
      <c r="J11189" s="29">
        <f>VLOOKUP($J11185,ASBVs!$A$2:$AP$1041,32,FALSE)</f>
        <v>53</v>
      </c>
    </row>
    <row r="11190" spans="2:10" ht="12.6" customHeight="1" x14ac:dyDescent="0.3">
      <c r="B11190" s="31" t="s">
        <v>1089</v>
      </c>
      <c r="C11190" s="27" t="s">
        <v>1090</v>
      </c>
      <c r="D11190" s="27" t="s">
        <v>1091</v>
      </c>
      <c r="E11190" s="27" t="s">
        <v>8</v>
      </c>
      <c r="F11190" s="27" t="s">
        <v>6</v>
      </c>
      <c r="G11190" s="27" t="s">
        <v>7</v>
      </c>
      <c r="H11190" s="27" t="s">
        <v>2638</v>
      </c>
      <c r="I11190" s="85" t="s">
        <v>2700</v>
      </c>
      <c r="J11190" s="86"/>
    </row>
    <row r="11191" spans="2:10" ht="12.6" customHeight="1" x14ac:dyDescent="0.3">
      <c r="B11191" s="30">
        <f>VLOOKUP($J11185,ASBVs!$A$2:$AP$1041,33,FALSE)</f>
        <v>0.03</v>
      </c>
      <c r="C11191" s="30">
        <f>VLOOKUP($J11185,ASBVs!$A$2:$AP$1041,35,FALSE)</f>
        <v>0.11</v>
      </c>
      <c r="D11191" s="30">
        <f>VLOOKUP($J11185,ASBVs!$A$2:$AP$1041,37,FALSE)</f>
        <v>0.02</v>
      </c>
      <c r="E11191" s="32">
        <f>VLOOKUP($J11185,ASBVs!$A$2:$AP$1041,29,FALSE)</f>
        <v>4.66</v>
      </c>
      <c r="F11191" s="32">
        <f>VLOOKUP($J11185,ASBVs!$A$2:$AP$1041,23,FALSE)</f>
        <v>-0.16</v>
      </c>
      <c r="G11191" s="32">
        <f>VLOOKUP($J11185,ASBVs!$A$2:$AP$1041,25,FALSE)</f>
        <v>3.27</v>
      </c>
      <c r="H11191" s="32">
        <f>VLOOKUP($J11185,ASBVs!$A$2:$AP$1041,27,FALSE)</f>
        <v>2.5299999999999998</v>
      </c>
      <c r="I11191" s="86"/>
      <c r="J11191" s="86"/>
    </row>
    <row r="11192" spans="2:10" ht="12.6" customHeight="1" x14ac:dyDescent="0.3">
      <c r="B11192" s="33">
        <f>VLOOKUP($J11185,ASBVs!$A$2:$AP$1041,34,FALSE)</f>
        <v>43</v>
      </c>
      <c r="C11192" s="33">
        <f>VLOOKUP($J11185,ASBVs!$A$2:$AP$1041,36,FALSE)</f>
        <v>51</v>
      </c>
      <c r="D11192" s="33">
        <f>VLOOKUP($J11185,ASBVs!$A$2:$AP$1041,38,FALSE)</f>
        <v>36</v>
      </c>
      <c r="E11192" s="33">
        <f>VLOOKUP($J11185,ASBVs!$A$2:$AP$1041,30,FALSE)</f>
        <v>61</v>
      </c>
      <c r="F11192" s="33">
        <f>VLOOKUP($J11185,ASBVs!$A$2:$AP$1041,24,FALSE)</f>
        <v>48</v>
      </c>
      <c r="G11192" s="33">
        <f>VLOOKUP($J11185,ASBVs!$A$2:$AP$1041,26,FALSE)</f>
        <v>48</v>
      </c>
      <c r="H11192" s="33">
        <f>VLOOKUP($J11185,ASBVs!$A$2:$AP$1041,28,FALSE)</f>
        <v>54</v>
      </c>
      <c r="I11192" s="99">
        <f>VLOOKUP($J11185,ASBVs!$A$2:$AQ$1041,43,FALSE)</f>
        <v>9.0100000000000016</v>
      </c>
      <c r="J11192" s="79"/>
    </row>
    <row r="11193" spans="2:10" ht="12.6" customHeight="1" x14ac:dyDescent="0.3">
      <c r="B11193" s="87" t="s">
        <v>2695</v>
      </c>
      <c r="C11193" s="88"/>
      <c r="D11193" s="89" t="s">
        <v>2699</v>
      </c>
      <c r="E11193" s="90"/>
      <c r="F11193" s="91" t="str">
        <f>VLOOKUP($J11185,ASBVs!$A$2:$F$1041,6,FALSE)</f>
        <v xml:space="preserve"> </v>
      </c>
      <c r="G11193" s="34" t="s">
        <v>2669</v>
      </c>
      <c r="H11193" s="35" t="str">
        <f>VLOOKUP($J11185,ASBVs!$A$2:$AU$1041,46,FALSE)</f>
        <v>2</v>
      </c>
      <c r="I11193" s="34" t="s">
        <v>2670</v>
      </c>
      <c r="J11193" s="35" t="str">
        <f>VLOOKUP($J11185,ASBVs!$A$2:$AU$1041,47,FALSE)</f>
        <v>2</v>
      </c>
    </row>
    <row r="11194" spans="2:10" ht="12.6" customHeight="1" x14ac:dyDescent="0.3">
      <c r="B11194" s="93">
        <f>VLOOKUP($J11185,ASBVs!$A$2:$AS$1041,45,FALSE)</f>
        <v>120.98</v>
      </c>
      <c r="C11194" s="94"/>
      <c r="D11194" s="93">
        <f>VLOOKUP($J11185,ASBVs!$A$2:$AS$1041,44,FALSE)</f>
        <v>156.29</v>
      </c>
      <c r="E11194" s="94"/>
      <c r="F11194" s="92"/>
      <c r="G11194" s="34" t="s">
        <v>2671</v>
      </c>
      <c r="H11194" s="35" t="str">
        <f>VLOOKUP($J11185,ASBVs!$A$2:$AW$1041,48,FALSE)</f>
        <v>2</v>
      </c>
      <c r="I11194" s="34" t="s">
        <v>2672</v>
      </c>
      <c r="J11194" s="35">
        <f>VLOOKUP($J11185,ASBVs!$A$2:$AW$1041,49,FALSE)</f>
        <v>3</v>
      </c>
    </row>
    <row r="11195" spans="2:10" ht="12.6" customHeight="1" x14ac:dyDescent="0.3">
      <c r="B11195" s="36" t="s">
        <v>2696</v>
      </c>
      <c r="C11195" s="95" t="str">
        <f>VLOOKUP($J11185,ASBVs!$A$2:$E$1041,5,FALSE)</f>
        <v>Pen of 4</v>
      </c>
      <c r="D11195" s="96"/>
      <c r="E11195" s="97" t="s">
        <v>2697</v>
      </c>
      <c r="F11195" s="98"/>
      <c r="G11195" s="74"/>
      <c r="H11195" s="75"/>
      <c r="I11195" s="37" t="s">
        <v>2698</v>
      </c>
      <c r="J11195" s="38"/>
    </row>
    <row r="11197" spans="2:10" ht="12.6" customHeight="1" x14ac:dyDescent="0.3">
      <c r="B11197" s="76" t="s">
        <v>2692</v>
      </c>
      <c r="C11197" s="77"/>
      <c r="D11197" s="20" t="str">
        <f>VLOOKUP($J11197,ASBVs!$A$2:$B$1041,2,FALSE)</f>
        <v>223273</v>
      </c>
      <c r="E11197" s="21"/>
      <c r="F11197" s="22" t="str">
        <f>VLOOKUP($J11197,ASBVs!$A$2:$J$1041,10,FALSE)</f>
        <v>Twin</v>
      </c>
      <c r="G11197" s="78" t="str">
        <f>VLOOKUP($J11197,ASBVs!$A$2:$AX$1041,50,FALSE)</f>
        <v xml:space="preserve"> </v>
      </c>
      <c r="H11197" s="79"/>
      <c r="I11197" s="23" t="s">
        <v>2693</v>
      </c>
      <c r="J11197" s="24" t="s">
        <v>2508</v>
      </c>
    </row>
    <row r="11198" spans="2:10" ht="12.6" customHeight="1" x14ac:dyDescent="0.3">
      <c r="B11198" s="25" t="s">
        <v>2694</v>
      </c>
      <c r="C11198" s="80" t="str">
        <f>VLOOKUP($J11197,ASBVs!$A$2:$H$1041,8,FALSE)</f>
        <v>206625</v>
      </c>
      <c r="D11198" s="80"/>
      <c r="E11198" s="81"/>
      <c r="F11198" s="26" t="s">
        <v>2639</v>
      </c>
      <c r="G11198" s="82">
        <f>VLOOKUP($J11197,ASBVs!$A$2:$I$1041,9,FALSE)</f>
        <v>44688</v>
      </c>
      <c r="H11198" s="83"/>
      <c r="I11198" s="83"/>
      <c r="J11198" s="84"/>
    </row>
    <row r="11199" spans="2:10" ht="12.6" customHeight="1" x14ac:dyDescent="0.3">
      <c r="B11199" s="27" t="s">
        <v>0</v>
      </c>
      <c r="C11199" s="28" t="s">
        <v>1</v>
      </c>
      <c r="D11199" s="28" t="s">
        <v>2</v>
      </c>
      <c r="E11199" s="28" t="s">
        <v>3</v>
      </c>
      <c r="F11199" s="27" t="s">
        <v>4</v>
      </c>
      <c r="G11199" s="28" t="s">
        <v>1093</v>
      </c>
      <c r="H11199" s="28" t="s">
        <v>1092</v>
      </c>
      <c r="I11199" s="28" t="s">
        <v>5</v>
      </c>
      <c r="J11199" s="28" t="s">
        <v>2652</v>
      </c>
    </row>
    <row r="11200" spans="2:10" ht="12.6" customHeight="1" x14ac:dyDescent="0.3">
      <c r="B11200" s="29">
        <f>VLOOKUP($J11197,ASBVs!$A$2:$AP$1041,11,FALSE)</f>
        <v>0.39</v>
      </c>
      <c r="C11200" s="29">
        <f>VLOOKUP($J11197,ASBVs!$A$2:$AP$1041,13,FALSE)</f>
        <v>8.33</v>
      </c>
      <c r="D11200" s="29">
        <f>VLOOKUP($J11197,ASBVs!$A$2:$AP$1041,15,FALSE)</f>
        <v>13.52</v>
      </c>
      <c r="E11200" s="29">
        <f>VLOOKUP($J11197,ASBVs!$A$2:$AP$1041,17,FALSE)</f>
        <v>-0.06</v>
      </c>
      <c r="F11200" s="29">
        <f>VLOOKUP($J11197,ASBVs!$A$2:$AP$1041,19,FALSE)</f>
        <v>1.22</v>
      </c>
      <c r="G11200" s="39">
        <f>VLOOKUP($J11197,ASBVs!$A$2:$AP$1041,41,FALSE)</f>
        <v>0.32</v>
      </c>
      <c r="H11200" s="39">
        <f>VLOOKUP($J11197,ASBVs!$A$2:$AP$1041,39,FALSE)</f>
        <v>0.19</v>
      </c>
      <c r="I11200" s="29">
        <f>VLOOKUP($J11197,ASBVs!$A$2:$AP$1041,21,FALSE)</f>
        <v>0.56000000000000005</v>
      </c>
      <c r="J11200" s="39">
        <f>VLOOKUP($J11197,ASBVs!$A$2:$AP$1041,31,FALSE)</f>
        <v>0.23</v>
      </c>
    </row>
    <row r="11201" spans="2:10" ht="12.6" customHeight="1" x14ac:dyDescent="0.3">
      <c r="B11201" s="29">
        <f>VLOOKUP($J11197,ASBVs!$A$2:$AP$1041,12,FALSE)</f>
        <v>66</v>
      </c>
      <c r="C11201" s="29">
        <f>VLOOKUP($J11197,ASBVs!$A$2:$AP$1041,14,FALSE)</f>
        <v>72</v>
      </c>
      <c r="D11201" s="29">
        <f>VLOOKUP($J11197,ASBVs!$A$2:$AP$1041,16,FALSE)</f>
        <v>60</v>
      </c>
      <c r="E11201" s="29">
        <f>VLOOKUP($J11197,ASBVs!$A$2:$AP$1041,18,FALSE)</f>
        <v>71</v>
      </c>
      <c r="F11201" s="29">
        <f>VLOOKUP($J11197,ASBVs!$A$2:$AP$1041,20,FALSE)</f>
        <v>69</v>
      </c>
      <c r="G11201" s="29">
        <f>VLOOKUP($J11197,ASBVs!$A$2:$AP$1041,42,FALSE)</f>
        <v>55</v>
      </c>
      <c r="H11201" s="29">
        <f>VLOOKUP($J11197,ASBVs!$A$2:$AP$1041,40,FALSE)</f>
        <v>48</v>
      </c>
      <c r="I11201" s="29">
        <f>VLOOKUP($J11197,ASBVs!$A$2:$AP$1041,22,FALSE)</f>
        <v>58</v>
      </c>
      <c r="J11201" s="29">
        <f>VLOOKUP($J11197,ASBVs!$A$2:$AP$1041,32,FALSE)</f>
        <v>54</v>
      </c>
    </row>
    <row r="11202" spans="2:10" ht="12.6" customHeight="1" x14ac:dyDescent="0.3">
      <c r="B11202" s="31" t="s">
        <v>1089</v>
      </c>
      <c r="C11202" s="27" t="s">
        <v>1090</v>
      </c>
      <c r="D11202" s="27" t="s">
        <v>1091</v>
      </c>
      <c r="E11202" s="27" t="s">
        <v>8</v>
      </c>
      <c r="F11202" s="27" t="s">
        <v>6</v>
      </c>
      <c r="G11202" s="27" t="s">
        <v>7</v>
      </c>
      <c r="H11202" s="27" t="s">
        <v>2638</v>
      </c>
      <c r="I11202" s="85" t="s">
        <v>2700</v>
      </c>
      <c r="J11202" s="86"/>
    </row>
    <row r="11203" spans="2:10" ht="12.6" customHeight="1" x14ac:dyDescent="0.3">
      <c r="B11203" s="30">
        <f>VLOOKUP($J11197,ASBVs!$A$2:$AP$1041,33,FALSE)</f>
        <v>0.04</v>
      </c>
      <c r="C11203" s="30">
        <f>VLOOKUP($J11197,ASBVs!$A$2:$AP$1041,35,FALSE)</f>
        <v>0.13</v>
      </c>
      <c r="D11203" s="30">
        <f>VLOOKUP($J11197,ASBVs!$A$2:$AP$1041,37,FALSE)</f>
        <v>0.02</v>
      </c>
      <c r="E11203" s="32">
        <f>VLOOKUP($J11197,ASBVs!$A$2:$AP$1041,29,FALSE)</f>
        <v>4.54</v>
      </c>
      <c r="F11203" s="32">
        <f>VLOOKUP($J11197,ASBVs!$A$2:$AP$1041,23,FALSE)</f>
        <v>-0.27</v>
      </c>
      <c r="G11203" s="32">
        <f>VLOOKUP($J11197,ASBVs!$A$2:$AP$1041,25,FALSE)</f>
        <v>3.42</v>
      </c>
      <c r="H11203" s="32">
        <f>VLOOKUP($J11197,ASBVs!$A$2:$AP$1041,27,FALSE)</f>
        <v>1.35</v>
      </c>
      <c r="I11203" s="86"/>
      <c r="J11203" s="86"/>
    </row>
    <row r="11204" spans="2:10" ht="12.6" customHeight="1" x14ac:dyDescent="0.3">
      <c r="B11204" s="33">
        <f>VLOOKUP($J11197,ASBVs!$A$2:$AP$1041,34,FALSE)</f>
        <v>42</v>
      </c>
      <c r="C11204" s="33">
        <f>VLOOKUP($J11197,ASBVs!$A$2:$AP$1041,36,FALSE)</f>
        <v>51</v>
      </c>
      <c r="D11204" s="33">
        <f>VLOOKUP($J11197,ASBVs!$A$2:$AP$1041,38,FALSE)</f>
        <v>36</v>
      </c>
      <c r="E11204" s="33">
        <f>VLOOKUP($J11197,ASBVs!$A$2:$AP$1041,30,FALSE)</f>
        <v>62</v>
      </c>
      <c r="F11204" s="33">
        <f>VLOOKUP($J11197,ASBVs!$A$2:$AP$1041,24,FALSE)</f>
        <v>49</v>
      </c>
      <c r="G11204" s="33">
        <f>VLOOKUP($J11197,ASBVs!$A$2:$AP$1041,26,FALSE)</f>
        <v>49</v>
      </c>
      <c r="H11204" s="33">
        <f>VLOOKUP($J11197,ASBVs!$A$2:$AP$1041,28,FALSE)</f>
        <v>55</v>
      </c>
      <c r="I11204" s="99">
        <f>VLOOKUP($J11197,ASBVs!$A$2:$AQ$1041,43,FALSE)</f>
        <v>8.89</v>
      </c>
      <c r="J11204" s="79"/>
    </row>
    <row r="11205" spans="2:10" ht="12.6" customHeight="1" x14ac:dyDescent="0.3">
      <c r="B11205" s="87" t="s">
        <v>2695</v>
      </c>
      <c r="C11205" s="88"/>
      <c r="D11205" s="89" t="s">
        <v>2699</v>
      </c>
      <c r="E11205" s="90"/>
      <c r="F11205" s="91" t="str">
        <f>VLOOKUP($J11197,ASBVs!$A$2:$F$1041,6,FALSE)</f>
        <v xml:space="preserve"> </v>
      </c>
      <c r="G11205" s="34" t="s">
        <v>2669</v>
      </c>
      <c r="H11205" s="35" t="str">
        <f>VLOOKUP($J11197,ASBVs!$A$2:$AU$1041,46,FALSE)</f>
        <v>2</v>
      </c>
      <c r="I11205" s="34" t="s">
        <v>2670</v>
      </c>
      <c r="J11205" s="35" t="str">
        <f>VLOOKUP($J11197,ASBVs!$A$2:$AU$1041,47,FALSE)</f>
        <v>3</v>
      </c>
    </row>
    <row r="11206" spans="2:10" ht="12.6" customHeight="1" x14ac:dyDescent="0.3">
      <c r="B11206" s="93">
        <f>VLOOKUP($J11197,ASBVs!$A$2:$AS$1041,45,FALSE)</f>
        <v>121.46</v>
      </c>
      <c r="C11206" s="94"/>
      <c r="D11206" s="93">
        <f>VLOOKUP($J11197,ASBVs!$A$2:$AS$1041,44,FALSE)</f>
        <v>150.78</v>
      </c>
      <c r="E11206" s="94"/>
      <c r="F11206" s="92"/>
      <c r="G11206" s="34" t="s">
        <v>2671</v>
      </c>
      <c r="H11206" s="35" t="str">
        <f>VLOOKUP($J11197,ASBVs!$A$2:$AW$1041,48,FALSE)</f>
        <v>2</v>
      </c>
      <c r="I11206" s="34" t="s">
        <v>2672</v>
      </c>
      <c r="J11206" s="35">
        <f>VLOOKUP($J11197,ASBVs!$A$2:$AW$1041,49,FALSE)</f>
        <v>4</v>
      </c>
    </row>
    <row r="11207" spans="2:10" ht="12.6" customHeight="1" x14ac:dyDescent="0.3">
      <c r="B11207" s="36" t="s">
        <v>2696</v>
      </c>
      <c r="C11207" s="95" t="str">
        <f>VLOOKUP($J11197,ASBVs!$A$2:$E$1041,5,FALSE)</f>
        <v>Pen of 4</v>
      </c>
      <c r="D11207" s="96"/>
      <c r="E11207" s="97" t="s">
        <v>2697</v>
      </c>
      <c r="F11207" s="98"/>
      <c r="G11207" s="74"/>
      <c r="H11207" s="75"/>
      <c r="I11207" s="37" t="s">
        <v>2698</v>
      </c>
      <c r="J11207" s="38"/>
    </row>
    <row r="11209" spans="2:10" ht="12.6" customHeight="1" x14ac:dyDescent="0.3">
      <c r="B11209" s="76" t="s">
        <v>2692</v>
      </c>
      <c r="C11209" s="77"/>
      <c r="D11209" s="20" t="str">
        <f>VLOOKUP($J11209,ASBVs!$A$2:$B$1041,2,FALSE)</f>
        <v>224666</v>
      </c>
      <c r="E11209" s="21"/>
      <c r="F11209" s="22" t="str">
        <f>VLOOKUP($J11209,ASBVs!$A$2:$J$1041,10,FALSE)</f>
        <v>Twin</v>
      </c>
      <c r="G11209" s="78" t="str">
        <f>VLOOKUP($J11209,ASBVs!$A$2:$AX$1041,50,FALSE)</f>
        <v xml:space="preserve"> </v>
      </c>
      <c r="H11209" s="79"/>
      <c r="I11209" s="23" t="s">
        <v>2693</v>
      </c>
      <c r="J11209" s="24" t="s">
        <v>2509</v>
      </c>
    </row>
    <row r="11210" spans="2:10" ht="12.6" customHeight="1" x14ac:dyDescent="0.3">
      <c r="B11210" s="25" t="s">
        <v>2694</v>
      </c>
      <c r="C11210" s="80" t="str">
        <f>VLOOKUP($J11209,ASBVs!$A$2:$H$1041,8,FALSE)</f>
        <v>206625</v>
      </c>
      <c r="D11210" s="80"/>
      <c r="E11210" s="81"/>
      <c r="F11210" s="26" t="s">
        <v>2639</v>
      </c>
      <c r="G11210" s="82">
        <f>VLOOKUP($J11209,ASBVs!$A$2:$I$1041,9,FALSE)</f>
        <v>44709</v>
      </c>
      <c r="H11210" s="83"/>
      <c r="I11210" s="83"/>
      <c r="J11210" s="84"/>
    </row>
    <row r="11211" spans="2:10" ht="12.6" customHeight="1" x14ac:dyDescent="0.3">
      <c r="B11211" s="27" t="s">
        <v>0</v>
      </c>
      <c r="C11211" s="28" t="s">
        <v>1</v>
      </c>
      <c r="D11211" s="28" t="s">
        <v>2</v>
      </c>
      <c r="E11211" s="28" t="s">
        <v>3</v>
      </c>
      <c r="F11211" s="27" t="s">
        <v>4</v>
      </c>
      <c r="G11211" s="28" t="s">
        <v>1093</v>
      </c>
      <c r="H11211" s="28" t="s">
        <v>1092</v>
      </c>
      <c r="I11211" s="28" t="s">
        <v>5</v>
      </c>
      <c r="J11211" s="28" t="s">
        <v>2652</v>
      </c>
    </row>
    <row r="11212" spans="2:10" ht="12.6" customHeight="1" x14ac:dyDescent="0.3">
      <c r="B11212" s="29">
        <f>VLOOKUP($J11209,ASBVs!$A$2:$AP$1041,11,FALSE)</f>
        <v>0.39</v>
      </c>
      <c r="C11212" s="29">
        <f>VLOOKUP($J11209,ASBVs!$A$2:$AP$1041,13,FALSE)</f>
        <v>8.64</v>
      </c>
      <c r="D11212" s="29">
        <f>VLOOKUP($J11209,ASBVs!$A$2:$AP$1041,15,FALSE)</f>
        <v>14.05</v>
      </c>
      <c r="E11212" s="29">
        <f>VLOOKUP($J11209,ASBVs!$A$2:$AP$1041,17,FALSE)</f>
        <v>1E-3</v>
      </c>
      <c r="F11212" s="29">
        <f>VLOOKUP($J11209,ASBVs!$A$2:$AP$1041,19,FALSE)</f>
        <v>2.16</v>
      </c>
      <c r="G11212" s="39">
        <f>VLOOKUP($J11209,ASBVs!$A$2:$AP$1041,41,FALSE)</f>
        <v>0.33</v>
      </c>
      <c r="H11212" s="39">
        <f>VLOOKUP($J11209,ASBVs!$A$2:$AP$1041,39,FALSE)</f>
        <v>0.11</v>
      </c>
      <c r="I11212" s="29">
        <f>VLOOKUP($J11209,ASBVs!$A$2:$AP$1041,21,FALSE)</f>
        <v>0.44</v>
      </c>
      <c r="J11212" s="39">
        <f>VLOOKUP($J11209,ASBVs!$A$2:$AP$1041,31,FALSE)</f>
        <v>0.21</v>
      </c>
    </row>
    <row r="11213" spans="2:10" ht="12.6" customHeight="1" x14ac:dyDescent="0.3">
      <c r="B11213" s="29">
        <f>VLOOKUP($J11209,ASBVs!$A$2:$AP$1041,12,FALSE)</f>
        <v>67</v>
      </c>
      <c r="C11213" s="29">
        <f>VLOOKUP($J11209,ASBVs!$A$2:$AP$1041,14,FALSE)</f>
        <v>71</v>
      </c>
      <c r="D11213" s="29">
        <f>VLOOKUP($J11209,ASBVs!$A$2:$AP$1041,16,FALSE)</f>
        <v>61</v>
      </c>
      <c r="E11213" s="29">
        <f>VLOOKUP($J11209,ASBVs!$A$2:$AP$1041,18,FALSE)</f>
        <v>67</v>
      </c>
      <c r="F11213" s="29">
        <f>VLOOKUP($J11209,ASBVs!$A$2:$AP$1041,20,FALSE)</f>
        <v>67</v>
      </c>
      <c r="G11213" s="29">
        <f>VLOOKUP($J11209,ASBVs!$A$2:$AP$1041,42,FALSE)</f>
        <v>57</v>
      </c>
      <c r="H11213" s="29">
        <f>VLOOKUP($J11209,ASBVs!$A$2:$AP$1041,40,FALSE)</f>
        <v>49</v>
      </c>
      <c r="I11213" s="29">
        <f>VLOOKUP($J11209,ASBVs!$A$2:$AP$1041,22,FALSE)</f>
        <v>59</v>
      </c>
      <c r="J11213" s="29">
        <f>VLOOKUP($J11209,ASBVs!$A$2:$AP$1041,32,FALSE)</f>
        <v>56</v>
      </c>
    </row>
    <row r="11214" spans="2:10" ht="12.6" customHeight="1" x14ac:dyDescent="0.3">
      <c r="B11214" s="31" t="s">
        <v>1089</v>
      </c>
      <c r="C11214" s="27" t="s">
        <v>1090</v>
      </c>
      <c r="D11214" s="27" t="s">
        <v>1091</v>
      </c>
      <c r="E11214" s="27" t="s">
        <v>8</v>
      </c>
      <c r="F11214" s="27" t="s">
        <v>6</v>
      </c>
      <c r="G11214" s="27" t="s">
        <v>7</v>
      </c>
      <c r="H11214" s="27" t="s">
        <v>2638</v>
      </c>
      <c r="I11214" s="85" t="s">
        <v>2700</v>
      </c>
      <c r="J11214" s="86"/>
    </row>
    <row r="11215" spans="2:10" ht="12.6" customHeight="1" x14ac:dyDescent="0.3">
      <c r="B11215" s="30">
        <f>VLOOKUP($J11209,ASBVs!$A$2:$AP$1041,33,FALSE)</f>
        <v>0.01</v>
      </c>
      <c r="C11215" s="30">
        <f>VLOOKUP($J11209,ASBVs!$A$2:$AP$1041,35,FALSE)</f>
        <v>0.11</v>
      </c>
      <c r="D11215" s="30">
        <f>VLOOKUP($J11209,ASBVs!$A$2:$AP$1041,37,FALSE)</f>
        <v>0.01</v>
      </c>
      <c r="E11215" s="32">
        <f>VLOOKUP($J11209,ASBVs!$A$2:$AP$1041,29,FALSE)</f>
        <v>5.08</v>
      </c>
      <c r="F11215" s="32">
        <f>VLOOKUP($J11209,ASBVs!$A$2:$AP$1041,23,FALSE)</f>
        <v>-0.19</v>
      </c>
      <c r="G11215" s="32">
        <f>VLOOKUP($J11209,ASBVs!$A$2:$AP$1041,25,FALSE)</f>
        <v>2.74</v>
      </c>
      <c r="H11215" s="32">
        <f>VLOOKUP($J11209,ASBVs!$A$2:$AP$1041,27,FALSE)</f>
        <v>1.97</v>
      </c>
      <c r="I11215" s="86"/>
      <c r="J11215" s="86"/>
    </row>
    <row r="11216" spans="2:10" ht="12.6" customHeight="1" x14ac:dyDescent="0.3">
      <c r="B11216" s="33">
        <f>VLOOKUP($J11209,ASBVs!$A$2:$AP$1041,34,FALSE)</f>
        <v>43</v>
      </c>
      <c r="C11216" s="33">
        <f>VLOOKUP($J11209,ASBVs!$A$2:$AP$1041,36,FALSE)</f>
        <v>52</v>
      </c>
      <c r="D11216" s="33">
        <f>VLOOKUP($J11209,ASBVs!$A$2:$AP$1041,38,FALSE)</f>
        <v>36</v>
      </c>
      <c r="E11216" s="33">
        <f>VLOOKUP($J11209,ASBVs!$A$2:$AP$1041,30,FALSE)</f>
        <v>61</v>
      </c>
      <c r="F11216" s="33">
        <f>VLOOKUP($J11209,ASBVs!$A$2:$AP$1041,24,FALSE)</f>
        <v>49</v>
      </c>
      <c r="G11216" s="33">
        <f>VLOOKUP($J11209,ASBVs!$A$2:$AP$1041,26,FALSE)</f>
        <v>49</v>
      </c>
      <c r="H11216" s="33">
        <f>VLOOKUP($J11209,ASBVs!$A$2:$AP$1041,28,FALSE)</f>
        <v>53</v>
      </c>
      <c r="I11216" s="99">
        <f>VLOOKUP($J11209,ASBVs!$A$2:$AQ$1041,43,FALSE)</f>
        <v>9.08</v>
      </c>
      <c r="J11216" s="79"/>
    </row>
    <row r="11217" spans="2:10" ht="12.6" customHeight="1" x14ac:dyDescent="0.3">
      <c r="B11217" s="87" t="s">
        <v>2695</v>
      </c>
      <c r="C11217" s="88"/>
      <c r="D11217" s="89" t="s">
        <v>2699</v>
      </c>
      <c r="E11217" s="90"/>
      <c r="F11217" s="91" t="str">
        <f>VLOOKUP($J11209,ASBVs!$A$2:$F$1041,6,FALSE)</f>
        <v xml:space="preserve"> </v>
      </c>
      <c r="G11217" s="34" t="s">
        <v>2669</v>
      </c>
      <c r="H11217" s="35" t="str">
        <f>VLOOKUP($J11209,ASBVs!$A$2:$AU$1041,46,FALSE)</f>
        <v>2</v>
      </c>
      <c r="I11217" s="34" t="s">
        <v>2670</v>
      </c>
      <c r="J11217" s="35" t="str">
        <f>VLOOKUP($J11209,ASBVs!$A$2:$AU$1041,47,FALSE)</f>
        <v>3</v>
      </c>
    </row>
    <row r="11218" spans="2:10" ht="12.6" customHeight="1" x14ac:dyDescent="0.3">
      <c r="B11218" s="93">
        <f>VLOOKUP($J11209,ASBVs!$A$2:$AS$1041,45,FALSE)</f>
        <v>120.11</v>
      </c>
      <c r="C11218" s="94"/>
      <c r="D11218" s="93">
        <f>VLOOKUP($J11209,ASBVs!$A$2:$AS$1041,44,FALSE)</f>
        <v>154.30000000000001</v>
      </c>
      <c r="E11218" s="94"/>
      <c r="F11218" s="92"/>
      <c r="G11218" s="34" t="s">
        <v>2671</v>
      </c>
      <c r="H11218" s="35" t="str">
        <f>VLOOKUP($J11209,ASBVs!$A$2:$AW$1041,48,FALSE)</f>
        <v>1</v>
      </c>
      <c r="I11218" s="34" t="s">
        <v>2672</v>
      </c>
      <c r="J11218" s="35">
        <f>VLOOKUP($J11209,ASBVs!$A$2:$AW$1041,49,FALSE)</f>
        <v>3</v>
      </c>
    </row>
    <row r="11219" spans="2:10" ht="12.6" customHeight="1" x14ac:dyDescent="0.3">
      <c r="B11219" s="36" t="s">
        <v>2696</v>
      </c>
      <c r="C11219" s="95" t="str">
        <f>VLOOKUP($J11209,ASBVs!$A$2:$E$1041,5,FALSE)</f>
        <v>Pen of 4</v>
      </c>
      <c r="D11219" s="96"/>
      <c r="E11219" s="97" t="s">
        <v>2697</v>
      </c>
      <c r="F11219" s="98"/>
      <c r="G11219" s="74"/>
      <c r="H11219" s="75"/>
      <c r="I11219" s="37" t="s">
        <v>2698</v>
      </c>
      <c r="J11219" s="38"/>
    </row>
    <row r="11221" spans="2:10" ht="12.6" customHeight="1" x14ac:dyDescent="0.3">
      <c r="B11221" s="76" t="s">
        <v>2692</v>
      </c>
      <c r="C11221" s="77"/>
      <c r="D11221" s="20" t="str">
        <f>VLOOKUP($J11221,ASBVs!$A$2:$B$1041,2,FALSE)</f>
        <v>223898</v>
      </c>
      <c r="E11221" s="21"/>
      <c r="F11221" s="22" t="str">
        <f>VLOOKUP($J11221,ASBVs!$A$2:$J$1041,10,FALSE)</f>
        <v>Twin</v>
      </c>
      <c r="G11221" s="78" t="str">
        <f>VLOOKUP($J11221,ASBVs!$A$2:$AX$1041,50,FALSE)</f>
        <v>«««««</v>
      </c>
      <c r="H11221" s="79"/>
      <c r="I11221" s="23" t="s">
        <v>2693</v>
      </c>
      <c r="J11221" s="24" t="s">
        <v>2510</v>
      </c>
    </row>
    <row r="11222" spans="2:10" ht="12.6" customHeight="1" x14ac:dyDescent="0.3">
      <c r="B11222" s="25" t="s">
        <v>2694</v>
      </c>
      <c r="C11222" s="80" t="str">
        <f>VLOOKUP($J11221,ASBVs!$A$2:$H$1041,8,FALSE)</f>
        <v>214314</v>
      </c>
      <c r="D11222" s="80"/>
      <c r="E11222" s="81"/>
      <c r="F11222" s="26" t="s">
        <v>2639</v>
      </c>
      <c r="G11222" s="82">
        <f>VLOOKUP($J11221,ASBVs!$A$2:$I$1041,9,FALSE)</f>
        <v>44704</v>
      </c>
      <c r="H11222" s="83"/>
      <c r="I11222" s="83"/>
      <c r="J11222" s="84"/>
    </row>
    <row r="11223" spans="2:10" ht="12.6" customHeight="1" x14ac:dyDescent="0.3">
      <c r="B11223" s="27" t="s">
        <v>0</v>
      </c>
      <c r="C11223" s="28" t="s">
        <v>1</v>
      </c>
      <c r="D11223" s="28" t="s">
        <v>2</v>
      </c>
      <c r="E11223" s="28" t="s">
        <v>3</v>
      </c>
      <c r="F11223" s="27" t="s">
        <v>4</v>
      </c>
      <c r="G11223" s="28" t="s">
        <v>1093</v>
      </c>
      <c r="H11223" s="28" t="s">
        <v>1092</v>
      </c>
      <c r="I11223" s="28" t="s">
        <v>5</v>
      </c>
      <c r="J11223" s="28" t="s">
        <v>2652</v>
      </c>
    </row>
    <row r="11224" spans="2:10" ht="12.6" customHeight="1" x14ac:dyDescent="0.3">
      <c r="B11224" s="29">
        <f>VLOOKUP($J11221,ASBVs!$A$2:$AP$1041,11,FALSE)</f>
        <v>0.5</v>
      </c>
      <c r="C11224" s="29">
        <f>VLOOKUP($J11221,ASBVs!$A$2:$AP$1041,13,FALSE)</f>
        <v>8.14</v>
      </c>
      <c r="D11224" s="29">
        <f>VLOOKUP($J11221,ASBVs!$A$2:$AP$1041,15,FALSE)</f>
        <v>14.72</v>
      </c>
      <c r="E11224" s="29">
        <f>VLOOKUP($J11221,ASBVs!$A$2:$AP$1041,17,FALSE)</f>
        <v>0.43</v>
      </c>
      <c r="F11224" s="29">
        <f>VLOOKUP($J11221,ASBVs!$A$2:$AP$1041,19,FALSE)</f>
        <v>2.1800000000000002</v>
      </c>
      <c r="G11224" s="39">
        <f>VLOOKUP($J11221,ASBVs!$A$2:$AP$1041,41,FALSE)</f>
        <v>0.38</v>
      </c>
      <c r="H11224" s="39">
        <f>VLOOKUP($J11221,ASBVs!$A$2:$AP$1041,39,FALSE)</f>
        <v>0.2</v>
      </c>
      <c r="I11224" s="29">
        <f>VLOOKUP($J11221,ASBVs!$A$2:$AP$1041,21,FALSE)</f>
        <v>0.32</v>
      </c>
      <c r="J11224" s="39">
        <f>VLOOKUP($J11221,ASBVs!$A$2:$AP$1041,31,FALSE)</f>
        <v>0.25</v>
      </c>
    </row>
    <row r="11225" spans="2:10" ht="12.6" customHeight="1" x14ac:dyDescent="0.3">
      <c r="B11225" s="29">
        <f>VLOOKUP($J11221,ASBVs!$A$2:$AP$1041,12,FALSE)</f>
        <v>66</v>
      </c>
      <c r="C11225" s="29">
        <f>VLOOKUP($J11221,ASBVs!$A$2:$AP$1041,14,FALSE)</f>
        <v>71</v>
      </c>
      <c r="D11225" s="29">
        <f>VLOOKUP($J11221,ASBVs!$A$2:$AP$1041,16,FALSE)</f>
        <v>57</v>
      </c>
      <c r="E11225" s="29">
        <f>VLOOKUP($J11221,ASBVs!$A$2:$AP$1041,18,FALSE)</f>
        <v>64</v>
      </c>
      <c r="F11225" s="29">
        <f>VLOOKUP($J11221,ASBVs!$A$2:$AP$1041,20,FALSE)</f>
        <v>65</v>
      </c>
      <c r="G11225" s="29">
        <f>VLOOKUP($J11221,ASBVs!$A$2:$AP$1041,42,FALSE)</f>
        <v>51</v>
      </c>
      <c r="H11225" s="29">
        <f>VLOOKUP($J11221,ASBVs!$A$2:$AP$1041,40,FALSE)</f>
        <v>44</v>
      </c>
      <c r="I11225" s="29">
        <f>VLOOKUP($J11221,ASBVs!$A$2:$AP$1041,22,FALSE)</f>
        <v>54</v>
      </c>
      <c r="J11225" s="29">
        <f>VLOOKUP($J11221,ASBVs!$A$2:$AP$1041,32,FALSE)</f>
        <v>49</v>
      </c>
    </row>
    <row r="11226" spans="2:10" ht="12.6" customHeight="1" x14ac:dyDescent="0.3">
      <c r="B11226" s="31" t="s">
        <v>1089</v>
      </c>
      <c r="C11226" s="27" t="s">
        <v>1090</v>
      </c>
      <c r="D11226" s="27" t="s">
        <v>1091</v>
      </c>
      <c r="E11226" s="27" t="s">
        <v>8</v>
      </c>
      <c r="F11226" s="27" t="s">
        <v>6</v>
      </c>
      <c r="G11226" s="27" t="s">
        <v>7</v>
      </c>
      <c r="H11226" s="27" t="s">
        <v>2638</v>
      </c>
      <c r="I11226" s="85" t="s">
        <v>2700</v>
      </c>
      <c r="J11226" s="86"/>
    </row>
    <row r="11227" spans="2:10" ht="12.6" customHeight="1" x14ac:dyDescent="0.3">
      <c r="B11227" s="30">
        <f>VLOOKUP($J11221,ASBVs!$A$2:$AP$1041,33,FALSE)</f>
        <v>0.02</v>
      </c>
      <c r="C11227" s="30">
        <f>VLOOKUP($J11221,ASBVs!$A$2:$AP$1041,35,FALSE)</f>
        <v>0.19</v>
      </c>
      <c r="D11227" s="30">
        <f>VLOOKUP($J11221,ASBVs!$A$2:$AP$1041,37,FALSE)</f>
        <v>0.02</v>
      </c>
      <c r="E11227" s="32">
        <f>VLOOKUP($J11221,ASBVs!$A$2:$AP$1041,29,FALSE)</f>
        <v>4.07</v>
      </c>
      <c r="F11227" s="32">
        <f>VLOOKUP($J11221,ASBVs!$A$2:$AP$1041,23,FALSE)</f>
        <v>-0.12</v>
      </c>
      <c r="G11227" s="32">
        <f>VLOOKUP($J11221,ASBVs!$A$2:$AP$1041,25,FALSE)</f>
        <v>3.25</v>
      </c>
      <c r="H11227" s="32">
        <f>VLOOKUP($J11221,ASBVs!$A$2:$AP$1041,27,FALSE)</f>
        <v>2.33</v>
      </c>
      <c r="I11227" s="86"/>
      <c r="J11227" s="86"/>
    </row>
    <row r="11228" spans="2:10" ht="12.6" customHeight="1" x14ac:dyDescent="0.3">
      <c r="B11228" s="33">
        <f>VLOOKUP($J11221,ASBVs!$A$2:$AP$1041,34,FALSE)</f>
        <v>39</v>
      </c>
      <c r="C11228" s="33">
        <f>VLOOKUP($J11221,ASBVs!$A$2:$AP$1041,36,FALSE)</f>
        <v>47</v>
      </c>
      <c r="D11228" s="33">
        <f>VLOOKUP($J11221,ASBVs!$A$2:$AP$1041,38,FALSE)</f>
        <v>33</v>
      </c>
      <c r="E11228" s="33">
        <f>VLOOKUP($J11221,ASBVs!$A$2:$AP$1041,30,FALSE)</f>
        <v>60</v>
      </c>
      <c r="F11228" s="33">
        <f>VLOOKUP($J11221,ASBVs!$A$2:$AP$1041,24,FALSE)</f>
        <v>48</v>
      </c>
      <c r="G11228" s="33">
        <f>VLOOKUP($J11221,ASBVs!$A$2:$AP$1041,26,FALSE)</f>
        <v>47</v>
      </c>
      <c r="H11228" s="33">
        <f>VLOOKUP($J11221,ASBVs!$A$2:$AP$1041,28,FALSE)</f>
        <v>50</v>
      </c>
      <c r="I11228" s="99">
        <f>VLOOKUP($J11221,ASBVs!$A$2:$AQ$1041,43,FALSE)</f>
        <v>8.4600000000000009</v>
      </c>
      <c r="J11228" s="79"/>
    </row>
    <row r="11229" spans="2:10" ht="12.6" customHeight="1" x14ac:dyDescent="0.3">
      <c r="B11229" s="87" t="s">
        <v>2695</v>
      </c>
      <c r="C11229" s="88"/>
      <c r="D11229" s="89" t="s">
        <v>2699</v>
      </c>
      <c r="E11229" s="90"/>
      <c r="F11229" s="91" t="str">
        <f>VLOOKUP($J11221,ASBVs!$A$2:$F$1041,6,FALSE)</f>
        <v xml:space="preserve"> </v>
      </c>
      <c r="G11229" s="34" t="s">
        <v>2669</v>
      </c>
      <c r="H11229" s="35" t="str">
        <f>VLOOKUP($J11221,ASBVs!$A$2:$AU$1041,46,FALSE)</f>
        <v>2</v>
      </c>
      <c r="I11229" s="34" t="s">
        <v>2670</v>
      </c>
      <c r="J11229" s="35" t="str">
        <f>VLOOKUP($J11221,ASBVs!$A$2:$AU$1041,47,FALSE)</f>
        <v>2</v>
      </c>
    </row>
    <row r="11230" spans="2:10" ht="12.6" customHeight="1" x14ac:dyDescent="0.3">
      <c r="B11230" s="93">
        <f>VLOOKUP($J11221,ASBVs!$A$2:$AS$1041,45,FALSE)</f>
        <v>121.95</v>
      </c>
      <c r="C11230" s="94"/>
      <c r="D11230" s="93">
        <f>VLOOKUP($J11221,ASBVs!$A$2:$AS$1041,44,FALSE)</f>
        <v>156.43</v>
      </c>
      <c r="E11230" s="94"/>
      <c r="F11230" s="92"/>
      <c r="G11230" s="34" t="s">
        <v>2671</v>
      </c>
      <c r="H11230" s="35" t="str">
        <f>VLOOKUP($J11221,ASBVs!$A$2:$AW$1041,48,FALSE)</f>
        <v>2</v>
      </c>
      <c r="I11230" s="34" t="s">
        <v>2672</v>
      </c>
      <c r="J11230" s="35">
        <f>VLOOKUP($J11221,ASBVs!$A$2:$AW$1041,49,FALSE)</f>
        <v>3</v>
      </c>
    </row>
    <row r="11231" spans="2:10" ht="12.6" customHeight="1" x14ac:dyDescent="0.3">
      <c r="B11231" s="36" t="s">
        <v>2696</v>
      </c>
      <c r="C11231" s="95" t="str">
        <f>VLOOKUP($J11221,ASBVs!$A$2:$E$1041,5,FALSE)</f>
        <v>Pen of 4</v>
      </c>
      <c r="D11231" s="96"/>
      <c r="E11231" s="97" t="s">
        <v>2697</v>
      </c>
      <c r="F11231" s="98"/>
      <c r="G11231" s="74"/>
      <c r="H11231" s="75"/>
      <c r="I11231" s="37" t="s">
        <v>2698</v>
      </c>
      <c r="J11231" s="38"/>
    </row>
    <row r="11233" spans="2:10" ht="12.6" customHeight="1" x14ac:dyDescent="0.3">
      <c r="B11233" s="76" t="s">
        <v>2692</v>
      </c>
      <c r="C11233" s="77"/>
      <c r="D11233" s="20" t="str">
        <f>VLOOKUP($J11233,ASBVs!$A$2:$B$1041,2,FALSE)</f>
        <v>224179</v>
      </c>
      <c r="E11233" s="21"/>
      <c r="F11233" s="22" t="str">
        <f>VLOOKUP($J11233,ASBVs!$A$2:$J$1041,10,FALSE)</f>
        <v>Twin</v>
      </c>
      <c r="G11233" s="78" t="str">
        <f>VLOOKUP($J11233,ASBVs!$A$2:$AX$1041,50,FALSE)</f>
        <v xml:space="preserve"> </v>
      </c>
      <c r="H11233" s="79"/>
      <c r="I11233" s="23" t="s">
        <v>2693</v>
      </c>
      <c r="J11233" s="24" t="s">
        <v>2511</v>
      </c>
    </row>
    <row r="11234" spans="2:10" ht="12.6" customHeight="1" x14ac:dyDescent="0.3">
      <c r="B11234" s="25" t="s">
        <v>2694</v>
      </c>
      <c r="C11234" s="80" t="str">
        <f>VLOOKUP($J11233,ASBVs!$A$2:$H$1041,8,FALSE)</f>
        <v>206625</v>
      </c>
      <c r="D11234" s="80"/>
      <c r="E11234" s="81"/>
      <c r="F11234" s="26" t="s">
        <v>2639</v>
      </c>
      <c r="G11234" s="82">
        <f>VLOOKUP($J11233,ASBVs!$A$2:$I$1041,9,FALSE)</f>
        <v>44708</v>
      </c>
      <c r="H11234" s="83"/>
      <c r="I11234" s="83"/>
      <c r="J11234" s="84"/>
    </row>
    <row r="11235" spans="2:10" ht="12.6" customHeight="1" x14ac:dyDescent="0.3">
      <c r="B11235" s="27" t="s">
        <v>0</v>
      </c>
      <c r="C11235" s="28" t="s">
        <v>1</v>
      </c>
      <c r="D11235" s="28" t="s">
        <v>2</v>
      </c>
      <c r="E11235" s="28" t="s">
        <v>3</v>
      </c>
      <c r="F11235" s="27" t="s">
        <v>4</v>
      </c>
      <c r="G11235" s="28" t="s">
        <v>1093</v>
      </c>
      <c r="H11235" s="28" t="s">
        <v>1092</v>
      </c>
      <c r="I11235" s="28" t="s">
        <v>5</v>
      </c>
      <c r="J11235" s="28" t="s">
        <v>2652</v>
      </c>
    </row>
    <row r="11236" spans="2:10" ht="12.6" customHeight="1" x14ac:dyDescent="0.3">
      <c r="B11236" s="29">
        <f>VLOOKUP($J11233,ASBVs!$A$2:$AP$1041,11,FALSE)</f>
        <v>0.49</v>
      </c>
      <c r="C11236" s="29">
        <f>VLOOKUP($J11233,ASBVs!$A$2:$AP$1041,13,FALSE)</f>
        <v>9.2200000000000006</v>
      </c>
      <c r="D11236" s="29">
        <f>VLOOKUP($J11233,ASBVs!$A$2:$AP$1041,15,FALSE)</f>
        <v>12.75</v>
      </c>
      <c r="E11236" s="29">
        <f>VLOOKUP($J11233,ASBVs!$A$2:$AP$1041,17,FALSE)</f>
        <v>-0.39</v>
      </c>
      <c r="F11236" s="29">
        <f>VLOOKUP($J11233,ASBVs!$A$2:$AP$1041,19,FALSE)</f>
        <v>1.54</v>
      </c>
      <c r="G11236" s="39">
        <f>VLOOKUP($J11233,ASBVs!$A$2:$AP$1041,41,FALSE)</f>
        <v>0.35</v>
      </c>
      <c r="H11236" s="39">
        <f>VLOOKUP($J11233,ASBVs!$A$2:$AP$1041,39,FALSE)</f>
        <v>0.12</v>
      </c>
      <c r="I11236" s="29">
        <f>VLOOKUP($J11233,ASBVs!$A$2:$AP$1041,21,FALSE)</f>
        <v>0.25</v>
      </c>
      <c r="J11236" s="39">
        <f>VLOOKUP($J11233,ASBVs!$A$2:$AP$1041,31,FALSE)</f>
        <v>0.22</v>
      </c>
    </row>
    <row r="11237" spans="2:10" ht="12.6" customHeight="1" x14ac:dyDescent="0.3">
      <c r="B11237" s="29">
        <f>VLOOKUP($J11233,ASBVs!$A$2:$AP$1041,12,FALSE)</f>
        <v>66</v>
      </c>
      <c r="C11237" s="29">
        <f>VLOOKUP($J11233,ASBVs!$A$2:$AP$1041,14,FALSE)</f>
        <v>70</v>
      </c>
      <c r="D11237" s="29">
        <f>VLOOKUP($J11233,ASBVs!$A$2:$AP$1041,16,FALSE)</f>
        <v>60</v>
      </c>
      <c r="E11237" s="29">
        <f>VLOOKUP($J11233,ASBVs!$A$2:$AP$1041,18,FALSE)</f>
        <v>66</v>
      </c>
      <c r="F11237" s="29">
        <f>VLOOKUP($J11233,ASBVs!$A$2:$AP$1041,20,FALSE)</f>
        <v>66</v>
      </c>
      <c r="G11237" s="29">
        <f>VLOOKUP($J11233,ASBVs!$A$2:$AP$1041,42,FALSE)</f>
        <v>56</v>
      </c>
      <c r="H11237" s="29">
        <f>VLOOKUP($J11233,ASBVs!$A$2:$AP$1041,40,FALSE)</f>
        <v>48</v>
      </c>
      <c r="I11237" s="29">
        <f>VLOOKUP($J11233,ASBVs!$A$2:$AP$1041,22,FALSE)</f>
        <v>58</v>
      </c>
      <c r="J11237" s="29">
        <f>VLOOKUP($J11233,ASBVs!$A$2:$AP$1041,32,FALSE)</f>
        <v>55</v>
      </c>
    </row>
    <row r="11238" spans="2:10" ht="12.6" customHeight="1" x14ac:dyDescent="0.3">
      <c r="B11238" s="31" t="s">
        <v>1089</v>
      </c>
      <c r="C11238" s="27" t="s">
        <v>1090</v>
      </c>
      <c r="D11238" s="27" t="s">
        <v>1091</v>
      </c>
      <c r="E11238" s="27" t="s">
        <v>8</v>
      </c>
      <c r="F11238" s="27" t="s">
        <v>6</v>
      </c>
      <c r="G11238" s="27" t="s">
        <v>7</v>
      </c>
      <c r="H11238" s="27" t="s">
        <v>2638</v>
      </c>
      <c r="I11238" s="85" t="s">
        <v>2700</v>
      </c>
      <c r="J11238" s="86"/>
    </row>
    <row r="11239" spans="2:10" ht="12.6" customHeight="1" x14ac:dyDescent="0.3">
      <c r="B11239" s="30">
        <f>VLOOKUP($J11233,ASBVs!$A$2:$AP$1041,33,FALSE)</f>
        <v>0.01</v>
      </c>
      <c r="C11239" s="30">
        <f>VLOOKUP($J11233,ASBVs!$A$2:$AP$1041,35,FALSE)</f>
        <v>0.15</v>
      </c>
      <c r="D11239" s="30">
        <f>VLOOKUP($J11233,ASBVs!$A$2:$AP$1041,37,FALSE)</f>
        <v>1E-3</v>
      </c>
      <c r="E11239" s="32">
        <f>VLOOKUP($J11233,ASBVs!$A$2:$AP$1041,29,FALSE)</f>
        <v>5.4</v>
      </c>
      <c r="F11239" s="32">
        <f>VLOOKUP($J11233,ASBVs!$A$2:$AP$1041,23,FALSE)</f>
        <v>-0.38</v>
      </c>
      <c r="G11239" s="32">
        <f>VLOOKUP($J11233,ASBVs!$A$2:$AP$1041,25,FALSE)</f>
        <v>6.55</v>
      </c>
      <c r="H11239" s="32">
        <f>VLOOKUP($J11233,ASBVs!$A$2:$AP$1041,27,FALSE)</f>
        <v>1.73</v>
      </c>
      <c r="I11239" s="86"/>
      <c r="J11239" s="86"/>
    </row>
    <row r="11240" spans="2:10" ht="12.6" customHeight="1" x14ac:dyDescent="0.3">
      <c r="B11240" s="33">
        <f>VLOOKUP($J11233,ASBVs!$A$2:$AP$1041,34,FALSE)</f>
        <v>43</v>
      </c>
      <c r="C11240" s="33">
        <f>VLOOKUP($J11233,ASBVs!$A$2:$AP$1041,36,FALSE)</f>
        <v>51</v>
      </c>
      <c r="D11240" s="33">
        <f>VLOOKUP($J11233,ASBVs!$A$2:$AP$1041,38,FALSE)</f>
        <v>36</v>
      </c>
      <c r="E11240" s="33">
        <f>VLOOKUP($J11233,ASBVs!$A$2:$AP$1041,30,FALSE)</f>
        <v>60</v>
      </c>
      <c r="F11240" s="33">
        <f>VLOOKUP($J11233,ASBVs!$A$2:$AP$1041,24,FALSE)</f>
        <v>49</v>
      </c>
      <c r="G11240" s="33">
        <f>VLOOKUP($J11233,ASBVs!$A$2:$AP$1041,26,FALSE)</f>
        <v>48</v>
      </c>
      <c r="H11240" s="33">
        <f>VLOOKUP($J11233,ASBVs!$A$2:$AP$1041,28,FALSE)</f>
        <v>52</v>
      </c>
      <c r="I11240" s="99">
        <f>VLOOKUP($J11233,ASBVs!$A$2:$AQ$1041,43,FALSE)</f>
        <v>9.4700000000000006</v>
      </c>
      <c r="J11240" s="79"/>
    </row>
    <row r="11241" spans="2:10" ht="12.6" customHeight="1" x14ac:dyDescent="0.3">
      <c r="B11241" s="87" t="s">
        <v>2695</v>
      </c>
      <c r="C11241" s="88"/>
      <c r="D11241" s="89" t="s">
        <v>2699</v>
      </c>
      <c r="E11241" s="90"/>
      <c r="F11241" s="91" t="str">
        <f>VLOOKUP($J11233,ASBVs!$A$2:$F$1041,6,FALSE)</f>
        <v xml:space="preserve"> </v>
      </c>
      <c r="G11241" s="34" t="s">
        <v>2669</v>
      </c>
      <c r="H11241" s="35" t="str">
        <f>VLOOKUP($J11233,ASBVs!$A$2:$AU$1041,46,FALSE)</f>
        <v>2</v>
      </c>
      <c r="I11241" s="34" t="s">
        <v>2670</v>
      </c>
      <c r="J11241" s="35" t="str">
        <f>VLOOKUP($J11233,ASBVs!$A$2:$AU$1041,47,FALSE)</f>
        <v>1</v>
      </c>
    </row>
    <row r="11242" spans="2:10" ht="12.6" customHeight="1" x14ac:dyDescent="0.3">
      <c r="B11242" s="93">
        <f>VLOOKUP($J11233,ASBVs!$A$2:$AS$1041,45,FALSE)</f>
        <v>120.69</v>
      </c>
      <c r="C11242" s="94"/>
      <c r="D11242" s="93">
        <f>VLOOKUP($J11233,ASBVs!$A$2:$AS$1041,44,FALSE)</f>
        <v>153.91</v>
      </c>
      <c r="E11242" s="94"/>
      <c r="F11242" s="92"/>
      <c r="G11242" s="34" t="s">
        <v>2671</v>
      </c>
      <c r="H11242" s="35" t="str">
        <f>VLOOKUP($J11233,ASBVs!$A$2:$AW$1041,48,FALSE)</f>
        <v>2</v>
      </c>
      <c r="I11242" s="34" t="s">
        <v>2672</v>
      </c>
      <c r="J11242" s="35">
        <f>VLOOKUP($J11233,ASBVs!$A$2:$AW$1041,49,FALSE)</f>
        <v>3</v>
      </c>
    </row>
    <row r="11243" spans="2:10" ht="12.6" customHeight="1" x14ac:dyDescent="0.3">
      <c r="B11243" s="36" t="s">
        <v>2696</v>
      </c>
      <c r="C11243" s="95" t="str">
        <f>VLOOKUP($J11233,ASBVs!$A$2:$E$1041,5,FALSE)</f>
        <v>Pen of 4</v>
      </c>
      <c r="D11243" s="96"/>
      <c r="E11243" s="97" t="s">
        <v>2697</v>
      </c>
      <c r="F11243" s="98"/>
      <c r="G11243" s="74"/>
      <c r="H11243" s="75"/>
      <c r="I11243" s="37" t="s">
        <v>2698</v>
      </c>
      <c r="J11243" s="38"/>
    </row>
    <row r="11245" spans="2:10" ht="12.6" customHeight="1" x14ac:dyDescent="0.3">
      <c r="B11245" s="76" t="s">
        <v>2692</v>
      </c>
      <c r="C11245" s="77"/>
      <c r="D11245" s="20" t="str">
        <f>VLOOKUP($J11245,ASBVs!$A$2:$B$1041,2,FALSE)</f>
        <v>223986</v>
      </c>
      <c r="E11245" s="21"/>
      <c r="F11245" s="22" t="str">
        <f>VLOOKUP($J11245,ASBVs!$A$2:$J$1041,10,FALSE)</f>
        <v>Twin</v>
      </c>
      <c r="G11245" s="78" t="str">
        <f>VLOOKUP($J11245,ASBVs!$A$2:$AX$1041,50,FALSE)</f>
        <v xml:space="preserve"> </v>
      </c>
      <c r="H11245" s="79"/>
      <c r="I11245" s="23" t="s">
        <v>2693</v>
      </c>
      <c r="J11245" s="24" t="s">
        <v>2512</v>
      </c>
    </row>
    <row r="11246" spans="2:10" ht="12.6" customHeight="1" x14ac:dyDescent="0.3">
      <c r="B11246" s="25" t="s">
        <v>2694</v>
      </c>
      <c r="C11246" s="80" t="str">
        <f>VLOOKUP($J11245,ASBVs!$A$2:$H$1041,8,FALSE)</f>
        <v>206570</v>
      </c>
      <c r="D11246" s="80"/>
      <c r="E11246" s="81"/>
      <c r="F11246" s="26" t="s">
        <v>2639</v>
      </c>
      <c r="G11246" s="82">
        <f>VLOOKUP($J11245,ASBVs!$A$2:$I$1041,9,FALSE)</f>
        <v>44708</v>
      </c>
      <c r="H11246" s="83"/>
      <c r="I11246" s="83"/>
      <c r="J11246" s="84"/>
    </row>
    <row r="11247" spans="2:10" ht="12.6" customHeight="1" x14ac:dyDescent="0.3">
      <c r="B11247" s="27" t="s">
        <v>0</v>
      </c>
      <c r="C11247" s="28" t="s">
        <v>1</v>
      </c>
      <c r="D11247" s="28" t="s">
        <v>2</v>
      </c>
      <c r="E11247" s="28" t="s">
        <v>3</v>
      </c>
      <c r="F11247" s="27" t="s">
        <v>4</v>
      </c>
      <c r="G11247" s="28" t="s">
        <v>1093</v>
      </c>
      <c r="H11247" s="28" t="s">
        <v>1092</v>
      </c>
      <c r="I11247" s="28" t="s">
        <v>5</v>
      </c>
      <c r="J11247" s="28" t="s">
        <v>2652</v>
      </c>
    </row>
    <row r="11248" spans="2:10" ht="12.6" customHeight="1" x14ac:dyDescent="0.3">
      <c r="B11248" s="29">
        <f>VLOOKUP($J11245,ASBVs!$A$2:$AP$1041,11,FALSE)</f>
        <v>0.36</v>
      </c>
      <c r="C11248" s="29">
        <f>VLOOKUP($J11245,ASBVs!$A$2:$AP$1041,13,FALSE)</f>
        <v>9.08</v>
      </c>
      <c r="D11248" s="29">
        <f>VLOOKUP($J11245,ASBVs!$A$2:$AP$1041,15,FALSE)</f>
        <v>12.66</v>
      </c>
      <c r="E11248" s="29">
        <f>VLOOKUP($J11245,ASBVs!$A$2:$AP$1041,17,FALSE)</f>
        <v>-0.54</v>
      </c>
      <c r="F11248" s="29">
        <f>VLOOKUP($J11245,ASBVs!$A$2:$AP$1041,19,FALSE)</f>
        <v>1.54</v>
      </c>
      <c r="G11248" s="39">
        <f>VLOOKUP($J11245,ASBVs!$A$2:$AP$1041,41,FALSE)</f>
        <v>0.33</v>
      </c>
      <c r="H11248" s="39">
        <f>VLOOKUP($J11245,ASBVs!$A$2:$AP$1041,39,FALSE)</f>
        <v>0.18</v>
      </c>
      <c r="I11248" s="29">
        <f>VLOOKUP($J11245,ASBVs!$A$2:$AP$1041,21,FALSE)</f>
        <v>1.8</v>
      </c>
      <c r="J11248" s="39">
        <f>VLOOKUP($J11245,ASBVs!$A$2:$AP$1041,31,FALSE)</f>
        <v>0.25</v>
      </c>
    </row>
    <row r="11249" spans="2:10" ht="12.6" customHeight="1" x14ac:dyDescent="0.3">
      <c r="B11249" s="29">
        <f>VLOOKUP($J11245,ASBVs!$A$2:$AP$1041,12,FALSE)</f>
        <v>69</v>
      </c>
      <c r="C11249" s="29">
        <f>VLOOKUP($J11245,ASBVs!$A$2:$AP$1041,14,FALSE)</f>
        <v>71</v>
      </c>
      <c r="D11249" s="29">
        <f>VLOOKUP($J11245,ASBVs!$A$2:$AP$1041,16,FALSE)</f>
        <v>64</v>
      </c>
      <c r="E11249" s="29">
        <f>VLOOKUP($J11245,ASBVs!$A$2:$AP$1041,18,FALSE)</f>
        <v>68</v>
      </c>
      <c r="F11249" s="29">
        <f>VLOOKUP($J11245,ASBVs!$A$2:$AP$1041,20,FALSE)</f>
        <v>67</v>
      </c>
      <c r="G11249" s="29">
        <f>VLOOKUP($J11245,ASBVs!$A$2:$AP$1041,42,FALSE)</f>
        <v>62</v>
      </c>
      <c r="H11249" s="29">
        <f>VLOOKUP($J11245,ASBVs!$A$2:$AP$1041,40,FALSE)</f>
        <v>53</v>
      </c>
      <c r="I11249" s="29">
        <f>VLOOKUP($J11245,ASBVs!$A$2:$AP$1041,22,FALSE)</f>
        <v>62</v>
      </c>
      <c r="J11249" s="29">
        <f>VLOOKUP($J11245,ASBVs!$A$2:$AP$1041,32,FALSE)</f>
        <v>60</v>
      </c>
    </row>
    <row r="11250" spans="2:10" ht="12.6" customHeight="1" x14ac:dyDescent="0.3">
      <c r="B11250" s="31" t="s">
        <v>1089</v>
      </c>
      <c r="C11250" s="27" t="s">
        <v>1090</v>
      </c>
      <c r="D11250" s="27" t="s">
        <v>1091</v>
      </c>
      <c r="E11250" s="27" t="s">
        <v>8</v>
      </c>
      <c r="F11250" s="27" t="s">
        <v>6</v>
      </c>
      <c r="G11250" s="27" t="s">
        <v>7</v>
      </c>
      <c r="H11250" s="27" t="s">
        <v>2638</v>
      </c>
      <c r="I11250" s="85" t="s">
        <v>2700</v>
      </c>
      <c r="J11250" s="86"/>
    </row>
    <row r="11251" spans="2:10" ht="12.6" customHeight="1" x14ac:dyDescent="0.3">
      <c r="B11251" s="30">
        <f>VLOOKUP($J11245,ASBVs!$A$2:$AP$1041,33,FALSE)</f>
        <v>0.05</v>
      </c>
      <c r="C11251" s="30">
        <f>VLOOKUP($J11245,ASBVs!$A$2:$AP$1041,35,FALSE)</f>
        <v>0.17</v>
      </c>
      <c r="D11251" s="30">
        <f>VLOOKUP($J11245,ASBVs!$A$2:$AP$1041,37,FALSE)</f>
        <v>-0.01</v>
      </c>
      <c r="E11251" s="32">
        <f>VLOOKUP($J11245,ASBVs!$A$2:$AP$1041,29,FALSE)</f>
        <v>5.36</v>
      </c>
      <c r="F11251" s="32">
        <f>VLOOKUP($J11245,ASBVs!$A$2:$AP$1041,23,FALSE)</f>
        <v>-0.68</v>
      </c>
      <c r="G11251" s="32">
        <f>VLOOKUP($J11245,ASBVs!$A$2:$AP$1041,25,FALSE)</f>
        <v>6.29</v>
      </c>
      <c r="H11251" s="32">
        <f>VLOOKUP($J11245,ASBVs!$A$2:$AP$1041,27,FALSE)</f>
        <v>1.32</v>
      </c>
      <c r="I11251" s="86"/>
      <c r="J11251" s="86"/>
    </row>
    <row r="11252" spans="2:10" ht="12.6" customHeight="1" x14ac:dyDescent="0.3">
      <c r="B11252" s="33">
        <f>VLOOKUP($J11245,ASBVs!$A$2:$AP$1041,34,FALSE)</f>
        <v>48</v>
      </c>
      <c r="C11252" s="33">
        <f>VLOOKUP($J11245,ASBVs!$A$2:$AP$1041,36,FALSE)</f>
        <v>56</v>
      </c>
      <c r="D11252" s="33">
        <f>VLOOKUP($J11245,ASBVs!$A$2:$AP$1041,38,FALSE)</f>
        <v>42</v>
      </c>
      <c r="E11252" s="33">
        <f>VLOOKUP($J11245,ASBVs!$A$2:$AP$1041,30,FALSE)</f>
        <v>61</v>
      </c>
      <c r="F11252" s="33">
        <f>VLOOKUP($J11245,ASBVs!$A$2:$AP$1041,24,FALSE)</f>
        <v>53</v>
      </c>
      <c r="G11252" s="33">
        <f>VLOOKUP($J11245,ASBVs!$A$2:$AP$1041,26,FALSE)</f>
        <v>52</v>
      </c>
      <c r="H11252" s="33">
        <f>VLOOKUP($J11245,ASBVs!$A$2:$AP$1041,28,FALSE)</f>
        <v>56</v>
      </c>
      <c r="I11252" s="99">
        <f>VLOOKUP($J11245,ASBVs!$A$2:$AQ$1041,43,FALSE)</f>
        <v>10.88</v>
      </c>
      <c r="J11252" s="79"/>
    </row>
    <row r="11253" spans="2:10" ht="12.6" customHeight="1" x14ac:dyDescent="0.3">
      <c r="B11253" s="87" t="s">
        <v>2695</v>
      </c>
      <c r="C11253" s="88"/>
      <c r="D11253" s="89" t="s">
        <v>2699</v>
      </c>
      <c r="E11253" s="90"/>
      <c r="F11253" s="91" t="str">
        <f>VLOOKUP($J11245,ASBVs!$A$2:$F$1041,6,FALSE)</f>
        <v xml:space="preserve"> </v>
      </c>
      <c r="G11253" s="34" t="s">
        <v>2669</v>
      </c>
      <c r="H11253" s="35" t="str">
        <f>VLOOKUP($J11245,ASBVs!$A$2:$AU$1041,46,FALSE)</f>
        <v>1</v>
      </c>
      <c r="I11253" s="34" t="s">
        <v>2670</v>
      </c>
      <c r="J11253" s="35" t="str">
        <f>VLOOKUP($J11245,ASBVs!$A$2:$AU$1041,47,FALSE)</f>
        <v>2</v>
      </c>
    </row>
    <row r="11254" spans="2:10" ht="12.6" customHeight="1" x14ac:dyDescent="0.3">
      <c r="B11254" s="93">
        <f>VLOOKUP($J11245,ASBVs!$A$2:$AS$1041,45,FALSE)</f>
        <v>123.08</v>
      </c>
      <c r="C11254" s="94"/>
      <c r="D11254" s="93">
        <f>VLOOKUP($J11245,ASBVs!$A$2:$AS$1041,44,FALSE)</f>
        <v>158.37</v>
      </c>
      <c r="E11254" s="94"/>
      <c r="F11254" s="92"/>
      <c r="G11254" s="34" t="s">
        <v>2671</v>
      </c>
      <c r="H11254" s="35" t="str">
        <f>VLOOKUP($J11245,ASBVs!$A$2:$AW$1041,48,FALSE)</f>
        <v>2</v>
      </c>
      <c r="I11254" s="34" t="s">
        <v>2672</v>
      </c>
      <c r="J11254" s="35">
        <f>VLOOKUP($J11245,ASBVs!$A$2:$AW$1041,49,FALSE)</f>
        <v>3</v>
      </c>
    </row>
    <row r="11255" spans="2:10" ht="12.6" customHeight="1" x14ac:dyDescent="0.3">
      <c r="B11255" s="36" t="s">
        <v>2696</v>
      </c>
      <c r="C11255" s="95" t="str">
        <f>VLOOKUP($J11245,ASBVs!$A$2:$E$1041,5,FALSE)</f>
        <v>Pen of 4</v>
      </c>
      <c r="D11255" s="96"/>
      <c r="E11255" s="97" t="s">
        <v>2697</v>
      </c>
      <c r="F11255" s="98"/>
      <c r="G11255" s="74"/>
      <c r="H11255" s="75"/>
      <c r="I11255" s="37" t="s">
        <v>2698</v>
      </c>
      <c r="J11255" s="38"/>
    </row>
    <row r="11257" spans="2:10" ht="12.6" customHeight="1" x14ac:dyDescent="0.3">
      <c r="B11257" s="76" t="s">
        <v>2692</v>
      </c>
      <c r="C11257" s="77"/>
      <c r="D11257" s="20" t="str">
        <f>VLOOKUP($J11257,ASBVs!$A$2:$B$1041,2,FALSE)</f>
        <v>223957</v>
      </c>
      <c r="E11257" s="21"/>
      <c r="F11257" s="22" t="str">
        <f>VLOOKUP($J11257,ASBVs!$A$2:$J$1041,10,FALSE)</f>
        <v>Twin</v>
      </c>
      <c r="G11257" s="78" t="str">
        <f>VLOOKUP($J11257,ASBVs!$A$2:$AX$1041,50,FALSE)</f>
        <v xml:space="preserve"> </v>
      </c>
      <c r="H11257" s="79"/>
      <c r="I11257" s="23" t="s">
        <v>2693</v>
      </c>
      <c r="J11257" s="24" t="s">
        <v>2513</v>
      </c>
    </row>
    <row r="11258" spans="2:10" ht="12.6" customHeight="1" x14ac:dyDescent="0.3">
      <c r="B11258" s="25" t="s">
        <v>2694</v>
      </c>
      <c r="C11258" s="80" t="str">
        <f>VLOOKUP($J11257,ASBVs!$A$2:$H$1041,8,FALSE)</f>
        <v>207279</v>
      </c>
      <c r="D11258" s="80"/>
      <c r="E11258" s="81"/>
      <c r="F11258" s="26" t="s">
        <v>2639</v>
      </c>
      <c r="G11258" s="82">
        <f>VLOOKUP($J11257,ASBVs!$A$2:$I$1041,9,FALSE)</f>
        <v>44707</v>
      </c>
      <c r="H11258" s="83"/>
      <c r="I11258" s="83"/>
      <c r="J11258" s="84"/>
    </row>
    <row r="11259" spans="2:10" ht="12.6" customHeight="1" x14ac:dyDescent="0.3">
      <c r="B11259" s="27" t="s">
        <v>0</v>
      </c>
      <c r="C11259" s="28" t="s">
        <v>1</v>
      </c>
      <c r="D11259" s="28" t="s">
        <v>2</v>
      </c>
      <c r="E11259" s="28" t="s">
        <v>3</v>
      </c>
      <c r="F11259" s="27" t="s">
        <v>4</v>
      </c>
      <c r="G11259" s="28" t="s">
        <v>1093</v>
      </c>
      <c r="H11259" s="28" t="s">
        <v>1092</v>
      </c>
      <c r="I11259" s="28" t="s">
        <v>5</v>
      </c>
      <c r="J11259" s="28" t="s">
        <v>2652</v>
      </c>
    </row>
    <row r="11260" spans="2:10" ht="12.6" customHeight="1" x14ac:dyDescent="0.3">
      <c r="B11260" s="29">
        <f>VLOOKUP($J11257,ASBVs!$A$2:$AP$1041,11,FALSE)</f>
        <v>0.53</v>
      </c>
      <c r="C11260" s="29">
        <f>VLOOKUP($J11257,ASBVs!$A$2:$AP$1041,13,FALSE)</f>
        <v>7.52</v>
      </c>
      <c r="D11260" s="29">
        <f>VLOOKUP($J11257,ASBVs!$A$2:$AP$1041,15,FALSE)</f>
        <v>13.12</v>
      </c>
      <c r="E11260" s="29">
        <f>VLOOKUP($J11257,ASBVs!$A$2:$AP$1041,17,FALSE)</f>
        <v>0.56000000000000005</v>
      </c>
      <c r="F11260" s="29">
        <f>VLOOKUP($J11257,ASBVs!$A$2:$AP$1041,19,FALSE)</f>
        <v>1.74</v>
      </c>
      <c r="G11260" s="39">
        <f>VLOOKUP($J11257,ASBVs!$A$2:$AP$1041,41,FALSE)</f>
        <v>0.46</v>
      </c>
      <c r="H11260" s="39">
        <f>VLOOKUP($J11257,ASBVs!$A$2:$AP$1041,39,FALSE)</f>
        <v>0.24</v>
      </c>
      <c r="I11260" s="29">
        <f>VLOOKUP($J11257,ASBVs!$A$2:$AP$1041,21,FALSE)</f>
        <v>-0.42</v>
      </c>
      <c r="J11260" s="39">
        <f>VLOOKUP($J11257,ASBVs!$A$2:$AP$1041,31,FALSE)</f>
        <v>0.33</v>
      </c>
    </row>
    <row r="11261" spans="2:10" ht="12.6" customHeight="1" x14ac:dyDescent="0.3">
      <c r="B11261" s="29">
        <f>VLOOKUP($J11257,ASBVs!$A$2:$AP$1041,12,FALSE)</f>
        <v>67</v>
      </c>
      <c r="C11261" s="29">
        <f>VLOOKUP($J11257,ASBVs!$A$2:$AP$1041,14,FALSE)</f>
        <v>71</v>
      </c>
      <c r="D11261" s="29">
        <f>VLOOKUP($J11257,ASBVs!$A$2:$AP$1041,16,FALSE)</f>
        <v>62</v>
      </c>
      <c r="E11261" s="29">
        <f>VLOOKUP($J11257,ASBVs!$A$2:$AP$1041,18,FALSE)</f>
        <v>66</v>
      </c>
      <c r="F11261" s="29">
        <f>VLOOKUP($J11257,ASBVs!$A$2:$AP$1041,20,FALSE)</f>
        <v>66</v>
      </c>
      <c r="G11261" s="29">
        <f>VLOOKUP($J11257,ASBVs!$A$2:$AP$1041,42,FALSE)</f>
        <v>57</v>
      </c>
      <c r="H11261" s="29">
        <f>VLOOKUP($J11257,ASBVs!$A$2:$AP$1041,40,FALSE)</f>
        <v>48</v>
      </c>
      <c r="I11261" s="29">
        <f>VLOOKUP($J11257,ASBVs!$A$2:$AP$1041,22,FALSE)</f>
        <v>60</v>
      </c>
      <c r="J11261" s="29">
        <f>VLOOKUP($J11257,ASBVs!$A$2:$AP$1041,32,FALSE)</f>
        <v>56</v>
      </c>
    </row>
    <row r="11262" spans="2:10" ht="12.6" customHeight="1" x14ac:dyDescent="0.3">
      <c r="B11262" s="31" t="s">
        <v>1089</v>
      </c>
      <c r="C11262" s="27" t="s">
        <v>1090</v>
      </c>
      <c r="D11262" s="27" t="s">
        <v>1091</v>
      </c>
      <c r="E11262" s="27" t="s">
        <v>8</v>
      </c>
      <c r="F11262" s="27" t="s">
        <v>6</v>
      </c>
      <c r="G11262" s="27" t="s">
        <v>7</v>
      </c>
      <c r="H11262" s="27" t="s">
        <v>2638</v>
      </c>
      <c r="I11262" s="85" t="s">
        <v>2700</v>
      </c>
      <c r="J11262" s="86"/>
    </row>
    <row r="11263" spans="2:10" ht="12.6" customHeight="1" x14ac:dyDescent="0.3">
      <c r="B11263" s="30">
        <f>VLOOKUP($J11257,ASBVs!$A$2:$AP$1041,33,FALSE)</f>
        <v>0.06</v>
      </c>
      <c r="C11263" s="30">
        <f>VLOOKUP($J11257,ASBVs!$A$2:$AP$1041,35,FALSE)</f>
        <v>0.17</v>
      </c>
      <c r="D11263" s="30">
        <f>VLOOKUP($J11257,ASBVs!$A$2:$AP$1041,37,FALSE)</f>
        <v>0.02</v>
      </c>
      <c r="E11263" s="32">
        <f>VLOOKUP($J11257,ASBVs!$A$2:$AP$1041,29,FALSE)</f>
        <v>3.88</v>
      </c>
      <c r="F11263" s="32">
        <f>VLOOKUP($J11257,ASBVs!$A$2:$AP$1041,23,FALSE)</f>
        <v>-0.35</v>
      </c>
      <c r="G11263" s="32">
        <f>VLOOKUP($J11257,ASBVs!$A$2:$AP$1041,25,FALSE)</f>
        <v>2.66</v>
      </c>
      <c r="H11263" s="32">
        <f>VLOOKUP($J11257,ASBVs!$A$2:$AP$1041,27,FALSE)</f>
        <v>1.98</v>
      </c>
      <c r="I11263" s="86"/>
      <c r="J11263" s="86"/>
    </row>
    <row r="11264" spans="2:10" ht="12.6" customHeight="1" x14ac:dyDescent="0.3">
      <c r="B11264" s="33">
        <f>VLOOKUP($J11257,ASBVs!$A$2:$AP$1041,34,FALSE)</f>
        <v>42</v>
      </c>
      <c r="C11264" s="33">
        <f>VLOOKUP($J11257,ASBVs!$A$2:$AP$1041,36,FALSE)</f>
        <v>52</v>
      </c>
      <c r="D11264" s="33">
        <f>VLOOKUP($J11257,ASBVs!$A$2:$AP$1041,38,FALSE)</f>
        <v>35</v>
      </c>
      <c r="E11264" s="33">
        <f>VLOOKUP($J11257,ASBVs!$A$2:$AP$1041,30,FALSE)</f>
        <v>60</v>
      </c>
      <c r="F11264" s="33">
        <f>VLOOKUP($J11257,ASBVs!$A$2:$AP$1041,24,FALSE)</f>
        <v>49</v>
      </c>
      <c r="G11264" s="33">
        <f>VLOOKUP($J11257,ASBVs!$A$2:$AP$1041,26,FALSE)</f>
        <v>49</v>
      </c>
      <c r="H11264" s="33">
        <f>VLOOKUP($J11257,ASBVs!$A$2:$AP$1041,28,FALSE)</f>
        <v>53</v>
      </c>
      <c r="I11264" s="99">
        <f>VLOOKUP($J11257,ASBVs!$A$2:$AQ$1041,43,FALSE)</f>
        <v>7.1</v>
      </c>
      <c r="J11264" s="79"/>
    </row>
    <row r="11265" spans="2:10" ht="12.6" customHeight="1" x14ac:dyDescent="0.3">
      <c r="B11265" s="87" t="s">
        <v>2695</v>
      </c>
      <c r="C11265" s="88"/>
      <c r="D11265" s="89" t="s">
        <v>2699</v>
      </c>
      <c r="E11265" s="90"/>
      <c r="F11265" s="91" t="str">
        <f>VLOOKUP($J11257,ASBVs!$A$2:$F$1041,6,FALSE)</f>
        <v xml:space="preserve"> </v>
      </c>
      <c r="G11265" s="34" t="s">
        <v>2669</v>
      </c>
      <c r="H11265" s="35" t="str">
        <f>VLOOKUP($J11257,ASBVs!$A$2:$AU$1041,46,FALSE)</f>
        <v>2</v>
      </c>
      <c r="I11265" s="34" t="s">
        <v>2670</v>
      </c>
      <c r="J11265" s="35" t="str">
        <f>VLOOKUP($J11257,ASBVs!$A$2:$AU$1041,47,FALSE)</f>
        <v>1</v>
      </c>
    </row>
    <row r="11266" spans="2:10" ht="12.6" customHeight="1" x14ac:dyDescent="0.3">
      <c r="B11266" s="93">
        <f>VLOOKUP($J11257,ASBVs!$A$2:$AS$1041,45,FALSE)</f>
        <v>119.8</v>
      </c>
      <c r="C11266" s="94"/>
      <c r="D11266" s="93">
        <f>VLOOKUP($J11257,ASBVs!$A$2:$AS$1041,44,FALSE)</f>
        <v>158.04</v>
      </c>
      <c r="E11266" s="94"/>
      <c r="F11266" s="92"/>
      <c r="G11266" s="34" t="s">
        <v>2671</v>
      </c>
      <c r="H11266" s="35" t="str">
        <f>VLOOKUP($J11257,ASBVs!$A$2:$AW$1041,48,FALSE)</f>
        <v>1</v>
      </c>
      <c r="I11266" s="34" t="s">
        <v>2672</v>
      </c>
      <c r="J11266" s="35">
        <f>VLOOKUP($J11257,ASBVs!$A$2:$AW$1041,49,FALSE)</f>
        <v>4</v>
      </c>
    </row>
    <row r="11267" spans="2:10" ht="12.6" customHeight="1" x14ac:dyDescent="0.3">
      <c r="B11267" s="36" t="s">
        <v>2696</v>
      </c>
      <c r="C11267" s="95" t="str">
        <f>VLOOKUP($J11257,ASBVs!$A$2:$E$1041,5,FALSE)</f>
        <v>Pen of 4</v>
      </c>
      <c r="D11267" s="96"/>
      <c r="E11267" s="97" t="s">
        <v>2697</v>
      </c>
      <c r="F11267" s="98"/>
      <c r="G11267" s="74"/>
      <c r="H11267" s="75"/>
      <c r="I11267" s="37" t="s">
        <v>2698</v>
      </c>
      <c r="J11267" s="38"/>
    </row>
    <row r="11269" spans="2:10" ht="12.6" customHeight="1" x14ac:dyDescent="0.3">
      <c r="B11269" s="76" t="s">
        <v>2692</v>
      </c>
      <c r="C11269" s="77"/>
      <c r="D11269" s="20" t="str">
        <f>VLOOKUP($J11269,ASBVs!$A$2:$B$1041,2,FALSE)</f>
        <v>225270</v>
      </c>
      <c r="E11269" s="21"/>
      <c r="F11269" s="22" t="str">
        <f>VLOOKUP($J11269,ASBVs!$A$2:$J$1041,10,FALSE)</f>
        <v>Single</v>
      </c>
      <c r="G11269" s="78" t="str">
        <f>VLOOKUP($J11269,ASBVs!$A$2:$AX$1041,50,FALSE)</f>
        <v xml:space="preserve"> </v>
      </c>
      <c r="H11269" s="79"/>
      <c r="I11269" s="23" t="s">
        <v>2693</v>
      </c>
      <c r="J11269" s="24" t="s">
        <v>2514</v>
      </c>
    </row>
    <row r="11270" spans="2:10" ht="12.6" customHeight="1" x14ac:dyDescent="0.3">
      <c r="B11270" s="25" t="s">
        <v>2694</v>
      </c>
      <c r="C11270" s="80" t="str">
        <f>VLOOKUP($J11269,ASBVs!$A$2:$H$1041,8,FALSE)</f>
        <v>206625</v>
      </c>
      <c r="D11270" s="80"/>
      <c r="E11270" s="81"/>
      <c r="F11270" s="26" t="s">
        <v>2639</v>
      </c>
      <c r="G11270" s="82">
        <f>VLOOKUP($J11269,ASBVs!$A$2:$I$1041,9,FALSE)</f>
        <v>44720</v>
      </c>
      <c r="H11270" s="83"/>
      <c r="I11270" s="83"/>
      <c r="J11270" s="84"/>
    </row>
    <row r="11271" spans="2:10" ht="12.6" customHeight="1" x14ac:dyDescent="0.3">
      <c r="B11271" s="27" t="s">
        <v>0</v>
      </c>
      <c r="C11271" s="28" t="s">
        <v>1</v>
      </c>
      <c r="D11271" s="28" t="s">
        <v>2</v>
      </c>
      <c r="E11271" s="28" t="s">
        <v>3</v>
      </c>
      <c r="F11271" s="27" t="s">
        <v>4</v>
      </c>
      <c r="G11271" s="28" t="s">
        <v>1093</v>
      </c>
      <c r="H11271" s="28" t="s">
        <v>1092</v>
      </c>
      <c r="I11271" s="28" t="s">
        <v>5</v>
      </c>
      <c r="J11271" s="28" t="s">
        <v>2652</v>
      </c>
    </row>
    <row r="11272" spans="2:10" ht="12.6" customHeight="1" x14ac:dyDescent="0.3">
      <c r="B11272" s="29">
        <f>VLOOKUP($J11269,ASBVs!$A$2:$AP$1041,11,FALSE)</f>
        <v>0.5</v>
      </c>
      <c r="C11272" s="29">
        <f>VLOOKUP($J11269,ASBVs!$A$2:$AP$1041,13,FALSE)</f>
        <v>9.1199999999999992</v>
      </c>
      <c r="D11272" s="29">
        <f>VLOOKUP($J11269,ASBVs!$A$2:$AP$1041,15,FALSE)</f>
        <v>15.5</v>
      </c>
      <c r="E11272" s="29">
        <f>VLOOKUP($J11269,ASBVs!$A$2:$AP$1041,17,FALSE)</f>
        <v>1.04</v>
      </c>
      <c r="F11272" s="29">
        <f>VLOOKUP($J11269,ASBVs!$A$2:$AP$1041,19,FALSE)</f>
        <v>2.37</v>
      </c>
      <c r="G11272" s="39">
        <f>VLOOKUP($J11269,ASBVs!$A$2:$AP$1041,41,FALSE)</f>
        <v>0.41</v>
      </c>
      <c r="H11272" s="39">
        <f>VLOOKUP($J11269,ASBVs!$A$2:$AP$1041,39,FALSE)</f>
        <v>0.14000000000000001</v>
      </c>
      <c r="I11272" s="29">
        <f>VLOOKUP($J11269,ASBVs!$A$2:$AP$1041,21,FALSE)</f>
        <v>0.98</v>
      </c>
      <c r="J11272" s="39">
        <f>VLOOKUP($J11269,ASBVs!$A$2:$AP$1041,31,FALSE)</f>
        <v>0.32</v>
      </c>
    </row>
    <row r="11273" spans="2:10" ht="12.6" customHeight="1" x14ac:dyDescent="0.3">
      <c r="B11273" s="29">
        <f>VLOOKUP($J11269,ASBVs!$A$2:$AP$1041,12,FALSE)</f>
        <v>68</v>
      </c>
      <c r="C11273" s="29">
        <f>VLOOKUP($J11269,ASBVs!$A$2:$AP$1041,14,FALSE)</f>
        <v>71</v>
      </c>
      <c r="D11273" s="29">
        <f>VLOOKUP($J11269,ASBVs!$A$2:$AP$1041,16,FALSE)</f>
        <v>63</v>
      </c>
      <c r="E11273" s="29">
        <f>VLOOKUP($J11269,ASBVs!$A$2:$AP$1041,18,FALSE)</f>
        <v>67</v>
      </c>
      <c r="F11273" s="29">
        <f>VLOOKUP($J11269,ASBVs!$A$2:$AP$1041,20,FALSE)</f>
        <v>67</v>
      </c>
      <c r="G11273" s="29">
        <f>VLOOKUP($J11269,ASBVs!$A$2:$AP$1041,42,FALSE)</f>
        <v>58</v>
      </c>
      <c r="H11273" s="29">
        <f>VLOOKUP($J11269,ASBVs!$A$2:$AP$1041,40,FALSE)</f>
        <v>51</v>
      </c>
      <c r="I11273" s="29">
        <f>VLOOKUP($J11269,ASBVs!$A$2:$AP$1041,22,FALSE)</f>
        <v>60</v>
      </c>
      <c r="J11273" s="29">
        <f>VLOOKUP($J11269,ASBVs!$A$2:$AP$1041,32,FALSE)</f>
        <v>56</v>
      </c>
    </row>
    <row r="11274" spans="2:10" ht="12.6" customHeight="1" x14ac:dyDescent="0.3">
      <c r="B11274" s="31" t="s">
        <v>1089</v>
      </c>
      <c r="C11274" s="27" t="s">
        <v>1090</v>
      </c>
      <c r="D11274" s="27" t="s">
        <v>1091</v>
      </c>
      <c r="E11274" s="27" t="s">
        <v>8</v>
      </c>
      <c r="F11274" s="27" t="s">
        <v>6</v>
      </c>
      <c r="G11274" s="27" t="s">
        <v>7</v>
      </c>
      <c r="H11274" s="27" t="s">
        <v>2638</v>
      </c>
      <c r="I11274" s="85" t="s">
        <v>2700</v>
      </c>
      <c r="J11274" s="86"/>
    </row>
    <row r="11275" spans="2:10" ht="12.6" customHeight="1" x14ac:dyDescent="0.3">
      <c r="B11275" s="30">
        <f>VLOOKUP($J11269,ASBVs!$A$2:$AP$1041,33,FALSE)</f>
        <v>0.05</v>
      </c>
      <c r="C11275" s="30">
        <f>VLOOKUP($J11269,ASBVs!$A$2:$AP$1041,35,FALSE)</f>
        <v>0.03</v>
      </c>
      <c r="D11275" s="30">
        <f>VLOOKUP($J11269,ASBVs!$A$2:$AP$1041,37,FALSE)</f>
        <v>0.03</v>
      </c>
      <c r="E11275" s="32">
        <f>VLOOKUP($J11269,ASBVs!$A$2:$AP$1041,29,FALSE)</f>
        <v>4.4000000000000004</v>
      </c>
      <c r="F11275" s="32">
        <f>VLOOKUP($J11269,ASBVs!$A$2:$AP$1041,23,FALSE)</f>
        <v>-0.28000000000000003</v>
      </c>
      <c r="G11275" s="32">
        <f>VLOOKUP($J11269,ASBVs!$A$2:$AP$1041,25,FALSE)</f>
        <v>4.5</v>
      </c>
      <c r="H11275" s="32">
        <f>VLOOKUP($J11269,ASBVs!$A$2:$AP$1041,27,FALSE)</f>
        <v>2.2799999999999998</v>
      </c>
      <c r="I11275" s="86"/>
      <c r="J11275" s="86"/>
    </row>
    <row r="11276" spans="2:10" ht="12.6" customHeight="1" x14ac:dyDescent="0.3">
      <c r="B11276" s="33">
        <f>VLOOKUP($J11269,ASBVs!$A$2:$AP$1041,34,FALSE)</f>
        <v>45</v>
      </c>
      <c r="C11276" s="33">
        <f>VLOOKUP($J11269,ASBVs!$A$2:$AP$1041,36,FALSE)</f>
        <v>54</v>
      </c>
      <c r="D11276" s="33">
        <f>VLOOKUP($J11269,ASBVs!$A$2:$AP$1041,38,FALSE)</f>
        <v>38</v>
      </c>
      <c r="E11276" s="33">
        <f>VLOOKUP($J11269,ASBVs!$A$2:$AP$1041,30,FALSE)</f>
        <v>60</v>
      </c>
      <c r="F11276" s="33">
        <f>VLOOKUP($J11269,ASBVs!$A$2:$AP$1041,24,FALSE)</f>
        <v>51</v>
      </c>
      <c r="G11276" s="33">
        <f>VLOOKUP($J11269,ASBVs!$A$2:$AP$1041,26,FALSE)</f>
        <v>51</v>
      </c>
      <c r="H11276" s="33">
        <f>VLOOKUP($J11269,ASBVs!$A$2:$AP$1041,28,FALSE)</f>
        <v>55</v>
      </c>
      <c r="I11276" s="99">
        <f>VLOOKUP($J11269,ASBVs!$A$2:$AQ$1041,43,FALSE)</f>
        <v>10.1</v>
      </c>
      <c r="J11276" s="79"/>
    </row>
    <row r="11277" spans="2:10" ht="12.6" customHeight="1" x14ac:dyDescent="0.3">
      <c r="B11277" s="87" t="s">
        <v>2695</v>
      </c>
      <c r="C11277" s="88"/>
      <c r="D11277" s="89" t="s">
        <v>2699</v>
      </c>
      <c r="E11277" s="90"/>
      <c r="F11277" s="91" t="str">
        <f>VLOOKUP($J11269,ASBVs!$A$2:$F$1041,6,FALSE)</f>
        <v xml:space="preserve"> </v>
      </c>
      <c r="G11277" s="34" t="s">
        <v>2669</v>
      </c>
      <c r="H11277" s="35" t="str">
        <f>VLOOKUP($J11269,ASBVs!$A$2:$AU$1041,46,FALSE)</f>
        <v>2</v>
      </c>
      <c r="I11277" s="34" t="s">
        <v>2670</v>
      </c>
      <c r="J11277" s="35" t="str">
        <f>VLOOKUP($J11269,ASBVs!$A$2:$AU$1041,47,FALSE)</f>
        <v>2</v>
      </c>
    </row>
    <row r="11278" spans="2:10" ht="12.6" customHeight="1" x14ac:dyDescent="0.3">
      <c r="B11278" s="93">
        <f>VLOOKUP($J11269,ASBVs!$A$2:$AS$1041,45,FALSE)</f>
        <v>121.58</v>
      </c>
      <c r="C11278" s="94"/>
      <c r="D11278" s="93">
        <f>VLOOKUP($J11269,ASBVs!$A$2:$AS$1041,44,FALSE)</f>
        <v>159.94</v>
      </c>
      <c r="E11278" s="94"/>
      <c r="F11278" s="92"/>
      <c r="G11278" s="34" t="s">
        <v>2671</v>
      </c>
      <c r="H11278" s="35" t="str">
        <f>VLOOKUP($J11269,ASBVs!$A$2:$AW$1041,48,FALSE)</f>
        <v>3</v>
      </c>
      <c r="I11278" s="34" t="s">
        <v>2672</v>
      </c>
      <c r="J11278" s="35">
        <f>VLOOKUP($J11269,ASBVs!$A$2:$AW$1041,49,FALSE)</f>
        <v>3</v>
      </c>
    </row>
    <row r="11279" spans="2:10" ht="12.6" customHeight="1" x14ac:dyDescent="0.3">
      <c r="B11279" s="36" t="s">
        <v>2696</v>
      </c>
      <c r="C11279" s="95" t="str">
        <f>VLOOKUP($J11269,ASBVs!$A$2:$E$1041,5,FALSE)</f>
        <v>Pen of 4</v>
      </c>
      <c r="D11279" s="96"/>
      <c r="E11279" s="97" t="s">
        <v>2697</v>
      </c>
      <c r="F11279" s="98"/>
      <c r="G11279" s="74"/>
      <c r="H11279" s="75"/>
      <c r="I11279" s="37" t="s">
        <v>2698</v>
      </c>
      <c r="J11279" s="38"/>
    </row>
    <row r="11281" spans="2:10" ht="12.6" customHeight="1" x14ac:dyDescent="0.3">
      <c r="B11281" s="76" t="s">
        <v>2692</v>
      </c>
      <c r="C11281" s="77"/>
      <c r="D11281" s="20" t="str">
        <f>VLOOKUP($J11281,ASBVs!$A$2:$B$1041,2,FALSE)</f>
        <v>223367</v>
      </c>
      <c r="E11281" s="21"/>
      <c r="F11281" s="22" t="str">
        <f>VLOOKUP($J11281,ASBVs!$A$2:$J$1041,10,FALSE)</f>
        <v>Twin</v>
      </c>
      <c r="G11281" s="78" t="str">
        <f>VLOOKUP($J11281,ASBVs!$A$2:$AX$1041,50,FALSE)</f>
        <v xml:space="preserve"> </v>
      </c>
      <c r="H11281" s="79"/>
      <c r="I11281" s="23" t="s">
        <v>2693</v>
      </c>
      <c r="J11281" s="24" t="s">
        <v>2515</v>
      </c>
    </row>
    <row r="11282" spans="2:10" ht="12.6" customHeight="1" x14ac:dyDescent="0.3">
      <c r="B11282" s="25" t="s">
        <v>2694</v>
      </c>
      <c r="C11282" s="80" t="str">
        <f>VLOOKUP($J11281,ASBVs!$A$2:$H$1041,8,FALSE)</f>
        <v>196104</v>
      </c>
      <c r="D11282" s="80"/>
      <c r="E11282" s="81"/>
      <c r="F11282" s="26" t="s">
        <v>2639</v>
      </c>
      <c r="G11282" s="82">
        <f>VLOOKUP($J11281,ASBVs!$A$2:$I$1041,9,FALSE)</f>
        <v>44694</v>
      </c>
      <c r="H11282" s="83"/>
      <c r="I11282" s="83"/>
      <c r="J11282" s="84"/>
    </row>
    <row r="11283" spans="2:10" ht="12.6" customHeight="1" x14ac:dyDescent="0.3">
      <c r="B11283" s="27" t="s">
        <v>0</v>
      </c>
      <c r="C11283" s="28" t="s">
        <v>1</v>
      </c>
      <c r="D11283" s="28" t="s">
        <v>2</v>
      </c>
      <c r="E11283" s="28" t="s">
        <v>3</v>
      </c>
      <c r="F11283" s="27" t="s">
        <v>4</v>
      </c>
      <c r="G11283" s="28" t="s">
        <v>1093</v>
      </c>
      <c r="H11283" s="28" t="s">
        <v>1092</v>
      </c>
      <c r="I11283" s="28" t="s">
        <v>5</v>
      </c>
      <c r="J11283" s="28" t="s">
        <v>2652</v>
      </c>
    </row>
    <row r="11284" spans="2:10" ht="12.6" customHeight="1" x14ac:dyDescent="0.3">
      <c r="B11284" s="29">
        <f>VLOOKUP($J11281,ASBVs!$A$2:$AP$1041,11,FALSE)</f>
        <v>0.35</v>
      </c>
      <c r="C11284" s="29">
        <f>VLOOKUP($J11281,ASBVs!$A$2:$AP$1041,13,FALSE)</f>
        <v>7.43</v>
      </c>
      <c r="D11284" s="29">
        <f>VLOOKUP($J11281,ASBVs!$A$2:$AP$1041,15,FALSE)</f>
        <v>12.79</v>
      </c>
      <c r="E11284" s="29">
        <f>VLOOKUP($J11281,ASBVs!$A$2:$AP$1041,17,FALSE)</f>
        <v>-0.1</v>
      </c>
      <c r="F11284" s="29">
        <f>VLOOKUP($J11281,ASBVs!$A$2:$AP$1041,19,FALSE)</f>
        <v>1.48</v>
      </c>
      <c r="G11284" s="39">
        <f>VLOOKUP($J11281,ASBVs!$A$2:$AP$1041,41,FALSE)</f>
        <v>0.41</v>
      </c>
      <c r="H11284" s="39">
        <f>VLOOKUP($J11281,ASBVs!$A$2:$AP$1041,39,FALSE)</f>
        <v>0.17</v>
      </c>
      <c r="I11284" s="29">
        <f>VLOOKUP($J11281,ASBVs!$A$2:$AP$1041,21,FALSE)</f>
        <v>-0.64</v>
      </c>
      <c r="J11284" s="39">
        <f>VLOOKUP($J11281,ASBVs!$A$2:$AP$1041,31,FALSE)</f>
        <v>0.28000000000000003</v>
      </c>
    </row>
    <row r="11285" spans="2:10" ht="12.6" customHeight="1" x14ac:dyDescent="0.3">
      <c r="B11285" s="29">
        <f>VLOOKUP($J11281,ASBVs!$A$2:$AP$1041,12,FALSE)</f>
        <v>67</v>
      </c>
      <c r="C11285" s="29">
        <f>VLOOKUP($J11281,ASBVs!$A$2:$AP$1041,14,FALSE)</f>
        <v>72</v>
      </c>
      <c r="D11285" s="29">
        <f>VLOOKUP($J11281,ASBVs!$A$2:$AP$1041,16,FALSE)</f>
        <v>62</v>
      </c>
      <c r="E11285" s="29">
        <f>VLOOKUP($J11281,ASBVs!$A$2:$AP$1041,18,FALSE)</f>
        <v>71</v>
      </c>
      <c r="F11285" s="29">
        <f>VLOOKUP($J11281,ASBVs!$A$2:$AP$1041,20,FALSE)</f>
        <v>69</v>
      </c>
      <c r="G11285" s="29">
        <f>VLOOKUP($J11281,ASBVs!$A$2:$AP$1041,42,FALSE)</f>
        <v>62</v>
      </c>
      <c r="H11285" s="29">
        <f>VLOOKUP($J11281,ASBVs!$A$2:$AP$1041,40,FALSE)</f>
        <v>53</v>
      </c>
      <c r="I11285" s="29">
        <f>VLOOKUP($J11281,ASBVs!$A$2:$AP$1041,22,FALSE)</f>
        <v>63</v>
      </c>
      <c r="J11285" s="29">
        <f>VLOOKUP($J11281,ASBVs!$A$2:$AP$1041,32,FALSE)</f>
        <v>60</v>
      </c>
    </row>
    <row r="11286" spans="2:10" ht="12.6" customHeight="1" x14ac:dyDescent="0.3">
      <c r="B11286" s="31" t="s">
        <v>1089</v>
      </c>
      <c r="C11286" s="27" t="s">
        <v>1090</v>
      </c>
      <c r="D11286" s="27" t="s">
        <v>1091</v>
      </c>
      <c r="E11286" s="27" t="s">
        <v>8</v>
      </c>
      <c r="F11286" s="27" t="s">
        <v>6</v>
      </c>
      <c r="G11286" s="27" t="s">
        <v>7</v>
      </c>
      <c r="H11286" s="27" t="s">
        <v>2638</v>
      </c>
      <c r="I11286" s="85" t="s">
        <v>2700</v>
      </c>
      <c r="J11286" s="86"/>
    </row>
    <row r="11287" spans="2:10" ht="12.6" customHeight="1" x14ac:dyDescent="0.3">
      <c r="B11287" s="30">
        <f>VLOOKUP($J11281,ASBVs!$A$2:$AP$1041,33,FALSE)</f>
        <v>0.02</v>
      </c>
      <c r="C11287" s="30">
        <f>VLOOKUP($J11281,ASBVs!$A$2:$AP$1041,35,FALSE)</f>
        <v>0.15</v>
      </c>
      <c r="D11287" s="30">
        <f>VLOOKUP($J11281,ASBVs!$A$2:$AP$1041,37,FALSE)</f>
        <v>0.02</v>
      </c>
      <c r="E11287" s="32">
        <f>VLOOKUP($J11281,ASBVs!$A$2:$AP$1041,29,FALSE)</f>
        <v>4.49</v>
      </c>
      <c r="F11287" s="32">
        <f>VLOOKUP($J11281,ASBVs!$A$2:$AP$1041,23,FALSE)</f>
        <v>-0.17</v>
      </c>
      <c r="G11287" s="32">
        <f>VLOOKUP($J11281,ASBVs!$A$2:$AP$1041,25,FALSE)</f>
        <v>4.1399999999999997</v>
      </c>
      <c r="H11287" s="32">
        <f>VLOOKUP($J11281,ASBVs!$A$2:$AP$1041,27,FALSE)</f>
        <v>1.73</v>
      </c>
      <c r="I11287" s="86"/>
      <c r="J11287" s="86"/>
    </row>
    <row r="11288" spans="2:10" ht="12.6" customHeight="1" x14ac:dyDescent="0.3">
      <c r="B11288" s="33">
        <f>VLOOKUP($J11281,ASBVs!$A$2:$AP$1041,34,FALSE)</f>
        <v>47</v>
      </c>
      <c r="C11288" s="33">
        <f>VLOOKUP($J11281,ASBVs!$A$2:$AP$1041,36,FALSE)</f>
        <v>56</v>
      </c>
      <c r="D11288" s="33">
        <f>VLOOKUP($J11281,ASBVs!$A$2:$AP$1041,38,FALSE)</f>
        <v>41</v>
      </c>
      <c r="E11288" s="33">
        <f>VLOOKUP($J11281,ASBVs!$A$2:$AP$1041,30,FALSE)</f>
        <v>63</v>
      </c>
      <c r="F11288" s="33">
        <f>VLOOKUP($J11281,ASBVs!$A$2:$AP$1041,24,FALSE)</f>
        <v>52</v>
      </c>
      <c r="G11288" s="33">
        <f>VLOOKUP($J11281,ASBVs!$A$2:$AP$1041,26,FALSE)</f>
        <v>52</v>
      </c>
      <c r="H11288" s="33">
        <f>VLOOKUP($J11281,ASBVs!$A$2:$AP$1041,28,FALSE)</f>
        <v>56</v>
      </c>
      <c r="I11288" s="99">
        <f>VLOOKUP($J11281,ASBVs!$A$2:$AQ$1041,43,FALSE)</f>
        <v>6.79</v>
      </c>
      <c r="J11288" s="79"/>
    </row>
    <row r="11289" spans="2:10" ht="12.6" customHeight="1" x14ac:dyDescent="0.3">
      <c r="B11289" s="87" t="s">
        <v>2695</v>
      </c>
      <c r="C11289" s="88"/>
      <c r="D11289" s="89" t="s">
        <v>2699</v>
      </c>
      <c r="E11289" s="90"/>
      <c r="F11289" s="91" t="str">
        <f>VLOOKUP($J11281,ASBVs!$A$2:$F$1041,6,FALSE)</f>
        <v xml:space="preserve"> </v>
      </c>
      <c r="G11289" s="34" t="s">
        <v>2669</v>
      </c>
      <c r="H11289" s="35" t="str">
        <f>VLOOKUP($J11281,ASBVs!$A$2:$AU$1041,46,FALSE)</f>
        <v>2</v>
      </c>
      <c r="I11289" s="34" t="s">
        <v>2670</v>
      </c>
      <c r="J11289" s="35" t="str">
        <f>VLOOKUP($J11281,ASBVs!$A$2:$AU$1041,47,FALSE)</f>
        <v>1</v>
      </c>
    </row>
    <row r="11290" spans="2:10" ht="12.6" customHeight="1" x14ac:dyDescent="0.3">
      <c r="B11290" s="93">
        <f>VLOOKUP($J11281,ASBVs!$A$2:$AS$1041,45,FALSE)</f>
        <v>118.43</v>
      </c>
      <c r="C11290" s="94"/>
      <c r="D11290" s="93">
        <f>VLOOKUP($J11281,ASBVs!$A$2:$AS$1041,44,FALSE)</f>
        <v>149.83000000000001</v>
      </c>
      <c r="E11290" s="94"/>
      <c r="F11290" s="92"/>
      <c r="G11290" s="34" t="s">
        <v>2671</v>
      </c>
      <c r="H11290" s="35" t="str">
        <f>VLOOKUP($J11281,ASBVs!$A$2:$AW$1041,48,FALSE)</f>
        <v>3</v>
      </c>
      <c r="I11290" s="34" t="s">
        <v>2672</v>
      </c>
      <c r="J11290" s="35">
        <f>VLOOKUP($J11281,ASBVs!$A$2:$AW$1041,49,FALSE)</f>
        <v>3</v>
      </c>
    </row>
    <row r="11291" spans="2:10" ht="12.6" customHeight="1" x14ac:dyDescent="0.3">
      <c r="B11291" s="36" t="s">
        <v>2696</v>
      </c>
      <c r="C11291" s="95" t="str">
        <f>VLOOKUP($J11281,ASBVs!$A$2:$E$1041,5,FALSE)</f>
        <v>Pen of 4</v>
      </c>
      <c r="D11291" s="96"/>
      <c r="E11291" s="97" t="s">
        <v>2697</v>
      </c>
      <c r="F11291" s="98"/>
      <c r="G11291" s="74"/>
      <c r="H11291" s="75"/>
      <c r="I11291" s="37" t="s">
        <v>2698</v>
      </c>
      <c r="J11291" s="38"/>
    </row>
    <row r="11293" spans="2:10" ht="12.6" customHeight="1" x14ac:dyDescent="0.3">
      <c r="B11293" s="76" t="s">
        <v>2692</v>
      </c>
      <c r="C11293" s="77"/>
      <c r="D11293" s="20" t="str">
        <f>VLOOKUP($J11293,ASBVs!$A$2:$B$1041,2,FALSE)</f>
        <v>224105</v>
      </c>
      <c r="E11293" s="21"/>
      <c r="F11293" s="22" t="str">
        <f>VLOOKUP($J11293,ASBVs!$A$2:$J$1041,10,FALSE)</f>
        <v>Twin</v>
      </c>
      <c r="G11293" s="78" t="str">
        <f>VLOOKUP($J11293,ASBVs!$A$2:$AX$1041,50,FALSE)</f>
        <v xml:space="preserve"> </v>
      </c>
      <c r="H11293" s="79"/>
      <c r="I11293" s="23" t="s">
        <v>2693</v>
      </c>
      <c r="J11293" s="24" t="s">
        <v>2516</v>
      </c>
    </row>
    <row r="11294" spans="2:10" ht="12.6" customHeight="1" x14ac:dyDescent="0.3">
      <c r="B11294" s="25" t="s">
        <v>2694</v>
      </c>
      <c r="C11294" s="80" t="str">
        <f>VLOOKUP($J11293,ASBVs!$A$2:$H$1041,8,FALSE)</f>
        <v>206625</v>
      </c>
      <c r="D11294" s="80"/>
      <c r="E11294" s="81"/>
      <c r="F11294" s="26" t="s">
        <v>2639</v>
      </c>
      <c r="G11294" s="82">
        <f>VLOOKUP($J11293,ASBVs!$A$2:$I$1041,9,FALSE)</f>
        <v>44707</v>
      </c>
      <c r="H11294" s="83"/>
      <c r="I11294" s="83"/>
      <c r="J11294" s="84"/>
    </row>
    <row r="11295" spans="2:10" ht="12.6" customHeight="1" x14ac:dyDescent="0.3">
      <c r="B11295" s="27" t="s">
        <v>0</v>
      </c>
      <c r="C11295" s="28" t="s">
        <v>1</v>
      </c>
      <c r="D11295" s="28" t="s">
        <v>2</v>
      </c>
      <c r="E11295" s="28" t="s">
        <v>3</v>
      </c>
      <c r="F11295" s="27" t="s">
        <v>4</v>
      </c>
      <c r="G11295" s="28" t="s">
        <v>1093</v>
      </c>
      <c r="H11295" s="28" t="s">
        <v>1092</v>
      </c>
      <c r="I11295" s="28" t="s">
        <v>5</v>
      </c>
      <c r="J11295" s="28" t="s">
        <v>2652</v>
      </c>
    </row>
    <row r="11296" spans="2:10" ht="12.6" customHeight="1" x14ac:dyDescent="0.3">
      <c r="B11296" s="29">
        <f>VLOOKUP($J11293,ASBVs!$A$2:$AP$1041,11,FALSE)</f>
        <v>0.46</v>
      </c>
      <c r="C11296" s="29">
        <f>VLOOKUP($J11293,ASBVs!$A$2:$AP$1041,13,FALSE)</f>
        <v>9.11</v>
      </c>
      <c r="D11296" s="29">
        <f>VLOOKUP($J11293,ASBVs!$A$2:$AP$1041,15,FALSE)</f>
        <v>14.77</v>
      </c>
      <c r="E11296" s="29">
        <f>VLOOKUP($J11293,ASBVs!$A$2:$AP$1041,17,FALSE)</f>
        <v>-0.04</v>
      </c>
      <c r="F11296" s="29">
        <f>VLOOKUP($J11293,ASBVs!$A$2:$AP$1041,19,FALSE)</f>
        <v>1.8</v>
      </c>
      <c r="G11296" s="39">
        <f>VLOOKUP($J11293,ASBVs!$A$2:$AP$1041,41,FALSE)</f>
        <v>0.33</v>
      </c>
      <c r="H11296" s="39">
        <f>VLOOKUP($J11293,ASBVs!$A$2:$AP$1041,39,FALSE)</f>
        <v>0.21</v>
      </c>
      <c r="I11296" s="29">
        <f>VLOOKUP($J11293,ASBVs!$A$2:$AP$1041,21,FALSE)</f>
        <v>0.36</v>
      </c>
      <c r="J11296" s="39">
        <f>VLOOKUP($J11293,ASBVs!$A$2:$AP$1041,31,FALSE)</f>
        <v>0.23</v>
      </c>
    </row>
    <row r="11297" spans="2:10" ht="12.6" customHeight="1" x14ac:dyDescent="0.3">
      <c r="B11297" s="29">
        <f>VLOOKUP($J11293,ASBVs!$A$2:$AP$1041,12,FALSE)</f>
        <v>67</v>
      </c>
      <c r="C11297" s="29">
        <f>VLOOKUP($J11293,ASBVs!$A$2:$AP$1041,14,FALSE)</f>
        <v>71</v>
      </c>
      <c r="D11297" s="29">
        <f>VLOOKUP($J11293,ASBVs!$A$2:$AP$1041,16,FALSE)</f>
        <v>61</v>
      </c>
      <c r="E11297" s="29">
        <f>VLOOKUP($J11293,ASBVs!$A$2:$AP$1041,18,FALSE)</f>
        <v>67</v>
      </c>
      <c r="F11297" s="29">
        <f>VLOOKUP($J11293,ASBVs!$A$2:$AP$1041,20,FALSE)</f>
        <v>67</v>
      </c>
      <c r="G11297" s="29">
        <f>VLOOKUP($J11293,ASBVs!$A$2:$AP$1041,42,FALSE)</f>
        <v>58</v>
      </c>
      <c r="H11297" s="29">
        <f>VLOOKUP($J11293,ASBVs!$A$2:$AP$1041,40,FALSE)</f>
        <v>50</v>
      </c>
      <c r="I11297" s="29">
        <f>VLOOKUP($J11293,ASBVs!$A$2:$AP$1041,22,FALSE)</f>
        <v>59</v>
      </c>
      <c r="J11297" s="29">
        <f>VLOOKUP($J11293,ASBVs!$A$2:$AP$1041,32,FALSE)</f>
        <v>56</v>
      </c>
    </row>
    <row r="11298" spans="2:10" ht="12.6" customHeight="1" x14ac:dyDescent="0.3">
      <c r="B11298" s="31" t="s">
        <v>1089</v>
      </c>
      <c r="C11298" s="27" t="s">
        <v>1090</v>
      </c>
      <c r="D11298" s="27" t="s">
        <v>1091</v>
      </c>
      <c r="E11298" s="27" t="s">
        <v>8</v>
      </c>
      <c r="F11298" s="27" t="s">
        <v>6</v>
      </c>
      <c r="G11298" s="27" t="s">
        <v>7</v>
      </c>
      <c r="H11298" s="27" t="s">
        <v>2638</v>
      </c>
      <c r="I11298" s="85" t="s">
        <v>2700</v>
      </c>
      <c r="J11298" s="86"/>
    </row>
    <row r="11299" spans="2:10" ht="12.6" customHeight="1" x14ac:dyDescent="0.3">
      <c r="B11299" s="30">
        <f>VLOOKUP($J11293,ASBVs!$A$2:$AP$1041,33,FALSE)</f>
        <v>0.04</v>
      </c>
      <c r="C11299" s="30">
        <f>VLOOKUP($J11293,ASBVs!$A$2:$AP$1041,35,FALSE)</f>
        <v>0.2</v>
      </c>
      <c r="D11299" s="30">
        <f>VLOOKUP($J11293,ASBVs!$A$2:$AP$1041,37,FALSE)</f>
        <v>1E-3</v>
      </c>
      <c r="E11299" s="32">
        <f>VLOOKUP($J11293,ASBVs!$A$2:$AP$1041,29,FALSE)</f>
        <v>4.88</v>
      </c>
      <c r="F11299" s="32">
        <f>VLOOKUP($J11293,ASBVs!$A$2:$AP$1041,23,FALSE)</f>
        <v>-0.46</v>
      </c>
      <c r="G11299" s="32">
        <f>VLOOKUP($J11293,ASBVs!$A$2:$AP$1041,25,FALSE)</f>
        <v>4.8499999999999996</v>
      </c>
      <c r="H11299" s="32">
        <f>VLOOKUP($J11293,ASBVs!$A$2:$AP$1041,27,FALSE)</f>
        <v>1.74</v>
      </c>
      <c r="I11299" s="86"/>
      <c r="J11299" s="86"/>
    </row>
    <row r="11300" spans="2:10" ht="12.6" customHeight="1" x14ac:dyDescent="0.3">
      <c r="B11300" s="33">
        <f>VLOOKUP($J11293,ASBVs!$A$2:$AP$1041,34,FALSE)</f>
        <v>45</v>
      </c>
      <c r="C11300" s="33">
        <f>VLOOKUP($J11293,ASBVs!$A$2:$AP$1041,36,FALSE)</f>
        <v>53</v>
      </c>
      <c r="D11300" s="33">
        <f>VLOOKUP($J11293,ASBVs!$A$2:$AP$1041,38,FALSE)</f>
        <v>39</v>
      </c>
      <c r="E11300" s="33">
        <f>VLOOKUP($J11293,ASBVs!$A$2:$AP$1041,30,FALSE)</f>
        <v>61</v>
      </c>
      <c r="F11300" s="33">
        <f>VLOOKUP($J11293,ASBVs!$A$2:$AP$1041,24,FALSE)</f>
        <v>51</v>
      </c>
      <c r="G11300" s="33">
        <f>VLOOKUP($J11293,ASBVs!$A$2:$AP$1041,26,FALSE)</f>
        <v>51</v>
      </c>
      <c r="H11300" s="33">
        <f>VLOOKUP($J11293,ASBVs!$A$2:$AP$1041,28,FALSE)</f>
        <v>54</v>
      </c>
      <c r="I11300" s="99">
        <f>VLOOKUP($J11293,ASBVs!$A$2:$AQ$1041,43,FALSE)</f>
        <v>9.4699999999999989</v>
      </c>
      <c r="J11300" s="79"/>
    </row>
    <row r="11301" spans="2:10" ht="12.6" customHeight="1" x14ac:dyDescent="0.3">
      <c r="B11301" s="87" t="s">
        <v>2695</v>
      </c>
      <c r="C11301" s="88"/>
      <c r="D11301" s="89" t="s">
        <v>2699</v>
      </c>
      <c r="E11301" s="90"/>
      <c r="F11301" s="91" t="str">
        <f>VLOOKUP($J11293,ASBVs!$A$2:$F$1041,6,FALSE)</f>
        <v xml:space="preserve"> </v>
      </c>
      <c r="G11301" s="34" t="s">
        <v>2669</v>
      </c>
      <c r="H11301" s="35" t="str">
        <f>VLOOKUP($J11293,ASBVs!$A$2:$AU$1041,46,FALSE)</f>
        <v>2</v>
      </c>
      <c r="I11301" s="34" t="s">
        <v>2670</v>
      </c>
      <c r="J11301" s="35" t="str">
        <f>VLOOKUP($J11293,ASBVs!$A$2:$AU$1041,47,FALSE)</f>
        <v>2</v>
      </c>
    </row>
    <row r="11302" spans="2:10" ht="12.6" customHeight="1" x14ac:dyDescent="0.3">
      <c r="B11302" s="93">
        <f>VLOOKUP($J11293,ASBVs!$A$2:$AS$1041,45,FALSE)</f>
        <v>121.36</v>
      </c>
      <c r="C11302" s="94"/>
      <c r="D11302" s="93">
        <f>VLOOKUP($J11293,ASBVs!$A$2:$AS$1041,44,FALSE)</f>
        <v>159.94999999999999</v>
      </c>
      <c r="E11302" s="94"/>
      <c r="F11302" s="92"/>
      <c r="G11302" s="34" t="s">
        <v>2671</v>
      </c>
      <c r="H11302" s="35" t="str">
        <f>VLOOKUP($J11293,ASBVs!$A$2:$AW$1041,48,FALSE)</f>
        <v>3</v>
      </c>
      <c r="I11302" s="34" t="s">
        <v>2672</v>
      </c>
      <c r="J11302" s="35">
        <f>VLOOKUP($J11293,ASBVs!$A$2:$AW$1041,49,FALSE)</f>
        <v>4</v>
      </c>
    </row>
    <row r="11303" spans="2:10" ht="12.6" customHeight="1" x14ac:dyDescent="0.3">
      <c r="B11303" s="36" t="s">
        <v>2696</v>
      </c>
      <c r="C11303" s="95" t="str">
        <f>VLOOKUP($J11293,ASBVs!$A$2:$E$1041,5,FALSE)</f>
        <v>Pen of 4</v>
      </c>
      <c r="D11303" s="96"/>
      <c r="E11303" s="97" t="s">
        <v>2697</v>
      </c>
      <c r="F11303" s="98"/>
      <c r="G11303" s="74"/>
      <c r="H11303" s="75"/>
      <c r="I11303" s="37" t="s">
        <v>2698</v>
      </c>
      <c r="J11303" s="38"/>
    </row>
    <row r="11305" spans="2:10" ht="12.6" customHeight="1" x14ac:dyDescent="0.3">
      <c r="B11305" s="76" t="s">
        <v>2692</v>
      </c>
      <c r="C11305" s="77"/>
      <c r="D11305" s="20" t="str">
        <f>VLOOKUP($J11305,ASBVs!$A$2:$B$1041,2,FALSE)</f>
        <v>224480</v>
      </c>
      <c r="E11305" s="21"/>
      <c r="F11305" s="22" t="str">
        <f>VLOOKUP($J11305,ASBVs!$A$2:$J$1041,10,FALSE)</f>
        <v>Twin</v>
      </c>
      <c r="G11305" s="78" t="str">
        <f>VLOOKUP($J11305,ASBVs!$A$2:$AX$1041,50,FALSE)</f>
        <v xml:space="preserve"> </v>
      </c>
      <c r="H11305" s="79"/>
      <c r="I11305" s="23" t="s">
        <v>2693</v>
      </c>
      <c r="J11305" s="24" t="s">
        <v>2517</v>
      </c>
    </row>
    <row r="11306" spans="2:10" ht="12.6" customHeight="1" x14ac:dyDescent="0.3">
      <c r="B11306" s="25" t="s">
        <v>2694</v>
      </c>
      <c r="C11306" s="80" t="str">
        <f>VLOOKUP($J11305,ASBVs!$A$2:$H$1041,8,FALSE)</f>
        <v>206625</v>
      </c>
      <c r="D11306" s="80"/>
      <c r="E11306" s="81"/>
      <c r="F11306" s="26" t="s">
        <v>2639</v>
      </c>
      <c r="G11306" s="82">
        <f>VLOOKUP($J11305,ASBVs!$A$2:$I$1041,9,FALSE)</f>
        <v>44709</v>
      </c>
      <c r="H11306" s="83"/>
      <c r="I11306" s="83"/>
      <c r="J11306" s="84"/>
    </row>
    <row r="11307" spans="2:10" ht="12.6" customHeight="1" x14ac:dyDescent="0.3">
      <c r="B11307" s="27" t="s">
        <v>0</v>
      </c>
      <c r="C11307" s="28" t="s">
        <v>1</v>
      </c>
      <c r="D11307" s="28" t="s">
        <v>2</v>
      </c>
      <c r="E11307" s="28" t="s">
        <v>3</v>
      </c>
      <c r="F11307" s="27" t="s">
        <v>4</v>
      </c>
      <c r="G11307" s="28" t="s">
        <v>1093</v>
      </c>
      <c r="H11307" s="28" t="s">
        <v>1092</v>
      </c>
      <c r="I11307" s="28" t="s">
        <v>5</v>
      </c>
      <c r="J11307" s="28" t="s">
        <v>2652</v>
      </c>
    </row>
    <row r="11308" spans="2:10" ht="12.6" customHeight="1" x14ac:dyDescent="0.3">
      <c r="B11308" s="29">
        <f>VLOOKUP($J11305,ASBVs!$A$2:$AP$1041,11,FALSE)</f>
        <v>0.37</v>
      </c>
      <c r="C11308" s="29">
        <f>VLOOKUP($J11305,ASBVs!$A$2:$AP$1041,13,FALSE)</f>
        <v>8.8699999999999992</v>
      </c>
      <c r="D11308" s="29">
        <f>VLOOKUP($J11305,ASBVs!$A$2:$AP$1041,15,FALSE)</f>
        <v>14.82</v>
      </c>
      <c r="E11308" s="29">
        <f>VLOOKUP($J11305,ASBVs!$A$2:$AP$1041,17,FALSE)</f>
        <v>-0.5</v>
      </c>
      <c r="F11308" s="29">
        <f>VLOOKUP($J11305,ASBVs!$A$2:$AP$1041,19,FALSE)</f>
        <v>1.78</v>
      </c>
      <c r="G11308" s="39">
        <f>VLOOKUP($J11305,ASBVs!$A$2:$AP$1041,41,FALSE)</f>
        <v>0.32</v>
      </c>
      <c r="H11308" s="39">
        <f>VLOOKUP($J11305,ASBVs!$A$2:$AP$1041,39,FALSE)</f>
        <v>0.17</v>
      </c>
      <c r="I11308" s="29">
        <f>VLOOKUP($J11305,ASBVs!$A$2:$AP$1041,21,FALSE)</f>
        <v>0.52</v>
      </c>
      <c r="J11308" s="39">
        <f>VLOOKUP($J11305,ASBVs!$A$2:$AP$1041,31,FALSE)</f>
        <v>0.23</v>
      </c>
    </row>
    <row r="11309" spans="2:10" ht="12.6" customHeight="1" x14ac:dyDescent="0.3">
      <c r="B11309" s="29">
        <f>VLOOKUP($J11305,ASBVs!$A$2:$AP$1041,12,FALSE)</f>
        <v>66</v>
      </c>
      <c r="C11309" s="29">
        <f>VLOOKUP($J11305,ASBVs!$A$2:$AP$1041,14,FALSE)</f>
        <v>70</v>
      </c>
      <c r="D11309" s="29">
        <f>VLOOKUP($J11305,ASBVs!$A$2:$AP$1041,16,FALSE)</f>
        <v>60</v>
      </c>
      <c r="E11309" s="29">
        <f>VLOOKUP($J11305,ASBVs!$A$2:$AP$1041,18,FALSE)</f>
        <v>66</v>
      </c>
      <c r="F11309" s="29">
        <f>VLOOKUP($J11305,ASBVs!$A$2:$AP$1041,20,FALSE)</f>
        <v>66</v>
      </c>
      <c r="G11309" s="29">
        <f>VLOOKUP($J11305,ASBVs!$A$2:$AP$1041,42,FALSE)</f>
        <v>58</v>
      </c>
      <c r="H11309" s="29">
        <f>VLOOKUP($J11305,ASBVs!$A$2:$AP$1041,40,FALSE)</f>
        <v>49</v>
      </c>
      <c r="I11309" s="29">
        <f>VLOOKUP($J11305,ASBVs!$A$2:$AP$1041,22,FALSE)</f>
        <v>57</v>
      </c>
      <c r="J11309" s="29">
        <f>VLOOKUP($J11305,ASBVs!$A$2:$AP$1041,32,FALSE)</f>
        <v>56</v>
      </c>
    </row>
    <row r="11310" spans="2:10" ht="12.6" customHeight="1" x14ac:dyDescent="0.3">
      <c r="B11310" s="31" t="s">
        <v>1089</v>
      </c>
      <c r="C11310" s="27" t="s">
        <v>1090</v>
      </c>
      <c r="D11310" s="27" t="s">
        <v>1091</v>
      </c>
      <c r="E11310" s="27" t="s">
        <v>8</v>
      </c>
      <c r="F11310" s="27" t="s">
        <v>6</v>
      </c>
      <c r="G11310" s="27" t="s">
        <v>7</v>
      </c>
      <c r="H11310" s="27" t="s">
        <v>2638</v>
      </c>
      <c r="I11310" s="85" t="s">
        <v>2700</v>
      </c>
      <c r="J11310" s="86"/>
    </row>
    <row r="11311" spans="2:10" ht="12.6" customHeight="1" x14ac:dyDescent="0.3">
      <c r="B11311" s="30">
        <f>VLOOKUP($J11305,ASBVs!$A$2:$AP$1041,33,FALSE)</f>
        <v>0.04</v>
      </c>
      <c r="C11311" s="30">
        <f>VLOOKUP($J11305,ASBVs!$A$2:$AP$1041,35,FALSE)</f>
        <v>0.12</v>
      </c>
      <c r="D11311" s="30">
        <f>VLOOKUP($J11305,ASBVs!$A$2:$AP$1041,37,FALSE)</f>
        <v>0.02</v>
      </c>
      <c r="E11311" s="32">
        <f>VLOOKUP($J11305,ASBVs!$A$2:$AP$1041,29,FALSE)</f>
        <v>5.67</v>
      </c>
      <c r="F11311" s="32">
        <f>VLOOKUP($J11305,ASBVs!$A$2:$AP$1041,23,FALSE)</f>
        <v>-0.62</v>
      </c>
      <c r="G11311" s="32">
        <f>VLOOKUP($J11305,ASBVs!$A$2:$AP$1041,25,FALSE)</f>
        <v>5.35</v>
      </c>
      <c r="H11311" s="32">
        <f>VLOOKUP($J11305,ASBVs!$A$2:$AP$1041,27,FALSE)</f>
        <v>1.8</v>
      </c>
      <c r="I11311" s="86"/>
      <c r="J11311" s="86"/>
    </row>
    <row r="11312" spans="2:10" ht="12.6" customHeight="1" x14ac:dyDescent="0.3">
      <c r="B11312" s="33">
        <f>VLOOKUP($J11305,ASBVs!$A$2:$AP$1041,34,FALSE)</f>
        <v>45</v>
      </c>
      <c r="C11312" s="33">
        <f>VLOOKUP($J11305,ASBVs!$A$2:$AP$1041,36,FALSE)</f>
        <v>52</v>
      </c>
      <c r="D11312" s="33">
        <f>VLOOKUP($J11305,ASBVs!$A$2:$AP$1041,38,FALSE)</f>
        <v>39</v>
      </c>
      <c r="E11312" s="33">
        <f>VLOOKUP($J11305,ASBVs!$A$2:$AP$1041,30,FALSE)</f>
        <v>60</v>
      </c>
      <c r="F11312" s="33">
        <f>VLOOKUP($J11305,ASBVs!$A$2:$AP$1041,24,FALSE)</f>
        <v>50</v>
      </c>
      <c r="G11312" s="33">
        <f>VLOOKUP($J11305,ASBVs!$A$2:$AP$1041,26,FALSE)</f>
        <v>50</v>
      </c>
      <c r="H11312" s="33">
        <f>VLOOKUP($J11305,ASBVs!$A$2:$AP$1041,28,FALSE)</f>
        <v>53</v>
      </c>
      <c r="I11312" s="99">
        <f>VLOOKUP($J11305,ASBVs!$A$2:$AQ$1041,43,FALSE)</f>
        <v>9.3899999999999988</v>
      </c>
      <c r="J11312" s="79"/>
    </row>
    <row r="11313" spans="2:10" ht="12.6" customHeight="1" x14ac:dyDescent="0.3">
      <c r="B11313" s="87" t="s">
        <v>2695</v>
      </c>
      <c r="C11313" s="88"/>
      <c r="D11313" s="89" t="s">
        <v>2699</v>
      </c>
      <c r="E11313" s="90"/>
      <c r="F11313" s="91" t="str">
        <f>VLOOKUP($J11305,ASBVs!$A$2:$F$1041,6,FALSE)</f>
        <v xml:space="preserve"> </v>
      </c>
      <c r="G11313" s="34" t="s">
        <v>2669</v>
      </c>
      <c r="H11313" s="35" t="str">
        <f>VLOOKUP($J11305,ASBVs!$A$2:$AU$1041,46,FALSE)</f>
        <v>1</v>
      </c>
      <c r="I11313" s="34" t="s">
        <v>2670</v>
      </c>
      <c r="J11313" s="35" t="str">
        <f>VLOOKUP($J11305,ASBVs!$A$2:$AU$1041,47,FALSE)</f>
        <v>1</v>
      </c>
    </row>
    <row r="11314" spans="2:10" ht="12.6" customHeight="1" x14ac:dyDescent="0.3">
      <c r="B11314" s="93">
        <f>VLOOKUP($J11305,ASBVs!$A$2:$AS$1041,45,FALSE)</f>
        <v>118.62</v>
      </c>
      <c r="C11314" s="94"/>
      <c r="D11314" s="93">
        <f>VLOOKUP($J11305,ASBVs!$A$2:$AS$1041,44,FALSE)</f>
        <v>153.88999999999999</v>
      </c>
      <c r="E11314" s="94"/>
      <c r="F11314" s="92"/>
      <c r="G11314" s="34" t="s">
        <v>2671</v>
      </c>
      <c r="H11314" s="35" t="str">
        <f>VLOOKUP($J11305,ASBVs!$A$2:$AW$1041,48,FALSE)</f>
        <v>2</v>
      </c>
      <c r="I11314" s="34" t="s">
        <v>2672</v>
      </c>
      <c r="J11314" s="35">
        <f>VLOOKUP($J11305,ASBVs!$A$2:$AW$1041,49,FALSE)</f>
        <v>4</v>
      </c>
    </row>
    <row r="11315" spans="2:10" ht="12.6" customHeight="1" x14ac:dyDescent="0.3">
      <c r="B11315" s="36" t="s">
        <v>2696</v>
      </c>
      <c r="C11315" s="95" t="str">
        <f>VLOOKUP($J11305,ASBVs!$A$2:$E$1041,5,FALSE)</f>
        <v>Pen of 4</v>
      </c>
      <c r="D11315" s="96"/>
      <c r="E11315" s="97" t="s">
        <v>2697</v>
      </c>
      <c r="F11315" s="98"/>
      <c r="G11315" s="74"/>
      <c r="H11315" s="75"/>
      <c r="I11315" s="37" t="s">
        <v>2698</v>
      </c>
      <c r="J11315" s="38"/>
    </row>
    <row r="11317" spans="2:10" ht="12.6" customHeight="1" x14ac:dyDescent="0.3">
      <c r="B11317" s="76" t="s">
        <v>2692</v>
      </c>
      <c r="C11317" s="77"/>
      <c r="D11317" s="20" t="str">
        <f>VLOOKUP($J11317,ASBVs!$A$2:$B$1041,2,FALSE)</f>
        <v>223486</v>
      </c>
      <c r="E11317" s="21"/>
      <c r="F11317" s="22" t="str">
        <f>VLOOKUP($J11317,ASBVs!$A$2:$J$1041,10,FALSE)</f>
        <v>Twin</v>
      </c>
      <c r="G11317" s="78" t="str">
        <f>VLOOKUP($J11317,ASBVs!$A$2:$AX$1041,50,FALSE)</f>
        <v xml:space="preserve"> </v>
      </c>
      <c r="H11317" s="79"/>
      <c r="I11317" s="23" t="s">
        <v>2693</v>
      </c>
      <c r="J11317" s="24" t="s">
        <v>2518</v>
      </c>
    </row>
    <row r="11318" spans="2:10" ht="12.6" customHeight="1" x14ac:dyDescent="0.3">
      <c r="B11318" s="25" t="s">
        <v>2694</v>
      </c>
      <c r="C11318" s="80" t="str">
        <f>VLOOKUP($J11317,ASBVs!$A$2:$H$1041,8,FALSE)</f>
        <v>218919</v>
      </c>
      <c r="D11318" s="80"/>
      <c r="E11318" s="81"/>
      <c r="F11318" s="26" t="s">
        <v>2639</v>
      </c>
      <c r="G11318" s="82">
        <f>VLOOKUP($J11317,ASBVs!$A$2:$I$1041,9,FALSE)</f>
        <v>44699</v>
      </c>
      <c r="H11318" s="83"/>
      <c r="I11318" s="83"/>
      <c r="J11318" s="84"/>
    </row>
    <row r="11319" spans="2:10" ht="12.6" customHeight="1" x14ac:dyDescent="0.3">
      <c r="B11319" s="27" t="s">
        <v>0</v>
      </c>
      <c r="C11319" s="28" t="s">
        <v>1</v>
      </c>
      <c r="D11319" s="28" t="s">
        <v>2</v>
      </c>
      <c r="E11319" s="28" t="s">
        <v>3</v>
      </c>
      <c r="F11319" s="27" t="s">
        <v>4</v>
      </c>
      <c r="G11319" s="28" t="s">
        <v>1093</v>
      </c>
      <c r="H11319" s="28" t="s">
        <v>1092</v>
      </c>
      <c r="I11319" s="28" t="s">
        <v>5</v>
      </c>
      <c r="J11319" s="28" t="s">
        <v>2652</v>
      </c>
    </row>
    <row r="11320" spans="2:10" ht="12.6" customHeight="1" x14ac:dyDescent="0.3">
      <c r="B11320" s="29">
        <f>VLOOKUP($J11317,ASBVs!$A$2:$AP$1041,11,FALSE)</f>
        <v>0.43</v>
      </c>
      <c r="C11320" s="29">
        <f>VLOOKUP($J11317,ASBVs!$A$2:$AP$1041,13,FALSE)</f>
        <v>8.56</v>
      </c>
      <c r="D11320" s="29">
        <f>VLOOKUP($J11317,ASBVs!$A$2:$AP$1041,15,FALSE)</f>
        <v>13.6</v>
      </c>
      <c r="E11320" s="29">
        <f>VLOOKUP($J11317,ASBVs!$A$2:$AP$1041,17,FALSE)</f>
        <v>-0.32</v>
      </c>
      <c r="F11320" s="29">
        <f>VLOOKUP($J11317,ASBVs!$A$2:$AP$1041,19,FALSE)</f>
        <v>1.69</v>
      </c>
      <c r="G11320" s="39">
        <f>VLOOKUP($J11317,ASBVs!$A$2:$AP$1041,41,FALSE)</f>
        <v>0.4</v>
      </c>
      <c r="H11320" s="39">
        <f>VLOOKUP($J11317,ASBVs!$A$2:$AP$1041,39,FALSE)</f>
        <v>0.23</v>
      </c>
      <c r="I11320" s="29">
        <f>VLOOKUP($J11317,ASBVs!$A$2:$AP$1041,21,FALSE)</f>
        <v>0.64</v>
      </c>
      <c r="J11320" s="39">
        <f>VLOOKUP($J11317,ASBVs!$A$2:$AP$1041,31,FALSE)</f>
        <v>0.27</v>
      </c>
    </row>
    <row r="11321" spans="2:10" ht="12.6" customHeight="1" x14ac:dyDescent="0.3">
      <c r="B11321" s="29">
        <f>VLOOKUP($J11317,ASBVs!$A$2:$AP$1041,12,FALSE)</f>
        <v>63</v>
      </c>
      <c r="C11321" s="29">
        <f>VLOOKUP($J11317,ASBVs!$A$2:$AP$1041,14,FALSE)</f>
        <v>68</v>
      </c>
      <c r="D11321" s="29">
        <f>VLOOKUP($J11317,ASBVs!$A$2:$AP$1041,16,FALSE)</f>
        <v>61</v>
      </c>
      <c r="E11321" s="29">
        <f>VLOOKUP($J11317,ASBVs!$A$2:$AP$1041,18,FALSE)</f>
        <v>62</v>
      </c>
      <c r="F11321" s="29">
        <f>VLOOKUP($J11317,ASBVs!$A$2:$AP$1041,20,FALSE)</f>
        <v>62</v>
      </c>
      <c r="G11321" s="29">
        <f>VLOOKUP($J11317,ASBVs!$A$2:$AP$1041,42,FALSE)</f>
        <v>55</v>
      </c>
      <c r="H11321" s="29">
        <f>VLOOKUP($J11317,ASBVs!$A$2:$AP$1041,40,FALSE)</f>
        <v>49</v>
      </c>
      <c r="I11321" s="29">
        <f>VLOOKUP($J11317,ASBVs!$A$2:$AP$1041,22,FALSE)</f>
        <v>59</v>
      </c>
      <c r="J11321" s="29">
        <f>VLOOKUP($J11317,ASBVs!$A$2:$AP$1041,32,FALSE)</f>
        <v>53</v>
      </c>
    </row>
    <row r="11322" spans="2:10" ht="12.6" customHeight="1" x14ac:dyDescent="0.3">
      <c r="B11322" s="31" t="s">
        <v>1089</v>
      </c>
      <c r="C11322" s="27" t="s">
        <v>1090</v>
      </c>
      <c r="D11322" s="27" t="s">
        <v>1091</v>
      </c>
      <c r="E11322" s="27" t="s">
        <v>8</v>
      </c>
      <c r="F11322" s="27" t="s">
        <v>6</v>
      </c>
      <c r="G11322" s="27" t="s">
        <v>7</v>
      </c>
      <c r="H11322" s="27" t="s">
        <v>2638</v>
      </c>
      <c r="I11322" s="85" t="s">
        <v>2700</v>
      </c>
      <c r="J11322" s="86"/>
    </row>
    <row r="11323" spans="2:10" ht="12.6" customHeight="1" x14ac:dyDescent="0.3">
      <c r="B11323" s="30">
        <f>VLOOKUP($J11317,ASBVs!$A$2:$AP$1041,33,FALSE)</f>
        <v>0.05</v>
      </c>
      <c r="C11323" s="30">
        <f>VLOOKUP($J11317,ASBVs!$A$2:$AP$1041,35,FALSE)</f>
        <v>0.19</v>
      </c>
      <c r="D11323" s="30">
        <f>VLOOKUP($J11317,ASBVs!$A$2:$AP$1041,37,FALSE)</f>
        <v>0.01</v>
      </c>
      <c r="E11323" s="32">
        <f>VLOOKUP($J11317,ASBVs!$A$2:$AP$1041,29,FALSE)</f>
        <v>4.8600000000000003</v>
      </c>
      <c r="F11323" s="32">
        <f>VLOOKUP($J11317,ASBVs!$A$2:$AP$1041,23,FALSE)</f>
        <v>-0.69</v>
      </c>
      <c r="G11323" s="32">
        <f>VLOOKUP($J11317,ASBVs!$A$2:$AP$1041,25,FALSE)</f>
        <v>4.3499999999999996</v>
      </c>
      <c r="H11323" s="32">
        <f>VLOOKUP($J11317,ASBVs!$A$2:$AP$1041,27,FALSE)</f>
        <v>1.38</v>
      </c>
      <c r="I11323" s="86"/>
      <c r="J11323" s="86"/>
    </row>
    <row r="11324" spans="2:10" ht="12.6" customHeight="1" x14ac:dyDescent="0.3">
      <c r="B11324" s="33">
        <f>VLOOKUP($J11317,ASBVs!$A$2:$AP$1041,34,FALSE)</f>
        <v>44</v>
      </c>
      <c r="C11324" s="33">
        <f>VLOOKUP($J11317,ASBVs!$A$2:$AP$1041,36,FALSE)</f>
        <v>52</v>
      </c>
      <c r="D11324" s="33">
        <f>VLOOKUP($J11317,ASBVs!$A$2:$AP$1041,38,FALSE)</f>
        <v>38</v>
      </c>
      <c r="E11324" s="33">
        <f>VLOOKUP($J11317,ASBVs!$A$2:$AP$1041,30,FALSE)</f>
        <v>58</v>
      </c>
      <c r="F11324" s="33">
        <f>VLOOKUP($J11317,ASBVs!$A$2:$AP$1041,24,FALSE)</f>
        <v>49</v>
      </c>
      <c r="G11324" s="33">
        <f>VLOOKUP($J11317,ASBVs!$A$2:$AP$1041,26,FALSE)</f>
        <v>49</v>
      </c>
      <c r="H11324" s="33">
        <f>VLOOKUP($J11317,ASBVs!$A$2:$AP$1041,28,FALSE)</f>
        <v>52</v>
      </c>
      <c r="I11324" s="99">
        <f>VLOOKUP($J11317,ASBVs!$A$2:$AQ$1041,43,FALSE)</f>
        <v>9.2000000000000011</v>
      </c>
      <c r="J11324" s="79"/>
    </row>
    <row r="11325" spans="2:10" ht="12.6" customHeight="1" x14ac:dyDescent="0.3">
      <c r="B11325" s="87" t="s">
        <v>2695</v>
      </c>
      <c r="C11325" s="88"/>
      <c r="D11325" s="89" t="s">
        <v>2699</v>
      </c>
      <c r="E11325" s="90"/>
      <c r="F11325" s="91" t="str">
        <f>VLOOKUP($J11317,ASBVs!$A$2:$F$1041,6,FALSE)</f>
        <v xml:space="preserve"> </v>
      </c>
      <c r="G11325" s="34" t="s">
        <v>2669</v>
      </c>
      <c r="H11325" s="35" t="str">
        <f>VLOOKUP($J11317,ASBVs!$A$2:$AU$1041,46,FALSE)</f>
        <v>1</v>
      </c>
      <c r="I11325" s="34" t="s">
        <v>2670</v>
      </c>
      <c r="J11325" s="35" t="str">
        <f>VLOOKUP($J11317,ASBVs!$A$2:$AU$1041,47,FALSE)</f>
        <v>2</v>
      </c>
    </row>
    <row r="11326" spans="2:10" ht="12.6" customHeight="1" x14ac:dyDescent="0.3">
      <c r="B11326" s="93">
        <f>VLOOKUP($J11317,ASBVs!$A$2:$AS$1041,45,FALSE)</f>
        <v>120.7</v>
      </c>
      <c r="C11326" s="94"/>
      <c r="D11326" s="93">
        <f>VLOOKUP($J11317,ASBVs!$A$2:$AS$1041,44,FALSE)</f>
        <v>160.44</v>
      </c>
      <c r="E11326" s="94"/>
      <c r="F11326" s="92"/>
      <c r="G11326" s="34" t="s">
        <v>2671</v>
      </c>
      <c r="H11326" s="35" t="str">
        <f>VLOOKUP($J11317,ASBVs!$A$2:$AW$1041,48,FALSE)</f>
        <v>1</v>
      </c>
      <c r="I11326" s="34" t="s">
        <v>2672</v>
      </c>
      <c r="J11326" s="35">
        <f>VLOOKUP($J11317,ASBVs!$A$2:$AW$1041,49,FALSE)</f>
        <v>2</v>
      </c>
    </row>
    <row r="11327" spans="2:10" ht="12.6" customHeight="1" x14ac:dyDescent="0.3">
      <c r="B11327" s="36" t="s">
        <v>2696</v>
      </c>
      <c r="C11327" s="95" t="str">
        <f>VLOOKUP($J11317,ASBVs!$A$2:$E$1041,5,FALSE)</f>
        <v>Pen of 4</v>
      </c>
      <c r="D11327" s="96"/>
      <c r="E11327" s="97" t="s">
        <v>2697</v>
      </c>
      <c r="F11327" s="98"/>
      <c r="G11327" s="74"/>
      <c r="H11327" s="75"/>
      <c r="I11327" s="37" t="s">
        <v>2698</v>
      </c>
      <c r="J11327" s="38"/>
    </row>
    <row r="11329" spans="2:10" ht="12.6" customHeight="1" x14ac:dyDescent="0.3">
      <c r="B11329" s="76" t="s">
        <v>2692</v>
      </c>
      <c r="C11329" s="77"/>
      <c r="D11329" s="20" t="str">
        <f>VLOOKUP($J11329,ASBVs!$A$2:$B$1041,2,FALSE)</f>
        <v>224349</v>
      </c>
      <c r="E11329" s="21"/>
      <c r="F11329" s="22" t="str">
        <f>VLOOKUP($J11329,ASBVs!$A$2:$J$1041,10,FALSE)</f>
        <v>Twin</v>
      </c>
      <c r="G11329" s="78" t="str">
        <f>VLOOKUP($J11329,ASBVs!$A$2:$AX$1041,50,FALSE)</f>
        <v xml:space="preserve"> </v>
      </c>
      <c r="H11329" s="79"/>
      <c r="I11329" s="23" t="s">
        <v>2693</v>
      </c>
      <c r="J11329" s="24" t="s">
        <v>2519</v>
      </c>
    </row>
    <row r="11330" spans="2:10" ht="12.6" customHeight="1" x14ac:dyDescent="0.3">
      <c r="B11330" s="25" t="s">
        <v>2694</v>
      </c>
      <c r="C11330" s="80" t="str">
        <f>VLOOKUP($J11329,ASBVs!$A$2:$H$1041,8,FALSE)</f>
        <v>206625</v>
      </c>
      <c r="D11330" s="80"/>
      <c r="E11330" s="81"/>
      <c r="F11330" s="26" t="s">
        <v>2639</v>
      </c>
      <c r="G11330" s="82">
        <f>VLOOKUP($J11329,ASBVs!$A$2:$I$1041,9,FALSE)</f>
        <v>44708</v>
      </c>
      <c r="H11330" s="83"/>
      <c r="I11330" s="83"/>
      <c r="J11330" s="84"/>
    </row>
    <row r="11331" spans="2:10" ht="12.6" customHeight="1" x14ac:dyDescent="0.3">
      <c r="B11331" s="27" t="s">
        <v>0</v>
      </c>
      <c r="C11331" s="28" t="s">
        <v>1</v>
      </c>
      <c r="D11331" s="28" t="s">
        <v>2</v>
      </c>
      <c r="E11331" s="28" t="s">
        <v>3</v>
      </c>
      <c r="F11331" s="27" t="s">
        <v>4</v>
      </c>
      <c r="G11331" s="28" t="s">
        <v>1093</v>
      </c>
      <c r="H11331" s="28" t="s">
        <v>1092</v>
      </c>
      <c r="I11331" s="28" t="s">
        <v>5</v>
      </c>
      <c r="J11331" s="28" t="s">
        <v>2652</v>
      </c>
    </row>
    <row r="11332" spans="2:10" ht="12.6" customHeight="1" x14ac:dyDescent="0.3">
      <c r="B11332" s="29">
        <f>VLOOKUP($J11329,ASBVs!$A$2:$AP$1041,11,FALSE)</f>
        <v>0.36</v>
      </c>
      <c r="C11332" s="29">
        <f>VLOOKUP($J11329,ASBVs!$A$2:$AP$1041,13,FALSE)</f>
        <v>8.5</v>
      </c>
      <c r="D11332" s="29">
        <f>VLOOKUP($J11329,ASBVs!$A$2:$AP$1041,15,FALSE)</f>
        <v>12.69</v>
      </c>
      <c r="E11332" s="29">
        <f>VLOOKUP($J11329,ASBVs!$A$2:$AP$1041,17,FALSE)</f>
        <v>0.4</v>
      </c>
      <c r="F11332" s="29">
        <f>VLOOKUP($J11329,ASBVs!$A$2:$AP$1041,19,FALSE)</f>
        <v>2.17</v>
      </c>
      <c r="G11332" s="39">
        <f>VLOOKUP($J11329,ASBVs!$A$2:$AP$1041,41,FALSE)</f>
        <v>0.34</v>
      </c>
      <c r="H11332" s="39">
        <f>VLOOKUP($J11329,ASBVs!$A$2:$AP$1041,39,FALSE)</f>
        <v>0.17</v>
      </c>
      <c r="I11332" s="29">
        <f>VLOOKUP($J11329,ASBVs!$A$2:$AP$1041,21,FALSE)</f>
        <v>0.15</v>
      </c>
      <c r="J11332" s="39">
        <f>VLOOKUP($J11329,ASBVs!$A$2:$AP$1041,31,FALSE)</f>
        <v>0.25</v>
      </c>
    </row>
    <row r="11333" spans="2:10" ht="12.6" customHeight="1" x14ac:dyDescent="0.3">
      <c r="B11333" s="29">
        <f>VLOOKUP($J11329,ASBVs!$A$2:$AP$1041,12,FALSE)</f>
        <v>65</v>
      </c>
      <c r="C11333" s="29">
        <f>VLOOKUP($J11329,ASBVs!$A$2:$AP$1041,14,FALSE)</f>
        <v>70</v>
      </c>
      <c r="D11333" s="29">
        <f>VLOOKUP($J11329,ASBVs!$A$2:$AP$1041,16,FALSE)</f>
        <v>58</v>
      </c>
      <c r="E11333" s="29">
        <f>VLOOKUP($J11329,ASBVs!$A$2:$AP$1041,18,FALSE)</f>
        <v>66</v>
      </c>
      <c r="F11333" s="29">
        <f>VLOOKUP($J11329,ASBVs!$A$2:$AP$1041,20,FALSE)</f>
        <v>66</v>
      </c>
      <c r="G11333" s="29">
        <f>VLOOKUP($J11329,ASBVs!$A$2:$AP$1041,42,FALSE)</f>
        <v>56</v>
      </c>
      <c r="H11333" s="29">
        <f>VLOOKUP($J11329,ASBVs!$A$2:$AP$1041,40,FALSE)</f>
        <v>48</v>
      </c>
      <c r="I11333" s="29">
        <f>VLOOKUP($J11329,ASBVs!$A$2:$AP$1041,22,FALSE)</f>
        <v>57</v>
      </c>
      <c r="J11333" s="29">
        <f>VLOOKUP($J11329,ASBVs!$A$2:$AP$1041,32,FALSE)</f>
        <v>54</v>
      </c>
    </row>
    <row r="11334" spans="2:10" ht="12.6" customHeight="1" x14ac:dyDescent="0.3">
      <c r="B11334" s="31" t="s">
        <v>1089</v>
      </c>
      <c r="C11334" s="27" t="s">
        <v>1090</v>
      </c>
      <c r="D11334" s="27" t="s">
        <v>1091</v>
      </c>
      <c r="E11334" s="27" t="s">
        <v>8</v>
      </c>
      <c r="F11334" s="27" t="s">
        <v>6</v>
      </c>
      <c r="G11334" s="27" t="s">
        <v>7</v>
      </c>
      <c r="H11334" s="27" t="s">
        <v>2638</v>
      </c>
      <c r="I11334" s="85" t="s">
        <v>2700</v>
      </c>
      <c r="J11334" s="86"/>
    </row>
    <row r="11335" spans="2:10" ht="12.6" customHeight="1" x14ac:dyDescent="0.3">
      <c r="B11335" s="30">
        <f>VLOOKUP($J11329,ASBVs!$A$2:$AP$1041,33,FALSE)</f>
        <v>0.04</v>
      </c>
      <c r="C11335" s="30">
        <f>VLOOKUP($J11329,ASBVs!$A$2:$AP$1041,35,FALSE)</f>
        <v>0.14000000000000001</v>
      </c>
      <c r="D11335" s="30">
        <f>VLOOKUP($J11329,ASBVs!$A$2:$AP$1041,37,FALSE)</f>
        <v>0.01</v>
      </c>
      <c r="E11335" s="32">
        <f>VLOOKUP($J11329,ASBVs!$A$2:$AP$1041,29,FALSE)</f>
        <v>5.05</v>
      </c>
      <c r="F11335" s="32">
        <f>VLOOKUP($J11329,ASBVs!$A$2:$AP$1041,23,FALSE)</f>
        <v>-0.38</v>
      </c>
      <c r="G11335" s="32">
        <f>VLOOKUP($J11329,ASBVs!$A$2:$AP$1041,25,FALSE)</f>
        <v>4.75</v>
      </c>
      <c r="H11335" s="32">
        <f>VLOOKUP($J11329,ASBVs!$A$2:$AP$1041,27,FALSE)</f>
        <v>1.95</v>
      </c>
      <c r="I11335" s="86"/>
      <c r="J11335" s="86"/>
    </row>
    <row r="11336" spans="2:10" ht="12.6" customHeight="1" x14ac:dyDescent="0.3">
      <c r="B11336" s="33">
        <f>VLOOKUP($J11329,ASBVs!$A$2:$AP$1041,34,FALSE)</f>
        <v>42</v>
      </c>
      <c r="C11336" s="33">
        <f>VLOOKUP($J11329,ASBVs!$A$2:$AP$1041,36,FALSE)</f>
        <v>51</v>
      </c>
      <c r="D11336" s="33">
        <f>VLOOKUP($J11329,ASBVs!$A$2:$AP$1041,38,FALSE)</f>
        <v>36</v>
      </c>
      <c r="E11336" s="33">
        <f>VLOOKUP($J11329,ASBVs!$A$2:$AP$1041,30,FALSE)</f>
        <v>60</v>
      </c>
      <c r="F11336" s="33">
        <f>VLOOKUP($J11329,ASBVs!$A$2:$AP$1041,24,FALSE)</f>
        <v>48</v>
      </c>
      <c r="G11336" s="33">
        <f>VLOOKUP($J11329,ASBVs!$A$2:$AP$1041,26,FALSE)</f>
        <v>48</v>
      </c>
      <c r="H11336" s="33">
        <f>VLOOKUP($J11329,ASBVs!$A$2:$AP$1041,28,FALSE)</f>
        <v>52</v>
      </c>
      <c r="I11336" s="99">
        <f>VLOOKUP($J11329,ASBVs!$A$2:$AQ$1041,43,FALSE)</f>
        <v>8.65</v>
      </c>
      <c r="J11336" s="79"/>
    </row>
    <row r="11337" spans="2:10" ht="12.6" customHeight="1" x14ac:dyDescent="0.3">
      <c r="B11337" s="87" t="s">
        <v>2695</v>
      </c>
      <c r="C11337" s="88"/>
      <c r="D11337" s="89" t="s">
        <v>2699</v>
      </c>
      <c r="E11337" s="90"/>
      <c r="F11337" s="91" t="str">
        <f>VLOOKUP($J11329,ASBVs!$A$2:$F$1041,6,FALSE)</f>
        <v xml:space="preserve"> </v>
      </c>
      <c r="G11337" s="34" t="s">
        <v>2669</v>
      </c>
      <c r="H11337" s="35" t="str">
        <f>VLOOKUP($J11329,ASBVs!$A$2:$AU$1041,46,FALSE)</f>
        <v>1</v>
      </c>
      <c r="I11337" s="34" t="s">
        <v>2670</v>
      </c>
      <c r="J11337" s="35" t="str">
        <f>VLOOKUP($J11329,ASBVs!$A$2:$AU$1041,47,FALSE)</f>
        <v>2</v>
      </c>
    </row>
    <row r="11338" spans="2:10" ht="12.6" customHeight="1" x14ac:dyDescent="0.3">
      <c r="B11338" s="93">
        <f>VLOOKUP($J11329,ASBVs!$A$2:$AS$1041,45,FALSE)</f>
        <v>120.84</v>
      </c>
      <c r="C11338" s="94"/>
      <c r="D11338" s="93">
        <f>VLOOKUP($J11329,ASBVs!$A$2:$AS$1041,44,FALSE)</f>
        <v>158.11000000000001</v>
      </c>
      <c r="E11338" s="94"/>
      <c r="F11338" s="92"/>
      <c r="G11338" s="34" t="s">
        <v>2671</v>
      </c>
      <c r="H11338" s="35" t="str">
        <f>VLOOKUP($J11329,ASBVs!$A$2:$AW$1041,48,FALSE)</f>
        <v>1</v>
      </c>
      <c r="I11338" s="34" t="s">
        <v>2672</v>
      </c>
      <c r="J11338" s="35">
        <f>VLOOKUP($J11329,ASBVs!$A$2:$AW$1041,49,FALSE)</f>
        <v>4</v>
      </c>
    </row>
    <row r="11339" spans="2:10" ht="12.6" customHeight="1" x14ac:dyDescent="0.3">
      <c r="B11339" s="36" t="s">
        <v>2696</v>
      </c>
      <c r="C11339" s="95" t="str">
        <f>VLOOKUP($J11329,ASBVs!$A$2:$E$1041,5,FALSE)</f>
        <v>Pen of 4</v>
      </c>
      <c r="D11339" s="96"/>
      <c r="E11339" s="97" t="s">
        <v>2697</v>
      </c>
      <c r="F11339" s="98"/>
      <c r="G11339" s="74"/>
      <c r="H11339" s="75"/>
      <c r="I11339" s="37" t="s">
        <v>2698</v>
      </c>
      <c r="J11339" s="38"/>
    </row>
    <row r="11341" spans="2:10" ht="12.6" customHeight="1" x14ac:dyDescent="0.3">
      <c r="B11341" s="76" t="s">
        <v>2692</v>
      </c>
      <c r="C11341" s="77"/>
      <c r="D11341" s="20" t="str">
        <f>VLOOKUP($J11341,ASBVs!$A$2:$B$1041,2,FALSE)</f>
        <v>225272</v>
      </c>
      <c r="E11341" s="21"/>
      <c r="F11341" s="22" t="str">
        <f>VLOOKUP($J11341,ASBVs!$A$2:$J$1041,10,FALSE)</f>
        <v>Twin</v>
      </c>
      <c r="G11341" s="78" t="str">
        <f>VLOOKUP($J11341,ASBVs!$A$2:$AX$1041,50,FALSE)</f>
        <v xml:space="preserve"> </v>
      </c>
      <c r="H11341" s="79"/>
      <c r="I11341" s="23" t="s">
        <v>2693</v>
      </c>
      <c r="J11341" s="24" t="s">
        <v>2520</v>
      </c>
    </row>
    <row r="11342" spans="2:10" ht="12.6" customHeight="1" x14ac:dyDescent="0.3">
      <c r="B11342" s="25" t="s">
        <v>2694</v>
      </c>
      <c r="C11342" s="80" t="str">
        <f>VLOOKUP($J11341,ASBVs!$A$2:$H$1041,8,FALSE)</f>
        <v>185095</v>
      </c>
      <c r="D11342" s="80"/>
      <c r="E11342" s="81"/>
      <c r="F11342" s="26" t="s">
        <v>2639</v>
      </c>
      <c r="G11342" s="82">
        <f>VLOOKUP($J11341,ASBVs!$A$2:$I$1041,9,FALSE)</f>
        <v>44720</v>
      </c>
      <c r="H11342" s="83"/>
      <c r="I11342" s="83"/>
      <c r="J11342" s="84"/>
    </row>
    <row r="11343" spans="2:10" ht="12.6" customHeight="1" x14ac:dyDescent="0.3">
      <c r="B11343" s="27" t="s">
        <v>0</v>
      </c>
      <c r="C11343" s="28" t="s">
        <v>1</v>
      </c>
      <c r="D11343" s="28" t="s">
        <v>2</v>
      </c>
      <c r="E11343" s="28" t="s">
        <v>3</v>
      </c>
      <c r="F11343" s="27" t="s">
        <v>4</v>
      </c>
      <c r="G11343" s="28" t="s">
        <v>1093</v>
      </c>
      <c r="H11343" s="28" t="s">
        <v>1092</v>
      </c>
      <c r="I11343" s="28" t="s">
        <v>5</v>
      </c>
      <c r="J11343" s="28" t="s">
        <v>2652</v>
      </c>
    </row>
    <row r="11344" spans="2:10" ht="12.6" customHeight="1" x14ac:dyDescent="0.3">
      <c r="B11344" s="29">
        <f>VLOOKUP($J11341,ASBVs!$A$2:$AP$1041,11,FALSE)</f>
        <v>0.51</v>
      </c>
      <c r="C11344" s="29">
        <f>VLOOKUP($J11341,ASBVs!$A$2:$AP$1041,13,FALSE)</f>
        <v>8.23</v>
      </c>
      <c r="D11344" s="29">
        <f>VLOOKUP($J11341,ASBVs!$A$2:$AP$1041,15,FALSE)</f>
        <v>12.97</v>
      </c>
      <c r="E11344" s="29">
        <f>VLOOKUP($J11341,ASBVs!$A$2:$AP$1041,17,FALSE)</f>
        <v>-0.32</v>
      </c>
      <c r="F11344" s="29">
        <f>VLOOKUP($J11341,ASBVs!$A$2:$AP$1041,19,FALSE)</f>
        <v>2.0099999999999998</v>
      </c>
      <c r="G11344" s="39">
        <f>VLOOKUP($J11341,ASBVs!$A$2:$AP$1041,41,FALSE)</f>
        <v>0.32</v>
      </c>
      <c r="H11344" s="39">
        <f>VLOOKUP($J11341,ASBVs!$A$2:$AP$1041,39,FALSE)</f>
        <v>0.17</v>
      </c>
      <c r="I11344" s="29">
        <f>VLOOKUP($J11341,ASBVs!$A$2:$AP$1041,21,FALSE)</f>
        <v>-0.01</v>
      </c>
      <c r="J11344" s="39">
        <f>VLOOKUP($J11341,ASBVs!$A$2:$AP$1041,31,FALSE)</f>
        <v>0.24</v>
      </c>
    </row>
    <row r="11345" spans="2:10" ht="12.6" customHeight="1" x14ac:dyDescent="0.3">
      <c r="B11345" s="29">
        <f>VLOOKUP($J11341,ASBVs!$A$2:$AP$1041,12,FALSE)</f>
        <v>55</v>
      </c>
      <c r="C11345" s="29">
        <f>VLOOKUP($J11341,ASBVs!$A$2:$AP$1041,14,FALSE)</f>
        <v>59</v>
      </c>
      <c r="D11345" s="29">
        <f>VLOOKUP($J11341,ASBVs!$A$2:$AP$1041,16,FALSE)</f>
        <v>53</v>
      </c>
      <c r="E11345" s="29">
        <f>VLOOKUP($J11341,ASBVs!$A$2:$AP$1041,18,FALSE)</f>
        <v>53</v>
      </c>
      <c r="F11345" s="29">
        <f>VLOOKUP($J11341,ASBVs!$A$2:$AP$1041,20,FALSE)</f>
        <v>53</v>
      </c>
      <c r="G11345" s="29">
        <f>VLOOKUP($J11341,ASBVs!$A$2:$AP$1041,42,FALSE)</f>
        <v>46</v>
      </c>
      <c r="H11345" s="29">
        <f>VLOOKUP($J11341,ASBVs!$A$2:$AP$1041,40,FALSE)</f>
        <v>41</v>
      </c>
      <c r="I11345" s="29">
        <f>VLOOKUP($J11341,ASBVs!$A$2:$AP$1041,22,FALSE)</f>
        <v>50</v>
      </c>
      <c r="J11345" s="29">
        <f>VLOOKUP($J11341,ASBVs!$A$2:$AP$1041,32,FALSE)</f>
        <v>44</v>
      </c>
    </row>
    <row r="11346" spans="2:10" ht="12.6" customHeight="1" x14ac:dyDescent="0.3">
      <c r="B11346" s="31" t="s">
        <v>1089</v>
      </c>
      <c r="C11346" s="27" t="s">
        <v>1090</v>
      </c>
      <c r="D11346" s="27" t="s">
        <v>1091</v>
      </c>
      <c r="E11346" s="27" t="s">
        <v>8</v>
      </c>
      <c r="F11346" s="27" t="s">
        <v>6</v>
      </c>
      <c r="G11346" s="27" t="s">
        <v>7</v>
      </c>
      <c r="H11346" s="27" t="s">
        <v>2638</v>
      </c>
      <c r="I11346" s="85" t="s">
        <v>2700</v>
      </c>
      <c r="J11346" s="86"/>
    </row>
    <row r="11347" spans="2:10" ht="12.6" customHeight="1" x14ac:dyDescent="0.3">
      <c r="B11347" s="30">
        <f>VLOOKUP($J11341,ASBVs!$A$2:$AP$1041,33,FALSE)</f>
        <v>0.05</v>
      </c>
      <c r="C11347" s="30">
        <f>VLOOKUP($J11341,ASBVs!$A$2:$AP$1041,35,FALSE)</f>
        <v>7.0000000000000007E-2</v>
      </c>
      <c r="D11347" s="30">
        <f>VLOOKUP($J11341,ASBVs!$A$2:$AP$1041,37,FALSE)</f>
        <v>0.02</v>
      </c>
      <c r="E11347" s="32">
        <f>VLOOKUP($J11341,ASBVs!$A$2:$AP$1041,29,FALSE)</f>
        <v>5.1100000000000003</v>
      </c>
      <c r="F11347" s="32">
        <f>VLOOKUP($J11341,ASBVs!$A$2:$AP$1041,23,FALSE)</f>
        <v>-0.32</v>
      </c>
      <c r="G11347" s="32">
        <f>VLOOKUP($J11341,ASBVs!$A$2:$AP$1041,25,FALSE)</f>
        <v>2.0299999999999998</v>
      </c>
      <c r="H11347" s="32">
        <f>VLOOKUP($J11341,ASBVs!$A$2:$AP$1041,27,FALSE)</f>
        <v>2.2000000000000002</v>
      </c>
      <c r="I11347" s="86"/>
      <c r="J11347" s="86"/>
    </row>
    <row r="11348" spans="2:10" ht="12.6" customHeight="1" x14ac:dyDescent="0.3">
      <c r="B11348" s="33">
        <f>VLOOKUP($J11341,ASBVs!$A$2:$AP$1041,34,FALSE)</f>
        <v>36</v>
      </c>
      <c r="C11348" s="33">
        <f>VLOOKUP($J11341,ASBVs!$A$2:$AP$1041,36,FALSE)</f>
        <v>44</v>
      </c>
      <c r="D11348" s="33">
        <f>VLOOKUP($J11341,ASBVs!$A$2:$AP$1041,38,FALSE)</f>
        <v>31</v>
      </c>
      <c r="E11348" s="33">
        <f>VLOOKUP($J11341,ASBVs!$A$2:$AP$1041,30,FALSE)</f>
        <v>48</v>
      </c>
      <c r="F11348" s="33">
        <f>VLOOKUP($J11341,ASBVs!$A$2:$AP$1041,24,FALSE)</f>
        <v>40</v>
      </c>
      <c r="G11348" s="33">
        <f>VLOOKUP($J11341,ASBVs!$A$2:$AP$1041,26,FALSE)</f>
        <v>39</v>
      </c>
      <c r="H11348" s="33">
        <f>VLOOKUP($J11341,ASBVs!$A$2:$AP$1041,28,FALSE)</f>
        <v>42</v>
      </c>
      <c r="I11348" s="99">
        <f>VLOOKUP($J11341,ASBVs!$A$2:$AQ$1041,43,FALSE)</f>
        <v>8.2200000000000006</v>
      </c>
      <c r="J11348" s="79"/>
    </row>
    <row r="11349" spans="2:10" ht="12.6" customHeight="1" x14ac:dyDescent="0.3">
      <c r="B11349" s="87" t="s">
        <v>2695</v>
      </c>
      <c r="C11349" s="88"/>
      <c r="D11349" s="89" t="s">
        <v>2699</v>
      </c>
      <c r="E11349" s="90"/>
      <c r="F11349" s="91" t="str">
        <f>VLOOKUP($J11341,ASBVs!$A$2:$F$1041,6,FALSE)</f>
        <v xml:space="preserve"> </v>
      </c>
      <c r="G11349" s="34" t="s">
        <v>2669</v>
      </c>
      <c r="H11349" s="35" t="str">
        <f>VLOOKUP($J11341,ASBVs!$A$2:$AU$1041,46,FALSE)</f>
        <v>2</v>
      </c>
      <c r="I11349" s="34" t="s">
        <v>2670</v>
      </c>
      <c r="J11349" s="35" t="str">
        <f>VLOOKUP($J11341,ASBVs!$A$2:$AU$1041,47,FALSE)</f>
        <v>1</v>
      </c>
    </row>
    <row r="11350" spans="2:10" ht="12.6" customHeight="1" x14ac:dyDescent="0.3">
      <c r="B11350" s="93">
        <f>VLOOKUP($J11341,ASBVs!$A$2:$AS$1041,45,FALSE)</f>
        <v>120.08</v>
      </c>
      <c r="C11350" s="94"/>
      <c r="D11350" s="93">
        <f>VLOOKUP($J11341,ASBVs!$A$2:$AS$1041,44,FALSE)</f>
        <v>156.47999999999999</v>
      </c>
      <c r="E11350" s="94"/>
      <c r="F11350" s="92"/>
      <c r="G11350" s="34" t="s">
        <v>2671</v>
      </c>
      <c r="H11350" s="35" t="str">
        <f>VLOOKUP($J11341,ASBVs!$A$2:$AW$1041,48,FALSE)</f>
        <v>1</v>
      </c>
      <c r="I11350" s="34" t="s">
        <v>2672</v>
      </c>
      <c r="J11350" s="35">
        <f>VLOOKUP($J11341,ASBVs!$A$2:$AW$1041,49,FALSE)</f>
        <v>2</v>
      </c>
    </row>
    <row r="11351" spans="2:10" ht="12.6" customHeight="1" x14ac:dyDescent="0.3">
      <c r="B11351" s="36" t="s">
        <v>2696</v>
      </c>
      <c r="C11351" s="95" t="str">
        <f>VLOOKUP($J11341,ASBVs!$A$2:$E$1041,5,FALSE)</f>
        <v>Pen of 4</v>
      </c>
      <c r="D11351" s="96"/>
      <c r="E11351" s="97" t="s">
        <v>2697</v>
      </c>
      <c r="F11351" s="98"/>
      <c r="G11351" s="74"/>
      <c r="H11351" s="75"/>
      <c r="I11351" s="37" t="s">
        <v>2698</v>
      </c>
      <c r="J11351" s="38"/>
    </row>
    <row r="11353" spans="2:10" ht="12.6" customHeight="1" x14ac:dyDescent="0.3">
      <c r="B11353" s="76" t="s">
        <v>2692</v>
      </c>
      <c r="C11353" s="77"/>
      <c r="D11353" s="20" t="str">
        <f>VLOOKUP($J11353,ASBVs!$A$2:$B$1041,2,FALSE)</f>
        <v>225032</v>
      </c>
      <c r="E11353" s="21"/>
      <c r="F11353" s="22" t="str">
        <f>VLOOKUP($J11353,ASBVs!$A$2:$J$1041,10,FALSE)</f>
        <v>Twin</v>
      </c>
      <c r="G11353" s="78" t="str">
        <f>VLOOKUP($J11353,ASBVs!$A$2:$AX$1041,50,FALSE)</f>
        <v xml:space="preserve"> </v>
      </c>
      <c r="H11353" s="79"/>
      <c r="I11353" s="23" t="s">
        <v>2693</v>
      </c>
      <c r="J11353" s="24" t="s">
        <v>2521</v>
      </c>
    </row>
    <row r="11354" spans="2:10" ht="12.6" customHeight="1" x14ac:dyDescent="0.3">
      <c r="B11354" s="25" t="s">
        <v>2694</v>
      </c>
      <c r="C11354" s="80" t="str">
        <f>VLOOKUP($J11353,ASBVs!$A$2:$H$1041,8,FALSE)</f>
        <v>196104</v>
      </c>
      <c r="D11354" s="80"/>
      <c r="E11354" s="81"/>
      <c r="F11354" s="26" t="s">
        <v>2639</v>
      </c>
      <c r="G11354" s="82">
        <f>VLOOKUP($J11353,ASBVs!$A$2:$I$1041,9,FALSE)</f>
        <v>44714</v>
      </c>
      <c r="H11354" s="83"/>
      <c r="I11354" s="83"/>
      <c r="J11354" s="84"/>
    </row>
    <row r="11355" spans="2:10" ht="12.6" customHeight="1" x14ac:dyDescent="0.3">
      <c r="B11355" s="27" t="s">
        <v>0</v>
      </c>
      <c r="C11355" s="28" t="s">
        <v>1</v>
      </c>
      <c r="D11355" s="28" t="s">
        <v>2</v>
      </c>
      <c r="E11355" s="28" t="s">
        <v>3</v>
      </c>
      <c r="F11355" s="27" t="s">
        <v>4</v>
      </c>
      <c r="G11355" s="28" t="s">
        <v>1093</v>
      </c>
      <c r="H11355" s="28" t="s">
        <v>1092</v>
      </c>
      <c r="I11355" s="28" t="s">
        <v>5</v>
      </c>
      <c r="J11355" s="28" t="s">
        <v>2652</v>
      </c>
    </row>
    <row r="11356" spans="2:10" ht="12.6" customHeight="1" x14ac:dyDescent="0.3">
      <c r="B11356" s="29">
        <f>VLOOKUP($J11353,ASBVs!$A$2:$AP$1041,11,FALSE)</f>
        <v>0.43</v>
      </c>
      <c r="C11356" s="29">
        <f>VLOOKUP($J11353,ASBVs!$A$2:$AP$1041,13,FALSE)</f>
        <v>7.42</v>
      </c>
      <c r="D11356" s="29">
        <f>VLOOKUP($J11353,ASBVs!$A$2:$AP$1041,15,FALSE)</f>
        <v>12.99</v>
      </c>
      <c r="E11356" s="29">
        <f>VLOOKUP($J11353,ASBVs!$A$2:$AP$1041,17,FALSE)</f>
        <v>-0.28999999999999998</v>
      </c>
      <c r="F11356" s="29">
        <f>VLOOKUP($J11353,ASBVs!$A$2:$AP$1041,19,FALSE)</f>
        <v>1.77</v>
      </c>
      <c r="G11356" s="39">
        <f>VLOOKUP($J11353,ASBVs!$A$2:$AP$1041,41,FALSE)</f>
        <v>0.4</v>
      </c>
      <c r="H11356" s="39">
        <f>VLOOKUP($J11353,ASBVs!$A$2:$AP$1041,39,FALSE)</f>
        <v>0.2</v>
      </c>
      <c r="I11356" s="29">
        <f>VLOOKUP($J11353,ASBVs!$A$2:$AP$1041,21,FALSE)</f>
        <v>-0.55000000000000004</v>
      </c>
      <c r="J11356" s="39">
        <f>VLOOKUP($J11353,ASBVs!$A$2:$AP$1041,31,FALSE)</f>
        <v>0.26</v>
      </c>
    </row>
    <row r="11357" spans="2:10" ht="12.6" customHeight="1" x14ac:dyDescent="0.3">
      <c r="B11357" s="29">
        <f>VLOOKUP($J11353,ASBVs!$A$2:$AP$1041,12,FALSE)</f>
        <v>66</v>
      </c>
      <c r="C11357" s="29">
        <f>VLOOKUP($J11353,ASBVs!$A$2:$AP$1041,14,FALSE)</f>
        <v>70</v>
      </c>
      <c r="D11357" s="29">
        <f>VLOOKUP($J11353,ASBVs!$A$2:$AP$1041,16,FALSE)</f>
        <v>63</v>
      </c>
      <c r="E11357" s="29">
        <f>VLOOKUP($J11353,ASBVs!$A$2:$AP$1041,18,FALSE)</f>
        <v>67</v>
      </c>
      <c r="F11357" s="29">
        <f>VLOOKUP($J11353,ASBVs!$A$2:$AP$1041,20,FALSE)</f>
        <v>67</v>
      </c>
      <c r="G11357" s="29">
        <f>VLOOKUP($J11353,ASBVs!$A$2:$AP$1041,42,FALSE)</f>
        <v>61</v>
      </c>
      <c r="H11357" s="29">
        <f>VLOOKUP($J11353,ASBVs!$A$2:$AP$1041,40,FALSE)</f>
        <v>51</v>
      </c>
      <c r="I11357" s="29">
        <f>VLOOKUP($J11353,ASBVs!$A$2:$AP$1041,22,FALSE)</f>
        <v>61</v>
      </c>
      <c r="J11357" s="29">
        <f>VLOOKUP($J11353,ASBVs!$A$2:$AP$1041,32,FALSE)</f>
        <v>59</v>
      </c>
    </row>
    <row r="11358" spans="2:10" ht="12.6" customHeight="1" x14ac:dyDescent="0.3">
      <c r="B11358" s="31" t="s">
        <v>1089</v>
      </c>
      <c r="C11358" s="27" t="s">
        <v>1090</v>
      </c>
      <c r="D11358" s="27" t="s">
        <v>1091</v>
      </c>
      <c r="E11358" s="27" t="s">
        <v>8</v>
      </c>
      <c r="F11358" s="27" t="s">
        <v>6</v>
      </c>
      <c r="G11358" s="27" t="s">
        <v>7</v>
      </c>
      <c r="H11358" s="27" t="s">
        <v>2638</v>
      </c>
      <c r="I11358" s="85" t="s">
        <v>2700</v>
      </c>
      <c r="J11358" s="86"/>
    </row>
    <row r="11359" spans="2:10" ht="12.6" customHeight="1" x14ac:dyDescent="0.3">
      <c r="B11359" s="30">
        <f>VLOOKUP($J11353,ASBVs!$A$2:$AP$1041,33,FALSE)</f>
        <v>0.02</v>
      </c>
      <c r="C11359" s="30">
        <f>VLOOKUP($J11353,ASBVs!$A$2:$AP$1041,35,FALSE)</f>
        <v>0.18</v>
      </c>
      <c r="D11359" s="30">
        <f>VLOOKUP($J11353,ASBVs!$A$2:$AP$1041,37,FALSE)</f>
        <v>0.02</v>
      </c>
      <c r="E11359" s="32">
        <f>VLOOKUP($J11353,ASBVs!$A$2:$AP$1041,29,FALSE)</f>
        <v>4.41</v>
      </c>
      <c r="F11359" s="32">
        <f>VLOOKUP($J11353,ASBVs!$A$2:$AP$1041,23,FALSE)</f>
        <v>-0.17</v>
      </c>
      <c r="G11359" s="32">
        <f>VLOOKUP($J11353,ASBVs!$A$2:$AP$1041,25,FALSE)</f>
        <v>3.54</v>
      </c>
      <c r="H11359" s="32">
        <f>VLOOKUP($J11353,ASBVs!$A$2:$AP$1041,27,FALSE)</f>
        <v>2</v>
      </c>
      <c r="I11359" s="86"/>
      <c r="J11359" s="86"/>
    </row>
    <row r="11360" spans="2:10" ht="12.6" customHeight="1" x14ac:dyDescent="0.3">
      <c r="B11360" s="33">
        <f>VLOOKUP($J11353,ASBVs!$A$2:$AP$1041,34,FALSE)</f>
        <v>45</v>
      </c>
      <c r="C11360" s="33">
        <f>VLOOKUP($J11353,ASBVs!$A$2:$AP$1041,36,FALSE)</f>
        <v>54</v>
      </c>
      <c r="D11360" s="33">
        <f>VLOOKUP($J11353,ASBVs!$A$2:$AP$1041,38,FALSE)</f>
        <v>38</v>
      </c>
      <c r="E11360" s="33">
        <f>VLOOKUP($J11353,ASBVs!$A$2:$AP$1041,30,FALSE)</f>
        <v>62</v>
      </c>
      <c r="F11360" s="33">
        <f>VLOOKUP($J11353,ASBVs!$A$2:$AP$1041,24,FALSE)</f>
        <v>52</v>
      </c>
      <c r="G11360" s="33">
        <f>VLOOKUP($J11353,ASBVs!$A$2:$AP$1041,26,FALSE)</f>
        <v>51</v>
      </c>
      <c r="H11360" s="33">
        <f>VLOOKUP($J11353,ASBVs!$A$2:$AP$1041,28,FALSE)</f>
        <v>54</v>
      </c>
      <c r="I11360" s="99">
        <f>VLOOKUP($J11353,ASBVs!$A$2:$AQ$1041,43,FALSE)</f>
        <v>6.87</v>
      </c>
      <c r="J11360" s="79"/>
    </row>
    <row r="11361" spans="2:10" ht="12.6" customHeight="1" x14ac:dyDescent="0.3">
      <c r="B11361" s="87" t="s">
        <v>2695</v>
      </c>
      <c r="C11361" s="88"/>
      <c r="D11361" s="89" t="s">
        <v>2699</v>
      </c>
      <c r="E11361" s="90"/>
      <c r="F11361" s="91" t="str">
        <f>VLOOKUP($J11353,ASBVs!$A$2:$F$1041,6,FALSE)</f>
        <v xml:space="preserve"> </v>
      </c>
      <c r="G11361" s="34" t="s">
        <v>2669</v>
      </c>
      <c r="H11361" s="35" t="str">
        <f>VLOOKUP($J11353,ASBVs!$A$2:$AU$1041,46,FALSE)</f>
        <v>1</v>
      </c>
      <c r="I11361" s="34" t="s">
        <v>2670</v>
      </c>
      <c r="J11361" s="35" t="str">
        <f>VLOOKUP($J11353,ASBVs!$A$2:$AU$1041,47,FALSE)</f>
        <v>1</v>
      </c>
    </row>
    <row r="11362" spans="2:10" ht="12.6" customHeight="1" x14ac:dyDescent="0.3">
      <c r="B11362" s="93">
        <f>VLOOKUP($J11353,ASBVs!$A$2:$AS$1041,45,FALSE)</f>
        <v>119.64</v>
      </c>
      <c r="C11362" s="94"/>
      <c r="D11362" s="93">
        <f>VLOOKUP($J11353,ASBVs!$A$2:$AS$1041,44,FALSE)</f>
        <v>155.07</v>
      </c>
      <c r="E11362" s="94"/>
      <c r="F11362" s="92"/>
      <c r="G11362" s="34" t="s">
        <v>2671</v>
      </c>
      <c r="H11362" s="35" t="str">
        <f>VLOOKUP($J11353,ASBVs!$A$2:$AW$1041,48,FALSE)</f>
        <v>1</v>
      </c>
      <c r="I11362" s="34" t="s">
        <v>2672</v>
      </c>
      <c r="J11362" s="35">
        <f>VLOOKUP($J11353,ASBVs!$A$2:$AW$1041,49,FALSE)</f>
        <v>3</v>
      </c>
    </row>
    <row r="11363" spans="2:10" ht="12.6" customHeight="1" x14ac:dyDescent="0.3">
      <c r="B11363" s="36" t="s">
        <v>2696</v>
      </c>
      <c r="C11363" s="95" t="str">
        <f>VLOOKUP($J11353,ASBVs!$A$2:$E$1041,5,FALSE)</f>
        <v>Pen of 4</v>
      </c>
      <c r="D11363" s="96"/>
      <c r="E11363" s="97" t="s">
        <v>2697</v>
      </c>
      <c r="F11363" s="98"/>
      <c r="G11363" s="74"/>
      <c r="H11363" s="75"/>
      <c r="I11363" s="37" t="s">
        <v>2698</v>
      </c>
      <c r="J11363" s="38"/>
    </row>
    <row r="11365" spans="2:10" ht="12.6" customHeight="1" x14ac:dyDescent="0.3">
      <c r="B11365" s="76" t="s">
        <v>2692</v>
      </c>
      <c r="C11365" s="77"/>
      <c r="D11365" s="20" t="str">
        <f>VLOOKUP($J11365,ASBVs!$A$2:$B$1041,2,FALSE)</f>
        <v>224920</v>
      </c>
      <c r="E11365" s="21"/>
      <c r="F11365" s="22" t="str">
        <f>VLOOKUP($J11365,ASBVs!$A$2:$J$1041,10,FALSE)</f>
        <v>Single</v>
      </c>
      <c r="G11365" s="78" t="str">
        <f>VLOOKUP($J11365,ASBVs!$A$2:$AX$1041,50,FALSE)</f>
        <v xml:space="preserve"> </v>
      </c>
      <c r="H11365" s="79"/>
      <c r="I11365" s="23" t="s">
        <v>2693</v>
      </c>
      <c r="J11365" s="24" t="s">
        <v>2522</v>
      </c>
    </row>
    <row r="11366" spans="2:10" ht="12.6" customHeight="1" x14ac:dyDescent="0.3">
      <c r="B11366" s="25" t="s">
        <v>2694</v>
      </c>
      <c r="C11366" s="80" t="str">
        <f>VLOOKUP($J11365,ASBVs!$A$2:$H$1041,8,FALSE)</f>
        <v>218946</v>
      </c>
      <c r="D11366" s="80"/>
      <c r="E11366" s="81"/>
      <c r="F11366" s="26" t="s">
        <v>2639</v>
      </c>
      <c r="G11366" s="82">
        <f>VLOOKUP($J11365,ASBVs!$A$2:$I$1041,9,FALSE)</f>
        <v>44713</v>
      </c>
      <c r="H11366" s="83"/>
      <c r="I11366" s="83"/>
      <c r="J11366" s="84"/>
    </row>
    <row r="11367" spans="2:10" ht="12.6" customHeight="1" x14ac:dyDescent="0.3">
      <c r="B11367" s="27" t="s">
        <v>0</v>
      </c>
      <c r="C11367" s="28" t="s">
        <v>1</v>
      </c>
      <c r="D11367" s="28" t="s">
        <v>2</v>
      </c>
      <c r="E11367" s="28" t="s">
        <v>3</v>
      </c>
      <c r="F11367" s="27" t="s">
        <v>4</v>
      </c>
      <c r="G11367" s="28" t="s">
        <v>1093</v>
      </c>
      <c r="H11367" s="28" t="s">
        <v>1092</v>
      </c>
      <c r="I11367" s="28" t="s">
        <v>5</v>
      </c>
      <c r="J11367" s="28" t="s">
        <v>2652</v>
      </c>
    </row>
    <row r="11368" spans="2:10" ht="12.6" customHeight="1" x14ac:dyDescent="0.3">
      <c r="B11368" s="29">
        <f>VLOOKUP($J11365,ASBVs!$A$2:$AP$1041,11,FALSE)</f>
        <v>0.39</v>
      </c>
      <c r="C11368" s="29">
        <f>VLOOKUP($J11365,ASBVs!$A$2:$AP$1041,13,FALSE)</f>
        <v>6.41</v>
      </c>
      <c r="D11368" s="29">
        <f>VLOOKUP($J11365,ASBVs!$A$2:$AP$1041,15,FALSE)</f>
        <v>10.55</v>
      </c>
      <c r="E11368" s="29">
        <f>VLOOKUP($J11365,ASBVs!$A$2:$AP$1041,17,FALSE)</f>
        <v>-0.05</v>
      </c>
      <c r="F11368" s="29">
        <f>VLOOKUP($J11365,ASBVs!$A$2:$AP$1041,19,FALSE)</f>
        <v>1.86</v>
      </c>
      <c r="G11368" s="39">
        <f>VLOOKUP($J11365,ASBVs!$A$2:$AP$1041,41,FALSE)</f>
        <v>0.43</v>
      </c>
      <c r="H11368" s="39">
        <f>VLOOKUP($J11365,ASBVs!$A$2:$AP$1041,39,FALSE)</f>
        <v>0.23</v>
      </c>
      <c r="I11368" s="29">
        <f>VLOOKUP($J11365,ASBVs!$A$2:$AP$1041,21,FALSE)</f>
        <v>-0.18</v>
      </c>
      <c r="J11368" s="39">
        <f>VLOOKUP($J11365,ASBVs!$A$2:$AP$1041,31,FALSE)</f>
        <v>0.28000000000000003</v>
      </c>
    </row>
    <row r="11369" spans="2:10" ht="12.6" customHeight="1" x14ac:dyDescent="0.3">
      <c r="B11369" s="29">
        <f>VLOOKUP($J11365,ASBVs!$A$2:$AP$1041,12,FALSE)</f>
        <v>67</v>
      </c>
      <c r="C11369" s="29">
        <f>VLOOKUP($J11365,ASBVs!$A$2:$AP$1041,14,FALSE)</f>
        <v>70</v>
      </c>
      <c r="D11369" s="29">
        <f>VLOOKUP($J11365,ASBVs!$A$2:$AP$1041,16,FALSE)</f>
        <v>62</v>
      </c>
      <c r="E11369" s="29">
        <f>VLOOKUP($J11365,ASBVs!$A$2:$AP$1041,18,FALSE)</f>
        <v>64</v>
      </c>
      <c r="F11369" s="29">
        <f>VLOOKUP($J11365,ASBVs!$A$2:$AP$1041,20,FALSE)</f>
        <v>64</v>
      </c>
      <c r="G11369" s="29">
        <f>VLOOKUP($J11365,ASBVs!$A$2:$AP$1041,42,FALSE)</f>
        <v>55</v>
      </c>
      <c r="H11369" s="29">
        <f>VLOOKUP($J11365,ASBVs!$A$2:$AP$1041,40,FALSE)</f>
        <v>49</v>
      </c>
      <c r="I11369" s="29">
        <f>VLOOKUP($J11365,ASBVs!$A$2:$AP$1041,22,FALSE)</f>
        <v>58</v>
      </c>
      <c r="J11369" s="29">
        <f>VLOOKUP($J11365,ASBVs!$A$2:$AP$1041,32,FALSE)</f>
        <v>53</v>
      </c>
    </row>
    <row r="11370" spans="2:10" ht="12.6" customHeight="1" x14ac:dyDescent="0.3">
      <c r="B11370" s="31" t="s">
        <v>1089</v>
      </c>
      <c r="C11370" s="27" t="s">
        <v>1090</v>
      </c>
      <c r="D11370" s="27" t="s">
        <v>1091</v>
      </c>
      <c r="E11370" s="27" t="s">
        <v>8</v>
      </c>
      <c r="F11370" s="27" t="s">
        <v>6</v>
      </c>
      <c r="G11370" s="27" t="s">
        <v>7</v>
      </c>
      <c r="H11370" s="27" t="s">
        <v>2638</v>
      </c>
      <c r="I11370" s="85" t="s">
        <v>2700</v>
      </c>
      <c r="J11370" s="86"/>
    </row>
    <row r="11371" spans="2:10" ht="12.6" customHeight="1" x14ac:dyDescent="0.3">
      <c r="B11371" s="30">
        <f>VLOOKUP($J11365,ASBVs!$A$2:$AP$1041,33,FALSE)</f>
        <v>0.03</v>
      </c>
      <c r="C11371" s="30">
        <f>VLOOKUP($J11365,ASBVs!$A$2:$AP$1041,35,FALSE)</f>
        <v>0.23</v>
      </c>
      <c r="D11371" s="30">
        <f>VLOOKUP($J11365,ASBVs!$A$2:$AP$1041,37,FALSE)</f>
        <v>0.02</v>
      </c>
      <c r="E11371" s="32">
        <f>VLOOKUP($J11365,ASBVs!$A$2:$AP$1041,29,FALSE)</f>
        <v>4.29</v>
      </c>
      <c r="F11371" s="32">
        <f>VLOOKUP($J11365,ASBVs!$A$2:$AP$1041,23,FALSE)</f>
        <v>-0.36</v>
      </c>
      <c r="G11371" s="32">
        <f>VLOOKUP($J11365,ASBVs!$A$2:$AP$1041,25,FALSE)</f>
        <v>4.03</v>
      </c>
      <c r="H11371" s="32">
        <f>VLOOKUP($J11365,ASBVs!$A$2:$AP$1041,27,FALSE)</f>
        <v>1.76</v>
      </c>
      <c r="I11371" s="86"/>
      <c r="J11371" s="86"/>
    </row>
    <row r="11372" spans="2:10" ht="12.6" customHeight="1" x14ac:dyDescent="0.3">
      <c r="B11372" s="33">
        <f>VLOOKUP($J11365,ASBVs!$A$2:$AP$1041,34,FALSE)</f>
        <v>44</v>
      </c>
      <c r="C11372" s="33">
        <f>VLOOKUP($J11365,ASBVs!$A$2:$AP$1041,36,FALSE)</f>
        <v>52</v>
      </c>
      <c r="D11372" s="33">
        <f>VLOOKUP($J11365,ASBVs!$A$2:$AP$1041,38,FALSE)</f>
        <v>38</v>
      </c>
      <c r="E11372" s="33">
        <f>VLOOKUP($J11365,ASBVs!$A$2:$AP$1041,30,FALSE)</f>
        <v>59</v>
      </c>
      <c r="F11372" s="33">
        <f>VLOOKUP($J11365,ASBVs!$A$2:$AP$1041,24,FALSE)</f>
        <v>49</v>
      </c>
      <c r="G11372" s="33">
        <f>VLOOKUP($J11365,ASBVs!$A$2:$AP$1041,26,FALSE)</f>
        <v>49</v>
      </c>
      <c r="H11372" s="33">
        <f>VLOOKUP($J11365,ASBVs!$A$2:$AP$1041,28,FALSE)</f>
        <v>52</v>
      </c>
      <c r="I11372" s="99">
        <f>VLOOKUP($J11365,ASBVs!$A$2:$AQ$1041,43,FALSE)</f>
        <v>6.23</v>
      </c>
      <c r="J11372" s="79"/>
    </row>
    <row r="11373" spans="2:10" ht="12.6" customHeight="1" x14ac:dyDescent="0.3">
      <c r="B11373" s="87" t="s">
        <v>2695</v>
      </c>
      <c r="C11373" s="88"/>
      <c r="D11373" s="89" t="s">
        <v>2699</v>
      </c>
      <c r="E11373" s="90"/>
      <c r="F11373" s="91" t="str">
        <f>VLOOKUP($J11365,ASBVs!$A$2:$F$1041,6,FALSE)</f>
        <v xml:space="preserve"> </v>
      </c>
      <c r="G11373" s="34" t="s">
        <v>2669</v>
      </c>
      <c r="H11373" s="35" t="str">
        <f>VLOOKUP($J11365,ASBVs!$A$2:$AU$1041,46,FALSE)</f>
        <v>2</v>
      </c>
      <c r="I11373" s="34" t="s">
        <v>2670</v>
      </c>
      <c r="J11373" s="35" t="str">
        <f>VLOOKUP($J11365,ASBVs!$A$2:$AU$1041,47,FALSE)</f>
        <v>2</v>
      </c>
    </row>
    <row r="11374" spans="2:10" ht="12.6" customHeight="1" x14ac:dyDescent="0.3">
      <c r="B11374" s="93">
        <f>VLOOKUP($J11365,ASBVs!$A$2:$AS$1041,45,FALSE)</f>
        <v>119.66</v>
      </c>
      <c r="C11374" s="94"/>
      <c r="D11374" s="93">
        <f>VLOOKUP($J11365,ASBVs!$A$2:$AS$1041,44,FALSE)</f>
        <v>155.77000000000001</v>
      </c>
      <c r="E11374" s="94"/>
      <c r="F11374" s="92"/>
      <c r="G11374" s="34" t="s">
        <v>2671</v>
      </c>
      <c r="H11374" s="35" t="str">
        <f>VLOOKUP($J11365,ASBVs!$A$2:$AW$1041,48,FALSE)</f>
        <v>3</v>
      </c>
      <c r="I11374" s="34" t="s">
        <v>2672</v>
      </c>
      <c r="J11374" s="35">
        <f>VLOOKUP($J11365,ASBVs!$A$2:$AW$1041,49,FALSE)</f>
        <v>3</v>
      </c>
    </row>
    <row r="11375" spans="2:10" ht="12.6" customHeight="1" x14ac:dyDescent="0.3">
      <c r="B11375" s="36" t="s">
        <v>2696</v>
      </c>
      <c r="C11375" s="95" t="str">
        <f>VLOOKUP($J11365,ASBVs!$A$2:$E$1041,5,FALSE)</f>
        <v>Pen of 4</v>
      </c>
      <c r="D11375" s="96"/>
      <c r="E11375" s="97" t="s">
        <v>2697</v>
      </c>
      <c r="F11375" s="98"/>
      <c r="G11375" s="74"/>
      <c r="H11375" s="75"/>
      <c r="I11375" s="37" t="s">
        <v>2698</v>
      </c>
      <c r="J11375" s="38"/>
    </row>
    <row r="11377" spans="2:10" ht="12.6" customHeight="1" x14ac:dyDescent="0.3">
      <c r="B11377" s="76" t="s">
        <v>2692</v>
      </c>
      <c r="C11377" s="77"/>
      <c r="D11377" s="20" t="str">
        <f>VLOOKUP($J11377,ASBVs!$A$2:$B$1041,2,FALSE)</f>
        <v>224044</v>
      </c>
      <c r="E11377" s="21"/>
      <c r="F11377" s="22" t="str">
        <f>VLOOKUP($J11377,ASBVs!$A$2:$J$1041,10,FALSE)</f>
        <v>Single</v>
      </c>
      <c r="G11377" s="78" t="str">
        <f>VLOOKUP($J11377,ASBVs!$A$2:$AX$1041,50,FALSE)</f>
        <v xml:space="preserve"> </v>
      </c>
      <c r="H11377" s="79"/>
      <c r="I11377" s="23" t="s">
        <v>2693</v>
      </c>
      <c r="J11377" s="24" t="s">
        <v>2523</v>
      </c>
    </row>
    <row r="11378" spans="2:10" ht="12.6" customHeight="1" x14ac:dyDescent="0.3">
      <c r="B11378" s="25" t="s">
        <v>2694</v>
      </c>
      <c r="C11378" s="80" t="str">
        <f>VLOOKUP($J11377,ASBVs!$A$2:$H$1041,8,FALSE)</f>
        <v>206625</v>
      </c>
      <c r="D11378" s="80"/>
      <c r="E11378" s="81"/>
      <c r="F11378" s="26" t="s">
        <v>2639</v>
      </c>
      <c r="G11378" s="82">
        <f>VLOOKUP($J11377,ASBVs!$A$2:$I$1041,9,FALSE)</f>
        <v>44706</v>
      </c>
      <c r="H11378" s="83"/>
      <c r="I11378" s="83"/>
      <c r="J11378" s="84"/>
    </row>
    <row r="11379" spans="2:10" ht="12.6" customHeight="1" x14ac:dyDescent="0.3">
      <c r="B11379" s="27" t="s">
        <v>0</v>
      </c>
      <c r="C11379" s="28" t="s">
        <v>1</v>
      </c>
      <c r="D11379" s="28" t="s">
        <v>2</v>
      </c>
      <c r="E11379" s="28" t="s">
        <v>3</v>
      </c>
      <c r="F11379" s="27" t="s">
        <v>4</v>
      </c>
      <c r="G11379" s="28" t="s">
        <v>1093</v>
      </c>
      <c r="H11379" s="28" t="s">
        <v>1092</v>
      </c>
      <c r="I11379" s="28" t="s">
        <v>5</v>
      </c>
      <c r="J11379" s="28" t="s">
        <v>2652</v>
      </c>
    </row>
    <row r="11380" spans="2:10" ht="12.6" customHeight="1" x14ac:dyDescent="0.3">
      <c r="B11380" s="29">
        <f>VLOOKUP($J11377,ASBVs!$A$2:$AP$1041,11,FALSE)</f>
        <v>0.35</v>
      </c>
      <c r="C11380" s="29">
        <f>VLOOKUP($J11377,ASBVs!$A$2:$AP$1041,13,FALSE)</f>
        <v>9.2799999999999994</v>
      </c>
      <c r="D11380" s="29">
        <f>VLOOKUP($J11377,ASBVs!$A$2:$AP$1041,15,FALSE)</f>
        <v>13.71</v>
      </c>
      <c r="E11380" s="29">
        <f>VLOOKUP($J11377,ASBVs!$A$2:$AP$1041,17,FALSE)</f>
        <v>-0.2</v>
      </c>
      <c r="F11380" s="29">
        <f>VLOOKUP($J11377,ASBVs!$A$2:$AP$1041,19,FALSE)</f>
        <v>1.85</v>
      </c>
      <c r="G11380" s="39">
        <f>VLOOKUP($J11377,ASBVs!$A$2:$AP$1041,41,FALSE)</f>
        <v>0.41</v>
      </c>
      <c r="H11380" s="39">
        <f>VLOOKUP($J11377,ASBVs!$A$2:$AP$1041,39,FALSE)</f>
        <v>0.19</v>
      </c>
      <c r="I11380" s="29">
        <f>VLOOKUP($J11377,ASBVs!$A$2:$AP$1041,21,FALSE)</f>
        <v>-0.56999999999999995</v>
      </c>
      <c r="J11380" s="39">
        <f>VLOOKUP($J11377,ASBVs!$A$2:$AP$1041,31,FALSE)</f>
        <v>0.28000000000000003</v>
      </c>
    </row>
    <row r="11381" spans="2:10" ht="12.6" customHeight="1" x14ac:dyDescent="0.3">
      <c r="B11381" s="29">
        <f>VLOOKUP($J11377,ASBVs!$A$2:$AP$1041,12,FALSE)</f>
        <v>66</v>
      </c>
      <c r="C11381" s="29">
        <f>VLOOKUP($J11377,ASBVs!$A$2:$AP$1041,14,FALSE)</f>
        <v>70</v>
      </c>
      <c r="D11381" s="29">
        <f>VLOOKUP($J11377,ASBVs!$A$2:$AP$1041,16,FALSE)</f>
        <v>60</v>
      </c>
      <c r="E11381" s="29">
        <f>VLOOKUP($J11377,ASBVs!$A$2:$AP$1041,18,FALSE)</f>
        <v>65</v>
      </c>
      <c r="F11381" s="29">
        <f>VLOOKUP($J11377,ASBVs!$A$2:$AP$1041,20,FALSE)</f>
        <v>65</v>
      </c>
      <c r="G11381" s="29">
        <f>VLOOKUP($J11377,ASBVs!$A$2:$AP$1041,42,FALSE)</f>
        <v>57</v>
      </c>
      <c r="H11381" s="29">
        <f>VLOOKUP($J11377,ASBVs!$A$2:$AP$1041,40,FALSE)</f>
        <v>48</v>
      </c>
      <c r="I11381" s="29">
        <f>VLOOKUP($J11377,ASBVs!$A$2:$AP$1041,22,FALSE)</f>
        <v>56</v>
      </c>
      <c r="J11381" s="29">
        <f>VLOOKUP($J11377,ASBVs!$A$2:$AP$1041,32,FALSE)</f>
        <v>55</v>
      </c>
    </row>
    <row r="11382" spans="2:10" ht="12.6" customHeight="1" x14ac:dyDescent="0.3">
      <c r="B11382" s="31" t="s">
        <v>1089</v>
      </c>
      <c r="C11382" s="27" t="s">
        <v>1090</v>
      </c>
      <c r="D11382" s="27" t="s">
        <v>1091</v>
      </c>
      <c r="E11382" s="27" t="s">
        <v>8</v>
      </c>
      <c r="F11382" s="27" t="s">
        <v>6</v>
      </c>
      <c r="G11382" s="27" t="s">
        <v>7</v>
      </c>
      <c r="H11382" s="27" t="s">
        <v>2638</v>
      </c>
      <c r="I11382" s="85" t="s">
        <v>2700</v>
      </c>
      <c r="J11382" s="86"/>
    </row>
    <row r="11383" spans="2:10" ht="12.6" customHeight="1" x14ac:dyDescent="0.3">
      <c r="B11383" s="30">
        <f>VLOOKUP($J11377,ASBVs!$A$2:$AP$1041,33,FALSE)</f>
        <v>0.04</v>
      </c>
      <c r="C11383" s="30">
        <f>VLOOKUP($J11377,ASBVs!$A$2:$AP$1041,35,FALSE)</f>
        <v>0.12</v>
      </c>
      <c r="D11383" s="30">
        <f>VLOOKUP($J11377,ASBVs!$A$2:$AP$1041,37,FALSE)</f>
        <v>0.02</v>
      </c>
      <c r="E11383" s="32">
        <f>VLOOKUP($J11377,ASBVs!$A$2:$AP$1041,29,FALSE)</f>
        <v>5.54</v>
      </c>
      <c r="F11383" s="32">
        <f>VLOOKUP($J11377,ASBVs!$A$2:$AP$1041,23,FALSE)</f>
        <v>-0.52</v>
      </c>
      <c r="G11383" s="32">
        <f>VLOOKUP($J11377,ASBVs!$A$2:$AP$1041,25,FALSE)</f>
        <v>5.09</v>
      </c>
      <c r="H11383" s="32">
        <f>VLOOKUP($J11377,ASBVs!$A$2:$AP$1041,27,FALSE)</f>
        <v>1.89</v>
      </c>
      <c r="I11383" s="86"/>
      <c r="J11383" s="86"/>
    </row>
    <row r="11384" spans="2:10" ht="12.6" customHeight="1" x14ac:dyDescent="0.3">
      <c r="B11384" s="33">
        <f>VLOOKUP($J11377,ASBVs!$A$2:$AP$1041,34,FALSE)</f>
        <v>43</v>
      </c>
      <c r="C11384" s="33">
        <f>VLOOKUP($J11377,ASBVs!$A$2:$AP$1041,36,FALSE)</f>
        <v>51</v>
      </c>
      <c r="D11384" s="33">
        <f>VLOOKUP($J11377,ASBVs!$A$2:$AP$1041,38,FALSE)</f>
        <v>37</v>
      </c>
      <c r="E11384" s="33">
        <f>VLOOKUP($J11377,ASBVs!$A$2:$AP$1041,30,FALSE)</f>
        <v>60</v>
      </c>
      <c r="F11384" s="33">
        <f>VLOOKUP($J11377,ASBVs!$A$2:$AP$1041,24,FALSE)</f>
        <v>50</v>
      </c>
      <c r="G11384" s="33">
        <f>VLOOKUP($J11377,ASBVs!$A$2:$AP$1041,26,FALSE)</f>
        <v>49</v>
      </c>
      <c r="H11384" s="33">
        <f>VLOOKUP($J11377,ASBVs!$A$2:$AP$1041,28,FALSE)</f>
        <v>52</v>
      </c>
      <c r="I11384" s="99">
        <f>VLOOKUP($J11377,ASBVs!$A$2:$AQ$1041,43,FALSE)</f>
        <v>8.7099999999999991</v>
      </c>
      <c r="J11384" s="79"/>
    </row>
    <row r="11385" spans="2:10" ht="12.6" customHeight="1" x14ac:dyDescent="0.3">
      <c r="B11385" s="87" t="s">
        <v>2695</v>
      </c>
      <c r="C11385" s="88"/>
      <c r="D11385" s="89" t="s">
        <v>2699</v>
      </c>
      <c r="E11385" s="90"/>
      <c r="F11385" s="91" t="str">
        <f>VLOOKUP($J11377,ASBVs!$A$2:$F$1041,6,FALSE)</f>
        <v xml:space="preserve"> </v>
      </c>
      <c r="G11385" s="34" t="s">
        <v>2669</v>
      </c>
      <c r="H11385" s="35" t="str">
        <f>VLOOKUP($J11377,ASBVs!$A$2:$AU$1041,46,FALSE)</f>
        <v>2</v>
      </c>
      <c r="I11385" s="34" t="s">
        <v>2670</v>
      </c>
      <c r="J11385" s="35" t="str">
        <f>VLOOKUP($J11377,ASBVs!$A$2:$AU$1041,47,FALSE)</f>
        <v>2</v>
      </c>
    </row>
    <row r="11386" spans="2:10" ht="12.6" customHeight="1" x14ac:dyDescent="0.3">
      <c r="B11386" s="93">
        <f>VLOOKUP($J11377,ASBVs!$A$2:$AS$1041,45,FALSE)</f>
        <v>120.46</v>
      </c>
      <c r="C11386" s="94"/>
      <c r="D11386" s="93">
        <f>VLOOKUP($J11377,ASBVs!$A$2:$AS$1041,44,FALSE)</f>
        <v>159.71</v>
      </c>
      <c r="E11386" s="94"/>
      <c r="F11386" s="92"/>
      <c r="G11386" s="34" t="s">
        <v>2671</v>
      </c>
      <c r="H11386" s="35" t="str">
        <f>VLOOKUP($J11377,ASBVs!$A$2:$AW$1041,48,FALSE)</f>
        <v>2</v>
      </c>
      <c r="I11386" s="34" t="s">
        <v>2672</v>
      </c>
      <c r="J11386" s="35">
        <f>VLOOKUP($J11377,ASBVs!$A$2:$AW$1041,49,FALSE)</f>
        <v>4</v>
      </c>
    </row>
    <row r="11387" spans="2:10" ht="12.6" customHeight="1" x14ac:dyDescent="0.3">
      <c r="B11387" s="36" t="s">
        <v>2696</v>
      </c>
      <c r="C11387" s="95" t="str">
        <f>VLOOKUP($J11377,ASBVs!$A$2:$E$1041,5,FALSE)</f>
        <v>Pen of 4</v>
      </c>
      <c r="D11387" s="96"/>
      <c r="E11387" s="97" t="s">
        <v>2697</v>
      </c>
      <c r="F11387" s="98"/>
      <c r="G11387" s="74"/>
      <c r="H11387" s="75"/>
      <c r="I11387" s="37" t="s">
        <v>2698</v>
      </c>
      <c r="J11387" s="38"/>
    </row>
    <row r="11389" spans="2:10" ht="12.6" customHeight="1" x14ac:dyDescent="0.3">
      <c r="B11389" s="76" t="s">
        <v>2692</v>
      </c>
      <c r="C11389" s="77"/>
      <c r="D11389" s="20" t="str">
        <f>VLOOKUP($J11389,ASBVs!$A$2:$B$1041,2,FALSE)</f>
        <v>224650</v>
      </c>
      <c r="E11389" s="21"/>
      <c r="F11389" s="22" t="str">
        <f>VLOOKUP($J11389,ASBVs!$A$2:$J$1041,10,FALSE)</f>
        <v>Twin</v>
      </c>
      <c r="G11389" s="78" t="str">
        <f>VLOOKUP($J11389,ASBVs!$A$2:$AX$1041,50,FALSE)</f>
        <v xml:space="preserve"> </v>
      </c>
      <c r="H11389" s="79"/>
      <c r="I11389" s="23" t="s">
        <v>2693</v>
      </c>
      <c r="J11389" s="24" t="s">
        <v>2524</v>
      </c>
    </row>
    <row r="11390" spans="2:10" ht="12.6" customHeight="1" x14ac:dyDescent="0.3">
      <c r="B11390" s="25" t="s">
        <v>2694</v>
      </c>
      <c r="C11390" s="80" t="str">
        <f>VLOOKUP($J11389,ASBVs!$A$2:$H$1041,8,FALSE)</f>
        <v>214314</v>
      </c>
      <c r="D11390" s="80"/>
      <c r="E11390" s="81"/>
      <c r="F11390" s="26" t="s">
        <v>2639</v>
      </c>
      <c r="G11390" s="82">
        <f>VLOOKUP($J11389,ASBVs!$A$2:$I$1041,9,FALSE)</f>
        <v>44709</v>
      </c>
      <c r="H11390" s="83"/>
      <c r="I11390" s="83"/>
      <c r="J11390" s="84"/>
    </row>
    <row r="11391" spans="2:10" ht="12.6" customHeight="1" x14ac:dyDescent="0.3">
      <c r="B11391" s="27" t="s">
        <v>0</v>
      </c>
      <c r="C11391" s="28" t="s">
        <v>1</v>
      </c>
      <c r="D11391" s="28" t="s">
        <v>2</v>
      </c>
      <c r="E11391" s="28" t="s">
        <v>3</v>
      </c>
      <c r="F11391" s="27" t="s">
        <v>4</v>
      </c>
      <c r="G11391" s="28" t="s">
        <v>1093</v>
      </c>
      <c r="H11391" s="28" t="s">
        <v>1092</v>
      </c>
      <c r="I11391" s="28" t="s">
        <v>5</v>
      </c>
      <c r="J11391" s="28" t="s">
        <v>2652</v>
      </c>
    </row>
    <row r="11392" spans="2:10" ht="12.6" customHeight="1" x14ac:dyDescent="0.3">
      <c r="B11392" s="29">
        <f>VLOOKUP($J11389,ASBVs!$A$2:$AP$1041,11,FALSE)</f>
        <v>0.72</v>
      </c>
      <c r="C11392" s="29">
        <f>VLOOKUP($J11389,ASBVs!$A$2:$AP$1041,13,FALSE)</f>
        <v>8.99</v>
      </c>
      <c r="D11392" s="29">
        <f>VLOOKUP($J11389,ASBVs!$A$2:$AP$1041,15,FALSE)</f>
        <v>16.239999999999998</v>
      </c>
      <c r="E11392" s="29">
        <f>VLOOKUP($J11389,ASBVs!$A$2:$AP$1041,17,FALSE)</f>
        <v>0.77</v>
      </c>
      <c r="F11392" s="29">
        <f>VLOOKUP($J11389,ASBVs!$A$2:$AP$1041,19,FALSE)</f>
        <v>1.96</v>
      </c>
      <c r="G11392" s="39">
        <f>VLOOKUP($J11389,ASBVs!$A$2:$AP$1041,41,FALSE)</f>
        <v>0.36</v>
      </c>
      <c r="H11392" s="39">
        <f>VLOOKUP($J11389,ASBVs!$A$2:$AP$1041,39,FALSE)</f>
        <v>0.2</v>
      </c>
      <c r="I11392" s="29">
        <f>VLOOKUP($J11389,ASBVs!$A$2:$AP$1041,21,FALSE)</f>
        <v>0.73</v>
      </c>
      <c r="J11392" s="39">
        <f>VLOOKUP($J11389,ASBVs!$A$2:$AP$1041,31,FALSE)</f>
        <v>0.24</v>
      </c>
    </row>
    <row r="11393" spans="2:10" ht="12.6" customHeight="1" x14ac:dyDescent="0.3">
      <c r="B11393" s="29">
        <f>VLOOKUP($J11389,ASBVs!$A$2:$AP$1041,12,FALSE)</f>
        <v>65</v>
      </c>
      <c r="C11393" s="29">
        <f>VLOOKUP($J11389,ASBVs!$A$2:$AP$1041,14,FALSE)</f>
        <v>70</v>
      </c>
      <c r="D11393" s="29">
        <f>VLOOKUP($J11389,ASBVs!$A$2:$AP$1041,16,FALSE)</f>
        <v>58</v>
      </c>
      <c r="E11393" s="29">
        <f>VLOOKUP($J11389,ASBVs!$A$2:$AP$1041,18,FALSE)</f>
        <v>63</v>
      </c>
      <c r="F11393" s="29">
        <f>VLOOKUP($J11389,ASBVs!$A$2:$AP$1041,20,FALSE)</f>
        <v>64</v>
      </c>
      <c r="G11393" s="29">
        <f>VLOOKUP($J11389,ASBVs!$A$2:$AP$1041,42,FALSE)</f>
        <v>50</v>
      </c>
      <c r="H11393" s="29">
        <f>VLOOKUP($J11389,ASBVs!$A$2:$AP$1041,40,FALSE)</f>
        <v>44</v>
      </c>
      <c r="I11393" s="29">
        <f>VLOOKUP($J11389,ASBVs!$A$2:$AP$1041,22,FALSE)</f>
        <v>54</v>
      </c>
      <c r="J11393" s="29">
        <f>VLOOKUP($J11389,ASBVs!$A$2:$AP$1041,32,FALSE)</f>
        <v>48</v>
      </c>
    </row>
    <row r="11394" spans="2:10" ht="12.6" customHeight="1" x14ac:dyDescent="0.3">
      <c r="B11394" s="31" t="s">
        <v>1089</v>
      </c>
      <c r="C11394" s="27" t="s">
        <v>1090</v>
      </c>
      <c r="D11394" s="27" t="s">
        <v>1091</v>
      </c>
      <c r="E11394" s="27" t="s">
        <v>8</v>
      </c>
      <c r="F11394" s="27" t="s">
        <v>6</v>
      </c>
      <c r="G11394" s="27" t="s">
        <v>7</v>
      </c>
      <c r="H11394" s="27" t="s">
        <v>2638</v>
      </c>
      <c r="I11394" s="85" t="s">
        <v>2700</v>
      </c>
      <c r="J11394" s="86"/>
    </row>
    <row r="11395" spans="2:10" ht="12.6" customHeight="1" x14ac:dyDescent="0.3">
      <c r="B11395" s="30">
        <f>VLOOKUP($J11389,ASBVs!$A$2:$AP$1041,33,FALSE)</f>
        <v>0.03</v>
      </c>
      <c r="C11395" s="30">
        <f>VLOOKUP($J11389,ASBVs!$A$2:$AP$1041,35,FALSE)</f>
        <v>0.19</v>
      </c>
      <c r="D11395" s="30">
        <f>VLOOKUP($J11389,ASBVs!$A$2:$AP$1041,37,FALSE)</f>
        <v>0.01</v>
      </c>
      <c r="E11395" s="32">
        <f>VLOOKUP($J11389,ASBVs!$A$2:$AP$1041,29,FALSE)</f>
        <v>3.95</v>
      </c>
      <c r="F11395" s="32">
        <f>VLOOKUP($J11389,ASBVs!$A$2:$AP$1041,23,FALSE)</f>
        <v>-0.14000000000000001</v>
      </c>
      <c r="G11395" s="32">
        <f>VLOOKUP($J11389,ASBVs!$A$2:$AP$1041,25,FALSE)</f>
        <v>3.52</v>
      </c>
      <c r="H11395" s="32">
        <f>VLOOKUP($J11389,ASBVs!$A$2:$AP$1041,27,FALSE)</f>
        <v>2.39</v>
      </c>
      <c r="I11395" s="86"/>
      <c r="J11395" s="86"/>
    </row>
    <row r="11396" spans="2:10" ht="12.6" customHeight="1" x14ac:dyDescent="0.3">
      <c r="B11396" s="33">
        <f>VLOOKUP($J11389,ASBVs!$A$2:$AP$1041,34,FALSE)</f>
        <v>38</v>
      </c>
      <c r="C11396" s="33">
        <f>VLOOKUP($J11389,ASBVs!$A$2:$AP$1041,36,FALSE)</f>
        <v>47</v>
      </c>
      <c r="D11396" s="33">
        <f>VLOOKUP($J11389,ASBVs!$A$2:$AP$1041,38,FALSE)</f>
        <v>32</v>
      </c>
      <c r="E11396" s="33">
        <f>VLOOKUP($J11389,ASBVs!$A$2:$AP$1041,30,FALSE)</f>
        <v>59</v>
      </c>
      <c r="F11396" s="33">
        <f>VLOOKUP($J11389,ASBVs!$A$2:$AP$1041,24,FALSE)</f>
        <v>47</v>
      </c>
      <c r="G11396" s="33">
        <f>VLOOKUP($J11389,ASBVs!$A$2:$AP$1041,26,FALSE)</f>
        <v>46</v>
      </c>
      <c r="H11396" s="33">
        <f>VLOOKUP($J11389,ASBVs!$A$2:$AP$1041,28,FALSE)</f>
        <v>49</v>
      </c>
      <c r="I11396" s="99">
        <f>VLOOKUP($J11389,ASBVs!$A$2:$AQ$1041,43,FALSE)</f>
        <v>9.7200000000000006</v>
      </c>
      <c r="J11396" s="79"/>
    </row>
    <row r="11397" spans="2:10" ht="12.6" customHeight="1" x14ac:dyDescent="0.3">
      <c r="B11397" s="87" t="s">
        <v>2695</v>
      </c>
      <c r="C11397" s="88"/>
      <c r="D11397" s="89" t="s">
        <v>2699</v>
      </c>
      <c r="E11397" s="90"/>
      <c r="F11397" s="91" t="str">
        <f>VLOOKUP($J11389,ASBVs!$A$2:$F$1041,6,FALSE)</f>
        <v xml:space="preserve"> </v>
      </c>
      <c r="G11397" s="34" t="s">
        <v>2669</v>
      </c>
      <c r="H11397" s="35" t="str">
        <f>VLOOKUP($J11389,ASBVs!$A$2:$AU$1041,46,FALSE)</f>
        <v>2</v>
      </c>
      <c r="I11397" s="34" t="s">
        <v>2670</v>
      </c>
      <c r="J11397" s="35" t="str">
        <f>VLOOKUP($J11389,ASBVs!$A$2:$AU$1041,47,FALSE)</f>
        <v>2</v>
      </c>
    </row>
    <row r="11398" spans="2:10" ht="12.6" customHeight="1" x14ac:dyDescent="0.3">
      <c r="B11398" s="93">
        <f>VLOOKUP($J11389,ASBVs!$A$2:$AS$1041,45,FALSE)</f>
        <v>122.92</v>
      </c>
      <c r="C11398" s="94"/>
      <c r="D11398" s="93">
        <f>VLOOKUP($J11389,ASBVs!$A$2:$AS$1041,44,FALSE)</f>
        <v>157.1</v>
      </c>
      <c r="E11398" s="94"/>
      <c r="F11398" s="92"/>
      <c r="G11398" s="34" t="s">
        <v>2671</v>
      </c>
      <c r="H11398" s="35" t="str">
        <f>VLOOKUP($J11389,ASBVs!$A$2:$AW$1041,48,FALSE)</f>
        <v>2</v>
      </c>
      <c r="I11398" s="34" t="s">
        <v>2672</v>
      </c>
      <c r="J11398" s="35">
        <f>VLOOKUP($J11389,ASBVs!$A$2:$AW$1041,49,FALSE)</f>
        <v>3</v>
      </c>
    </row>
    <row r="11399" spans="2:10" ht="12.6" customHeight="1" x14ac:dyDescent="0.3">
      <c r="B11399" s="36" t="s">
        <v>2696</v>
      </c>
      <c r="C11399" s="95" t="str">
        <f>VLOOKUP($J11389,ASBVs!$A$2:$E$1041,5,FALSE)</f>
        <v>Pen of 4</v>
      </c>
      <c r="D11399" s="96"/>
      <c r="E11399" s="97" t="s">
        <v>2697</v>
      </c>
      <c r="F11399" s="98"/>
      <c r="G11399" s="74"/>
      <c r="H11399" s="75"/>
      <c r="I11399" s="37" t="s">
        <v>2698</v>
      </c>
      <c r="J11399" s="38"/>
    </row>
    <row r="11401" spans="2:10" ht="12.6" customHeight="1" x14ac:dyDescent="0.3">
      <c r="B11401" s="76" t="s">
        <v>2692</v>
      </c>
      <c r="C11401" s="77"/>
      <c r="D11401" s="20" t="str">
        <f>VLOOKUP($J11401,ASBVs!$A$2:$B$1041,2,FALSE)</f>
        <v>223451</v>
      </c>
      <c r="E11401" s="21"/>
      <c r="F11401" s="22" t="str">
        <f>VLOOKUP($J11401,ASBVs!$A$2:$J$1041,10,FALSE)</f>
        <v>Twin</v>
      </c>
      <c r="G11401" s="78" t="str">
        <f>VLOOKUP($J11401,ASBVs!$A$2:$AX$1041,50,FALSE)</f>
        <v xml:space="preserve"> </v>
      </c>
      <c r="H11401" s="79"/>
      <c r="I11401" s="23" t="s">
        <v>2693</v>
      </c>
      <c r="J11401" s="24" t="s">
        <v>2525</v>
      </c>
    </row>
    <row r="11402" spans="2:10" ht="12.6" customHeight="1" x14ac:dyDescent="0.3">
      <c r="B11402" s="25" t="s">
        <v>2694</v>
      </c>
      <c r="C11402" s="80" t="str">
        <f>VLOOKUP($J11401,ASBVs!$A$2:$H$1041,8,FALSE)</f>
        <v>206625</v>
      </c>
      <c r="D11402" s="80"/>
      <c r="E11402" s="81"/>
      <c r="F11402" s="26" t="s">
        <v>2639</v>
      </c>
      <c r="G11402" s="82">
        <f>VLOOKUP($J11401,ASBVs!$A$2:$I$1041,9,FALSE)</f>
        <v>44698</v>
      </c>
      <c r="H11402" s="83"/>
      <c r="I11402" s="83"/>
      <c r="J11402" s="84"/>
    </row>
    <row r="11403" spans="2:10" ht="12.6" customHeight="1" x14ac:dyDescent="0.3">
      <c r="B11403" s="27" t="s">
        <v>0</v>
      </c>
      <c r="C11403" s="28" t="s">
        <v>1</v>
      </c>
      <c r="D11403" s="28" t="s">
        <v>2</v>
      </c>
      <c r="E11403" s="28" t="s">
        <v>3</v>
      </c>
      <c r="F11403" s="27" t="s">
        <v>4</v>
      </c>
      <c r="G11403" s="28" t="s">
        <v>1093</v>
      </c>
      <c r="H11403" s="28" t="s">
        <v>1092</v>
      </c>
      <c r="I11403" s="28" t="s">
        <v>5</v>
      </c>
      <c r="J11403" s="28" t="s">
        <v>2652</v>
      </c>
    </row>
    <row r="11404" spans="2:10" ht="12.6" customHeight="1" x14ac:dyDescent="0.3">
      <c r="B11404" s="29">
        <f>VLOOKUP($J11401,ASBVs!$A$2:$AP$1041,11,FALSE)</f>
        <v>0.39</v>
      </c>
      <c r="C11404" s="29">
        <f>VLOOKUP($J11401,ASBVs!$A$2:$AP$1041,13,FALSE)</f>
        <v>8.75</v>
      </c>
      <c r="D11404" s="29">
        <f>VLOOKUP($J11401,ASBVs!$A$2:$AP$1041,15,FALSE)</f>
        <v>13.13</v>
      </c>
      <c r="E11404" s="29">
        <f>VLOOKUP($J11401,ASBVs!$A$2:$AP$1041,17,FALSE)</f>
        <v>0.19</v>
      </c>
      <c r="F11404" s="29">
        <f>VLOOKUP($J11401,ASBVs!$A$2:$AP$1041,19,FALSE)</f>
        <v>1.45</v>
      </c>
      <c r="G11404" s="39">
        <f>VLOOKUP($J11401,ASBVs!$A$2:$AP$1041,41,FALSE)</f>
        <v>0.38</v>
      </c>
      <c r="H11404" s="39">
        <f>VLOOKUP($J11401,ASBVs!$A$2:$AP$1041,39,FALSE)</f>
        <v>0.19</v>
      </c>
      <c r="I11404" s="29">
        <f>VLOOKUP($J11401,ASBVs!$A$2:$AP$1041,21,FALSE)</f>
        <v>-0.01</v>
      </c>
      <c r="J11404" s="39">
        <f>VLOOKUP($J11401,ASBVs!$A$2:$AP$1041,31,FALSE)</f>
        <v>0.26</v>
      </c>
    </row>
    <row r="11405" spans="2:10" ht="12.6" customHeight="1" x14ac:dyDescent="0.3">
      <c r="B11405" s="29">
        <f>VLOOKUP($J11401,ASBVs!$A$2:$AP$1041,12,FALSE)</f>
        <v>65</v>
      </c>
      <c r="C11405" s="29">
        <f>VLOOKUP($J11401,ASBVs!$A$2:$AP$1041,14,FALSE)</f>
        <v>68</v>
      </c>
      <c r="D11405" s="29">
        <f>VLOOKUP($J11401,ASBVs!$A$2:$AP$1041,16,FALSE)</f>
        <v>61</v>
      </c>
      <c r="E11405" s="29">
        <f>VLOOKUP($J11401,ASBVs!$A$2:$AP$1041,18,FALSE)</f>
        <v>65</v>
      </c>
      <c r="F11405" s="29">
        <f>VLOOKUP($J11401,ASBVs!$A$2:$AP$1041,20,FALSE)</f>
        <v>64</v>
      </c>
      <c r="G11405" s="29">
        <f>VLOOKUP($J11401,ASBVs!$A$2:$AP$1041,42,FALSE)</f>
        <v>56</v>
      </c>
      <c r="H11405" s="29">
        <f>VLOOKUP($J11401,ASBVs!$A$2:$AP$1041,40,FALSE)</f>
        <v>48</v>
      </c>
      <c r="I11405" s="29">
        <f>VLOOKUP($J11401,ASBVs!$A$2:$AP$1041,22,FALSE)</f>
        <v>58</v>
      </c>
      <c r="J11405" s="29">
        <f>VLOOKUP($J11401,ASBVs!$A$2:$AP$1041,32,FALSE)</f>
        <v>54</v>
      </c>
    </row>
    <row r="11406" spans="2:10" ht="12.6" customHeight="1" x14ac:dyDescent="0.3">
      <c r="B11406" s="31" t="s">
        <v>1089</v>
      </c>
      <c r="C11406" s="27" t="s">
        <v>1090</v>
      </c>
      <c r="D11406" s="27" t="s">
        <v>1091</v>
      </c>
      <c r="E11406" s="27" t="s">
        <v>8</v>
      </c>
      <c r="F11406" s="27" t="s">
        <v>6</v>
      </c>
      <c r="G11406" s="27" t="s">
        <v>7</v>
      </c>
      <c r="H11406" s="27" t="s">
        <v>2638</v>
      </c>
      <c r="I11406" s="85" t="s">
        <v>2700</v>
      </c>
      <c r="J11406" s="86"/>
    </row>
    <row r="11407" spans="2:10" ht="12.6" customHeight="1" x14ac:dyDescent="0.3">
      <c r="B11407" s="30">
        <f>VLOOKUP($J11401,ASBVs!$A$2:$AP$1041,33,FALSE)</f>
        <v>0.03</v>
      </c>
      <c r="C11407" s="30">
        <f>VLOOKUP($J11401,ASBVs!$A$2:$AP$1041,35,FALSE)</f>
        <v>0.13</v>
      </c>
      <c r="D11407" s="30">
        <f>VLOOKUP($J11401,ASBVs!$A$2:$AP$1041,37,FALSE)</f>
        <v>0.03</v>
      </c>
      <c r="E11407" s="32">
        <f>VLOOKUP($J11401,ASBVs!$A$2:$AP$1041,29,FALSE)</f>
        <v>4.67</v>
      </c>
      <c r="F11407" s="32">
        <f>VLOOKUP($J11401,ASBVs!$A$2:$AP$1041,23,FALSE)</f>
        <v>-0.34</v>
      </c>
      <c r="G11407" s="32">
        <f>VLOOKUP($J11401,ASBVs!$A$2:$AP$1041,25,FALSE)</f>
        <v>2.8</v>
      </c>
      <c r="H11407" s="32">
        <f>VLOOKUP($J11401,ASBVs!$A$2:$AP$1041,27,FALSE)</f>
        <v>1.59</v>
      </c>
      <c r="I11407" s="86"/>
      <c r="J11407" s="86"/>
    </row>
    <row r="11408" spans="2:10" ht="12.6" customHeight="1" x14ac:dyDescent="0.3">
      <c r="B11408" s="33">
        <f>VLOOKUP($J11401,ASBVs!$A$2:$AP$1041,34,FALSE)</f>
        <v>42</v>
      </c>
      <c r="C11408" s="33">
        <f>VLOOKUP($J11401,ASBVs!$A$2:$AP$1041,36,FALSE)</f>
        <v>51</v>
      </c>
      <c r="D11408" s="33">
        <f>VLOOKUP($J11401,ASBVs!$A$2:$AP$1041,38,FALSE)</f>
        <v>36</v>
      </c>
      <c r="E11408" s="33">
        <f>VLOOKUP($J11401,ASBVs!$A$2:$AP$1041,30,FALSE)</f>
        <v>57</v>
      </c>
      <c r="F11408" s="33">
        <f>VLOOKUP($J11401,ASBVs!$A$2:$AP$1041,24,FALSE)</f>
        <v>49</v>
      </c>
      <c r="G11408" s="33">
        <f>VLOOKUP($J11401,ASBVs!$A$2:$AP$1041,26,FALSE)</f>
        <v>48</v>
      </c>
      <c r="H11408" s="33">
        <f>VLOOKUP($J11401,ASBVs!$A$2:$AP$1041,28,FALSE)</f>
        <v>52</v>
      </c>
      <c r="I11408" s="99">
        <f>VLOOKUP($J11401,ASBVs!$A$2:$AQ$1041,43,FALSE)</f>
        <v>8.74</v>
      </c>
      <c r="J11408" s="79"/>
    </row>
    <row r="11409" spans="2:10" ht="12.6" customHeight="1" x14ac:dyDescent="0.3">
      <c r="B11409" s="87" t="s">
        <v>2695</v>
      </c>
      <c r="C11409" s="88"/>
      <c r="D11409" s="89" t="s">
        <v>2699</v>
      </c>
      <c r="E11409" s="90"/>
      <c r="F11409" s="91" t="str">
        <f>VLOOKUP($J11401,ASBVs!$A$2:$F$1041,6,FALSE)</f>
        <v xml:space="preserve"> </v>
      </c>
      <c r="G11409" s="34" t="s">
        <v>2669</v>
      </c>
      <c r="H11409" s="35" t="str">
        <f>VLOOKUP($J11401,ASBVs!$A$2:$AU$1041,46,FALSE)</f>
        <v>2</v>
      </c>
      <c r="I11409" s="34" t="s">
        <v>2670</v>
      </c>
      <c r="J11409" s="35" t="str">
        <f>VLOOKUP($J11401,ASBVs!$A$2:$AU$1041,47,FALSE)</f>
        <v>1</v>
      </c>
    </row>
    <row r="11410" spans="2:10" ht="12.6" customHeight="1" x14ac:dyDescent="0.3">
      <c r="B11410" s="93">
        <f>VLOOKUP($J11401,ASBVs!$A$2:$AS$1041,45,FALSE)</f>
        <v>121.47</v>
      </c>
      <c r="C11410" s="94"/>
      <c r="D11410" s="93">
        <f>VLOOKUP($J11401,ASBVs!$A$2:$AS$1041,44,FALSE)</f>
        <v>155.87</v>
      </c>
      <c r="E11410" s="94"/>
      <c r="F11410" s="92"/>
      <c r="G11410" s="34" t="s">
        <v>2671</v>
      </c>
      <c r="H11410" s="35" t="str">
        <f>VLOOKUP($J11401,ASBVs!$A$2:$AW$1041,48,FALSE)</f>
        <v>2</v>
      </c>
      <c r="I11410" s="34" t="s">
        <v>2672</v>
      </c>
      <c r="J11410" s="35">
        <f>VLOOKUP($J11401,ASBVs!$A$2:$AW$1041,49,FALSE)</f>
        <v>3</v>
      </c>
    </row>
    <row r="11411" spans="2:10" ht="12.6" customHeight="1" x14ac:dyDescent="0.3">
      <c r="B11411" s="36" t="s">
        <v>2696</v>
      </c>
      <c r="C11411" s="95" t="str">
        <f>VLOOKUP($J11401,ASBVs!$A$2:$E$1041,5,FALSE)</f>
        <v>Pen of 4</v>
      </c>
      <c r="D11411" s="96"/>
      <c r="E11411" s="97" t="s">
        <v>2697</v>
      </c>
      <c r="F11411" s="98"/>
      <c r="G11411" s="74"/>
      <c r="H11411" s="75"/>
      <c r="I11411" s="37" t="s">
        <v>2698</v>
      </c>
      <c r="J11411" s="38"/>
    </row>
    <row r="11413" spans="2:10" ht="12.6" customHeight="1" x14ac:dyDescent="0.3">
      <c r="B11413" s="76" t="s">
        <v>2692</v>
      </c>
      <c r="C11413" s="77"/>
      <c r="D11413" s="20" t="str">
        <f>VLOOKUP($J11413,ASBVs!$A$2:$B$1041,2,FALSE)</f>
        <v>223797</v>
      </c>
      <c r="E11413" s="21"/>
      <c r="F11413" s="22" t="str">
        <f>VLOOKUP($J11413,ASBVs!$A$2:$J$1041,10,FALSE)</f>
        <v>Twin</v>
      </c>
      <c r="G11413" s="78" t="str">
        <f>VLOOKUP($J11413,ASBVs!$A$2:$AX$1041,50,FALSE)</f>
        <v xml:space="preserve"> </v>
      </c>
      <c r="H11413" s="79"/>
      <c r="I11413" s="23" t="s">
        <v>2693</v>
      </c>
      <c r="J11413" s="24" t="s">
        <v>2526</v>
      </c>
    </row>
    <row r="11414" spans="2:10" ht="12.6" customHeight="1" x14ac:dyDescent="0.3">
      <c r="B11414" s="25" t="s">
        <v>2694</v>
      </c>
      <c r="C11414" s="80" t="str">
        <f>VLOOKUP($J11413,ASBVs!$A$2:$H$1041,8,FALSE)</f>
        <v>206625</v>
      </c>
      <c r="D11414" s="80"/>
      <c r="E11414" s="81"/>
      <c r="F11414" s="26" t="s">
        <v>2639</v>
      </c>
      <c r="G11414" s="82">
        <f>VLOOKUP($J11413,ASBVs!$A$2:$I$1041,9,FALSE)</f>
        <v>44703</v>
      </c>
      <c r="H11414" s="83"/>
      <c r="I11414" s="83"/>
      <c r="J11414" s="84"/>
    </row>
    <row r="11415" spans="2:10" ht="12.6" customHeight="1" x14ac:dyDescent="0.3">
      <c r="B11415" s="27" t="s">
        <v>0</v>
      </c>
      <c r="C11415" s="28" t="s">
        <v>1</v>
      </c>
      <c r="D11415" s="28" t="s">
        <v>2</v>
      </c>
      <c r="E11415" s="28" t="s">
        <v>3</v>
      </c>
      <c r="F11415" s="27" t="s">
        <v>4</v>
      </c>
      <c r="G11415" s="28" t="s">
        <v>1093</v>
      </c>
      <c r="H11415" s="28" t="s">
        <v>1092</v>
      </c>
      <c r="I11415" s="28" t="s">
        <v>5</v>
      </c>
      <c r="J11415" s="28" t="s">
        <v>2652</v>
      </c>
    </row>
    <row r="11416" spans="2:10" ht="12.6" customHeight="1" x14ac:dyDescent="0.3">
      <c r="B11416" s="29">
        <f>VLOOKUP($J11413,ASBVs!$A$2:$AP$1041,11,FALSE)</f>
        <v>0.24</v>
      </c>
      <c r="C11416" s="29">
        <f>VLOOKUP($J11413,ASBVs!$A$2:$AP$1041,13,FALSE)</f>
        <v>8.49</v>
      </c>
      <c r="D11416" s="29">
        <f>VLOOKUP($J11413,ASBVs!$A$2:$AP$1041,15,FALSE)</f>
        <v>13.42</v>
      </c>
      <c r="E11416" s="29">
        <f>VLOOKUP($J11413,ASBVs!$A$2:$AP$1041,17,FALSE)</f>
        <v>0.14000000000000001</v>
      </c>
      <c r="F11416" s="29">
        <f>VLOOKUP($J11413,ASBVs!$A$2:$AP$1041,19,FALSE)</f>
        <v>1.97</v>
      </c>
      <c r="G11416" s="39">
        <f>VLOOKUP($J11413,ASBVs!$A$2:$AP$1041,41,FALSE)</f>
        <v>0.43</v>
      </c>
      <c r="H11416" s="39">
        <f>VLOOKUP($J11413,ASBVs!$A$2:$AP$1041,39,FALSE)</f>
        <v>0.23</v>
      </c>
      <c r="I11416" s="29">
        <f>VLOOKUP($J11413,ASBVs!$A$2:$AP$1041,21,FALSE)</f>
        <v>-0.67</v>
      </c>
      <c r="J11416" s="39">
        <f>VLOOKUP($J11413,ASBVs!$A$2:$AP$1041,31,FALSE)</f>
        <v>0.28999999999999998</v>
      </c>
    </row>
    <row r="11417" spans="2:10" ht="12.6" customHeight="1" x14ac:dyDescent="0.3">
      <c r="B11417" s="29">
        <f>VLOOKUP($J11413,ASBVs!$A$2:$AP$1041,12,FALSE)</f>
        <v>66</v>
      </c>
      <c r="C11417" s="29">
        <f>VLOOKUP($J11413,ASBVs!$A$2:$AP$1041,14,FALSE)</f>
        <v>70</v>
      </c>
      <c r="D11417" s="29">
        <f>VLOOKUP($J11413,ASBVs!$A$2:$AP$1041,16,FALSE)</f>
        <v>62</v>
      </c>
      <c r="E11417" s="29">
        <f>VLOOKUP($J11413,ASBVs!$A$2:$AP$1041,18,FALSE)</f>
        <v>65</v>
      </c>
      <c r="F11417" s="29">
        <f>VLOOKUP($J11413,ASBVs!$A$2:$AP$1041,20,FALSE)</f>
        <v>65</v>
      </c>
      <c r="G11417" s="29">
        <f>VLOOKUP($J11413,ASBVs!$A$2:$AP$1041,42,FALSE)</f>
        <v>55</v>
      </c>
      <c r="H11417" s="29">
        <f>VLOOKUP($J11413,ASBVs!$A$2:$AP$1041,40,FALSE)</f>
        <v>47</v>
      </c>
      <c r="I11417" s="29">
        <f>VLOOKUP($J11413,ASBVs!$A$2:$AP$1041,22,FALSE)</f>
        <v>59</v>
      </c>
      <c r="J11417" s="29">
        <f>VLOOKUP($J11413,ASBVs!$A$2:$AP$1041,32,FALSE)</f>
        <v>54</v>
      </c>
    </row>
    <row r="11418" spans="2:10" ht="12.6" customHeight="1" x14ac:dyDescent="0.3">
      <c r="B11418" s="31" t="s">
        <v>1089</v>
      </c>
      <c r="C11418" s="27" t="s">
        <v>1090</v>
      </c>
      <c r="D11418" s="27" t="s">
        <v>1091</v>
      </c>
      <c r="E11418" s="27" t="s">
        <v>8</v>
      </c>
      <c r="F11418" s="27" t="s">
        <v>6</v>
      </c>
      <c r="G11418" s="27" t="s">
        <v>7</v>
      </c>
      <c r="H11418" s="27" t="s">
        <v>2638</v>
      </c>
      <c r="I11418" s="85" t="s">
        <v>2700</v>
      </c>
      <c r="J11418" s="86"/>
    </row>
    <row r="11419" spans="2:10" ht="12.6" customHeight="1" x14ac:dyDescent="0.3">
      <c r="B11419" s="30">
        <f>VLOOKUP($J11413,ASBVs!$A$2:$AP$1041,33,FALSE)</f>
        <v>0.03</v>
      </c>
      <c r="C11419" s="30">
        <f>VLOOKUP($J11413,ASBVs!$A$2:$AP$1041,35,FALSE)</f>
        <v>0.19</v>
      </c>
      <c r="D11419" s="30">
        <f>VLOOKUP($J11413,ASBVs!$A$2:$AP$1041,37,FALSE)</f>
        <v>0.02</v>
      </c>
      <c r="E11419" s="32">
        <f>VLOOKUP($J11413,ASBVs!$A$2:$AP$1041,29,FALSE)</f>
        <v>4.55</v>
      </c>
      <c r="F11419" s="32">
        <f>VLOOKUP($J11413,ASBVs!$A$2:$AP$1041,23,FALSE)</f>
        <v>-0.21</v>
      </c>
      <c r="G11419" s="32">
        <f>VLOOKUP($J11413,ASBVs!$A$2:$AP$1041,25,FALSE)</f>
        <v>4.3</v>
      </c>
      <c r="H11419" s="32">
        <f>VLOOKUP($J11413,ASBVs!$A$2:$AP$1041,27,FALSE)</f>
        <v>1.49</v>
      </c>
      <c r="I11419" s="86"/>
      <c r="J11419" s="86"/>
    </row>
    <row r="11420" spans="2:10" ht="12.6" customHeight="1" x14ac:dyDescent="0.3">
      <c r="B11420" s="33">
        <f>VLOOKUP($J11413,ASBVs!$A$2:$AP$1041,34,FALSE)</f>
        <v>42</v>
      </c>
      <c r="C11420" s="33">
        <f>VLOOKUP($J11413,ASBVs!$A$2:$AP$1041,36,FALSE)</f>
        <v>50</v>
      </c>
      <c r="D11420" s="33">
        <f>VLOOKUP($J11413,ASBVs!$A$2:$AP$1041,38,FALSE)</f>
        <v>34</v>
      </c>
      <c r="E11420" s="33">
        <f>VLOOKUP($J11413,ASBVs!$A$2:$AP$1041,30,FALSE)</f>
        <v>59</v>
      </c>
      <c r="F11420" s="33">
        <f>VLOOKUP($J11413,ASBVs!$A$2:$AP$1041,24,FALSE)</f>
        <v>49</v>
      </c>
      <c r="G11420" s="33">
        <f>VLOOKUP($J11413,ASBVs!$A$2:$AP$1041,26,FALSE)</f>
        <v>48</v>
      </c>
      <c r="H11420" s="33">
        <f>VLOOKUP($J11413,ASBVs!$A$2:$AP$1041,28,FALSE)</f>
        <v>52</v>
      </c>
      <c r="I11420" s="99">
        <f>VLOOKUP($J11413,ASBVs!$A$2:$AQ$1041,43,FALSE)</f>
        <v>7.82</v>
      </c>
      <c r="J11420" s="79"/>
    </row>
    <row r="11421" spans="2:10" ht="12.6" customHeight="1" x14ac:dyDescent="0.3">
      <c r="B11421" s="87" t="s">
        <v>2695</v>
      </c>
      <c r="C11421" s="88"/>
      <c r="D11421" s="89" t="s">
        <v>2699</v>
      </c>
      <c r="E11421" s="90"/>
      <c r="F11421" s="91" t="str">
        <f>VLOOKUP($J11413,ASBVs!$A$2:$F$1041,6,FALSE)</f>
        <v xml:space="preserve"> </v>
      </c>
      <c r="G11421" s="34" t="s">
        <v>2669</v>
      </c>
      <c r="H11421" s="35" t="str">
        <f>VLOOKUP($J11413,ASBVs!$A$2:$AU$1041,46,FALSE)</f>
        <v>2</v>
      </c>
      <c r="I11421" s="34" t="s">
        <v>2670</v>
      </c>
      <c r="J11421" s="35" t="str">
        <f>VLOOKUP($J11413,ASBVs!$A$2:$AU$1041,47,FALSE)</f>
        <v>3</v>
      </c>
    </row>
    <row r="11422" spans="2:10" ht="12.6" customHeight="1" x14ac:dyDescent="0.3">
      <c r="B11422" s="93">
        <f>VLOOKUP($J11413,ASBVs!$A$2:$AS$1041,45,FALSE)</f>
        <v>122.68</v>
      </c>
      <c r="C11422" s="94"/>
      <c r="D11422" s="93">
        <f>VLOOKUP($J11413,ASBVs!$A$2:$AS$1041,44,FALSE)</f>
        <v>155.65</v>
      </c>
      <c r="E11422" s="94"/>
      <c r="F11422" s="92"/>
      <c r="G11422" s="34" t="s">
        <v>2671</v>
      </c>
      <c r="H11422" s="35" t="str">
        <f>VLOOKUP($J11413,ASBVs!$A$2:$AW$1041,48,FALSE)</f>
        <v>2</v>
      </c>
      <c r="I11422" s="34" t="s">
        <v>2672</v>
      </c>
      <c r="J11422" s="35">
        <f>VLOOKUP($J11413,ASBVs!$A$2:$AW$1041,49,FALSE)</f>
        <v>3</v>
      </c>
    </row>
    <row r="11423" spans="2:10" ht="12.6" customHeight="1" x14ac:dyDescent="0.3">
      <c r="B11423" s="36" t="s">
        <v>2696</v>
      </c>
      <c r="C11423" s="95" t="str">
        <f>VLOOKUP($J11413,ASBVs!$A$2:$E$1041,5,FALSE)</f>
        <v>Pen of 4</v>
      </c>
      <c r="D11423" s="96"/>
      <c r="E11423" s="97" t="s">
        <v>2697</v>
      </c>
      <c r="F11423" s="98"/>
      <c r="G11423" s="74"/>
      <c r="H11423" s="75"/>
      <c r="I11423" s="37" t="s">
        <v>2698</v>
      </c>
      <c r="J11423" s="38"/>
    </row>
    <row r="11425" spans="2:10" ht="12.6" customHeight="1" x14ac:dyDescent="0.3">
      <c r="B11425" s="76" t="s">
        <v>2692</v>
      </c>
      <c r="C11425" s="77"/>
      <c r="D11425" s="20" t="str">
        <f>VLOOKUP($J11425,ASBVs!$A$2:$B$1041,2,FALSE)</f>
        <v>223075</v>
      </c>
      <c r="E11425" s="21"/>
      <c r="F11425" s="22" t="str">
        <f>VLOOKUP($J11425,ASBVs!$A$2:$J$1041,10,FALSE)</f>
        <v>Twin</v>
      </c>
      <c r="G11425" s="78" t="str">
        <f>VLOOKUP($J11425,ASBVs!$A$2:$AX$1041,50,FALSE)</f>
        <v xml:space="preserve"> </v>
      </c>
      <c r="H11425" s="79"/>
      <c r="I11425" s="23" t="s">
        <v>2693</v>
      </c>
      <c r="J11425" s="24" t="s">
        <v>2527</v>
      </c>
    </row>
    <row r="11426" spans="2:10" ht="12.6" customHeight="1" x14ac:dyDescent="0.3">
      <c r="B11426" s="25" t="s">
        <v>2694</v>
      </c>
      <c r="C11426" s="80" t="str">
        <f>VLOOKUP($J11425,ASBVs!$A$2:$H$1041,8,FALSE)</f>
        <v>206625</v>
      </c>
      <c r="D11426" s="80"/>
      <c r="E11426" s="81"/>
      <c r="F11426" s="26" t="s">
        <v>2639</v>
      </c>
      <c r="G11426" s="82">
        <f>VLOOKUP($J11425,ASBVs!$A$2:$I$1041,9,FALSE)</f>
        <v>44683</v>
      </c>
      <c r="H11426" s="83"/>
      <c r="I11426" s="83"/>
      <c r="J11426" s="84"/>
    </row>
    <row r="11427" spans="2:10" ht="12.6" customHeight="1" x14ac:dyDescent="0.3">
      <c r="B11427" s="27" t="s">
        <v>0</v>
      </c>
      <c r="C11427" s="28" t="s">
        <v>1</v>
      </c>
      <c r="D11427" s="28" t="s">
        <v>2</v>
      </c>
      <c r="E11427" s="28" t="s">
        <v>3</v>
      </c>
      <c r="F11427" s="27" t="s">
        <v>4</v>
      </c>
      <c r="G11427" s="28" t="s">
        <v>1093</v>
      </c>
      <c r="H11427" s="28" t="s">
        <v>1092</v>
      </c>
      <c r="I11427" s="28" t="s">
        <v>5</v>
      </c>
      <c r="J11427" s="28" t="s">
        <v>2652</v>
      </c>
    </row>
    <row r="11428" spans="2:10" ht="12.6" customHeight="1" x14ac:dyDescent="0.3">
      <c r="B11428" s="29">
        <f>VLOOKUP($J11425,ASBVs!$A$2:$AP$1041,11,FALSE)</f>
        <v>0.32</v>
      </c>
      <c r="C11428" s="29">
        <f>VLOOKUP($J11425,ASBVs!$A$2:$AP$1041,13,FALSE)</f>
        <v>8.36</v>
      </c>
      <c r="D11428" s="29">
        <f>VLOOKUP($J11425,ASBVs!$A$2:$AP$1041,15,FALSE)</f>
        <v>15.52</v>
      </c>
      <c r="E11428" s="29">
        <f>VLOOKUP($J11425,ASBVs!$A$2:$AP$1041,17,FALSE)</f>
        <v>0.02</v>
      </c>
      <c r="F11428" s="29">
        <f>VLOOKUP($J11425,ASBVs!$A$2:$AP$1041,19,FALSE)</f>
        <v>1.68</v>
      </c>
      <c r="G11428" s="39">
        <f>VLOOKUP($J11425,ASBVs!$A$2:$AP$1041,41,FALSE)</f>
        <v>0.39</v>
      </c>
      <c r="H11428" s="39">
        <f>VLOOKUP($J11425,ASBVs!$A$2:$AP$1041,39,FALSE)</f>
        <v>0.2</v>
      </c>
      <c r="I11428" s="29">
        <f>VLOOKUP($J11425,ASBVs!$A$2:$AP$1041,21,FALSE)</f>
        <v>0.46</v>
      </c>
      <c r="J11428" s="39">
        <f>VLOOKUP($J11425,ASBVs!$A$2:$AP$1041,31,FALSE)</f>
        <v>0.28000000000000003</v>
      </c>
    </row>
    <row r="11429" spans="2:10" ht="12.6" customHeight="1" x14ac:dyDescent="0.3">
      <c r="B11429" s="29">
        <f>VLOOKUP($J11425,ASBVs!$A$2:$AP$1041,12,FALSE)</f>
        <v>67</v>
      </c>
      <c r="C11429" s="29">
        <f>VLOOKUP($J11425,ASBVs!$A$2:$AP$1041,14,FALSE)</f>
        <v>72</v>
      </c>
      <c r="D11429" s="29">
        <f>VLOOKUP($J11425,ASBVs!$A$2:$AP$1041,16,FALSE)</f>
        <v>61</v>
      </c>
      <c r="E11429" s="29">
        <f>VLOOKUP($J11425,ASBVs!$A$2:$AP$1041,18,FALSE)</f>
        <v>71</v>
      </c>
      <c r="F11429" s="29">
        <f>VLOOKUP($J11425,ASBVs!$A$2:$AP$1041,20,FALSE)</f>
        <v>69</v>
      </c>
      <c r="G11429" s="29">
        <f>VLOOKUP($J11425,ASBVs!$A$2:$AP$1041,42,FALSE)</f>
        <v>55</v>
      </c>
      <c r="H11429" s="29">
        <f>VLOOKUP($J11425,ASBVs!$A$2:$AP$1041,40,FALSE)</f>
        <v>47</v>
      </c>
      <c r="I11429" s="29">
        <f>VLOOKUP($J11425,ASBVs!$A$2:$AP$1041,22,FALSE)</f>
        <v>58</v>
      </c>
      <c r="J11429" s="29">
        <f>VLOOKUP($J11425,ASBVs!$A$2:$AP$1041,32,FALSE)</f>
        <v>53</v>
      </c>
    </row>
    <row r="11430" spans="2:10" ht="12.6" customHeight="1" x14ac:dyDescent="0.3">
      <c r="B11430" s="31" t="s">
        <v>1089</v>
      </c>
      <c r="C11430" s="27" t="s">
        <v>1090</v>
      </c>
      <c r="D11430" s="27" t="s">
        <v>1091</v>
      </c>
      <c r="E11430" s="27" t="s">
        <v>8</v>
      </c>
      <c r="F11430" s="27" t="s">
        <v>6</v>
      </c>
      <c r="G11430" s="27" t="s">
        <v>7</v>
      </c>
      <c r="H11430" s="27" t="s">
        <v>2638</v>
      </c>
      <c r="I11430" s="85" t="s">
        <v>2700</v>
      </c>
      <c r="J11430" s="86"/>
    </row>
    <row r="11431" spans="2:10" ht="12.6" customHeight="1" x14ac:dyDescent="0.3">
      <c r="B11431" s="30">
        <f>VLOOKUP($J11425,ASBVs!$A$2:$AP$1041,33,FALSE)</f>
        <v>0.04</v>
      </c>
      <c r="C11431" s="30">
        <f>VLOOKUP($J11425,ASBVs!$A$2:$AP$1041,35,FALSE)</f>
        <v>0.11</v>
      </c>
      <c r="D11431" s="30">
        <f>VLOOKUP($J11425,ASBVs!$A$2:$AP$1041,37,FALSE)</f>
        <v>0.03</v>
      </c>
      <c r="E11431" s="32">
        <f>VLOOKUP($J11425,ASBVs!$A$2:$AP$1041,29,FALSE)</f>
        <v>4.74</v>
      </c>
      <c r="F11431" s="32">
        <f>VLOOKUP($J11425,ASBVs!$A$2:$AP$1041,23,FALSE)</f>
        <v>-0.28999999999999998</v>
      </c>
      <c r="G11431" s="32">
        <f>VLOOKUP($J11425,ASBVs!$A$2:$AP$1041,25,FALSE)</f>
        <v>3.12</v>
      </c>
      <c r="H11431" s="32">
        <f>VLOOKUP($J11425,ASBVs!$A$2:$AP$1041,27,FALSE)</f>
        <v>1.83</v>
      </c>
      <c r="I11431" s="86"/>
      <c r="J11431" s="86"/>
    </row>
    <row r="11432" spans="2:10" ht="12.6" customHeight="1" x14ac:dyDescent="0.3">
      <c r="B11432" s="33">
        <f>VLOOKUP($J11425,ASBVs!$A$2:$AP$1041,34,FALSE)</f>
        <v>41</v>
      </c>
      <c r="C11432" s="33">
        <f>VLOOKUP($J11425,ASBVs!$A$2:$AP$1041,36,FALSE)</f>
        <v>50</v>
      </c>
      <c r="D11432" s="33">
        <f>VLOOKUP($J11425,ASBVs!$A$2:$AP$1041,38,FALSE)</f>
        <v>35</v>
      </c>
      <c r="E11432" s="33">
        <f>VLOOKUP($J11425,ASBVs!$A$2:$AP$1041,30,FALSE)</f>
        <v>62</v>
      </c>
      <c r="F11432" s="33">
        <f>VLOOKUP($J11425,ASBVs!$A$2:$AP$1041,24,FALSE)</f>
        <v>48</v>
      </c>
      <c r="G11432" s="33">
        <f>VLOOKUP($J11425,ASBVs!$A$2:$AP$1041,26,FALSE)</f>
        <v>48</v>
      </c>
      <c r="H11432" s="33">
        <f>VLOOKUP($J11425,ASBVs!$A$2:$AP$1041,28,FALSE)</f>
        <v>54</v>
      </c>
      <c r="I11432" s="99">
        <f>VLOOKUP($J11425,ASBVs!$A$2:$AQ$1041,43,FALSE)</f>
        <v>8.82</v>
      </c>
      <c r="J11432" s="79"/>
    </row>
    <row r="11433" spans="2:10" ht="12.6" customHeight="1" x14ac:dyDescent="0.3">
      <c r="B11433" s="87" t="s">
        <v>2695</v>
      </c>
      <c r="C11433" s="88"/>
      <c r="D11433" s="89" t="s">
        <v>2699</v>
      </c>
      <c r="E11433" s="90"/>
      <c r="F11433" s="91" t="str">
        <f>VLOOKUP($J11425,ASBVs!$A$2:$F$1041,6,FALSE)</f>
        <v xml:space="preserve"> </v>
      </c>
      <c r="G11433" s="34" t="s">
        <v>2669</v>
      </c>
      <c r="H11433" s="35" t="str">
        <f>VLOOKUP($J11425,ASBVs!$A$2:$AU$1041,46,FALSE)</f>
        <v>2</v>
      </c>
      <c r="I11433" s="34" t="s">
        <v>2670</v>
      </c>
      <c r="J11433" s="35" t="str">
        <f>VLOOKUP($J11425,ASBVs!$A$2:$AU$1041,47,FALSE)</f>
        <v>1</v>
      </c>
    </row>
    <row r="11434" spans="2:10" ht="12.6" customHeight="1" x14ac:dyDescent="0.3">
      <c r="B11434" s="93">
        <f>VLOOKUP($J11425,ASBVs!$A$2:$AS$1041,45,FALSE)</f>
        <v>120.91</v>
      </c>
      <c r="C11434" s="94"/>
      <c r="D11434" s="93">
        <f>VLOOKUP($J11425,ASBVs!$A$2:$AS$1041,44,FALSE)</f>
        <v>153.80000000000001</v>
      </c>
      <c r="E11434" s="94"/>
      <c r="F11434" s="92"/>
      <c r="G11434" s="34" t="s">
        <v>2671</v>
      </c>
      <c r="H11434" s="35" t="str">
        <f>VLOOKUP($J11425,ASBVs!$A$2:$AW$1041,48,FALSE)</f>
        <v>2</v>
      </c>
      <c r="I11434" s="34" t="s">
        <v>2672</v>
      </c>
      <c r="J11434" s="35">
        <f>VLOOKUP($J11425,ASBVs!$A$2:$AW$1041,49,FALSE)</f>
        <v>3</v>
      </c>
    </row>
    <row r="11435" spans="2:10" ht="12.6" customHeight="1" x14ac:dyDescent="0.3">
      <c r="B11435" s="36" t="s">
        <v>2696</v>
      </c>
      <c r="C11435" s="95" t="str">
        <f>VLOOKUP($J11425,ASBVs!$A$2:$E$1041,5,FALSE)</f>
        <v>Pen of 4</v>
      </c>
      <c r="D11435" s="96"/>
      <c r="E11435" s="97" t="s">
        <v>2697</v>
      </c>
      <c r="F11435" s="98"/>
      <c r="G11435" s="74"/>
      <c r="H11435" s="75"/>
      <c r="I11435" s="37" t="s">
        <v>2698</v>
      </c>
      <c r="J11435" s="38"/>
    </row>
    <row r="11437" spans="2:10" ht="12.6" customHeight="1" x14ac:dyDescent="0.3">
      <c r="B11437" s="76" t="s">
        <v>2692</v>
      </c>
      <c r="C11437" s="77"/>
      <c r="D11437" s="20" t="str">
        <f>VLOOKUP($J11437,ASBVs!$A$2:$B$1041,2,FALSE)</f>
        <v>223915</v>
      </c>
      <c r="E11437" s="21"/>
      <c r="F11437" s="22" t="str">
        <f>VLOOKUP($J11437,ASBVs!$A$2:$J$1041,10,FALSE)</f>
        <v>Single</v>
      </c>
      <c r="G11437" s="78" t="str">
        <f>VLOOKUP($J11437,ASBVs!$A$2:$AX$1041,50,FALSE)</f>
        <v xml:space="preserve"> </v>
      </c>
      <c r="H11437" s="79"/>
      <c r="I11437" s="23" t="s">
        <v>2693</v>
      </c>
      <c r="J11437" s="24" t="s">
        <v>2528</v>
      </c>
    </row>
    <row r="11438" spans="2:10" ht="12.6" customHeight="1" x14ac:dyDescent="0.3">
      <c r="B11438" s="25" t="s">
        <v>2694</v>
      </c>
      <c r="C11438" s="80" t="str">
        <f>VLOOKUP($J11437,ASBVs!$A$2:$H$1041,8,FALSE)</f>
        <v>207279</v>
      </c>
      <c r="D11438" s="80"/>
      <c r="E11438" s="81"/>
      <c r="F11438" s="26" t="s">
        <v>2639</v>
      </c>
      <c r="G11438" s="82">
        <f>VLOOKUP($J11437,ASBVs!$A$2:$I$1041,9,FALSE)</f>
        <v>44705</v>
      </c>
      <c r="H11438" s="83"/>
      <c r="I11438" s="83"/>
      <c r="J11438" s="84"/>
    </row>
    <row r="11439" spans="2:10" ht="12.6" customHeight="1" x14ac:dyDescent="0.3">
      <c r="B11439" s="27" t="s">
        <v>0</v>
      </c>
      <c r="C11439" s="28" t="s">
        <v>1</v>
      </c>
      <c r="D11439" s="28" t="s">
        <v>2</v>
      </c>
      <c r="E11439" s="28" t="s">
        <v>3</v>
      </c>
      <c r="F11439" s="27" t="s">
        <v>4</v>
      </c>
      <c r="G11439" s="28" t="s">
        <v>1093</v>
      </c>
      <c r="H11439" s="28" t="s">
        <v>1092</v>
      </c>
      <c r="I11439" s="28" t="s">
        <v>5</v>
      </c>
      <c r="J11439" s="28" t="s">
        <v>2652</v>
      </c>
    </row>
    <row r="11440" spans="2:10" ht="12.6" customHeight="1" x14ac:dyDescent="0.3">
      <c r="B11440" s="29">
        <f>VLOOKUP($J11437,ASBVs!$A$2:$AP$1041,11,FALSE)</f>
        <v>0.31</v>
      </c>
      <c r="C11440" s="29">
        <f>VLOOKUP($J11437,ASBVs!$A$2:$AP$1041,13,FALSE)</f>
        <v>7.18</v>
      </c>
      <c r="D11440" s="29">
        <f>VLOOKUP($J11437,ASBVs!$A$2:$AP$1041,15,FALSE)</f>
        <v>11.68</v>
      </c>
      <c r="E11440" s="29">
        <f>VLOOKUP($J11437,ASBVs!$A$2:$AP$1041,17,FALSE)</f>
        <v>0.06</v>
      </c>
      <c r="F11440" s="29">
        <f>VLOOKUP($J11437,ASBVs!$A$2:$AP$1041,19,FALSE)</f>
        <v>1.63</v>
      </c>
      <c r="G11440" s="39">
        <f>VLOOKUP($J11437,ASBVs!$A$2:$AP$1041,41,FALSE)</f>
        <v>0.47</v>
      </c>
      <c r="H11440" s="39">
        <f>VLOOKUP($J11437,ASBVs!$A$2:$AP$1041,39,FALSE)</f>
        <v>0.24</v>
      </c>
      <c r="I11440" s="29">
        <f>VLOOKUP($J11437,ASBVs!$A$2:$AP$1041,21,FALSE)</f>
        <v>-0.48</v>
      </c>
      <c r="J11440" s="39">
        <f>VLOOKUP($J11437,ASBVs!$A$2:$AP$1041,31,FALSE)</f>
        <v>0.33</v>
      </c>
    </row>
    <row r="11441" spans="2:10" ht="12.6" customHeight="1" x14ac:dyDescent="0.3">
      <c r="B11441" s="29">
        <f>VLOOKUP($J11437,ASBVs!$A$2:$AP$1041,12,FALSE)</f>
        <v>67</v>
      </c>
      <c r="C11441" s="29">
        <f>VLOOKUP($J11437,ASBVs!$A$2:$AP$1041,14,FALSE)</f>
        <v>70</v>
      </c>
      <c r="D11441" s="29">
        <f>VLOOKUP($J11437,ASBVs!$A$2:$AP$1041,16,FALSE)</f>
        <v>61</v>
      </c>
      <c r="E11441" s="29">
        <f>VLOOKUP($J11437,ASBVs!$A$2:$AP$1041,18,FALSE)</f>
        <v>66</v>
      </c>
      <c r="F11441" s="29">
        <f>VLOOKUP($J11437,ASBVs!$A$2:$AP$1041,20,FALSE)</f>
        <v>66</v>
      </c>
      <c r="G11441" s="29">
        <f>VLOOKUP($J11437,ASBVs!$A$2:$AP$1041,42,FALSE)</f>
        <v>55</v>
      </c>
      <c r="H11441" s="29">
        <f>VLOOKUP($J11437,ASBVs!$A$2:$AP$1041,40,FALSE)</f>
        <v>46</v>
      </c>
      <c r="I11441" s="29">
        <f>VLOOKUP($J11437,ASBVs!$A$2:$AP$1041,22,FALSE)</f>
        <v>59</v>
      </c>
      <c r="J11441" s="29">
        <f>VLOOKUP($J11437,ASBVs!$A$2:$AP$1041,32,FALSE)</f>
        <v>53</v>
      </c>
    </row>
    <row r="11442" spans="2:10" ht="12.6" customHeight="1" x14ac:dyDescent="0.3">
      <c r="B11442" s="31" t="s">
        <v>1089</v>
      </c>
      <c r="C11442" s="27" t="s">
        <v>1090</v>
      </c>
      <c r="D11442" s="27" t="s">
        <v>1091</v>
      </c>
      <c r="E11442" s="27" t="s">
        <v>8</v>
      </c>
      <c r="F11442" s="27" t="s">
        <v>6</v>
      </c>
      <c r="G11442" s="27" t="s">
        <v>7</v>
      </c>
      <c r="H11442" s="27" t="s">
        <v>2638</v>
      </c>
      <c r="I11442" s="85" t="s">
        <v>2700</v>
      </c>
      <c r="J11442" s="86"/>
    </row>
    <row r="11443" spans="2:10" ht="12.6" customHeight="1" x14ac:dyDescent="0.3">
      <c r="B11443" s="30">
        <f>VLOOKUP($J11437,ASBVs!$A$2:$AP$1041,33,FALSE)</f>
        <v>0.05</v>
      </c>
      <c r="C11443" s="30">
        <f>VLOOKUP($J11437,ASBVs!$A$2:$AP$1041,35,FALSE)</f>
        <v>0.19</v>
      </c>
      <c r="D11443" s="30">
        <f>VLOOKUP($J11437,ASBVs!$A$2:$AP$1041,37,FALSE)</f>
        <v>0.02</v>
      </c>
      <c r="E11443" s="32">
        <f>VLOOKUP($J11437,ASBVs!$A$2:$AP$1041,29,FALSE)</f>
        <v>4.38</v>
      </c>
      <c r="F11443" s="32">
        <f>VLOOKUP($J11437,ASBVs!$A$2:$AP$1041,23,FALSE)</f>
        <v>-0.36</v>
      </c>
      <c r="G11443" s="32">
        <f>VLOOKUP($J11437,ASBVs!$A$2:$AP$1041,25,FALSE)</f>
        <v>4.0999999999999996</v>
      </c>
      <c r="H11443" s="32">
        <f>VLOOKUP($J11437,ASBVs!$A$2:$AP$1041,27,FALSE)</f>
        <v>1.56</v>
      </c>
      <c r="I11443" s="86"/>
      <c r="J11443" s="86"/>
    </row>
    <row r="11444" spans="2:10" ht="12.6" customHeight="1" x14ac:dyDescent="0.3">
      <c r="B11444" s="33">
        <f>VLOOKUP($J11437,ASBVs!$A$2:$AP$1041,34,FALSE)</f>
        <v>40</v>
      </c>
      <c r="C11444" s="33">
        <f>VLOOKUP($J11437,ASBVs!$A$2:$AP$1041,36,FALSE)</f>
        <v>50</v>
      </c>
      <c r="D11444" s="33">
        <f>VLOOKUP($J11437,ASBVs!$A$2:$AP$1041,38,FALSE)</f>
        <v>33</v>
      </c>
      <c r="E11444" s="33">
        <f>VLOOKUP($J11437,ASBVs!$A$2:$AP$1041,30,FALSE)</f>
        <v>60</v>
      </c>
      <c r="F11444" s="33">
        <f>VLOOKUP($J11437,ASBVs!$A$2:$AP$1041,24,FALSE)</f>
        <v>46</v>
      </c>
      <c r="G11444" s="33">
        <f>VLOOKUP($J11437,ASBVs!$A$2:$AP$1041,26,FALSE)</f>
        <v>46</v>
      </c>
      <c r="H11444" s="33">
        <f>VLOOKUP($J11437,ASBVs!$A$2:$AP$1041,28,FALSE)</f>
        <v>52</v>
      </c>
      <c r="I11444" s="99">
        <f>VLOOKUP($J11437,ASBVs!$A$2:$AQ$1041,43,FALSE)</f>
        <v>6.6999999999999993</v>
      </c>
      <c r="J11444" s="79"/>
    </row>
    <row r="11445" spans="2:10" ht="12.6" customHeight="1" x14ac:dyDescent="0.3">
      <c r="B11445" s="87" t="s">
        <v>2695</v>
      </c>
      <c r="C11445" s="88"/>
      <c r="D11445" s="89" t="s">
        <v>2699</v>
      </c>
      <c r="E11445" s="90"/>
      <c r="F11445" s="91" t="str">
        <f>VLOOKUP($J11437,ASBVs!$A$2:$F$1041,6,FALSE)</f>
        <v xml:space="preserve"> </v>
      </c>
      <c r="G11445" s="34" t="s">
        <v>2669</v>
      </c>
      <c r="H11445" s="35" t="str">
        <f>VLOOKUP($J11437,ASBVs!$A$2:$AU$1041,46,FALSE)</f>
        <v>2</v>
      </c>
      <c r="I11445" s="34" t="s">
        <v>2670</v>
      </c>
      <c r="J11445" s="35" t="str">
        <f>VLOOKUP($J11437,ASBVs!$A$2:$AU$1041,47,FALSE)</f>
        <v>2</v>
      </c>
    </row>
    <row r="11446" spans="2:10" ht="12.6" customHeight="1" x14ac:dyDescent="0.3">
      <c r="B11446" s="93">
        <f>VLOOKUP($J11437,ASBVs!$A$2:$AS$1041,45,FALSE)</f>
        <v>120.49</v>
      </c>
      <c r="C11446" s="94"/>
      <c r="D11446" s="93">
        <f>VLOOKUP($J11437,ASBVs!$A$2:$AS$1041,44,FALSE)</f>
        <v>154.47999999999999</v>
      </c>
      <c r="E11446" s="94"/>
      <c r="F11446" s="92"/>
      <c r="G11446" s="34" t="s">
        <v>2671</v>
      </c>
      <c r="H11446" s="35" t="str">
        <f>VLOOKUP($J11437,ASBVs!$A$2:$AW$1041,48,FALSE)</f>
        <v>2</v>
      </c>
      <c r="I11446" s="34" t="s">
        <v>2672</v>
      </c>
      <c r="J11446" s="35">
        <f>VLOOKUP($J11437,ASBVs!$A$2:$AW$1041,49,FALSE)</f>
        <v>4</v>
      </c>
    </row>
    <row r="11447" spans="2:10" ht="12.6" customHeight="1" x14ac:dyDescent="0.3">
      <c r="B11447" s="36" t="s">
        <v>2696</v>
      </c>
      <c r="C11447" s="95" t="str">
        <f>VLOOKUP($J11437,ASBVs!$A$2:$E$1041,5,FALSE)</f>
        <v>Pen of 4</v>
      </c>
      <c r="D11447" s="96"/>
      <c r="E11447" s="97" t="s">
        <v>2697</v>
      </c>
      <c r="F11447" s="98"/>
      <c r="G11447" s="74"/>
      <c r="H11447" s="75"/>
      <c r="I11447" s="37" t="s">
        <v>2698</v>
      </c>
      <c r="J11447" s="38"/>
    </row>
    <row r="11449" spans="2:10" ht="12.6" customHeight="1" x14ac:dyDescent="0.3">
      <c r="B11449" s="76" t="s">
        <v>2692</v>
      </c>
      <c r="C11449" s="77"/>
      <c r="D11449" s="20" t="str">
        <f>VLOOKUP($J11449,ASBVs!$A$2:$B$1041,2,FALSE)</f>
        <v>224837</v>
      </c>
      <c r="E11449" s="21"/>
      <c r="F11449" s="22" t="str">
        <f>VLOOKUP($J11449,ASBVs!$A$2:$J$1041,10,FALSE)</f>
        <v>Twin</v>
      </c>
      <c r="G11449" s="78" t="str">
        <f>VLOOKUP($J11449,ASBVs!$A$2:$AX$1041,50,FALSE)</f>
        <v xml:space="preserve"> </v>
      </c>
      <c r="H11449" s="79"/>
      <c r="I11449" s="23" t="s">
        <v>2693</v>
      </c>
      <c r="J11449" s="24" t="s">
        <v>2529</v>
      </c>
    </row>
    <row r="11450" spans="2:10" ht="12.6" customHeight="1" x14ac:dyDescent="0.3">
      <c r="B11450" s="25" t="s">
        <v>2694</v>
      </c>
      <c r="C11450" s="80" t="str">
        <f>VLOOKUP($J11449,ASBVs!$A$2:$H$1041,8,FALSE)</f>
        <v>206625</v>
      </c>
      <c r="D11450" s="80"/>
      <c r="E11450" s="81"/>
      <c r="F11450" s="26" t="s">
        <v>2639</v>
      </c>
      <c r="G11450" s="82">
        <f>VLOOKUP($J11449,ASBVs!$A$2:$I$1041,9,FALSE)</f>
        <v>44711</v>
      </c>
      <c r="H11450" s="83"/>
      <c r="I11450" s="83"/>
      <c r="J11450" s="84"/>
    </row>
    <row r="11451" spans="2:10" ht="12.6" customHeight="1" x14ac:dyDescent="0.3">
      <c r="B11451" s="27" t="s">
        <v>0</v>
      </c>
      <c r="C11451" s="28" t="s">
        <v>1</v>
      </c>
      <c r="D11451" s="28" t="s">
        <v>2</v>
      </c>
      <c r="E11451" s="28" t="s">
        <v>3</v>
      </c>
      <c r="F11451" s="27" t="s">
        <v>4</v>
      </c>
      <c r="G11451" s="28" t="s">
        <v>1093</v>
      </c>
      <c r="H11451" s="28" t="s">
        <v>1092</v>
      </c>
      <c r="I11451" s="28" t="s">
        <v>5</v>
      </c>
      <c r="J11451" s="28" t="s">
        <v>2652</v>
      </c>
    </row>
    <row r="11452" spans="2:10" ht="12.6" customHeight="1" x14ac:dyDescent="0.3">
      <c r="B11452" s="29">
        <f>VLOOKUP($J11449,ASBVs!$A$2:$AP$1041,11,FALSE)</f>
        <v>0.35</v>
      </c>
      <c r="C11452" s="29">
        <f>VLOOKUP($J11449,ASBVs!$A$2:$AP$1041,13,FALSE)</f>
        <v>8.32</v>
      </c>
      <c r="D11452" s="29">
        <f>VLOOKUP($J11449,ASBVs!$A$2:$AP$1041,15,FALSE)</f>
        <v>11.63</v>
      </c>
      <c r="E11452" s="29">
        <f>VLOOKUP($J11449,ASBVs!$A$2:$AP$1041,17,FALSE)</f>
        <v>0.14000000000000001</v>
      </c>
      <c r="F11452" s="29">
        <f>VLOOKUP($J11449,ASBVs!$A$2:$AP$1041,19,FALSE)</f>
        <v>2.12</v>
      </c>
      <c r="G11452" s="39">
        <f>VLOOKUP($J11449,ASBVs!$A$2:$AP$1041,41,FALSE)</f>
        <v>0.31</v>
      </c>
      <c r="H11452" s="39">
        <f>VLOOKUP($J11449,ASBVs!$A$2:$AP$1041,39,FALSE)</f>
        <v>0.12</v>
      </c>
      <c r="I11452" s="29">
        <f>VLOOKUP($J11449,ASBVs!$A$2:$AP$1041,21,FALSE)</f>
        <v>0.63</v>
      </c>
      <c r="J11452" s="39">
        <f>VLOOKUP($J11449,ASBVs!$A$2:$AP$1041,31,FALSE)</f>
        <v>0.2</v>
      </c>
    </row>
    <row r="11453" spans="2:10" ht="12.6" customHeight="1" x14ac:dyDescent="0.3">
      <c r="B11453" s="29">
        <f>VLOOKUP($J11449,ASBVs!$A$2:$AP$1041,12,FALSE)</f>
        <v>66</v>
      </c>
      <c r="C11453" s="29">
        <f>VLOOKUP($J11449,ASBVs!$A$2:$AP$1041,14,FALSE)</f>
        <v>70</v>
      </c>
      <c r="D11453" s="29">
        <f>VLOOKUP($J11449,ASBVs!$A$2:$AP$1041,16,FALSE)</f>
        <v>60</v>
      </c>
      <c r="E11453" s="29">
        <f>VLOOKUP($J11449,ASBVs!$A$2:$AP$1041,18,FALSE)</f>
        <v>66</v>
      </c>
      <c r="F11453" s="29">
        <f>VLOOKUP($J11449,ASBVs!$A$2:$AP$1041,20,FALSE)</f>
        <v>66</v>
      </c>
      <c r="G11453" s="29">
        <f>VLOOKUP($J11449,ASBVs!$A$2:$AP$1041,42,FALSE)</f>
        <v>57</v>
      </c>
      <c r="H11453" s="29">
        <f>VLOOKUP($J11449,ASBVs!$A$2:$AP$1041,40,FALSE)</f>
        <v>49</v>
      </c>
      <c r="I11453" s="29">
        <f>VLOOKUP($J11449,ASBVs!$A$2:$AP$1041,22,FALSE)</f>
        <v>57</v>
      </c>
      <c r="J11453" s="29">
        <f>VLOOKUP($J11449,ASBVs!$A$2:$AP$1041,32,FALSE)</f>
        <v>55</v>
      </c>
    </row>
    <row r="11454" spans="2:10" ht="12.6" customHeight="1" x14ac:dyDescent="0.3">
      <c r="B11454" s="31" t="s">
        <v>1089</v>
      </c>
      <c r="C11454" s="27" t="s">
        <v>1090</v>
      </c>
      <c r="D11454" s="27" t="s">
        <v>1091</v>
      </c>
      <c r="E11454" s="27" t="s">
        <v>8</v>
      </c>
      <c r="F11454" s="27" t="s">
        <v>6</v>
      </c>
      <c r="G11454" s="27" t="s">
        <v>7</v>
      </c>
      <c r="H11454" s="27" t="s">
        <v>2638</v>
      </c>
      <c r="I11454" s="85" t="s">
        <v>2700</v>
      </c>
      <c r="J11454" s="86"/>
    </row>
    <row r="11455" spans="2:10" ht="12.6" customHeight="1" x14ac:dyDescent="0.3">
      <c r="B11455" s="30">
        <f>VLOOKUP($J11449,ASBVs!$A$2:$AP$1041,33,FALSE)</f>
        <v>1E-3</v>
      </c>
      <c r="C11455" s="30">
        <f>VLOOKUP($J11449,ASBVs!$A$2:$AP$1041,35,FALSE)</f>
        <v>0.13</v>
      </c>
      <c r="D11455" s="30">
        <f>VLOOKUP($J11449,ASBVs!$A$2:$AP$1041,37,FALSE)</f>
        <v>0.01</v>
      </c>
      <c r="E11455" s="32">
        <f>VLOOKUP($J11449,ASBVs!$A$2:$AP$1041,29,FALSE)</f>
        <v>5.08</v>
      </c>
      <c r="F11455" s="32">
        <f>VLOOKUP($J11449,ASBVs!$A$2:$AP$1041,23,FALSE)</f>
        <v>-0.34</v>
      </c>
      <c r="G11455" s="32">
        <f>VLOOKUP($J11449,ASBVs!$A$2:$AP$1041,25,FALSE)</f>
        <v>4.62</v>
      </c>
      <c r="H11455" s="32">
        <f>VLOOKUP($J11449,ASBVs!$A$2:$AP$1041,27,FALSE)</f>
        <v>1.94</v>
      </c>
      <c r="I11455" s="86"/>
      <c r="J11455" s="86"/>
    </row>
    <row r="11456" spans="2:10" ht="12.6" customHeight="1" x14ac:dyDescent="0.3">
      <c r="B11456" s="33">
        <f>VLOOKUP($J11449,ASBVs!$A$2:$AP$1041,34,FALSE)</f>
        <v>44</v>
      </c>
      <c r="C11456" s="33">
        <f>VLOOKUP($J11449,ASBVs!$A$2:$AP$1041,36,FALSE)</f>
        <v>52</v>
      </c>
      <c r="D11456" s="33">
        <f>VLOOKUP($J11449,ASBVs!$A$2:$AP$1041,38,FALSE)</f>
        <v>37</v>
      </c>
      <c r="E11456" s="33">
        <f>VLOOKUP($J11449,ASBVs!$A$2:$AP$1041,30,FALSE)</f>
        <v>60</v>
      </c>
      <c r="F11456" s="33">
        <f>VLOOKUP($J11449,ASBVs!$A$2:$AP$1041,24,FALSE)</f>
        <v>49</v>
      </c>
      <c r="G11456" s="33">
        <f>VLOOKUP($J11449,ASBVs!$A$2:$AP$1041,26,FALSE)</f>
        <v>49</v>
      </c>
      <c r="H11456" s="33">
        <f>VLOOKUP($J11449,ASBVs!$A$2:$AP$1041,28,FALSE)</f>
        <v>53</v>
      </c>
      <c r="I11456" s="99">
        <f>VLOOKUP($J11449,ASBVs!$A$2:$AQ$1041,43,FALSE)</f>
        <v>8.9500000000000011</v>
      </c>
      <c r="J11456" s="79"/>
    </row>
    <row r="11457" spans="2:10" ht="12.6" customHeight="1" x14ac:dyDescent="0.3">
      <c r="B11457" s="87" t="s">
        <v>2695</v>
      </c>
      <c r="C11457" s="88"/>
      <c r="D11457" s="89" t="s">
        <v>2699</v>
      </c>
      <c r="E11457" s="90"/>
      <c r="F11457" s="91" t="str">
        <f>VLOOKUP($J11449,ASBVs!$A$2:$F$1041,6,FALSE)</f>
        <v xml:space="preserve"> </v>
      </c>
      <c r="G11457" s="34" t="s">
        <v>2669</v>
      </c>
      <c r="H11457" s="35" t="str">
        <f>VLOOKUP($J11449,ASBVs!$A$2:$AU$1041,46,FALSE)</f>
        <v>2</v>
      </c>
      <c r="I11457" s="34" t="s">
        <v>2670</v>
      </c>
      <c r="J11457" s="35" t="str">
        <f>VLOOKUP($J11449,ASBVs!$A$2:$AU$1041,47,FALSE)</f>
        <v>2</v>
      </c>
    </row>
    <row r="11458" spans="2:10" ht="12.6" customHeight="1" x14ac:dyDescent="0.3">
      <c r="B11458" s="93">
        <f>VLOOKUP($J11449,ASBVs!$A$2:$AS$1041,45,FALSE)</f>
        <v>120.49</v>
      </c>
      <c r="C11458" s="94"/>
      <c r="D11458" s="93">
        <f>VLOOKUP($J11449,ASBVs!$A$2:$AS$1041,44,FALSE)</f>
        <v>156.33000000000001</v>
      </c>
      <c r="E11458" s="94"/>
      <c r="F11458" s="92"/>
      <c r="G11458" s="34" t="s">
        <v>2671</v>
      </c>
      <c r="H11458" s="35" t="str">
        <f>VLOOKUP($J11449,ASBVs!$A$2:$AW$1041,48,FALSE)</f>
        <v>3</v>
      </c>
      <c r="I11458" s="34" t="s">
        <v>2672</v>
      </c>
      <c r="J11458" s="35">
        <f>VLOOKUP($J11449,ASBVs!$A$2:$AW$1041,49,FALSE)</f>
        <v>3</v>
      </c>
    </row>
    <row r="11459" spans="2:10" ht="12.6" customHeight="1" x14ac:dyDescent="0.3">
      <c r="B11459" s="36" t="s">
        <v>2696</v>
      </c>
      <c r="C11459" s="95" t="str">
        <f>VLOOKUP($J11449,ASBVs!$A$2:$E$1041,5,FALSE)</f>
        <v>Pen of 4</v>
      </c>
      <c r="D11459" s="96"/>
      <c r="E11459" s="97" t="s">
        <v>2697</v>
      </c>
      <c r="F11459" s="98"/>
      <c r="G11459" s="74"/>
      <c r="H11459" s="75"/>
      <c r="I11459" s="37" t="s">
        <v>2698</v>
      </c>
      <c r="J11459" s="38"/>
    </row>
    <row r="11461" spans="2:10" ht="12.6" customHeight="1" x14ac:dyDescent="0.3">
      <c r="B11461" s="76" t="s">
        <v>2692</v>
      </c>
      <c r="C11461" s="77"/>
      <c r="D11461" s="20" t="str">
        <f>VLOOKUP($J11461,ASBVs!$A$2:$B$1041,2,FALSE)</f>
        <v>225299</v>
      </c>
      <c r="E11461" s="21"/>
      <c r="F11461" s="22" t="str">
        <f>VLOOKUP($J11461,ASBVs!$A$2:$J$1041,10,FALSE)</f>
        <v>Single</v>
      </c>
      <c r="G11461" s="78" t="str">
        <f>VLOOKUP($J11461,ASBVs!$A$2:$AX$1041,50,FALSE)</f>
        <v xml:space="preserve"> </v>
      </c>
      <c r="H11461" s="79"/>
      <c r="I11461" s="23" t="s">
        <v>2693</v>
      </c>
      <c r="J11461" s="24" t="s">
        <v>2530</v>
      </c>
    </row>
    <row r="11462" spans="2:10" ht="12.6" customHeight="1" x14ac:dyDescent="0.3">
      <c r="B11462" s="25" t="s">
        <v>2694</v>
      </c>
      <c r="C11462" s="80" t="str">
        <f>VLOOKUP($J11461,ASBVs!$A$2:$H$1041,8,FALSE)</f>
        <v>205728</v>
      </c>
      <c r="D11462" s="80"/>
      <c r="E11462" s="81"/>
      <c r="F11462" s="26" t="s">
        <v>2639</v>
      </c>
      <c r="G11462" s="82">
        <f>VLOOKUP($J11461,ASBVs!$A$2:$I$1041,9,FALSE)</f>
        <v>44721</v>
      </c>
      <c r="H11462" s="83"/>
      <c r="I11462" s="83"/>
      <c r="J11462" s="84"/>
    </row>
    <row r="11463" spans="2:10" ht="12.6" customHeight="1" x14ac:dyDescent="0.3">
      <c r="B11463" s="27" t="s">
        <v>0</v>
      </c>
      <c r="C11463" s="28" t="s">
        <v>1</v>
      </c>
      <c r="D11463" s="28" t="s">
        <v>2</v>
      </c>
      <c r="E11463" s="28" t="s">
        <v>3</v>
      </c>
      <c r="F11463" s="27" t="s">
        <v>4</v>
      </c>
      <c r="G11463" s="28" t="s">
        <v>1093</v>
      </c>
      <c r="H11463" s="28" t="s">
        <v>1092</v>
      </c>
      <c r="I11463" s="28" t="s">
        <v>5</v>
      </c>
      <c r="J11463" s="28" t="s">
        <v>2652</v>
      </c>
    </row>
    <row r="11464" spans="2:10" ht="12.6" customHeight="1" x14ac:dyDescent="0.3">
      <c r="B11464" s="29">
        <f>VLOOKUP($J11461,ASBVs!$A$2:$AP$1041,11,FALSE)</f>
        <v>0.45</v>
      </c>
      <c r="C11464" s="29">
        <f>VLOOKUP($J11461,ASBVs!$A$2:$AP$1041,13,FALSE)</f>
        <v>8.26</v>
      </c>
      <c r="D11464" s="29">
        <f>VLOOKUP($J11461,ASBVs!$A$2:$AP$1041,15,FALSE)</f>
        <v>14.47</v>
      </c>
      <c r="E11464" s="29">
        <f>VLOOKUP($J11461,ASBVs!$A$2:$AP$1041,17,FALSE)</f>
        <v>0.18</v>
      </c>
      <c r="F11464" s="29">
        <f>VLOOKUP($J11461,ASBVs!$A$2:$AP$1041,19,FALSE)</f>
        <v>1.46</v>
      </c>
      <c r="G11464" s="39">
        <f>VLOOKUP($J11461,ASBVs!$A$2:$AP$1041,41,FALSE)</f>
        <v>0.36</v>
      </c>
      <c r="H11464" s="39">
        <f>VLOOKUP($J11461,ASBVs!$A$2:$AP$1041,39,FALSE)</f>
        <v>0.21</v>
      </c>
      <c r="I11464" s="29">
        <f>VLOOKUP($J11461,ASBVs!$A$2:$AP$1041,21,FALSE)</f>
        <v>0.41</v>
      </c>
      <c r="J11464" s="39">
        <f>VLOOKUP($J11461,ASBVs!$A$2:$AP$1041,31,FALSE)</f>
        <v>0.23</v>
      </c>
    </row>
    <row r="11465" spans="2:10" ht="12.6" customHeight="1" x14ac:dyDescent="0.3">
      <c r="B11465" s="29">
        <f>VLOOKUP($J11461,ASBVs!$A$2:$AP$1041,12,FALSE)</f>
        <v>67</v>
      </c>
      <c r="C11465" s="29">
        <f>VLOOKUP($J11461,ASBVs!$A$2:$AP$1041,14,FALSE)</f>
        <v>70</v>
      </c>
      <c r="D11465" s="29">
        <f>VLOOKUP($J11461,ASBVs!$A$2:$AP$1041,16,FALSE)</f>
        <v>61</v>
      </c>
      <c r="E11465" s="29">
        <f>VLOOKUP($J11461,ASBVs!$A$2:$AP$1041,18,FALSE)</f>
        <v>66</v>
      </c>
      <c r="F11465" s="29">
        <f>VLOOKUP($J11461,ASBVs!$A$2:$AP$1041,20,FALSE)</f>
        <v>65</v>
      </c>
      <c r="G11465" s="29">
        <f>VLOOKUP($J11461,ASBVs!$A$2:$AP$1041,42,FALSE)</f>
        <v>55</v>
      </c>
      <c r="H11465" s="29">
        <f>VLOOKUP($J11461,ASBVs!$A$2:$AP$1041,40,FALSE)</f>
        <v>48</v>
      </c>
      <c r="I11465" s="29">
        <f>VLOOKUP($J11461,ASBVs!$A$2:$AP$1041,22,FALSE)</f>
        <v>55</v>
      </c>
      <c r="J11465" s="29">
        <f>VLOOKUP($J11461,ASBVs!$A$2:$AP$1041,32,FALSE)</f>
        <v>53</v>
      </c>
    </row>
    <row r="11466" spans="2:10" ht="12.6" customHeight="1" x14ac:dyDescent="0.3">
      <c r="B11466" s="31" t="s">
        <v>1089</v>
      </c>
      <c r="C11466" s="27" t="s">
        <v>1090</v>
      </c>
      <c r="D11466" s="27" t="s">
        <v>1091</v>
      </c>
      <c r="E11466" s="27" t="s">
        <v>8</v>
      </c>
      <c r="F11466" s="27" t="s">
        <v>6</v>
      </c>
      <c r="G11466" s="27" t="s">
        <v>7</v>
      </c>
      <c r="H11466" s="27" t="s">
        <v>2638</v>
      </c>
      <c r="I11466" s="85" t="s">
        <v>2700</v>
      </c>
      <c r="J11466" s="86"/>
    </row>
    <row r="11467" spans="2:10" ht="12.6" customHeight="1" x14ac:dyDescent="0.3">
      <c r="B11467" s="30">
        <f>VLOOKUP($J11461,ASBVs!$A$2:$AP$1041,33,FALSE)</f>
        <v>0.05</v>
      </c>
      <c r="C11467" s="30">
        <f>VLOOKUP($J11461,ASBVs!$A$2:$AP$1041,35,FALSE)</f>
        <v>0.21</v>
      </c>
      <c r="D11467" s="30">
        <f>VLOOKUP($J11461,ASBVs!$A$2:$AP$1041,37,FALSE)</f>
        <v>-0.01</v>
      </c>
      <c r="E11467" s="32">
        <f>VLOOKUP($J11461,ASBVs!$A$2:$AP$1041,29,FALSE)</f>
        <v>4.26</v>
      </c>
      <c r="F11467" s="32">
        <f>VLOOKUP($J11461,ASBVs!$A$2:$AP$1041,23,FALSE)</f>
        <v>-0.23</v>
      </c>
      <c r="G11467" s="32">
        <f>VLOOKUP($J11461,ASBVs!$A$2:$AP$1041,25,FALSE)</f>
        <v>2.81</v>
      </c>
      <c r="H11467" s="32">
        <f>VLOOKUP($J11461,ASBVs!$A$2:$AP$1041,27,FALSE)</f>
        <v>1.73</v>
      </c>
      <c r="I11467" s="86"/>
      <c r="J11467" s="86"/>
    </row>
    <row r="11468" spans="2:10" ht="12.6" customHeight="1" x14ac:dyDescent="0.3">
      <c r="B11468" s="33">
        <f>VLOOKUP($J11461,ASBVs!$A$2:$AP$1041,34,FALSE)</f>
        <v>43</v>
      </c>
      <c r="C11468" s="33">
        <f>VLOOKUP($J11461,ASBVs!$A$2:$AP$1041,36,FALSE)</f>
        <v>51</v>
      </c>
      <c r="D11468" s="33">
        <f>VLOOKUP($J11461,ASBVs!$A$2:$AP$1041,38,FALSE)</f>
        <v>37</v>
      </c>
      <c r="E11468" s="33">
        <f>VLOOKUP($J11461,ASBVs!$A$2:$AP$1041,30,FALSE)</f>
        <v>59</v>
      </c>
      <c r="F11468" s="33">
        <f>VLOOKUP($J11461,ASBVs!$A$2:$AP$1041,24,FALSE)</f>
        <v>49</v>
      </c>
      <c r="G11468" s="33">
        <f>VLOOKUP($J11461,ASBVs!$A$2:$AP$1041,26,FALSE)</f>
        <v>48</v>
      </c>
      <c r="H11468" s="33">
        <f>VLOOKUP($J11461,ASBVs!$A$2:$AP$1041,28,FALSE)</f>
        <v>53</v>
      </c>
      <c r="I11468" s="99">
        <f>VLOOKUP($J11461,ASBVs!$A$2:$AQ$1041,43,FALSE)</f>
        <v>8.67</v>
      </c>
      <c r="J11468" s="79"/>
    </row>
    <row r="11469" spans="2:10" ht="12.6" customHeight="1" x14ac:dyDescent="0.3">
      <c r="B11469" s="87" t="s">
        <v>2695</v>
      </c>
      <c r="C11469" s="88"/>
      <c r="D11469" s="89" t="s">
        <v>2699</v>
      </c>
      <c r="E11469" s="90"/>
      <c r="F11469" s="91" t="str">
        <f>VLOOKUP($J11461,ASBVs!$A$2:$F$1041,6,FALSE)</f>
        <v xml:space="preserve"> </v>
      </c>
      <c r="G11469" s="34" t="s">
        <v>2669</v>
      </c>
      <c r="H11469" s="35" t="str">
        <f>VLOOKUP($J11461,ASBVs!$A$2:$AU$1041,46,FALSE)</f>
        <v>3</v>
      </c>
      <c r="I11469" s="34" t="s">
        <v>2670</v>
      </c>
      <c r="J11469" s="35" t="str">
        <f>VLOOKUP($J11461,ASBVs!$A$2:$AU$1041,47,FALSE)</f>
        <v>3</v>
      </c>
    </row>
    <row r="11470" spans="2:10" ht="12.6" customHeight="1" x14ac:dyDescent="0.3">
      <c r="B11470" s="93">
        <f>VLOOKUP($J11461,ASBVs!$A$2:$AS$1041,45,FALSE)</f>
        <v>121.59</v>
      </c>
      <c r="C11470" s="94"/>
      <c r="D11470" s="93">
        <f>VLOOKUP($J11461,ASBVs!$A$2:$AS$1041,44,FALSE)</f>
        <v>159.71</v>
      </c>
      <c r="E11470" s="94"/>
      <c r="F11470" s="92"/>
      <c r="G11470" s="34" t="s">
        <v>2671</v>
      </c>
      <c r="H11470" s="35" t="str">
        <f>VLOOKUP($J11461,ASBVs!$A$2:$AW$1041,48,FALSE)</f>
        <v>2</v>
      </c>
      <c r="I11470" s="34" t="s">
        <v>2672</v>
      </c>
      <c r="J11470" s="35">
        <f>VLOOKUP($J11461,ASBVs!$A$2:$AW$1041,49,FALSE)</f>
        <v>3</v>
      </c>
    </row>
    <row r="11471" spans="2:10" ht="12.6" customHeight="1" x14ac:dyDescent="0.3">
      <c r="B11471" s="36" t="s">
        <v>2696</v>
      </c>
      <c r="C11471" s="95" t="str">
        <f>VLOOKUP($J11461,ASBVs!$A$2:$E$1041,5,FALSE)</f>
        <v>Pen of 4</v>
      </c>
      <c r="D11471" s="96"/>
      <c r="E11471" s="97" t="s">
        <v>2697</v>
      </c>
      <c r="F11471" s="98"/>
      <c r="G11471" s="74"/>
      <c r="H11471" s="75"/>
      <c r="I11471" s="37" t="s">
        <v>2698</v>
      </c>
      <c r="J11471" s="38"/>
    </row>
    <row r="11473" spans="2:10" ht="12.6" customHeight="1" x14ac:dyDescent="0.3">
      <c r="B11473" s="76" t="s">
        <v>2692</v>
      </c>
      <c r="C11473" s="77"/>
      <c r="D11473" s="20" t="str">
        <f>VLOOKUP($J11473,ASBVs!$A$2:$B$1041,2,FALSE)</f>
        <v>223803</v>
      </c>
      <c r="E11473" s="21"/>
      <c r="F11473" s="22" t="str">
        <f>VLOOKUP($J11473,ASBVs!$A$2:$J$1041,10,FALSE)</f>
        <v>Twin</v>
      </c>
      <c r="G11473" s="78" t="str">
        <f>VLOOKUP($J11473,ASBVs!$A$2:$AX$1041,50,FALSE)</f>
        <v xml:space="preserve"> </v>
      </c>
      <c r="H11473" s="79"/>
      <c r="I11473" s="23" t="s">
        <v>2693</v>
      </c>
      <c r="J11473" s="24" t="s">
        <v>2531</v>
      </c>
    </row>
    <row r="11474" spans="2:10" ht="12.6" customHeight="1" x14ac:dyDescent="0.3">
      <c r="B11474" s="25" t="s">
        <v>2694</v>
      </c>
      <c r="C11474" s="80" t="str">
        <f>VLOOKUP($J11473,ASBVs!$A$2:$H$1041,8,FALSE)</f>
        <v>214314</v>
      </c>
      <c r="D11474" s="80"/>
      <c r="E11474" s="81"/>
      <c r="F11474" s="26" t="s">
        <v>2639</v>
      </c>
      <c r="G11474" s="82">
        <f>VLOOKUP($J11473,ASBVs!$A$2:$I$1041,9,FALSE)</f>
        <v>44703</v>
      </c>
      <c r="H11474" s="83"/>
      <c r="I11474" s="83"/>
      <c r="J11474" s="84"/>
    </row>
    <row r="11475" spans="2:10" ht="12.6" customHeight="1" x14ac:dyDescent="0.3">
      <c r="B11475" s="27" t="s">
        <v>0</v>
      </c>
      <c r="C11475" s="28" t="s">
        <v>1</v>
      </c>
      <c r="D11475" s="28" t="s">
        <v>2</v>
      </c>
      <c r="E11475" s="28" t="s">
        <v>3</v>
      </c>
      <c r="F11475" s="27" t="s">
        <v>4</v>
      </c>
      <c r="G11475" s="28" t="s">
        <v>1093</v>
      </c>
      <c r="H11475" s="28" t="s">
        <v>1092</v>
      </c>
      <c r="I11475" s="28" t="s">
        <v>5</v>
      </c>
      <c r="J11475" s="28" t="s">
        <v>2652</v>
      </c>
    </row>
    <row r="11476" spans="2:10" ht="12.6" customHeight="1" x14ac:dyDescent="0.3">
      <c r="B11476" s="29">
        <f>VLOOKUP($J11473,ASBVs!$A$2:$AP$1041,11,FALSE)</f>
        <v>0.45</v>
      </c>
      <c r="C11476" s="29">
        <f>VLOOKUP($J11473,ASBVs!$A$2:$AP$1041,13,FALSE)</f>
        <v>7.8</v>
      </c>
      <c r="D11476" s="29">
        <f>VLOOKUP($J11473,ASBVs!$A$2:$AP$1041,15,FALSE)</f>
        <v>13.42</v>
      </c>
      <c r="E11476" s="29">
        <f>VLOOKUP($J11473,ASBVs!$A$2:$AP$1041,17,FALSE)</f>
        <v>0.45</v>
      </c>
      <c r="F11476" s="29">
        <f>VLOOKUP($J11473,ASBVs!$A$2:$AP$1041,19,FALSE)</f>
        <v>2.4500000000000002</v>
      </c>
      <c r="G11476" s="39">
        <f>VLOOKUP($J11473,ASBVs!$A$2:$AP$1041,41,FALSE)</f>
        <v>0.34</v>
      </c>
      <c r="H11476" s="39">
        <f>VLOOKUP($J11473,ASBVs!$A$2:$AP$1041,39,FALSE)</f>
        <v>0.22</v>
      </c>
      <c r="I11476" s="29">
        <f>VLOOKUP($J11473,ASBVs!$A$2:$AP$1041,21,FALSE)</f>
        <v>0.83</v>
      </c>
      <c r="J11476" s="39">
        <f>VLOOKUP($J11473,ASBVs!$A$2:$AP$1041,31,FALSE)</f>
        <v>0.23</v>
      </c>
    </row>
    <row r="11477" spans="2:10" ht="12.6" customHeight="1" x14ac:dyDescent="0.3">
      <c r="B11477" s="29">
        <f>VLOOKUP($J11473,ASBVs!$A$2:$AP$1041,12,FALSE)</f>
        <v>65</v>
      </c>
      <c r="C11477" s="29">
        <f>VLOOKUP($J11473,ASBVs!$A$2:$AP$1041,14,FALSE)</f>
        <v>70</v>
      </c>
      <c r="D11477" s="29">
        <f>VLOOKUP($J11473,ASBVs!$A$2:$AP$1041,16,FALSE)</f>
        <v>57</v>
      </c>
      <c r="E11477" s="29">
        <f>VLOOKUP($J11473,ASBVs!$A$2:$AP$1041,18,FALSE)</f>
        <v>63</v>
      </c>
      <c r="F11477" s="29">
        <f>VLOOKUP($J11473,ASBVs!$A$2:$AP$1041,20,FALSE)</f>
        <v>64</v>
      </c>
      <c r="G11477" s="29">
        <f>VLOOKUP($J11473,ASBVs!$A$2:$AP$1041,42,FALSE)</f>
        <v>49</v>
      </c>
      <c r="H11477" s="29">
        <f>VLOOKUP($J11473,ASBVs!$A$2:$AP$1041,40,FALSE)</f>
        <v>43</v>
      </c>
      <c r="I11477" s="29">
        <f>VLOOKUP($J11473,ASBVs!$A$2:$AP$1041,22,FALSE)</f>
        <v>53</v>
      </c>
      <c r="J11477" s="29">
        <f>VLOOKUP($J11473,ASBVs!$A$2:$AP$1041,32,FALSE)</f>
        <v>47</v>
      </c>
    </row>
    <row r="11478" spans="2:10" ht="12.6" customHeight="1" x14ac:dyDescent="0.3">
      <c r="B11478" s="31" t="s">
        <v>1089</v>
      </c>
      <c r="C11478" s="27" t="s">
        <v>1090</v>
      </c>
      <c r="D11478" s="27" t="s">
        <v>1091</v>
      </c>
      <c r="E11478" s="27" t="s">
        <v>8</v>
      </c>
      <c r="F11478" s="27" t="s">
        <v>6</v>
      </c>
      <c r="G11478" s="27" t="s">
        <v>7</v>
      </c>
      <c r="H11478" s="27" t="s">
        <v>2638</v>
      </c>
      <c r="I11478" s="85" t="s">
        <v>2700</v>
      </c>
      <c r="J11478" s="86"/>
    </row>
    <row r="11479" spans="2:10" ht="12.6" customHeight="1" x14ac:dyDescent="0.3">
      <c r="B11479" s="30">
        <f>VLOOKUP($J11473,ASBVs!$A$2:$AP$1041,33,FALSE)</f>
        <v>0.05</v>
      </c>
      <c r="C11479" s="30">
        <f>VLOOKUP($J11473,ASBVs!$A$2:$AP$1041,35,FALSE)</f>
        <v>0.2</v>
      </c>
      <c r="D11479" s="30">
        <f>VLOOKUP($J11473,ASBVs!$A$2:$AP$1041,37,FALSE)</f>
        <v>1E-3</v>
      </c>
      <c r="E11479" s="32">
        <f>VLOOKUP($J11473,ASBVs!$A$2:$AP$1041,29,FALSE)</f>
        <v>4.59</v>
      </c>
      <c r="F11479" s="32">
        <f>VLOOKUP($J11473,ASBVs!$A$2:$AP$1041,23,FALSE)</f>
        <v>-0.39</v>
      </c>
      <c r="G11479" s="32">
        <f>VLOOKUP($J11473,ASBVs!$A$2:$AP$1041,25,FALSE)</f>
        <v>3.6</v>
      </c>
      <c r="H11479" s="32">
        <f>VLOOKUP($J11473,ASBVs!$A$2:$AP$1041,27,FALSE)</f>
        <v>2.62</v>
      </c>
      <c r="I11479" s="86"/>
      <c r="J11479" s="86"/>
    </row>
    <row r="11480" spans="2:10" ht="12.6" customHeight="1" x14ac:dyDescent="0.3">
      <c r="B11480" s="33">
        <f>VLOOKUP($J11473,ASBVs!$A$2:$AP$1041,34,FALSE)</f>
        <v>37</v>
      </c>
      <c r="C11480" s="33">
        <f>VLOOKUP($J11473,ASBVs!$A$2:$AP$1041,36,FALSE)</f>
        <v>46</v>
      </c>
      <c r="D11480" s="33">
        <f>VLOOKUP($J11473,ASBVs!$A$2:$AP$1041,38,FALSE)</f>
        <v>30</v>
      </c>
      <c r="E11480" s="33">
        <f>VLOOKUP($J11473,ASBVs!$A$2:$AP$1041,30,FALSE)</f>
        <v>59</v>
      </c>
      <c r="F11480" s="33">
        <f>VLOOKUP($J11473,ASBVs!$A$2:$AP$1041,24,FALSE)</f>
        <v>44</v>
      </c>
      <c r="G11480" s="33">
        <f>VLOOKUP($J11473,ASBVs!$A$2:$AP$1041,26,FALSE)</f>
        <v>44</v>
      </c>
      <c r="H11480" s="33">
        <f>VLOOKUP($J11473,ASBVs!$A$2:$AP$1041,28,FALSE)</f>
        <v>47</v>
      </c>
      <c r="I11480" s="99">
        <f>VLOOKUP($J11473,ASBVs!$A$2:$AQ$1041,43,FALSE)</f>
        <v>8.629999999999999</v>
      </c>
      <c r="J11480" s="79"/>
    </row>
    <row r="11481" spans="2:10" ht="12.6" customHeight="1" x14ac:dyDescent="0.3">
      <c r="B11481" s="87" t="s">
        <v>2695</v>
      </c>
      <c r="C11481" s="88"/>
      <c r="D11481" s="89" t="s">
        <v>2699</v>
      </c>
      <c r="E11481" s="90"/>
      <c r="F11481" s="91" t="str">
        <f>VLOOKUP($J11473,ASBVs!$A$2:$F$1041,6,FALSE)</f>
        <v xml:space="preserve"> </v>
      </c>
      <c r="G11481" s="34" t="s">
        <v>2669</v>
      </c>
      <c r="H11481" s="35" t="str">
        <f>VLOOKUP($J11473,ASBVs!$A$2:$AU$1041,46,FALSE)</f>
        <v>2</v>
      </c>
      <c r="I11481" s="34" t="s">
        <v>2670</v>
      </c>
      <c r="J11481" s="35" t="str">
        <f>VLOOKUP($J11473,ASBVs!$A$2:$AU$1041,47,FALSE)</f>
        <v>1</v>
      </c>
    </row>
    <row r="11482" spans="2:10" ht="12.6" customHeight="1" x14ac:dyDescent="0.3">
      <c r="B11482" s="93">
        <f>VLOOKUP($J11473,ASBVs!$A$2:$AS$1041,45,FALSE)</f>
        <v>121.81</v>
      </c>
      <c r="C11482" s="94"/>
      <c r="D11482" s="93">
        <f>VLOOKUP($J11473,ASBVs!$A$2:$AS$1041,44,FALSE)</f>
        <v>163.27000000000001</v>
      </c>
      <c r="E11482" s="94"/>
      <c r="F11482" s="92"/>
      <c r="G11482" s="34" t="s">
        <v>2671</v>
      </c>
      <c r="H11482" s="35" t="str">
        <f>VLOOKUP($J11473,ASBVs!$A$2:$AW$1041,48,FALSE)</f>
        <v>2</v>
      </c>
      <c r="I11482" s="34" t="s">
        <v>2672</v>
      </c>
      <c r="J11482" s="35">
        <f>VLOOKUP($J11473,ASBVs!$A$2:$AW$1041,49,FALSE)</f>
        <v>3</v>
      </c>
    </row>
    <row r="11483" spans="2:10" ht="12.6" customHeight="1" x14ac:dyDescent="0.3">
      <c r="B11483" s="36" t="s">
        <v>2696</v>
      </c>
      <c r="C11483" s="95" t="str">
        <f>VLOOKUP($J11473,ASBVs!$A$2:$E$1041,5,FALSE)</f>
        <v>Pen of 4</v>
      </c>
      <c r="D11483" s="96"/>
      <c r="E11483" s="97" t="s">
        <v>2697</v>
      </c>
      <c r="F11483" s="98"/>
      <c r="G11483" s="74"/>
      <c r="H11483" s="75"/>
      <c r="I11483" s="37" t="s">
        <v>2698</v>
      </c>
      <c r="J11483" s="38"/>
    </row>
    <row r="11485" spans="2:10" ht="12.6" customHeight="1" x14ac:dyDescent="0.3">
      <c r="B11485" s="76" t="s">
        <v>2692</v>
      </c>
      <c r="C11485" s="77"/>
      <c r="D11485" s="20" t="str">
        <f>VLOOKUP($J11485,ASBVs!$A$2:$B$1041,2,FALSE)</f>
        <v>224037</v>
      </c>
      <c r="E11485" s="21"/>
      <c r="F11485" s="22" t="str">
        <f>VLOOKUP($J11485,ASBVs!$A$2:$J$1041,10,FALSE)</f>
        <v>Twin</v>
      </c>
      <c r="G11485" s="78" t="str">
        <f>VLOOKUP($J11485,ASBVs!$A$2:$AX$1041,50,FALSE)</f>
        <v>«««««</v>
      </c>
      <c r="H11485" s="79"/>
      <c r="I11485" s="23" t="s">
        <v>2693</v>
      </c>
      <c r="J11485" s="24" t="s">
        <v>2532</v>
      </c>
    </row>
    <row r="11486" spans="2:10" ht="12.6" customHeight="1" x14ac:dyDescent="0.3">
      <c r="B11486" s="25" t="s">
        <v>2694</v>
      </c>
      <c r="C11486" s="80" t="str">
        <f>VLOOKUP($J11485,ASBVs!$A$2:$H$1041,8,FALSE)</f>
        <v>196104</v>
      </c>
      <c r="D11486" s="80"/>
      <c r="E11486" s="81"/>
      <c r="F11486" s="26" t="s">
        <v>2639</v>
      </c>
      <c r="G11486" s="82">
        <f>VLOOKUP($J11485,ASBVs!$A$2:$I$1041,9,FALSE)</f>
        <v>44706</v>
      </c>
      <c r="H11486" s="83"/>
      <c r="I11486" s="83"/>
      <c r="J11486" s="84"/>
    </row>
    <row r="11487" spans="2:10" ht="12.6" customHeight="1" x14ac:dyDescent="0.3">
      <c r="B11487" s="27" t="s">
        <v>0</v>
      </c>
      <c r="C11487" s="28" t="s">
        <v>1</v>
      </c>
      <c r="D11487" s="28" t="s">
        <v>2</v>
      </c>
      <c r="E11487" s="28" t="s">
        <v>3</v>
      </c>
      <c r="F11487" s="27" t="s">
        <v>4</v>
      </c>
      <c r="G11487" s="28" t="s">
        <v>1093</v>
      </c>
      <c r="H11487" s="28" t="s">
        <v>1092</v>
      </c>
      <c r="I11487" s="28" t="s">
        <v>5</v>
      </c>
      <c r="J11487" s="28" t="s">
        <v>2652</v>
      </c>
    </row>
    <row r="11488" spans="2:10" ht="12.6" customHeight="1" x14ac:dyDescent="0.3">
      <c r="B11488" s="29">
        <f>VLOOKUP($J11485,ASBVs!$A$2:$AP$1041,11,FALSE)</f>
        <v>0.47</v>
      </c>
      <c r="C11488" s="29">
        <f>VLOOKUP($J11485,ASBVs!$A$2:$AP$1041,13,FALSE)</f>
        <v>9.2899999999999991</v>
      </c>
      <c r="D11488" s="29">
        <f>VLOOKUP($J11485,ASBVs!$A$2:$AP$1041,15,FALSE)</f>
        <v>13.76</v>
      </c>
      <c r="E11488" s="29">
        <f>VLOOKUP($J11485,ASBVs!$A$2:$AP$1041,17,FALSE)</f>
        <v>-0.55000000000000004</v>
      </c>
      <c r="F11488" s="29">
        <f>VLOOKUP($J11485,ASBVs!$A$2:$AP$1041,19,FALSE)</f>
        <v>1.49</v>
      </c>
      <c r="G11488" s="39">
        <f>VLOOKUP($J11485,ASBVs!$A$2:$AP$1041,41,FALSE)</f>
        <v>0.42</v>
      </c>
      <c r="H11488" s="39">
        <f>VLOOKUP($J11485,ASBVs!$A$2:$AP$1041,39,FALSE)</f>
        <v>0.18</v>
      </c>
      <c r="I11488" s="29">
        <f>VLOOKUP($J11485,ASBVs!$A$2:$AP$1041,21,FALSE)</f>
        <v>-0.9</v>
      </c>
      <c r="J11488" s="39">
        <f>VLOOKUP($J11485,ASBVs!$A$2:$AP$1041,31,FALSE)</f>
        <v>0.27</v>
      </c>
    </row>
    <row r="11489" spans="2:10" ht="12.6" customHeight="1" x14ac:dyDescent="0.3">
      <c r="B11489" s="29">
        <f>VLOOKUP($J11485,ASBVs!$A$2:$AP$1041,12,FALSE)</f>
        <v>66</v>
      </c>
      <c r="C11489" s="29">
        <f>VLOOKUP($J11485,ASBVs!$A$2:$AP$1041,14,FALSE)</f>
        <v>70</v>
      </c>
      <c r="D11489" s="29">
        <f>VLOOKUP($J11485,ASBVs!$A$2:$AP$1041,16,FALSE)</f>
        <v>63</v>
      </c>
      <c r="E11489" s="29">
        <f>VLOOKUP($J11485,ASBVs!$A$2:$AP$1041,18,FALSE)</f>
        <v>66</v>
      </c>
      <c r="F11489" s="29">
        <f>VLOOKUP($J11485,ASBVs!$A$2:$AP$1041,20,FALSE)</f>
        <v>66</v>
      </c>
      <c r="G11489" s="29">
        <f>VLOOKUP($J11485,ASBVs!$A$2:$AP$1041,42,FALSE)</f>
        <v>61</v>
      </c>
      <c r="H11489" s="29">
        <f>VLOOKUP($J11485,ASBVs!$A$2:$AP$1041,40,FALSE)</f>
        <v>51</v>
      </c>
      <c r="I11489" s="29">
        <f>VLOOKUP($J11485,ASBVs!$A$2:$AP$1041,22,FALSE)</f>
        <v>61</v>
      </c>
      <c r="J11489" s="29">
        <f>VLOOKUP($J11485,ASBVs!$A$2:$AP$1041,32,FALSE)</f>
        <v>59</v>
      </c>
    </row>
    <row r="11490" spans="2:10" ht="12.6" customHeight="1" x14ac:dyDescent="0.3">
      <c r="B11490" s="31" t="s">
        <v>1089</v>
      </c>
      <c r="C11490" s="27" t="s">
        <v>1090</v>
      </c>
      <c r="D11490" s="27" t="s">
        <v>1091</v>
      </c>
      <c r="E11490" s="27" t="s">
        <v>8</v>
      </c>
      <c r="F11490" s="27" t="s">
        <v>6</v>
      </c>
      <c r="G11490" s="27" t="s">
        <v>7</v>
      </c>
      <c r="H11490" s="27" t="s">
        <v>2638</v>
      </c>
      <c r="I11490" s="85" t="s">
        <v>2700</v>
      </c>
      <c r="J11490" s="86"/>
    </row>
    <row r="11491" spans="2:10" ht="12.6" customHeight="1" x14ac:dyDescent="0.3">
      <c r="B11491" s="30">
        <f>VLOOKUP($J11485,ASBVs!$A$2:$AP$1041,33,FALSE)</f>
        <v>0.01</v>
      </c>
      <c r="C11491" s="30">
        <f>VLOOKUP($J11485,ASBVs!$A$2:$AP$1041,35,FALSE)</f>
        <v>0.19</v>
      </c>
      <c r="D11491" s="30">
        <f>VLOOKUP($J11485,ASBVs!$A$2:$AP$1041,37,FALSE)</f>
        <v>0.01</v>
      </c>
      <c r="E11491" s="32">
        <f>VLOOKUP($J11485,ASBVs!$A$2:$AP$1041,29,FALSE)</f>
        <v>5.29</v>
      </c>
      <c r="F11491" s="32">
        <f>VLOOKUP($J11485,ASBVs!$A$2:$AP$1041,23,FALSE)</f>
        <v>-0.12</v>
      </c>
      <c r="G11491" s="32">
        <f>VLOOKUP($J11485,ASBVs!$A$2:$AP$1041,25,FALSE)</f>
        <v>5.0599999999999996</v>
      </c>
      <c r="H11491" s="32">
        <f>VLOOKUP($J11485,ASBVs!$A$2:$AP$1041,27,FALSE)</f>
        <v>1.66</v>
      </c>
      <c r="I11491" s="86"/>
      <c r="J11491" s="86"/>
    </row>
    <row r="11492" spans="2:10" ht="12.6" customHeight="1" x14ac:dyDescent="0.3">
      <c r="B11492" s="33">
        <f>VLOOKUP($J11485,ASBVs!$A$2:$AP$1041,34,FALSE)</f>
        <v>46</v>
      </c>
      <c r="C11492" s="33">
        <f>VLOOKUP($J11485,ASBVs!$A$2:$AP$1041,36,FALSE)</f>
        <v>54</v>
      </c>
      <c r="D11492" s="33">
        <f>VLOOKUP($J11485,ASBVs!$A$2:$AP$1041,38,FALSE)</f>
        <v>40</v>
      </c>
      <c r="E11492" s="33">
        <f>VLOOKUP($J11485,ASBVs!$A$2:$AP$1041,30,FALSE)</f>
        <v>61</v>
      </c>
      <c r="F11492" s="33">
        <f>VLOOKUP($J11485,ASBVs!$A$2:$AP$1041,24,FALSE)</f>
        <v>52</v>
      </c>
      <c r="G11492" s="33">
        <f>VLOOKUP($J11485,ASBVs!$A$2:$AP$1041,26,FALSE)</f>
        <v>52</v>
      </c>
      <c r="H11492" s="33">
        <f>VLOOKUP($J11485,ASBVs!$A$2:$AP$1041,28,FALSE)</f>
        <v>54</v>
      </c>
      <c r="I11492" s="99">
        <f>VLOOKUP($J11485,ASBVs!$A$2:$AQ$1041,43,FALSE)</f>
        <v>8.3899999999999988</v>
      </c>
      <c r="J11492" s="79"/>
    </row>
    <row r="11493" spans="2:10" ht="12.6" customHeight="1" x14ac:dyDescent="0.3">
      <c r="B11493" s="87" t="s">
        <v>2695</v>
      </c>
      <c r="C11493" s="88"/>
      <c r="D11493" s="89" t="s">
        <v>2699</v>
      </c>
      <c r="E11493" s="90"/>
      <c r="F11493" s="91" t="str">
        <f>VLOOKUP($J11485,ASBVs!$A$2:$F$1041,6,FALSE)</f>
        <v xml:space="preserve"> </v>
      </c>
      <c r="G11493" s="34" t="s">
        <v>2669</v>
      </c>
      <c r="H11493" s="35" t="str">
        <f>VLOOKUP($J11485,ASBVs!$A$2:$AU$1041,46,FALSE)</f>
        <v>2</v>
      </c>
      <c r="I11493" s="34" t="s">
        <v>2670</v>
      </c>
      <c r="J11493" s="35" t="str">
        <f>VLOOKUP($J11485,ASBVs!$A$2:$AU$1041,47,FALSE)</f>
        <v>1</v>
      </c>
    </row>
    <row r="11494" spans="2:10" ht="12.6" customHeight="1" x14ac:dyDescent="0.3">
      <c r="B11494" s="93">
        <f>VLOOKUP($J11485,ASBVs!$A$2:$AS$1041,45,FALSE)</f>
        <v>122.96</v>
      </c>
      <c r="C11494" s="94"/>
      <c r="D11494" s="93">
        <f>VLOOKUP($J11485,ASBVs!$A$2:$AS$1041,44,FALSE)</f>
        <v>155.02000000000001</v>
      </c>
      <c r="E11494" s="94"/>
      <c r="F11494" s="92"/>
      <c r="G11494" s="34" t="s">
        <v>2671</v>
      </c>
      <c r="H11494" s="35" t="str">
        <f>VLOOKUP($J11485,ASBVs!$A$2:$AW$1041,48,FALSE)</f>
        <v>2</v>
      </c>
      <c r="I11494" s="34" t="s">
        <v>2672</v>
      </c>
      <c r="J11494" s="35">
        <f>VLOOKUP($J11485,ASBVs!$A$2:$AW$1041,49,FALSE)</f>
        <v>4</v>
      </c>
    </row>
    <row r="11495" spans="2:10" ht="12.6" customHeight="1" x14ac:dyDescent="0.3">
      <c r="B11495" s="36" t="s">
        <v>2696</v>
      </c>
      <c r="C11495" s="95" t="str">
        <f>VLOOKUP($J11485,ASBVs!$A$2:$E$1041,5,FALSE)</f>
        <v>Pen of 4</v>
      </c>
      <c r="D11495" s="96"/>
      <c r="E11495" s="97" t="s">
        <v>2697</v>
      </c>
      <c r="F11495" s="98"/>
      <c r="G11495" s="74"/>
      <c r="H11495" s="75"/>
      <c r="I11495" s="37" t="s">
        <v>2698</v>
      </c>
      <c r="J11495" s="38"/>
    </row>
    <row r="11497" spans="2:10" ht="12.6" customHeight="1" x14ac:dyDescent="0.3">
      <c r="B11497" s="76" t="s">
        <v>2692</v>
      </c>
      <c r="C11497" s="77"/>
      <c r="D11497" s="20" t="str">
        <f>VLOOKUP($J11497,ASBVs!$A$2:$B$1041,2,FALSE)</f>
        <v>223360</v>
      </c>
      <c r="E11497" s="21"/>
      <c r="F11497" s="22" t="str">
        <f>VLOOKUP($J11497,ASBVs!$A$2:$J$1041,10,FALSE)</f>
        <v>Twin</v>
      </c>
      <c r="G11497" s="78" t="str">
        <f>VLOOKUP($J11497,ASBVs!$A$2:$AX$1041,50,FALSE)</f>
        <v xml:space="preserve"> </v>
      </c>
      <c r="H11497" s="79"/>
      <c r="I11497" s="23" t="s">
        <v>2693</v>
      </c>
      <c r="J11497" s="24" t="s">
        <v>2533</v>
      </c>
    </row>
    <row r="11498" spans="2:10" ht="12.6" customHeight="1" x14ac:dyDescent="0.3">
      <c r="B11498" s="25" t="s">
        <v>2694</v>
      </c>
      <c r="C11498" s="80" t="str">
        <f>VLOOKUP($J11497,ASBVs!$A$2:$H$1041,8,FALSE)</f>
        <v>206625</v>
      </c>
      <c r="D11498" s="80"/>
      <c r="E11498" s="81"/>
      <c r="F11498" s="26" t="s">
        <v>2639</v>
      </c>
      <c r="G11498" s="82">
        <f>VLOOKUP($J11497,ASBVs!$A$2:$I$1041,9,FALSE)</f>
        <v>44693</v>
      </c>
      <c r="H11498" s="83"/>
      <c r="I11498" s="83"/>
      <c r="J11498" s="84"/>
    </row>
    <row r="11499" spans="2:10" ht="12.6" customHeight="1" x14ac:dyDescent="0.3">
      <c r="B11499" s="27" t="s">
        <v>0</v>
      </c>
      <c r="C11499" s="28" t="s">
        <v>1</v>
      </c>
      <c r="D11499" s="28" t="s">
        <v>2</v>
      </c>
      <c r="E11499" s="28" t="s">
        <v>3</v>
      </c>
      <c r="F11499" s="27" t="s">
        <v>4</v>
      </c>
      <c r="G11499" s="28" t="s">
        <v>1093</v>
      </c>
      <c r="H11499" s="28" t="s">
        <v>1092</v>
      </c>
      <c r="I11499" s="28" t="s">
        <v>5</v>
      </c>
      <c r="J11499" s="28" t="s">
        <v>2652</v>
      </c>
    </row>
    <row r="11500" spans="2:10" ht="12.6" customHeight="1" x14ac:dyDescent="0.3">
      <c r="B11500" s="29">
        <f>VLOOKUP($J11497,ASBVs!$A$2:$AP$1041,11,FALSE)</f>
        <v>0.45</v>
      </c>
      <c r="C11500" s="29">
        <f>VLOOKUP($J11497,ASBVs!$A$2:$AP$1041,13,FALSE)</f>
        <v>9.27</v>
      </c>
      <c r="D11500" s="29">
        <f>VLOOKUP($J11497,ASBVs!$A$2:$AP$1041,15,FALSE)</f>
        <v>14.41</v>
      </c>
      <c r="E11500" s="29">
        <f>VLOOKUP($J11497,ASBVs!$A$2:$AP$1041,17,FALSE)</f>
        <v>0.06</v>
      </c>
      <c r="F11500" s="29">
        <f>VLOOKUP($J11497,ASBVs!$A$2:$AP$1041,19,FALSE)</f>
        <v>1.66</v>
      </c>
      <c r="G11500" s="39">
        <f>VLOOKUP($J11497,ASBVs!$A$2:$AP$1041,41,FALSE)</f>
        <v>0.27</v>
      </c>
      <c r="H11500" s="39">
        <f>VLOOKUP($J11497,ASBVs!$A$2:$AP$1041,39,FALSE)</f>
        <v>0.15</v>
      </c>
      <c r="I11500" s="29">
        <f>VLOOKUP($J11497,ASBVs!$A$2:$AP$1041,21,FALSE)</f>
        <v>-7.0000000000000007E-2</v>
      </c>
      <c r="J11500" s="39">
        <f>VLOOKUP($J11497,ASBVs!$A$2:$AP$1041,31,FALSE)</f>
        <v>0.17</v>
      </c>
    </row>
    <row r="11501" spans="2:10" ht="12.6" customHeight="1" x14ac:dyDescent="0.3">
      <c r="B11501" s="29">
        <f>VLOOKUP($J11497,ASBVs!$A$2:$AP$1041,12,FALSE)</f>
        <v>66</v>
      </c>
      <c r="C11501" s="29">
        <f>VLOOKUP($J11497,ASBVs!$A$2:$AP$1041,14,FALSE)</f>
        <v>72</v>
      </c>
      <c r="D11501" s="29">
        <f>VLOOKUP($J11497,ASBVs!$A$2:$AP$1041,16,FALSE)</f>
        <v>60</v>
      </c>
      <c r="E11501" s="29">
        <f>VLOOKUP($J11497,ASBVs!$A$2:$AP$1041,18,FALSE)</f>
        <v>71</v>
      </c>
      <c r="F11501" s="29">
        <f>VLOOKUP($J11497,ASBVs!$A$2:$AP$1041,20,FALSE)</f>
        <v>69</v>
      </c>
      <c r="G11501" s="29">
        <f>VLOOKUP($J11497,ASBVs!$A$2:$AP$1041,42,FALSE)</f>
        <v>54</v>
      </c>
      <c r="H11501" s="29">
        <f>VLOOKUP($J11497,ASBVs!$A$2:$AP$1041,40,FALSE)</f>
        <v>47</v>
      </c>
      <c r="I11501" s="29">
        <f>VLOOKUP($J11497,ASBVs!$A$2:$AP$1041,22,FALSE)</f>
        <v>58</v>
      </c>
      <c r="J11501" s="29">
        <f>VLOOKUP($J11497,ASBVs!$A$2:$AP$1041,32,FALSE)</f>
        <v>53</v>
      </c>
    </row>
    <row r="11502" spans="2:10" ht="12.6" customHeight="1" x14ac:dyDescent="0.3">
      <c r="B11502" s="31" t="s">
        <v>1089</v>
      </c>
      <c r="C11502" s="27" t="s">
        <v>1090</v>
      </c>
      <c r="D11502" s="27" t="s">
        <v>1091</v>
      </c>
      <c r="E11502" s="27" t="s">
        <v>8</v>
      </c>
      <c r="F11502" s="27" t="s">
        <v>6</v>
      </c>
      <c r="G11502" s="27" t="s">
        <v>7</v>
      </c>
      <c r="H11502" s="27" t="s">
        <v>2638</v>
      </c>
      <c r="I11502" s="85" t="s">
        <v>2700</v>
      </c>
      <c r="J11502" s="86"/>
    </row>
    <row r="11503" spans="2:10" ht="12.6" customHeight="1" x14ac:dyDescent="0.3">
      <c r="B11503" s="30">
        <f>VLOOKUP($J11497,ASBVs!$A$2:$AP$1041,33,FALSE)</f>
        <v>0.02</v>
      </c>
      <c r="C11503" s="30">
        <f>VLOOKUP($J11497,ASBVs!$A$2:$AP$1041,35,FALSE)</f>
        <v>0.17</v>
      </c>
      <c r="D11503" s="30">
        <f>VLOOKUP($J11497,ASBVs!$A$2:$AP$1041,37,FALSE)</f>
        <v>1E-3</v>
      </c>
      <c r="E11503" s="32">
        <f>VLOOKUP($J11497,ASBVs!$A$2:$AP$1041,29,FALSE)</f>
        <v>5.37</v>
      </c>
      <c r="F11503" s="32">
        <f>VLOOKUP($J11497,ASBVs!$A$2:$AP$1041,23,FALSE)</f>
        <v>-0.31</v>
      </c>
      <c r="G11503" s="32">
        <f>VLOOKUP($J11497,ASBVs!$A$2:$AP$1041,25,FALSE)</f>
        <v>4.42</v>
      </c>
      <c r="H11503" s="32">
        <f>VLOOKUP($J11497,ASBVs!$A$2:$AP$1041,27,FALSE)</f>
        <v>1.85</v>
      </c>
      <c r="I11503" s="86"/>
      <c r="J11503" s="86"/>
    </row>
    <row r="11504" spans="2:10" ht="12.6" customHeight="1" x14ac:dyDescent="0.3">
      <c r="B11504" s="33">
        <f>VLOOKUP($J11497,ASBVs!$A$2:$AP$1041,34,FALSE)</f>
        <v>42</v>
      </c>
      <c r="C11504" s="33">
        <f>VLOOKUP($J11497,ASBVs!$A$2:$AP$1041,36,FALSE)</f>
        <v>50</v>
      </c>
      <c r="D11504" s="33">
        <f>VLOOKUP($J11497,ASBVs!$A$2:$AP$1041,38,FALSE)</f>
        <v>36</v>
      </c>
      <c r="E11504" s="33">
        <f>VLOOKUP($J11497,ASBVs!$A$2:$AP$1041,30,FALSE)</f>
        <v>62</v>
      </c>
      <c r="F11504" s="33">
        <f>VLOOKUP($J11497,ASBVs!$A$2:$AP$1041,24,FALSE)</f>
        <v>48</v>
      </c>
      <c r="G11504" s="33">
        <f>VLOOKUP($J11497,ASBVs!$A$2:$AP$1041,26,FALSE)</f>
        <v>48</v>
      </c>
      <c r="H11504" s="33">
        <f>VLOOKUP($J11497,ASBVs!$A$2:$AP$1041,28,FALSE)</f>
        <v>54</v>
      </c>
      <c r="I11504" s="99">
        <f>VLOOKUP($J11497,ASBVs!$A$2:$AQ$1041,43,FALSE)</f>
        <v>9.1999999999999993</v>
      </c>
      <c r="J11504" s="79"/>
    </row>
    <row r="11505" spans="2:10" ht="12.6" customHeight="1" x14ac:dyDescent="0.3">
      <c r="B11505" s="87" t="s">
        <v>2695</v>
      </c>
      <c r="C11505" s="88"/>
      <c r="D11505" s="89" t="s">
        <v>2699</v>
      </c>
      <c r="E11505" s="90"/>
      <c r="F11505" s="91" t="str">
        <f>VLOOKUP($J11497,ASBVs!$A$2:$F$1041,6,FALSE)</f>
        <v xml:space="preserve"> </v>
      </c>
      <c r="G11505" s="34" t="s">
        <v>2669</v>
      </c>
      <c r="H11505" s="35" t="str">
        <f>VLOOKUP($J11497,ASBVs!$A$2:$AU$1041,46,FALSE)</f>
        <v>2</v>
      </c>
      <c r="I11505" s="34" t="s">
        <v>2670</v>
      </c>
      <c r="J11505" s="35" t="str">
        <f>VLOOKUP($J11497,ASBVs!$A$2:$AU$1041,47,FALSE)</f>
        <v>3</v>
      </c>
    </row>
    <row r="11506" spans="2:10" ht="12.6" customHeight="1" x14ac:dyDescent="0.3">
      <c r="B11506" s="93">
        <f>VLOOKUP($J11497,ASBVs!$A$2:$AS$1041,45,FALSE)</f>
        <v>120.06</v>
      </c>
      <c r="C11506" s="94"/>
      <c r="D11506" s="93">
        <f>VLOOKUP($J11497,ASBVs!$A$2:$AS$1041,44,FALSE)</f>
        <v>151.83000000000001</v>
      </c>
      <c r="E11506" s="94"/>
      <c r="F11506" s="92"/>
      <c r="G11506" s="34" t="s">
        <v>2671</v>
      </c>
      <c r="H11506" s="35" t="str">
        <f>VLOOKUP($J11497,ASBVs!$A$2:$AW$1041,48,FALSE)</f>
        <v>1</v>
      </c>
      <c r="I11506" s="34" t="s">
        <v>2672</v>
      </c>
      <c r="J11506" s="35">
        <f>VLOOKUP($J11497,ASBVs!$A$2:$AW$1041,49,FALSE)</f>
        <v>3</v>
      </c>
    </row>
    <row r="11507" spans="2:10" ht="12.6" customHeight="1" x14ac:dyDescent="0.3">
      <c r="B11507" s="36" t="s">
        <v>2696</v>
      </c>
      <c r="C11507" s="95" t="str">
        <f>VLOOKUP($J11497,ASBVs!$A$2:$E$1041,5,FALSE)</f>
        <v>Pen of 4</v>
      </c>
      <c r="D11507" s="96"/>
      <c r="E11507" s="97" t="s">
        <v>2697</v>
      </c>
      <c r="F11507" s="98"/>
      <c r="G11507" s="74"/>
      <c r="H11507" s="75"/>
      <c r="I11507" s="37" t="s">
        <v>2698</v>
      </c>
      <c r="J11507" s="38"/>
    </row>
    <row r="11509" spans="2:10" ht="12.6" customHeight="1" x14ac:dyDescent="0.3">
      <c r="B11509" s="76" t="s">
        <v>2692</v>
      </c>
      <c r="C11509" s="77"/>
      <c r="D11509" s="20" t="str">
        <f>VLOOKUP($J11509,ASBVs!$A$2:$B$1041,2,FALSE)</f>
        <v>223788</v>
      </c>
      <c r="E11509" s="21"/>
      <c r="F11509" s="22" t="str">
        <f>VLOOKUP($J11509,ASBVs!$A$2:$J$1041,10,FALSE)</f>
        <v>Triplet</v>
      </c>
      <c r="G11509" s="78" t="str">
        <f>VLOOKUP($J11509,ASBVs!$A$2:$AX$1041,50,FALSE)</f>
        <v xml:space="preserve"> </v>
      </c>
      <c r="H11509" s="79"/>
      <c r="I11509" s="23" t="s">
        <v>2693</v>
      </c>
      <c r="J11509" s="24" t="s">
        <v>2534</v>
      </c>
    </row>
    <row r="11510" spans="2:10" ht="12.6" customHeight="1" x14ac:dyDescent="0.3">
      <c r="B11510" s="25" t="s">
        <v>2694</v>
      </c>
      <c r="C11510" s="80" t="str">
        <f>VLOOKUP($J11509,ASBVs!$A$2:$H$1041,8,FALSE)</f>
        <v>206625</v>
      </c>
      <c r="D11510" s="80"/>
      <c r="E11510" s="81"/>
      <c r="F11510" s="26" t="s">
        <v>2639</v>
      </c>
      <c r="G11510" s="82">
        <f>VLOOKUP($J11509,ASBVs!$A$2:$I$1041,9,FALSE)</f>
        <v>44702</v>
      </c>
      <c r="H11510" s="83"/>
      <c r="I11510" s="83"/>
      <c r="J11510" s="84"/>
    </row>
    <row r="11511" spans="2:10" ht="12.6" customHeight="1" x14ac:dyDescent="0.3">
      <c r="B11511" s="27" t="s">
        <v>0</v>
      </c>
      <c r="C11511" s="28" t="s">
        <v>1</v>
      </c>
      <c r="D11511" s="28" t="s">
        <v>2</v>
      </c>
      <c r="E11511" s="28" t="s">
        <v>3</v>
      </c>
      <c r="F11511" s="27" t="s">
        <v>4</v>
      </c>
      <c r="G11511" s="28" t="s">
        <v>1093</v>
      </c>
      <c r="H11511" s="28" t="s">
        <v>1092</v>
      </c>
      <c r="I11511" s="28" t="s">
        <v>5</v>
      </c>
      <c r="J11511" s="28" t="s">
        <v>2652</v>
      </c>
    </row>
    <row r="11512" spans="2:10" ht="12.6" customHeight="1" x14ac:dyDescent="0.3">
      <c r="B11512" s="29">
        <f>VLOOKUP($J11509,ASBVs!$A$2:$AP$1041,11,FALSE)</f>
        <v>0.42</v>
      </c>
      <c r="C11512" s="29">
        <f>VLOOKUP($J11509,ASBVs!$A$2:$AP$1041,13,FALSE)</f>
        <v>9.11</v>
      </c>
      <c r="D11512" s="29">
        <f>VLOOKUP($J11509,ASBVs!$A$2:$AP$1041,15,FALSE)</f>
        <v>13.66</v>
      </c>
      <c r="E11512" s="29">
        <f>VLOOKUP($J11509,ASBVs!$A$2:$AP$1041,17,FALSE)</f>
        <v>0.31</v>
      </c>
      <c r="F11512" s="29">
        <f>VLOOKUP($J11509,ASBVs!$A$2:$AP$1041,19,FALSE)</f>
        <v>1.68</v>
      </c>
      <c r="G11512" s="39">
        <f>VLOOKUP($J11509,ASBVs!$A$2:$AP$1041,41,FALSE)</f>
        <v>0.33</v>
      </c>
      <c r="H11512" s="39">
        <f>VLOOKUP($J11509,ASBVs!$A$2:$AP$1041,39,FALSE)</f>
        <v>0.21</v>
      </c>
      <c r="I11512" s="29">
        <f>VLOOKUP($J11509,ASBVs!$A$2:$AP$1041,21,FALSE)</f>
        <v>-0.41</v>
      </c>
      <c r="J11512" s="39">
        <f>VLOOKUP($J11509,ASBVs!$A$2:$AP$1041,31,FALSE)</f>
        <v>0.22</v>
      </c>
    </row>
    <row r="11513" spans="2:10" ht="12.6" customHeight="1" x14ac:dyDescent="0.3">
      <c r="B11513" s="29">
        <f>VLOOKUP($J11509,ASBVs!$A$2:$AP$1041,12,FALSE)</f>
        <v>66</v>
      </c>
      <c r="C11513" s="29">
        <f>VLOOKUP($J11509,ASBVs!$A$2:$AP$1041,14,FALSE)</f>
        <v>70</v>
      </c>
      <c r="D11513" s="29">
        <f>VLOOKUP($J11509,ASBVs!$A$2:$AP$1041,16,FALSE)</f>
        <v>59</v>
      </c>
      <c r="E11513" s="29">
        <f>VLOOKUP($J11509,ASBVs!$A$2:$AP$1041,18,FALSE)</f>
        <v>66</v>
      </c>
      <c r="F11513" s="29">
        <f>VLOOKUP($J11509,ASBVs!$A$2:$AP$1041,20,FALSE)</f>
        <v>66</v>
      </c>
      <c r="G11513" s="29">
        <f>VLOOKUP($J11509,ASBVs!$A$2:$AP$1041,42,FALSE)</f>
        <v>56</v>
      </c>
      <c r="H11513" s="29">
        <f>VLOOKUP($J11509,ASBVs!$A$2:$AP$1041,40,FALSE)</f>
        <v>47</v>
      </c>
      <c r="I11513" s="29">
        <f>VLOOKUP($J11509,ASBVs!$A$2:$AP$1041,22,FALSE)</f>
        <v>57</v>
      </c>
      <c r="J11513" s="29">
        <f>VLOOKUP($J11509,ASBVs!$A$2:$AP$1041,32,FALSE)</f>
        <v>54</v>
      </c>
    </row>
    <row r="11514" spans="2:10" ht="12.6" customHeight="1" x14ac:dyDescent="0.3">
      <c r="B11514" s="31" t="s">
        <v>1089</v>
      </c>
      <c r="C11514" s="27" t="s">
        <v>1090</v>
      </c>
      <c r="D11514" s="27" t="s">
        <v>1091</v>
      </c>
      <c r="E11514" s="27" t="s">
        <v>8</v>
      </c>
      <c r="F11514" s="27" t="s">
        <v>6</v>
      </c>
      <c r="G11514" s="27" t="s">
        <v>7</v>
      </c>
      <c r="H11514" s="27" t="s">
        <v>2638</v>
      </c>
      <c r="I11514" s="85" t="s">
        <v>2700</v>
      </c>
      <c r="J11514" s="86"/>
    </row>
    <row r="11515" spans="2:10" ht="12.6" customHeight="1" x14ac:dyDescent="0.3">
      <c r="B11515" s="30">
        <f>VLOOKUP($J11509,ASBVs!$A$2:$AP$1041,33,FALSE)</f>
        <v>0.02</v>
      </c>
      <c r="C11515" s="30">
        <f>VLOOKUP($J11509,ASBVs!$A$2:$AP$1041,35,FALSE)</f>
        <v>0.2</v>
      </c>
      <c r="D11515" s="30">
        <f>VLOOKUP($J11509,ASBVs!$A$2:$AP$1041,37,FALSE)</f>
        <v>0.01</v>
      </c>
      <c r="E11515" s="32">
        <f>VLOOKUP($J11509,ASBVs!$A$2:$AP$1041,29,FALSE)</f>
        <v>4.4800000000000004</v>
      </c>
      <c r="F11515" s="32">
        <f>VLOOKUP($J11509,ASBVs!$A$2:$AP$1041,23,FALSE)</f>
        <v>-0.18</v>
      </c>
      <c r="G11515" s="32">
        <f>VLOOKUP($J11509,ASBVs!$A$2:$AP$1041,25,FALSE)</f>
        <v>4.1500000000000004</v>
      </c>
      <c r="H11515" s="32">
        <f>VLOOKUP($J11509,ASBVs!$A$2:$AP$1041,27,FALSE)</f>
        <v>1.65</v>
      </c>
      <c r="I11515" s="86"/>
      <c r="J11515" s="86"/>
    </row>
    <row r="11516" spans="2:10" ht="12.6" customHeight="1" x14ac:dyDescent="0.3">
      <c r="B11516" s="33">
        <f>VLOOKUP($J11509,ASBVs!$A$2:$AP$1041,34,FALSE)</f>
        <v>42</v>
      </c>
      <c r="C11516" s="33">
        <f>VLOOKUP($J11509,ASBVs!$A$2:$AP$1041,36,FALSE)</f>
        <v>50</v>
      </c>
      <c r="D11516" s="33">
        <f>VLOOKUP($J11509,ASBVs!$A$2:$AP$1041,38,FALSE)</f>
        <v>36</v>
      </c>
      <c r="E11516" s="33">
        <f>VLOOKUP($J11509,ASBVs!$A$2:$AP$1041,30,FALSE)</f>
        <v>60</v>
      </c>
      <c r="F11516" s="33">
        <f>VLOOKUP($J11509,ASBVs!$A$2:$AP$1041,24,FALSE)</f>
        <v>49</v>
      </c>
      <c r="G11516" s="33">
        <f>VLOOKUP($J11509,ASBVs!$A$2:$AP$1041,26,FALSE)</f>
        <v>49</v>
      </c>
      <c r="H11516" s="33">
        <f>VLOOKUP($J11509,ASBVs!$A$2:$AP$1041,28,FALSE)</f>
        <v>52</v>
      </c>
      <c r="I11516" s="99">
        <f>VLOOKUP($J11509,ASBVs!$A$2:$AQ$1041,43,FALSE)</f>
        <v>8.6999999999999993</v>
      </c>
      <c r="J11516" s="79"/>
    </row>
    <row r="11517" spans="2:10" ht="12.6" customHeight="1" x14ac:dyDescent="0.3">
      <c r="B11517" s="87" t="s">
        <v>2695</v>
      </c>
      <c r="C11517" s="88"/>
      <c r="D11517" s="89" t="s">
        <v>2699</v>
      </c>
      <c r="E11517" s="90"/>
      <c r="F11517" s="91" t="str">
        <f>VLOOKUP($J11509,ASBVs!$A$2:$F$1041,6,FALSE)</f>
        <v xml:space="preserve"> </v>
      </c>
      <c r="G11517" s="34" t="s">
        <v>2669</v>
      </c>
      <c r="H11517" s="35" t="str">
        <f>VLOOKUP($J11509,ASBVs!$A$2:$AU$1041,46,FALSE)</f>
        <v>2</v>
      </c>
      <c r="I11517" s="34" t="s">
        <v>2670</v>
      </c>
      <c r="J11517" s="35" t="str">
        <f>VLOOKUP($J11509,ASBVs!$A$2:$AU$1041,47,FALSE)</f>
        <v>1</v>
      </c>
    </row>
    <row r="11518" spans="2:10" ht="12.6" customHeight="1" x14ac:dyDescent="0.3">
      <c r="B11518" s="93">
        <f>VLOOKUP($J11509,ASBVs!$A$2:$AS$1041,45,FALSE)</f>
        <v>122.89</v>
      </c>
      <c r="C11518" s="94"/>
      <c r="D11518" s="93">
        <f>VLOOKUP($J11509,ASBVs!$A$2:$AS$1041,44,FALSE)</f>
        <v>154.79</v>
      </c>
      <c r="E11518" s="94"/>
      <c r="F11518" s="92"/>
      <c r="G11518" s="34" t="s">
        <v>2671</v>
      </c>
      <c r="H11518" s="35" t="str">
        <f>VLOOKUP($J11509,ASBVs!$A$2:$AW$1041,48,FALSE)</f>
        <v>2</v>
      </c>
      <c r="I11518" s="34" t="s">
        <v>2672</v>
      </c>
      <c r="J11518" s="35">
        <f>VLOOKUP($J11509,ASBVs!$A$2:$AW$1041,49,FALSE)</f>
        <v>4</v>
      </c>
    </row>
    <row r="11519" spans="2:10" ht="12.6" customHeight="1" x14ac:dyDescent="0.3">
      <c r="B11519" s="36" t="s">
        <v>2696</v>
      </c>
      <c r="C11519" s="95" t="str">
        <f>VLOOKUP($J11509,ASBVs!$A$2:$E$1041,5,FALSE)</f>
        <v>Pen of 4</v>
      </c>
      <c r="D11519" s="96"/>
      <c r="E11519" s="97" t="s">
        <v>2697</v>
      </c>
      <c r="F11519" s="98"/>
      <c r="G11519" s="74"/>
      <c r="H11519" s="75"/>
      <c r="I11519" s="37" t="s">
        <v>2698</v>
      </c>
      <c r="J11519" s="38"/>
    </row>
    <row r="11521" spans="2:10" ht="12.6" customHeight="1" x14ac:dyDescent="0.3">
      <c r="B11521" s="76" t="s">
        <v>2692</v>
      </c>
      <c r="C11521" s="77"/>
      <c r="D11521" s="20" t="str">
        <f>VLOOKUP($J11521,ASBVs!$A$2:$B$1041,2,FALSE)</f>
        <v>224321</v>
      </c>
      <c r="E11521" s="21"/>
      <c r="F11521" s="22" t="str">
        <f>VLOOKUP($J11521,ASBVs!$A$2:$J$1041,10,FALSE)</f>
        <v>Twin</v>
      </c>
      <c r="G11521" s="78" t="str">
        <f>VLOOKUP($J11521,ASBVs!$A$2:$AX$1041,50,FALSE)</f>
        <v xml:space="preserve"> </v>
      </c>
      <c r="H11521" s="79"/>
      <c r="I11521" s="23" t="s">
        <v>2693</v>
      </c>
      <c r="J11521" s="24" t="s">
        <v>2535</v>
      </c>
    </row>
    <row r="11522" spans="2:10" ht="12.6" customHeight="1" x14ac:dyDescent="0.3">
      <c r="B11522" s="25" t="s">
        <v>2694</v>
      </c>
      <c r="C11522" s="80" t="str">
        <f>VLOOKUP($J11521,ASBVs!$A$2:$H$1041,8,FALSE)</f>
        <v>214314</v>
      </c>
      <c r="D11522" s="80"/>
      <c r="E11522" s="81"/>
      <c r="F11522" s="26" t="s">
        <v>2639</v>
      </c>
      <c r="G11522" s="82">
        <f>VLOOKUP($J11521,ASBVs!$A$2:$I$1041,9,FALSE)</f>
        <v>44708</v>
      </c>
      <c r="H11522" s="83"/>
      <c r="I11522" s="83"/>
      <c r="J11522" s="84"/>
    </row>
    <row r="11523" spans="2:10" ht="12.6" customHeight="1" x14ac:dyDescent="0.3">
      <c r="B11523" s="27" t="s">
        <v>0</v>
      </c>
      <c r="C11523" s="28" t="s">
        <v>1</v>
      </c>
      <c r="D11523" s="28" t="s">
        <v>2</v>
      </c>
      <c r="E11523" s="28" t="s">
        <v>3</v>
      </c>
      <c r="F11523" s="27" t="s">
        <v>4</v>
      </c>
      <c r="G11523" s="28" t="s">
        <v>1093</v>
      </c>
      <c r="H11523" s="28" t="s">
        <v>1092</v>
      </c>
      <c r="I11523" s="28" t="s">
        <v>5</v>
      </c>
      <c r="J11523" s="28" t="s">
        <v>2652</v>
      </c>
    </row>
    <row r="11524" spans="2:10" ht="12.6" customHeight="1" x14ac:dyDescent="0.3">
      <c r="B11524" s="29">
        <f>VLOOKUP($J11521,ASBVs!$A$2:$AP$1041,11,FALSE)</f>
        <v>0.54</v>
      </c>
      <c r="C11524" s="29">
        <f>VLOOKUP($J11521,ASBVs!$A$2:$AP$1041,13,FALSE)</f>
        <v>8.36</v>
      </c>
      <c r="D11524" s="29">
        <f>VLOOKUP($J11521,ASBVs!$A$2:$AP$1041,15,FALSE)</f>
        <v>13.33</v>
      </c>
      <c r="E11524" s="29">
        <f>VLOOKUP($J11521,ASBVs!$A$2:$AP$1041,17,FALSE)</f>
        <v>0.53</v>
      </c>
      <c r="F11524" s="29">
        <f>VLOOKUP($J11521,ASBVs!$A$2:$AP$1041,19,FALSE)</f>
        <v>2.33</v>
      </c>
      <c r="G11524" s="39">
        <f>VLOOKUP($J11521,ASBVs!$A$2:$AP$1041,41,FALSE)</f>
        <v>0.32</v>
      </c>
      <c r="H11524" s="39">
        <f>VLOOKUP($J11521,ASBVs!$A$2:$AP$1041,39,FALSE)</f>
        <v>0.2</v>
      </c>
      <c r="I11524" s="29">
        <f>VLOOKUP($J11521,ASBVs!$A$2:$AP$1041,21,FALSE)</f>
        <v>1.45</v>
      </c>
      <c r="J11524" s="39">
        <f>VLOOKUP($J11521,ASBVs!$A$2:$AP$1041,31,FALSE)</f>
        <v>0.22</v>
      </c>
    </row>
    <row r="11525" spans="2:10" ht="12.6" customHeight="1" x14ac:dyDescent="0.3">
      <c r="B11525" s="29">
        <f>VLOOKUP($J11521,ASBVs!$A$2:$AP$1041,12,FALSE)</f>
        <v>65</v>
      </c>
      <c r="C11525" s="29">
        <f>VLOOKUP($J11521,ASBVs!$A$2:$AP$1041,14,FALSE)</f>
        <v>70</v>
      </c>
      <c r="D11525" s="29">
        <f>VLOOKUP($J11521,ASBVs!$A$2:$AP$1041,16,FALSE)</f>
        <v>58</v>
      </c>
      <c r="E11525" s="29">
        <f>VLOOKUP($J11521,ASBVs!$A$2:$AP$1041,18,FALSE)</f>
        <v>64</v>
      </c>
      <c r="F11525" s="29">
        <f>VLOOKUP($J11521,ASBVs!$A$2:$AP$1041,20,FALSE)</f>
        <v>65</v>
      </c>
      <c r="G11525" s="29">
        <f>VLOOKUP($J11521,ASBVs!$A$2:$AP$1041,42,FALSE)</f>
        <v>49</v>
      </c>
      <c r="H11525" s="29">
        <f>VLOOKUP($J11521,ASBVs!$A$2:$AP$1041,40,FALSE)</f>
        <v>42</v>
      </c>
      <c r="I11525" s="29">
        <f>VLOOKUP($J11521,ASBVs!$A$2:$AP$1041,22,FALSE)</f>
        <v>53</v>
      </c>
      <c r="J11525" s="29">
        <f>VLOOKUP($J11521,ASBVs!$A$2:$AP$1041,32,FALSE)</f>
        <v>48</v>
      </c>
    </row>
    <row r="11526" spans="2:10" ht="12.6" customHeight="1" x14ac:dyDescent="0.3">
      <c r="B11526" s="31" t="s">
        <v>1089</v>
      </c>
      <c r="C11526" s="27" t="s">
        <v>1090</v>
      </c>
      <c r="D11526" s="27" t="s">
        <v>1091</v>
      </c>
      <c r="E11526" s="27" t="s">
        <v>8</v>
      </c>
      <c r="F11526" s="27" t="s">
        <v>6</v>
      </c>
      <c r="G11526" s="27" t="s">
        <v>7</v>
      </c>
      <c r="H11526" s="27" t="s">
        <v>2638</v>
      </c>
      <c r="I11526" s="85" t="s">
        <v>2700</v>
      </c>
      <c r="J11526" s="86"/>
    </row>
    <row r="11527" spans="2:10" ht="12.6" customHeight="1" x14ac:dyDescent="0.3">
      <c r="B11527" s="30">
        <f>VLOOKUP($J11521,ASBVs!$A$2:$AP$1041,33,FALSE)</f>
        <v>0.05</v>
      </c>
      <c r="C11527" s="30">
        <f>VLOOKUP($J11521,ASBVs!$A$2:$AP$1041,35,FALSE)</f>
        <v>0.17</v>
      </c>
      <c r="D11527" s="30">
        <f>VLOOKUP($J11521,ASBVs!$A$2:$AP$1041,37,FALSE)</f>
        <v>0.01</v>
      </c>
      <c r="E11527" s="32">
        <f>VLOOKUP($J11521,ASBVs!$A$2:$AP$1041,29,FALSE)</f>
        <v>4.38</v>
      </c>
      <c r="F11527" s="32">
        <f>VLOOKUP($J11521,ASBVs!$A$2:$AP$1041,23,FALSE)</f>
        <v>-0.47</v>
      </c>
      <c r="G11527" s="32">
        <f>VLOOKUP($J11521,ASBVs!$A$2:$AP$1041,25,FALSE)</f>
        <v>4.25</v>
      </c>
      <c r="H11527" s="32">
        <f>VLOOKUP($J11521,ASBVs!$A$2:$AP$1041,27,FALSE)</f>
        <v>2.17</v>
      </c>
      <c r="I11527" s="86"/>
      <c r="J11527" s="86"/>
    </row>
    <row r="11528" spans="2:10" ht="12.6" customHeight="1" x14ac:dyDescent="0.3">
      <c r="B11528" s="33">
        <f>VLOOKUP($J11521,ASBVs!$A$2:$AP$1041,34,FALSE)</f>
        <v>37</v>
      </c>
      <c r="C11528" s="33">
        <f>VLOOKUP($J11521,ASBVs!$A$2:$AP$1041,36,FALSE)</f>
        <v>45</v>
      </c>
      <c r="D11528" s="33">
        <f>VLOOKUP($J11521,ASBVs!$A$2:$AP$1041,38,FALSE)</f>
        <v>30</v>
      </c>
      <c r="E11528" s="33">
        <f>VLOOKUP($J11521,ASBVs!$A$2:$AP$1041,30,FALSE)</f>
        <v>59</v>
      </c>
      <c r="F11528" s="33">
        <f>VLOOKUP($J11521,ASBVs!$A$2:$AP$1041,24,FALSE)</f>
        <v>45</v>
      </c>
      <c r="G11528" s="33">
        <f>VLOOKUP($J11521,ASBVs!$A$2:$AP$1041,26,FALSE)</f>
        <v>45</v>
      </c>
      <c r="H11528" s="33">
        <f>VLOOKUP($J11521,ASBVs!$A$2:$AP$1041,28,FALSE)</f>
        <v>48</v>
      </c>
      <c r="I11528" s="99">
        <f>VLOOKUP($J11521,ASBVs!$A$2:$AQ$1041,43,FALSE)</f>
        <v>9.8099999999999987</v>
      </c>
      <c r="J11528" s="79"/>
    </row>
    <row r="11529" spans="2:10" ht="12.6" customHeight="1" x14ac:dyDescent="0.3">
      <c r="B11529" s="87" t="s">
        <v>2695</v>
      </c>
      <c r="C11529" s="88"/>
      <c r="D11529" s="89" t="s">
        <v>2699</v>
      </c>
      <c r="E11529" s="90"/>
      <c r="F11529" s="91" t="str">
        <f>VLOOKUP($J11521,ASBVs!$A$2:$F$1041,6,FALSE)</f>
        <v xml:space="preserve"> </v>
      </c>
      <c r="G11529" s="34" t="s">
        <v>2669</v>
      </c>
      <c r="H11529" s="35" t="str">
        <f>VLOOKUP($J11521,ASBVs!$A$2:$AU$1041,46,FALSE)</f>
        <v>2</v>
      </c>
      <c r="I11529" s="34" t="s">
        <v>2670</v>
      </c>
      <c r="J11529" s="35" t="str">
        <f>VLOOKUP($J11521,ASBVs!$A$2:$AU$1041,47,FALSE)</f>
        <v>1</v>
      </c>
    </row>
    <row r="11530" spans="2:10" ht="12.6" customHeight="1" x14ac:dyDescent="0.3">
      <c r="B11530" s="93">
        <f>VLOOKUP($J11521,ASBVs!$A$2:$AS$1041,45,FALSE)</f>
        <v>122.44</v>
      </c>
      <c r="C11530" s="94"/>
      <c r="D11530" s="93">
        <f>VLOOKUP($J11521,ASBVs!$A$2:$AS$1041,44,FALSE)</f>
        <v>162.6</v>
      </c>
      <c r="E11530" s="94"/>
      <c r="F11530" s="92"/>
      <c r="G11530" s="34" t="s">
        <v>2671</v>
      </c>
      <c r="H11530" s="35" t="str">
        <f>VLOOKUP($J11521,ASBVs!$A$2:$AW$1041,48,FALSE)</f>
        <v>2</v>
      </c>
      <c r="I11530" s="34" t="s">
        <v>2672</v>
      </c>
      <c r="J11530" s="35">
        <f>VLOOKUP($J11521,ASBVs!$A$2:$AW$1041,49,FALSE)</f>
        <v>3</v>
      </c>
    </row>
    <row r="11531" spans="2:10" ht="12.6" customHeight="1" x14ac:dyDescent="0.3">
      <c r="B11531" s="36" t="s">
        <v>2696</v>
      </c>
      <c r="C11531" s="95" t="str">
        <f>VLOOKUP($J11521,ASBVs!$A$2:$E$1041,5,FALSE)</f>
        <v>Pen of 4</v>
      </c>
      <c r="D11531" s="96"/>
      <c r="E11531" s="97" t="s">
        <v>2697</v>
      </c>
      <c r="F11531" s="98"/>
      <c r="G11531" s="74"/>
      <c r="H11531" s="75"/>
      <c r="I11531" s="37" t="s">
        <v>2698</v>
      </c>
      <c r="J11531" s="38"/>
    </row>
    <row r="11533" spans="2:10" ht="12.6" customHeight="1" x14ac:dyDescent="0.3">
      <c r="B11533" s="76" t="s">
        <v>2692</v>
      </c>
      <c r="C11533" s="77"/>
      <c r="D11533" s="20" t="str">
        <f>VLOOKUP($J11533,ASBVs!$A$2:$B$1041,2,FALSE)</f>
        <v>223478</v>
      </c>
      <c r="E11533" s="21"/>
      <c r="F11533" s="22" t="str">
        <f>VLOOKUP($J11533,ASBVs!$A$2:$J$1041,10,FALSE)</f>
        <v>Twin</v>
      </c>
      <c r="G11533" s="78" t="str">
        <f>VLOOKUP($J11533,ASBVs!$A$2:$AX$1041,50,FALSE)</f>
        <v xml:space="preserve"> </v>
      </c>
      <c r="H11533" s="79"/>
      <c r="I11533" s="23" t="s">
        <v>2693</v>
      </c>
      <c r="J11533" s="24" t="s">
        <v>2536</v>
      </c>
    </row>
    <row r="11534" spans="2:10" ht="12.6" customHeight="1" x14ac:dyDescent="0.3">
      <c r="B11534" s="25" t="s">
        <v>2694</v>
      </c>
      <c r="C11534" s="80" t="str">
        <f>VLOOKUP($J11533,ASBVs!$A$2:$H$1041,8,FALSE)</f>
        <v>206625</v>
      </c>
      <c r="D11534" s="80"/>
      <c r="E11534" s="81"/>
      <c r="F11534" s="26" t="s">
        <v>2639</v>
      </c>
      <c r="G11534" s="82">
        <f>VLOOKUP($J11533,ASBVs!$A$2:$I$1041,9,FALSE)</f>
        <v>44699</v>
      </c>
      <c r="H11534" s="83"/>
      <c r="I11534" s="83"/>
      <c r="J11534" s="84"/>
    </row>
    <row r="11535" spans="2:10" ht="12.6" customHeight="1" x14ac:dyDescent="0.3">
      <c r="B11535" s="27" t="s">
        <v>0</v>
      </c>
      <c r="C11535" s="28" t="s">
        <v>1</v>
      </c>
      <c r="D11535" s="28" t="s">
        <v>2</v>
      </c>
      <c r="E11535" s="28" t="s">
        <v>3</v>
      </c>
      <c r="F11535" s="27" t="s">
        <v>4</v>
      </c>
      <c r="G11535" s="28" t="s">
        <v>1093</v>
      </c>
      <c r="H11535" s="28" t="s">
        <v>1092</v>
      </c>
      <c r="I11535" s="28" t="s">
        <v>5</v>
      </c>
      <c r="J11535" s="28" t="s">
        <v>2652</v>
      </c>
    </row>
    <row r="11536" spans="2:10" ht="12.6" customHeight="1" x14ac:dyDescent="0.3">
      <c r="B11536" s="29">
        <f>VLOOKUP($J11533,ASBVs!$A$2:$AP$1041,11,FALSE)</f>
        <v>0.31</v>
      </c>
      <c r="C11536" s="29">
        <f>VLOOKUP($J11533,ASBVs!$A$2:$AP$1041,13,FALSE)</f>
        <v>8.31</v>
      </c>
      <c r="D11536" s="29">
        <f>VLOOKUP($J11533,ASBVs!$A$2:$AP$1041,15,FALSE)</f>
        <v>12.53</v>
      </c>
      <c r="E11536" s="29">
        <f>VLOOKUP($J11533,ASBVs!$A$2:$AP$1041,17,FALSE)</f>
        <v>0.05</v>
      </c>
      <c r="F11536" s="29">
        <f>VLOOKUP($J11533,ASBVs!$A$2:$AP$1041,19,FALSE)</f>
        <v>2.33</v>
      </c>
      <c r="G11536" s="39">
        <f>VLOOKUP($J11533,ASBVs!$A$2:$AP$1041,41,FALSE)</f>
        <v>0.23</v>
      </c>
      <c r="H11536" s="39">
        <f>VLOOKUP($J11533,ASBVs!$A$2:$AP$1041,39,FALSE)</f>
        <v>0.13</v>
      </c>
      <c r="I11536" s="29">
        <f>VLOOKUP($J11533,ASBVs!$A$2:$AP$1041,21,FALSE)</f>
        <v>0.1</v>
      </c>
      <c r="J11536" s="39">
        <f>VLOOKUP($J11533,ASBVs!$A$2:$AP$1041,31,FALSE)</f>
        <v>0.15</v>
      </c>
    </row>
    <row r="11537" spans="2:10" ht="12.6" customHeight="1" x14ac:dyDescent="0.3">
      <c r="B11537" s="29">
        <f>VLOOKUP($J11533,ASBVs!$A$2:$AP$1041,12,FALSE)</f>
        <v>67</v>
      </c>
      <c r="C11537" s="29">
        <f>VLOOKUP($J11533,ASBVs!$A$2:$AP$1041,14,FALSE)</f>
        <v>71</v>
      </c>
      <c r="D11537" s="29">
        <f>VLOOKUP($J11533,ASBVs!$A$2:$AP$1041,16,FALSE)</f>
        <v>60</v>
      </c>
      <c r="E11537" s="29">
        <f>VLOOKUP($J11533,ASBVs!$A$2:$AP$1041,18,FALSE)</f>
        <v>66</v>
      </c>
      <c r="F11537" s="29">
        <f>VLOOKUP($J11533,ASBVs!$A$2:$AP$1041,20,FALSE)</f>
        <v>66</v>
      </c>
      <c r="G11537" s="29">
        <f>VLOOKUP($J11533,ASBVs!$A$2:$AP$1041,42,FALSE)</f>
        <v>57</v>
      </c>
      <c r="H11537" s="29">
        <f>VLOOKUP($J11533,ASBVs!$A$2:$AP$1041,40,FALSE)</f>
        <v>50</v>
      </c>
      <c r="I11537" s="29">
        <f>VLOOKUP($J11533,ASBVs!$A$2:$AP$1041,22,FALSE)</f>
        <v>59</v>
      </c>
      <c r="J11537" s="29">
        <f>VLOOKUP($J11533,ASBVs!$A$2:$AP$1041,32,FALSE)</f>
        <v>55</v>
      </c>
    </row>
    <row r="11538" spans="2:10" ht="12.6" customHeight="1" x14ac:dyDescent="0.3">
      <c r="B11538" s="31" t="s">
        <v>1089</v>
      </c>
      <c r="C11538" s="27" t="s">
        <v>1090</v>
      </c>
      <c r="D11538" s="27" t="s">
        <v>1091</v>
      </c>
      <c r="E11538" s="27" t="s">
        <v>8</v>
      </c>
      <c r="F11538" s="27" t="s">
        <v>6</v>
      </c>
      <c r="G11538" s="27" t="s">
        <v>7</v>
      </c>
      <c r="H11538" s="27" t="s">
        <v>2638</v>
      </c>
      <c r="I11538" s="85" t="s">
        <v>2700</v>
      </c>
      <c r="J11538" s="86"/>
    </row>
    <row r="11539" spans="2:10" ht="12.6" customHeight="1" x14ac:dyDescent="0.3">
      <c r="B11539" s="30">
        <f>VLOOKUP($J11533,ASBVs!$A$2:$AP$1041,33,FALSE)</f>
        <v>0.02</v>
      </c>
      <c r="C11539" s="30">
        <f>VLOOKUP($J11533,ASBVs!$A$2:$AP$1041,35,FALSE)</f>
        <v>0.17</v>
      </c>
      <c r="D11539" s="30">
        <f>VLOOKUP($J11533,ASBVs!$A$2:$AP$1041,37,FALSE)</f>
        <v>-0.01</v>
      </c>
      <c r="E11539" s="32">
        <f>VLOOKUP($J11533,ASBVs!$A$2:$AP$1041,29,FALSE)</f>
        <v>5.34</v>
      </c>
      <c r="F11539" s="32">
        <f>VLOOKUP($J11533,ASBVs!$A$2:$AP$1041,23,FALSE)</f>
        <v>-0.17</v>
      </c>
      <c r="G11539" s="32">
        <f>VLOOKUP($J11533,ASBVs!$A$2:$AP$1041,25,FALSE)</f>
        <v>3.51</v>
      </c>
      <c r="H11539" s="32">
        <f>VLOOKUP($J11533,ASBVs!$A$2:$AP$1041,27,FALSE)</f>
        <v>2.13</v>
      </c>
      <c r="I11539" s="86"/>
      <c r="J11539" s="86"/>
    </row>
    <row r="11540" spans="2:10" ht="12.6" customHeight="1" x14ac:dyDescent="0.3">
      <c r="B11540" s="33">
        <f>VLOOKUP($J11533,ASBVs!$A$2:$AP$1041,34,FALSE)</f>
        <v>44</v>
      </c>
      <c r="C11540" s="33">
        <f>VLOOKUP($J11533,ASBVs!$A$2:$AP$1041,36,FALSE)</f>
        <v>53</v>
      </c>
      <c r="D11540" s="33">
        <f>VLOOKUP($J11533,ASBVs!$A$2:$AP$1041,38,FALSE)</f>
        <v>38</v>
      </c>
      <c r="E11540" s="33">
        <f>VLOOKUP($J11533,ASBVs!$A$2:$AP$1041,30,FALSE)</f>
        <v>60</v>
      </c>
      <c r="F11540" s="33">
        <f>VLOOKUP($J11533,ASBVs!$A$2:$AP$1041,24,FALSE)</f>
        <v>51</v>
      </c>
      <c r="G11540" s="33">
        <f>VLOOKUP($J11533,ASBVs!$A$2:$AP$1041,26,FALSE)</f>
        <v>51</v>
      </c>
      <c r="H11540" s="33">
        <f>VLOOKUP($J11533,ASBVs!$A$2:$AP$1041,28,FALSE)</f>
        <v>54</v>
      </c>
      <c r="I11540" s="99">
        <f>VLOOKUP($J11533,ASBVs!$A$2:$AQ$1041,43,FALSE)</f>
        <v>8.41</v>
      </c>
      <c r="J11540" s="79"/>
    </row>
    <row r="11541" spans="2:10" ht="12.6" customHeight="1" x14ac:dyDescent="0.3">
      <c r="B11541" s="87" t="s">
        <v>2695</v>
      </c>
      <c r="C11541" s="88"/>
      <c r="D11541" s="89" t="s">
        <v>2699</v>
      </c>
      <c r="E11541" s="90"/>
      <c r="F11541" s="91" t="str">
        <f>VLOOKUP($J11533,ASBVs!$A$2:$F$1041,6,FALSE)</f>
        <v xml:space="preserve"> </v>
      </c>
      <c r="G11541" s="34" t="s">
        <v>2669</v>
      </c>
      <c r="H11541" s="35" t="str">
        <f>VLOOKUP($J11533,ASBVs!$A$2:$AU$1041,46,FALSE)</f>
        <v>2</v>
      </c>
      <c r="I11541" s="34" t="s">
        <v>2670</v>
      </c>
      <c r="J11541" s="35" t="str">
        <f>VLOOKUP($J11533,ASBVs!$A$2:$AU$1041,47,FALSE)</f>
        <v>3</v>
      </c>
    </row>
    <row r="11542" spans="2:10" ht="12.6" customHeight="1" x14ac:dyDescent="0.3">
      <c r="B11542" s="93">
        <f>VLOOKUP($J11533,ASBVs!$A$2:$AS$1041,45,FALSE)</f>
        <v>120.4</v>
      </c>
      <c r="C11542" s="94"/>
      <c r="D11542" s="93">
        <f>VLOOKUP($J11533,ASBVs!$A$2:$AS$1041,44,FALSE)</f>
        <v>155.79</v>
      </c>
      <c r="E11542" s="94"/>
      <c r="F11542" s="92"/>
      <c r="G11542" s="34" t="s">
        <v>2671</v>
      </c>
      <c r="H11542" s="35" t="str">
        <f>VLOOKUP($J11533,ASBVs!$A$2:$AW$1041,48,FALSE)</f>
        <v>2</v>
      </c>
      <c r="I11542" s="34" t="s">
        <v>2672</v>
      </c>
      <c r="J11542" s="35">
        <f>VLOOKUP($J11533,ASBVs!$A$2:$AW$1041,49,FALSE)</f>
        <v>4</v>
      </c>
    </row>
    <row r="11543" spans="2:10" ht="12.6" customHeight="1" x14ac:dyDescent="0.3">
      <c r="B11543" s="36" t="s">
        <v>2696</v>
      </c>
      <c r="C11543" s="95" t="str">
        <f>VLOOKUP($J11533,ASBVs!$A$2:$E$1041,5,FALSE)</f>
        <v>Pen of 4</v>
      </c>
      <c r="D11543" s="96"/>
      <c r="E11543" s="97" t="s">
        <v>2697</v>
      </c>
      <c r="F11543" s="98"/>
      <c r="G11543" s="74"/>
      <c r="H11543" s="75"/>
      <c r="I11543" s="37" t="s">
        <v>2698</v>
      </c>
      <c r="J11543" s="38"/>
    </row>
    <row r="11545" spans="2:10" ht="12.6" customHeight="1" x14ac:dyDescent="0.3">
      <c r="B11545" s="76" t="s">
        <v>2692</v>
      </c>
      <c r="C11545" s="77"/>
      <c r="D11545" s="20" t="str">
        <f>VLOOKUP($J11545,ASBVs!$A$2:$B$1041,2,FALSE)</f>
        <v>225722</v>
      </c>
      <c r="E11545" s="21"/>
      <c r="F11545" s="22" t="str">
        <f>VLOOKUP($J11545,ASBVs!$A$2:$J$1041,10,FALSE)</f>
        <v>Single</v>
      </c>
      <c r="G11545" s="78" t="str">
        <f>VLOOKUP($J11545,ASBVs!$A$2:$AX$1041,50,FALSE)</f>
        <v xml:space="preserve"> </v>
      </c>
      <c r="H11545" s="79"/>
      <c r="I11545" s="23" t="s">
        <v>2693</v>
      </c>
      <c r="J11545" s="24" t="s">
        <v>2537</v>
      </c>
    </row>
    <row r="11546" spans="2:10" ht="12.6" customHeight="1" x14ac:dyDescent="0.3">
      <c r="B11546" s="25" t="s">
        <v>2694</v>
      </c>
      <c r="C11546" s="80" t="str">
        <f>VLOOKUP($J11545,ASBVs!$A$2:$H$1041,8,FALSE)</f>
        <v>218909</v>
      </c>
      <c r="D11546" s="80"/>
      <c r="E11546" s="81"/>
      <c r="F11546" s="26" t="s">
        <v>2639</v>
      </c>
      <c r="G11546" s="82">
        <f>VLOOKUP($J11545,ASBVs!$A$2:$I$1041,9,FALSE)</f>
        <v>44728</v>
      </c>
      <c r="H11546" s="83"/>
      <c r="I11546" s="83"/>
      <c r="J11546" s="84"/>
    </row>
    <row r="11547" spans="2:10" ht="12.6" customHeight="1" x14ac:dyDescent="0.3">
      <c r="B11547" s="27" t="s">
        <v>0</v>
      </c>
      <c r="C11547" s="28" t="s">
        <v>1</v>
      </c>
      <c r="D11547" s="28" t="s">
        <v>2</v>
      </c>
      <c r="E11547" s="28" t="s">
        <v>3</v>
      </c>
      <c r="F11547" s="27" t="s">
        <v>4</v>
      </c>
      <c r="G11547" s="28" t="s">
        <v>1093</v>
      </c>
      <c r="H11547" s="28" t="s">
        <v>1092</v>
      </c>
      <c r="I11547" s="28" t="s">
        <v>5</v>
      </c>
      <c r="J11547" s="28" t="s">
        <v>2652</v>
      </c>
    </row>
    <row r="11548" spans="2:10" ht="12.6" customHeight="1" x14ac:dyDescent="0.3">
      <c r="B11548" s="29">
        <f>VLOOKUP($J11545,ASBVs!$A$2:$AP$1041,11,FALSE)</f>
        <v>0.31</v>
      </c>
      <c r="C11548" s="29">
        <f>VLOOKUP($J11545,ASBVs!$A$2:$AP$1041,13,FALSE)</f>
        <v>7.45</v>
      </c>
      <c r="D11548" s="29">
        <f>VLOOKUP($J11545,ASBVs!$A$2:$AP$1041,15,FALSE)</f>
        <v>9.48</v>
      </c>
      <c r="E11548" s="29">
        <f>VLOOKUP($J11545,ASBVs!$A$2:$AP$1041,17,FALSE)</f>
        <v>0.11</v>
      </c>
      <c r="F11548" s="29">
        <f>VLOOKUP($J11545,ASBVs!$A$2:$AP$1041,19,FALSE)</f>
        <v>2.2200000000000002</v>
      </c>
      <c r="G11548" s="39">
        <f>VLOOKUP($J11545,ASBVs!$A$2:$AP$1041,41,FALSE)</f>
        <v>0.39</v>
      </c>
      <c r="H11548" s="39">
        <f>VLOOKUP($J11545,ASBVs!$A$2:$AP$1041,39,FALSE)</f>
        <v>0.24</v>
      </c>
      <c r="I11548" s="29">
        <f>VLOOKUP($J11545,ASBVs!$A$2:$AP$1041,21,FALSE)</f>
        <v>0.25</v>
      </c>
      <c r="J11548" s="39">
        <f>VLOOKUP($J11545,ASBVs!$A$2:$AP$1041,31,FALSE)</f>
        <v>0.26</v>
      </c>
    </row>
    <row r="11549" spans="2:10" ht="12.6" customHeight="1" x14ac:dyDescent="0.3">
      <c r="B11549" s="29">
        <f>VLOOKUP($J11545,ASBVs!$A$2:$AP$1041,12,FALSE)</f>
        <v>67</v>
      </c>
      <c r="C11549" s="29">
        <f>VLOOKUP($J11545,ASBVs!$A$2:$AP$1041,14,FALSE)</f>
        <v>70</v>
      </c>
      <c r="D11549" s="29">
        <f>VLOOKUP($J11545,ASBVs!$A$2:$AP$1041,16,FALSE)</f>
        <v>63</v>
      </c>
      <c r="E11549" s="29">
        <f>VLOOKUP($J11545,ASBVs!$A$2:$AP$1041,18,FALSE)</f>
        <v>64</v>
      </c>
      <c r="F11549" s="29">
        <f>VLOOKUP($J11545,ASBVs!$A$2:$AP$1041,20,FALSE)</f>
        <v>64</v>
      </c>
      <c r="G11549" s="29">
        <f>VLOOKUP($J11545,ASBVs!$A$2:$AP$1041,42,FALSE)</f>
        <v>56</v>
      </c>
      <c r="H11549" s="29">
        <f>VLOOKUP($J11545,ASBVs!$A$2:$AP$1041,40,FALSE)</f>
        <v>49</v>
      </c>
      <c r="I11549" s="29">
        <f>VLOOKUP($J11545,ASBVs!$A$2:$AP$1041,22,FALSE)</f>
        <v>57</v>
      </c>
      <c r="J11549" s="29">
        <f>VLOOKUP($J11545,ASBVs!$A$2:$AP$1041,32,FALSE)</f>
        <v>54</v>
      </c>
    </row>
    <row r="11550" spans="2:10" ht="12.6" customHeight="1" x14ac:dyDescent="0.3">
      <c r="B11550" s="31" t="s">
        <v>1089</v>
      </c>
      <c r="C11550" s="27" t="s">
        <v>1090</v>
      </c>
      <c r="D11550" s="27" t="s">
        <v>1091</v>
      </c>
      <c r="E11550" s="27" t="s">
        <v>8</v>
      </c>
      <c r="F11550" s="27" t="s">
        <v>6</v>
      </c>
      <c r="G11550" s="27" t="s">
        <v>7</v>
      </c>
      <c r="H11550" s="27" t="s">
        <v>2638</v>
      </c>
      <c r="I11550" s="85" t="s">
        <v>2700</v>
      </c>
      <c r="J11550" s="86"/>
    </row>
    <row r="11551" spans="2:10" ht="12.6" customHeight="1" x14ac:dyDescent="0.3">
      <c r="B11551" s="30">
        <f>VLOOKUP($J11545,ASBVs!$A$2:$AP$1041,33,FALSE)</f>
        <v>0.05</v>
      </c>
      <c r="C11551" s="30">
        <f>VLOOKUP($J11545,ASBVs!$A$2:$AP$1041,35,FALSE)</f>
        <v>0.21</v>
      </c>
      <c r="D11551" s="30">
        <f>VLOOKUP($J11545,ASBVs!$A$2:$AP$1041,37,FALSE)</f>
        <v>1E-3</v>
      </c>
      <c r="E11551" s="32">
        <f>VLOOKUP($J11545,ASBVs!$A$2:$AP$1041,29,FALSE)</f>
        <v>4.7</v>
      </c>
      <c r="F11551" s="32">
        <f>VLOOKUP($J11545,ASBVs!$A$2:$AP$1041,23,FALSE)</f>
        <v>-0.54</v>
      </c>
      <c r="G11551" s="32">
        <f>VLOOKUP($J11545,ASBVs!$A$2:$AP$1041,25,FALSE)</f>
        <v>3.28</v>
      </c>
      <c r="H11551" s="32">
        <f>VLOOKUP($J11545,ASBVs!$A$2:$AP$1041,27,FALSE)</f>
        <v>1.77</v>
      </c>
      <c r="I11551" s="86"/>
      <c r="J11551" s="86"/>
    </row>
    <row r="11552" spans="2:10" ht="12.6" customHeight="1" x14ac:dyDescent="0.3">
      <c r="B11552" s="33">
        <f>VLOOKUP($J11545,ASBVs!$A$2:$AP$1041,34,FALSE)</f>
        <v>45</v>
      </c>
      <c r="C11552" s="33">
        <f>VLOOKUP($J11545,ASBVs!$A$2:$AP$1041,36,FALSE)</f>
        <v>52</v>
      </c>
      <c r="D11552" s="33">
        <f>VLOOKUP($J11545,ASBVs!$A$2:$AP$1041,38,FALSE)</f>
        <v>38</v>
      </c>
      <c r="E11552" s="33">
        <f>VLOOKUP($J11545,ASBVs!$A$2:$AP$1041,30,FALSE)</f>
        <v>57</v>
      </c>
      <c r="F11552" s="33">
        <f>VLOOKUP($J11545,ASBVs!$A$2:$AP$1041,24,FALSE)</f>
        <v>50</v>
      </c>
      <c r="G11552" s="33">
        <f>VLOOKUP($J11545,ASBVs!$A$2:$AP$1041,26,FALSE)</f>
        <v>50</v>
      </c>
      <c r="H11552" s="33">
        <f>VLOOKUP($J11545,ASBVs!$A$2:$AP$1041,28,FALSE)</f>
        <v>53</v>
      </c>
      <c r="I11552" s="99">
        <f>VLOOKUP($J11545,ASBVs!$A$2:$AQ$1041,43,FALSE)</f>
        <v>7.7</v>
      </c>
      <c r="J11552" s="79"/>
    </row>
    <row r="11553" spans="2:10" ht="12.6" customHeight="1" x14ac:dyDescent="0.3">
      <c r="B11553" s="87" t="s">
        <v>2695</v>
      </c>
      <c r="C11553" s="88"/>
      <c r="D11553" s="89" t="s">
        <v>2699</v>
      </c>
      <c r="E11553" s="90"/>
      <c r="F11553" s="91" t="str">
        <f>VLOOKUP($J11545,ASBVs!$A$2:$F$1041,6,FALSE)</f>
        <v xml:space="preserve"> </v>
      </c>
      <c r="G11553" s="34" t="s">
        <v>2669</v>
      </c>
      <c r="H11553" s="35" t="str">
        <f>VLOOKUP($J11545,ASBVs!$A$2:$AU$1041,46,FALSE)</f>
        <v>2</v>
      </c>
      <c r="I11553" s="34" t="s">
        <v>2670</v>
      </c>
      <c r="J11553" s="35" t="str">
        <f>VLOOKUP($J11545,ASBVs!$A$2:$AU$1041,47,FALSE)</f>
        <v>2</v>
      </c>
    </row>
    <row r="11554" spans="2:10" ht="12.6" customHeight="1" x14ac:dyDescent="0.3">
      <c r="B11554" s="93">
        <f>VLOOKUP($J11545,ASBVs!$A$2:$AS$1041,45,FALSE)</f>
        <v>122.62</v>
      </c>
      <c r="C11554" s="94"/>
      <c r="D11554" s="93">
        <f>VLOOKUP($J11545,ASBVs!$A$2:$AS$1041,44,FALSE)</f>
        <v>164.55</v>
      </c>
      <c r="E11554" s="94"/>
      <c r="F11554" s="92"/>
      <c r="G11554" s="34" t="s">
        <v>2671</v>
      </c>
      <c r="H11554" s="35" t="str">
        <f>VLOOKUP($J11545,ASBVs!$A$2:$AW$1041,48,FALSE)</f>
        <v>2</v>
      </c>
      <c r="I11554" s="34" t="s">
        <v>2672</v>
      </c>
      <c r="J11554" s="35">
        <f>VLOOKUP($J11545,ASBVs!$A$2:$AW$1041,49,FALSE)</f>
        <v>3</v>
      </c>
    </row>
    <row r="11555" spans="2:10" ht="12.6" customHeight="1" x14ac:dyDescent="0.3">
      <c r="B11555" s="36" t="s">
        <v>2696</v>
      </c>
      <c r="C11555" s="95" t="str">
        <f>VLOOKUP($J11545,ASBVs!$A$2:$E$1041,5,FALSE)</f>
        <v>Pen of 4</v>
      </c>
      <c r="D11555" s="96"/>
      <c r="E11555" s="97" t="s">
        <v>2697</v>
      </c>
      <c r="F11555" s="98"/>
      <c r="G11555" s="74"/>
      <c r="H11555" s="75"/>
      <c r="I11555" s="37" t="s">
        <v>2698</v>
      </c>
      <c r="J11555" s="38"/>
    </row>
    <row r="11557" spans="2:10" ht="12.6" customHeight="1" x14ac:dyDescent="0.3">
      <c r="B11557" s="76" t="s">
        <v>2692</v>
      </c>
      <c r="C11557" s="77"/>
      <c r="D11557" s="20" t="str">
        <f>VLOOKUP($J11557,ASBVs!$A$2:$B$1041,2,FALSE)</f>
        <v>223160</v>
      </c>
      <c r="E11557" s="21"/>
      <c r="F11557" s="22" t="str">
        <f>VLOOKUP($J11557,ASBVs!$A$2:$J$1041,10,FALSE)</f>
        <v>Twin</v>
      </c>
      <c r="G11557" s="78" t="str">
        <f>VLOOKUP($J11557,ASBVs!$A$2:$AX$1041,50,FALSE)</f>
        <v xml:space="preserve"> </v>
      </c>
      <c r="H11557" s="79"/>
      <c r="I11557" s="23" t="s">
        <v>2693</v>
      </c>
      <c r="J11557" s="24" t="s">
        <v>2538</v>
      </c>
    </row>
    <row r="11558" spans="2:10" ht="12.6" customHeight="1" x14ac:dyDescent="0.3">
      <c r="B11558" s="25" t="s">
        <v>2694</v>
      </c>
      <c r="C11558" s="80" t="str">
        <f>VLOOKUP($J11557,ASBVs!$A$2:$H$1041,8,FALSE)</f>
        <v>205728</v>
      </c>
      <c r="D11558" s="80"/>
      <c r="E11558" s="81"/>
      <c r="F11558" s="26" t="s">
        <v>2639</v>
      </c>
      <c r="G11558" s="82">
        <f>VLOOKUP($J11557,ASBVs!$A$2:$I$1041,9,FALSE)</f>
        <v>44685</v>
      </c>
      <c r="H11558" s="83"/>
      <c r="I11558" s="83"/>
      <c r="J11558" s="84"/>
    </row>
    <row r="11559" spans="2:10" ht="12.6" customHeight="1" x14ac:dyDescent="0.3">
      <c r="B11559" s="27" t="s">
        <v>0</v>
      </c>
      <c r="C11559" s="28" t="s">
        <v>1</v>
      </c>
      <c r="D11559" s="28" t="s">
        <v>2</v>
      </c>
      <c r="E11559" s="28" t="s">
        <v>3</v>
      </c>
      <c r="F11559" s="27" t="s">
        <v>4</v>
      </c>
      <c r="G11559" s="28" t="s">
        <v>1093</v>
      </c>
      <c r="H11559" s="28" t="s">
        <v>1092</v>
      </c>
      <c r="I11559" s="28" t="s">
        <v>5</v>
      </c>
      <c r="J11559" s="28" t="s">
        <v>2652</v>
      </c>
    </row>
    <row r="11560" spans="2:10" ht="12.6" customHeight="1" x14ac:dyDescent="0.3">
      <c r="B11560" s="29">
        <f>VLOOKUP($J11557,ASBVs!$A$2:$AP$1041,11,FALSE)</f>
        <v>0.39</v>
      </c>
      <c r="C11560" s="29">
        <f>VLOOKUP($J11557,ASBVs!$A$2:$AP$1041,13,FALSE)</f>
        <v>7.22</v>
      </c>
      <c r="D11560" s="29">
        <f>VLOOKUP($J11557,ASBVs!$A$2:$AP$1041,15,FALSE)</f>
        <v>15.02</v>
      </c>
      <c r="E11560" s="29">
        <f>VLOOKUP($J11557,ASBVs!$A$2:$AP$1041,17,FALSE)</f>
        <v>0.46</v>
      </c>
      <c r="F11560" s="29">
        <f>VLOOKUP($J11557,ASBVs!$A$2:$AP$1041,19,FALSE)</f>
        <v>2.5299999999999998</v>
      </c>
      <c r="G11560" s="39">
        <f>VLOOKUP($J11557,ASBVs!$A$2:$AP$1041,41,FALSE)</f>
        <v>0.42</v>
      </c>
      <c r="H11560" s="39">
        <f>VLOOKUP($J11557,ASBVs!$A$2:$AP$1041,39,FALSE)</f>
        <v>0.23</v>
      </c>
      <c r="I11560" s="29">
        <f>VLOOKUP($J11557,ASBVs!$A$2:$AP$1041,21,FALSE)</f>
        <v>0.22</v>
      </c>
      <c r="J11560" s="39">
        <f>VLOOKUP($J11557,ASBVs!$A$2:$AP$1041,31,FALSE)</f>
        <v>0.25</v>
      </c>
    </row>
    <row r="11561" spans="2:10" ht="12.6" customHeight="1" x14ac:dyDescent="0.3">
      <c r="B11561" s="29">
        <f>VLOOKUP($J11557,ASBVs!$A$2:$AP$1041,12,FALSE)</f>
        <v>65</v>
      </c>
      <c r="C11561" s="29">
        <f>VLOOKUP($J11557,ASBVs!$A$2:$AP$1041,14,FALSE)</f>
        <v>71</v>
      </c>
      <c r="D11561" s="29">
        <f>VLOOKUP($J11557,ASBVs!$A$2:$AP$1041,16,FALSE)</f>
        <v>59</v>
      </c>
      <c r="E11561" s="29">
        <f>VLOOKUP($J11557,ASBVs!$A$2:$AP$1041,18,FALSE)</f>
        <v>69</v>
      </c>
      <c r="F11561" s="29">
        <f>VLOOKUP($J11557,ASBVs!$A$2:$AP$1041,20,FALSE)</f>
        <v>67</v>
      </c>
      <c r="G11561" s="29">
        <f>VLOOKUP($J11557,ASBVs!$A$2:$AP$1041,42,FALSE)</f>
        <v>48</v>
      </c>
      <c r="H11561" s="29">
        <f>VLOOKUP($J11557,ASBVs!$A$2:$AP$1041,40,FALSE)</f>
        <v>42</v>
      </c>
      <c r="I11561" s="29">
        <f>VLOOKUP($J11557,ASBVs!$A$2:$AP$1041,22,FALSE)</f>
        <v>52</v>
      </c>
      <c r="J11561" s="29">
        <f>VLOOKUP($J11557,ASBVs!$A$2:$AP$1041,32,FALSE)</f>
        <v>47</v>
      </c>
    </row>
    <row r="11562" spans="2:10" ht="12.6" customHeight="1" x14ac:dyDescent="0.3">
      <c r="B11562" s="31" t="s">
        <v>1089</v>
      </c>
      <c r="C11562" s="27" t="s">
        <v>1090</v>
      </c>
      <c r="D11562" s="27" t="s">
        <v>1091</v>
      </c>
      <c r="E11562" s="27" t="s">
        <v>8</v>
      </c>
      <c r="F11562" s="27" t="s">
        <v>6</v>
      </c>
      <c r="G11562" s="27" t="s">
        <v>7</v>
      </c>
      <c r="H11562" s="27" t="s">
        <v>2638</v>
      </c>
      <c r="I11562" s="85" t="s">
        <v>2700</v>
      </c>
      <c r="J11562" s="86"/>
    </row>
    <row r="11563" spans="2:10" ht="12.6" customHeight="1" x14ac:dyDescent="0.3">
      <c r="B11563" s="30">
        <f>VLOOKUP($J11557,ASBVs!$A$2:$AP$1041,33,FALSE)</f>
        <v>0.04</v>
      </c>
      <c r="C11563" s="30">
        <f>VLOOKUP($J11557,ASBVs!$A$2:$AP$1041,35,FALSE)</f>
        <v>0.23</v>
      </c>
      <c r="D11563" s="30">
        <f>VLOOKUP($J11557,ASBVs!$A$2:$AP$1041,37,FALSE)</f>
        <v>0.01</v>
      </c>
      <c r="E11563" s="32">
        <f>VLOOKUP($J11557,ASBVs!$A$2:$AP$1041,29,FALSE)</f>
        <v>3.82</v>
      </c>
      <c r="F11563" s="32">
        <f>VLOOKUP($J11557,ASBVs!$A$2:$AP$1041,23,FALSE)</f>
        <v>-0.19</v>
      </c>
      <c r="G11563" s="32">
        <f>VLOOKUP($J11557,ASBVs!$A$2:$AP$1041,25,FALSE)</f>
        <v>0.72</v>
      </c>
      <c r="H11563" s="32">
        <f>VLOOKUP($J11557,ASBVs!$A$2:$AP$1041,27,FALSE)</f>
        <v>2.2000000000000002</v>
      </c>
      <c r="I11563" s="86"/>
      <c r="J11563" s="86"/>
    </row>
    <row r="11564" spans="2:10" ht="12.6" customHeight="1" x14ac:dyDescent="0.3">
      <c r="B11564" s="33">
        <f>VLOOKUP($J11557,ASBVs!$A$2:$AP$1041,34,FALSE)</f>
        <v>37</v>
      </c>
      <c r="C11564" s="33">
        <f>VLOOKUP($J11557,ASBVs!$A$2:$AP$1041,36,FALSE)</f>
        <v>45</v>
      </c>
      <c r="D11564" s="33">
        <f>VLOOKUP($J11557,ASBVs!$A$2:$AP$1041,38,FALSE)</f>
        <v>32</v>
      </c>
      <c r="E11564" s="33">
        <f>VLOOKUP($J11557,ASBVs!$A$2:$AP$1041,30,FALSE)</f>
        <v>60</v>
      </c>
      <c r="F11564" s="33">
        <f>VLOOKUP($J11557,ASBVs!$A$2:$AP$1041,24,FALSE)</f>
        <v>42</v>
      </c>
      <c r="G11564" s="33">
        <f>VLOOKUP($J11557,ASBVs!$A$2:$AP$1041,26,FALSE)</f>
        <v>42</v>
      </c>
      <c r="H11564" s="33">
        <f>VLOOKUP($J11557,ASBVs!$A$2:$AP$1041,28,FALSE)</f>
        <v>52</v>
      </c>
      <c r="I11564" s="99">
        <f>VLOOKUP($J11557,ASBVs!$A$2:$AQ$1041,43,FALSE)</f>
        <v>7.4399999999999995</v>
      </c>
      <c r="J11564" s="79"/>
    </row>
    <row r="11565" spans="2:10" ht="12.6" customHeight="1" x14ac:dyDescent="0.3">
      <c r="B11565" s="87" t="s">
        <v>2695</v>
      </c>
      <c r="C11565" s="88"/>
      <c r="D11565" s="89" t="s">
        <v>2699</v>
      </c>
      <c r="E11565" s="90"/>
      <c r="F11565" s="91" t="str">
        <f>VLOOKUP($J11557,ASBVs!$A$2:$F$1041,6,FALSE)</f>
        <v xml:space="preserve"> </v>
      </c>
      <c r="G11565" s="34" t="s">
        <v>2669</v>
      </c>
      <c r="H11565" s="35" t="str">
        <f>VLOOKUP($J11557,ASBVs!$A$2:$AU$1041,46,FALSE)</f>
        <v>2</v>
      </c>
      <c r="I11565" s="34" t="s">
        <v>2670</v>
      </c>
      <c r="J11565" s="35" t="str">
        <f>VLOOKUP($J11557,ASBVs!$A$2:$AU$1041,47,FALSE)</f>
        <v>2</v>
      </c>
    </row>
    <row r="11566" spans="2:10" ht="12.6" customHeight="1" x14ac:dyDescent="0.3">
      <c r="B11566" s="93">
        <f>VLOOKUP($J11557,ASBVs!$A$2:$AS$1041,45,FALSE)</f>
        <v>120.23</v>
      </c>
      <c r="C11566" s="94"/>
      <c r="D11566" s="93">
        <f>VLOOKUP($J11557,ASBVs!$A$2:$AS$1041,44,FALSE)</f>
        <v>161.47999999999999</v>
      </c>
      <c r="E11566" s="94"/>
      <c r="F11566" s="92"/>
      <c r="G11566" s="34" t="s">
        <v>2671</v>
      </c>
      <c r="H11566" s="35" t="str">
        <f>VLOOKUP($J11557,ASBVs!$A$2:$AW$1041,48,FALSE)</f>
        <v>2</v>
      </c>
      <c r="I11566" s="34" t="s">
        <v>2672</v>
      </c>
      <c r="J11566" s="35">
        <f>VLOOKUP($J11557,ASBVs!$A$2:$AW$1041,49,FALSE)</f>
        <v>3</v>
      </c>
    </row>
    <row r="11567" spans="2:10" ht="12.6" customHeight="1" x14ac:dyDescent="0.3">
      <c r="B11567" s="36" t="s">
        <v>2696</v>
      </c>
      <c r="C11567" s="95" t="str">
        <f>VLOOKUP($J11557,ASBVs!$A$2:$E$1041,5,FALSE)</f>
        <v>Pen of 4</v>
      </c>
      <c r="D11567" s="96"/>
      <c r="E11567" s="97" t="s">
        <v>2697</v>
      </c>
      <c r="F11567" s="98"/>
      <c r="G11567" s="74"/>
      <c r="H11567" s="75"/>
      <c r="I11567" s="37" t="s">
        <v>2698</v>
      </c>
      <c r="J11567" s="38"/>
    </row>
    <row r="11569" spans="2:10" ht="12.6" customHeight="1" x14ac:dyDescent="0.3">
      <c r="B11569" s="76" t="s">
        <v>2692</v>
      </c>
      <c r="C11569" s="77"/>
      <c r="D11569" s="20" t="str">
        <f>VLOOKUP($J11569,ASBVs!$A$2:$B$1041,2,FALSE)</f>
        <v>223436</v>
      </c>
      <c r="E11569" s="21"/>
      <c r="F11569" s="22" t="str">
        <f>VLOOKUP($J11569,ASBVs!$A$2:$J$1041,10,FALSE)</f>
        <v>Twin</v>
      </c>
      <c r="G11569" s="78" t="str">
        <f>VLOOKUP($J11569,ASBVs!$A$2:$AX$1041,50,FALSE)</f>
        <v xml:space="preserve"> </v>
      </c>
      <c r="H11569" s="79"/>
      <c r="I11569" s="23" t="s">
        <v>2693</v>
      </c>
      <c r="J11569" s="24" t="s">
        <v>2539</v>
      </c>
    </row>
    <row r="11570" spans="2:10" ht="12.6" customHeight="1" x14ac:dyDescent="0.3">
      <c r="B11570" s="25" t="s">
        <v>2694</v>
      </c>
      <c r="C11570" s="80" t="str">
        <f>VLOOKUP($J11569,ASBVs!$A$2:$H$1041,8,FALSE)</f>
        <v>193431</v>
      </c>
      <c r="D11570" s="80"/>
      <c r="E11570" s="81"/>
      <c r="F11570" s="26" t="s">
        <v>2639</v>
      </c>
      <c r="G11570" s="82">
        <f>VLOOKUP($J11569,ASBVs!$A$2:$I$1041,9,FALSE)</f>
        <v>44697</v>
      </c>
      <c r="H11570" s="83"/>
      <c r="I11570" s="83"/>
      <c r="J11570" s="84"/>
    </row>
    <row r="11571" spans="2:10" ht="12.6" customHeight="1" x14ac:dyDescent="0.3">
      <c r="B11571" s="27" t="s">
        <v>0</v>
      </c>
      <c r="C11571" s="28" t="s">
        <v>1</v>
      </c>
      <c r="D11571" s="28" t="s">
        <v>2</v>
      </c>
      <c r="E11571" s="28" t="s">
        <v>3</v>
      </c>
      <c r="F11571" s="27" t="s">
        <v>4</v>
      </c>
      <c r="G11571" s="28" t="s">
        <v>1093</v>
      </c>
      <c r="H11571" s="28" t="s">
        <v>1092</v>
      </c>
      <c r="I11571" s="28" t="s">
        <v>5</v>
      </c>
      <c r="J11571" s="28" t="s">
        <v>2652</v>
      </c>
    </row>
    <row r="11572" spans="2:10" ht="12.6" customHeight="1" x14ac:dyDescent="0.3">
      <c r="B11572" s="29">
        <f>VLOOKUP($J11569,ASBVs!$A$2:$AP$1041,11,FALSE)</f>
        <v>0.55000000000000004</v>
      </c>
      <c r="C11572" s="29">
        <f>VLOOKUP($J11569,ASBVs!$A$2:$AP$1041,13,FALSE)</f>
        <v>9.25</v>
      </c>
      <c r="D11572" s="29">
        <f>VLOOKUP($J11569,ASBVs!$A$2:$AP$1041,15,FALSE)</f>
        <v>14.66</v>
      </c>
      <c r="E11572" s="29">
        <f>VLOOKUP($J11569,ASBVs!$A$2:$AP$1041,17,FALSE)</f>
        <v>0.12</v>
      </c>
      <c r="F11572" s="29">
        <f>VLOOKUP($J11569,ASBVs!$A$2:$AP$1041,19,FALSE)</f>
        <v>1.92</v>
      </c>
      <c r="G11572" s="39">
        <f>VLOOKUP($J11569,ASBVs!$A$2:$AP$1041,41,FALSE)</f>
        <v>0.41</v>
      </c>
      <c r="H11572" s="39">
        <f>VLOOKUP($J11569,ASBVs!$A$2:$AP$1041,39,FALSE)</f>
        <v>0.24</v>
      </c>
      <c r="I11572" s="29">
        <f>VLOOKUP($J11569,ASBVs!$A$2:$AP$1041,21,FALSE)</f>
        <v>0.47</v>
      </c>
      <c r="J11572" s="39">
        <f>VLOOKUP($J11569,ASBVs!$A$2:$AP$1041,31,FALSE)</f>
        <v>0.28000000000000003</v>
      </c>
    </row>
    <row r="11573" spans="2:10" ht="12.6" customHeight="1" x14ac:dyDescent="0.3">
      <c r="B11573" s="29">
        <f>VLOOKUP($J11569,ASBVs!$A$2:$AP$1041,12,FALSE)</f>
        <v>66</v>
      </c>
      <c r="C11573" s="29">
        <f>VLOOKUP($J11569,ASBVs!$A$2:$AP$1041,14,FALSE)</f>
        <v>72</v>
      </c>
      <c r="D11573" s="29">
        <f>VLOOKUP($J11569,ASBVs!$A$2:$AP$1041,16,FALSE)</f>
        <v>62</v>
      </c>
      <c r="E11573" s="29">
        <f>VLOOKUP($J11569,ASBVs!$A$2:$AP$1041,18,FALSE)</f>
        <v>71</v>
      </c>
      <c r="F11573" s="29">
        <f>VLOOKUP($J11569,ASBVs!$A$2:$AP$1041,20,FALSE)</f>
        <v>69</v>
      </c>
      <c r="G11573" s="29">
        <f>VLOOKUP($J11569,ASBVs!$A$2:$AP$1041,42,FALSE)</f>
        <v>57</v>
      </c>
      <c r="H11573" s="29">
        <f>VLOOKUP($J11569,ASBVs!$A$2:$AP$1041,40,FALSE)</f>
        <v>49</v>
      </c>
      <c r="I11573" s="29">
        <f>VLOOKUP($J11569,ASBVs!$A$2:$AP$1041,22,FALSE)</f>
        <v>61</v>
      </c>
      <c r="J11573" s="29">
        <f>VLOOKUP($J11569,ASBVs!$A$2:$AP$1041,32,FALSE)</f>
        <v>55</v>
      </c>
    </row>
    <row r="11574" spans="2:10" ht="12.6" customHeight="1" x14ac:dyDescent="0.3">
      <c r="B11574" s="31" t="s">
        <v>1089</v>
      </c>
      <c r="C11574" s="27" t="s">
        <v>1090</v>
      </c>
      <c r="D11574" s="27" t="s">
        <v>1091</v>
      </c>
      <c r="E11574" s="27" t="s">
        <v>8</v>
      </c>
      <c r="F11574" s="27" t="s">
        <v>6</v>
      </c>
      <c r="G11574" s="27" t="s">
        <v>7</v>
      </c>
      <c r="H11574" s="27" t="s">
        <v>2638</v>
      </c>
      <c r="I11574" s="85" t="s">
        <v>2700</v>
      </c>
      <c r="J11574" s="86"/>
    </row>
    <row r="11575" spans="2:10" ht="12.6" customHeight="1" x14ac:dyDescent="0.3">
      <c r="B11575" s="30">
        <f>VLOOKUP($J11569,ASBVs!$A$2:$AP$1041,33,FALSE)</f>
        <v>0.05</v>
      </c>
      <c r="C11575" s="30">
        <f>VLOOKUP($J11569,ASBVs!$A$2:$AP$1041,35,FALSE)</f>
        <v>0.2</v>
      </c>
      <c r="D11575" s="30">
        <f>VLOOKUP($J11569,ASBVs!$A$2:$AP$1041,37,FALSE)</f>
        <v>0.01</v>
      </c>
      <c r="E11575" s="32">
        <f>VLOOKUP($J11569,ASBVs!$A$2:$AP$1041,29,FALSE)</f>
        <v>4.88</v>
      </c>
      <c r="F11575" s="32">
        <f>VLOOKUP($J11569,ASBVs!$A$2:$AP$1041,23,FALSE)</f>
        <v>-0.3</v>
      </c>
      <c r="G11575" s="32">
        <f>VLOOKUP($J11569,ASBVs!$A$2:$AP$1041,25,FALSE)</f>
        <v>4.57</v>
      </c>
      <c r="H11575" s="32">
        <f>VLOOKUP($J11569,ASBVs!$A$2:$AP$1041,27,FALSE)</f>
        <v>1.99</v>
      </c>
      <c r="I11575" s="86"/>
      <c r="J11575" s="86"/>
    </row>
    <row r="11576" spans="2:10" ht="12.6" customHeight="1" x14ac:dyDescent="0.3">
      <c r="B11576" s="33">
        <f>VLOOKUP($J11569,ASBVs!$A$2:$AP$1041,34,FALSE)</f>
        <v>45</v>
      </c>
      <c r="C11576" s="33">
        <f>VLOOKUP($J11569,ASBVs!$A$2:$AP$1041,36,FALSE)</f>
        <v>52</v>
      </c>
      <c r="D11576" s="33">
        <f>VLOOKUP($J11569,ASBVs!$A$2:$AP$1041,38,FALSE)</f>
        <v>40</v>
      </c>
      <c r="E11576" s="33">
        <f>VLOOKUP($J11569,ASBVs!$A$2:$AP$1041,30,FALSE)</f>
        <v>62</v>
      </c>
      <c r="F11576" s="33">
        <f>VLOOKUP($J11569,ASBVs!$A$2:$AP$1041,24,FALSE)</f>
        <v>51</v>
      </c>
      <c r="G11576" s="33">
        <f>VLOOKUP($J11569,ASBVs!$A$2:$AP$1041,26,FALSE)</f>
        <v>50</v>
      </c>
      <c r="H11576" s="33">
        <f>VLOOKUP($J11569,ASBVs!$A$2:$AP$1041,28,FALSE)</f>
        <v>55</v>
      </c>
      <c r="I11576" s="99">
        <f>VLOOKUP($J11569,ASBVs!$A$2:$AQ$1041,43,FALSE)</f>
        <v>9.7200000000000006</v>
      </c>
      <c r="J11576" s="79"/>
    </row>
    <row r="11577" spans="2:10" ht="12.6" customHeight="1" x14ac:dyDescent="0.3">
      <c r="B11577" s="87" t="s">
        <v>2695</v>
      </c>
      <c r="C11577" s="88"/>
      <c r="D11577" s="89" t="s">
        <v>2699</v>
      </c>
      <c r="E11577" s="90"/>
      <c r="F11577" s="91" t="str">
        <f>VLOOKUP($J11569,ASBVs!$A$2:$F$1041,6,FALSE)</f>
        <v xml:space="preserve"> </v>
      </c>
      <c r="G11577" s="34" t="s">
        <v>2669</v>
      </c>
      <c r="H11577" s="35" t="str">
        <f>VLOOKUP($J11569,ASBVs!$A$2:$AU$1041,46,FALSE)</f>
        <v>2</v>
      </c>
      <c r="I11577" s="34" t="s">
        <v>2670</v>
      </c>
      <c r="J11577" s="35" t="str">
        <f>VLOOKUP($J11569,ASBVs!$A$2:$AU$1041,47,FALSE)</f>
        <v>2</v>
      </c>
    </row>
    <row r="11578" spans="2:10" ht="12.6" customHeight="1" x14ac:dyDescent="0.3">
      <c r="B11578" s="93">
        <f>VLOOKUP($J11569,ASBVs!$A$2:$AS$1041,45,FALSE)</f>
        <v>125.51</v>
      </c>
      <c r="C11578" s="94"/>
      <c r="D11578" s="93">
        <f>VLOOKUP($J11569,ASBVs!$A$2:$AS$1041,44,FALSE)</f>
        <v>164.85</v>
      </c>
      <c r="E11578" s="94"/>
      <c r="F11578" s="92"/>
      <c r="G11578" s="34" t="s">
        <v>2671</v>
      </c>
      <c r="H11578" s="35" t="str">
        <f>VLOOKUP($J11569,ASBVs!$A$2:$AW$1041,48,FALSE)</f>
        <v>3</v>
      </c>
      <c r="I11578" s="34" t="s">
        <v>2672</v>
      </c>
      <c r="J11578" s="35">
        <f>VLOOKUP($J11569,ASBVs!$A$2:$AW$1041,49,FALSE)</f>
        <v>3</v>
      </c>
    </row>
    <row r="11579" spans="2:10" ht="12.6" customHeight="1" x14ac:dyDescent="0.3">
      <c r="B11579" s="36" t="s">
        <v>2696</v>
      </c>
      <c r="C11579" s="95" t="str">
        <f>VLOOKUP($J11569,ASBVs!$A$2:$E$1041,5,FALSE)</f>
        <v>Pen of 4</v>
      </c>
      <c r="D11579" s="96"/>
      <c r="E11579" s="97" t="s">
        <v>2697</v>
      </c>
      <c r="F11579" s="98"/>
      <c r="G11579" s="74"/>
      <c r="H11579" s="75"/>
      <c r="I11579" s="37" t="s">
        <v>2698</v>
      </c>
      <c r="J11579" s="38"/>
    </row>
    <row r="11581" spans="2:10" ht="12.6" customHeight="1" x14ac:dyDescent="0.3">
      <c r="B11581" s="76" t="s">
        <v>2692</v>
      </c>
      <c r="C11581" s="77"/>
      <c r="D11581" s="20" t="str">
        <f>VLOOKUP($J11581,ASBVs!$A$2:$B$1041,2,FALSE)</f>
        <v>225767</v>
      </c>
      <c r="E11581" s="21"/>
      <c r="F11581" s="22" t="str">
        <f>VLOOKUP($J11581,ASBVs!$A$2:$J$1041,10,FALSE)</f>
        <v>Single</v>
      </c>
      <c r="G11581" s="78" t="str">
        <f>VLOOKUP($J11581,ASBVs!$A$2:$AX$1041,50,FALSE)</f>
        <v xml:space="preserve"> </v>
      </c>
      <c r="H11581" s="79"/>
      <c r="I11581" s="23" t="s">
        <v>2693</v>
      </c>
      <c r="J11581" s="24" t="s">
        <v>2540</v>
      </c>
    </row>
    <row r="11582" spans="2:10" ht="12.6" customHeight="1" x14ac:dyDescent="0.3">
      <c r="B11582" s="25" t="s">
        <v>2694</v>
      </c>
      <c r="C11582" s="80" t="str">
        <f>VLOOKUP($J11581,ASBVs!$A$2:$H$1041,8,FALSE)</f>
        <v>218959</v>
      </c>
      <c r="D11582" s="80"/>
      <c r="E11582" s="81"/>
      <c r="F11582" s="26" t="s">
        <v>2639</v>
      </c>
      <c r="G11582" s="82">
        <f>VLOOKUP($J11581,ASBVs!$A$2:$I$1041,9,FALSE)</f>
        <v>44730</v>
      </c>
      <c r="H11582" s="83"/>
      <c r="I11582" s="83"/>
      <c r="J11582" s="84"/>
    </row>
    <row r="11583" spans="2:10" ht="12.6" customHeight="1" x14ac:dyDescent="0.3">
      <c r="B11583" s="27" t="s">
        <v>0</v>
      </c>
      <c r="C11583" s="28" t="s">
        <v>1</v>
      </c>
      <c r="D11583" s="28" t="s">
        <v>2</v>
      </c>
      <c r="E11583" s="28" t="s">
        <v>3</v>
      </c>
      <c r="F11583" s="27" t="s">
        <v>4</v>
      </c>
      <c r="G11583" s="28" t="s">
        <v>1093</v>
      </c>
      <c r="H11583" s="28" t="s">
        <v>1092</v>
      </c>
      <c r="I11583" s="28" t="s">
        <v>5</v>
      </c>
      <c r="J11583" s="28" t="s">
        <v>2652</v>
      </c>
    </row>
    <row r="11584" spans="2:10" ht="12.6" customHeight="1" x14ac:dyDescent="0.3">
      <c r="B11584" s="29">
        <f>VLOOKUP($J11581,ASBVs!$A$2:$AP$1041,11,FALSE)</f>
        <v>0.39</v>
      </c>
      <c r="C11584" s="29">
        <f>VLOOKUP($J11581,ASBVs!$A$2:$AP$1041,13,FALSE)</f>
        <v>9.06</v>
      </c>
      <c r="D11584" s="29">
        <f>VLOOKUP($J11581,ASBVs!$A$2:$AP$1041,15,FALSE)</f>
        <v>14.62</v>
      </c>
      <c r="E11584" s="29">
        <f>VLOOKUP($J11581,ASBVs!$A$2:$AP$1041,17,FALSE)</f>
        <v>-0.5</v>
      </c>
      <c r="F11584" s="29">
        <f>VLOOKUP($J11581,ASBVs!$A$2:$AP$1041,19,FALSE)</f>
        <v>2.06</v>
      </c>
      <c r="G11584" s="39">
        <f>VLOOKUP($J11581,ASBVs!$A$2:$AP$1041,41,FALSE)</f>
        <v>0.45</v>
      </c>
      <c r="H11584" s="39">
        <f>VLOOKUP($J11581,ASBVs!$A$2:$AP$1041,39,FALSE)</f>
        <v>0.21</v>
      </c>
      <c r="I11584" s="29">
        <f>VLOOKUP($J11581,ASBVs!$A$2:$AP$1041,21,FALSE)</f>
        <v>-7.0000000000000007E-2</v>
      </c>
      <c r="J11584" s="39">
        <f>VLOOKUP($J11581,ASBVs!$A$2:$AP$1041,31,FALSE)</f>
        <v>0.31</v>
      </c>
    </row>
    <row r="11585" spans="2:10" ht="12.6" customHeight="1" x14ac:dyDescent="0.3">
      <c r="B11585" s="29">
        <f>VLOOKUP($J11581,ASBVs!$A$2:$AP$1041,12,FALSE)</f>
        <v>64</v>
      </c>
      <c r="C11585" s="29">
        <f>VLOOKUP($J11581,ASBVs!$A$2:$AP$1041,14,FALSE)</f>
        <v>69</v>
      </c>
      <c r="D11585" s="29">
        <f>VLOOKUP($J11581,ASBVs!$A$2:$AP$1041,16,FALSE)</f>
        <v>56</v>
      </c>
      <c r="E11585" s="29">
        <f>VLOOKUP($J11581,ASBVs!$A$2:$AP$1041,18,FALSE)</f>
        <v>63</v>
      </c>
      <c r="F11585" s="29">
        <f>VLOOKUP($J11581,ASBVs!$A$2:$AP$1041,20,FALSE)</f>
        <v>64</v>
      </c>
      <c r="G11585" s="29">
        <f>VLOOKUP($J11581,ASBVs!$A$2:$AP$1041,42,FALSE)</f>
        <v>51</v>
      </c>
      <c r="H11585" s="29">
        <f>VLOOKUP($J11581,ASBVs!$A$2:$AP$1041,40,FALSE)</f>
        <v>43</v>
      </c>
      <c r="I11585" s="29">
        <f>VLOOKUP($J11581,ASBVs!$A$2:$AP$1041,22,FALSE)</f>
        <v>52</v>
      </c>
      <c r="J11585" s="29">
        <f>VLOOKUP($J11581,ASBVs!$A$2:$AP$1041,32,FALSE)</f>
        <v>49</v>
      </c>
    </row>
    <row r="11586" spans="2:10" ht="12.6" customHeight="1" x14ac:dyDescent="0.3">
      <c r="B11586" s="31" t="s">
        <v>1089</v>
      </c>
      <c r="C11586" s="27" t="s">
        <v>1090</v>
      </c>
      <c r="D11586" s="27" t="s">
        <v>1091</v>
      </c>
      <c r="E11586" s="27" t="s">
        <v>8</v>
      </c>
      <c r="F11586" s="27" t="s">
        <v>6</v>
      </c>
      <c r="G11586" s="27" t="s">
        <v>7</v>
      </c>
      <c r="H11586" s="27" t="s">
        <v>2638</v>
      </c>
      <c r="I11586" s="85" t="s">
        <v>2700</v>
      </c>
      <c r="J11586" s="86"/>
    </row>
    <row r="11587" spans="2:10" ht="12.6" customHeight="1" x14ac:dyDescent="0.3">
      <c r="B11587" s="30">
        <f>VLOOKUP($J11581,ASBVs!$A$2:$AP$1041,33,FALSE)</f>
        <v>0.03</v>
      </c>
      <c r="C11587" s="30">
        <f>VLOOKUP($J11581,ASBVs!$A$2:$AP$1041,35,FALSE)</f>
        <v>0.14000000000000001</v>
      </c>
      <c r="D11587" s="30">
        <f>VLOOKUP($J11581,ASBVs!$A$2:$AP$1041,37,FALSE)</f>
        <v>0.03</v>
      </c>
      <c r="E11587" s="32">
        <f>VLOOKUP($J11581,ASBVs!$A$2:$AP$1041,29,FALSE)</f>
        <v>5.95</v>
      </c>
      <c r="F11587" s="32">
        <f>VLOOKUP($J11581,ASBVs!$A$2:$AP$1041,23,FALSE)</f>
        <v>-0.55000000000000004</v>
      </c>
      <c r="G11587" s="32">
        <f>VLOOKUP($J11581,ASBVs!$A$2:$AP$1041,25,FALSE)</f>
        <v>5.4</v>
      </c>
      <c r="H11587" s="32">
        <f>VLOOKUP($J11581,ASBVs!$A$2:$AP$1041,27,FALSE)</f>
        <v>2.39</v>
      </c>
      <c r="I11587" s="86"/>
      <c r="J11587" s="86"/>
    </row>
    <row r="11588" spans="2:10" ht="12.6" customHeight="1" x14ac:dyDescent="0.3">
      <c r="B11588" s="33">
        <f>VLOOKUP($J11581,ASBVs!$A$2:$AP$1041,34,FALSE)</f>
        <v>39</v>
      </c>
      <c r="C11588" s="33">
        <f>VLOOKUP($J11581,ASBVs!$A$2:$AP$1041,36,FALSE)</f>
        <v>46</v>
      </c>
      <c r="D11588" s="33">
        <f>VLOOKUP($J11581,ASBVs!$A$2:$AP$1041,38,FALSE)</f>
        <v>33</v>
      </c>
      <c r="E11588" s="33">
        <f>VLOOKUP($J11581,ASBVs!$A$2:$AP$1041,30,FALSE)</f>
        <v>59</v>
      </c>
      <c r="F11588" s="33">
        <f>VLOOKUP($J11581,ASBVs!$A$2:$AP$1041,24,FALSE)</f>
        <v>46</v>
      </c>
      <c r="G11588" s="33">
        <f>VLOOKUP($J11581,ASBVs!$A$2:$AP$1041,26,FALSE)</f>
        <v>45</v>
      </c>
      <c r="H11588" s="33">
        <f>VLOOKUP($J11581,ASBVs!$A$2:$AP$1041,28,FALSE)</f>
        <v>48</v>
      </c>
      <c r="I11588" s="99">
        <f>VLOOKUP($J11581,ASBVs!$A$2:$AQ$1041,43,FALSE)</f>
        <v>8.99</v>
      </c>
      <c r="J11588" s="79"/>
    </row>
    <row r="11589" spans="2:10" ht="12.6" customHeight="1" x14ac:dyDescent="0.3">
      <c r="B11589" s="87" t="s">
        <v>2695</v>
      </c>
      <c r="C11589" s="88"/>
      <c r="D11589" s="89" t="s">
        <v>2699</v>
      </c>
      <c r="E11589" s="90"/>
      <c r="F11589" s="91" t="str">
        <f>VLOOKUP($J11581,ASBVs!$A$2:$F$1041,6,FALSE)</f>
        <v xml:space="preserve"> </v>
      </c>
      <c r="G11589" s="34" t="s">
        <v>2669</v>
      </c>
      <c r="H11589" s="35" t="str">
        <f>VLOOKUP($J11581,ASBVs!$A$2:$AU$1041,46,FALSE)</f>
        <v>2</v>
      </c>
      <c r="I11589" s="34" t="s">
        <v>2670</v>
      </c>
      <c r="J11589" s="35" t="str">
        <f>VLOOKUP($J11581,ASBVs!$A$2:$AU$1041,47,FALSE)</f>
        <v>1</v>
      </c>
    </row>
    <row r="11590" spans="2:10" ht="12.6" customHeight="1" x14ac:dyDescent="0.3">
      <c r="B11590" s="93">
        <f>VLOOKUP($J11581,ASBVs!$A$2:$AS$1041,45,FALSE)</f>
        <v>121.69</v>
      </c>
      <c r="C11590" s="94"/>
      <c r="D11590" s="93">
        <f>VLOOKUP($J11581,ASBVs!$A$2:$AS$1041,44,FALSE)</f>
        <v>163.46</v>
      </c>
      <c r="E11590" s="94"/>
      <c r="F11590" s="92"/>
      <c r="G11590" s="34" t="s">
        <v>2671</v>
      </c>
      <c r="H11590" s="35" t="str">
        <f>VLOOKUP($J11581,ASBVs!$A$2:$AW$1041,48,FALSE)</f>
        <v>1</v>
      </c>
      <c r="I11590" s="34" t="s">
        <v>2672</v>
      </c>
      <c r="J11590" s="35">
        <f>VLOOKUP($J11581,ASBVs!$A$2:$AW$1041,49,FALSE)</f>
        <v>4</v>
      </c>
    </row>
    <row r="11591" spans="2:10" ht="12.6" customHeight="1" x14ac:dyDescent="0.3">
      <c r="B11591" s="36" t="s">
        <v>2696</v>
      </c>
      <c r="C11591" s="95" t="str">
        <f>VLOOKUP($J11581,ASBVs!$A$2:$E$1041,5,FALSE)</f>
        <v>Pen of 4</v>
      </c>
      <c r="D11591" s="96"/>
      <c r="E11591" s="97" t="s">
        <v>2697</v>
      </c>
      <c r="F11591" s="98"/>
      <c r="G11591" s="74"/>
      <c r="H11591" s="75"/>
      <c r="I11591" s="37" t="s">
        <v>2698</v>
      </c>
      <c r="J11591" s="38"/>
    </row>
    <row r="11593" spans="2:10" ht="12.6" customHeight="1" x14ac:dyDescent="0.3">
      <c r="B11593" s="76" t="s">
        <v>2692</v>
      </c>
      <c r="C11593" s="77"/>
      <c r="D11593" s="20" t="str">
        <f>VLOOKUP($J11593,ASBVs!$A$2:$B$1041,2,FALSE)</f>
        <v>223307</v>
      </c>
      <c r="E11593" s="21"/>
      <c r="F11593" s="22" t="str">
        <f>VLOOKUP($J11593,ASBVs!$A$2:$J$1041,10,FALSE)</f>
        <v>Twin</v>
      </c>
      <c r="G11593" s="78" t="str">
        <f>VLOOKUP($J11593,ASBVs!$A$2:$AX$1041,50,FALSE)</f>
        <v xml:space="preserve"> </v>
      </c>
      <c r="H11593" s="79"/>
      <c r="I11593" s="23" t="s">
        <v>2693</v>
      </c>
      <c r="J11593" s="24" t="s">
        <v>2541</v>
      </c>
    </row>
    <row r="11594" spans="2:10" ht="12.6" customHeight="1" x14ac:dyDescent="0.3">
      <c r="B11594" s="25" t="s">
        <v>2694</v>
      </c>
      <c r="C11594" s="80" t="str">
        <f>VLOOKUP($J11593,ASBVs!$A$2:$H$1041,8,FALSE)</f>
        <v>196104</v>
      </c>
      <c r="D11594" s="80"/>
      <c r="E11594" s="81"/>
      <c r="F11594" s="26" t="s">
        <v>2639</v>
      </c>
      <c r="G11594" s="82">
        <f>VLOOKUP($J11593,ASBVs!$A$2:$I$1041,9,FALSE)</f>
        <v>44690</v>
      </c>
      <c r="H11594" s="83"/>
      <c r="I11594" s="83"/>
      <c r="J11594" s="84"/>
    </row>
    <row r="11595" spans="2:10" ht="12.6" customHeight="1" x14ac:dyDescent="0.3">
      <c r="B11595" s="27" t="s">
        <v>0</v>
      </c>
      <c r="C11595" s="28" t="s">
        <v>1</v>
      </c>
      <c r="D11595" s="28" t="s">
        <v>2</v>
      </c>
      <c r="E11595" s="28" t="s">
        <v>3</v>
      </c>
      <c r="F11595" s="27" t="s">
        <v>4</v>
      </c>
      <c r="G11595" s="28" t="s">
        <v>1093</v>
      </c>
      <c r="H11595" s="28" t="s">
        <v>1092</v>
      </c>
      <c r="I11595" s="28" t="s">
        <v>5</v>
      </c>
      <c r="J11595" s="28" t="s">
        <v>2652</v>
      </c>
    </row>
    <row r="11596" spans="2:10" ht="12.6" customHeight="1" x14ac:dyDescent="0.3">
      <c r="B11596" s="29">
        <f>VLOOKUP($J11593,ASBVs!$A$2:$AP$1041,11,FALSE)</f>
        <v>0.47</v>
      </c>
      <c r="C11596" s="29">
        <f>VLOOKUP($J11593,ASBVs!$A$2:$AP$1041,13,FALSE)</f>
        <v>8.57</v>
      </c>
      <c r="D11596" s="29">
        <f>VLOOKUP($J11593,ASBVs!$A$2:$AP$1041,15,FALSE)</f>
        <v>14.83</v>
      </c>
      <c r="E11596" s="29">
        <f>VLOOKUP($J11593,ASBVs!$A$2:$AP$1041,17,FALSE)</f>
        <v>-0.27</v>
      </c>
      <c r="F11596" s="29">
        <f>VLOOKUP($J11593,ASBVs!$A$2:$AP$1041,19,FALSE)</f>
        <v>1.94</v>
      </c>
      <c r="G11596" s="39">
        <f>VLOOKUP($J11593,ASBVs!$A$2:$AP$1041,41,FALSE)</f>
        <v>0.37</v>
      </c>
      <c r="H11596" s="39">
        <f>VLOOKUP($J11593,ASBVs!$A$2:$AP$1041,39,FALSE)</f>
        <v>0.19</v>
      </c>
      <c r="I11596" s="29">
        <f>VLOOKUP($J11593,ASBVs!$A$2:$AP$1041,21,FALSE)</f>
        <v>-0.48</v>
      </c>
      <c r="J11596" s="39">
        <f>VLOOKUP($J11593,ASBVs!$A$2:$AP$1041,31,FALSE)</f>
        <v>0.25</v>
      </c>
    </row>
    <row r="11597" spans="2:10" ht="12.6" customHeight="1" x14ac:dyDescent="0.3">
      <c r="B11597" s="29">
        <f>VLOOKUP($J11593,ASBVs!$A$2:$AP$1041,12,FALSE)</f>
        <v>67</v>
      </c>
      <c r="C11597" s="29">
        <f>VLOOKUP($J11593,ASBVs!$A$2:$AP$1041,14,FALSE)</f>
        <v>73</v>
      </c>
      <c r="D11597" s="29">
        <f>VLOOKUP($J11593,ASBVs!$A$2:$AP$1041,16,FALSE)</f>
        <v>64</v>
      </c>
      <c r="E11597" s="29">
        <f>VLOOKUP($J11593,ASBVs!$A$2:$AP$1041,18,FALSE)</f>
        <v>72</v>
      </c>
      <c r="F11597" s="29">
        <f>VLOOKUP($J11593,ASBVs!$A$2:$AP$1041,20,FALSE)</f>
        <v>70</v>
      </c>
      <c r="G11597" s="29">
        <f>VLOOKUP($J11593,ASBVs!$A$2:$AP$1041,42,FALSE)</f>
        <v>60</v>
      </c>
      <c r="H11597" s="29">
        <f>VLOOKUP($J11593,ASBVs!$A$2:$AP$1041,40,FALSE)</f>
        <v>51</v>
      </c>
      <c r="I11597" s="29">
        <f>VLOOKUP($J11593,ASBVs!$A$2:$AP$1041,22,FALSE)</f>
        <v>62</v>
      </c>
      <c r="J11597" s="29">
        <f>VLOOKUP($J11593,ASBVs!$A$2:$AP$1041,32,FALSE)</f>
        <v>58</v>
      </c>
    </row>
    <row r="11598" spans="2:10" ht="12.6" customHeight="1" x14ac:dyDescent="0.3">
      <c r="B11598" s="31" t="s">
        <v>1089</v>
      </c>
      <c r="C11598" s="27" t="s">
        <v>1090</v>
      </c>
      <c r="D11598" s="27" t="s">
        <v>1091</v>
      </c>
      <c r="E11598" s="27" t="s">
        <v>8</v>
      </c>
      <c r="F11598" s="27" t="s">
        <v>6</v>
      </c>
      <c r="G11598" s="27" t="s">
        <v>7</v>
      </c>
      <c r="H11598" s="27" t="s">
        <v>2638</v>
      </c>
      <c r="I11598" s="85" t="s">
        <v>2700</v>
      </c>
      <c r="J11598" s="86"/>
    </row>
    <row r="11599" spans="2:10" ht="12.6" customHeight="1" x14ac:dyDescent="0.3">
      <c r="B11599" s="30">
        <f>VLOOKUP($J11593,ASBVs!$A$2:$AP$1041,33,FALSE)</f>
        <v>0.01</v>
      </c>
      <c r="C11599" s="30">
        <f>VLOOKUP($J11593,ASBVs!$A$2:$AP$1041,35,FALSE)</f>
        <v>0.18</v>
      </c>
      <c r="D11599" s="30">
        <f>VLOOKUP($J11593,ASBVs!$A$2:$AP$1041,37,FALSE)</f>
        <v>0.02</v>
      </c>
      <c r="E11599" s="32">
        <f>VLOOKUP($J11593,ASBVs!$A$2:$AP$1041,29,FALSE)</f>
        <v>4.8899999999999997</v>
      </c>
      <c r="F11599" s="32">
        <f>VLOOKUP($J11593,ASBVs!$A$2:$AP$1041,23,FALSE)</f>
        <v>-0.19</v>
      </c>
      <c r="G11599" s="32">
        <f>VLOOKUP($J11593,ASBVs!$A$2:$AP$1041,25,FALSE)</f>
        <v>4.9000000000000004</v>
      </c>
      <c r="H11599" s="32">
        <f>VLOOKUP($J11593,ASBVs!$A$2:$AP$1041,27,FALSE)</f>
        <v>1.94</v>
      </c>
      <c r="I11599" s="86"/>
      <c r="J11599" s="86"/>
    </row>
    <row r="11600" spans="2:10" ht="12.6" customHeight="1" x14ac:dyDescent="0.3">
      <c r="B11600" s="33">
        <f>VLOOKUP($J11593,ASBVs!$A$2:$AP$1041,34,FALSE)</f>
        <v>45</v>
      </c>
      <c r="C11600" s="33">
        <f>VLOOKUP($J11593,ASBVs!$A$2:$AP$1041,36,FALSE)</f>
        <v>54</v>
      </c>
      <c r="D11600" s="33">
        <f>VLOOKUP($J11593,ASBVs!$A$2:$AP$1041,38,FALSE)</f>
        <v>39</v>
      </c>
      <c r="E11600" s="33">
        <f>VLOOKUP($J11593,ASBVs!$A$2:$AP$1041,30,FALSE)</f>
        <v>63</v>
      </c>
      <c r="F11600" s="33">
        <f>VLOOKUP($J11593,ASBVs!$A$2:$AP$1041,24,FALSE)</f>
        <v>50</v>
      </c>
      <c r="G11600" s="33">
        <f>VLOOKUP($J11593,ASBVs!$A$2:$AP$1041,26,FALSE)</f>
        <v>50</v>
      </c>
      <c r="H11600" s="33">
        <f>VLOOKUP($J11593,ASBVs!$A$2:$AP$1041,28,FALSE)</f>
        <v>56</v>
      </c>
      <c r="I11600" s="99">
        <f>VLOOKUP($J11593,ASBVs!$A$2:$AQ$1041,43,FALSE)</f>
        <v>8.09</v>
      </c>
      <c r="J11600" s="79"/>
    </row>
    <row r="11601" spans="2:10" ht="12.6" customHeight="1" x14ac:dyDescent="0.3">
      <c r="B11601" s="87" t="s">
        <v>2695</v>
      </c>
      <c r="C11601" s="88"/>
      <c r="D11601" s="89" t="s">
        <v>2699</v>
      </c>
      <c r="E11601" s="90"/>
      <c r="F11601" s="91" t="str">
        <f>VLOOKUP($J11593,ASBVs!$A$2:$F$1041,6,FALSE)</f>
        <v xml:space="preserve"> </v>
      </c>
      <c r="G11601" s="34" t="s">
        <v>2669</v>
      </c>
      <c r="H11601" s="35" t="str">
        <f>VLOOKUP($J11593,ASBVs!$A$2:$AU$1041,46,FALSE)</f>
        <v>1</v>
      </c>
      <c r="I11601" s="34" t="s">
        <v>2670</v>
      </c>
      <c r="J11601" s="35" t="str">
        <f>VLOOKUP($J11593,ASBVs!$A$2:$AU$1041,47,FALSE)</f>
        <v>1</v>
      </c>
    </row>
    <row r="11602" spans="2:10" ht="12.6" customHeight="1" x14ac:dyDescent="0.3">
      <c r="B11602" s="93">
        <f>VLOOKUP($J11593,ASBVs!$A$2:$AS$1041,45,FALSE)</f>
        <v>120.57</v>
      </c>
      <c r="C11602" s="94"/>
      <c r="D11602" s="93">
        <f>VLOOKUP($J11593,ASBVs!$A$2:$AS$1041,44,FALSE)</f>
        <v>153.79</v>
      </c>
      <c r="E11602" s="94"/>
      <c r="F11602" s="92"/>
      <c r="G11602" s="34" t="s">
        <v>2671</v>
      </c>
      <c r="H11602" s="35" t="str">
        <f>VLOOKUP($J11593,ASBVs!$A$2:$AW$1041,48,FALSE)</f>
        <v>2</v>
      </c>
      <c r="I11602" s="34" t="s">
        <v>2672</v>
      </c>
      <c r="J11602" s="35">
        <f>VLOOKUP($J11593,ASBVs!$A$2:$AW$1041,49,FALSE)</f>
        <v>4</v>
      </c>
    </row>
    <row r="11603" spans="2:10" ht="12.6" customHeight="1" x14ac:dyDescent="0.3">
      <c r="B11603" s="36" t="s">
        <v>2696</v>
      </c>
      <c r="C11603" s="95" t="str">
        <f>VLOOKUP($J11593,ASBVs!$A$2:$E$1041,5,FALSE)</f>
        <v>Pen of 4</v>
      </c>
      <c r="D11603" s="96"/>
      <c r="E11603" s="97" t="s">
        <v>2697</v>
      </c>
      <c r="F11603" s="98"/>
      <c r="G11603" s="74"/>
      <c r="H11603" s="75"/>
      <c r="I11603" s="37" t="s">
        <v>2698</v>
      </c>
      <c r="J11603" s="38"/>
    </row>
    <row r="11605" spans="2:10" ht="12.6" customHeight="1" x14ac:dyDescent="0.3">
      <c r="B11605" s="76" t="s">
        <v>2692</v>
      </c>
      <c r="C11605" s="77"/>
      <c r="D11605" s="20" t="str">
        <f>VLOOKUP($J11605,ASBVs!$A$2:$B$1041,2,FALSE)</f>
        <v>223298</v>
      </c>
      <c r="E11605" s="21"/>
      <c r="F11605" s="22" t="str">
        <f>VLOOKUP($J11605,ASBVs!$A$2:$J$1041,10,FALSE)</f>
        <v>Twin</v>
      </c>
      <c r="G11605" s="78" t="str">
        <f>VLOOKUP($J11605,ASBVs!$A$2:$AX$1041,50,FALSE)</f>
        <v xml:space="preserve"> </v>
      </c>
      <c r="H11605" s="79"/>
      <c r="I11605" s="23" t="s">
        <v>2693</v>
      </c>
      <c r="J11605" s="24" t="s">
        <v>2542</v>
      </c>
    </row>
    <row r="11606" spans="2:10" ht="12.6" customHeight="1" x14ac:dyDescent="0.3">
      <c r="B11606" s="25" t="s">
        <v>2694</v>
      </c>
      <c r="C11606" s="80" t="str">
        <f>VLOOKUP($J11605,ASBVs!$A$2:$H$1041,8,FALSE)</f>
        <v>206625</v>
      </c>
      <c r="D11606" s="80"/>
      <c r="E11606" s="81"/>
      <c r="F11606" s="26" t="s">
        <v>2639</v>
      </c>
      <c r="G11606" s="82">
        <f>VLOOKUP($J11605,ASBVs!$A$2:$I$1041,9,FALSE)</f>
        <v>44689</v>
      </c>
      <c r="H11606" s="83"/>
      <c r="I11606" s="83"/>
      <c r="J11606" s="84"/>
    </row>
    <row r="11607" spans="2:10" ht="12.6" customHeight="1" x14ac:dyDescent="0.3">
      <c r="B11607" s="27" t="s">
        <v>0</v>
      </c>
      <c r="C11607" s="28" t="s">
        <v>1</v>
      </c>
      <c r="D11607" s="28" t="s">
        <v>2</v>
      </c>
      <c r="E11607" s="28" t="s">
        <v>3</v>
      </c>
      <c r="F11607" s="27" t="s">
        <v>4</v>
      </c>
      <c r="G11607" s="28" t="s">
        <v>1093</v>
      </c>
      <c r="H11607" s="28" t="s">
        <v>1092</v>
      </c>
      <c r="I11607" s="28" t="s">
        <v>5</v>
      </c>
      <c r="J11607" s="28" t="s">
        <v>2652</v>
      </c>
    </row>
    <row r="11608" spans="2:10" ht="12.6" customHeight="1" x14ac:dyDescent="0.3">
      <c r="B11608" s="29">
        <f>VLOOKUP($J11605,ASBVs!$A$2:$AP$1041,11,FALSE)</f>
        <v>0.31</v>
      </c>
      <c r="C11608" s="29">
        <f>VLOOKUP($J11605,ASBVs!$A$2:$AP$1041,13,FALSE)</f>
        <v>8.4700000000000006</v>
      </c>
      <c r="D11608" s="29">
        <f>VLOOKUP($J11605,ASBVs!$A$2:$AP$1041,15,FALSE)</f>
        <v>13.99</v>
      </c>
      <c r="E11608" s="29">
        <f>VLOOKUP($J11605,ASBVs!$A$2:$AP$1041,17,FALSE)</f>
        <v>0.54</v>
      </c>
      <c r="F11608" s="29">
        <f>VLOOKUP($J11605,ASBVs!$A$2:$AP$1041,19,FALSE)</f>
        <v>1.87</v>
      </c>
      <c r="G11608" s="39">
        <f>VLOOKUP($J11605,ASBVs!$A$2:$AP$1041,41,FALSE)</f>
        <v>0.28999999999999998</v>
      </c>
      <c r="H11608" s="39">
        <f>VLOOKUP($J11605,ASBVs!$A$2:$AP$1041,39,FALSE)</f>
        <v>0.17</v>
      </c>
      <c r="I11608" s="29">
        <f>VLOOKUP($J11605,ASBVs!$A$2:$AP$1041,21,FALSE)</f>
        <v>0.76</v>
      </c>
      <c r="J11608" s="39">
        <f>VLOOKUP($J11605,ASBVs!$A$2:$AP$1041,31,FALSE)</f>
        <v>0.2</v>
      </c>
    </row>
    <row r="11609" spans="2:10" ht="12.6" customHeight="1" x14ac:dyDescent="0.3">
      <c r="B11609" s="29">
        <f>VLOOKUP($J11605,ASBVs!$A$2:$AP$1041,12,FALSE)</f>
        <v>66</v>
      </c>
      <c r="C11609" s="29">
        <f>VLOOKUP($J11605,ASBVs!$A$2:$AP$1041,14,FALSE)</f>
        <v>71</v>
      </c>
      <c r="D11609" s="29">
        <f>VLOOKUP($J11605,ASBVs!$A$2:$AP$1041,16,FALSE)</f>
        <v>59</v>
      </c>
      <c r="E11609" s="29">
        <f>VLOOKUP($J11605,ASBVs!$A$2:$AP$1041,18,FALSE)</f>
        <v>70</v>
      </c>
      <c r="F11609" s="29">
        <f>VLOOKUP($J11605,ASBVs!$A$2:$AP$1041,20,FALSE)</f>
        <v>68</v>
      </c>
      <c r="G11609" s="29">
        <f>VLOOKUP($J11605,ASBVs!$A$2:$AP$1041,42,FALSE)</f>
        <v>54</v>
      </c>
      <c r="H11609" s="29">
        <f>VLOOKUP($J11605,ASBVs!$A$2:$AP$1041,40,FALSE)</f>
        <v>47</v>
      </c>
      <c r="I11609" s="29">
        <f>VLOOKUP($J11605,ASBVs!$A$2:$AP$1041,22,FALSE)</f>
        <v>55</v>
      </c>
      <c r="J11609" s="29">
        <f>VLOOKUP($J11605,ASBVs!$A$2:$AP$1041,32,FALSE)</f>
        <v>52</v>
      </c>
    </row>
    <row r="11610" spans="2:10" ht="12.6" customHeight="1" x14ac:dyDescent="0.3">
      <c r="B11610" s="31" t="s">
        <v>1089</v>
      </c>
      <c r="C11610" s="27" t="s">
        <v>1090</v>
      </c>
      <c r="D11610" s="27" t="s">
        <v>1091</v>
      </c>
      <c r="E11610" s="27" t="s">
        <v>8</v>
      </c>
      <c r="F11610" s="27" t="s">
        <v>6</v>
      </c>
      <c r="G11610" s="27" t="s">
        <v>7</v>
      </c>
      <c r="H11610" s="27" t="s">
        <v>2638</v>
      </c>
      <c r="I11610" s="85" t="s">
        <v>2700</v>
      </c>
      <c r="J11610" s="86"/>
    </row>
    <row r="11611" spans="2:10" ht="12.6" customHeight="1" x14ac:dyDescent="0.3">
      <c r="B11611" s="30">
        <f>VLOOKUP($J11605,ASBVs!$A$2:$AP$1041,33,FALSE)</f>
        <v>0.04</v>
      </c>
      <c r="C11611" s="30">
        <f>VLOOKUP($J11605,ASBVs!$A$2:$AP$1041,35,FALSE)</f>
        <v>0.08</v>
      </c>
      <c r="D11611" s="30">
        <f>VLOOKUP($J11605,ASBVs!$A$2:$AP$1041,37,FALSE)</f>
        <v>0.02</v>
      </c>
      <c r="E11611" s="32">
        <f>VLOOKUP($J11605,ASBVs!$A$2:$AP$1041,29,FALSE)</f>
        <v>4.5599999999999996</v>
      </c>
      <c r="F11611" s="32">
        <f>VLOOKUP($J11605,ASBVs!$A$2:$AP$1041,23,FALSE)</f>
        <v>-0.28000000000000003</v>
      </c>
      <c r="G11611" s="32">
        <f>VLOOKUP($J11605,ASBVs!$A$2:$AP$1041,25,FALSE)</f>
        <v>3.85</v>
      </c>
      <c r="H11611" s="32">
        <f>VLOOKUP($J11605,ASBVs!$A$2:$AP$1041,27,FALSE)</f>
        <v>1.77</v>
      </c>
      <c r="I11611" s="86"/>
      <c r="J11611" s="86"/>
    </row>
    <row r="11612" spans="2:10" ht="12.6" customHeight="1" x14ac:dyDescent="0.3">
      <c r="B11612" s="33">
        <f>VLOOKUP($J11605,ASBVs!$A$2:$AP$1041,34,FALSE)</f>
        <v>42</v>
      </c>
      <c r="C11612" s="33">
        <f>VLOOKUP($J11605,ASBVs!$A$2:$AP$1041,36,FALSE)</f>
        <v>50</v>
      </c>
      <c r="D11612" s="33">
        <f>VLOOKUP($J11605,ASBVs!$A$2:$AP$1041,38,FALSE)</f>
        <v>36</v>
      </c>
      <c r="E11612" s="33">
        <f>VLOOKUP($J11605,ASBVs!$A$2:$AP$1041,30,FALSE)</f>
        <v>61</v>
      </c>
      <c r="F11612" s="33">
        <f>VLOOKUP($J11605,ASBVs!$A$2:$AP$1041,24,FALSE)</f>
        <v>49</v>
      </c>
      <c r="G11612" s="33">
        <f>VLOOKUP($J11605,ASBVs!$A$2:$AP$1041,26,FALSE)</f>
        <v>48</v>
      </c>
      <c r="H11612" s="33">
        <f>VLOOKUP($J11605,ASBVs!$A$2:$AP$1041,28,FALSE)</f>
        <v>54</v>
      </c>
      <c r="I11612" s="99">
        <f>VLOOKUP($J11605,ASBVs!$A$2:$AQ$1041,43,FALSE)</f>
        <v>9.23</v>
      </c>
      <c r="J11612" s="79"/>
    </row>
    <row r="11613" spans="2:10" ht="12.6" customHeight="1" x14ac:dyDescent="0.3">
      <c r="B11613" s="87" t="s">
        <v>2695</v>
      </c>
      <c r="C11613" s="88"/>
      <c r="D11613" s="89" t="s">
        <v>2699</v>
      </c>
      <c r="E11613" s="90"/>
      <c r="F11613" s="91" t="str">
        <f>VLOOKUP($J11605,ASBVs!$A$2:$F$1041,6,FALSE)</f>
        <v xml:space="preserve"> </v>
      </c>
      <c r="G11613" s="34" t="s">
        <v>2669</v>
      </c>
      <c r="H11613" s="35" t="str">
        <f>VLOOKUP($J11605,ASBVs!$A$2:$AU$1041,46,FALSE)</f>
        <v>2</v>
      </c>
      <c r="I11613" s="34" t="s">
        <v>2670</v>
      </c>
      <c r="J11613" s="35" t="str">
        <f>VLOOKUP($J11605,ASBVs!$A$2:$AU$1041,47,FALSE)</f>
        <v>2</v>
      </c>
    </row>
    <row r="11614" spans="2:10" ht="12.6" customHeight="1" x14ac:dyDescent="0.3">
      <c r="B11614" s="93">
        <f>VLOOKUP($J11605,ASBVs!$A$2:$AS$1041,45,FALSE)</f>
        <v>121.03</v>
      </c>
      <c r="C11614" s="94"/>
      <c r="D11614" s="93">
        <f>VLOOKUP($J11605,ASBVs!$A$2:$AS$1041,44,FALSE)</f>
        <v>151.85</v>
      </c>
      <c r="E11614" s="94"/>
      <c r="F11614" s="92"/>
      <c r="G11614" s="34" t="s">
        <v>2671</v>
      </c>
      <c r="H11614" s="35" t="str">
        <f>VLOOKUP($J11605,ASBVs!$A$2:$AW$1041,48,FALSE)</f>
        <v>2</v>
      </c>
      <c r="I11614" s="34" t="s">
        <v>2672</v>
      </c>
      <c r="J11614" s="35">
        <f>VLOOKUP($J11605,ASBVs!$A$2:$AW$1041,49,FALSE)</f>
        <v>3</v>
      </c>
    </row>
    <row r="11615" spans="2:10" ht="12.6" customHeight="1" x14ac:dyDescent="0.3">
      <c r="B11615" s="36" t="s">
        <v>2696</v>
      </c>
      <c r="C11615" s="95" t="str">
        <f>VLOOKUP($J11605,ASBVs!$A$2:$E$1041,5,FALSE)</f>
        <v>Pen of 4</v>
      </c>
      <c r="D11615" s="96"/>
      <c r="E11615" s="97" t="s">
        <v>2697</v>
      </c>
      <c r="F11615" s="98"/>
      <c r="G11615" s="74"/>
      <c r="H11615" s="75"/>
      <c r="I11615" s="37" t="s">
        <v>2698</v>
      </c>
      <c r="J11615" s="38"/>
    </row>
    <row r="11617" spans="2:10" ht="12.6" customHeight="1" x14ac:dyDescent="0.3">
      <c r="B11617" s="76" t="s">
        <v>2692</v>
      </c>
      <c r="C11617" s="77"/>
      <c r="D11617" s="20" t="str">
        <f>VLOOKUP($J11617,ASBVs!$A$2:$B$1041,2,FALSE)</f>
        <v>225002</v>
      </c>
      <c r="E11617" s="21"/>
      <c r="F11617" s="22" t="str">
        <f>VLOOKUP($J11617,ASBVs!$A$2:$J$1041,10,FALSE)</f>
        <v>Twin</v>
      </c>
      <c r="G11617" s="78" t="str">
        <f>VLOOKUP($J11617,ASBVs!$A$2:$AX$1041,50,FALSE)</f>
        <v xml:space="preserve"> </v>
      </c>
      <c r="H11617" s="79"/>
      <c r="I11617" s="23" t="s">
        <v>2693</v>
      </c>
      <c r="J11617" s="24" t="s">
        <v>2543</v>
      </c>
    </row>
    <row r="11618" spans="2:10" ht="12.6" customHeight="1" x14ac:dyDescent="0.3">
      <c r="B11618" s="25" t="s">
        <v>2694</v>
      </c>
      <c r="C11618" s="80" t="str">
        <f>VLOOKUP($J11617,ASBVs!$A$2:$H$1041,8,FALSE)</f>
        <v>193431</v>
      </c>
      <c r="D11618" s="80"/>
      <c r="E11618" s="81"/>
      <c r="F11618" s="26" t="s">
        <v>2639</v>
      </c>
      <c r="G11618" s="82">
        <f>VLOOKUP($J11617,ASBVs!$A$2:$I$1041,9,FALSE)</f>
        <v>44713</v>
      </c>
      <c r="H11618" s="83"/>
      <c r="I11618" s="83"/>
      <c r="J11618" s="84"/>
    </row>
    <row r="11619" spans="2:10" ht="12.6" customHeight="1" x14ac:dyDescent="0.3">
      <c r="B11619" s="27" t="s">
        <v>0</v>
      </c>
      <c r="C11619" s="28" t="s">
        <v>1</v>
      </c>
      <c r="D11619" s="28" t="s">
        <v>2</v>
      </c>
      <c r="E11619" s="28" t="s">
        <v>3</v>
      </c>
      <c r="F11619" s="27" t="s">
        <v>4</v>
      </c>
      <c r="G11619" s="28" t="s">
        <v>1093</v>
      </c>
      <c r="H11619" s="28" t="s">
        <v>1092</v>
      </c>
      <c r="I11619" s="28" t="s">
        <v>5</v>
      </c>
      <c r="J11619" s="28" t="s">
        <v>2652</v>
      </c>
    </row>
    <row r="11620" spans="2:10" ht="12.6" customHeight="1" x14ac:dyDescent="0.3">
      <c r="B11620" s="29">
        <f>VLOOKUP($J11617,ASBVs!$A$2:$AP$1041,11,FALSE)</f>
        <v>0.43</v>
      </c>
      <c r="C11620" s="29">
        <f>VLOOKUP($J11617,ASBVs!$A$2:$AP$1041,13,FALSE)</f>
        <v>8.3800000000000008</v>
      </c>
      <c r="D11620" s="29">
        <f>VLOOKUP($J11617,ASBVs!$A$2:$AP$1041,15,FALSE)</f>
        <v>12.07</v>
      </c>
      <c r="E11620" s="29">
        <f>VLOOKUP($J11617,ASBVs!$A$2:$AP$1041,17,FALSE)</f>
        <v>0.59</v>
      </c>
      <c r="F11620" s="29">
        <f>VLOOKUP($J11617,ASBVs!$A$2:$AP$1041,19,FALSE)</f>
        <v>2.2999999999999998</v>
      </c>
      <c r="G11620" s="39">
        <f>VLOOKUP($J11617,ASBVs!$A$2:$AP$1041,41,FALSE)</f>
        <v>0.36</v>
      </c>
      <c r="H11620" s="39">
        <f>VLOOKUP($J11617,ASBVs!$A$2:$AP$1041,39,FALSE)</f>
        <v>0.24</v>
      </c>
      <c r="I11620" s="29">
        <f>VLOOKUP($J11617,ASBVs!$A$2:$AP$1041,21,FALSE)</f>
        <v>-0.51</v>
      </c>
      <c r="J11620" s="39">
        <f>VLOOKUP($J11617,ASBVs!$A$2:$AP$1041,31,FALSE)</f>
        <v>0.27</v>
      </c>
    </row>
    <row r="11621" spans="2:10" ht="12.6" customHeight="1" x14ac:dyDescent="0.3">
      <c r="B11621" s="29">
        <f>VLOOKUP($J11617,ASBVs!$A$2:$AP$1041,12,FALSE)</f>
        <v>66</v>
      </c>
      <c r="C11621" s="29">
        <f>VLOOKUP($J11617,ASBVs!$A$2:$AP$1041,14,FALSE)</f>
        <v>70</v>
      </c>
      <c r="D11621" s="29">
        <f>VLOOKUP($J11617,ASBVs!$A$2:$AP$1041,16,FALSE)</f>
        <v>63</v>
      </c>
      <c r="E11621" s="29">
        <f>VLOOKUP($J11617,ASBVs!$A$2:$AP$1041,18,FALSE)</f>
        <v>66</v>
      </c>
      <c r="F11621" s="29">
        <f>VLOOKUP($J11617,ASBVs!$A$2:$AP$1041,20,FALSE)</f>
        <v>66</v>
      </c>
      <c r="G11621" s="29">
        <f>VLOOKUP($J11617,ASBVs!$A$2:$AP$1041,42,FALSE)</f>
        <v>59</v>
      </c>
      <c r="H11621" s="29">
        <f>VLOOKUP($J11617,ASBVs!$A$2:$AP$1041,40,FALSE)</f>
        <v>52</v>
      </c>
      <c r="I11621" s="29">
        <f>VLOOKUP($J11617,ASBVs!$A$2:$AP$1041,22,FALSE)</f>
        <v>62</v>
      </c>
      <c r="J11621" s="29">
        <f>VLOOKUP($J11617,ASBVs!$A$2:$AP$1041,32,FALSE)</f>
        <v>57</v>
      </c>
    </row>
    <row r="11622" spans="2:10" ht="12.6" customHeight="1" x14ac:dyDescent="0.3">
      <c r="B11622" s="31" t="s">
        <v>1089</v>
      </c>
      <c r="C11622" s="27" t="s">
        <v>1090</v>
      </c>
      <c r="D11622" s="27" t="s">
        <v>1091</v>
      </c>
      <c r="E11622" s="27" t="s">
        <v>8</v>
      </c>
      <c r="F11622" s="27" t="s">
        <v>6</v>
      </c>
      <c r="G11622" s="27" t="s">
        <v>7</v>
      </c>
      <c r="H11622" s="27" t="s">
        <v>2638</v>
      </c>
      <c r="I11622" s="85" t="s">
        <v>2700</v>
      </c>
      <c r="J11622" s="86"/>
    </row>
    <row r="11623" spans="2:10" ht="12.6" customHeight="1" x14ac:dyDescent="0.3">
      <c r="B11623" s="30">
        <f>VLOOKUP($J11617,ASBVs!$A$2:$AP$1041,33,FALSE)</f>
        <v>0.06</v>
      </c>
      <c r="C11623" s="30">
        <f>VLOOKUP($J11617,ASBVs!$A$2:$AP$1041,35,FALSE)</f>
        <v>0.18</v>
      </c>
      <c r="D11623" s="30">
        <f>VLOOKUP($J11617,ASBVs!$A$2:$AP$1041,37,FALSE)</f>
        <v>0.01</v>
      </c>
      <c r="E11623" s="32">
        <f>VLOOKUP($J11617,ASBVs!$A$2:$AP$1041,29,FALSE)</f>
        <v>3.92</v>
      </c>
      <c r="F11623" s="32">
        <f>VLOOKUP($J11617,ASBVs!$A$2:$AP$1041,23,FALSE)</f>
        <v>-0.2</v>
      </c>
      <c r="G11623" s="32">
        <f>VLOOKUP($J11617,ASBVs!$A$2:$AP$1041,25,FALSE)</f>
        <v>4.72</v>
      </c>
      <c r="H11623" s="32">
        <f>VLOOKUP($J11617,ASBVs!$A$2:$AP$1041,27,FALSE)</f>
        <v>2.0699999999999998</v>
      </c>
      <c r="I11623" s="86"/>
      <c r="J11623" s="86"/>
    </row>
    <row r="11624" spans="2:10" ht="12.6" customHeight="1" x14ac:dyDescent="0.3">
      <c r="B11624" s="33">
        <f>VLOOKUP($J11617,ASBVs!$A$2:$AP$1041,34,FALSE)</f>
        <v>48</v>
      </c>
      <c r="C11624" s="33">
        <f>VLOOKUP($J11617,ASBVs!$A$2:$AP$1041,36,FALSE)</f>
        <v>55</v>
      </c>
      <c r="D11624" s="33">
        <f>VLOOKUP($J11617,ASBVs!$A$2:$AP$1041,38,FALSE)</f>
        <v>42</v>
      </c>
      <c r="E11624" s="33">
        <f>VLOOKUP($J11617,ASBVs!$A$2:$AP$1041,30,FALSE)</f>
        <v>61</v>
      </c>
      <c r="F11624" s="33">
        <f>VLOOKUP($J11617,ASBVs!$A$2:$AP$1041,24,FALSE)</f>
        <v>53</v>
      </c>
      <c r="G11624" s="33">
        <f>VLOOKUP($J11617,ASBVs!$A$2:$AP$1041,26,FALSE)</f>
        <v>52</v>
      </c>
      <c r="H11624" s="33">
        <f>VLOOKUP($J11617,ASBVs!$A$2:$AP$1041,28,FALSE)</f>
        <v>55</v>
      </c>
      <c r="I11624" s="99">
        <f>VLOOKUP($J11617,ASBVs!$A$2:$AQ$1041,43,FALSE)</f>
        <v>7.870000000000001</v>
      </c>
      <c r="J11624" s="79"/>
    </row>
    <row r="11625" spans="2:10" ht="12.6" customHeight="1" x14ac:dyDescent="0.3">
      <c r="B11625" s="87" t="s">
        <v>2695</v>
      </c>
      <c r="C11625" s="88"/>
      <c r="D11625" s="89" t="s">
        <v>2699</v>
      </c>
      <c r="E11625" s="90"/>
      <c r="F11625" s="91" t="str">
        <f>VLOOKUP($J11617,ASBVs!$A$2:$F$1041,6,FALSE)</f>
        <v xml:space="preserve"> </v>
      </c>
      <c r="G11625" s="34" t="s">
        <v>2669</v>
      </c>
      <c r="H11625" s="35" t="str">
        <f>VLOOKUP($J11617,ASBVs!$A$2:$AU$1041,46,FALSE)</f>
        <v>2</v>
      </c>
      <c r="I11625" s="34" t="s">
        <v>2670</v>
      </c>
      <c r="J11625" s="35" t="str">
        <f>VLOOKUP($J11617,ASBVs!$A$2:$AU$1041,47,FALSE)</f>
        <v>1</v>
      </c>
    </row>
    <row r="11626" spans="2:10" ht="12.6" customHeight="1" x14ac:dyDescent="0.3">
      <c r="B11626" s="93">
        <f>VLOOKUP($J11617,ASBVs!$A$2:$AS$1041,45,FALSE)</f>
        <v>123.34</v>
      </c>
      <c r="C11626" s="94"/>
      <c r="D11626" s="93">
        <f>VLOOKUP($J11617,ASBVs!$A$2:$AS$1041,44,FALSE)</f>
        <v>161.35</v>
      </c>
      <c r="E11626" s="94"/>
      <c r="F11626" s="92"/>
      <c r="G11626" s="34" t="s">
        <v>2671</v>
      </c>
      <c r="H11626" s="35" t="str">
        <f>VLOOKUP($J11617,ASBVs!$A$2:$AW$1041,48,FALSE)</f>
        <v>2</v>
      </c>
      <c r="I11626" s="34" t="s">
        <v>2672</v>
      </c>
      <c r="J11626" s="35">
        <f>VLOOKUP($J11617,ASBVs!$A$2:$AW$1041,49,FALSE)</f>
        <v>3</v>
      </c>
    </row>
    <row r="11627" spans="2:10" ht="12.6" customHeight="1" x14ac:dyDescent="0.3">
      <c r="B11627" s="36" t="s">
        <v>2696</v>
      </c>
      <c r="C11627" s="95" t="str">
        <f>VLOOKUP($J11617,ASBVs!$A$2:$E$1041,5,FALSE)</f>
        <v>Pen of 4</v>
      </c>
      <c r="D11627" s="96"/>
      <c r="E11627" s="97" t="s">
        <v>2697</v>
      </c>
      <c r="F11627" s="98"/>
      <c r="G11627" s="74"/>
      <c r="H11627" s="75"/>
      <c r="I11627" s="37" t="s">
        <v>2698</v>
      </c>
      <c r="J11627" s="38"/>
    </row>
    <row r="11629" spans="2:10" ht="12.6" customHeight="1" x14ac:dyDescent="0.3">
      <c r="B11629" s="76" t="s">
        <v>2692</v>
      </c>
      <c r="C11629" s="77"/>
      <c r="D11629" s="20" t="str">
        <f>VLOOKUP($J11629,ASBVs!$A$2:$B$1041,2,FALSE)</f>
        <v>223288</v>
      </c>
      <c r="E11629" s="21"/>
      <c r="F11629" s="22" t="str">
        <f>VLOOKUP($J11629,ASBVs!$A$2:$J$1041,10,FALSE)</f>
        <v>Single</v>
      </c>
      <c r="G11629" s="78" t="str">
        <f>VLOOKUP($J11629,ASBVs!$A$2:$AX$1041,50,FALSE)</f>
        <v xml:space="preserve"> </v>
      </c>
      <c r="H11629" s="79"/>
      <c r="I11629" s="23" t="s">
        <v>2693</v>
      </c>
      <c r="J11629" s="24" t="s">
        <v>2544</v>
      </c>
    </row>
    <row r="11630" spans="2:10" ht="12.6" customHeight="1" x14ac:dyDescent="0.3">
      <c r="B11630" s="25" t="s">
        <v>2694</v>
      </c>
      <c r="C11630" s="80" t="str">
        <f>VLOOKUP($J11629,ASBVs!$A$2:$H$1041,8,FALSE)</f>
        <v>206625</v>
      </c>
      <c r="D11630" s="80"/>
      <c r="E11630" s="81"/>
      <c r="F11630" s="26" t="s">
        <v>2639</v>
      </c>
      <c r="G11630" s="82">
        <f>VLOOKUP($J11629,ASBVs!$A$2:$I$1041,9,FALSE)</f>
        <v>44689</v>
      </c>
      <c r="H11630" s="83"/>
      <c r="I11630" s="83"/>
      <c r="J11630" s="84"/>
    </row>
    <row r="11631" spans="2:10" ht="12.6" customHeight="1" x14ac:dyDescent="0.3">
      <c r="B11631" s="27" t="s">
        <v>0</v>
      </c>
      <c r="C11631" s="28" t="s">
        <v>1</v>
      </c>
      <c r="D11631" s="28" t="s">
        <v>2</v>
      </c>
      <c r="E11631" s="28" t="s">
        <v>3</v>
      </c>
      <c r="F11631" s="27" t="s">
        <v>4</v>
      </c>
      <c r="G11631" s="28" t="s">
        <v>1093</v>
      </c>
      <c r="H11631" s="28" t="s">
        <v>1092</v>
      </c>
      <c r="I11631" s="28" t="s">
        <v>5</v>
      </c>
      <c r="J11631" s="28" t="s">
        <v>2652</v>
      </c>
    </row>
    <row r="11632" spans="2:10" ht="12.6" customHeight="1" x14ac:dyDescent="0.3">
      <c r="B11632" s="29">
        <f>VLOOKUP($J11629,ASBVs!$A$2:$AP$1041,11,FALSE)</f>
        <v>0.28999999999999998</v>
      </c>
      <c r="C11632" s="29">
        <f>VLOOKUP($J11629,ASBVs!$A$2:$AP$1041,13,FALSE)</f>
        <v>7.67</v>
      </c>
      <c r="D11632" s="29">
        <f>VLOOKUP($J11629,ASBVs!$A$2:$AP$1041,15,FALSE)</f>
        <v>13.05</v>
      </c>
      <c r="E11632" s="29">
        <f>VLOOKUP($J11629,ASBVs!$A$2:$AP$1041,17,FALSE)</f>
        <v>0.55000000000000004</v>
      </c>
      <c r="F11632" s="29">
        <f>VLOOKUP($J11629,ASBVs!$A$2:$AP$1041,19,FALSE)</f>
        <v>1.91</v>
      </c>
      <c r="G11632" s="39">
        <f>VLOOKUP($J11629,ASBVs!$A$2:$AP$1041,41,FALSE)</f>
        <v>0.32</v>
      </c>
      <c r="H11632" s="39">
        <f>VLOOKUP($J11629,ASBVs!$A$2:$AP$1041,39,FALSE)</f>
        <v>0.16</v>
      </c>
      <c r="I11632" s="29">
        <f>VLOOKUP($J11629,ASBVs!$A$2:$AP$1041,21,FALSE)</f>
        <v>0.5</v>
      </c>
      <c r="J11632" s="39">
        <f>VLOOKUP($J11629,ASBVs!$A$2:$AP$1041,31,FALSE)</f>
        <v>0.23</v>
      </c>
    </row>
    <row r="11633" spans="2:10" ht="12.6" customHeight="1" x14ac:dyDescent="0.3">
      <c r="B11633" s="29">
        <f>VLOOKUP($J11629,ASBVs!$A$2:$AP$1041,12,FALSE)</f>
        <v>65</v>
      </c>
      <c r="C11633" s="29">
        <f>VLOOKUP($J11629,ASBVs!$A$2:$AP$1041,14,FALSE)</f>
        <v>72</v>
      </c>
      <c r="D11633" s="29">
        <f>VLOOKUP($J11629,ASBVs!$A$2:$AP$1041,16,FALSE)</f>
        <v>60</v>
      </c>
      <c r="E11633" s="29">
        <f>VLOOKUP($J11629,ASBVs!$A$2:$AP$1041,18,FALSE)</f>
        <v>71</v>
      </c>
      <c r="F11633" s="29">
        <f>VLOOKUP($J11629,ASBVs!$A$2:$AP$1041,20,FALSE)</f>
        <v>69</v>
      </c>
      <c r="G11633" s="29">
        <f>VLOOKUP($J11629,ASBVs!$A$2:$AP$1041,42,FALSE)</f>
        <v>54</v>
      </c>
      <c r="H11633" s="29">
        <f>VLOOKUP($J11629,ASBVs!$A$2:$AP$1041,40,FALSE)</f>
        <v>47</v>
      </c>
      <c r="I11633" s="29">
        <f>VLOOKUP($J11629,ASBVs!$A$2:$AP$1041,22,FALSE)</f>
        <v>56</v>
      </c>
      <c r="J11633" s="29">
        <f>VLOOKUP($J11629,ASBVs!$A$2:$AP$1041,32,FALSE)</f>
        <v>53</v>
      </c>
    </row>
    <row r="11634" spans="2:10" ht="12.6" customHeight="1" x14ac:dyDescent="0.3">
      <c r="B11634" s="31" t="s">
        <v>1089</v>
      </c>
      <c r="C11634" s="27" t="s">
        <v>1090</v>
      </c>
      <c r="D11634" s="27" t="s">
        <v>1091</v>
      </c>
      <c r="E11634" s="27" t="s">
        <v>8</v>
      </c>
      <c r="F11634" s="27" t="s">
        <v>6</v>
      </c>
      <c r="G11634" s="27" t="s">
        <v>7</v>
      </c>
      <c r="H11634" s="27" t="s">
        <v>2638</v>
      </c>
      <c r="I11634" s="85" t="s">
        <v>2700</v>
      </c>
      <c r="J11634" s="86"/>
    </row>
    <row r="11635" spans="2:10" ht="12.6" customHeight="1" x14ac:dyDescent="0.3">
      <c r="B11635" s="30">
        <f>VLOOKUP($J11629,ASBVs!$A$2:$AP$1041,33,FALSE)</f>
        <v>0.03</v>
      </c>
      <c r="C11635" s="30">
        <f>VLOOKUP($J11629,ASBVs!$A$2:$AP$1041,35,FALSE)</f>
        <v>0.11</v>
      </c>
      <c r="D11635" s="30">
        <f>VLOOKUP($J11629,ASBVs!$A$2:$AP$1041,37,FALSE)</f>
        <v>0.02</v>
      </c>
      <c r="E11635" s="32">
        <f>VLOOKUP($J11629,ASBVs!$A$2:$AP$1041,29,FALSE)</f>
        <v>4.17</v>
      </c>
      <c r="F11635" s="32">
        <f>VLOOKUP($J11629,ASBVs!$A$2:$AP$1041,23,FALSE)</f>
        <v>-0.19</v>
      </c>
      <c r="G11635" s="32">
        <f>VLOOKUP($J11629,ASBVs!$A$2:$AP$1041,25,FALSE)</f>
        <v>3.8</v>
      </c>
      <c r="H11635" s="32">
        <f>VLOOKUP($J11629,ASBVs!$A$2:$AP$1041,27,FALSE)</f>
        <v>1.65</v>
      </c>
      <c r="I11635" s="86"/>
      <c r="J11635" s="86"/>
    </row>
    <row r="11636" spans="2:10" ht="12.6" customHeight="1" x14ac:dyDescent="0.3">
      <c r="B11636" s="33">
        <f>VLOOKUP($J11629,ASBVs!$A$2:$AP$1041,34,FALSE)</f>
        <v>42</v>
      </c>
      <c r="C11636" s="33">
        <f>VLOOKUP($J11629,ASBVs!$A$2:$AP$1041,36,FALSE)</f>
        <v>50</v>
      </c>
      <c r="D11636" s="33">
        <f>VLOOKUP($J11629,ASBVs!$A$2:$AP$1041,38,FALSE)</f>
        <v>36</v>
      </c>
      <c r="E11636" s="33">
        <f>VLOOKUP($J11629,ASBVs!$A$2:$AP$1041,30,FALSE)</f>
        <v>61</v>
      </c>
      <c r="F11636" s="33">
        <f>VLOOKUP($J11629,ASBVs!$A$2:$AP$1041,24,FALSE)</f>
        <v>48</v>
      </c>
      <c r="G11636" s="33">
        <f>VLOOKUP($J11629,ASBVs!$A$2:$AP$1041,26,FALSE)</f>
        <v>47</v>
      </c>
      <c r="H11636" s="33">
        <f>VLOOKUP($J11629,ASBVs!$A$2:$AP$1041,28,FALSE)</f>
        <v>54</v>
      </c>
      <c r="I11636" s="99">
        <f>VLOOKUP($J11629,ASBVs!$A$2:$AQ$1041,43,FALSE)</f>
        <v>8.17</v>
      </c>
      <c r="J11636" s="79"/>
    </row>
    <row r="11637" spans="2:10" ht="12.6" customHeight="1" x14ac:dyDescent="0.3">
      <c r="B11637" s="87" t="s">
        <v>2695</v>
      </c>
      <c r="C11637" s="88"/>
      <c r="D11637" s="89" t="s">
        <v>2699</v>
      </c>
      <c r="E11637" s="90"/>
      <c r="F11637" s="91" t="str">
        <f>VLOOKUP($J11629,ASBVs!$A$2:$F$1041,6,FALSE)</f>
        <v xml:space="preserve"> </v>
      </c>
      <c r="G11637" s="34" t="s">
        <v>2669</v>
      </c>
      <c r="H11637" s="35" t="str">
        <f>VLOOKUP($J11629,ASBVs!$A$2:$AU$1041,46,FALSE)</f>
        <v>2</v>
      </c>
      <c r="I11637" s="34" t="s">
        <v>2670</v>
      </c>
      <c r="J11637" s="35" t="str">
        <f>VLOOKUP($J11629,ASBVs!$A$2:$AU$1041,47,FALSE)</f>
        <v>2</v>
      </c>
    </row>
    <row r="11638" spans="2:10" ht="12.6" customHeight="1" x14ac:dyDescent="0.3">
      <c r="B11638" s="93">
        <f>VLOOKUP($J11629,ASBVs!$A$2:$AS$1041,45,FALSE)</f>
        <v>119.82</v>
      </c>
      <c r="C11638" s="94"/>
      <c r="D11638" s="93">
        <f>VLOOKUP($J11629,ASBVs!$A$2:$AS$1041,44,FALSE)</f>
        <v>149.99</v>
      </c>
      <c r="E11638" s="94"/>
      <c r="F11638" s="92"/>
      <c r="G11638" s="34" t="s">
        <v>2671</v>
      </c>
      <c r="H11638" s="35" t="str">
        <f>VLOOKUP($J11629,ASBVs!$A$2:$AW$1041,48,FALSE)</f>
        <v>3</v>
      </c>
      <c r="I11638" s="34" t="s">
        <v>2672</v>
      </c>
      <c r="J11638" s="35">
        <f>VLOOKUP($J11629,ASBVs!$A$2:$AW$1041,49,FALSE)</f>
        <v>3</v>
      </c>
    </row>
    <row r="11639" spans="2:10" ht="12.6" customHeight="1" x14ac:dyDescent="0.3">
      <c r="B11639" s="36" t="s">
        <v>2696</v>
      </c>
      <c r="C11639" s="95" t="str">
        <f>VLOOKUP($J11629,ASBVs!$A$2:$E$1041,5,FALSE)</f>
        <v>Pen of 4</v>
      </c>
      <c r="D11639" s="96"/>
      <c r="E11639" s="97" t="s">
        <v>2697</v>
      </c>
      <c r="F11639" s="98"/>
      <c r="G11639" s="74"/>
      <c r="H11639" s="75"/>
      <c r="I11639" s="37" t="s">
        <v>2698</v>
      </c>
      <c r="J11639" s="38"/>
    </row>
    <row r="11641" spans="2:10" ht="12.6" customHeight="1" x14ac:dyDescent="0.3">
      <c r="B11641" s="76" t="s">
        <v>2692</v>
      </c>
      <c r="C11641" s="77"/>
      <c r="D11641" s="20" t="str">
        <f>VLOOKUP($J11641,ASBVs!$A$2:$B$1041,2,FALSE)</f>
        <v>224815</v>
      </c>
      <c r="E11641" s="21"/>
      <c r="F11641" s="22" t="str">
        <f>VLOOKUP($J11641,ASBVs!$A$2:$J$1041,10,FALSE)</f>
        <v>Twin</v>
      </c>
      <c r="G11641" s="78" t="str">
        <f>VLOOKUP($J11641,ASBVs!$A$2:$AX$1041,50,FALSE)</f>
        <v xml:space="preserve"> </v>
      </c>
      <c r="H11641" s="79"/>
      <c r="I11641" s="23" t="s">
        <v>2693</v>
      </c>
      <c r="J11641" s="24" t="s">
        <v>2545</v>
      </c>
    </row>
    <row r="11642" spans="2:10" ht="12.6" customHeight="1" x14ac:dyDescent="0.3">
      <c r="B11642" s="25" t="s">
        <v>2694</v>
      </c>
      <c r="C11642" s="80" t="str">
        <f>VLOOKUP($J11641,ASBVs!$A$2:$H$1041,8,FALSE)</f>
        <v>205728</v>
      </c>
      <c r="D11642" s="80"/>
      <c r="E11642" s="81"/>
      <c r="F11642" s="26" t="s">
        <v>2639</v>
      </c>
      <c r="G11642" s="82">
        <f>VLOOKUP($J11641,ASBVs!$A$2:$I$1041,9,FALSE)</f>
        <v>44711</v>
      </c>
      <c r="H11642" s="83"/>
      <c r="I11642" s="83"/>
      <c r="J11642" s="84"/>
    </row>
    <row r="11643" spans="2:10" ht="12.6" customHeight="1" x14ac:dyDescent="0.3">
      <c r="B11643" s="27" t="s">
        <v>0</v>
      </c>
      <c r="C11643" s="28" t="s">
        <v>1</v>
      </c>
      <c r="D11643" s="28" t="s">
        <v>2</v>
      </c>
      <c r="E11643" s="28" t="s">
        <v>3</v>
      </c>
      <c r="F11643" s="27" t="s">
        <v>4</v>
      </c>
      <c r="G11643" s="28" t="s">
        <v>1093</v>
      </c>
      <c r="H11643" s="28" t="s">
        <v>1092</v>
      </c>
      <c r="I11643" s="28" t="s">
        <v>5</v>
      </c>
      <c r="J11643" s="28" t="s">
        <v>2652</v>
      </c>
    </row>
    <row r="11644" spans="2:10" ht="12.6" customHeight="1" x14ac:dyDescent="0.3">
      <c r="B11644" s="29">
        <f>VLOOKUP($J11641,ASBVs!$A$2:$AP$1041,11,FALSE)</f>
        <v>0.22</v>
      </c>
      <c r="C11644" s="29">
        <f>VLOOKUP($J11641,ASBVs!$A$2:$AP$1041,13,FALSE)</f>
        <v>7.06</v>
      </c>
      <c r="D11644" s="29">
        <f>VLOOKUP($J11641,ASBVs!$A$2:$AP$1041,15,FALSE)</f>
        <v>14.84</v>
      </c>
      <c r="E11644" s="29">
        <f>VLOOKUP($J11641,ASBVs!$A$2:$AP$1041,17,FALSE)</f>
        <v>0.67</v>
      </c>
      <c r="F11644" s="29">
        <f>VLOOKUP($J11641,ASBVs!$A$2:$AP$1041,19,FALSE)</f>
        <v>2.63</v>
      </c>
      <c r="G11644" s="39">
        <f>VLOOKUP($J11641,ASBVs!$A$2:$AP$1041,41,FALSE)</f>
        <v>0.37</v>
      </c>
      <c r="H11644" s="39">
        <f>VLOOKUP($J11641,ASBVs!$A$2:$AP$1041,39,FALSE)</f>
        <v>0.24</v>
      </c>
      <c r="I11644" s="29">
        <f>VLOOKUP($J11641,ASBVs!$A$2:$AP$1041,21,FALSE)</f>
        <v>0.46</v>
      </c>
      <c r="J11644" s="39">
        <f>VLOOKUP($J11641,ASBVs!$A$2:$AP$1041,31,FALSE)</f>
        <v>0.22</v>
      </c>
    </row>
    <row r="11645" spans="2:10" ht="12.6" customHeight="1" x14ac:dyDescent="0.3">
      <c r="B11645" s="29">
        <f>VLOOKUP($J11641,ASBVs!$A$2:$AP$1041,12,FALSE)</f>
        <v>65</v>
      </c>
      <c r="C11645" s="29">
        <f>VLOOKUP($J11641,ASBVs!$A$2:$AP$1041,14,FALSE)</f>
        <v>70</v>
      </c>
      <c r="D11645" s="29">
        <f>VLOOKUP($J11641,ASBVs!$A$2:$AP$1041,16,FALSE)</f>
        <v>57</v>
      </c>
      <c r="E11645" s="29">
        <f>VLOOKUP($J11641,ASBVs!$A$2:$AP$1041,18,FALSE)</f>
        <v>65</v>
      </c>
      <c r="F11645" s="29">
        <f>VLOOKUP($J11641,ASBVs!$A$2:$AP$1041,20,FALSE)</f>
        <v>65</v>
      </c>
      <c r="G11645" s="29">
        <f>VLOOKUP($J11641,ASBVs!$A$2:$AP$1041,42,FALSE)</f>
        <v>52</v>
      </c>
      <c r="H11645" s="29">
        <f>VLOOKUP($J11641,ASBVs!$A$2:$AP$1041,40,FALSE)</f>
        <v>45</v>
      </c>
      <c r="I11645" s="29">
        <f>VLOOKUP($J11641,ASBVs!$A$2:$AP$1041,22,FALSE)</f>
        <v>52</v>
      </c>
      <c r="J11645" s="29">
        <f>VLOOKUP($J11641,ASBVs!$A$2:$AP$1041,32,FALSE)</f>
        <v>50</v>
      </c>
    </row>
    <row r="11646" spans="2:10" ht="12.6" customHeight="1" x14ac:dyDescent="0.3">
      <c r="B11646" s="31" t="s">
        <v>1089</v>
      </c>
      <c r="C11646" s="27" t="s">
        <v>1090</v>
      </c>
      <c r="D11646" s="27" t="s">
        <v>1091</v>
      </c>
      <c r="E11646" s="27" t="s">
        <v>8</v>
      </c>
      <c r="F11646" s="27" t="s">
        <v>6</v>
      </c>
      <c r="G11646" s="27" t="s">
        <v>7</v>
      </c>
      <c r="H11646" s="27" t="s">
        <v>2638</v>
      </c>
      <c r="I11646" s="85" t="s">
        <v>2700</v>
      </c>
      <c r="J11646" s="86"/>
    </row>
    <row r="11647" spans="2:10" ht="12.6" customHeight="1" x14ac:dyDescent="0.3">
      <c r="B11647" s="30">
        <f>VLOOKUP($J11641,ASBVs!$A$2:$AP$1041,33,FALSE)</f>
        <v>0.05</v>
      </c>
      <c r="C11647" s="30">
        <f>VLOOKUP($J11641,ASBVs!$A$2:$AP$1041,35,FALSE)</f>
        <v>0.24</v>
      </c>
      <c r="D11647" s="30">
        <f>VLOOKUP($J11641,ASBVs!$A$2:$AP$1041,37,FALSE)</f>
        <v>1E-3</v>
      </c>
      <c r="E11647" s="32">
        <f>VLOOKUP($J11641,ASBVs!$A$2:$AP$1041,29,FALSE)</f>
        <v>3.71</v>
      </c>
      <c r="F11647" s="32">
        <f>VLOOKUP($J11641,ASBVs!$A$2:$AP$1041,23,FALSE)</f>
        <v>-0.14000000000000001</v>
      </c>
      <c r="G11647" s="32">
        <f>VLOOKUP($J11641,ASBVs!$A$2:$AP$1041,25,FALSE)</f>
        <v>1.06</v>
      </c>
      <c r="H11647" s="32">
        <f>VLOOKUP($J11641,ASBVs!$A$2:$AP$1041,27,FALSE)</f>
        <v>2.35</v>
      </c>
      <c r="I11647" s="86"/>
      <c r="J11647" s="86"/>
    </row>
    <row r="11648" spans="2:10" ht="12.6" customHeight="1" x14ac:dyDescent="0.3">
      <c r="B11648" s="33">
        <f>VLOOKUP($J11641,ASBVs!$A$2:$AP$1041,34,FALSE)</f>
        <v>41</v>
      </c>
      <c r="C11648" s="33">
        <f>VLOOKUP($J11641,ASBVs!$A$2:$AP$1041,36,FALSE)</f>
        <v>48</v>
      </c>
      <c r="D11648" s="33">
        <f>VLOOKUP($J11641,ASBVs!$A$2:$AP$1041,38,FALSE)</f>
        <v>36</v>
      </c>
      <c r="E11648" s="33">
        <f>VLOOKUP($J11641,ASBVs!$A$2:$AP$1041,30,FALSE)</f>
        <v>59</v>
      </c>
      <c r="F11648" s="33">
        <f>VLOOKUP($J11641,ASBVs!$A$2:$AP$1041,24,FALSE)</f>
        <v>46</v>
      </c>
      <c r="G11648" s="33">
        <f>VLOOKUP($J11641,ASBVs!$A$2:$AP$1041,26,FALSE)</f>
        <v>46</v>
      </c>
      <c r="H11648" s="33">
        <f>VLOOKUP($J11641,ASBVs!$A$2:$AP$1041,28,FALSE)</f>
        <v>51</v>
      </c>
      <c r="I11648" s="99">
        <f>VLOOKUP($J11641,ASBVs!$A$2:$AQ$1041,43,FALSE)</f>
        <v>7.52</v>
      </c>
      <c r="J11648" s="79"/>
    </row>
    <row r="11649" spans="2:10" ht="12.6" customHeight="1" x14ac:dyDescent="0.3">
      <c r="B11649" s="87" t="s">
        <v>2695</v>
      </c>
      <c r="C11649" s="88"/>
      <c r="D11649" s="89" t="s">
        <v>2699</v>
      </c>
      <c r="E11649" s="90"/>
      <c r="F11649" s="91" t="str">
        <f>VLOOKUP($J11641,ASBVs!$A$2:$F$1041,6,FALSE)</f>
        <v xml:space="preserve"> </v>
      </c>
      <c r="G11649" s="34" t="s">
        <v>2669</v>
      </c>
      <c r="H11649" s="35" t="str">
        <f>VLOOKUP($J11641,ASBVs!$A$2:$AU$1041,46,FALSE)</f>
        <v>2</v>
      </c>
      <c r="I11649" s="34" t="s">
        <v>2670</v>
      </c>
      <c r="J11649" s="35" t="str">
        <f>VLOOKUP($J11641,ASBVs!$A$2:$AU$1041,47,FALSE)</f>
        <v>3</v>
      </c>
    </row>
    <row r="11650" spans="2:10" ht="12.6" customHeight="1" x14ac:dyDescent="0.3">
      <c r="B11650" s="93">
        <f>VLOOKUP($J11641,ASBVs!$A$2:$AS$1041,45,FALSE)</f>
        <v>120.99</v>
      </c>
      <c r="C11650" s="94"/>
      <c r="D11650" s="93">
        <f>VLOOKUP($J11641,ASBVs!$A$2:$AS$1041,44,FALSE)</f>
        <v>162.30000000000001</v>
      </c>
      <c r="E11650" s="94"/>
      <c r="F11650" s="92"/>
      <c r="G11650" s="34" t="s">
        <v>2671</v>
      </c>
      <c r="H11650" s="35" t="str">
        <f>VLOOKUP($J11641,ASBVs!$A$2:$AW$1041,48,FALSE)</f>
        <v>2</v>
      </c>
      <c r="I11650" s="34" t="s">
        <v>2672</v>
      </c>
      <c r="J11650" s="35">
        <f>VLOOKUP($J11641,ASBVs!$A$2:$AW$1041,49,FALSE)</f>
        <v>3</v>
      </c>
    </row>
    <row r="11651" spans="2:10" ht="12.6" customHeight="1" x14ac:dyDescent="0.3">
      <c r="B11651" s="36" t="s">
        <v>2696</v>
      </c>
      <c r="C11651" s="95" t="str">
        <f>VLOOKUP($J11641,ASBVs!$A$2:$E$1041,5,FALSE)</f>
        <v>Pen of 4</v>
      </c>
      <c r="D11651" s="96"/>
      <c r="E11651" s="97" t="s">
        <v>2697</v>
      </c>
      <c r="F11651" s="98"/>
      <c r="G11651" s="74"/>
      <c r="H11651" s="75"/>
      <c r="I11651" s="37" t="s">
        <v>2698</v>
      </c>
      <c r="J11651" s="38"/>
    </row>
    <row r="11653" spans="2:10" ht="12.6" customHeight="1" x14ac:dyDescent="0.3">
      <c r="B11653" s="76" t="s">
        <v>2692</v>
      </c>
      <c r="C11653" s="77"/>
      <c r="D11653" s="20" t="str">
        <f>VLOOKUP($J11653,ASBVs!$A$2:$B$1041,2,FALSE)</f>
        <v>224621</v>
      </c>
      <c r="E11653" s="21"/>
      <c r="F11653" s="22" t="str">
        <f>VLOOKUP($J11653,ASBVs!$A$2:$J$1041,10,FALSE)</f>
        <v>Twin</v>
      </c>
      <c r="G11653" s="78" t="str">
        <f>VLOOKUP($J11653,ASBVs!$A$2:$AX$1041,50,FALSE)</f>
        <v xml:space="preserve"> </v>
      </c>
      <c r="H11653" s="79"/>
      <c r="I11653" s="23" t="s">
        <v>2693</v>
      </c>
      <c r="J11653" s="24" t="s">
        <v>2546</v>
      </c>
    </row>
    <row r="11654" spans="2:10" ht="12.6" customHeight="1" x14ac:dyDescent="0.3">
      <c r="B11654" s="25" t="s">
        <v>2694</v>
      </c>
      <c r="C11654" s="80" t="str">
        <f>VLOOKUP($J11653,ASBVs!$A$2:$H$1041,8,FALSE)</f>
        <v>218909</v>
      </c>
      <c r="D11654" s="80"/>
      <c r="E11654" s="81"/>
      <c r="F11654" s="26" t="s">
        <v>2639</v>
      </c>
      <c r="G11654" s="82">
        <f>VLOOKUP($J11653,ASBVs!$A$2:$I$1041,9,FALSE)</f>
        <v>44709</v>
      </c>
      <c r="H11654" s="83"/>
      <c r="I11654" s="83"/>
      <c r="J11654" s="84"/>
    </row>
    <row r="11655" spans="2:10" ht="12.6" customHeight="1" x14ac:dyDescent="0.3">
      <c r="B11655" s="27" t="s">
        <v>0</v>
      </c>
      <c r="C11655" s="28" t="s">
        <v>1</v>
      </c>
      <c r="D11655" s="28" t="s">
        <v>2</v>
      </c>
      <c r="E11655" s="28" t="s">
        <v>3</v>
      </c>
      <c r="F11655" s="27" t="s">
        <v>4</v>
      </c>
      <c r="G11655" s="28" t="s">
        <v>1093</v>
      </c>
      <c r="H11655" s="28" t="s">
        <v>1092</v>
      </c>
      <c r="I11655" s="28" t="s">
        <v>5</v>
      </c>
      <c r="J11655" s="28" t="s">
        <v>2652</v>
      </c>
    </row>
    <row r="11656" spans="2:10" ht="12.6" customHeight="1" x14ac:dyDescent="0.3">
      <c r="B11656" s="29">
        <f>VLOOKUP($J11653,ASBVs!$A$2:$AP$1041,11,FALSE)</f>
        <v>0.46</v>
      </c>
      <c r="C11656" s="29">
        <f>VLOOKUP($J11653,ASBVs!$A$2:$AP$1041,13,FALSE)</f>
        <v>6.82</v>
      </c>
      <c r="D11656" s="29">
        <f>VLOOKUP($J11653,ASBVs!$A$2:$AP$1041,15,FALSE)</f>
        <v>8.15</v>
      </c>
      <c r="E11656" s="29">
        <f>VLOOKUP($J11653,ASBVs!$A$2:$AP$1041,17,FALSE)</f>
        <v>0.72</v>
      </c>
      <c r="F11656" s="29">
        <f>VLOOKUP($J11653,ASBVs!$A$2:$AP$1041,19,FALSE)</f>
        <v>2.23</v>
      </c>
      <c r="G11656" s="39">
        <f>VLOOKUP($J11653,ASBVs!$A$2:$AP$1041,41,FALSE)</f>
        <v>0.42</v>
      </c>
      <c r="H11656" s="39">
        <f>VLOOKUP($J11653,ASBVs!$A$2:$AP$1041,39,FALSE)</f>
        <v>0.24</v>
      </c>
      <c r="I11656" s="29">
        <f>VLOOKUP($J11653,ASBVs!$A$2:$AP$1041,21,FALSE)</f>
        <v>-0.96</v>
      </c>
      <c r="J11656" s="39">
        <f>VLOOKUP($J11653,ASBVs!$A$2:$AP$1041,31,FALSE)</f>
        <v>0.28000000000000003</v>
      </c>
    </row>
    <row r="11657" spans="2:10" ht="12.6" customHeight="1" x14ac:dyDescent="0.3">
      <c r="B11657" s="29">
        <f>VLOOKUP($J11653,ASBVs!$A$2:$AP$1041,12,FALSE)</f>
        <v>66</v>
      </c>
      <c r="C11657" s="29">
        <f>VLOOKUP($J11653,ASBVs!$A$2:$AP$1041,14,FALSE)</f>
        <v>70</v>
      </c>
      <c r="D11657" s="29">
        <f>VLOOKUP($J11653,ASBVs!$A$2:$AP$1041,16,FALSE)</f>
        <v>60</v>
      </c>
      <c r="E11657" s="29">
        <f>VLOOKUP($J11653,ASBVs!$A$2:$AP$1041,18,FALSE)</f>
        <v>64</v>
      </c>
      <c r="F11657" s="29">
        <f>VLOOKUP($J11653,ASBVs!$A$2:$AP$1041,20,FALSE)</f>
        <v>64</v>
      </c>
      <c r="G11657" s="29">
        <f>VLOOKUP($J11653,ASBVs!$A$2:$AP$1041,42,FALSE)</f>
        <v>54</v>
      </c>
      <c r="H11657" s="29">
        <f>VLOOKUP($J11653,ASBVs!$A$2:$AP$1041,40,FALSE)</f>
        <v>49</v>
      </c>
      <c r="I11657" s="29">
        <f>VLOOKUP($J11653,ASBVs!$A$2:$AP$1041,22,FALSE)</f>
        <v>58</v>
      </c>
      <c r="J11657" s="29">
        <f>VLOOKUP($J11653,ASBVs!$A$2:$AP$1041,32,FALSE)</f>
        <v>52</v>
      </c>
    </row>
    <row r="11658" spans="2:10" ht="12.6" customHeight="1" x14ac:dyDescent="0.3">
      <c r="B11658" s="31" t="s">
        <v>1089</v>
      </c>
      <c r="C11658" s="27" t="s">
        <v>1090</v>
      </c>
      <c r="D11658" s="27" t="s">
        <v>1091</v>
      </c>
      <c r="E11658" s="27" t="s">
        <v>8</v>
      </c>
      <c r="F11658" s="27" t="s">
        <v>6</v>
      </c>
      <c r="G11658" s="27" t="s">
        <v>7</v>
      </c>
      <c r="H11658" s="27" t="s">
        <v>2638</v>
      </c>
      <c r="I11658" s="85" t="s">
        <v>2700</v>
      </c>
      <c r="J11658" s="86"/>
    </row>
    <row r="11659" spans="2:10" ht="12.6" customHeight="1" x14ac:dyDescent="0.3">
      <c r="B11659" s="30">
        <f>VLOOKUP($J11653,ASBVs!$A$2:$AP$1041,33,FALSE)</f>
        <v>0.05</v>
      </c>
      <c r="C11659" s="30">
        <f>VLOOKUP($J11653,ASBVs!$A$2:$AP$1041,35,FALSE)</f>
        <v>0.23</v>
      </c>
      <c r="D11659" s="30">
        <f>VLOOKUP($J11653,ASBVs!$A$2:$AP$1041,37,FALSE)</f>
        <v>1E-3</v>
      </c>
      <c r="E11659" s="32">
        <f>VLOOKUP($J11653,ASBVs!$A$2:$AP$1041,29,FALSE)</f>
        <v>3.76</v>
      </c>
      <c r="F11659" s="32">
        <f>VLOOKUP($J11653,ASBVs!$A$2:$AP$1041,23,FALSE)</f>
        <v>-0.27</v>
      </c>
      <c r="G11659" s="32">
        <f>VLOOKUP($J11653,ASBVs!$A$2:$AP$1041,25,FALSE)</f>
        <v>2.68</v>
      </c>
      <c r="H11659" s="32">
        <f>VLOOKUP($J11653,ASBVs!$A$2:$AP$1041,27,FALSE)</f>
        <v>1.91</v>
      </c>
      <c r="I11659" s="86"/>
      <c r="J11659" s="86"/>
    </row>
    <row r="11660" spans="2:10" ht="12.6" customHeight="1" x14ac:dyDescent="0.3">
      <c r="B11660" s="33">
        <f>VLOOKUP($J11653,ASBVs!$A$2:$AP$1041,34,FALSE)</f>
        <v>44</v>
      </c>
      <c r="C11660" s="33">
        <f>VLOOKUP($J11653,ASBVs!$A$2:$AP$1041,36,FALSE)</f>
        <v>52</v>
      </c>
      <c r="D11660" s="33">
        <f>VLOOKUP($J11653,ASBVs!$A$2:$AP$1041,38,FALSE)</f>
        <v>39</v>
      </c>
      <c r="E11660" s="33">
        <f>VLOOKUP($J11653,ASBVs!$A$2:$AP$1041,30,FALSE)</f>
        <v>59</v>
      </c>
      <c r="F11660" s="33">
        <f>VLOOKUP($J11653,ASBVs!$A$2:$AP$1041,24,FALSE)</f>
        <v>50</v>
      </c>
      <c r="G11660" s="33">
        <f>VLOOKUP($J11653,ASBVs!$A$2:$AP$1041,26,FALSE)</f>
        <v>50</v>
      </c>
      <c r="H11660" s="33">
        <f>VLOOKUP($J11653,ASBVs!$A$2:$AP$1041,28,FALSE)</f>
        <v>53</v>
      </c>
      <c r="I11660" s="99">
        <f>VLOOKUP($J11653,ASBVs!$A$2:$AQ$1041,43,FALSE)</f>
        <v>5.86</v>
      </c>
      <c r="J11660" s="79"/>
    </row>
    <row r="11661" spans="2:10" ht="12.6" customHeight="1" x14ac:dyDescent="0.3">
      <c r="B11661" s="87" t="s">
        <v>2695</v>
      </c>
      <c r="C11661" s="88"/>
      <c r="D11661" s="89" t="s">
        <v>2699</v>
      </c>
      <c r="E11661" s="90"/>
      <c r="F11661" s="91" t="str">
        <f>VLOOKUP($J11653,ASBVs!$A$2:$F$1041,6,FALSE)</f>
        <v xml:space="preserve"> </v>
      </c>
      <c r="G11661" s="34" t="s">
        <v>2669</v>
      </c>
      <c r="H11661" s="35" t="str">
        <f>VLOOKUP($J11653,ASBVs!$A$2:$AU$1041,46,FALSE)</f>
        <v>3</v>
      </c>
      <c r="I11661" s="34" t="s">
        <v>2670</v>
      </c>
      <c r="J11661" s="35" t="str">
        <f>VLOOKUP($J11653,ASBVs!$A$2:$AU$1041,47,FALSE)</f>
        <v>2</v>
      </c>
    </row>
    <row r="11662" spans="2:10" ht="12.6" customHeight="1" x14ac:dyDescent="0.3">
      <c r="B11662" s="93">
        <f>VLOOKUP($J11653,ASBVs!$A$2:$AS$1041,45,FALSE)</f>
        <v>121.65</v>
      </c>
      <c r="C11662" s="94"/>
      <c r="D11662" s="93">
        <f>VLOOKUP($J11653,ASBVs!$A$2:$AS$1041,44,FALSE)</f>
        <v>163.76</v>
      </c>
      <c r="E11662" s="94"/>
      <c r="F11662" s="92"/>
      <c r="G11662" s="34" t="s">
        <v>2671</v>
      </c>
      <c r="H11662" s="35" t="str">
        <f>VLOOKUP($J11653,ASBVs!$A$2:$AW$1041,48,FALSE)</f>
        <v>3</v>
      </c>
      <c r="I11662" s="34" t="s">
        <v>2672</v>
      </c>
      <c r="J11662" s="35">
        <f>VLOOKUP($J11653,ASBVs!$A$2:$AW$1041,49,FALSE)</f>
        <v>3</v>
      </c>
    </row>
    <row r="11663" spans="2:10" ht="12.6" customHeight="1" x14ac:dyDescent="0.3">
      <c r="B11663" s="36" t="s">
        <v>2696</v>
      </c>
      <c r="C11663" s="95" t="str">
        <f>VLOOKUP($J11653,ASBVs!$A$2:$E$1041,5,FALSE)</f>
        <v>Pen of 4</v>
      </c>
      <c r="D11663" s="96"/>
      <c r="E11663" s="97" t="s">
        <v>2697</v>
      </c>
      <c r="F11663" s="98"/>
      <c r="G11663" s="74"/>
      <c r="H11663" s="75"/>
      <c r="I11663" s="37" t="s">
        <v>2698</v>
      </c>
      <c r="J11663" s="38"/>
    </row>
    <row r="11665" spans="2:10" ht="12.6" customHeight="1" x14ac:dyDescent="0.3">
      <c r="B11665" s="76" t="s">
        <v>2692</v>
      </c>
      <c r="C11665" s="77"/>
      <c r="D11665" s="20" t="str">
        <f>VLOOKUP($J11665,ASBVs!$A$2:$B$1041,2,FALSE)</f>
        <v>223640</v>
      </c>
      <c r="E11665" s="21"/>
      <c r="F11665" s="22" t="str">
        <f>VLOOKUP($J11665,ASBVs!$A$2:$J$1041,10,FALSE)</f>
        <v>Twin</v>
      </c>
      <c r="G11665" s="78" t="str">
        <f>VLOOKUP($J11665,ASBVs!$A$2:$AX$1041,50,FALSE)</f>
        <v xml:space="preserve"> </v>
      </c>
      <c r="H11665" s="79"/>
      <c r="I11665" s="23" t="s">
        <v>2693</v>
      </c>
      <c r="J11665" s="24" t="s">
        <v>2547</v>
      </c>
    </row>
    <row r="11666" spans="2:10" ht="12.6" customHeight="1" x14ac:dyDescent="0.3">
      <c r="B11666" s="25" t="s">
        <v>2694</v>
      </c>
      <c r="C11666" s="80" t="str">
        <f>VLOOKUP($J11665,ASBVs!$A$2:$H$1041,8,FALSE)</f>
        <v>206570</v>
      </c>
      <c r="D11666" s="80"/>
      <c r="E11666" s="81"/>
      <c r="F11666" s="26" t="s">
        <v>2639</v>
      </c>
      <c r="G11666" s="82">
        <f>VLOOKUP($J11665,ASBVs!$A$2:$I$1041,9,FALSE)</f>
        <v>44702</v>
      </c>
      <c r="H11666" s="83"/>
      <c r="I11666" s="83"/>
      <c r="J11666" s="84"/>
    </row>
    <row r="11667" spans="2:10" ht="12.6" customHeight="1" x14ac:dyDescent="0.3">
      <c r="B11667" s="27" t="s">
        <v>0</v>
      </c>
      <c r="C11667" s="28" t="s">
        <v>1</v>
      </c>
      <c r="D11667" s="28" t="s">
        <v>2</v>
      </c>
      <c r="E11667" s="28" t="s">
        <v>3</v>
      </c>
      <c r="F11667" s="27" t="s">
        <v>4</v>
      </c>
      <c r="G11667" s="28" t="s">
        <v>1093</v>
      </c>
      <c r="H11667" s="28" t="s">
        <v>1092</v>
      </c>
      <c r="I11667" s="28" t="s">
        <v>5</v>
      </c>
      <c r="J11667" s="28" t="s">
        <v>2652</v>
      </c>
    </row>
    <row r="11668" spans="2:10" ht="12.6" customHeight="1" x14ac:dyDescent="0.3">
      <c r="B11668" s="29">
        <f>VLOOKUP($J11665,ASBVs!$A$2:$AP$1041,11,FALSE)</f>
        <v>0.51</v>
      </c>
      <c r="C11668" s="29">
        <f>VLOOKUP($J11665,ASBVs!$A$2:$AP$1041,13,FALSE)</f>
        <v>9.1999999999999993</v>
      </c>
      <c r="D11668" s="29">
        <f>VLOOKUP($J11665,ASBVs!$A$2:$AP$1041,15,FALSE)</f>
        <v>12.65</v>
      </c>
      <c r="E11668" s="29">
        <f>VLOOKUP($J11665,ASBVs!$A$2:$AP$1041,17,FALSE)</f>
        <v>-0.34</v>
      </c>
      <c r="F11668" s="29">
        <f>VLOOKUP($J11665,ASBVs!$A$2:$AP$1041,19,FALSE)</f>
        <v>1.82</v>
      </c>
      <c r="G11668" s="39">
        <f>VLOOKUP($J11665,ASBVs!$A$2:$AP$1041,41,FALSE)</f>
        <v>0.35</v>
      </c>
      <c r="H11668" s="39">
        <f>VLOOKUP($J11665,ASBVs!$A$2:$AP$1041,39,FALSE)</f>
        <v>0.21</v>
      </c>
      <c r="I11668" s="29">
        <f>VLOOKUP($J11665,ASBVs!$A$2:$AP$1041,21,FALSE)</f>
        <v>7.0000000000000007E-2</v>
      </c>
      <c r="J11668" s="39">
        <f>VLOOKUP($J11665,ASBVs!$A$2:$AP$1041,31,FALSE)</f>
        <v>0.24</v>
      </c>
    </row>
    <row r="11669" spans="2:10" ht="12.6" customHeight="1" x14ac:dyDescent="0.3">
      <c r="B11669" s="29">
        <f>VLOOKUP($J11665,ASBVs!$A$2:$AP$1041,12,FALSE)</f>
        <v>68</v>
      </c>
      <c r="C11669" s="29">
        <f>VLOOKUP($J11665,ASBVs!$A$2:$AP$1041,14,FALSE)</f>
        <v>71</v>
      </c>
      <c r="D11669" s="29">
        <f>VLOOKUP($J11665,ASBVs!$A$2:$AP$1041,16,FALSE)</f>
        <v>62</v>
      </c>
      <c r="E11669" s="29">
        <f>VLOOKUP($J11665,ASBVs!$A$2:$AP$1041,18,FALSE)</f>
        <v>67</v>
      </c>
      <c r="F11669" s="29">
        <f>VLOOKUP($J11665,ASBVs!$A$2:$AP$1041,20,FALSE)</f>
        <v>67</v>
      </c>
      <c r="G11669" s="29">
        <f>VLOOKUP($J11665,ASBVs!$A$2:$AP$1041,42,FALSE)</f>
        <v>60</v>
      </c>
      <c r="H11669" s="29">
        <f>VLOOKUP($J11665,ASBVs!$A$2:$AP$1041,40,FALSE)</f>
        <v>51</v>
      </c>
      <c r="I11669" s="29">
        <f>VLOOKUP($J11665,ASBVs!$A$2:$AP$1041,22,FALSE)</f>
        <v>61</v>
      </c>
      <c r="J11669" s="29">
        <f>VLOOKUP($J11665,ASBVs!$A$2:$AP$1041,32,FALSE)</f>
        <v>58</v>
      </c>
    </row>
    <row r="11670" spans="2:10" ht="12.6" customHeight="1" x14ac:dyDescent="0.3">
      <c r="B11670" s="31" t="s">
        <v>1089</v>
      </c>
      <c r="C11670" s="27" t="s">
        <v>1090</v>
      </c>
      <c r="D11670" s="27" t="s">
        <v>1091</v>
      </c>
      <c r="E11670" s="27" t="s">
        <v>8</v>
      </c>
      <c r="F11670" s="27" t="s">
        <v>6</v>
      </c>
      <c r="G11670" s="27" t="s">
        <v>7</v>
      </c>
      <c r="H11670" s="27" t="s">
        <v>2638</v>
      </c>
      <c r="I11670" s="85" t="s">
        <v>2700</v>
      </c>
      <c r="J11670" s="86"/>
    </row>
    <row r="11671" spans="2:10" ht="12.6" customHeight="1" x14ac:dyDescent="0.3">
      <c r="B11671" s="30">
        <f>VLOOKUP($J11665,ASBVs!$A$2:$AP$1041,33,FALSE)</f>
        <v>0.04</v>
      </c>
      <c r="C11671" s="30">
        <f>VLOOKUP($J11665,ASBVs!$A$2:$AP$1041,35,FALSE)</f>
        <v>0.16</v>
      </c>
      <c r="D11671" s="30">
        <f>VLOOKUP($J11665,ASBVs!$A$2:$AP$1041,37,FALSE)</f>
        <v>0.02</v>
      </c>
      <c r="E11671" s="32">
        <f>VLOOKUP($J11665,ASBVs!$A$2:$AP$1041,29,FALSE)</f>
        <v>5.75</v>
      </c>
      <c r="F11671" s="32">
        <f>VLOOKUP($J11665,ASBVs!$A$2:$AP$1041,23,FALSE)</f>
        <v>-0.48</v>
      </c>
      <c r="G11671" s="32">
        <f>VLOOKUP($J11665,ASBVs!$A$2:$AP$1041,25,FALSE)</f>
        <v>4.54</v>
      </c>
      <c r="H11671" s="32">
        <f>VLOOKUP($J11665,ASBVs!$A$2:$AP$1041,27,FALSE)</f>
        <v>1.47</v>
      </c>
      <c r="I11671" s="86"/>
      <c r="J11671" s="86"/>
    </row>
    <row r="11672" spans="2:10" ht="12.6" customHeight="1" x14ac:dyDescent="0.3">
      <c r="B11672" s="33">
        <f>VLOOKUP($J11665,ASBVs!$A$2:$AP$1041,34,FALSE)</f>
        <v>45</v>
      </c>
      <c r="C11672" s="33">
        <f>VLOOKUP($J11665,ASBVs!$A$2:$AP$1041,36,FALSE)</f>
        <v>55</v>
      </c>
      <c r="D11672" s="33">
        <f>VLOOKUP($J11665,ASBVs!$A$2:$AP$1041,38,FALSE)</f>
        <v>38</v>
      </c>
      <c r="E11672" s="33">
        <f>VLOOKUP($J11665,ASBVs!$A$2:$AP$1041,30,FALSE)</f>
        <v>61</v>
      </c>
      <c r="F11672" s="33">
        <f>VLOOKUP($J11665,ASBVs!$A$2:$AP$1041,24,FALSE)</f>
        <v>52</v>
      </c>
      <c r="G11672" s="33">
        <f>VLOOKUP($J11665,ASBVs!$A$2:$AP$1041,26,FALSE)</f>
        <v>51</v>
      </c>
      <c r="H11672" s="33">
        <f>VLOOKUP($J11665,ASBVs!$A$2:$AP$1041,28,FALSE)</f>
        <v>55</v>
      </c>
      <c r="I11672" s="99">
        <f>VLOOKUP($J11665,ASBVs!$A$2:$AQ$1041,43,FALSE)</f>
        <v>9.27</v>
      </c>
      <c r="J11672" s="79"/>
    </row>
    <row r="11673" spans="2:10" ht="12.6" customHeight="1" x14ac:dyDescent="0.3">
      <c r="B11673" s="87" t="s">
        <v>2695</v>
      </c>
      <c r="C11673" s="88"/>
      <c r="D11673" s="89" t="s">
        <v>2699</v>
      </c>
      <c r="E11673" s="90"/>
      <c r="F11673" s="91" t="str">
        <f>VLOOKUP($J11665,ASBVs!$A$2:$F$1041,6,FALSE)</f>
        <v xml:space="preserve"> </v>
      </c>
      <c r="G11673" s="34" t="s">
        <v>2669</v>
      </c>
      <c r="H11673" s="35" t="str">
        <f>VLOOKUP($J11665,ASBVs!$A$2:$AU$1041,46,FALSE)</f>
        <v>2</v>
      </c>
      <c r="I11673" s="34" t="s">
        <v>2670</v>
      </c>
      <c r="J11673" s="35" t="str">
        <f>VLOOKUP($J11665,ASBVs!$A$2:$AU$1041,47,FALSE)</f>
        <v>1</v>
      </c>
    </row>
    <row r="11674" spans="2:10" ht="12.6" customHeight="1" x14ac:dyDescent="0.3">
      <c r="B11674" s="93">
        <f>VLOOKUP($J11665,ASBVs!$A$2:$AS$1041,45,FALSE)</f>
        <v>123.45</v>
      </c>
      <c r="C11674" s="94"/>
      <c r="D11674" s="93">
        <f>VLOOKUP($J11665,ASBVs!$A$2:$AS$1041,44,FALSE)</f>
        <v>159.91</v>
      </c>
      <c r="E11674" s="94"/>
      <c r="F11674" s="92"/>
      <c r="G11674" s="34" t="s">
        <v>2671</v>
      </c>
      <c r="H11674" s="35" t="str">
        <f>VLOOKUP($J11665,ASBVs!$A$2:$AW$1041,48,FALSE)</f>
        <v>1</v>
      </c>
      <c r="I11674" s="34" t="s">
        <v>2672</v>
      </c>
      <c r="J11674" s="35">
        <f>VLOOKUP($J11665,ASBVs!$A$2:$AW$1041,49,FALSE)</f>
        <v>3</v>
      </c>
    </row>
    <row r="11675" spans="2:10" ht="12.6" customHeight="1" x14ac:dyDescent="0.3">
      <c r="B11675" s="36" t="s">
        <v>2696</v>
      </c>
      <c r="C11675" s="95" t="str">
        <f>VLOOKUP($J11665,ASBVs!$A$2:$E$1041,5,FALSE)</f>
        <v>Pen of 4</v>
      </c>
      <c r="D11675" s="96"/>
      <c r="E11675" s="97" t="s">
        <v>2697</v>
      </c>
      <c r="F11675" s="98"/>
      <c r="G11675" s="74"/>
      <c r="H11675" s="75"/>
      <c r="I11675" s="37" t="s">
        <v>2698</v>
      </c>
      <c r="J11675" s="38"/>
    </row>
    <row r="11677" spans="2:10" ht="12.6" customHeight="1" x14ac:dyDescent="0.3">
      <c r="B11677" s="76" t="s">
        <v>2692</v>
      </c>
      <c r="C11677" s="77"/>
      <c r="D11677" s="20" t="str">
        <f>VLOOKUP($J11677,ASBVs!$A$2:$B$1041,2,FALSE)</f>
        <v>225263</v>
      </c>
      <c r="E11677" s="21"/>
      <c r="F11677" s="22" t="str">
        <f>VLOOKUP($J11677,ASBVs!$A$2:$J$1041,10,FALSE)</f>
        <v>Twin</v>
      </c>
      <c r="G11677" s="78" t="str">
        <f>VLOOKUP($J11677,ASBVs!$A$2:$AX$1041,50,FALSE)</f>
        <v xml:space="preserve"> </v>
      </c>
      <c r="H11677" s="79"/>
      <c r="I11677" s="23" t="s">
        <v>2693</v>
      </c>
      <c r="J11677" s="24" t="s">
        <v>2548</v>
      </c>
    </row>
    <row r="11678" spans="2:10" ht="12.6" customHeight="1" x14ac:dyDescent="0.3">
      <c r="B11678" s="25" t="s">
        <v>2694</v>
      </c>
      <c r="C11678" s="80" t="str">
        <f>VLOOKUP($J11677,ASBVs!$A$2:$H$1041,8,FALSE)</f>
        <v>206625</v>
      </c>
      <c r="D11678" s="80"/>
      <c r="E11678" s="81"/>
      <c r="F11678" s="26" t="s">
        <v>2639</v>
      </c>
      <c r="G11678" s="82">
        <f>VLOOKUP($J11677,ASBVs!$A$2:$I$1041,9,FALSE)</f>
        <v>44719</v>
      </c>
      <c r="H11678" s="83"/>
      <c r="I11678" s="83"/>
      <c r="J11678" s="84"/>
    </row>
    <row r="11679" spans="2:10" ht="12.6" customHeight="1" x14ac:dyDescent="0.3">
      <c r="B11679" s="27" t="s">
        <v>0</v>
      </c>
      <c r="C11679" s="28" t="s">
        <v>1</v>
      </c>
      <c r="D11679" s="28" t="s">
        <v>2</v>
      </c>
      <c r="E11679" s="28" t="s">
        <v>3</v>
      </c>
      <c r="F11679" s="27" t="s">
        <v>4</v>
      </c>
      <c r="G11679" s="28" t="s">
        <v>1093</v>
      </c>
      <c r="H11679" s="28" t="s">
        <v>1092</v>
      </c>
      <c r="I11679" s="28" t="s">
        <v>5</v>
      </c>
      <c r="J11679" s="28" t="s">
        <v>2652</v>
      </c>
    </row>
    <row r="11680" spans="2:10" ht="12.6" customHeight="1" x14ac:dyDescent="0.3">
      <c r="B11680" s="29">
        <f>VLOOKUP($J11677,ASBVs!$A$2:$AP$1041,11,FALSE)</f>
        <v>0.49</v>
      </c>
      <c r="C11680" s="29">
        <f>VLOOKUP($J11677,ASBVs!$A$2:$AP$1041,13,FALSE)</f>
        <v>9.16</v>
      </c>
      <c r="D11680" s="29">
        <f>VLOOKUP($J11677,ASBVs!$A$2:$AP$1041,15,FALSE)</f>
        <v>15.06</v>
      </c>
      <c r="E11680" s="29">
        <f>VLOOKUP($J11677,ASBVs!$A$2:$AP$1041,17,FALSE)</f>
        <v>0.51</v>
      </c>
      <c r="F11680" s="29">
        <f>VLOOKUP($J11677,ASBVs!$A$2:$AP$1041,19,FALSE)</f>
        <v>2.14</v>
      </c>
      <c r="G11680" s="39">
        <f>VLOOKUP($J11677,ASBVs!$A$2:$AP$1041,41,FALSE)</f>
        <v>0.38</v>
      </c>
      <c r="H11680" s="39">
        <f>VLOOKUP($J11677,ASBVs!$A$2:$AP$1041,39,FALSE)</f>
        <v>0.18</v>
      </c>
      <c r="I11680" s="29">
        <f>VLOOKUP($J11677,ASBVs!$A$2:$AP$1041,21,FALSE)</f>
        <v>-0.72</v>
      </c>
      <c r="J11680" s="39">
        <f>VLOOKUP($J11677,ASBVs!$A$2:$AP$1041,31,FALSE)</f>
        <v>0.25</v>
      </c>
    </row>
    <row r="11681" spans="2:10" ht="12.6" customHeight="1" x14ac:dyDescent="0.3">
      <c r="B11681" s="29">
        <f>VLOOKUP($J11677,ASBVs!$A$2:$AP$1041,12,FALSE)</f>
        <v>66</v>
      </c>
      <c r="C11681" s="29">
        <f>VLOOKUP($J11677,ASBVs!$A$2:$AP$1041,14,FALSE)</f>
        <v>69</v>
      </c>
      <c r="D11681" s="29">
        <f>VLOOKUP($J11677,ASBVs!$A$2:$AP$1041,16,FALSE)</f>
        <v>60</v>
      </c>
      <c r="E11681" s="29">
        <f>VLOOKUP($J11677,ASBVs!$A$2:$AP$1041,18,FALSE)</f>
        <v>66</v>
      </c>
      <c r="F11681" s="29">
        <f>VLOOKUP($J11677,ASBVs!$A$2:$AP$1041,20,FALSE)</f>
        <v>66</v>
      </c>
      <c r="G11681" s="29">
        <f>VLOOKUP($J11677,ASBVs!$A$2:$AP$1041,42,FALSE)</f>
        <v>57</v>
      </c>
      <c r="H11681" s="29">
        <f>VLOOKUP($J11677,ASBVs!$A$2:$AP$1041,40,FALSE)</f>
        <v>48</v>
      </c>
      <c r="I11681" s="29">
        <f>VLOOKUP($J11677,ASBVs!$A$2:$AP$1041,22,FALSE)</f>
        <v>56</v>
      </c>
      <c r="J11681" s="29">
        <f>VLOOKUP($J11677,ASBVs!$A$2:$AP$1041,32,FALSE)</f>
        <v>55</v>
      </c>
    </row>
    <row r="11682" spans="2:10" ht="12.6" customHeight="1" x14ac:dyDescent="0.3">
      <c r="B11682" s="31" t="s">
        <v>1089</v>
      </c>
      <c r="C11682" s="27" t="s">
        <v>1090</v>
      </c>
      <c r="D11682" s="27" t="s">
        <v>1091</v>
      </c>
      <c r="E11682" s="27" t="s">
        <v>8</v>
      </c>
      <c r="F11682" s="27" t="s">
        <v>6</v>
      </c>
      <c r="G11682" s="27" t="s">
        <v>7</v>
      </c>
      <c r="H11682" s="27" t="s">
        <v>2638</v>
      </c>
      <c r="I11682" s="85" t="s">
        <v>2700</v>
      </c>
      <c r="J11682" s="86"/>
    </row>
    <row r="11683" spans="2:10" ht="12.6" customHeight="1" x14ac:dyDescent="0.3">
      <c r="B11683" s="30">
        <f>VLOOKUP($J11677,ASBVs!$A$2:$AP$1041,33,FALSE)</f>
        <v>0.03</v>
      </c>
      <c r="C11683" s="30">
        <f>VLOOKUP($J11677,ASBVs!$A$2:$AP$1041,35,FALSE)</f>
        <v>0.16</v>
      </c>
      <c r="D11683" s="30">
        <f>VLOOKUP($J11677,ASBVs!$A$2:$AP$1041,37,FALSE)</f>
        <v>0.01</v>
      </c>
      <c r="E11683" s="32">
        <f>VLOOKUP($J11677,ASBVs!$A$2:$AP$1041,29,FALSE)</f>
        <v>4.95</v>
      </c>
      <c r="F11683" s="32">
        <f>VLOOKUP($J11677,ASBVs!$A$2:$AP$1041,23,FALSE)</f>
        <v>-0.52</v>
      </c>
      <c r="G11683" s="32">
        <f>VLOOKUP($J11677,ASBVs!$A$2:$AP$1041,25,FALSE)</f>
        <v>5.0599999999999996</v>
      </c>
      <c r="H11683" s="32">
        <f>VLOOKUP($J11677,ASBVs!$A$2:$AP$1041,27,FALSE)</f>
        <v>2.13</v>
      </c>
      <c r="I11683" s="86"/>
      <c r="J11683" s="86"/>
    </row>
    <row r="11684" spans="2:10" ht="12.6" customHeight="1" x14ac:dyDescent="0.3">
      <c r="B11684" s="33">
        <f>VLOOKUP($J11677,ASBVs!$A$2:$AP$1041,34,FALSE)</f>
        <v>43</v>
      </c>
      <c r="C11684" s="33">
        <f>VLOOKUP($J11677,ASBVs!$A$2:$AP$1041,36,FALSE)</f>
        <v>51</v>
      </c>
      <c r="D11684" s="33">
        <f>VLOOKUP($J11677,ASBVs!$A$2:$AP$1041,38,FALSE)</f>
        <v>37</v>
      </c>
      <c r="E11684" s="33">
        <f>VLOOKUP($J11677,ASBVs!$A$2:$AP$1041,30,FALSE)</f>
        <v>60</v>
      </c>
      <c r="F11684" s="33">
        <f>VLOOKUP($J11677,ASBVs!$A$2:$AP$1041,24,FALSE)</f>
        <v>49</v>
      </c>
      <c r="G11684" s="33">
        <f>VLOOKUP($J11677,ASBVs!$A$2:$AP$1041,26,FALSE)</f>
        <v>49</v>
      </c>
      <c r="H11684" s="33">
        <f>VLOOKUP($J11677,ASBVs!$A$2:$AP$1041,28,FALSE)</f>
        <v>52</v>
      </c>
      <c r="I11684" s="99">
        <f>VLOOKUP($J11677,ASBVs!$A$2:$AQ$1041,43,FALSE)</f>
        <v>8.44</v>
      </c>
      <c r="J11684" s="79"/>
    </row>
    <row r="11685" spans="2:10" ht="12.6" customHeight="1" x14ac:dyDescent="0.3">
      <c r="B11685" s="87" t="s">
        <v>2695</v>
      </c>
      <c r="C11685" s="88"/>
      <c r="D11685" s="89" t="s">
        <v>2699</v>
      </c>
      <c r="E11685" s="90"/>
      <c r="F11685" s="91" t="str">
        <f>VLOOKUP($J11677,ASBVs!$A$2:$F$1041,6,FALSE)</f>
        <v xml:space="preserve"> </v>
      </c>
      <c r="G11685" s="34" t="s">
        <v>2669</v>
      </c>
      <c r="H11685" s="35" t="str">
        <f>VLOOKUP($J11677,ASBVs!$A$2:$AU$1041,46,FALSE)</f>
        <v>2</v>
      </c>
      <c r="I11685" s="34" t="s">
        <v>2670</v>
      </c>
      <c r="J11685" s="35" t="str">
        <f>VLOOKUP($J11677,ASBVs!$A$2:$AU$1041,47,FALSE)</f>
        <v>2</v>
      </c>
    </row>
    <row r="11686" spans="2:10" ht="12.6" customHeight="1" x14ac:dyDescent="0.3">
      <c r="B11686" s="93">
        <f>VLOOKUP($J11677,ASBVs!$A$2:$AS$1041,45,FALSE)</f>
        <v>117.69</v>
      </c>
      <c r="C11686" s="94"/>
      <c r="D11686" s="93">
        <f>VLOOKUP($J11677,ASBVs!$A$2:$AS$1041,44,FALSE)</f>
        <v>157.01</v>
      </c>
      <c r="E11686" s="94"/>
      <c r="F11686" s="92"/>
      <c r="G11686" s="34" t="s">
        <v>2671</v>
      </c>
      <c r="H11686" s="35" t="str">
        <f>VLOOKUP($J11677,ASBVs!$A$2:$AW$1041,48,FALSE)</f>
        <v>3</v>
      </c>
      <c r="I11686" s="34" t="s">
        <v>2672</v>
      </c>
      <c r="J11686" s="35">
        <f>VLOOKUP($J11677,ASBVs!$A$2:$AW$1041,49,FALSE)</f>
        <v>3</v>
      </c>
    </row>
    <row r="11687" spans="2:10" ht="12.6" customHeight="1" x14ac:dyDescent="0.3">
      <c r="B11687" s="36" t="s">
        <v>2696</v>
      </c>
      <c r="C11687" s="95" t="str">
        <f>VLOOKUP($J11677,ASBVs!$A$2:$E$1041,5,FALSE)</f>
        <v>Pen of 4</v>
      </c>
      <c r="D11687" s="96"/>
      <c r="E11687" s="97" t="s">
        <v>2697</v>
      </c>
      <c r="F11687" s="98"/>
      <c r="G11687" s="74"/>
      <c r="H11687" s="75"/>
      <c r="I11687" s="37" t="s">
        <v>2698</v>
      </c>
      <c r="J11687" s="38"/>
    </row>
    <row r="11689" spans="2:10" ht="12.6" customHeight="1" x14ac:dyDescent="0.3">
      <c r="B11689" s="76" t="s">
        <v>2692</v>
      </c>
      <c r="C11689" s="77"/>
      <c r="D11689" s="20" t="str">
        <f>VLOOKUP($J11689,ASBVs!$A$2:$B$1041,2,FALSE)</f>
        <v>224833</v>
      </c>
      <c r="E11689" s="21"/>
      <c r="F11689" s="22" t="str">
        <f>VLOOKUP($J11689,ASBVs!$A$2:$J$1041,10,FALSE)</f>
        <v>Twin</v>
      </c>
      <c r="G11689" s="78" t="str">
        <f>VLOOKUP($J11689,ASBVs!$A$2:$AX$1041,50,FALSE)</f>
        <v xml:space="preserve"> </v>
      </c>
      <c r="H11689" s="79"/>
      <c r="I11689" s="23" t="s">
        <v>2693</v>
      </c>
      <c r="J11689" s="24" t="s">
        <v>2549</v>
      </c>
    </row>
    <row r="11690" spans="2:10" ht="12.6" customHeight="1" x14ac:dyDescent="0.3">
      <c r="B11690" s="25" t="s">
        <v>2694</v>
      </c>
      <c r="C11690" s="80" t="str">
        <f>VLOOKUP($J11689,ASBVs!$A$2:$H$1041,8,FALSE)</f>
        <v>206625</v>
      </c>
      <c r="D11690" s="80"/>
      <c r="E11690" s="81"/>
      <c r="F11690" s="26" t="s">
        <v>2639</v>
      </c>
      <c r="G11690" s="82">
        <f>VLOOKUP($J11689,ASBVs!$A$2:$I$1041,9,FALSE)</f>
        <v>44711</v>
      </c>
      <c r="H11690" s="83"/>
      <c r="I11690" s="83"/>
      <c r="J11690" s="84"/>
    </row>
    <row r="11691" spans="2:10" ht="12.6" customHeight="1" x14ac:dyDescent="0.3">
      <c r="B11691" s="27" t="s">
        <v>0</v>
      </c>
      <c r="C11691" s="28" t="s">
        <v>1</v>
      </c>
      <c r="D11691" s="28" t="s">
        <v>2</v>
      </c>
      <c r="E11691" s="28" t="s">
        <v>3</v>
      </c>
      <c r="F11691" s="27" t="s">
        <v>4</v>
      </c>
      <c r="G11691" s="28" t="s">
        <v>1093</v>
      </c>
      <c r="H11691" s="28" t="s">
        <v>1092</v>
      </c>
      <c r="I11691" s="28" t="s">
        <v>5</v>
      </c>
      <c r="J11691" s="28" t="s">
        <v>2652</v>
      </c>
    </row>
    <row r="11692" spans="2:10" ht="12.6" customHeight="1" x14ac:dyDescent="0.3">
      <c r="B11692" s="29">
        <f>VLOOKUP($J11689,ASBVs!$A$2:$AP$1041,11,FALSE)</f>
        <v>0.41</v>
      </c>
      <c r="C11692" s="29">
        <f>VLOOKUP($J11689,ASBVs!$A$2:$AP$1041,13,FALSE)</f>
        <v>8.9700000000000006</v>
      </c>
      <c r="D11692" s="29">
        <f>VLOOKUP($J11689,ASBVs!$A$2:$AP$1041,15,FALSE)</f>
        <v>13.69</v>
      </c>
      <c r="E11692" s="29">
        <f>VLOOKUP($J11689,ASBVs!$A$2:$AP$1041,17,FALSE)</f>
        <v>0.55000000000000004</v>
      </c>
      <c r="F11692" s="29">
        <f>VLOOKUP($J11689,ASBVs!$A$2:$AP$1041,19,FALSE)</f>
        <v>1.63</v>
      </c>
      <c r="G11692" s="39">
        <f>VLOOKUP($J11689,ASBVs!$A$2:$AP$1041,41,FALSE)</f>
        <v>0.32</v>
      </c>
      <c r="H11692" s="39">
        <f>VLOOKUP($J11689,ASBVs!$A$2:$AP$1041,39,FALSE)</f>
        <v>0.16</v>
      </c>
      <c r="I11692" s="29">
        <f>VLOOKUP($J11689,ASBVs!$A$2:$AP$1041,21,FALSE)</f>
        <v>0.19</v>
      </c>
      <c r="J11692" s="39">
        <f>VLOOKUP($J11689,ASBVs!$A$2:$AP$1041,31,FALSE)</f>
        <v>0.21</v>
      </c>
    </row>
    <row r="11693" spans="2:10" ht="12.6" customHeight="1" x14ac:dyDescent="0.3">
      <c r="B11693" s="29">
        <f>VLOOKUP($J11689,ASBVs!$A$2:$AP$1041,12,FALSE)</f>
        <v>66</v>
      </c>
      <c r="C11693" s="29">
        <f>VLOOKUP($J11689,ASBVs!$A$2:$AP$1041,14,FALSE)</f>
        <v>70</v>
      </c>
      <c r="D11693" s="29">
        <f>VLOOKUP($J11689,ASBVs!$A$2:$AP$1041,16,FALSE)</f>
        <v>60</v>
      </c>
      <c r="E11693" s="29">
        <f>VLOOKUP($J11689,ASBVs!$A$2:$AP$1041,18,FALSE)</f>
        <v>66</v>
      </c>
      <c r="F11693" s="29">
        <f>VLOOKUP($J11689,ASBVs!$A$2:$AP$1041,20,FALSE)</f>
        <v>66</v>
      </c>
      <c r="G11693" s="29">
        <f>VLOOKUP($J11689,ASBVs!$A$2:$AP$1041,42,FALSE)</f>
        <v>57</v>
      </c>
      <c r="H11693" s="29">
        <f>VLOOKUP($J11689,ASBVs!$A$2:$AP$1041,40,FALSE)</f>
        <v>49</v>
      </c>
      <c r="I11693" s="29">
        <f>VLOOKUP($J11689,ASBVs!$A$2:$AP$1041,22,FALSE)</f>
        <v>57</v>
      </c>
      <c r="J11693" s="29">
        <f>VLOOKUP($J11689,ASBVs!$A$2:$AP$1041,32,FALSE)</f>
        <v>56</v>
      </c>
    </row>
    <row r="11694" spans="2:10" ht="12.6" customHeight="1" x14ac:dyDescent="0.3">
      <c r="B11694" s="31" t="s">
        <v>1089</v>
      </c>
      <c r="C11694" s="27" t="s">
        <v>1090</v>
      </c>
      <c r="D11694" s="27" t="s">
        <v>1091</v>
      </c>
      <c r="E11694" s="27" t="s">
        <v>8</v>
      </c>
      <c r="F11694" s="27" t="s">
        <v>6</v>
      </c>
      <c r="G11694" s="27" t="s">
        <v>7</v>
      </c>
      <c r="H11694" s="27" t="s">
        <v>2638</v>
      </c>
      <c r="I11694" s="85" t="s">
        <v>2700</v>
      </c>
      <c r="J11694" s="86"/>
    </row>
    <row r="11695" spans="2:10" ht="12.6" customHeight="1" x14ac:dyDescent="0.3">
      <c r="B11695" s="30">
        <f>VLOOKUP($J11689,ASBVs!$A$2:$AP$1041,33,FALSE)</f>
        <v>0.01</v>
      </c>
      <c r="C11695" s="30">
        <f>VLOOKUP($J11689,ASBVs!$A$2:$AP$1041,35,FALSE)</f>
        <v>0.16</v>
      </c>
      <c r="D11695" s="30">
        <f>VLOOKUP($J11689,ASBVs!$A$2:$AP$1041,37,FALSE)</f>
        <v>0.01</v>
      </c>
      <c r="E11695" s="32">
        <f>VLOOKUP($J11689,ASBVs!$A$2:$AP$1041,29,FALSE)</f>
        <v>4.28</v>
      </c>
      <c r="F11695" s="32">
        <f>VLOOKUP($J11689,ASBVs!$A$2:$AP$1041,23,FALSE)</f>
        <v>-0.28999999999999998</v>
      </c>
      <c r="G11695" s="32">
        <f>VLOOKUP($J11689,ASBVs!$A$2:$AP$1041,25,FALSE)</f>
        <v>4.26</v>
      </c>
      <c r="H11695" s="32">
        <f>VLOOKUP($J11689,ASBVs!$A$2:$AP$1041,27,FALSE)</f>
        <v>1.49</v>
      </c>
      <c r="I11695" s="86"/>
      <c r="J11695" s="86"/>
    </row>
    <row r="11696" spans="2:10" ht="12.6" customHeight="1" x14ac:dyDescent="0.3">
      <c r="B11696" s="33">
        <f>VLOOKUP($J11689,ASBVs!$A$2:$AP$1041,34,FALSE)</f>
        <v>44</v>
      </c>
      <c r="C11696" s="33">
        <f>VLOOKUP($J11689,ASBVs!$A$2:$AP$1041,36,FALSE)</f>
        <v>52</v>
      </c>
      <c r="D11696" s="33">
        <f>VLOOKUP($J11689,ASBVs!$A$2:$AP$1041,38,FALSE)</f>
        <v>38</v>
      </c>
      <c r="E11696" s="33">
        <f>VLOOKUP($J11689,ASBVs!$A$2:$AP$1041,30,FALSE)</f>
        <v>60</v>
      </c>
      <c r="F11696" s="33">
        <f>VLOOKUP($J11689,ASBVs!$A$2:$AP$1041,24,FALSE)</f>
        <v>49</v>
      </c>
      <c r="G11696" s="33">
        <f>VLOOKUP($J11689,ASBVs!$A$2:$AP$1041,26,FALSE)</f>
        <v>49</v>
      </c>
      <c r="H11696" s="33">
        <f>VLOOKUP($J11689,ASBVs!$A$2:$AP$1041,28,FALSE)</f>
        <v>53</v>
      </c>
      <c r="I11696" s="99">
        <f>VLOOKUP($J11689,ASBVs!$A$2:$AQ$1041,43,FALSE)</f>
        <v>9.16</v>
      </c>
      <c r="J11696" s="79"/>
    </row>
    <row r="11697" spans="2:10" ht="12.6" customHeight="1" x14ac:dyDescent="0.3">
      <c r="B11697" s="87" t="s">
        <v>2695</v>
      </c>
      <c r="C11697" s="88"/>
      <c r="D11697" s="89" t="s">
        <v>2699</v>
      </c>
      <c r="E11697" s="90"/>
      <c r="F11697" s="91" t="str">
        <f>VLOOKUP($J11689,ASBVs!$A$2:$F$1041,6,FALSE)</f>
        <v xml:space="preserve"> </v>
      </c>
      <c r="G11697" s="34" t="s">
        <v>2669</v>
      </c>
      <c r="H11697" s="35" t="str">
        <f>VLOOKUP($J11689,ASBVs!$A$2:$AU$1041,46,FALSE)</f>
        <v>2</v>
      </c>
      <c r="I11697" s="34" t="s">
        <v>2670</v>
      </c>
      <c r="J11697" s="35" t="str">
        <f>VLOOKUP($J11689,ASBVs!$A$2:$AU$1041,47,FALSE)</f>
        <v>3</v>
      </c>
    </row>
    <row r="11698" spans="2:10" ht="12.6" customHeight="1" x14ac:dyDescent="0.3">
      <c r="B11698" s="93">
        <f>VLOOKUP($J11689,ASBVs!$A$2:$AS$1041,45,FALSE)</f>
        <v>120.45</v>
      </c>
      <c r="C11698" s="94"/>
      <c r="D11698" s="93">
        <f>VLOOKUP($J11689,ASBVs!$A$2:$AS$1041,44,FALSE)</f>
        <v>155.33000000000001</v>
      </c>
      <c r="E11698" s="94"/>
      <c r="F11698" s="92"/>
      <c r="G11698" s="34" t="s">
        <v>2671</v>
      </c>
      <c r="H11698" s="35" t="str">
        <f>VLOOKUP($J11689,ASBVs!$A$2:$AW$1041,48,FALSE)</f>
        <v>3</v>
      </c>
      <c r="I11698" s="34" t="s">
        <v>2672</v>
      </c>
      <c r="J11698" s="35">
        <f>VLOOKUP($J11689,ASBVs!$A$2:$AW$1041,49,FALSE)</f>
        <v>4</v>
      </c>
    </row>
    <row r="11699" spans="2:10" ht="12.6" customHeight="1" x14ac:dyDescent="0.3">
      <c r="B11699" s="36" t="s">
        <v>2696</v>
      </c>
      <c r="C11699" s="95" t="str">
        <f>VLOOKUP($J11689,ASBVs!$A$2:$E$1041,5,FALSE)</f>
        <v>Pen of 4</v>
      </c>
      <c r="D11699" s="96"/>
      <c r="E11699" s="97" t="s">
        <v>2697</v>
      </c>
      <c r="F11699" s="98"/>
      <c r="G11699" s="74"/>
      <c r="H11699" s="75"/>
      <c r="I11699" s="37" t="s">
        <v>2698</v>
      </c>
      <c r="J11699" s="38"/>
    </row>
    <row r="11701" spans="2:10" ht="12.6" customHeight="1" x14ac:dyDescent="0.3">
      <c r="B11701" s="76" t="s">
        <v>2692</v>
      </c>
      <c r="C11701" s="77"/>
      <c r="D11701" s="20" t="str">
        <f>VLOOKUP($J11701,ASBVs!$A$2:$B$1041,2,FALSE)</f>
        <v>225443</v>
      </c>
      <c r="E11701" s="21"/>
      <c r="F11701" s="22" t="str">
        <f>VLOOKUP($J11701,ASBVs!$A$2:$J$1041,10,FALSE)</f>
        <v>Twin</v>
      </c>
      <c r="G11701" s="78" t="str">
        <f>VLOOKUP($J11701,ASBVs!$A$2:$AX$1041,50,FALSE)</f>
        <v xml:space="preserve"> </v>
      </c>
      <c r="H11701" s="79"/>
      <c r="I11701" s="23" t="s">
        <v>2693</v>
      </c>
      <c r="J11701" s="24" t="s">
        <v>2550</v>
      </c>
    </row>
    <row r="11702" spans="2:10" ht="12.6" customHeight="1" x14ac:dyDescent="0.3">
      <c r="B11702" s="25" t="s">
        <v>2694</v>
      </c>
      <c r="C11702" s="80" t="str">
        <f>VLOOKUP($J11701,ASBVs!$A$2:$H$1041,8,FALSE)</f>
        <v>218946</v>
      </c>
      <c r="D11702" s="80"/>
      <c r="E11702" s="81"/>
      <c r="F11702" s="26" t="s">
        <v>2639</v>
      </c>
      <c r="G11702" s="82">
        <f>VLOOKUP($J11701,ASBVs!$A$2:$I$1041,9,FALSE)</f>
        <v>44725</v>
      </c>
      <c r="H11702" s="83"/>
      <c r="I11702" s="83"/>
      <c r="J11702" s="84"/>
    </row>
    <row r="11703" spans="2:10" ht="12.6" customHeight="1" x14ac:dyDescent="0.3">
      <c r="B11703" s="27" t="s">
        <v>0</v>
      </c>
      <c r="C11703" s="28" t="s">
        <v>1</v>
      </c>
      <c r="D11703" s="28" t="s">
        <v>2</v>
      </c>
      <c r="E11703" s="28" t="s">
        <v>3</v>
      </c>
      <c r="F11703" s="27" t="s">
        <v>4</v>
      </c>
      <c r="G11703" s="28" t="s">
        <v>1093</v>
      </c>
      <c r="H11703" s="28" t="s">
        <v>1092</v>
      </c>
      <c r="I11703" s="28" t="s">
        <v>5</v>
      </c>
      <c r="J11703" s="28" t="s">
        <v>2652</v>
      </c>
    </row>
    <row r="11704" spans="2:10" ht="12.6" customHeight="1" x14ac:dyDescent="0.3">
      <c r="B11704" s="29">
        <f>VLOOKUP($J11701,ASBVs!$A$2:$AP$1041,11,FALSE)</f>
        <v>0.47</v>
      </c>
      <c r="C11704" s="29">
        <f>VLOOKUP($J11701,ASBVs!$A$2:$AP$1041,13,FALSE)</f>
        <v>8.86</v>
      </c>
      <c r="D11704" s="29">
        <f>VLOOKUP($J11701,ASBVs!$A$2:$AP$1041,15,FALSE)</f>
        <v>15.55</v>
      </c>
      <c r="E11704" s="29">
        <f>VLOOKUP($J11701,ASBVs!$A$2:$AP$1041,17,FALSE)</f>
        <v>-1.26</v>
      </c>
      <c r="F11704" s="29">
        <f>VLOOKUP($J11701,ASBVs!$A$2:$AP$1041,19,FALSE)</f>
        <v>1.19</v>
      </c>
      <c r="G11704" s="39">
        <f>VLOOKUP($J11701,ASBVs!$A$2:$AP$1041,41,FALSE)</f>
        <v>0.45</v>
      </c>
      <c r="H11704" s="39">
        <f>VLOOKUP($J11701,ASBVs!$A$2:$AP$1041,39,FALSE)</f>
        <v>0.22</v>
      </c>
      <c r="I11704" s="29">
        <f>VLOOKUP($J11701,ASBVs!$A$2:$AP$1041,21,FALSE)</f>
        <v>-7.0000000000000007E-2</v>
      </c>
      <c r="J11704" s="39">
        <f>VLOOKUP($J11701,ASBVs!$A$2:$AP$1041,31,FALSE)</f>
        <v>0.28000000000000003</v>
      </c>
    </row>
    <row r="11705" spans="2:10" ht="12.6" customHeight="1" x14ac:dyDescent="0.3">
      <c r="B11705" s="29">
        <f>VLOOKUP($J11701,ASBVs!$A$2:$AP$1041,12,FALSE)</f>
        <v>67</v>
      </c>
      <c r="C11705" s="29">
        <f>VLOOKUP($J11701,ASBVs!$A$2:$AP$1041,14,FALSE)</f>
        <v>70</v>
      </c>
      <c r="D11705" s="29">
        <f>VLOOKUP($J11701,ASBVs!$A$2:$AP$1041,16,FALSE)</f>
        <v>62</v>
      </c>
      <c r="E11705" s="29">
        <f>VLOOKUP($J11701,ASBVs!$A$2:$AP$1041,18,FALSE)</f>
        <v>64</v>
      </c>
      <c r="F11705" s="29">
        <f>VLOOKUP($J11701,ASBVs!$A$2:$AP$1041,20,FALSE)</f>
        <v>64</v>
      </c>
      <c r="G11705" s="29">
        <f>VLOOKUP($J11701,ASBVs!$A$2:$AP$1041,42,FALSE)</f>
        <v>55</v>
      </c>
      <c r="H11705" s="29">
        <f>VLOOKUP($J11701,ASBVs!$A$2:$AP$1041,40,FALSE)</f>
        <v>49</v>
      </c>
      <c r="I11705" s="29">
        <f>VLOOKUP($J11701,ASBVs!$A$2:$AP$1041,22,FALSE)</f>
        <v>57</v>
      </c>
      <c r="J11705" s="29">
        <f>VLOOKUP($J11701,ASBVs!$A$2:$AP$1041,32,FALSE)</f>
        <v>53</v>
      </c>
    </row>
    <row r="11706" spans="2:10" ht="12.6" customHeight="1" x14ac:dyDescent="0.3">
      <c r="B11706" s="31" t="s">
        <v>1089</v>
      </c>
      <c r="C11706" s="27" t="s">
        <v>1090</v>
      </c>
      <c r="D11706" s="27" t="s">
        <v>1091</v>
      </c>
      <c r="E11706" s="27" t="s">
        <v>8</v>
      </c>
      <c r="F11706" s="27" t="s">
        <v>6</v>
      </c>
      <c r="G11706" s="27" t="s">
        <v>7</v>
      </c>
      <c r="H11706" s="27" t="s">
        <v>2638</v>
      </c>
      <c r="I11706" s="85" t="s">
        <v>2700</v>
      </c>
      <c r="J11706" s="86"/>
    </row>
    <row r="11707" spans="2:10" ht="12.6" customHeight="1" x14ac:dyDescent="0.3">
      <c r="B11707" s="30">
        <f>VLOOKUP($J11701,ASBVs!$A$2:$AP$1041,33,FALSE)</f>
        <v>0.04</v>
      </c>
      <c r="C11707" s="30">
        <f>VLOOKUP($J11701,ASBVs!$A$2:$AP$1041,35,FALSE)</f>
        <v>0.22</v>
      </c>
      <c r="D11707" s="30">
        <f>VLOOKUP($J11701,ASBVs!$A$2:$AP$1041,37,FALSE)</f>
        <v>0.01</v>
      </c>
      <c r="E11707" s="32">
        <f>VLOOKUP($J11701,ASBVs!$A$2:$AP$1041,29,FALSE)</f>
        <v>5.73</v>
      </c>
      <c r="F11707" s="32">
        <f>VLOOKUP($J11701,ASBVs!$A$2:$AP$1041,23,FALSE)</f>
        <v>-0.39</v>
      </c>
      <c r="G11707" s="32">
        <f>VLOOKUP($J11701,ASBVs!$A$2:$AP$1041,25,FALSE)</f>
        <v>4.84</v>
      </c>
      <c r="H11707" s="32">
        <f>VLOOKUP($J11701,ASBVs!$A$2:$AP$1041,27,FALSE)</f>
        <v>1.91</v>
      </c>
      <c r="I11707" s="86"/>
      <c r="J11707" s="86"/>
    </row>
    <row r="11708" spans="2:10" ht="12.6" customHeight="1" x14ac:dyDescent="0.3">
      <c r="B11708" s="33">
        <f>VLOOKUP($J11701,ASBVs!$A$2:$AP$1041,34,FALSE)</f>
        <v>43</v>
      </c>
      <c r="C11708" s="33">
        <f>VLOOKUP($J11701,ASBVs!$A$2:$AP$1041,36,FALSE)</f>
        <v>52</v>
      </c>
      <c r="D11708" s="33">
        <f>VLOOKUP($J11701,ASBVs!$A$2:$AP$1041,38,FALSE)</f>
        <v>36</v>
      </c>
      <c r="E11708" s="33">
        <f>VLOOKUP($J11701,ASBVs!$A$2:$AP$1041,30,FALSE)</f>
        <v>59</v>
      </c>
      <c r="F11708" s="33">
        <f>VLOOKUP($J11701,ASBVs!$A$2:$AP$1041,24,FALSE)</f>
        <v>49</v>
      </c>
      <c r="G11708" s="33">
        <f>VLOOKUP($J11701,ASBVs!$A$2:$AP$1041,26,FALSE)</f>
        <v>49</v>
      </c>
      <c r="H11708" s="33">
        <f>VLOOKUP($J11701,ASBVs!$A$2:$AP$1041,28,FALSE)</f>
        <v>52</v>
      </c>
      <c r="I11708" s="99">
        <f>VLOOKUP($J11701,ASBVs!$A$2:$AQ$1041,43,FALSE)</f>
        <v>8.7899999999999991</v>
      </c>
      <c r="J11708" s="79"/>
    </row>
    <row r="11709" spans="2:10" ht="12.6" customHeight="1" x14ac:dyDescent="0.3">
      <c r="B11709" s="87" t="s">
        <v>2695</v>
      </c>
      <c r="C11709" s="88"/>
      <c r="D11709" s="89" t="s">
        <v>2699</v>
      </c>
      <c r="E11709" s="90"/>
      <c r="F11709" s="91" t="str">
        <f>VLOOKUP($J11701,ASBVs!$A$2:$F$1041,6,FALSE)</f>
        <v xml:space="preserve"> </v>
      </c>
      <c r="G11709" s="34" t="s">
        <v>2669</v>
      </c>
      <c r="H11709" s="35" t="str">
        <f>VLOOKUP($J11701,ASBVs!$A$2:$AU$1041,46,FALSE)</f>
        <v>2</v>
      </c>
      <c r="I11709" s="34" t="s">
        <v>2670</v>
      </c>
      <c r="J11709" s="35" t="str">
        <f>VLOOKUP($J11701,ASBVs!$A$2:$AU$1041,47,FALSE)</f>
        <v>2</v>
      </c>
    </row>
    <row r="11710" spans="2:10" ht="12.6" customHeight="1" x14ac:dyDescent="0.3">
      <c r="B11710" s="93">
        <f>VLOOKUP($J11701,ASBVs!$A$2:$AS$1041,45,FALSE)</f>
        <v>121.86</v>
      </c>
      <c r="C11710" s="94"/>
      <c r="D11710" s="93">
        <f>VLOOKUP($J11701,ASBVs!$A$2:$AS$1041,44,FALSE)</f>
        <v>158.52000000000001</v>
      </c>
      <c r="E11710" s="94"/>
      <c r="F11710" s="92"/>
      <c r="G11710" s="34" t="s">
        <v>2671</v>
      </c>
      <c r="H11710" s="35" t="str">
        <f>VLOOKUP($J11701,ASBVs!$A$2:$AW$1041,48,FALSE)</f>
        <v>3</v>
      </c>
      <c r="I11710" s="34" t="s">
        <v>2672</v>
      </c>
      <c r="J11710" s="35">
        <f>VLOOKUP($J11701,ASBVs!$A$2:$AW$1041,49,FALSE)</f>
        <v>3</v>
      </c>
    </row>
    <row r="11711" spans="2:10" ht="12.6" customHeight="1" x14ac:dyDescent="0.3">
      <c r="B11711" s="36" t="s">
        <v>2696</v>
      </c>
      <c r="C11711" s="95" t="str">
        <f>VLOOKUP($J11701,ASBVs!$A$2:$E$1041,5,FALSE)</f>
        <v>Pen of 4</v>
      </c>
      <c r="D11711" s="96"/>
      <c r="E11711" s="97" t="s">
        <v>2697</v>
      </c>
      <c r="F11711" s="98"/>
      <c r="G11711" s="74"/>
      <c r="H11711" s="75"/>
      <c r="I11711" s="37" t="s">
        <v>2698</v>
      </c>
      <c r="J11711" s="38"/>
    </row>
    <row r="11713" spans="2:10" ht="12.6" customHeight="1" x14ac:dyDescent="0.3">
      <c r="B11713" s="76" t="s">
        <v>2692</v>
      </c>
      <c r="C11713" s="77"/>
      <c r="D11713" s="20" t="str">
        <f>VLOOKUP($J11713,ASBVs!$A$2:$B$1041,2,FALSE)</f>
        <v>229935</v>
      </c>
      <c r="E11713" s="21"/>
      <c r="F11713" s="22" t="str">
        <f>VLOOKUP($J11713,ASBVs!$A$2:$J$1041,10,FALSE)</f>
        <v>Single - ET</v>
      </c>
      <c r="G11713" s="78" t="str">
        <f>VLOOKUP($J11713,ASBVs!$A$2:$AX$1041,50,FALSE)</f>
        <v xml:space="preserve"> </v>
      </c>
      <c r="H11713" s="79"/>
      <c r="I11713" s="23" t="s">
        <v>2693</v>
      </c>
      <c r="J11713" s="24" t="s">
        <v>2551</v>
      </c>
    </row>
    <row r="11714" spans="2:10" ht="12.6" customHeight="1" x14ac:dyDescent="0.3">
      <c r="B11714" s="25" t="s">
        <v>2694</v>
      </c>
      <c r="C11714" s="80" t="str">
        <f>VLOOKUP($J11713,ASBVs!$A$2:$H$1041,8,FALSE)</f>
        <v>204319</v>
      </c>
      <c r="D11714" s="80"/>
      <c r="E11714" s="81"/>
      <c r="F11714" s="26" t="s">
        <v>2639</v>
      </c>
      <c r="G11714" s="82">
        <f>VLOOKUP($J11713,ASBVs!$A$2:$I$1041,9,FALSE)</f>
        <v>44720</v>
      </c>
      <c r="H11714" s="83"/>
      <c r="I11714" s="83"/>
      <c r="J11714" s="84"/>
    </row>
    <row r="11715" spans="2:10" ht="12.6" customHeight="1" x14ac:dyDescent="0.3">
      <c r="B11715" s="27" t="s">
        <v>0</v>
      </c>
      <c r="C11715" s="28" t="s">
        <v>1</v>
      </c>
      <c r="D11715" s="28" t="s">
        <v>2</v>
      </c>
      <c r="E11715" s="28" t="s">
        <v>3</v>
      </c>
      <c r="F11715" s="27" t="s">
        <v>4</v>
      </c>
      <c r="G11715" s="28" t="s">
        <v>1093</v>
      </c>
      <c r="H11715" s="28" t="s">
        <v>1092</v>
      </c>
      <c r="I11715" s="28" t="s">
        <v>5</v>
      </c>
      <c r="J11715" s="28" t="s">
        <v>2652</v>
      </c>
    </row>
    <row r="11716" spans="2:10" ht="12.6" customHeight="1" x14ac:dyDescent="0.3">
      <c r="B11716" s="29">
        <f>VLOOKUP($J11713,ASBVs!$A$2:$AP$1041,11,FALSE)</f>
        <v>0.69</v>
      </c>
      <c r="C11716" s="29">
        <f>VLOOKUP($J11713,ASBVs!$A$2:$AP$1041,13,FALSE)</f>
        <v>8.73</v>
      </c>
      <c r="D11716" s="29">
        <f>VLOOKUP($J11713,ASBVs!$A$2:$AP$1041,15,FALSE)</f>
        <v>15.86</v>
      </c>
      <c r="E11716" s="29">
        <f>VLOOKUP($J11713,ASBVs!$A$2:$AP$1041,17,FALSE)</f>
        <v>0.73</v>
      </c>
      <c r="F11716" s="29">
        <f>VLOOKUP($J11713,ASBVs!$A$2:$AP$1041,19,FALSE)</f>
        <v>2.83</v>
      </c>
      <c r="G11716" s="39">
        <f>VLOOKUP($J11713,ASBVs!$A$2:$AP$1041,41,FALSE)</f>
        <v>0.33</v>
      </c>
      <c r="H11716" s="39">
        <f>VLOOKUP($J11713,ASBVs!$A$2:$AP$1041,39,FALSE)</f>
        <v>0.23</v>
      </c>
      <c r="I11716" s="29">
        <f>VLOOKUP($J11713,ASBVs!$A$2:$AP$1041,21,FALSE)</f>
        <v>0.13</v>
      </c>
      <c r="J11716" s="39">
        <f>VLOOKUP($J11713,ASBVs!$A$2:$AP$1041,31,FALSE)</f>
        <v>0.21</v>
      </c>
    </row>
    <row r="11717" spans="2:10" ht="12.6" customHeight="1" x14ac:dyDescent="0.3">
      <c r="B11717" s="29">
        <f>VLOOKUP($J11713,ASBVs!$A$2:$AP$1041,12,FALSE)</f>
        <v>69</v>
      </c>
      <c r="C11717" s="29">
        <f>VLOOKUP($J11713,ASBVs!$A$2:$AP$1041,14,FALSE)</f>
        <v>72</v>
      </c>
      <c r="D11717" s="29">
        <f>VLOOKUP($J11713,ASBVs!$A$2:$AP$1041,16,FALSE)</f>
        <v>62</v>
      </c>
      <c r="E11717" s="29">
        <f>VLOOKUP($J11713,ASBVs!$A$2:$AP$1041,18,FALSE)</f>
        <v>67</v>
      </c>
      <c r="F11717" s="29">
        <f>VLOOKUP($J11713,ASBVs!$A$2:$AP$1041,20,FALSE)</f>
        <v>67</v>
      </c>
      <c r="G11717" s="29">
        <f>VLOOKUP($J11713,ASBVs!$A$2:$AP$1041,42,FALSE)</f>
        <v>60</v>
      </c>
      <c r="H11717" s="29">
        <f>VLOOKUP($J11713,ASBVs!$A$2:$AP$1041,40,FALSE)</f>
        <v>49</v>
      </c>
      <c r="I11717" s="29">
        <f>VLOOKUP($J11713,ASBVs!$A$2:$AP$1041,22,FALSE)</f>
        <v>61</v>
      </c>
      <c r="J11717" s="29">
        <f>VLOOKUP($J11713,ASBVs!$A$2:$AP$1041,32,FALSE)</f>
        <v>58</v>
      </c>
    </row>
    <row r="11718" spans="2:10" ht="12.6" customHeight="1" x14ac:dyDescent="0.3">
      <c r="B11718" s="31" t="s">
        <v>1089</v>
      </c>
      <c r="C11718" s="27" t="s">
        <v>1090</v>
      </c>
      <c r="D11718" s="27" t="s">
        <v>1091</v>
      </c>
      <c r="E11718" s="27" t="s">
        <v>8</v>
      </c>
      <c r="F11718" s="27" t="s">
        <v>6</v>
      </c>
      <c r="G11718" s="27" t="s">
        <v>7</v>
      </c>
      <c r="H11718" s="27" t="s">
        <v>2638</v>
      </c>
      <c r="I11718" s="85" t="s">
        <v>2700</v>
      </c>
      <c r="J11718" s="86"/>
    </row>
    <row r="11719" spans="2:10" ht="12.6" customHeight="1" x14ac:dyDescent="0.3">
      <c r="B11719" s="30">
        <f>VLOOKUP($J11713,ASBVs!$A$2:$AP$1041,33,FALSE)</f>
        <v>0.02</v>
      </c>
      <c r="C11719" s="30">
        <f>VLOOKUP($J11713,ASBVs!$A$2:$AP$1041,35,FALSE)</f>
        <v>0.27</v>
      </c>
      <c r="D11719" s="30">
        <f>VLOOKUP($J11713,ASBVs!$A$2:$AP$1041,37,FALSE)</f>
        <v>1E-3</v>
      </c>
      <c r="E11719" s="32">
        <f>VLOOKUP($J11713,ASBVs!$A$2:$AP$1041,29,FALSE)</f>
        <v>4.7699999999999996</v>
      </c>
      <c r="F11719" s="32">
        <f>VLOOKUP($J11713,ASBVs!$A$2:$AP$1041,23,FALSE)</f>
        <v>-0.21</v>
      </c>
      <c r="G11719" s="32">
        <f>VLOOKUP($J11713,ASBVs!$A$2:$AP$1041,25,FALSE)</f>
        <v>4.12</v>
      </c>
      <c r="H11719" s="32">
        <f>VLOOKUP($J11713,ASBVs!$A$2:$AP$1041,27,FALSE)</f>
        <v>2.67</v>
      </c>
      <c r="I11719" s="86"/>
      <c r="J11719" s="86"/>
    </row>
    <row r="11720" spans="2:10" ht="12.6" customHeight="1" x14ac:dyDescent="0.3">
      <c r="B11720" s="33">
        <f>VLOOKUP($J11713,ASBVs!$A$2:$AP$1041,34,FALSE)</f>
        <v>42</v>
      </c>
      <c r="C11720" s="33">
        <f>VLOOKUP($J11713,ASBVs!$A$2:$AP$1041,36,FALSE)</f>
        <v>53</v>
      </c>
      <c r="D11720" s="33">
        <f>VLOOKUP($J11713,ASBVs!$A$2:$AP$1041,38,FALSE)</f>
        <v>34</v>
      </c>
      <c r="E11720" s="33">
        <f>VLOOKUP($J11713,ASBVs!$A$2:$AP$1041,30,FALSE)</f>
        <v>61</v>
      </c>
      <c r="F11720" s="33">
        <f>VLOOKUP($J11713,ASBVs!$A$2:$AP$1041,24,FALSE)</f>
        <v>52</v>
      </c>
      <c r="G11720" s="33">
        <f>VLOOKUP($J11713,ASBVs!$A$2:$AP$1041,26,FALSE)</f>
        <v>51</v>
      </c>
      <c r="H11720" s="33">
        <f>VLOOKUP($J11713,ASBVs!$A$2:$AP$1041,28,FALSE)</f>
        <v>54</v>
      </c>
      <c r="I11720" s="99">
        <f>VLOOKUP($J11713,ASBVs!$A$2:$AQ$1041,43,FALSE)</f>
        <v>8.8600000000000012</v>
      </c>
      <c r="J11720" s="79"/>
    </row>
    <row r="11721" spans="2:10" ht="12.6" customHeight="1" x14ac:dyDescent="0.3">
      <c r="B11721" s="87" t="s">
        <v>2695</v>
      </c>
      <c r="C11721" s="88"/>
      <c r="D11721" s="89" t="s">
        <v>2699</v>
      </c>
      <c r="E11721" s="90"/>
      <c r="F11721" s="91" t="str">
        <f>VLOOKUP($J11713,ASBVs!$A$2:$F$1041,6,FALSE)</f>
        <v xml:space="preserve"> </v>
      </c>
      <c r="G11721" s="34" t="s">
        <v>2669</v>
      </c>
      <c r="H11721" s="35" t="str">
        <f>VLOOKUP($J11713,ASBVs!$A$2:$AU$1041,46,FALSE)</f>
        <v>3</v>
      </c>
      <c r="I11721" s="34" t="s">
        <v>2670</v>
      </c>
      <c r="J11721" s="35" t="str">
        <f>VLOOKUP($J11713,ASBVs!$A$2:$AU$1041,47,FALSE)</f>
        <v>3</v>
      </c>
    </row>
    <row r="11722" spans="2:10" ht="12.6" customHeight="1" x14ac:dyDescent="0.3">
      <c r="B11722" s="93">
        <f>VLOOKUP($J11713,ASBVs!$A$2:$AS$1041,45,FALSE)</f>
        <v>122.85</v>
      </c>
      <c r="C11722" s="94"/>
      <c r="D11722" s="93">
        <f>VLOOKUP($J11713,ASBVs!$A$2:$AS$1041,44,FALSE)</f>
        <v>161.06</v>
      </c>
      <c r="E11722" s="94"/>
      <c r="F11722" s="92"/>
      <c r="G11722" s="34" t="s">
        <v>2671</v>
      </c>
      <c r="H11722" s="35" t="str">
        <f>VLOOKUP($J11713,ASBVs!$A$2:$AW$1041,48,FALSE)</f>
        <v>2</v>
      </c>
      <c r="I11722" s="34" t="s">
        <v>2672</v>
      </c>
      <c r="J11722" s="35">
        <f>VLOOKUP($J11713,ASBVs!$A$2:$AW$1041,49,FALSE)</f>
        <v>3</v>
      </c>
    </row>
    <row r="11723" spans="2:10" ht="12.6" customHeight="1" x14ac:dyDescent="0.3">
      <c r="B11723" s="36" t="s">
        <v>2696</v>
      </c>
      <c r="C11723" s="95" t="str">
        <f>VLOOKUP($J11713,ASBVs!$A$2:$E$1041,5,FALSE)</f>
        <v>Pen of 4</v>
      </c>
      <c r="D11723" s="96"/>
      <c r="E11723" s="97" t="s">
        <v>2697</v>
      </c>
      <c r="F11723" s="98"/>
      <c r="G11723" s="74"/>
      <c r="H11723" s="75"/>
      <c r="I11723" s="37" t="s">
        <v>2698</v>
      </c>
      <c r="J11723" s="38"/>
    </row>
    <row r="11725" spans="2:10" ht="12.6" customHeight="1" x14ac:dyDescent="0.3">
      <c r="B11725" s="76" t="s">
        <v>2692</v>
      </c>
      <c r="C11725" s="77"/>
      <c r="D11725" s="20" t="str">
        <f>VLOOKUP($J11725,ASBVs!$A$2:$B$1041,2,FALSE)</f>
        <v>224730</v>
      </c>
      <c r="E11725" s="21"/>
      <c r="F11725" s="22" t="str">
        <f>VLOOKUP($J11725,ASBVs!$A$2:$J$1041,10,FALSE)</f>
        <v>Twin</v>
      </c>
      <c r="G11725" s="78" t="str">
        <f>VLOOKUP($J11725,ASBVs!$A$2:$AX$1041,50,FALSE)</f>
        <v xml:space="preserve"> </v>
      </c>
      <c r="H11725" s="79"/>
      <c r="I11725" s="23" t="s">
        <v>2693</v>
      </c>
      <c r="J11725" s="24" t="s">
        <v>2552</v>
      </c>
    </row>
    <row r="11726" spans="2:10" ht="12.6" customHeight="1" x14ac:dyDescent="0.3">
      <c r="B11726" s="25" t="s">
        <v>2694</v>
      </c>
      <c r="C11726" s="80" t="str">
        <f>VLOOKUP($J11725,ASBVs!$A$2:$H$1041,8,FALSE)</f>
        <v>206691</v>
      </c>
      <c r="D11726" s="80"/>
      <c r="E11726" s="81"/>
      <c r="F11726" s="26" t="s">
        <v>2639</v>
      </c>
      <c r="G11726" s="82">
        <f>VLOOKUP($J11725,ASBVs!$A$2:$I$1041,9,FALSE)</f>
        <v>44710</v>
      </c>
      <c r="H11726" s="83"/>
      <c r="I11726" s="83"/>
      <c r="J11726" s="84"/>
    </row>
    <row r="11727" spans="2:10" ht="12.6" customHeight="1" x14ac:dyDescent="0.3">
      <c r="B11727" s="27" t="s">
        <v>0</v>
      </c>
      <c r="C11727" s="28" t="s">
        <v>1</v>
      </c>
      <c r="D11727" s="28" t="s">
        <v>2</v>
      </c>
      <c r="E11727" s="28" t="s">
        <v>3</v>
      </c>
      <c r="F11727" s="27" t="s">
        <v>4</v>
      </c>
      <c r="G11727" s="28" t="s">
        <v>1093</v>
      </c>
      <c r="H11727" s="28" t="s">
        <v>1092</v>
      </c>
      <c r="I11727" s="28" t="s">
        <v>5</v>
      </c>
      <c r="J11727" s="28" t="s">
        <v>2652</v>
      </c>
    </row>
    <row r="11728" spans="2:10" ht="12.6" customHeight="1" x14ac:dyDescent="0.3">
      <c r="B11728" s="29">
        <f>VLOOKUP($J11725,ASBVs!$A$2:$AP$1041,11,FALSE)</f>
        <v>0.47</v>
      </c>
      <c r="C11728" s="29">
        <f>VLOOKUP($J11725,ASBVs!$A$2:$AP$1041,13,FALSE)</f>
        <v>8.7100000000000009</v>
      </c>
      <c r="D11728" s="29">
        <f>VLOOKUP($J11725,ASBVs!$A$2:$AP$1041,15,FALSE)</f>
        <v>14.09</v>
      </c>
      <c r="E11728" s="29">
        <f>VLOOKUP($J11725,ASBVs!$A$2:$AP$1041,17,FALSE)</f>
        <v>0.43</v>
      </c>
      <c r="F11728" s="29">
        <f>VLOOKUP($J11725,ASBVs!$A$2:$AP$1041,19,FALSE)</f>
        <v>1.87</v>
      </c>
      <c r="G11728" s="39">
        <f>VLOOKUP($J11725,ASBVs!$A$2:$AP$1041,41,FALSE)</f>
        <v>0.37</v>
      </c>
      <c r="H11728" s="39">
        <f>VLOOKUP($J11725,ASBVs!$A$2:$AP$1041,39,FALSE)</f>
        <v>0.2</v>
      </c>
      <c r="I11728" s="29">
        <f>VLOOKUP($J11725,ASBVs!$A$2:$AP$1041,21,FALSE)</f>
        <v>-0.12</v>
      </c>
      <c r="J11728" s="39">
        <f>VLOOKUP($J11725,ASBVs!$A$2:$AP$1041,31,FALSE)</f>
        <v>0.24</v>
      </c>
    </row>
    <row r="11729" spans="2:10" ht="12.6" customHeight="1" x14ac:dyDescent="0.3">
      <c r="B11729" s="29">
        <f>VLOOKUP($J11725,ASBVs!$A$2:$AP$1041,12,FALSE)</f>
        <v>66</v>
      </c>
      <c r="C11729" s="29">
        <f>VLOOKUP($J11725,ASBVs!$A$2:$AP$1041,14,FALSE)</f>
        <v>70</v>
      </c>
      <c r="D11729" s="29">
        <f>VLOOKUP($J11725,ASBVs!$A$2:$AP$1041,16,FALSE)</f>
        <v>59</v>
      </c>
      <c r="E11729" s="29">
        <f>VLOOKUP($J11725,ASBVs!$A$2:$AP$1041,18,FALSE)</f>
        <v>66</v>
      </c>
      <c r="F11729" s="29">
        <f>VLOOKUP($J11725,ASBVs!$A$2:$AP$1041,20,FALSE)</f>
        <v>66</v>
      </c>
      <c r="G11729" s="29">
        <f>VLOOKUP($J11725,ASBVs!$A$2:$AP$1041,42,FALSE)</f>
        <v>57</v>
      </c>
      <c r="H11729" s="29">
        <f>VLOOKUP($J11725,ASBVs!$A$2:$AP$1041,40,FALSE)</f>
        <v>48</v>
      </c>
      <c r="I11729" s="29">
        <f>VLOOKUP($J11725,ASBVs!$A$2:$AP$1041,22,FALSE)</f>
        <v>57</v>
      </c>
      <c r="J11729" s="29">
        <f>VLOOKUP($J11725,ASBVs!$A$2:$AP$1041,32,FALSE)</f>
        <v>55</v>
      </c>
    </row>
    <row r="11730" spans="2:10" ht="12.6" customHeight="1" x14ac:dyDescent="0.3">
      <c r="B11730" s="31" t="s">
        <v>1089</v>
      </c>
      <c r="C11730" s="27" t="s">
        <v>1090</v>
      </c>
      <c r="D11730" s="27" t="s">
        <v>1091</v>
      </c>
      <c r="E11730" s="27" t="s">
        <v>8</v>
      </c>
      <c r="F11730" s="27" t="s">
        <v>6</v>
      </c>
      <c r="G11730" s="27" t="s">
        <v>7</v>
      </c>
      <c r="H11730" s="27" t="s">
        <v>2638</v>
      </c>
      <c r="I11730" s="85" t="s">
        <v>2700</v>
      </c>
      <c r="J11730" s="86"/>
    </row>
    <row r="11731" spans="2:10" ht="12.6" customHeight="1" x14ac:dyDescent="0.3">
      <c r="B11731" s="30">
        <f>VLOOKUP($J11725,ASBVs!$A$2:$AP$1041,33,FALSE)</f>
        <v>0.02</v>
      </c>
      <c r="C11731" s="30">
        <f>VLOOKUP($J11725,ASBVs!$A$2:$AP$1041,35,FALSE)</f>
        <v>0.21</v>
      </c>
      <c r="D11731" s="30">
        <f>VLOOKUP($J11725,ASBVs!$A$2:$AP$1041,37,FALSE)</f>
        <v>0.01</v>
      </c>
      <c r="E11731" s="32">
        <f>VLOOKUP($J11725,ASBVs!$A$2:$AP$1041,29,FALSE)</f>
        <v>4.41</v>
      </c>
      <c r="F11731" s="32">
        <f>VLOOKUP($J11725,ASBVs!$A$2:$AP$1041,23,FALSE)</f>
        <v>-0.2</v>
      </c>
      <c r="G11731" s="32">
        <f>VLOOKUP($J11725,ASBVs!$A$2:$AP$1041,25,FALSE)</f>
        <v>5.4</v>
      </c>
      <c r="H11731" s="32">
        <f>VLOOKUP($J11725,ASBVs!$A$2:$AP$1041,27,FALSE)</f>
        <v>2.2200000000000002</v>
      </c>
      <c r="I11731" s="86"/>
      <c r="J11731" s="86"/>
    </row>
    <row r="11732" spans="2:10" ht="12.6" customHeight="1" x14ac:dyDescent="0.3">
      <c r="B11732" s="33">
        <f>VLOOKUP($J11725,ASBVs!$A$2:$AP$1041,34,FALSE)</f>
        <v>43</v>
      </c>
      <c r="C11732" s="33">
        <f>VLOOKUP($J11725,ASBVs!$A$2:$AP$1041,36,FALSE)</f>
        <v>51</v>
      </c>
      <c r="D11732" s="33">
        <f>VLOOKUP($J11725,ASBVs!$A$2:$AP$1041,38,FALSE)</f>
        <v>37</v>
      </c>
      <c r="E11732" s="33">
        <f>VLOOKUP($J11725,ASBVs!$A$2:$AP$1041,30,FALSE)</f>
        <v>60</v>
      </c>
      <c r="F11732" s="33">
        <f>VLOOKUP($J11725,ASBVs!$A$2:$AP$1041,24,FALSE)</f>
        <v>49</v>
      </c>
      <c r="G11732" s="33">
        <f>VLOOKUP($J11725,ASBVs!$A$2:$AP$1041,26,FALSE)</f>
        <v>49</v>
      </c>
      <c r="H11732" s="33">
        <f>VLOOKUP($J11725,ASBVs!$A$2:$AP$1041,28,FALSE)</f>
        <v>52</v>
      </c>
      <c r="I11732" s="99">
        <f>VLOOKUP($J11725,ASBVs!$A$2:$AQ$1041,43,FALSE)</f>
        <v>8.5900000000000016</v>
      </c>
      <c r="J11732" s="79"/>
    </row>
    <row r="11733" spans="2:10" ht="12.6" customHeight="1" x14ac:dyDescent="0.3">
      <c r="B11733" s="87" t="s">
        <v>2695</v>
      </c>
      <c r="C11733" s="88"/>
      <c r="D11733" s="89" t="s">
        <v>2699</v>
      </c>
      <c r="E11733" s="90"/>
      <c r="F11733" s="91" t="str">
        <f>VLOOKUP($J11725,ASBVs!$A$2:$F$1041,6,FALSE)</f>
        <v xml:space="preserve"> </v>
      </c>
      <c r="G11733" s="34" t="s">
        <v>2669</v>
      </c>
      <c r="H11733" s="35" t="str">
        <f>VLOOKUP($J11725,ASBVs!$A$2:$AU$1041,46,FALSE)</f>
        <v>2</v>
      </c>
      <c r="I11733" s="34" t="s">
        <v>2670</v>
      </c>
      <c r="J11733" s="35" t="str">
        <f>VLOOKUP($J11725,ASBVs!$A$2:$AU$1041,47,FALSE)</f>
        <v>2</v>
      </c>
    </row>
    <row r="11734" spans="2:10" ht="12.6" customHeight="1" x14ac:dyDescent="0.3">
      <c r="B11734" s="93">
        <f>VLOOKUP($J11725,ASBVs!$A$2:$AS$1041,45,FALSE)</f>
        <v>122.05</v>
      </c>
      <c r="C11734" s="94"/>
      <c r="D11734" s="93">
        <f>VLOOKUP($J11725,ASBVs!$A$2:$AS$1041,44,FALSE)</f>
        <v>157.22</v>
      </c>
      <c r="E11734" s="94"/>
      <c r="F11734" s="92"/>
      <c r="G11734" s="34" t="s">
        <v>2671</v>
      </c>
      <c r="H11734" s="35" t="str">
        <f>VLOOKUP($J11725,ASBVs!$A$2:$AW$1041,48,FALSE)</f>
        <v>3</v>
      </c>
      <c r="I11734" s="34" t="s">
        <v>2672</v>
      </c>
      <c r="J11734" s="35">
        <f>VLOOKUP($J11725,ASBVs!$A$2:$AW$1041,49,FALSE)</f>
        <v>4</v>
      </c>
    </row>
    <row r="11735" spans="2:10" ht="12.6" customHeight="1" x14ac:dyDescent="0.3">
      <c r="B11735" s="36" t="s">
        <v>2696</v>
      </c>
      <c r="C11735" s="95" t="str">
        <f>VLOOKUP($J11725,ASBVs!$A$2:$E$1041,5,FALSE)</f>
        <v>Pen of 4</v>
      </c>
      <c r="D11735" s="96"/>
      <c r="E11735" s="97" t="s">
        <v>2697</v>
      </c>
      <c r="F11735" s="98"/>
      <c r="G11735" s="74"/>
      <c r="H11735" s="75"/>
      <c r="I11735" s="37" t="s">
        <v>2698</v>
      </c>
      <c r="J11735" s="38"/>
    </row>
    <row r="11737" spans="2:10" ht="12.6" customHeight="1" x14ac:dyDescent="0.3">
      <c r="B11737" s="76" t="s">
        <v>2692</v>
      </c>
      <c r="C11737" s="77"/>
      <c r="D11737" s="20" t="str">
        <f>VLOOKUP($J11737,ASBVs!$A$2:$B$1041,2,FALSE)</f>
        <v>223929</v>
      </c>
      <c r="E11737" s="21"/>
      <c r="F11737" s="22" t="str">
        <f>VLOOKUP($J11737,ASBVs!$A$2:$J$1041,10,FALSE)</f>
        <v>Triplet</v>
      </c>
      <c r="G11737" s="78" t="str">
        <f>VLOOKUP($J11737,ASBVs!$A$2:$AX$1041,50,FALSE)</f>
        <v xml:space="preserve"> </v>
      </c>
      <c r="H11737" s="79"/>
      <c r="I11737" s="23" t="s">
        <v>2693</v>
      </c>
      <c r="J11737" s="24" t="s">
        <v>2553</v>
      </c>
    </row>
    <row r="11738" spans="2:10" ht="12.6" customHeight="1" x14ac:dyDescent="0.3">
      <c r="B11738" s="25" t="s">
        <v>2694</v>
      </c>
      <c r="C11738" s="80" t="str">
        <f>VLOOKUP($J11737,ASBVs!$A$2:$H$1041,8,FALSE)</f>
        <v>214314</v>
      </c>
      <c r="D11738" s="80"/>
      <c r="E11738" s="81"/>
      <c r="F11738" s="26" t="s">
        <v>2639</v>
      </c>
      <c r="G11738" s="82">
        <f>VLOOKUP($J11737,ASBVs!$A$2:$I$1041,9,FALSE)</f>
        <v>44705</v>
      </c>
      <c r="H11738" s="83"/>
      <c r="I11738" s="83"/>
      <c r="J11738" s="84"/>
    </row>
    <row r="11739" spans="2:10" ht="12.6" customHeight="1" x14ac:dyDescent="0.3">
      <c r="B11739" s="27" t="s">
        <v>0</v>
      </c>
      <c r="C11739" s="28" t="s">
        <v>1</v>
      </c>
      <c r="D11739" s="28" t="s">
        <v>2</v>
      </c>
      <c r="E11739" s="28" t="s">
        <v>3</v>
      </c>
      <c r="F11739" s="27" t="s">
        <v>4</v>
      </c>
      <c r="G11739" s="28" t="s">
        <v>1093</v>
      </c>
      <c r="H11739" s="28" t="s">
        <v>1092</v>
      </c>
      <c r="I11739" s="28" t="s">
        <v>5</v>
      </c>
      <c r="J11739" s="28" t="s">
        <v>2652</v>
      </c>
    </row>
    <row r="11740" spans="2:10" ht="12.6" customHeight="1" x14ac:dyDescent="0.3">
      <c r="B11740" s="29">
        <f>VLOOKUP($J11737,ASBVs!$A$2:$AP$1041,11,FALSE)</f>
        <v>0.43</v>
      </c>
      <c r="C11740" s="29">
        <f>VLOOKUP($J11737,ASBVs!$A$2:$AP$1041,13,FALSE)</f>
        <v>8.64</v>
      </c>
      <c r="D11740" s="29">
        <f>VLOOKUP($J11737,ASBVs!$A$2:$AP$1041,15,FALSE)</f>
        <v>15.77</v>
      </c>
      <c r="E11740" s="29">
        <f>VLOOKUP($J11737,ASBVs!$A$2:$AP$1041,17,FALSE)</f>
        <v>0.87</v>
      </c>
      <c r="F11740" s="29">
        <f>VLOOKUP($J11737,ASBVs!$A$2:$AP$1041,19,FALSE)</f>
        <v>2.2200000000000002</v>
      </c>
      <c r="G11740" s="39">
        <f>VLOOKUP($J11737,ASBVs!$A$2:$AP$1041,41,FALSE)</f>
        <v>0.32</v>
      </c>
      <c r="H11740" s="39">
        <f>VLOOKUP($J11737,ASBVs!$A$2:$AP$1041,39,FALSE)</f>
        <v>0.23</v>
      </c>
      <c r="I11740" s="29">
        <f>VLOOKUP($J11737,ASBVs!$A$2:$AP$1041,21,FALSE)</f>
        <v>0.19</v>
      </c>
      <c r="J11740" s="39">
        <f>VLOOKUP($J11737,ASBVs!$A$2:$AP$1041,31,FALSE)</f>
        <v>0.21</v>
      </c>
    </row>
    <row r="11741" spans="2:10" ht="12.6" customHeight="1" x14ac:dyDescent="0.3">
      <c r="B11741" s="29">
        <f>VLOOKUP($J11737,ASBVs!$A$2:$AP$1041,12,FALSE)</f>
        <v>65</v>
      </c>
      <c r="C11741" s="29">
        <f>VLOOKUP($J11737,ASBVs!$A$2:$AP$1041,14,FALSE)</f>
        <v>70</v>
      </c>
      <c r="D11741" s="29">
        <f>VLOOKUP($J11737,ASBVs!$A$2:$AP$1041,16,FALSE)</f>
        <v>56</v>
      </c>
      <c r="E11741" s="29">
        <f>VLOOKUP($J11737,ASBVs!$A$2:$AP$1041,18,FALSE)</f>
        <v>62</v>
      </c>
      <c r="F11741" s="29">
        <f>VLOOKUP($J11737,ASBVs!$A$2:$AP$1041,20,FALSE)</f>
        <v>64</v>
      </c>
      <c r="G11741" s="29">
        <f>VLOOKUP($J11737,ASBVs!$A$2:$AP$1041,42,FALSE)</f>
        <v>50</v>
      </c>
      <c r="H11741" s="29">
        <f>VLOOKUP($J11737,ASBVs!$A$2:$AP$1041,40,FALSE)</f>
        <v>44</v>
      </c>
      <c r="I11741" s="29">
        <f>VLOOKUP($J11737,ASBVs!$A$2:$AP$1041,22,FALSE)</f>
        <v>51</v>
      </c>
      <c r="J11741" s="29">
        <f>VLOOKUP($J11737,ASBVs!$A$2:$AP$1041,32,FALSE)</f>
        <v>48</v>
      </c>
    </row>
    <row r="11742" spans="2:10" ht="12.6" customHeight="1" x14ac:dyDescent="0.3">
      <c r="B11742" s="31" t="s">
        <v>1089</v>
      </c>
      <c r="C11742" s="27" t="s">
        <v>1090</v>
      </c>
      <c r="D11742" s="27" t="s">
        <v>1091</v>
      </c>
      <c r="E11742" s="27" t="s">
        <v>8</v>
      </c>
      <c r="F11742" s="27" t="s">
        <v>6</v>
      </c>
      <c r="G11742" s="27" t="s">
        <v>7</v>
      </c>
      <c r="H11742" s="27" t="s">
        <v>2638</v>
      </c>
      <c r="I11742" s="85" t="s">
        <v>2700</v>
      </c>
      <c r="J11742" s="86"/>
    </row>
    <row r="11743" spans="2:10" ht="12.6" customHeight="1" x14ac:dyDescent="0.3">
      <c r="B11743" s="30">
        <f>VLOOKUP($J11737,ASBVs!$A$2:$AP$1041,33,FALSE)</f>
        <v>0.03</v>
      </c>
      <c r="C11743" s="30">
        <f>VLOOKUP($J11737,ASBVs!$A$2:$AP$1041,35,FALSE)</f>
        <v>0.25</v>
      </c>
      <c r="D11743" s="30">
        <f>VLOOKUP($J11737,ASBVs!$A$2:$AP$1041,37,FALSE)</f>
        <v>1E-3</v>
      </c>
      <c r="E11743" s="32">
        <f>VLOOKUP($J11737,ASBVs!$A$2:$AP$1041,29,FALSE)</f>
        <v>3.7</v>
      </c>
      <c r="F11743" s="32">
        <f>VLOOKUP($J11737,ASBVs!$A$2:$AP$1041,23,FALSE)</f>
        <v>-0.16</v>
      </c>
      <c r="G11743" s="32">
        <f>VLOOKUP($J11737,ASBVs!$A$2:$AP$1041,25,FALSE)</f>
        <v>4.04</v>
      </c>
      <c r="H11743" s="32">
        <f>VLOOKUP($J11737,ASBVs!$A$2:$AP$1041,27,FALSE)</f>
        <v>2.34</v>
      </c>
      <c r="I11743" s="86"/>
      <c r="J11743" s="86"/>
    </row>
    <row r="11744" spans="2:10" ht="12.6" customHeight="1" x14ac:dyDescent="0.3">
      <c r="B11744" s="33">
        <f>VLOOKUP($J11737,ASBVs!$A$2:$AP$1041,34,FALSE)</f>
        <v>39</v>
      </c>
      <c r="C11744" s="33">
        <f>VLOOKUP($J11737,ASBVs!$A$2:$AP$1041,36,FALSE)</f>
        <v>47</v>
      </c>
      <c r="D11744" s="33">
        <f>VLOOKUP($J11737,ASBVs!$A$2:$AP$1041,38,FALSE)</f>
        <v>34</v>
      </c>
      <c r="E11744" s="33">
        <f>VLOOKUP($J11737,ASBVs!$A$2:$AP$1041,30,FALSE)</f>
        <v>59</v>
      </c>
      <c r="F11744" s="33">
        <f>VLOOKUP($J11737,ASBVs!$A$2:$AP$1041,24,FALSE)</f>
        <v>47</v>
      </c>
      <c r="G11744" s="33">
        <f>VLOOKUP($J11737,ASBVs!$A$2:$AP$1041,26,FALSE)</f>
        <v>46</v>
      </c>
      <c r="H11744" s="33">
        <f>VLOOKUP($J11737,ASBVs!$A$2:$AP$1041,28,FALSE)</f>
        <v>49</v>
      </c>
      <c r="I11744" s="99">
        <f>VLOOKUP($J11737,ASBVs!$A$2:$AQ$1041,43,FALSE)</f>
        <v>8.83</v>
      </c>
      <c r="J11744" s="79"/>
    </row>
    <row r="11745" spans="2:10" ht="12.6" customHeight="1" x14ac:dyDescent="0.3">
      <c r="B11745" s="87" t="s">
        <v>2695</v>
      </c>
      <c r="C11745" s="88"/>
      <c r="D11745" s="89" t="s">
        <v>2699</v>
      </c>
      <c r="E11745" s="90"/>
      <c r="F11745" s="91" t="str">
        <f>VLOOKUP($J11737,ASBVs!$A$2:$F$1041,6,FALSE)</f>
        <v xml:space="preserve"> </v>
      </c>
      <c r="G11745" s="34" t="s">
        <v>2669</v>
      </c>
      <c r="H11745" s="35" t="str">
        <f>VLOOKUP($J11737,ASBVs!$A$2:$AU$1041,46,FALSE)</f>
        <v>2</v>
      </c>
      <c r="I11745" s="34" t="s">
        <v>2670</v>
      </c>
      <c r="J11745" s="35" t="str">
        <f>VLOOKUP($J11737,ASBVs!$A$2:$AU$1041,47,FALSE)</f>
        <v>2</v>
      </c>
    </row>
    <row r="11746" spans="2:10" ht="12.6" customHeight="1" x14ac:dyDescent="0.3">
      <c r="B11746" s="93">
        <f>VLOOKUP($J11737,ASBVs!$A$2:$AS$1041,45,FALSE)</f>
        <v>121.9</v>
      </c>
      <c r="C11746" s="94"/>
      <c r="D11746" s="93">
        <f>VLOOKUP($J11737,ASBVs!$A$2:$AS$1041,44,FALSE)</f>
        <v>157.49</v>
      </c>
      <c r="E11746" s="94"/>
      <c r="F11746" s="92"/>
      <c r="G11746" s="34" t="s">
        <v>2671</v>
      </c>
      <c r="H11746" s="35" t="str">
        <f>VLOOKUP($J11737,ASBVs!$A$2:$AW$1041,48,FALSE)</f>
        <v>1</v>
      </c>
      <c r="I11746" s="34" t="s">
        <v>2672</v>
      </c>
      <c r="J11746" s="35">
        <f>VLOOKUP($J11737,ASBVs!$A$2:$AW$1041,49,FALSE)</f>
        <v>4</v>
      </c>
    </row>
    <row r="11747" spans="2:10" ht="12.6" customHeight="1" x14ac:dyDescent="0.3">
      <c r="B11747" s="36" t="s">
        <v>2696</v>
      </c>
      <c r="C11747" s="95" t="str">
        <f>VLOOKUP($J11737,ASBVs!$A$2:$E$1041,5,FALSE)</f>
        <v>Pen of 4</v>
      </c>
      <c r="D11747" s="96"/>
      <c r="E11747" s="97" t="s">
        <v>2697</v>
      </c>
      <c r="F11747" s="98"/>
      <c r="G11747" s="74"/>
      <c r="H11747" s="75"/>
      <c r="I11747" s="37" t="s">
        <v>2698</v>
      </c>
      <c r="J11747" s="38"/>
    </row>
    <row r="11749" spans="2:10" ht="12.6" customHeight="1" x14ac:dyDescent="0.3">
      <c r="B11749" s="76" t="s">
        <v>2692</v>
      </c>
      <c r="C11749" s="77"/>
      <c r="D11749" s="20" t="str">
        <f>VLOOKUP($J11749,ASBVs!$A$2:$B$1041,2,FALSE)</f>
        <v>223653</v>
      </c>
      <c r="E11749" s="21"/>
      <c r="F11749" s="22" t="str">
        <f>VLOOKUP($J11749,ASBVs!$A$2:$J$1041,10,FALSE)</f>
        <v>Twin</v>
      </c>
      <c r="G11749" s="78" t="str">
        <f>VLOOKUP($J11749,ASBVs!$A$2:$AX$1041,50,FALSE)</f>
        <v xml:space="preserve"> </v>
      </c>
      <c r="H11749" s="79"/>
      <c r="I11749" s="23" t="s">
        <v>2693</v>
      </c>
      <c r="J11749" s="24" t="s">
        <v>2554</v>
      </c>
    </row>
    <row r="11750" spans="2:10" ht="12.6" customHeight="1" x14ac:dyDescent="0.3">
      <c r="B11750" s="25" t="s">
        <v>2694</v>
      </c>
      <c r="C11750" s="80" t="str">
        <f>VLOOKUP($J11749,ASBVs!$A$2:$H$1041,8,FALSE)</f>
        <v>193431</v>
      </c>
      <c r="D11750" s="80"/>
      <c r="E11750" s="81"/>
      <c r="F11750" s="26" t="s">
        <v>2639</v>
      </c>
      <c r="G11750" s="82">
        <f>VLOOKUP($J11749,ASBVs!$A$2:$I$1041,9,FALSE)</f>
        <v>44702</v>
      </c>
      <c r="H11750" s="83"/>
      <c r="I11750" s="83"/>
      <c r="J11750" s="84"/>
    </row>
    <row r="11751" spans="2:10" ht="12.6" customHeight="1" x14ac:dyDescent="0.3">
      <c r="B11751" s="27" t="s">
        <v>0</v>
      </c>
      <c r="C11751" s="28" t="s">
        <v>1</v>
      </c>
      <c r="D11751" s="28" t="s">
        <v>2</v>
      </c>
      <c r="E11751" s="28" t="s">
        <v>3</v>
      </c>
      <c r="F11751" s="27" t="s">
        <v>4</v>
      </c>
      <c r="G11751" s="28" t="s">
        <v>1093</v>
      </c>
      <c r="H11751" s="28" t="s">
        <v>1092</v>
      </c>
      <c r="I11751" s="28" t="s">
        <v>5</v>
      </c>
      <c r="J11751" s="28" t="s">
        <v>2652</v>
      </c>
    </row>
    <row r="11752" spans="2:10" ht="12.6" customHeight="1" x14ac:dyDescent="0.3">
      <c r="B11752" s="29">
        <f>VLOOKUP($J11749,ASBVs!$A$2:$AP$1041,11,FALSE)</f>
        <v>0.53</v>
      </c>
      <c r="C11752" s="29">
        <f>VLOOKUP($J11749,ASBVs!$A$2:$AP$1041,13,FALSE)</f>
        <v>8.5399999999999991</v>
      </c>
      <c r="D11752" s="29">
        <f>VLOOKUP($J11749,ASBVs!$A$2:$AP$1041,15,FALSE)</f>
        <v>13.88</v>
      </c>
      <c r="E11752" s="29">
        <f>VLOOKUP($J11749,ASBVs!$A$2:$AP$1041,17,FALSE)</f>
        <v>0.27</v>
      </c>
      <c r="F11752" s="29">
        <f>VLOOKUP($J11749,ASBVs!$A$2:$AP$1041,19,FALSE)</f>
        <v>1.62</v>
      </c>
      <c r="G11752" s="39">
        <f>VLOOKUP($J11749,ASBVs!$A$2:$AP$1041,41,FALSE)</f>
        <v>0.4</v>
      </c>
      <c r="H11752" s="39">
        <f>VLOOKUP($J11749,ASBVs!$A$2:$AP$1041,39,FALSE)</f>
        <v>0.23</v>
      </c>
      <c r="I11752" s="29">
        <f>VLOOKUP($J11749,ASBVs!$A$2:$AP$1041,21,FALSE)</f>
        <v>-0.17</v>
      </c>
      <c r="J11752" s="39">
        <f>VLOOKUP($J11749,ASBVs!$A$2:$AP$1041,31,FALSE)</f>
        <v>0.28000000000000003</v>
      </c>
    </row>
    <row r="11753" spans="2:10" ht="12.6" customHeight="1" x14ac:dyDescent="0.3">
      <c r="B11753" s="29">
        <f>VLOOKUP($J11749,ASBVs!$A$2:$AP$1041,12,FALSE)</f>
        <v>66</v>
      </c>
      <c r="C11753" s="29">
        <f>VLOOKUP($J11749,ASBVs!$A$2:$AP$1041,14,FALSE)</f>
        <v>70</v>
      </c>
      <c r="D11753" s="29">
        <f>VLOOKUP($J11749,ASBVs!$A$2:$AP$1041,16,FALSE)</f>
        <v>62</v>
      </c>
      <c r="E11753" s="29">
        <f>VLOOKUP($J11749,ASBVs!$A$2:$AP$1041,18,FALSE)</f>
        <v>66</v>
      </c>
      <c r="F11753" s="29">
        <f>VLOOKUP($J11749,ASBVs!$A$2:$AP$1041,20,FALSE)</f>
        <v>66</v>
      </c>
      <c r="G11753" s="29">
        <f>VLOOKUP($J11749,ASBVs!$A$2:$AP$1041,42,FALSE)</f>
        <v>58</v>
      </c>
      <c r="H11753" s="29">
        <f>VLOOKUP($J11749,ASBVs!$A$2:$AP$1041,40,FALSE)</f>
        <v>51</v>
      </c>
      <c r="I11753" s="29">
        <f>VLOOKUP($J11749,ASBVs!$A$2:$AP$1041,22,FALSE)</f>
        <v>61</v>
      </c>
      <c r="J11753" s="29">
        <f>VLOOKUP($J11749,ASBVs!$A$2:$AP$1041,32,FALSE)</f>
        <v>56</v>
      </c>
    </row>
    <row r="11754" spans="2:10" ht="12.6" customHeight="1" x14ac:dyDescent="0.3">
      <c r="B11754" s="31" t="s">
        <v>1089</v>
      </c>
      <c r="C11754" s="27" t="s">
        <v>1090</v>
      </c>
      <c r="D11754" s="27" t="s">
        <v>1091</v>
      </c>
      <c r="E11754" s="27" t="s">
        <v>8</v>
      </c>
      <c r="F11754" s="27" t="s">
        <v>6</v>
      </c>
      <c r="G11754" s="27" t="s">
        <v>7</v>
      </c>
      <c r="H11754" s="27" t="s">
        <v>2638</v>
      </c>
      <c r="I11754" s="85" t="s">
        <v>2700</v>
      </c>
      <c r="J11754" s="86"/>
    </row>
    <row r="11755" spans="2:10" ht="12.6" customHeight="1" x14ac:dyDescent="0.3">
      <c r="B11755" s="30">
        <f>VLOOKUP($J11749,ASBVs!$A$2:$AP$1041,33,FALSE)</f>
        <v>0.04</v>
      </c>
      <c r="C11755" s="30">
        <f>VLOOKUP($J11749,ASBVs!$A$2:$AP$1041,35,FALSE)</f>
        <v>0.2</v>
      </c>
      <c r="D11755" s="30">
        <f>VLOOKUP($J11749,ASBVs!$A$2:$AP$1041,37,FALSE)</f>
        <v>0.01</v>
      </c>
      <c r="E11755" s="32">
        <f>VLOOKUP($J11749,ASBVs!$A$2:$AP$1041,29,FALSE)</f>
        <v>4.2</v>
      </c>
      <c r="F11755" s="32">
        <f>VLOOKUP($J11749,ASBVs!$A$2:$AP$1041,23,FALSE)</f>
        <v>-0.2</v>
      </c>
      <c r="G11755" s="32">
        <f>VLOOKUP($J11749,ASBVs!$A$2:$AP$1041,25,FALSE)</f>
        <v>5.22</v>
      </c>
      <c r="H11755" s="32">
        <f>VLOOKUP($J11749,ASBVs!$A$2:$AP$1041,27,FALSE)</f>
        <v>1.72</v>
      </c>
      <c r="I11755" s="86"/>
      <c r="J11755" s="86"/>
    </row>
    <row r="11756" spans="2:10" ht="12.6" customHeight="1" x14ac:dyDescent="0.3">
      <c r="B11756" s="33">
        <f>VLOOKUP($J11749,ASBVs!$A$2:$AP$1041,34,FALSE)</f>
        <v>47</v>
      </c>
      <c r="C11756" s="33">
        <f>VLOOKUP($J11749,ASBVs!$A$2:$AP$1041,36,FALSE)</f>
        <v>54</v>
      </c>
      <c r="D11756" s="33">
        <f>VLOOKUP($J11749,ASBVs!$A$2:$AP$1041,38,FALSE)</f>
        <v>42</v>
      </c>
      <c r="E11756" s="33">
        <f>VLOOKUP($J11749,ASBVs!$A$2:$AP$1041,30,FALSE)</f>
        <v>61</v>
      </c>
      <c r="F11756" s="33">
        <f>VLOOKUP($J11749,ASBVs!$A$2:$AP$1041,24,FALSE)</f>
        <v>52</v>
      </c>
      <c r="G11756" s="33">
        <f>VLOOKUP($J11749,ASBVs!$A$2:$AP$1041,26,FALSE)</f>
        <v>51</v>
      </c>
      <c r="H11756" s="33">
        <f>VLOOKUP($J11749,ASBVs!$A$2:$AP$1041,28,FALSE)</f>
        <v>54</v>
      </c>
      <c r="I11756" s="99">
        <f>VLOOKUP($J11749,ASBVs!$A$2:$AQ$1041,43,FALSE)</f>
        <v>8.3699999999999992</v>
      </c>
      <c r="J11756" s="79"/>
    </row>
    <row r="11757" spans="2:10" ht="12.6" customHeight="1" x14ac:dyDescent="0.3">
      <c r="B11757" s="87" t="s">
        <v>2695</v>
      </c>
      <c r="C11757" s="88"/>
      <c r="D11757" s="89" t="s">
        <v>2699</v>
      </c>
      <c r="E11757" s="90"/>
      <c r="F11757" s="91" t="str">
        <f>VLOOKUP($J11749,ASBVs!$A$2:$F$1041,6,FALSE)</f>
        <v xml:space="preserve"> </v>
      </c>
      <c r="G11757" s="34" t="s">
        <v>2669</v>
      </c>
      <c r="H11757" s="35" t="str">
        <f>VLOOKUP($J11749,ASBVs!$A$2:$AU$1041,46,FALSE)</f>
        <v>2</v>
      </c>
      <c r="I11757" s="34" t="s">
        <v>2670</v>
      </c>
      <c r="J11757" s="35" t="str">
        <f>VLOOKUP($J11749,ASBVs!$A$2:$AU$1041,47,FALSE)</f>
        <v>1</v>
      </c>
    </row>
    <row r="11758" spans="2:10" ht="12.6" customHeight="1" x14ac:dyDescent="0.3">
      <c r="B11758" s="93">
        <f>VLOOKUP($J11749,ASBVs!$A$2:$AS$1041,45,FALSE)</f>
        <v>122.85</v>
      </c>
      <c r="C11758" s="94"/>
      <c r="D11758" s="93">
        <f>VLOOKUP($J11749,ASBVs!$A$2:$AS$1041,44,FALSE)</f>
        <v>157.38</v>
      </c>
      <c r="E11758" s="94"/>
      <c r="F11758" s="92"/>
      <c r="G11758" s="34" t="s">
        <v>2671</v>
      </c>
      <c r="H11758" s="35" t="str">
        <f>VLOOKUP($J11749,ASBVs!$A$2:$AW$1041,48,FALSE)</f>
        <v>2</v>
      </c>
      <c r="I11758" s="34" t="s">
        <v>2672</v>
      </c>
      <c r="J11758" s="35">
        <f>VLOOKUP($J11749,ASBVs!$A$2:$AW$1041,49,FALSE)</f>
        <v>3</v>
      </c>
    </row>
    <row r="11759" spans="2:10" ht="12.6" customHeight="1" x14ac:dyDescent="0.3">
      <c r="B11759" s="36" t="s">
        <v>2696</v>
      </c>
      <c r="C11759" s="95" t="str">
        <f>VLOOKUP($J11749,ASBVs!$A$2:$E$1041,5,FALSE)</f>
        <v>Pen of 4</v>
      </c>
      <c r="D11759" s="96"/>
      <c r="E11759" s="97" t="s">
        <v>2697</v>
      </c>
      <c r="F11759" s="98"/>
      <c r="G11759" s="74"/>
      <c r="H11759" s="75"/>
      <c r="I11759" s="37" t="s">
        <v>2698</v>
      </c>
      <c r="J11759" s="38"/>
    </row>
    <row r="11761" spans="2:10" ht="12.6" customHeight="1" x14ac:dyDescent="0.3">
      <c r="B11761" s="76" t="s">
        <v>2692</v>
      </c>
      <c r="C11761" s="77"/>
      <c r="D11761" s="20" t="str">
        <f>VLOOKUP($J11761,ASBVs!$A$2:$B$1041,2,FALSE)</f>
        <v>225204</v>
      </c>
      <c r="E11761" s="21"/>
      <c r="F11761" s="22" t="str">
        <f>VLOOKUP($J11761,ASBVs!$A$2:$J$1041,10,FALSE)</f>
        <v>Triplet</v>
      </c>
      <c r="G11761" s="78" t="str">
        <f>VLOOKUP($J11761,ASBVs!$A$2:$AX$1041,50,FALSE)</f>
        <v xml:space="preserve"> </v>
      </c>
      <c r="H11761" s="79"/>
      <c r="I11761" s="23" t="s">
        <v>2693</v>
      </c>
      <c r="J11761" s="24" t="s">
        <v>2555</v>
      </c>
    </row>
    <row r="11762" spans="2:10" ht="12.6" customHeight="1" x14ac:dyDescent="0.3">
      <c r="B11762" s="25" t="s">
        <v>2694</v>
      </c>
      <c r="C11762" s="80" t="str">
        <f>VLOOKUP($J11761,ASBVs!$A$2:$H$1041,8,FALSE)</f>
        <v>202934</v>
      </c>
      <c r="D11762" s="80"/>
      <c r="E11762" s="81"/>
      <c r="F11762" s="26" t="s">
        <v>2639</v>
      </c>
      <c r="G11762" s="82">
        <f>VLOOKUP($J11761,ASBVs!$A$2:$I$1041,9,FALSE)</f>
        <v>44715</v>
      </c>
      <c r="H11762" s="83"/>
      <c r="I11762" s="83"/>
      <c r="J11762" s="84"/>
    </row>
    <row r="11763" spans="2:10" ht="12.6" customHeight="1" x14ac:dyDescent="0.3">
      <c r="B11763" s="27" t="s">
        <v>0</v>
      </c>
      <c r="C11763" s="28" t="s">
        <v>1</v>
      </c>
      <c r="D11763" s="28" t="s">
        <v>2</v>
      </c>
      <c r="E11763" s="28" t="s">
        <v>3</v>
      </c>
      <c r="F11763" s="27" t="s">
        <v>4</v>
      </c>
      <c r="G11763" s="28" t="s">
        <v>1093</v>
      </c>
      <c r="H11763" s="28" t="s">
        <v>1092</v>
      </c>
      <c r="I11763" s="28" t="s">
        <v>5</v>
      </c>
      <c r="J11763" s="28" t="s">
        <v>2652</v>
      </c>
    </row>
    <row r="11764" spans="2:10" ht="12.6" customHeight="1" x14ac:dyDescent="0.3">
      <c r="B11764" s="29">
        <f>VLOOKUP($J11761,ASBVs!$A$2:$AP$1041,11,FALSE)</f>
        <v>0.56999999999999995</v>
      </c>
      <c r="C11764" s="29">
        <f>VLOOKUP($J11761,ASBVs!$A$2:$AP$1041,13,FALSE)</f>
        <v>8.1199999999999992</v>
      </c>
      <c r="D11764" s="29">
        <f>VLOOKUP($J11761,ASBVs!$A$2:$AP$1041,15,FALSE)</f>
        <v>13.82</v>
      </c>
      <c r="E11764" s="29">
        <f>VLOOKUP($J11761,ASBVs!$A$2:$AP$1041,17,FALSE)</f>
        <v>0.61</v>
      </c>
      <c r="F11764" s="29">
        <f>VLOOKUP($J11761,ASBVs!$A$2:$AP$1041,19,FALSE)</f>
        <v>2.0099999999999998</v>
      </c>
      <c r="G11764" s="39">
        <f>VLOOKUP($J11761,ASBVs!$A$2:$AP$1041,41,FALSE)</f>
        <v>0.45</v>
      </c>
      <c r="H11764" s="39">
        <f>VLOOKUP($J11761,ASBVs!$A$2:$AP$1041,39,FALSE)</f>
        <v>0.23</v>
      </c>
      <c r="I11764" s="29">
        <f>VLOOKUP($J11761,ASBVs!$A$2:$AP$1041,21,FALSE)</f>
        <v>-0.04</v>
      </c>
      <c r="J11764" s="39">
        <f>VLOOKUP($J11761,ASBVs!$A$2:$AP$1041,31,FALSE)</f>
        <v>0.28000000000000003</v>
      </c>
    </row>
    <row r="11765" spans="2:10" ht="12.6" customHeight="1" x14ac:dyDescent="0.3">
      <c r="B11765" s="29">
        <f>VLOOKUP($J11761,ASBVs!$A$2:$AP$1041,12,FALSE)</f>
        <v>67</v>
      </c>
      <c r="C11765" s="29">
        <f>VLOOKUP($J11761,ASBVs!$A$2:$AP$1041,14,FALSE)</f>
        <v>70</v>
      </c>
      <c r="D11765" s="29">
        <f>VLOOKUP($J11761,ASBVs!$A$2:$AP$1041,16,FALSE)</f>
        <v>61</v>
      </c>
      <c r="E11765" s="29">
        <f>VLOOKUP($J11761,ASBVs!$A$2:$AP$1041,18,FALSE)</f>
        <v>65</v>
      </c>
      <c r="F11765" s="29">
        <f>VLOOKUP($J11761,ASBVs!$A$2:$AP$1041,20,FALSE)</f>
        <v>65</v>
      </c>
      <c r="G11765" s="29">
        <f>VLOOKUP($J11761,ASBVs!$A$2:$AP$1041,42,FALSE)</f>
        <v>59</v>
      </c>
      <c r="H11765" s="29">
        <f>VLOOKUP($J11761,ASBVs!$A$2:$AP$1041,40,FALSE)</f>
        <v>51</v>
      </c>
      <c r="I11765" s="29">
        <f>VLOOKUP($J11761,ASBVs!$A$2:$AP$1041,22,FALSE)</f>
        <v>61</v>
      </c>
      <c r="J11765" s="29">
        <f>VLOOKUP($J11761,ASBVs!$A$2:$AP$1041,32,FALSE)</f>
        <v>58</v>
      </c>
    </row>
    <row r="11766" spans="2:10" ht="12.6" customHeight="1" x14ac:dyDescent="0.3">
      <c r="B11766" s="31" t="s">
        <v>1089</v>
      </c>
      <c r="C11766" s="27" t="s">
        <v>1090</v>
      </c>
      <c r="D11766" s="27" t="s">
        <v>1091</v>
      </c>
      <c r="E11766" s="27" t="s">
        <v>8</v>
      </c>
      <c r="F11766" s="27" t="s">
        <v>6</v>
      </c>
      <c r="G11766" s="27" t="s">
        <v>7</v>
      </c>
      <c r="H11766" s="27" t="s">
        <v>2638</v>
      </c>
      <c r="I11766" s="85" t="s">
        <v>2700</v>
      </c>
      <c r="J11766" s="86"/>
    </row>
    <row r="11767" spans="2:10" ht="12.6" customHeight="1" x14ac:dyDescent="0.3">
      <c r="B11767" s="30">
        <f>VLOOKUP($J11761,ASBVs!$A$2:$AP$1041,33,FALSE)</f>
        <v>0.04</v>
      </c>
      <c r="C11767" s="30">
        <f>VLOOKUP($J11761,ASBVs!$A$2:$AP$1041,35,FALSE)</f>
        <v>0.21</v>
      </c>
      <c r="D11767" s="30">
        <f>VLOOKUP($J11761,ASBVs!$A$2:$AP$1041,37,FALSE)</f>
        <v>0.01</v>
      </c>
      <c r="E11767" s="32">
        <f>VLOOKUP($J11761,ASBVs!$A$2:$AP$1041,29,FALSE)</f>
        <v>3.78</v>
      </c>
      <c r="F11767" s="32">
        <f>VLOOKUP($J11761,ASBVs!$A$2:$AP$1041,23,FALSE)</f>
        <v>-0.15</v>
      </c>
      <c r="G11767" s="32">
        <f>VLOOKUP($J11761,ASBVs!$A$2:$AP$1041,25,FALSE)</f>
        <v>1.79</v>
      </c>
      <c r="H11767" s="32">
        <f>VLOOKUP($J11761,ASBVs!$A$2:$AP$1041,27,FALSE)</f>
        <v>2.25</v>
      </c>
      <c r="I11767" s="86"/>
      <c r="J11767" s="86"/>
    </row>
    <row r="11768" spans="2:10" ht="12.6" customHeight="1" x14ac:dyDescent="0.3">
      <c r="B11768" s="33">
        <f>VLOOKUP($J11761,ASBVs!$A$2:$AP$1041,34,FALSE)</f>
        <v>45</v>
      </c>
      <c r="C11768" s="33">
        <f>VLOOKUP($J11761,ASBVs!$A$2:$AP$1041,36,FALSE)</f>
        <v>54</v>
      </c>
      <c r="D11768" s="33">
        <f>VLOOKUP($J11761,ASBVs!$A$2:$AP$1041,38,FALSE)</f>
        <v>38</v>
      </c>
      <c r="E11768" s="33">
        <f>VLOOKUP($J11761,ASBVs!$A$2:$AP$1041,30,FALSE)</f>
        <v>60</v>
      </c>
      <c r="F11768" s="33">
        <f>VLOOKUP($J11761,ASBVs!$A$2:$AP$1041,24,FALSE)</f>
        <v>50</v>
      </c>
      <c r="G11768" s="33">
        <f>VLOOKUP($J11761,ASBVs!$A$2:$AP$1041,26,FALSE)</f>
        <v>50</v>
      </c>
      <c r="H11768" s="33">
        <f>VLOOKUP($J11761,ASBVs!$A$2:$AP$1041,28,FALSE)</f>
        <v>54</v>
      </c>
      <c r="I11768" s="99">
        <f>VLOOKUP($J11761,ASBVs!$A$2:$AQ$1041,43,FALSE)</f>
        <v>8.08</v>
      </c>
      <c r="J11768" s="79"/>
    </row>
    <row r="11769" spans="2:10" ht="12.6" customHeight="1" x14ac:dyDescent="0.3">
      <c r="B11769" s="87" t="s">
        <v>2695</v>
      </c>
      <c r="C11769" s="88"/>
      <c r="D11769" s="89" t="s">
        <v>2699</v>
      </c>
      <c r="E11769" s="90"/>
      <c r="F11769" s="91" t="str">
        <f>VLOOKUP($J11761,ASBVs!$A$2:$F$1041,6,FALSE)</f>
        <v xml:space="preserve"> </v>
      </c>
      <c r="G11769" s="34" t="s">
        <v>2669</v>
      </c>
      <c r="H11769" s="35" t="str">
        <f>VLOOKUP($J11761,ASBVs!$A$2:$AU$1041,46,FALSE)</f>
        <v>2</v>
      </c>
      <c r="I11769" s="34" t="s">
        <v>2670</v>
      </c>
      <c r="J11769" s="35" t="str">
        <f>VLOOKUP($J11761,ASBVs!$A$2:$AU$1041,47,FALSE)</f>
        <v>3</v>
      </c>
    </row>
    <row r="11770" spans="2:10" ht="12.6" customHeight="1" x14ac:dyDescent="0.3">
      <c r="B11770" s="93">
        <f>VLOOKUP($J11761,ASBVs!$A$2:$AS$1041,45,FALSE)</f>
        <v>122.94</v>
      </c>
      <c r="C11770" s="94"/>
      <c r="D11770" s="93">
        <f>VLOOKUP($J11761,ASBVs!$A$2:$AS$1041,44,FALSE)</f>
        <v>164.08</v>
      </c>
      <c r="E11770" s="94"/>
      <c r="F11770" s="92"/>
      <c r="G11770" s="34" t="s">
        <v>2671</v>
      </c>
      <c r="H11770" s="35" t="str">
        <f>VLOOKUP($J11761,ASBVs!$A$2:$AW$1041,48,FALSE)</f>
        <v>3</v>
      </c>
      <c r="I11770" s="34" t="s">
        <v>2672</v>
      </c>
      <c r="J11770" s="35">
        <f>VLOOKUP($J11761,ASBVs!$A$2:$AW$1041,49,FALSE)</f>
        <v>3</v>
      </c>
    </row>
    <row r="11771" spans="2:10" ht="12.6" customHeight="1" x14ac:dyDescent="0.3">
      <c r="B11771" s="36" t="s">
        <v>2696</v>
      </c>
      <c r="C11771" s="95" t="str">
        <f>VLOOKUP($J11761,ASBVs!$A$2:$E$1041,5,FALSE)</f>
        <v>Pen of 4</v>
      </c>
      <c r="D11771" s="96"/>
      <c r="E11771" s="97" t="s">
        <v>2697</v>
      </c>
      <c r="F11771" s="98"/>
      <c r="G11771" s="74"/>
      <c r="H11771" s="75"/>
      <c r="I11771" s="37" t="s">
        <v>2698</v>
      </c>
      <c r="J11771" s="38"/>
    </row>
    <row r="11773" spans="2:10" ht="12.6" customHeight="1" x14ac:dyDescent="0.3">
      <c r="B11773" s="76" t="s">
        <v>2692</v>
      </c>
      <c r="C11773" s="77"/>
      <c r="D11773" s="20" t="str">
        <f>VLOOKUP($J11773,ASBVs!$A$2:$B$1041,2,FALSE)</f>
        <v>224967</v>
      </c>
      <c r="E11773" s="21"/>
      <c r="F11773" s="22" t="str">
        <f>VLOOKUP($J11773,ASBVs!$A$2:$J$1041,10,FALSE)</f>
        <v>Twin</v>
      </c>
      <c r="G11773" s="78" t="str">
        <f>VLOOKUP($J11773,ASBVs!$A$2:$AX$1041,50,FALSE)</f>
        <v xml:space="preserve"> </v>
      </c>
      <c r="H11773" s="79"/>
      <c r="I11773" s="23" t="s">
        <v>2693</v>
      </c>
      <c r="J11773" s="24" t="s">
        <v>2556</v>
      </c>
    </row>
    <row r="11774" spans="2:10" ht="12.6" customHeight="1" x14ac:dyDescent="0.3">
      <c r="B11774" s="25" t="s">
        <v>2694</v>
      </c>
      <c r="C11774" s="80" t="str">
        <f>VLOOKUP($J11773,ASBVs!$A$2:$H$1041,8,FALSE)</f>
        <v>206625</v>
      </c>
      <c r="D11774" s="80"/>
      <c r="E11774" s="81"/>
      <c r="F11774" s="26" t="s">
        <v>2639</v>
      </c>
      <c r="G11774" s="82">
        <f>VLOOKUP($J11773,ASBVs!$A$2:$I$1041,9,FALSE)</f>
        <v>44714</v>
      </c>
      <c r="H11774" s="83"/>
      <c r="I11774" s="83"/>
      <c r="J11774" s="84"/>
    </row>
    <row r="11775" spans="2:10" ht="12.6" customHeight="1" x14ac:dyDescent="0.3">
      <c r="B11775" s="27" t="s">
        <v>0</v>
      </c>
      <c r="C11775" s="28" t="s">
        <v>1</v>
      </c>
      <c r="D11775" s="28" t="s">
        <v>2</v>
      </c>
      <c r="E11775" s="28" t="s">
        <v>3</v>
      </c>
      <c r="F11775" s="27" t="s">
        <v>4</v>
      </c>
      <c r="G11775" s="28" t="s">
        <v>1093</v>
      </c>
      <c r="H11775" s="28" t="s">
        <v>1092</v>
      </c>
      <c r="I11775" s="28" t="s">
        <v>5</v>
      </c>
      <c r="J11775" s="28" t="s">
        <v>2652</v>
      </c>
    </row>
    <row r="11776" spans="2:10" ht="12.6" customHeight="1" x14ac:dyDescent="0.3">
      <c r="B11776" s="29">
        <f>VLOOKUP($J11773,ASBVs!$A$2:$AP$1041,11,FALSE)</f>
        <v>0.28999999999999998</v>
      </c>
      <c r="C11776" s="29">
        <f>VLOOKUP($J11773,ASBVs!$A$2:$AP$1041,13,FALSE)</f>
        <v>8.0299999999999994</v>
      </c>
      <c r="D11776" s="29">
        <f>VLOOKUP($J11773,ASBVs!$A$2:$AP$1041,15,FALSE)</f>
        <v>12.9</v>
      </c>
      <c r="E11776" s="29">
        <f>VLOOKUP($J11773,ASBVs!$A$2:$AP$1041,17,FALSE)</f>
        <v>0.35</v>
      </c>
      <c r="F11776" s="29">
        <f>VLOOKUP($J11773,ASBVs!$A$2:$AP$1041,19,FALSE)</f>
        <v>2.0099999999999998</v>
      </c>
      <c r="G11776" s="39">
        <f>VLOOKUP($J11773,ASBVs!$A$2:$AP$1041,41,FALSE)</f>
        <v>0.36</v>
      </c>
      <c r="H11776" s="39">
        <f>VLOOKUP($J11773,ASBVs!$A$2:$AP$1041,39,FALSE)</f>
        <v>0.21</v>
      </c>
      <c r="I11776" s="29">
        <f>VLOOKUP($J11773,ASBVs!$A$2:$AP$1041,21,FALSE)</f>
        <v>-0.12</v>
      </c>
      <c r="J11776" s="39">
        <f>VLOOKUP($J11773,ASBVs!$A$2:$AP$1041,31,FALSE)</f>
        <v>0.27</v>
      </c>
    </row>
    <row r="11777" spans="2:10" ht="12.6" customHeight="1" x14ac:dyDescent="0.3">
      <c r="B11777" s="29">
        <f>VLOOKUP($J11773,ASBVs!$A$2:$AP$1041,12,FALSE)</f>
        <v>65</v>
      </c>
      <c r="C11777" s="29">
        <f>VLOOKUP($J11773,ASBVs!$A$2:$AP$1041,14,FALSE)</f>
        <v>70</v>
      </c>
      <c r="D11777" s="29">
        <f>VLOOKUP($J11773,ASBVs!$A$2:$AP$1041,16,FALSE)</f>
        <v>59</v>
      </c>
      <c r="E11777" s="29">
        <f>VLOOKUP($J11773,ASBVs!$A$2:$AP$1041,18,FALSE)</f>
        <v>66</v>
      </c>
      <c r="F11777" s="29">
        <f>VLOOKUP($J11773,ASBVs!$A$2:$AP$1041,20,FALSE)</f>
        <v>66</v>
      </c>
      <c r="G11777" s="29">
        <f>VLOOKUP($J11773,ASBVs!$A$2:$AP$1041,42,FALSE)</f>
        <v>55</v>
      </c>
      <c r="H11777" s="29">
        <f>VLOOKUP($J11773,ASBVs!$A$2:$AP$1041,40,FALSE)</f>
        <v>47</v>
      </c>
      <c r="I11777" s="29">
        <f>VLOOKUP($J11773,ASBVs!$A$2:$AP$1041,22,FALSE)</f>
        <v>57</v>
      </c>
      <c r="J11777" s="29">
        <f>VLOOKUP($J11773,ASBVs!$A$2:$AP$1041,32,FALSE)</f>
        <v>53</v>
      </c>
    </row>
    <row r="11778" spans="2:10" ht="12.6" customHeight="1" x14ac:dyDescent="0.3">
      <c r="B11778" s="31" t="s">
        <v>1089</v>
      </c>
      <c r="C11778" s="27" t="s">
        <v>1090</v>
      </c>
      <c r="D11778" s="27" t="s">
        <v>1091</v>
      </c>
      <c r="E11778" s="27" t="s">
        <v>8</v>
      </c>
      <c r="F11778" s="27" t="s">
        <v>6</v>
      </c>
      <c r="G11778" s="27" t="s">
        <v>7</v>
      </c>
      <c r="H11778" s="27" t="s">
        <v>2638</v>
      </c>
      <c r="I11778" s="85" t="s">
        <v>2700</v>
      </c>
      <c r="J11778" s="86"/>
    </row>
    <row r="11779" spans="2:10" ht="12.6" customHeight="1" x14ac:dyDescent="0.3">
      <c r="B11779" s="30">
        <f>VLOOKUP($J11773,ASBVs!$A$2:$AP$1041,33,FALSE)</f>
        <v>0.04</v>
      </c>
      <c r="C11779" s="30">
        <f>VLOOKUP($J11773,ASBVs!$A$2:$AP$1041,35,FALSE)</f>
        <v>0.14000000000000001</v>
      </c>
      <c r="D11779" s="30">
        <f>VLOOKUP($J11773,ASBVs!$A$2:$AP$1041,37,FALSE)</f>
        <v>0.02</v>
      </c>
      <c r="E11779" s="32">
        <f>VLOOKUP($J11773,ASBVs!$A$2:$AP$1041,29,FALSE)</f>
        <v>4.67</v>
      </c>
      <c r="F11779" s="32">
        <f>VLOOKUP($J11773,ASBVs!$A$2:$AP$1041,23,FALSE)</f>
        <v>-0.16</v>
      </c>
      <c r="G11779" s="32">
        <f>VLOOKUP($J11773,ASBVs!$A$2:$AP$1041,25,FALSE)</f>
        <v>3.27</v>
      </c>
      <c r="H11779" s="32">
        <f>VLOOKUP($J11773,ASBVs!$A$2:$AP$1041,27,FALSE)</f>
        <v>1.81</v>
      </c>
      <c r="I11779" s="86"/>
      <c r="J11779" s="86"/>
    </row>
    <row r="11780" spans="2:10" ht="12.6" customHeight="1" x14ac:dyDescent="0.3">
      <c r="B11780" s="33">
        <f>VLOOKUP($J11773,ASBVs!$A$2:$AP$1041,34,FALSE)</f>
        <v>41</v>
      </c>
      <c r="C11780" s="33">
        <f>VLOOKUP($J11773,ASBVs!$A$2:$AP$1041,36,FALSE)</f>
        <v>50</v>
      </c>
      <c r="D11780" s="33">
        <f>VLOOKUP($J11773,ASBVs!$A$2:$AP$1041,38,FALSE)</f>
        <v>35</v>
      </c>
      <c r="E11780" s="33">
        <f>VLOOKUP($J11773,ASBVs!$A$2:$AP$1041,30,FALSE)</f>
        <v>60</v>
      </c>
      <c r="F11780" s="33">
        <f>VLOOKUP($J11773,ASBVs!$A$2:$AP$1041,24,FALSE)</f>
        <v>48</v>
      </c>
      <c r="G11780" s="33">
        <f>VLOOKUP($J11773,ASBVs!$A$2:$AP$1041,26,FALSE)</f>
        <v>48</v>
      </c>
      <c r="H11780" s="33">
        <f>VLOOKUP($J11773,ASBVs!$A$2:$AP$1041,28,FALSE)</f>
        <v>51</v>
      </c>
      <c r="I11780" s="99">
        <f>VLOOKUP($J11773,ASBVs!$A$2:$AQ$1041,43,FALSE)</f>
        <v>7.9099999999999993</v>
      </c>
      <c r="J11780" s="79"/>
    </row>
    <row r="11781" spans="2:10" ht="12.6" customHeight="1" x14ac:dyDescent="0.3">
      <c r="B11781" s="87" t="s">
        <v>2695</v>
      </c>
      <c r="C11781" s="88"/>
      <c r="D11781" s="89" t="s">
        <v>2699</v>
      </c>
      <c r="E11781" s="90"/>
      <c r="F11781" s="91" t="str">
        <f>VLOOKUP($J11773,ASBVs!$A$2:$F$1041,6,FALSE)</f>
        <v xml:space="preserve"> </v>
      </c>
      <c r="G11781" s="34" t="s">
        <v>2669</v>
      </c>
      <c r="H11781" s="35" t="str">
        <f>VLOOKUP($J11773,ASBVs!$A$2:$AU$1041,46,FALSE)</f>
        <v>2</v>
      </c>
      <c r="I11781" s="34" t="s">
        <v>2670</v>
      </c>
      <c r="J11781" s="35" t="str">
        <f>VLOOKUP($J11773,ASBVs!$A$2:$AU$1041,47,FALSE)</f>
        <v>2</v>
      </c>
    </row>
    <row r="11782" spans="2:10" ht="12.6" customHeight="1" x14ac:dyDescent="0.3">
      <c r="B11782" s="93">
        <f>VLOOKUP($J11773,ASBVs!$A$2:$AS$1041,45,FALSE)</f>
        <v>122.56</v>
      </c>
      <c r="C11782" s="94"/>
      <c r="D11782" s="93">
        <f>VLOOKUP($J11773,ASBVs!$A$2:$AS$1041,44,FALSE)</f>
        <v>156.32</v>
      </c>
      <c r="E11782" s="94"/>
      <c r="F11782" s="92"/>
      <c r="G11782" s="34" t="s">
        <v>2671</v>
      </c>
      <c r="H11782" s="35" t="str">
        <f>VLOOKUP($J11773,ASBVs!$A$2:$AW$1041,48,FALSE)</f>
        <v>2</v>
      </c>
      <c r="I11782" s="34" t="s">
        <v>2672</v>
      </c>
      <c r="J11782" s="35">
        <f>VLOOKUP($J11773,ASBVs!$A$2:$AW$1041,49,FALSE)</f>
        <v>3</v>
      </c>
    </row>
    <row r="11783" spans="2:10" ht="12.6" customHeight="1" x14ac:dyDescent="0.3">
      <c r="B11783" s="36" t="s">
        <v>2696</v>
      </c>
      <c r="C11783" s="95" t="str">
        <f>VLOOKUP($J11773,ASBVs!$A$2:$E$1041,5,FALSE)</f>
        <v>Pen of 4</v>
      </c>
      <c r="D11783" s="96"/>
      <c r="E11783" s="97" t="s">
        <v>2697</v>
      </c>
      <c r="F11783" s="98"/>
      <c r="G11783" s="74"/>
      <c r="H11783" s="75"/>
      <c r="I11783" s="37" t="s">
        <v>2698</v>
      </c>
      <c r="J11783" s="38"/>
    </row>
    <row r="11785" spans="2:10" ht="12.6" customHeight="1" x14ac:dyDescent="0.3">
      <c r="B11785" s="76" t="s">
        <v>2692</v>
      </c>
      <c r="C11785" s="77"/>
      <c r="D11785" s="20" t="str">
        <f>VLOOKUP($J11785,ASBVs!$A$2:$B$1041,2,FALSE)</f>
        <v>224039</v>
      </c>
      <c r="E11785" s="21"/>
      <c r="F11785" s="22" t="str">
        <f>VLOOKUP($J11785,ASBVs!$A$2:$J$1041,10,FALSE)</f>
        <v>Twin</v>
      </c>
      <c r="G11785" s="78" t="str">
        <f>VLOOKUP($J11785,ASBVs!$A$2:$AX$1041,50,FALSE)</f>
        <v xml:space="preserve"> </v>
      </c>
      <c r="H11785" s="79"/>
      <c r="I11785" s="23" t="s">
        <v>2693</v>
      </c>
      <c r="J11785" s="24" t="s">
        <v>2557</v>
      </c>
    </row>
    <row r="11786" spans="2:10" ht="12.6" customHeight="1" x14ac:dyDescent="0.3">
      <c r="B11786" s="25" t="s">
        <v>2694</v>
      </c>
      <c r="C11786" s="80" t="str">
        <f>VLOOKUP($J11785,ASBVs!$A$2:$H$1041,8,FALSE)</f>
        <v>206570</v>
      </c>
      <c r="D11786" s="80"/>
      <c r="E11786" s="81"/>
      <c r="F11786" s="26" t="s">
        <v>2639</v>
      </c>
      <c r="G11786" s="82">
        <f>VLOOKUP($J11785,ASBVs!$A$2:$I$1041,9,FALSE)</f>
        <v>44706</v>
      </c>
      <c r="H11786" s="83"/>
      <c r="I11786" s="83"/>
      <c r="J11786" s="84"/>
    </row>
    <row r="11787" spans="2:10" ht="12.6" customHeight="1" x14ac:dyDescent="0.3">
      <c r="B11787" s="27" t="s">
        <v>0</v>
      </c>
      <c r="C11787" s="28" t="s">
        <v>1</v>
      </c>
      <c r="D11787" s="28" t="s">
        <v>2</v>
      </c>
      <c r="E11787" s="28" t="s">
        <v>3</v>
      </c>
      <c r="F11787" s="27" t="s">
        <v>4</v>
      </c>
      <c r="G11787" s="28" t="s">
        <v>1093</v>
      </c>
      <c r="H11787" s="28" t="s">
        <v>1092</v>
      </c>
      <c r="I11787" s="28" t="s">
        <v>5</v>
      </c>
      <c r="J11787" s="28" t="s">
        <v>2652</v>
      </c>
    </row>
    <row r="11788" spans="2:10" ht="12.6" customHeight="1" x14ac:dyDescent="0.3">
      <c r="B11788" s="29">
        <f>VLOOKUP($J11785,ASBVs!$A$2:$AP$1041,11,FALSE)</f>
        <v>0.56000000000000005</v>
      </c>
      <c r="C11788" s="29">
        <f>VLOOKUP($J11785,ASBVs!$A$2:$AP$1041,13,FALSE)</f>
        <v>7.96</v>
      </c>
      <c r="D11788" s="29">
        <f>VLOOKUP($J11785,ASBVs!$A$2:$AP$1041,15,FALSE)</f>
        <v>12.33</v>
      </c>
      <c r="E11788" s="29">
        <f>VLOOKUP($J11785,ASBVs!$A$2:$AP$1041,17,FALSE)</f>
        <v>-0.08</v>
      </c>
      <c r="F11788" s="29">
        <f>VLOOKUP($J11785,ASBVs!$A$2:$AP$1041,19,FALSE)</f>
        <v>0.94</v>
      </c>
      <c r="G11788" s="39">
        <f>VLOOKUP($J11785,ASBVs!$A$2:$AP$1041,41,FALSE)</f>
        <v>0.22</v>
      </c>
      <c r="H11788" s="39">
        <f>VLOOKUP($J11785,ASBVs!$A$2:$AP$1041,39,FALSE)</f>
        <v>0.18</v>
      </c>
      <c r="I11788" s="29">
        <f>VLOOKUP($J11785,ASBVs!$A$2:$AP$1041,21,FALSE)</f>
        <v>1.45</v>
      </c>
      <c r="J11788" s="39">
        <f>VLOOKUP($J11785,ASBVs!$A$2:$AP$1041,31,FALSE)</f>
        <v>0.18</v>
      </c>
    </row>
    <row r="11789" spans="2:10" ht="12.6" customHeight="1" x14ac:dyDescent="0.3">
      <c r="B11789" s="29">
        <f>VLOOKUP($J11785,ASBVs!$A$2:$AP$1041,12,FALSE)</f>
        <v>68</v>
      </c>
      <c r="C11789" s="29">
        <f>VLOOKUP($J11785,ASBVs!$A$2:$AP$1041,14,FALSE)</f>
        <v>71</v>
      </c>
      <c r="D11789" s="29">
        <f>VLOOKUP($J11785,ASBVs!$A$2:$AP$1041,16,FALSE)</f>
        <v>61</v>
      </c>
      <c r="E11789" s="29">
        <f>VLOOKUP($J11785,ASBVs!$A$2:$AP$1041,18,FALSE)</f>
        <v>67</v>
      </c>
      <c r="F11789" s="29">
        <f>VLOOKUP($J11785,ASBVs!$A$2:$AP$1041,20,FALSE)</f>
        <v>67</v>
      </c>
      <c r="G11789" s="29">
        <f>VLOOKUP($J11785,ASBVs!$A$2:$AP$1041,42,FALSE)</f>
        <v>60</v>
      </c>
      <c r="H11789" s="29">
        <f>VLOOKUP($J11785,ASBVs!$A$2:$AP$1041,40,FALSE)</f>
        <v>51</v>
      </c>
      <c r="I11789" s="29">
        <f>VLOOKUP($J11785,ASBVs!$A$2:$AP$1041,22,FALSE)</f>
        <v>61</v>
      </c>
      <c r="J11789" s="29">
        <f>VLOOKUP($J11785,ASBVs!$A$2:$AP$1041,32,FALSE)</f>
        <v>58</v>
      </c>
    </row>
    <row r="11790" spans="2:10" ht="12.6" customHeight="1" x14ac:dyDescent="0.3">
      <c r="B11790" s="31" t="s">
        <v>1089</v>
      </c>
      <c r="C11790" s="27" t="s">
        <v>1090</v>
      </c>
      <c r="D11790" s="27" t="s">
        <v>1091</v>
      </c>
      <c r="E11790" s="27" t="s">
        <v>8</v>
      </c>
      <c r="F11790" s="27" t="s">
        <v>6</v>
      </c>
      <c r="G11790" s="27" t="s">
        <v>7</v>
      </c>
      <c r="H11790" s="27" t="s">
        <v>2638</v>
      </c>
      <c r="I11790" s="85" t="s">
        <v>2700</v>
      </c>
      <c r="J11790" s="86"/>
    </row>
    <row r="11791" spans="2:10" ht="12.6" customHeight="1" x14ac:dyDescent="0.3">
      <c r="B11791" s="30">
        <f>VLOOKUP($J11785,ASBVs!$A$2:$AP$1041,33,FALSE)</f>
        <v>0.06</v>
      </c>
      <c r="C11791" s="30">
        <f>VLOOKUP($J11785,ASBVs!$A$2:$AP$1041,35,FALSE)</f>
        <v>0.08</v>
      </c>
      <c r="D11791" s="30">
        <f>VLOOKUP($J11785,ASBVs!$A$2:$AP$1041,37,FALSE)</f>
        <v>0.02</v>
      </c>
      <c r="E11791" s="32">
        <f>VLOOKUP($J11785,ASBVs!$A$2:$AP$1041,29,FALSE)</f>
        <v>4.5999999999999996</v>
      </c>
      <c r="F11791" s="32">
        <f>VLOOKUP($J11785,ASBVs!$A$2:$AP$1041,23,FALSE)</f>
        <v>-0.39</v>
      </c>
      <c r="G11791" s="32">
        <f>VLOOKUP($J11785,ASBVs!$A$2:$AP$1041,25,FALSE)</f>
        <v>3.97</v>
      </c>
      <c r="H11791" s="32">
        <f>VLOOKUP($J11785,ASBVs!$A$2:$AP$1041,27,FALSE)</f>
        <v>0.98</v>
      </c>
      <c r="I11791" s="86"/>
      <c r="J11791" s="86"/>
    </row>
    <row r="11792" spans="2:10" ht="12.6" customHeight="1" x14ac:dyDescent="0.3">
      <c r="B11792" s="33">
        <f>VLOOKUP($J11785,ASBVs!$A$2:$AP$1041,34,FALSE)</f>
        <v>45</v>
      </c>
      <c r="C11792" s="33">
        <f>VLOOKUP($J11785,ASBVs!$A$2:$AP$1041,36,FALSE)</f>
        <v>55</v>
      </c>
      <c r="D11792" s="33">
        <f>VLOOKUP($J11785,ASBVs!$A$2:$AP$1041,38,FALSE)</f>
        <v>39</v>
      </c>
      <c r="E11792" s="33">
        <f>VLOOKUP($J11785,ASBVs!$A$2:$AP$1041,30,FALSE)</f>
        <v>61</v>
      </c>
      <c r="F11792" s="33">
        <f>VLOOKUP($J11785,ASBVs!$A$2:$AP$1041,24,FALSE)</f>
        <v>52</v>
      </c>
      <c r="G11792" s="33">
        <f>VLOOKUP($J11785,ASBVs!$A$2:$AP$1041,26,FALSE)</f>
        <v>51</v>
      </c>
      <c r="H11792" s="33">
        <f>VLOOKUP($J11785,ASBVs!$A$2:$AP$1041,28,FALSE)</f>
        <v>55</v>
      </c>
      <c r="I11792" s="99">
        <f>VLOOKUP($J11785,ASBVs!$A$2:$AQ$1041,43,FALSE)</f>
        <v>9.41</v>
      </c>
      <c r="J11792" s="79"/>
    </row>
    <row r="11793" spans="2:10" ht="12.6" customHeight="1" x14ac:dyDescent="0.3">
      <c r="B11793" s="87" t="s">
        <v>2695</v>
      </c>
      <c r="C11793" s="88"/>
      <c r="D11793" s="89" t="s">
        <v>2699</v>
      </c>
      <c r="E11793" s="90"/>
      <c r="F11793" s="91" t="str">
        <f>VLOOKUP($J11785,ASBVs!$A$2:$F$1041,6,FALSE)</f>
        <v xml:space="preserve"> </v>
      </c>
      <c r="G11793" s="34" t="s">
        <v>2669</v>
      </c>
      <c r="H11793" s="35" t="str">
        <f>VLOOKUP($J11785,ASBVs!$A$2:$AU$1041,46,FALSE)</f>
        <v>2</v>
      </c>
      <c r="I11793" s="34" t="s">
        <v>2670</v>
      </c>
      <c r="J11793" s="35" t="str">
        <f>VLOOKUP($J11785,ASBVs!$A$2:$AU$1041,47,FALSE)</f>
        <v>2</v>
      </c>
    </row>
    <row r="11794" spans="2:10" ht="12.6" customHeight="1" x14ac:dyDescent="0.3">
      <c r="B11794" s="93">
        <f>VLOOKUP($J11785,ASBVs!$A$2:$AS$1041,45,FALSE)</f>
        <v>121.06</v>
      </c>
      <c r="C11794" s="94"/>
      <c r="D11794" s="93">
        <f>VLOOKUP($J11785,ASBVs!$A$2:$AS$1041,44,FALSE)</f>
        <v>147.11000000000001</v>
      </c>
      <c r="E11794" s="94"/>
      <c r="F11794" s="92"/>
      <c r="G11794" s="34" t="s">
        <v>2671</v>
      </c>
      <c r="H11794" s="35" t="str">
        <f>VLOOKUP($J11785,ASBVs!$A$2:$AW$1041,48,FALSE)</f>
        <v>3</v>
      </c>
      <c r="I11794" s="34" t="s">
        <v>2672</v>
      </c>
      <c r="J11794" s="35">
        <f>VLOOKUP($J11785,ASBVs!$A$2:$AW$1041,49,FALSE)</f>
        <v>3</v>
      </c>
    </row>
    <row r="11795" spans="2:10" ht="12.6" customHeight="1" x14ac:dyDescent="0.3">
      <c r="B11795" s="36" t="s">
        <v>2696</v>
      </c>
      <c r="C11795" s="95" t="str">
        <f>VLOOKUP($J11785,ASBVs!$A$2:$E$1041,5,FALSE)</f>
        <v>Pen of 4</v>
      </c>
      <c r="D11795" s="96"/>
      <c r="E11795" s="97" t="s">
        <v>2697</v>
      </c>
      <c r="F11795" s="98"/>
      <c r="G11795" s="74"/>
      <c r="H11795" s="75"/>
      <c r="I11795" s="37" t="s">
        <v>2698</v>
      </c>
      <c r="J11795" s="38"/>
    </row>
    <row r="11797" spans="2:10" ht="12.6" customHeight="1" x14ac:dyDescent="0.3">
      <c r="B11797" s="76" t="s">
        <v>2692</v>
      </c>
      <c r="C11797" s="77"/>
      <c r="D11797" s="20" t="str">
        <f>VLOOKUP($J11797,ASBVs!$A$2:$B$1041,2,FALSE)</f>
        <v>225547</v>
      </c>
      <c r="E11797" s="21"/>
      <c r="F11797" s="22" t="str">
        <f>VLOOKUP($J11797,ASBVs!$A$2:$J$1041,10,FALSE)</f>
        <v>Single</v>
      </c>
      <c r="G11797" s="78" t="str">
        <f>VLOOKUP($J11797,ASBVs!$A$2:$AX$1041,50,FALSE)</f>
        <v xml:space="preserve"> </v>
      </c>
      <c r="H11797" s="79"/>
      <c r="I11797" s="23" t="s">
        <v>2693</v>
      </c>
      <c r="J11797" s="24" t="s">
        <v>2558</v>
      </c>
    </row>
    <row r="11798" spans="2:10" ht="12.6" customHeight="1" x14ac:dyDescent="0.3">
      <c r="B11798" s="25" t="s">
        <v>2694</v>
      </c>
      <c r="C11798" s="80" t="str">
        <f>VLOOKUP($J11797,ASBVs!$A$2:$H$1041,8,FALSE)</f>
        <v>206570</v>
      </c>
      <c r="D11798" s="80"/>
      <c r="E11798" s="81"/>
      <c r="F11798" s="26" t="s">
        <v>2639</v>
      </c>
      <c r="G11798" s="82">
        <f>VLOOKUP($J11797,ASBVs!$A$2:$I$1041,9,FALSE)</f>
        <v>44727</v>
      </c>
      <c r="H11798" s="83"/>
      <c r="I11798" s="83"/>
      <c r="J11798" s="84"/>
    </row>
    <row r="11799" spans="2:10" ht="12.6" customHeight="1" x14ac:dyDescent="0.3">
      <c r="B11799" s="27" t="s">
        <v>0</v>
      </c>
      <c r="C11799" s="28" t="s">
        <v>1</v>
      </c>
      <c r="D11799" s="28" t="s">
        <v>2</v>
      </c>
      <c r="E11799" s="28" t="s">
        <v>3</v>
      </c>
      <c r="F11799" s="27" t="s">
        <v>4</v>
      </c>
      <c r="G11799" s="28" t="s">
        <v>1093</v>
      </c>
      <c r="H11799" s="28" t="s">
        <v>1092</v>
      </c>
      <c r="I11799" s="28" t="s">
        <v>5</v>
      </c>
      <c r="J11799" s="28" t="s">
        <v>2652</v>
      </c>
    </row>
    <row r="11800" spans="2:10" ht="12.6" customHeight="1" x14ac:dyDescent="0.3">
      <c r="B11800" s="29">
        <f>VLOOKUP($J11797,ASBVs!$A$2:$AP$1041,11,FALSE)</f>
        <v>0.54</v>
      </c>
      <c r="C11800" s="29">
        <f>VLOOKUP($J11797,ASBVs!$A$2:$AP$1041,13,FALSE)</f>
        <v>8.67</v>
      </c>
      <c r="D11800" s="29">
        <f>VLOOKUP($J11797,ASBVs!$A$2:$AP$1041,15,FALSE)</f>
        <v>15.57</v>
      </c>
      <c r="E11800" s="29">
        <f>VLOOKUP($J11797,ASBVs!$A$2:$AP$1041,17,FALSE)</f>
        <v>-0.14000000000000001</v>
      </c>
      <c r="F11800" s="29">
        <f>VLOOKUP($J11797,ASBVs!$A$2:$AP$1041,19,FALSE)</f>
        <v>1.93</v>
      </c>
      <c r="G11800" s="39">
        <f>VLOOKUP($J11797,ASBVs!$A$2:$AP$1041,41,FALSE)</f>
        <v>0.24</v>
      </c>
      <c r="H11800" s="39">
        <f>VLOOKUP($J11797,ASBVs!$A$2:$AP$1041,39,FALSE)</f>
        <v>0.21</v>
      </c>
      <c r="I11800" s="29">
        <f>VLOOKUP($J11797,ASBVs!$A$2:$AP$1041,21,FALSE)</f>
        <v>1.19</v>
      </c>
      <c r="J11800" s="39">
        <f>VLOOKUP($J11797,ASBVs!$A$2:$AP$1041,31,FALSE)</f>
        <v>0.22</v>
      </c>
    </row>
    <row r="11801" spans="2:10" ht="12.6" customHeight="1" x14ac:dyDescent="0.3">
      <c r="B11801" s="29">
        <f>VLOOKUP($J11797,ASBVs!$A$2:$AP$1041,12,FALSE)</f>
        <v>68</v>
      </c>
      <c r="C11801" s="29">
        <f>VLOOKUP($J11797,ASBVs!$A$2:$AP$1041,14,FALSE)</f>
        <v>71</v>
      </c>
      <c r="D11801" s="29">
        <f>VLOOKUP($J11797,ASBVs!$A$2:$AP$1041,16,FALSE)</f>
        <v>63</v>
      </c>
      <c r="E11801" s="29">
        <f>VLOOKUP($J11797,ASBVs!$A$2:$AP$1041,18,FALSE)</f>
        <v>67</v>
      </c>
      <c r="F11801" s="29">
        <f>VLOOKUP($J11797,ASBVs!$A$2:$AP$1041,20,FALSE)</f>
        <v>67</v>
      </c>
      <c r="G11801" s="29">
        <f>VLOOKUP($J11797,ASBVs!$A$2:$AP$1041,42,FALSE)</f>
        <v>61</v>
      </c>
      <c r="H11801" s="29">
        <f>VLOOKUP($J11797,ASBVs!$A$2:$AP$1041,40,FALSE)</f>
        <v>51</v>
      </c>
      <c r="I11801" s="29">
        <f>VLOOKUP($J11797,ASBVs!$A$2:$AP$1041,22,FALSE)</f>
        <v>60</v>
      </c>
      <c r="J11801" s="29">
        <f>VLOOKUP($J11797,ASBVs!$A$2:$AP$1041,32,FALSE)</f>
        <v>59</v>
      </c>
    </row>
    <row r="11802" spans="2:10" ht="12.6" customHeight="1" x14ac:dyDescent="0.3">
      <c r="B11802" s="31" t="s">
        <v>1089</v>
      </c>
      <c r="C11802" s="27" t="s">
        <v>1090</v>
      </c>
      <c r="D11802" s="27" t="s">
        <v>1091</v>
      </c>
      <c r="E11802" s="27" t="s">
        <v>8</v>
      </c>
      <c r="F11802" s="27" t="s">
        <v>6</v>
      </c>
      <c r="G11802" s="27" t="s">
        <v>7</v>
      </c>
      <c r="H11802" s="27" t="s">
        <v>2638</v>
      </c>
      <c r="I11802" s="85" t="s">
        <v>2700</v>
      </c>
      <c r="J11802" s="86"/>
    </row>
    <row r="11803" spans="2:10" ht="12.6" customHeight="1" x14ac:dyDescent="0.3">
      <c r="B11803" s="30">
        <f>VLOOKUP($J11797,ASBVs!$A$2:$AP$1041,33,FALSE)</f>
        <v>0.08</v>
      </c>
      <c r="C11803" s="30">
        <f>VLOOKUP($J11797,ASBVs!$A$2:$AP$1041,35,FALSE)</f>
        <v>0.11</v>
      </c>
      <c r="D11803" s="30">
        <f>VLOOKUP($J11797,ASBVs!$A$2:$AP$1041,37,FALSE)</f>
        <v>0.01</v>
      </c>
      <c r="E11803" s="32">
        <f>VLOOKUP($J11797,ASBVs!$A$2:$AP$1041,29,FALSE)</f>
        <v>4.7</v>
      </c>
      <c r="F11803" s="32">
        <f>VLOOKUP($J11797,ASBVs!$A$2:$AP$1041,23,FALSE)</f>
        <v>-0.37</v>
      </c>
      <c r="G11803" s="32">
        <f>VLOOKUP($J11797,ASBVs!$A$2:$AP$1041,25,FALSE)</f>
        <v>4.3099999999999996</v>
      </c>
      <c r="H11803" s="32">
        <f>VLOOKUP($J11797,ASBVs!$A$2:$AP$1041,27,FALSE)</f>
        <v>1.81</v>
      </c>
      <c r="I11803" s="86"/>
      <c r="J11803" s="86"/>
    </row>
    <row r="11804" spans="2:10" ht="12.6" customHeight="1" x14ac:dyDescent="0.3">
      <c r="B11804" s="33">
        <f>VLOOKUP($J11797,ASBVs!$A$2:$AP$1041,34,FALSE)</f>
        <v>45</v>
      </c>
      <c r="C11804" s="33">
        <f>VLOOKUP($J11797,ASBVs!$A$2:$AP$1041,36,FALSE)</f>
        <v>54</v>
      </c>
      <c r="D11804" s="33">
        <f>VLOOKUP($J11797,ASBVs!$A$2:$AP$1041,38,FALSE)</f>
        <v>38</v>
      </c>
      <c r="E11804" s="33">
        <f>VLOOKUP($J11797,ASBVs!$A$2:$AP$1041,30,FALSE)</f>
        <v>60</v>
      </c>
      <c r="F11804" s="33">
        <f>VLOOKUP($J11797,ASBVs!$A$2:$AP$1041,24,FALSE)</f>
        <v>52</v>
      </c>
      <c r="G11804" s="33">
        <f>VLOOKUP($J11797,ASBVs!$A$2:$AP$1041,26,FALSE)</f>
        <v>51</v>
      </c>
      <c r="H11804" s="33">
        <f>VLOOKUP($J11797,ASBVs!$A$2:$AP$1041,28,FALSE)</f>
        <v>54</v>
      </c>
      <c r="I11804" s="99">
        <f>VLOOKUP($J11797,ASBVs!$A$2:$AQ$1041,43,FALSE)</f>
        <v>9.86</v>
      </c>
      <c r="J11804" s="79"/>
    </row>
    <row r="11805" spans="2:10" ht="12.6" customHeight="1" x14ac:dyDescent="0.3">
      <c r="B11805" s="87" t="s">
        <v>2695</v>
      </c>
      <c r="C11805" s="88"/>
      <c r="D11805" s="89" t="s">
        <v>2699</v>
      </c>
      <c r="E11805" s="90"/>
      <c r="F11805" s="91" t="str">
        <f>VLOOKUP($J11797,ASBVs!$A$2:$F$1041,6,FALSE)</f>
        <v xml:space="preserve"> </v>
      </c>
      <c r="G11805" s="34" t="s">
        <v>2669</v>
      </c>
      <c r="H11805" s="35" t="str">
        <f>VLOOKUP($J11797,ASBVs!$A$2:$AU$1041,46,FALSE)</f>
        <v>1</v>
      </c>
      <c r="I11805" s="34" t="s">
        <v>2670</v>
      </c>
      <c r="J11805" s="35" t="str">
        <f>VLOOKUP($J11797,ASBVs!$A$2:$AU$1041,47,FALSE)</f>
        <v>2</v>
      </c>
    </row>
    <row r="11806" spans="2:10" ht="12.6" customHeight="1" x14ac:dyDescent="0.3">
      <c r="B11806" s="93">
        <f>VLOOKUP($J11797,ASBVs!$A$2:$AS$1041,45,FALSE)</f>
        <v>121.63</v>
      </c>
      <c r="C11806" s="94"/>
      <c r="D11806" s="93">
        <f>VLOOKUP($J11797,ASBVs!$A$2:$AS$1041,44,FALSE)</f>
        <v>154.94999999999999</v>
      </c>
      <c r="E11806" s="94"/>
      <c r="F11806" s="92"/>
      <c r="G11806" s="34" t="s">
        <v>2671</v>
      </c>
      <c r="H11806" s="35" t="str">
        <f>VLOOKUP($J11797,ASBVs!$A$2:$AW$1041,48,FALSE)</f>
        <v>2</v>
      </c>
      <c r="I11806" s="34" t="s">
        <v>2672</v>
      </c>
      <c r="J11806" s="35">
        <f>VLOOKUP($J11797,ASBVs!$A$2:$AW$1041,49,FALSE)</f>
        <v>3</v>
      </c>
    </row>
    <row r="11807" spans="2:10" ht="12.6" customHeight="1" x14ac:dyDescent="0.3">
      <c r="B11807" s="36" t="s">
        <v>2696</v>
      </c>
      <c r="C11807" s="95" t="str">
        <f>VLOOKUP($J11797,ASBVs!$A$2:$E$1041,5,FALSE)</f>
        <v>Pen of 4</v>
      </c>
      <c r="D11807" s="96"/>
      <c r="E11807" s="97" t="s">
        <v>2697</v>
      </c>
      <c r="F11807" s="98"/>
      <c r="G11807" s="74"/>
      <c r="H11807" s="75"/>
      <c r="I11807" s="37" t="s">
        <v>2698</v>
      </c>
      <c r="J11807" s="38"/>
    </row>
    <row r="11809" spans="2:10" ht="12.6" customHeight="1" x14ac:dyDescent="0.3">
      <c r="B11809" s="76" t="s">
        <v>2692</v>
      </c>
      <c r="C11809" s="77"/>
      <c r="D11809" s="20" t="str">
        <f>VLOOKUP($J11809,ASBVs!$A$2:$B$1041,2,FALSE)</f>
        <v>225059</v>
      </c>
      <c r="E11809" s="21"/>
      <c r="F11809" s="22" t="str">
        <f>VLOOKUP($J11809,ASBVs!$A$2:$J$1041,10,FALSE)</f>
        <v>Twin</v>
      </c>
      <c r="G11809" s="78" t="str">
        <f>VLOOKUP($J11809,ASBVs!$A$2:$AX$1041,50,FALSE)</f>
        <v xml:space="preserve"> </v>
      </c>
      <c r="H11809" s="79"/>
      <c r="I11809" s="23" t="s">
        <v>2693</v>
      </c>
      <c r="J11809" s="24" t="s">
        <v>2559</v>
      </c>
    </row>
    <row r="11810" spans="2:10" ht="12.6" customHeight="1" x14ac:dyDescent="0.3">
      <c r="B11810" s="25" t="s">
        <v>2694</v>
      </c>
      <c r="C11810" s="80" t="str">
        <f>VLOOKUP($J11809,ASBVs!$A$2:$H$1041,8,FALSE)</f>
        <v>206625</v>
      </c>
      <c r="D11810" s="80"/>
      <c r="E11810" s="81"/>
      <c r="F11810" s="26" t="s">
        <v>2639</v>
      </c>
      <c r="G11810" s="82">
        <f>VLOOKUP($J11809,ASBVs!$A$2:$I$1041,9,FALSE)</f>
        <v>44717</v>
      </c>
      <c r="H11810" s="83"/>
      <c r="I11810" s="83"/>
      <c r="J11810" s="84"/>
    </row>
    <row r="11811" spans="2:10" ht="12.6" customHeight="1" x14ac:dyDescent="0.3">
      <c r="B11811" s="27" t="s">
        <v>0</v>
      </c>
      <c r="C11811" s="28" t="s">
        <v>1</v>
      </c>
      <c r="D11811" s="28" t="s">
        <v>2</v>
      </c>
      <c r="E11811" s="28" t="s">
        <v>3</v>
      </c>
      <c r="F11811" s="27" t="s">
        <v>4</v>
      </c>
      <c r="G11811" s="28" t="s">
        <v>1093</v>
      </c>
      <c r="H11811" s="28" t="s">
        <v>1092</v>
      </c>
      <c r="I11811" s="28" t="s">
        <v>5</v>
      </c>
      <c r="J11811" s="28" t="s">
        <v>2652</v>
      </c>
    </row>
    <row r="11812" spans="2:10" ht="12.6" customHeight="1" x14ac:dyDescent="0.3">
      <c r="B11812" s="29">
        <f>VLOOKUP($J11809,ASBVs!$A$2:$AP$1041,11,FALSE)</f>
        <v>0.48</v>
      </c>
      <c r="C11812" s="29">
        <f>VLOOKUP($J11809,ASBVs!$A$2:$AP$1041,13,FALSE)</f>
        <v>8.5399999999999991</v>
      </c>
      <c r="D11812" s="29">
        <f>VLOOKUP($J11809,ASBVs!$A$2:$AP$1041,15,FALSE)</f>
        <v>12.28</v>
      </c>
      <c r="E11812" s="29">
        <f>VLOOKUP($J11809,ASBVs!$A$2:$AP$1041,17,FALSE)</f>
        <v>0.04</v>
      </c>
      <c r="F11812" s="29">
        <f>VLOOKUP($J11809,ASBVs!$A$2:$AP$1041,19,FALSE)</f>
        <v>1.24</v>
      </c>
      <c r="G11812" s="39">
        <f>VLOOKUP($J11809,ASBVs!$A$2:$AP$1041,41,FALSE)</f>
        <v>0.44</v>
      </c>
      <c r="H11812" s="39">
        <f>VLOOKUP($J11809,ASBVs!$A$2:$AP$1041,39,FALSE)</f>
        <v>0.21</v>
      </c>
      <c r="I11812" s="29">
        <f>VLOOKUP($J11809,ASBVs!$A$2:$AP$1041,21,FALSE)</f>
        <v>-0.37</v>
      </c>
      <c r="J11812" s="39">
        <f>VLOOKUP($J11809,ASBVs!$A$2:$AP$1041,31,FALSE)</f>
        <v>0.32</v>
      </c>
    </row>
    <row r="11813" spans="2:10" ht="12.6" customHeight="1" x14ac:dyDescent="0.3">
      <c r="B11813" s="29">
        <f>VLOOKUP($J11809,ASBVs!$A$2:$AP$1041,12,FALSE)</f>
        <v>69</v>
      </c>
      <c r="C11813" s="29">
        <f>VLOOKUP($J11809,ASBVs!$A$2:$AP$1041,14,FALSE)</f>
        <v>72</v>
      </c>
      <c r="D11813" s="29">
        <f>VLOOKUP($J11809,ASBVs!$A$2:$AP$1041,16,FALSE)</f>
        <v>63</v>
      </c>
      <c r="E11813" s="29">
        <f>VLOOKUP($J11809,ASBVs!$A$2:$AP$1041,18,FALSE)</f>
        <v>68</v>
      </c>
      <c r="F11813" s="29">
        <f>VLOOKUP($J11809,ASBVs!$A$2:$AP$1041,20,FALSE)</f>
        <v>67</v>
      </c>
      <c r="G11813" s="29">
        <f>VLOOKUP($J11809,ASBVs!$A$2:$AP$1041,42,FALSE)</f>
        <v>60</v>
      </c>
      <c r="H11813" s="29">
        <f>VLOOKUP($J11809,ASBVs!$A$2:$AP$1041,40,FALSE)</f>
        <v>52</v>
      </c>
      <c r="I11813" s="29">
        <f>VLOOKUP($J11809,ASBVs!$A$2:$AP$1041,22,FALSE)</f>
        <v>60</v>
      </c>
      <c r="J11813" s="29">
        <f>VLOOKUP($J11809,ASBVs!$A$2:$AP$1041,32,FALSE)</f>
        <v>58</v>
      </c>
    </row>
    <row r="11814" spans="2:10" ht="12.6" customHeight="1" x14ac:dyDescent="0.3">
      <c r="B11814" s="31" t="s">
        <v>1089</v>
      </c>
      <c r="C11814" s="27" t="s">
        <v>1090</v>
      </c>
      <c r="D11814" s="27" t="s">
        <v>1091</v>
      </c>
      <c r="E11814" s="27" t="s">
        <v>8</v>
      </c>
      <c r="F11814" s="27" t="s">
        <v>6</v>
      </c>
      <c r="G11814" s="27" t="s">
        <v>7</v>
      </c>
      <c r="H11814" s="27" t="s">
        <v>2638</v>
      </c>
      <c r="I11814" s="85" t="s">
        <v>2700</v>
      </c>
      <c r="J11814" s="86"/>
    </row>
    <row r="11815" spans="2:10" ht="12.6" customHeight="1" x14ac:dyDescent="0.3">
      <c r="B11815" s="30">
        <f>VLOOKUP($J11809,ASBVs!$A$2:$AP$1041,33,FALSE)</f>
        <v>0.04</v>
      </c>
      <c r="C11815" s="30">
        <f>VLOOKUP($J11809,ASBVs!$A$2:$AP$1041,35,FALSE)</f>
        <v>0.15</v>
      </c>
      <c r="D11815" s="30">
        <f>VLOOKUP($J11809,ASBVs!$A$2:$AP$1041,37,FALSE)</f>
        <v>0.03</v>
      </c>
      <c r="E11815" s="32">
        <f>VLOOKUP($J11809,ASBVs!$A$2:$AP$1041,29,FALSE)</f>
        <v>4.3</v>
      </c>
      <c r="F11815" s="32">
        <f>VLOOKUP($J11809,ASBVs!$A$2:$AP$1041,23,FALSE)</f>
        <v>-0.14000000000000001</v>
      </c>
      <c r="G11815" s="32">
        <f>VLOOKUP($J11809,ASBVs!$A$2:$AP$1041,25,FALSE)</f>
        <v>2.44</v>
      </c>
      <c r="H11815" s="32">
        <f>VLOOKUP($J11809,ASBVs!$A$2:$AP$1041,27,FALSE)</f>
        <v>1.61</v>
      </c>
      <c r="I11815" s="86"/>
      <c r="J11815" s="86"/>
    </row>
    <row r="11816" spans="2:10" ht="12.6" customHeight="1" x14ac:dyDescent="0.3">
      <c r="B11816" s="33">
        <f>VLOOKUP($J11809,ASBVs!$A$2:$AP$1041,34,FALSE)</f>
        <v>47</v>
      </c>
      <c r="C11816" s="33">
        <f>VLOOKUP($J11809,ASBVs!$A$2:$AP$1041,36,FALSE)</f>
        <v>55</v>
      </c>
      <c r="D11816" s="33">
        <f>VLOOKUP($J11809,ASBVs!$A$2:$AP$1041,38,FALSE)</f>
        <v>41</v>
      </c>
      <c r="E11816" s="33">
        <f>VLOOKUP($J11809,ASBVs!$A$2:$AP$1041,30,FALSE)</f>
        <v>61</v>
      </c>
      <c r="F11816" s="33">
        <f>VLOOKUP($J11809,ASBVs!$A$2:$AP$1041,24,FALSE)</f>
        <v>54</v>
      </c>
      <c r="G11816" s="33">
        <f>VLOOKUP($J11809,ASBVs!$A$2:$AP$1041,26,FALSE)</f>
        <v>53</v>
      </c>
      <c r="H11816" s="33">
        <f>VLOOKUP($J11809,ASBVs!$A$2:$AP$1041,28,FALSE)</f>
        <v>56</v>
      </c>
      <c r="I11816" s="99">
        <f>VLOOKUP($J11809,ASBVs!$A$2:$AQ$1041,43,FALSE)</f>
        <v>8.17</v>
      </c>
      <c r="J11816" s="79"/>
    </row>
    <row r="11817" spans="2:10" ht="12.6" customHeight="1" x14ac:dyDescent="0.3">
      <c r="B11817" s="87" t="s">
        <v>2695</v>
      </c>
      <c r="C11817" s="88"/>
      <c r="D11817" s="89" t="s">
        <v>2699</v>
      </c>
      <c r="E11817" s="90"/>
      <c r="F11817" s="91" t="str">
        <f>VLOOKUP($J11809,ASBVs!$A$2:$F$1041,6,FALSE)</f>
        <v xml:space="preserve"> </v>
      </c>
      <c r="G11817" s="34" t="s">
        <v>2669</v>
      </c>
      <c r="H11817" s="35" t="str">
        <f>VLOOKUP($J11809,ASBVs!$A$2:$AU$1041,46,FALSE)</f>
        <v>1</v>
      </c>
      <c r="I11817" s="34" t="s">
        <v>2670</v>
      </c>
      <c r="J11817" s="35" t="str">
        <f>VLOOKUP($J11809,ASBVs!$A$2:$AU$1041,47,FALSE)</f>
        <v>1</v>
      </c>
    </row>
    <row r="11818" spans="2:10" ht="12.6" customHeight="1" x14ac:dyDescent="0.3">
      <c r="B11818" s="93">
        <f>VLOOKUP($J11809,ASBVs!$A$2:$AS$1041,45,FALSE)</f>
        <v>123.72</v>
      </c>
      <c r="C11818" s="94"/>
      <c r="D11818" s="93">
        <f>VLOOKUP($J11809,ASBVs!$A$2:$AS$1041,44,FALSE)</f>
        <v>155.79</v>
      </c>
      <c r="E11818" s="94"/>
      <c r="F11818" s="92"/>
      <c r="G11818" s="34" t="s">
        <v>2671</v>
      </c>
      <c r="H11818" s="35" t="str">
        <f>VLOOKUP($J11809,ASBVs!$A$2:$AW$1041,48,FALSE)</f>
        <v>1</v>
      </c>
      <c r="I11818" s="34" t="s">
        <v>2672</v>
      </c>
      <c r="J11818" s="35">
        <f>VLOOKUP($J11809,ASBVs!$A$2:$AW$1041,49,FALSE)</f>
        <v>4</v>
      </c>
    </row>
    <row r="11819" spans="2:10" ht="12.6" customHeight="1" x14ac:dyDescent="0.3">
      <c r="B11819" s="36" t="s">
        <v>2696</v>
      </c>
      <c r="C11819" s="95" t="str">
        <f>VLOOKUP($J11809,ASBVs!$A$2:$E$1041,5,FALSE)</f>
        <v>Pen of 4</v>
      </c>
      <c r="D11819" s="96"/>
      <c r="E11819" s="97" t="s">
        <v>2697</v>
      </c>
      <c r="F11819" s="98"/>
      <c r="G11819" s="74"/>
      <c r="H11819" s="75"/>
      <c r="I11819" s="37" t="s">
        <v>2698</v>
      </c>
      <c r="J11819" s="38"/>
    </row>
    <row r="11821" spans="2:10" ht="12.6" customHeight="1" x14ac:dyDescent="0.3">
      <c r="B11821" s="76" t="s">
        <v>2692</v>
      </c>
      <c r="C11821" s="77"/>
      <c r="D11821" s="20" t="str">
        <f>VLOOKUP($J11821,ASBVs!$A$2:$B$1041,2,FALSE)</f>
        <v>223815</v>
      </c>
      <c r="E11821" s="21"/>
      <c r="F11821" s="22" t="str">
        <f>VLOOKUP($J11821,ASBVs!$A$2:$J$1041,10,FALSE)</f>
        <v>Single</v>
      </c>
      <c r="G11821" s="78" t="str">
        <f>VLOOKUP($J11821,ASBVs!$A$2:$AX$1041,50,FALSE)</f>
        <v xml:space="preserve"> </v>
      </c>
      <c r="H11821" s="79"/>
      <c r="I11821" s="23" t="s">
        <v>2693</v>
      </c>
      <c r="J11821" s="24" t="s">
        <v>2560</v>
      </c>
    </row>
    <row r="11822" spans="2:10" ht="12.6" customHeight="1" x14ac:dyDescent="0.3">
      <c r="B11822" s="25" t="s">
        <v>2694</v>
      </c>
      <c r="C11822" s="80" t="str">
        <f>VLOOKUP($J11821,ASBVs!$A$2:$H$1041,8,FALSE)</f>
        <v>196104</v>
      </c>
      <c r="D11822" s="80"/>
      <c r="E11822" s="81"/>
      <c r="F11822" s="26" t="s">
        <v>2639</v>
      </c>
      <c r="G11822" s="82">
        <f>VLOOKUP($J11821,ASBVs!$A$2:$I$1041,9,FALSE)</f>
        <v>44703</v>
      </c>
      <c r="H11822" s="83"/>
      <c r="I11822" s="83"/>
      <c r="J11822" s="84"/>
    </row>
    <row r="11823" spans="2:10" ht="12.6" customHeight="1" x14ac:dyDescent="0.3">
      <c r="B11823" s="27" t="s">
        <v>0</v>
      </c>
      <c r="C11823" s="28" t="s">
        <v>1</v>
      </c>
      <c r="D11823" s="28" t="s">
        <v>2</v>
      </c>
      <c r="E11823" s="28" t="s">
        <v>3</v>
      </c>
      <c r="F11823" s="27" t="s">
        <v>4</v>
      </c>
      <c r="G11823" s="28" t="s">
        <v>1093</v>
      </c>
      <c r="H11823" s="28" t="s">
        <v>1092</v>
      </c>
      <c r="I11823" s="28" t="s">
        <v>5</v>
      </c>
      <c r="J11823" s="28" t="s">
        <v>2652</v>
      </c>
    </row>
    <row r="11824" spans="2:10" ht="12.6" customHeight="1" x14ac:dyDescent="0.3">
      <c r="B11824" s="29">
        <f>VLOOKUP($J11821,ASBVs!$A$2:$AP$1041,11,FALSE)</f>
        <v>0.42</v>
      </c>
      <c r="C11824" s="29">
        <f>VLOOKUP($J11821,ASBVs!$A$2:$AP$1041,13,FALSE)</f>
        <v>8.42</v>
      </c>
      <c r="D11824" s="29">
        <f>VLOOKUP($J11821,ASBVs!$A$2:$AP$1041,15,FALSE)</f>
        <v>13.39</v>
      </c>
      <c r="E11824" s="29">
        <f>VLOOKUP($J11821,ASBVs!$A$2:$AP$1041,17,FALSE)</f>
        <v>-0.1</v>
      </c>
      <c r="F11824" s="29">
        <f>VLOOKUP($J11821,ASBVs!$A$2:$AP$1041,19,FALSE)</f>
        <v>1.86</v>
      </c>
      <c r="G11824" s="39">
        <f>VLOOKUP($J11821,ASBVs!$A$2:$AP$1041,41,FALSE)</f>
        <v>0.39</v>
      </c>
      <c r="H11824" s="39">
        <f>VLOOKUP($J11821,ASBVs!$A$2:$AP$1041,39,FALSE)</f>
        <v>0.19</v>
      </c>
      <c r="I11824" s="29">
        <f>VLOOKUP($J11821,ASBVs!$A$2:$AP$1041,21,FALSE)</f>
        <v>-0.77</v>
      </c>
      <c r="J11824" s="39">
        <f>VLOOKUP($J11821,ASBVs!$A$2:$AP$1041,31,FALSE)</f>
        <v>0.24</v>
      </c>
    </row>
    <row r="11825" spans="2:10" ht="12.6" customHeight="1" x14ac:dyDescent="0.3">
      <c r="B11825" s="29">
        <f>VLOOKUP($J11821,ASBVs!$A$2:$AP$1041,12,FALSE)</f>
        <v>66</v>
      </c>
      <c r="C11825" s="29">
        <f>VLOOKUP($J11821,ASBVs!$A$2:$AP$1041,14,FALSE)</f>
        <v>70</v>
      </c>
      <c r="D11825" s="29">
        <f>VLOOKUP($J11821,ASBVs!$A$2:$AP$1041,16,FALSE)</f>
        <v>63</v>
      </c>
      <c r="E11825" s="29">
        <f>VLOOKUP($J11821,ASBVs!$A$2:$AP$1041,18,FALSE)</f>
        <v>67</v>
      </c>
      <c r="F11825" s="29">
        <f>VLOOKUP($J11821,ASBVs!$A$2:$AP$1041,20,FALSE)</f>
        <v>67</v>
      </c>
      <c r="G11825" s="29">
        <f>VLOOKUP($J11821,ASBVs!$A$2:$AP$1041,42,FALSE)</f>
        <v>62</v>
      </c>
      <c r="H11825" s="29">
        <f>VLOOKUP($J11821,ASBVs!$A$2:$AP$1041,40,FALSE)</f>
        <v>52</v>
      </c>
      <c r="I11825" s="29">
        <f>VLOOKUP($J11821,ASBVs!$A$2:$AP$1041,22,FALSE)</f>
        <v>61</v>
      </c>
      <c r="J11825" s="29">
        <f>VLOOKUP($J11821,ASBVs!$A$2:$AP$1041,32,FALSE)</f>
        <v>60</v>
      </c>
    </row>
    <row r="11826" spans="2:10" ht="12.6" customHeight="1" x14ac:dyDescent="0.3">
      <c r="B11826" s="31" t="s">
        <v>1089</v>
      </c>
      <c r="C11826" s="27" t="s">
        <v>1090</v>
      </c>
      <c r="D11826" s="27" t="s">
        <v>1091</v>
      </c>
      <c r="E11826" s="27" t="s">
        <v>8</v>
      </c>
      <c r="F11826" s="27" t="s">
        <v>6</v>
      </c>
      <c r="G11826" s="27" t="s">
        <v>7</v>
      </c>
      <c r="H11826" s="27" t="s">
        <v>2638</v>
      </c>
      <c r="I11826" s="85" t="s">
        <v>2700</v>
      </c>
      <c r="J11826" s="86"/>
    </row>
    <row r="11827" spans="2:10" ht="12.6" customHeight="1" x14ac:dyDescent="0.3">
      <c r="B11827" s="30">
        <f>VLOOKUP($J11821,ASBVs!$A$2:$AP$1041,33,FALSE)</f>
        <v>0.01</v>
      </c>
      <c r="C11827" s="30">
        <f>VLOOKUP($J11821,ASBVs!$A$2:$AP$1041,35,FALSE)</f>
        <v>0.21</v>
      </c>
      <c r="D11827" s="30">
        <f>VLOOKUP($J11821,ASBVs!$A$2:$AP$1041,37,FALSE)</f>
        <v>0.01</v>
      </c>
      <c r="E11827" s="32">
        <f>VLOOKUP($J11821,ASBVs!$A$2:$AP$1041,29,FALSE)</f>
        <v>4.82</v>
      </c>
      <c r="F11827" s="32">
        <f>VLOOKUP($J11821,ASBVs!$A$2:$AP$1041,23,FALSE)</f>
        <v>-0.27</v>
      </c>
      <c r="G11827" s="32">
        <f>VLOOKUP($J11821,ASBVs!$A$2:$AP$1041,25,FALSE)</f>
        <v>4.8099999999999996</v>
      </c>
      <c r="H11827" s="32">
        <f>VLOOKUP($J11821,ASBVs!$A$2:$AP$1041,27,FALSE)</f>
        <v>1.88</v>
      </c>
      <c r="I11827" s="86"/>
      <c r="J11827" s="86"/>
    </row>
    <row r="11828" spans="2:10" ht="12.6" customHeight="1" x14ac:dyDescent="0.3">
      <c r="B11828" s="33">
        <f>VLOOKUP($J11821,ASBVs!$A$2:$AP$1041,34,FALSE)</f>
        <v>47</v>
      </c>
      <c r="C11828" s="33">
        <f>VLOOKUP($J11821,ASBVs!$A$2:$AP$1041,36,FALSE)</f>
        <v>55</v>
      </c>
      <c r="D11828" s="33">
        <f>VLOOKUP($J11821,ASBVs!$A$2:$AP$1041,38,FALSE)</f>
        <v>41</v>
      </c>
      <c r="E11828" s="33">
        <f>VLOOKUP($J11821,ASBVs!$A$2:$AP$1041,30,FALSE)</f>
        <v>62</v>
      </c>
      <c r="F11828" s="33">
        <f>VLOOKUP($J11821,ASBVs!$A$2:$AP$1041,24,FALSE)</f>
        <v>52</v>
      </c>
      <c r="G11828" s="33">
        <f>VLOOKUP($J11821,ASBVs!$A$2:$AP$1041,26,FALSE)</f>
        <v>52</v>
      </c>
      <c r="H11828" s="33">
        <f>VLOOKUP($J11821,ASBVs!$A$2:$AP$1041,28,FALSE)</f>
        <v>54</v>
      </c>
      <c r="I11828" s="99">
        <f>VLOOKUP($J11821,ASBVs!$A$2:$AQ$1041,43,FALSE)</f>
        <v>7.65</v>
      </c>
      <c r="J11828" s="79"/>
    </row>
    <row r="11829" spans="2:10" ht="12.6" customHeight="1" x14ac:dyDescent="0.3">
      <c r="B11829" s="87" t="s">
        <v>2695</v>
      </c>
      <c r="C11829" s="88"/>
      <c r="D11829" s="89" t="s">
        <v>2699</v>
      </c>
      <c r="E11829" s="90"/>
      <c r="F11829" s="91" t="str">
        <f>VLOOKUP($J11821,ASBVs!$A$2:$F$1041,6,FALSE)</f>
        <v xml:space="preserve"> </v>
      </c>
      <c r="G11829" s="34" t="s">
        <v>2669</v>
      </c>
      <c r="H11829" s="35" t="str">
        <f>VLOOKUP($J11821,ASBVs!$A$2:$AU$1041,46,FALSE)</f>
        <v>2</v>
      </c>
      <c r="I11829" s="34" t="s">
        <v>2670</v>
      </c>
      <c r="J11829" s="35" t="str">
        <f>VLOOKUP($J11821,ASBVs!$A$2:$AU$1041,47,FALSE)</f>
        <v>1</v>
      </c>
    </row>
    <row r="11830" spans="2:10" ht="12.6" customHeight="1" x14ac:dyDescent="0.3">
      <c r="B11830" s="93">
        <f>VLOOKUP($J11821,ASBVs!$A$2:$AS$1041,45,FALSE)</f>
        <v>120</v>
      </c>
      <c r="C11830" s="94"/>
      <c r="D11830" s="93">
        <f>VLOOKUP($J11821,ASBVs!$A$2:$AS$1041,44,FALSE)</f>
        <v>155.69999999999999</v>
      </c>
      <c r="E11830" s="94"/>
      <c r="F11830" s="92"/>
      <c r="G11830" s="34" t="s">
        <v>2671</v>
      </c>
      <c r="H11830" s="35" t="str">
        <f>VLOOKUP($J11821,ASBVs!$A$2:$AW$1041,48,FALSE)</f>
        <v>2</v>
      </c>
      <c r="I11830" s="34" t="s">
        <v>2672</v>
      </c>
      <c r="J11830" s="35">
        <f>VLOOKUP($J11821,ASBVs!$A$2:$AW$1041,49,FALSE)</f>
        <v>3</v>
      </c>
    </row>
    <row r="11831" spans="2:10" ht="12.6" customHeight="1" x14ac:dyDescent="0.3">
      <c r="B11831" s="36" t="s">
        <v>2696</v>
      </c>
      <c r="C11831" s="95" t="str">
        <f>VLOOKUP($J11821,ASBVs!$A$2:$E$1041,5,FALSE)</f>
        <v>Pen of 4</v>
      </c>
      <c r="D11831" s="96"/>
      <c r="E11831" s="97" t="s">
        <v>2697</v>
      </c>
      <c r="F11831" s="98"/>
      <c r="G11831" s="74"/>
      <c r="H11831" s="75"/>
      <c r="I11831" s="37" t="s">
        <v>2698</v>
      </c>
      <c r="J11831" s="38"/>
    </row>
    <row r="11833" spans="2:10" ht="12.6" customHeight="1" x14ac:dyDescent="0.3">
      <c r="B11833" s="76" t="s">
        <v>2692</v>
      </c>
      <c r="C11833" s="77"/>
      <c r="D11833" s="20" t="str">
        <f>VLOOKUP($J11833,ASBVs!$A$2:$B$1041,2,FALSE)</f>
        <v>224834</v>
      </c>
      <c r="E11833" s="21"/>
      <c r="F11833" s="22" t="str">
        <f>VLOOKUP($J11833,ASBVs!$A$2:$J$1041,10,FALSE)</f>
        <v>Twin</v>
      </c>
      <c r="G11833" s="78" t="str">
        <f>VLOOKUP($J11833,ASBVs!$A$2:$AX$1041,50,FALSE)</f>
        <v xml:space="preserve"> </v>
      </c>
      <c r="H11833" s="79"/>
      <c r="I11833" s="23" t="s">
        <v>2693</v>
      </c>
      <c r="J11833" s="24" t="s">
        <v>2561</v>
      </c>
    </row>
    <row r="11834" spans="2:10" ht="12.6" customHeight="1" x14ac:dyDescent="0.3">
      <c r="B11834" s="25" t="s">
        <v>2694</v>
      </c>
      <c r="C11834" s="80" t="str">
        <f>VLOOKUP($J11833,ASBVs!$A$2:$H$1041,8,FALSE)</f>
        <v>206625</v>
      </c>
      <c r="D11834" s="80"/>
      <c r="E11834" s="81"/>
      <c r="F11834" s="26" t="s">
        <v>2639</v>
      </c>
      <c r="G11834" s="82">
        <f>VLOOKUP($J11833,ASBVs!$A$2:$I$1041,9,FALSE)</f>
        <v>44711</v>
      </c>
      <c r="H11834" s="83"/>
      <c r="I11834" s="83"/>
      <c r="J11834" s="84"/>
    </row>
    <row r="11835" spans="2:10" ht="12.6" customHeight="1" x14ac:dyDescent="0.3">
      <c r="B11835" s="27" t="s">
        <v>0</v>
      </c>
      <c r="C11835" s="28" t="s">
        <v>1</v>
      </c>
      <c r="D11835" s="28" t="s">
        <v>2</v>
      </c>
      <c r="E11835" s="28" t="s">
        <v>3</v>
      </c>
      <c r="F11835" s="27" t="s">
        <v>4</v>
      </c>
      <c r="G11835" s="28" t="s">
        <v>1093</v>
      </c>
      <c r="H11835" s="28" t="s">
        <v>1092</v>
      </c>
      <c r="I11835" s="28" t="s">
        <v>5</v>
      </c>
      <c r="J11835" s="28" t="s">
        <v>2652</v>
      </c>
    </row>
    <row r="11836" spans="2:10" ht="12.6" customHeight="1" x14ac:dyDescent="0.3">
      <c r="B11836" s="29">
        <f>VLOOKUP($J11833,ASBVs!$A$2:$AP$1041,11,FALSE)</f>
        <v>0.4</v>
      </c>
      <c r="C11836" s="29">
        <f>VLOOKUP($J11833,ASBVs!$A$2:$AP$1041,13,FALSE)</f>
        <v>8.42</v>
      </c>
      <c r="D11836" s="29">
        <f>VLOOKUP($J11833,ASBVs!$A$2:$AP$1041,15,FALSE)</f>
        <v>12.97</v>
      </c>
      <c r="E11836" s="29">
        <f>VLOOKUP($J11833,ASBVs!$A$2:$AP$1041,17,FALSE)</f>
        <v>0.8</v>
      </c>
      <c r="F11836" s="29">
        <f>VLOOKUP($J11833,ASBVs!$A$2:$AP$1041,19,FALSE)</f>
        <v>1.66</v>
      </c>
      <c r="G11836" s="39">
        <f>VLOOKUP($J11833,ASBVs!$A$2:$AP$1041,41,FALSE)</f>
        <v>0.32</v>
      </c>
      <c r="H11836" s="39">
        <f>VLOOKUP($J11833,ASBVs!$A$2:$AP$1041,39,FALSE)</f>
        <v>0.16</v>
      </c>
      <c r="I11836" s="29">
        <f>VLOOKUP($J11833,ASBVs!$A$2:$AP$1041,21,FALSE)</f>
        <v>0.18</v>
      </c>
      <c r="J11836" s="39">
        <f>VLOOKUP($J11833,ASBVs!$A$2:$AP$1041,31,FALSE)</f>
        <v>0.21</v>
      </c>
    </row>
    <row r="11837" spans="2:10" ht="12.6" customHeight="1" x14ac:dyDescent="0.3">
      <c r="B11837" s="29">
        <f>VLOOKUP($J11833,ASBVs!$A$2:$AP$1041,12,FALSE)</f>
        <v>66</v>
      </c>
      <c r="C11837" s="29">
        <f>VLOOKUP($J11833,ASBVs!$A$2:$AP$1041,14,FALSE)</f>
        <v>70</v>
      </c>
      <c r="D11837" s="29">
        <f>VLOOKUP($J11833,ASBVs!$A$2:$AP$1041,16,FALSE)</f>
        <v>60</v>
      </c>
      <c r="E11837" s="29">
        <f>VLOOKUP($J11833,ASBVs!$A$2:$AP$1041,18,FALSE)</f>
        <v>66</v>
      </c>
      <c r="F11837" s="29">
        <f>VLOOKUP($J11833,ASBVs!$A$2:$AP$1041,20,FALSE)</f>
        <v>66</v>
      </c>
      <c r="G11837" s="29">
        <f>VLOOKUP($J11833,ASBVs!$A$2:$AP$1041,42,FALSE)</f>
        <v>57</v>
      </c>
      <c r="H11837" s="29">
        <f>VLOOKUP($J11833,ASBVs!$A$2:$AP$1041,40,FALSE)</f>
        <v>49</v>
      </c>
      <c r="I11837" s="29">
        <f>VLOOKUP($J11833,ASBVs!$A$2:$AP$1041,22,FALSE)</f>
        <v>57</v>
      </c>
      <c r="J11837" s="29">
        <f>VLOOKUP($J11833,ASBVs!$A$2:$AP$1041,32,FALSE)</f>
        <v>56</v>
      </c>
    </row>
    <row r="11838" spans="2:10" ht="12.6" customHeight="1" x14ac:dyDescent="0.3">
      <c r="B11838" s="31" t="s">
        <v>1089</v>
      </c>
      <c r="C11838" s="27" t="s">
        <v>1090</v>
      </c>
      <c r="D11838" s="27" t="s">
        <v>1091</v>
      </c>
      <c r="E11838" s="27" t="s">
        <v>8</v>
      </c>
      <c r="F11838" s="27" t="s">
        <v>6</v>
      </c>
      <c r="G11838" s="27" t="s">
        <v>7</v>
      </c>
      <c r="H11838" s="27" t="s">
        <v>2638</v>
      </c>
      <c r="I11838" s="85" t="s">
        <v>2700</v>
      </c>
      <c r="J11838" s="86"/>
    </row>
    <row r="11839" spans="2:10" ht="12.6" customHeight="1" x14ac:dyDescent="0.3">
      <c r="B11839" s="30">
        <f>VLOOKUP($J11833,ASBVs!$A$2:$AP$1041,33,FALSE)</f>
        <v>0.01</v>
      </c>
      <c r="C11839" s="30">
        <f>VLOOKUP($J11833,ASBVs!$A$2:$AP$1041,35,FALSE)</f>
        <v>0.16</v>
      </c>
      <c r="D11839" s="30">
        <f>VLOOKUP($J11833,ASBVs!$A$2:$AP$1041,37,FALSE)</f>
        <v>0.01</v>
      </c>
      <c r="E11839" s="32">
        <f>VLOOKUP($J11833,ASBVs!$A$2:$AP$1041,29,FALSE)</f>
        <v>3.81</v>
      </c>
      <c r="F11839" s="32">
        <f>VLOOKUP($J11833,ASBVs!$A$2:$AP$1041,23,FALSE)</f>
        <v>-0.2</v>
      </c>
      <c r="G11839" s="32">
        <f>VLOOKUP($J11833,ASBVs!$A$2:$AP$1041,25,FALSE)</f>
        <v>3.66</v>
      </c>
      <c r="H11839" s="32">
        <f>VLOOKUP($J11833,ASBVs!$A$2:$AP$1041,27,FALSE)</f>
        <v>1.48</v>
      </c>
      <c r="I11839" s="86"/>
      <c r="J11839" s="86"/>
    </row>
    <row r="11840" spans="2:10" ht="12.6" customHeight="1" x14ac:dyDescent="0.3">
      <c r="B11840" s="33">
        <f>VLOOKUP($J11833,ASBVs!$A$2:$AP$1041,34,FALSE)</f>
        <v>44</v>
      </c>
      <c r="C11840" s="33">
        <f>VLOOKUP($J11833,ASBVs!$A$2:$AP$1041,36,FALSE)</f>
        <v>52</v>
      </c>
      <c r="D11840" s="33">
        <f>VLOOKUP($J11833,ASBVs!$A$2:$AP$1041,38,FALSE)</f>
        <v>38</v>
      </c>
      <c r="E11840" s="33">
        <f>VLOOKUP($J11833,ASBVs!$A$2:$AP$1041,30,FALSE)</f>
        <v>60</v>
      </c>
      <c r="F11840" s="33">
        <f>VLOOKUP($J11833,ASBVs!$A$2:$AP$1041,24,FALSE)</f>
        <v>49</v>
      </c>
      <c r="G11840" s="33">
        <f>VLOOKUP($J11833,ASBVs!$A$2:$AP$1041,26,FALSE)</f>
        <v>49</v>
      </c>
      <c r="H11840" s="33">
        <f>VLOOKUP($J11833,ASBVs!$A$2:$AP$1041,28,FALSE)</f>
        <v>53</v>
      </c>
      <c r="I11840" s="99">
        <f>VLOOKUP($J11833,ASBVs!$A$2:$AQ$1041,43,FALSE)</f>
        <v>8.6</v>
      </c>
      <c r="J11840" s="79"/>
    </row>
    <row r="11841" spans="2:10" ht="12.6" customHeight="1" x14ac:dyDescent="0.3">
      <c r="B11841" s="87" t="s">
        <v>2695</v>
      </c>
      <c r="C11841" s="88"/>
      <c r="D11841" s="89" t="s">
        <v>2699</v>
      </c>
      <c r="E11841" s="90"/>
      <c r="F11841" s="91" t="str">
        <f>VLOOKUP($J11833,ASBVs!$A$2:$F$1041,6,FALSE)</f>
        <v xml:space="preserve"> </v>
      </c>
      <c r="G11841" s="34" t="s">
        <v>2669</v>
      </c>
      <c r="H11841" s="35" t="str">
        <f>VLOOKUP($J11833,ASBVs!$A$2:$AU$1041,46,FALSE)</f>
        <v>3</v>
      </c>
      <c r="I11841" s="34" t="s">
        <v>2670</v>
      </c>
      <c r="J11841" s="35" t="str">
        <f>VLOOKUP($J11833,ASBVs!$A$2:$AU$1041,47,FALSE)</f>
        <v>2</v>
      </c>
    </row>
    <row r="11842" spans="2:10" ht="12.6" customHeight="1" x14ac:dyDescent="0.3">
      <c r="B11842" s="93">
        <f>VLOOKUP($J11833,ASBVs!$A$2:$AS$1041,45,FALSE)</f>
        <v>120.24</v>
      </c>
      <c r="C11842" s="94"/>
      <c r="D11842" s="93">
        <f>VLOOKUP($J11833,ASBVs!$A$2:$AS$1041,44,FALSE)</f>
        <v>154.15</v>
      </c>
      <c r="E11842" s="94"/>
      <c r="F11842" s="92"/>
      <c r="G11842" s="34" t="s">
        <v>2671</v>
      </c>
      <c r="H11842" s="35" t="str">
        <f>VLOOKUP($J11833,ASBVs!$A$2:$AW$1041,48,FALSE)</f>
        <v>3</v>
      </c>
      <c r="I11842" s="34" t="s">
        <v>2672</v>
      </c>
      <c r="J11842" s="35">
        <f>VLOOKUP($J11833,ASBVs!$A$2:$AW$1041,49,FALSE)</f>
        <v>4</v>
      </c>
    </row>
    <row r="11843" spans="2:10" ht="12.6" customHeight="1" x14ac:dyDescent="0.3">
      <c r="B11843" s="36" t="s">
        <v>2696</v>
      </c>
      <c r="C11843" s="95" t="str">
        <f>VLOOKUP($J11833,ASBVs!$A$2:$E$1041,5,FALSE)</f>
        <v>Pen of 4</v>
      </c>
      <c r="D11843" s="96"/>
      <c r="E11843" s="97" t="s">
        <v>2697</v>
      </c>
      <c r="F11843" s="98"/>
      <c r="G11843" s="74"/>
      <c r="H11843" s="75"/>
      <c r="I11843" s="37" t="s">
        <v>2698</v>
      </c>
      <c r="J11843" s="38"/>
    </row>
    <row r="11845" spans="2:10" ht="12.6" customHeight="1" x14ac:dyDescent="0.3">
      <c r="B11845" s="76" t="s">
        <v>2692</v>
      </c>
      <c r="C11845" s="77"/>
      <c r="D11845" s="20" t="str">
        <f>VLOOKUP($J11845,ASBVs!$A$2:$B$1041,2,FALSE)</f>
        <v>224407</v>
      </c>
      <c r="E11845" s="21"/>
      <c r="F11845" s="22" t="str">
        <f>VLOOKUP($J11845,ASBVs!$A$2:$J$1041,10,FALSE)</f>
        <v>Twin</v>
      </c>
      <c r="G11845" s="78" t="str">
        <f>VLOOKUP($J11845,ASBVs!$A$2:$AX$1041,50,FALSE)</f>
        <v xml:space="preserve"> </v>
      </c>
      <c r="H11845" s="79"/>
      <c r="I11845" s="23" t="s">
        <v>2693</v>
      </c>
      <c r="J11845" s="24" t="s">
        <v>2562</v>
      </c>
    </row>
    <row r="11846" spans="2:10" ht="12.6" customHeight="1" x14ac:dyDescent="0.3">
      <c r="B11846" s="25" t="s">
        <v>2694</v>
      </c>
      <c r="C11846" s="80" t="str">
        <f>VLOOKUP($J11845,ASBVs!$A$2:$H$1041,8,FALSE)</f>
        <v>196104</v>
      </c>
      <c r="D11846" s="80"/>
      <c r="E11846" s="81"/>
      <c r="F11846" s="26" t="s">
        <v>2639</v>
      </c>
      <c r="G11846" s="82">
        <f>VLOOKUP($J11845,ASBVs!$A$2:$I$1041,9,FALSE)</f>
        <v>44708</v>
      </c>
      <c r="H11846" s="83"/>
      <c r="I11846" s="83"/>
      <c r="J11846" s="84"/>
    </row>
    <row r="11847" spans="2:10" ht="12.6" customHeight="1" x14ac:dyDescent="0.3">
      <c r="B11847" s="27" t="s">
        <v>0</v>
      </c>
      <c r="C11847" s="28" t="s">
        <v>1</v>
      </c>
      <c r="D11847" s="28" t="s">
        <v>2</v>
      </c>
      <c r="E11847" s="28" t="s">
        <v>3</v>
      </c>
      <c r="F11847" s="27" t="s">
        <v>4</v>
      </c>
      <c r="G11847" s="28" t="s">
        <v>1093</v>
      </c>
      <c r="H11847" s="28" t="s">
        <v>1092</v>
      </c>
      <c r="I11847" s="28" t="s">
        <v>5</v>
      </c>
      <c r="J11847" s="28" t="s">
        <v>2652</v>
      </c>
    </row>
    <row r="11848" spans="2:10" ht="12.6" customHeight="1" x14ac:dyDescent="0.3">
      <c r="B11848" s="29">
        <f>VLOOKUP($J11845,ASBVs!$A$2:$AP$1041,11,FALSE)</f>
        <v>0.36</v>
      </c>
      <c r="C11848" s="29">
        <f>VLOOKUP($J11845,ASBVs!$A$2:$AP$1041,13,FALSE)</f>
        <v>7.89</v>
      </c>
      <c r="D11848" s="29">
        <f>VLOOKUP($J11845,ASBVs!$A$2:$AP$1041,15,FALSE)</f>
        <v>14.23</v>
      </c>
      <c r="E11848" s="29">
        <f>VLOOKUP($J11845,ASBVs!$A$2:$AP$1041,17,FALSE)</f>
        <v>0.21</v>
      </c>
      <c r="F11848" s="29">
        <f>VLOOKUP($J11845,ASBVs!$A$2:$AP$1041,19,FALSE)</f>
        <v>2.33</v>
      </c>
      <c r="G11848" s="39">
        <f>VLOOKUP($J11845,ASBVs!$A$2:$AP$1041,41,FALSE)</f>
        <v>0.45</v>
      </c>
      <c r="H11848" s="39">
        <f>VLOOKUP($J11845,ASBVs!$A$2:$AP$1041,39,FALSE)</f>
        <v>0.22</v>
      </c>
      <c r="I11848" s="29">
        <f>VLOOKUP($J11845,ASBVs!$A$2:$AP$1041,21,FALSE)</f>
        <v>-0.17</v>
      </c>
      <c r="J11848" s="39">
        <f>VLOOKUP($J11845,ASBVs!$A$2:$AP$1041,31,FALSE)</f>
        <v>0.28000000000000003</v>
      </c>
    </row>
    <row r="11849" spans="2:10" ht="12.6" customHeight="1" x14ac:dyDescent="0.3">
      <c r="B11849" s="29">
        <f>VLOOKUP($J11845,ASBVs!$A$2:$AP$1041,12,FALSE)</f>
        <v>67</v>
      </c>
      <c r="C11849" s="29">
        <f>VLOOKUP($J11845,ASBVs!$A$2:$AP$1041,14,FALSE)</f>
        <v>71</v>
      </c>
      <c r="D11849" s="29">
        <f>VLOOKUP($J11845,ASBVs!$A$2:$AP$1041,16,FALSE)</f>
        <v>63</v>
      </c>
      <c r="E11849" s="29">
        <f>VLOOKUP($J11845,ASBVs!$A$2:$AP$1041,18,FALSE)</f>
        <v>67</v>
      </c>
      <c r="F11849" s="29">
        <f>VLOOKUP($J11845,ASBVs!$A$2:$AP$1041,20,FALSE)</f>
        <v>67</v>
      </c>
      <c r="G11849" s="29">
        <f>VLOOKUP($J11845,ASBVs!$A$2:$AP$1041,42,FALSE)</f>
        <v>62</v>
      </c>
      <c r="H11849" s="29">
        <f>VLOOKUP($J11845,ASBVs!$A$2:$AP$1041,40,FALSE)</f>
        <v>52</v>
      </c>
      <c r="I11849" s="29">
        <f>VLOOKUP($J11845,ASBVs!$A$2:$AP$1041,22,FALSE)</f>
        <v>62</v>
      </c>
      <c r="J11849" s="29">
        <f>VLOOKUP($J11845,ASBVs!$A$2:$AP$1041,32,FALSE)</f>
        <v>60</v>
      </c>
    </row>
    <row r="11850" spans="2:10" ht="12.6" customHeight="1" x14ac:dyDescent="0.3">
      <c r="B11850" s="31" t="s">
        <v>1089</v>
      </c>
      <c r="C11850" s="27" t="s">
        <v>1090</v>
      </c>
      <c r="D11850" s="27" t="s">
        <v>1091</v>
      </c>
      <c r="E11850" s="27" t="s">
        <v>8</v>
      </c>
      <c r="F11850" s="27" t="s">
        <v>6</v>
      </c>
      <c r="G11850" s="27" t="s">
        <v>7</v>
      </c>
      <c r="H11850" s="27" t="s">
        <v>2638</v>
      </c>
      <c r="I11850" s="85" t="s">
        <v>2700</v>
      </c>
      <c r="J11850" s="86"/>
    </row>
    <row r="11851" spans="2:10" ht="12.6" customHeight="1" x14ac:dyDescent="0.3">
      <c r="B11851" s="30">
        <f>VLOOKUP($J11845,ASBVs!$A$2:$AP$1041,33,FALSE)</f>
        <v>0.01</v>
      </c>
      <c r="C11851" s="30">
        <f>VLOOKUP($J11845,ASBVs!$A$2:$AP$1041,35,FALSE)</f>
        <v>0.24</v>
      </c>
      <c r="D11851" s="30">
        <f>VLOOKUP($J11845,ASBVs!$A$2:$AP$1041,37,FALSE)</f>
        <v>0.02</v>
      </c>
      <c r="E11851" s="32">
        <f>VLOOKUP($J11845,ASBVs!$A$2:$AP$1041,29,FALSE)</f>
        <v>4.3899999999999997</v>
      </c>
      <c r="F11851" s="32">
        <f>VLOOKUP($J11845,ASBVs!$A$2:$AP$1041,23,FALSE)</f>
        <v>-0.18</v>
      </c>
      <c r="G11851" s="32">
        <f>VLOOKUP($J11845,ASBVs!$A$2:$AP$1041,25,FALSE)</f>
        <v>3.46</v>
      </c>
      <c r="H11851" s="32">
        <f>VLOOKUP($J11845,ASBVs!$A$2:$AP$1041,27,FALSE)</f>
        <v>2.1</v>
      </c>
      <c r="I11851" s="86"/>
      <c r="J11851" s="86"/>
    </row>
    <row r="11852" spans="2:10" ht="12.6" customHeight="1" x14ac:dyDescent="0.3">
      <c r="B11852" s="33">
        <f>VLOOKUP($J11845,ASBVs!$A$2:$AP$1041,34,FALSE)</f>
        <v>47</v>
      </c>
      <c r="C11852" s="33">
        <f>VLOOKUP($J11845,ASBVs!$A$2:$AP$1041,36,FALSE)</f>
        <v>55</v>
      </c>
      <c r="D11852" s="33">
        <f>VLOOKUP($J11845,ASBVs!$A$2:$AP$1041,38,FALSE)</f>
        <v>41</v>
      </c>
      <c r="E11852" s="33">
        <f>VLOOKUP($J11845,ASBVs!$A$2:$AP$1041,30,FALSE)</f>
        <v>62</v>
      </c>
      <c r="F11852" s="33">
        <f>VLOOKUP($J11845,ASBVs!$A$2:$AP$1041,24,FALSE)</f>
        <v>52</v>
      </c>
      <c r="G11852" s="33">
        <f>VLOOKUP($J11845,ASBVs!$A$2:$AP$1041,26,FALSE)</f>
        <v>52</v>
      </c>
      <c r="H11852" s="33">
        <f>VLOOKUP($J11845,ASBVs!$A$2:$AP$1041,28,FALSE)</f>
        <v>55</v>
      </c>
      <c r="I11852" s="99">
        <f>VLOOKUP($J11845,ASBVs!$A$2:$AQ$1041,43,FALSE)</f>
        <v>7.72</v>
      </c>
      <c r="J11852" s="79"/>
    </row>
    <row r="11853" spans="2:10" ht="12.6" customHeight="1" x14ac:dyDescent="0.3">
      <c r="B11853" s="87" t="s">
        <v>2695</v>
      </c>
      <c r="C11853" s="88"/>
      <c r="D11853" s="89" t="s">
        <v>2699</v>
      </c>
      <c r="E11853" s="90"/>
      <c r="F11853" s="91" t="str">
        <f>VLOOKUP($J11845,ASBVs!$A$2:$F$1041,6,FALSE)</f>
        <v xml:space="preserve"> </v>
      </c>
      <c r="G11853" s="34" t="s">
        <v>2669</v>
      </c>
      <c r="H11853" s="35" t="str">
        <f>VLOOKUP($J11845,ASBVs!$A$2:$AU$1041,46,FALSE)</f>
        <v>2</v>
      </c>
      <c r="I11853" s="34" t="s">
        <v>2670</v>
      </c>
      <c r="J11853" s="35" t="str">
        <f>VLOOKUP($J11845,ASBVs!$A$2:$AU$1041,47,FALSE)</f>
        <v>2</v>
      </c>
    </row>
    <row r="11854" spans="2:10" ht="12.6" customHeight="1" x14ac:dyDescent="0.3">
      <c r="B11854" s="93">
        <f>VLOOKUP($J11845,ASBVs!$A$2:$AS$1041,45,FALSE)</f>
        <v>121.89</v>
      </c>
      <c r="C11854" s="94"/>
      <c r="D11854" s="93">
        <f>VLOOKUP($J11845,ASBVs!$A$2:$AS$1041,44,FALSE)</f>
        <v>159.26</v>
      </c>
      <c r="E11854" s="94"/>
      <c r="F11854" s="92"/>
      <c r="G11854" s="34" t="s">
        <v>2671</v>
      </c>
      <c r="H11854" s="35" t="str">
        <f>VLOOKUP($J11845,ASBVs!$A$2:$AW$1041,48,FALSE)</f>
        <v>3</v>
      </c>
      <c r="I11854" s="34" t="s">
        <v>2672</v>
      </c>
      <c r="J11854" s="35">
        <f>VLOOKUP($J11845,ASBVs!$A$2:$AW$1041,49,FALSE)</f>
        <v>3</v>
      </c>
    </row>
    <row r="11855" spans="2:10" ht="12.6" customHeight="1" x14ac:dyDescent="0.3">
      <c r="B11855" s="36" t="s">
        <v>2696</v>
      </c>
      <c r="C11855" s="95" t="str">
        <f>VLOOKUP($J11845,ASBVs!$A$2:$E$1041,5,FALSE)</f>
        <v>Pen of 4</v>
      </c>
      <c r="D11855" s="96"/>
      <c r="E11855" s="97" t="s">
        <v>2697</v>
      </c>
      <c r="F11855" s="98"/>
      <c r="G11855" s="74"/>
      <c r="H11855" s="75"/>
      <c r="I11855" s="37" t="s">
        <v>2698</v>
      </c>
      <c r="J11855" s="38"/>
    </row>
    <row r="11857" spans="2:10" ht="12.6" customHeight="1" x14ac:dyDescent="0.3">
      <c r="B11857" s="76" t="s">
        <v>2692</v>
      </c>
      <c r="C11857" s="77"/>
      <c r="D11857" s="20" t="str">
        <f>VLOOKUP($J11857,ASBVs!$A$2:$B$1041,2,FALSE)</f>
        <v>223908</v>
      </c>
      <c r="E11857" s="21"/>
      <c r="F11857" s="22" t="str">
        <f>VLOOKUP($J11857,ASBVs!$A$2:$J$1041,10,FALSE)</f>
        <v>Twin</v>
      </c>
      <c r="G11857" s="78" t="str">
        <f>VLOOKUP($J11857,ASBVs!$A$2:$AX$1041,50,FALSE)</f>
        <v xml:space="preserve"> </v>
      </c>
      <c r="H11857" s="79"/>
      <c r="I11857" s="23" t="s">
        <v>2693</v>
      </c>
      <c r="J11857" s="24" t="s">
        <v>2563</v>
      </c>
    </row>
    <row r="11858" spans="2:10" ht="12.6" customHeight="1" x14ac:dyDescent="0.3">
      <c r="B11858" s="25" t="s">
        <v>2694</v>
      </c>
      <c r="C11858" s="80" t="str">
        <f>VLOOKUP($J11857,ASBVs!$A$2:$H$1041,8,FALSE)</f>
        <v>206625</v>
      </c>
      <c r="D11858" s="80"/>
      <c r="E11858" s="81"/>
      <c r="F11858" s="26" t="s">
        <v>2639</v>
      </c>
      <c r="G11858" s="82">
        <f>VLOOKUP($J11857,ASBVs!$A$2:$I$1041,9,FALSE)</f>
        <v>44704</v>
      </c>
      <c r="H11858" s="83"/>
      <c r="I11858" s="83"/>
      <c r="J11858" s="84"/>
    </row>
    <row r="11859" spans="2:10" ht="12.6" customHeight="1" x14ac:dyDescent="0.3">
      <c r="B11859" s="27" t="s">
        <v>0</v>
      </c>
      <c r="C11859" s="28" t="s">
        <v>1</v>
      </c>
      <c r="D11859" s="28" t="s">
        <v>2</v>
      </c>
      <c r="E11859" s="28" t="s">
        <v>3</v>
      </c>
      <c r="F11859" s="27" t="s">
        <v>4</v>
      </c>
      <c r="G11859" s="28" t="s">
        <v>1093</v>
      </c>
      <c r="H11859" s="28" t="s">
        <v>1092</v>
      </c>
      <c r="I11859" s="28" t="s">
        <v>5</v>
      </c>
      <c r="J11859" s="28" t="s">
        <v>2652</v>
      </c>
    </row>
    <row r="11860" spans="2:10" ht="12.6" customHeight="1" x14ac:dyDescent="0.3">
      <c r="B11860" s="29">
        <f>VLOOKUP($J11857,ASBVs!$A$2:$AP$1041,11,FALSE)</f>
        <v>0.51</v>
      </c>
      <c r="C11860" s="29">
        <f>VLOOKUP($J11857,ASBVs!$A$2:$AP$1041,13,FALSE)</f>
        <v>9.19</v>
      </c>
      <c r="D11860" s="29">
        <f>VLOOKUP($J11857,ASBVs!$A$2:$AP$1041,15,FALSE)</f>
        <v>15.79</v>
      </c>
      <c r="E11860" s="29">
        <f>VLOOKUP($J11857,ASBVs!$A$2:$AP$1041,17,FALSE)</f>
        <v>0.57999999999999996</v>
      </c>
      <c r="F11860" s="29">
        <f>VLOOKUP($J11857,ASBVs!$A$2:$AP$1041,19,FALSE)</f>
        <v>1.56</v>
      </c>
      <c r="G11860" s="39">
        <f>VLOOKUP($J11857,ASBVs!$A$2:$AP$1041,41,FALSE)</f>
        <v>0.45</v>
      </c>
      <c r="H11860" s="39">
        <f>VLOOKUP($J11857,ASBVs!$A$2:$AP$1041,39,FALSE)</f>
        <v>0.22</v>
      </c>
      <c r="I11860" s="29">
        <f>VLOOKUP($J11857,ASBVs!$A$2:$AP$1041,21,FALSE)</f>
        <v>-0.01</v>
      </c>
      <c r="J11860" s="39">
        <f>VLOOKUP($J11857,ASBVs!$A$2:$AP$1041,31,FALSE)</f>
        <v>0.3</v>
      </c>
    </row>
    <row r="11861" spans="2:10" ht="12.6" customHeight="1" x14ac:dyDescent="0.3">
      <c r="B11861" s="29">
        <f>VLOOKUP($J11857,ASBVs!$A$2:$AP$1041,12,FALSE)</f>
        <v>66</v>
      </c>
      <c r="C11861" s="29">
        <f>VLOOKUP($J11857,ASBVs!$A$2:$AP$1041,14,FALSE)</f>
        <v>71</v>
      </c>
      <c r="D11861" s="29">
        <f>VLOOKUP($J11857,ASBVs!$A$2:$AP$1041,16,FALSE)</f>
        <v>60</v>
      </c>
      <c r="E11861" s="29">
        <f>VLOOKUP($J11857,ASBVs!$A$2:$AP$1041,18,FALSE)</f>
        <v>67</v>
      </c>
      <c r="F11861" s="29">
        <f>VLOOKUP($J11857,ASBVs!$A$2:$AP$1041,20,FALSE)</f>
        <v>67</v>
      </c>
      <c r="G11861" s="29">
        <f>VLOOKUP($J11857,ASBVs!$A$2:$AP$1041,42,FALSE)</f>
        <v>56</v>
      </c>
      <c r="H11861" s="29">
        <f>VLOOKUP($J11857,ASBVs!$A$2:$AP$1041,40,FALSE)</f>
        <v>47</v>
      </c>
      <c r="I11861" s="29">
        <f>VLOOKUP($J11857,ASBVs!$A$2:$AP$1041,22,FALSE)</f>
        <v>58</v>
      </c>
      <c r="J11861" s="29">
        <f>VLOOKUP($J11857,ASBVs!$A$2:$AP$1041,32,FALSE)</f>
        <v>54</v>
      </c>
    </row>
    <row r="11862" spans="2:10" ht="12.6" customHeight="1" x14ac:dyDescent="0.3">
      <c r="B11862" s="31" t="s">
        <v>1089</v>
      </c>
      <c r="C11862" s="27" t="s">
        <v>1090</v>
      </c>
      <c r="D11862" s="27" t="s">
        <v>1091</v>
      </c>
      <c r="E11862" s="27" t="s">
        <v>8</v>
      </c>
      <c r="F11862" s="27" t="s">
        <v>6</v>
      </c>
      <c r="G11862" s="27" t="s">
        <v>7</v>
      </c>
      <c r="H11862" s="27" t="s">
        <v>2638</v>
      </c>
      <c r="I11862" s="85" t="s">
        <v>2700</v>
      </c>
      <c r="J11862" s="86"/>
    </row>
    <row r="11863" spans="2:10" ht="12.6" customHeight="1" x14ac:dyDescent="0.3">
      <c r="B11863" s="30">
        <f>VLOOKUP($J11857,ASBVs!$A$2:$AP$1041,33,FALSE)</f>
        <v>0.03</v>
      </c>
      <c r="C11863" s="30">
        <f>VLOOKUP($J11857,ASBVs!$A$2:$AP$1041,35,FALSE)</f>
        <v>0.18</v>
      </c>
      <c r="D11863" s="30">
        <f>VLOOKUP($J11857,ASBVs!$A$2:$AP$1041,37,FALSE)</f>
        <v>0.02</v>
      </c>
      <c r="E11863" s="32">
        <f>VLOOKUP($J11857,ASBVs!$A$2:$AP$1041,29,FALSE)</f>
        <v>4.05</v>
      </c>
      <c r="F11863" s="32">
        <f>VLOOKUP($J11857,ASBVs!$A$2:$AP$1041,23,FALSE)</f>
        <v>-0.18</v>
      </c>
      <c r="G11863" s="32">
        <f>VLOOKUP($J11857,ASBVs!$A$2:$AP$1041,25,FALSE)</f>
        <v>3.6</v>
      </c>
      <c r="H11863" s="32">
        <f>VLOOKUP($J11857,ASBVs!$A$2:$AP$1041,27,FALSE)</f>
        <v>1.84</v>
      </c>
      <c r="I11863" s="86"/>
      <c r="J11863" s="86"/>
    </row>
    <row r="11864" spans="2:10" ht="12.6" customHeight="1" x14ac:dyDescent="0.3">
      <c r="B11864" s="33">
        <f>VLOOKUP($J11857,ASBVs!$A$2:$AP$1041,34,FALSE)</f>
        <v>41</v>
      </c>
      <c r="C11864" s="33">
        <f>VLOOKUP($J11857,ASBVs!$A$2:$AP$1041,36,FALSE)</f>
        <v>50</v>
      </c>
      <c r="D11864" s="33">
        <f>VLOOKUP($J11857,ASBVs!$A$2:$AP$1041,38,FALSE)</f>
        <v>35</v>
      </c>
      <c r="E11864" s="33">
        <f>VLOOKUP($J11857,ASBVs!$A$2:$AP$1041,30,FALSE)</f>
        <v>60</v>
      </c>
      <c r="F11864" s="33">
        <f>VLOOKUP($J11857,ASBVs!$A$2:$AP$1041,24,FALSE)</f>
        <v>47</v>
      </c>
      <c r="G11864" s="33">
        <f>VLOOKUP($J11857,ASBVs!$A$2:$AP$1041,26,FALSE)</f>
        <v>47</v>
      </c>
      <c r="H11864" s="33">
        <f>VLOOKUP($J11857,ASBVs!$A$2:$AP$1041,28,FALSE)</f>
        <v>52</v>
      </c>
      <c r="I11864" s="99">
        <f>VLOOKUP($J11857,ASBVs!$A$2:$AQ$1041,43,FALSE)</f>
        <v>9.18</v>
      </c>
      <c r="J11864" s="79"/>
    </row>
    <row r="11865" spans="2:10" ht="12.6" customHeight="1" x14ac:dyDescent="0.3">
      <c r="B11865" s="87" t="s">
        <v>2695</v>
      </c>
      <c r="C11865" s="88"/>
      <c r="D11865" s="89" t="s">
        <v>2699</v>
      </c>
      <c r="E11865" s="90"/>
      <c r="F11865" s="91" t="str">
        <f>VLOOKUP($J11857,ASBVs!$A$2:$F$1041,6,FALSE)</f>
        <v xml:space="preserve"> </v>
      </c>
      <c r="G11865" s="34" t="s">
        <v>2669</v>
      </c>
      <c r="H11865" s="35" t="str">
        <f>VLOOKUP($J11857,ASBVs!$A$2:$AU$1041,46,FALSE)</f>
        <v>2</v>
      </c>
      <c r="I11865" s="34" t="s">
        <v>2670</v>
      </c>
      <c r="J11865" s="35" t="str">
        <f>VLOOKUP($J11857,ASBVs!$A$2:$AU$1041,47,FALSE)</f>
        <v>2</v>
      </c>
    </row>
    <row r="11866" spans="2:10" ht="12.6" customHeight="1" x14ac:dyDescent="0.3">
      <c r="B11866" s="93">
        <f>VLOOKUP($J11857,ASBVs!$A$2:$AS$1041,45,FALSE)</f>
        <v>123.13</v>
      </c>
      <c r="C11866" s="94"/>
      <c r="D11866" s="93">
        <f>VLOOKUP($J11857,ASBVs!$A$2:$AS$1041,44,FALSE)</f>
        <v>156.08000000000001</v>
      </c>
      <c r="E11866" s="94"/>
      <c r="F11866" s="92"/>
      <c r="G11866" s="34" t="s">
        <v>2671</v>
      </c>
      <c r="H11866" s="35" t="str">
        <f>VLOOKUP($J11857,ASBVs!$A$2:$AW$1041,48,FALSE)</f>
        <v>1</v>
      </c>
      <c r="I11866" s="34" t="s">
        <v>2672</v>
      </c>
      <c r="J11866" s="35">
        <f>VLOOKUP($J11857,ASBVs!$A$2:$AW$1041,49,FALSE)</f>
        <v>4</v>
      </c>
    </row>
    <row r="11867" spans="2:10" ht="12.6" customHeight="1" x14ac:dyDescent="0.3">
      <c r="B11867" s="36" t="s">
        <v>2696</v>
      </c>
      <c r="C11867" s="95" t="str">
        <f>VLOOKUP($J11857,ASBVs!$A$2:$E$1041,5,FALSE)</f>
        <v>Pen of 4</v>
      </c>
      <c r="D11867" s="96"/>
      <c r="E11867" s="97" t="s">
        <v>2697</v>
      </c>
      <c r="F11867" s="98"/>
      <c r="G11867" s="74"/>
      <c r="H11867" s="75"/>
      <c r="I11867" s="37" t="s">
        <v>2698</v>
      </c>
      <c r="J11867" s="38"/>
    </row>
    <row r="11869" spans="2:10" ht="12.6" customHeight="1" x14ac:dyDescent="0.3">
      <c r="B11869" s="76" t="s">
        <v>2692</v>
      </c>
      <c r="C11869" s="77"/>
      <c r="D11869" s="20" t="str">
        <f>VLOOKUP($J11869,ASBVs!$A$2:$B$1041,2,FALSE)</f>
        <v>224542</v>
      </c>
      <c r="E11869" s="21"/>
      <c r="F11869" s="22" t="str">
        <f>VLOOKUP($J11869,ASBVs!$A$2:$J$1041,10,FALSE)</f>
        <v>Twin</v>
      </c>
      <c r="G11869" s="78" t="str">
        <f>VLOOKUP($J11869,ASBVs!$A$2:$AX$1041,50,FALSE)</f>
        <v xml:space="preserve"> </v>
      </c>
      <c r="H11869" s="79"/>
      <c r="I11869" s="23" t="s">
        <v>2693</v>
      </c>
      <c r="J11869" s="24" t="s">
        <v>2564</v>
      </c>
    </row>
    <row r="11870" spans="2:10" ht="12.6" customHeight="1" x14ac:dyDescent="0.3">
      <c r="B11870" s="25" t="s">
        <v>2694</v>
      </c>
      <c r="C11870" s="80" t="str">
        <f>VLOOKUP($J11869,ASBVs!$A$2:$H$1041,8,FALSE)</f>
        <v>218959</v>
      </c>
      <c r="D11870" s="80"/>
      <c r="E11870" s="81"/>
      <c r="F11870" s="26" t="s">
        <v>2639</v>
      </c>
      <c r="G11870" s="82">
        <f>VLOOKUP($J11869,ASBVs!$A$2:$I$1041,9,FALSE)</f>
        <v>44710</v>
      </c>
      <c r="H11870" s="83"/>
      <c r="I11870" s="83"/>
      <c r="J11870" s="84"/>
    </row>
    <row r="11871" spans="2:10" ht="12.6" customHeight="1" x14ac:dyDescent="0.3">
      <c r="B11871" s="27" t="s">
        <v>0</v>
      </c>
      <c r="C11871" s="28" t="s">
        <v>1</v>
      </c>
      <c r="D11871" s="28" t="s">
        <v>2</v>
      </c>
      <c r="E11871" s="28" t="s">
        <v>3</v>
      </c>
      <c r="F11871" s="27" t="s">
        <v>4</v>
      </c>
      <c r="G11871" s="28" t="s">
        <v>1093</v>
      </c>
      <c r="H11871" s="28" t="s">
        <v>1092</v>
      </c>
      <c r="I11871" s="28" t="s">
        <v>5</v>
      </c>
      <c r="J11871" s="28" t="s">
        <v>2652</v>
      </c>
    </row>
    <row r="11872" spans="2:10" ht="12.6" customHeight="1" x14ac:dyDescent="0.3">
      <c r="B11872" s="29">
        <f>VLOOKUP($J11869,ASBVs!$A$2:$AP$1041,11,FALSE)</f>
        <v>0.4</v>
      </c>
      <c r="C11872" s="29">
        <f>VLOOKUP($J11869,ASBVs!$A$2:$AP$1041,13,FALSE)</f>
        <v>8.89</v>
      </c>
      <c r="D11872" s="29">
        <f>VLOOKUP($J11869,ASBVs!$A$2:$AP$1041,15,FALSE)</f>
        <v>15.12</v>
      </c>
      <c r="E11872" s="29">
        <f>VLOOKUP($J11869,ASBVs!$A$2:$AP$1041,17,FALSE)</f>
        <v>0.32</v>
      </c>
      <c r="F11872" s="29">
        <f>VLOOKUP($J11869,ASBVs!$A$2:$AP$1041,19,FALSE)</f>
        <v>2.27</v>
      </c>
      <c r="G11872" s="39">
        <f>VLOOKUP($J11869,ASBVs!$A$2:$AP$1041,41,FALSE)</f>
        <v>0.47</v>
      </c>
      <c r="H11872" s="39">
        <f>VLOOKUP($J11869,ASBVs!$A$2:$AP$1041,39,FALSE)</f>
        <v>0.24</v>
      </c>
      <c r="I11872" s="29">
        <f>VLOOKUP($J11869,ASBVs!$A$2:$AP$1041,21,FALSE)</f>
        <v>-0.1</v>
      </c>
      <c r="J11872" s="39">
        <f>VLOOKUP($J11869,ASBVs!$A$2:$AP$1041,31,FALSE)</f>
        <v>0.31</v>
      </c>
    </row>
    <row r="11873" spans="2:10" ht="12.6" customHeight="1" x14ac:dyDescent="0.3">
      <c r="B11873" s="29">
        <f>VLOOKUP($J11869,ASBVs!$A$2:$AP$1041,12,FALSE)</f>
        <v>65</v>
      </c>
      <c r="C11873" s="29">
        <f>VLOOKUP($J11869,ASBVs!$A$2:$AP$1041,14,FALSE)</f>
        <v>70</v>
      </c>
      <c r="D11873" s="29">
        <f>VLOOKUP($J11869,ASBVs!$A$2:$AP$1041,16,FALSE)</f>
        <v>59</v>
      </c>
      <c r="E11873" s="29">
        <f>VLOOKUP($J11869,ASBVs!$A$2:$AP$1041,18,FALSE)</f>
        <v>64</v>
      </c>
      <c r="F11873" s="29">
        <f>VLOOKUP($J11869,ASBVs!$A$2:$AP$1041,20,FALSE)</f>
        <v>65</v>
      </c>
      <c r="G11873" s="29">
        <f>VLOOKUP($J11869,ASBVs!$A$2:$AP$1041,42,FALSE)</f>
        <v>54</v>
      </c>
      <c r="H11873" s="29">
        <f>VLOOKUP($J11869,ASBVs!$A$2:$AP$1041,40,FALSE)</f>
        <v>47</v>
      </c>
      <c r="I11873" s="29">
        <f>VLOOKUP($J11869,ASBVs!$A$2:$AP$1041,22,FALSE)</f>
        <v>55</v>
      </c>
      <c r="J11873" s="29">
        <f>VLOOKUP($J11869,ASBVs!$A$2:$AP$1041,32,FALSE)</f>
        <v>52</v>
      </c>
    </row>
    <row r="11874" spans="2:10" ht="12.6" customHeight="1" x14ac:dyDescent="0.3">
      <c r="B11874" s="31" t="s">
        <v>1089</v>
      </c>
      <c r="C11874" s="27" t="s">
        <v>1090</v>
      </c>
      <c r="D11874" s="27" t="s">
        <v>1091</v>
      </c>
      <c r="E11874" s="27" t="s">
        <v>8</v>
      </c>
      <c r="F11874" s="27" t="s">
        <v>6</v>
      </c>
      <c r="G11874" s="27" t="s">
        <v>7</v>
      </c>
      <c r="H11874" s="27" t="s">
        <v>2638</v>
      </c>
      <c r="I11874" s="85" t="s">
        <v>2700</v>
      </c>
      <c r="J11874" s="86"/>
    </row>
    <row r="11875" spans="2:10" ht="12.6" customHeight="1" x14ac:dyDescent="0.3">
      <c r="B11875" s="30">
        <f>VLOOKUP($J11869,ASBVs!$A$2:$AP$1041,33,FALSE)</f>
        <v>0.03</v>
      </c>
      <c r="C11875" s="30">
        <f>VLOOKUP($J11869,ASBVs!$A$2:$AP$1041,35,FALSE)</f>
        <v>0.22</v>
      </c>
      <c r="D11875" s="30">
        <f>VLOOKUP($J11869,ASBVs!$A$2:$AP$1041,37,FALSE)</f>
        <v>0.03</v>
      </c>
      <c r="E11875" s="32">
        <f>VLOOKUP($J11869,ASBVs!$A$2:$AP$1041,29,FALSE)</f>
        <v>4.6399999999999997</v>
      </c>
      <c r="F11875" s="32">
        <f>VLOOKUP($J11869,ASBVs!$A$2:$AP$1041,23,FALSE)</f>
        <v>-0.34</v>
      </c>
      <c r="G11875" s="32">
        <f>VLOOKUP($J11869,ASBVs!$A$2:$AP$1041,25,FALSE)</f>
        <v>5.4</v>
      </c>
      <c r="H11875" s="32">
        <f>VLOOKUP($J11869,ASBVs!$A$2:$AP$1041,27,FALSE)</f>
        <v>2.34</v>
      </c>
      <c r="I11875" s="86"/>
      <c r="J11875" s="86"/>
    </row>
    <row r="11876" spans="2:10" ht="12.6" customHeight="1" x14ac:dyDescent="0.3">
      <c r="B11876" s="33">
        <f>VLOOKUP($J11869,ASBVs!$A$2:$AP$1041,34,FALSE)</f>
        <v>43</v>
      </c>
      <c r="C11876" s="33">
        <f>VLOOKUP($J11869,ASBVs!$A$2:$AP$1041,36,FALSE)</f>
        <v>50</v>
      </c>
      <c r="D11876" s="33">
        <f>VLOOKUP($J11869,ASBVs!$A$2:$AP$1041,38,FALSE)</f>
        <v>38</v>
      </c>
      <c r="E11876" s="33">
        <f>VLOOKUP($J11869,ASBVs!$A$2:$AP$1041,30,FALSE)</f>
        <v>60</v>
      </c>
      <c r="F11876" s="33">
        <f>VLOOKUP($J11869,ASBVs!$A$2:$AP$1041,24,FALSE)</f>
        <v>48</v>
      </c>
      <c r="G11876" s="33">
        <f>VLOOKUP($J11869,ASBVs!$A$2:$AP$1041,26,FALSE)</f>
        <v>48</v>
      </c>
      <c r="H11876" s="33">
        <f>VLOOKUP($J11869,ASBVs!$A$2:$AP$1041,28,FALSE)</f>
        <v>51</v>
      </c>
      <c r="I11876" s="99">
        <f>VLOOKUP($J11869,ASBVs!$A$2:$AQ$1041,43,FALSE)</f>
        <v>8.7900000000000009</v>
      </c>
      <c r="J11876" s="79"/>
    </row>
    <row r="11877" spans="2:10" ht="12.6" customHeight="1" x14ac:dyDescent="0.3">
      <c r="B11877" s="87" t="s">
        <v>2695</v>
      </c>
      <c r="C11877" s="88"/>
      <c r="D11877" s="89" t="s">
        <v>2699</v>
      </c>
      <c r="E11877" s="90"/>
      <c r="F11877" s="91" t="str">
        <f>VLOOKUP($J11869,ASBVs!$A$2:$F$1041,6,FALSE)</f>
        <v xml:space="preserve"> </v>
      </c>
      <c r="G11877" s="34" t="s">
        <v>2669</v>
      </c>
      <c r="H11877" s="35" t="str">
        <f>VLOOKUP($J11869,ASBVs!$A$2:$AU$1041,46,FALSE)</f>
        <v>3</v>
      </c>
      <c r="I11877" s="34" t="s">
        <v>2670</v>
      </c>
      <c r="J11877" s="35" t="str">
        <f>VLOOKUP($J11869,ASBVs!$A$2:$AU$1041,47,FALSE)</f>
        <v>2</v>
      </c>
    </row>
    <row r="11878" spans="2:10" ht="12.6" customHeight="1" x14ac:dyDescent="0.3">
      <c r="B11878" s="93">
        <f>VLOOKUP($J11869,ASBVs!$A$2:$AS$1041,45,FALSE)</f>
        <v>123.12</v>
      </c>
      <c r="C11878" s="94"/>
      <c r="D11878" s="93">
        <f>VLOOKUP($J11869,ASBVs!$A$2:$AS$1041,44,FALSE)</f>
        <v>163.74</v>
      </c>
      <c r="E11878" s="94"/>
      <c r="F11878" s="92"/>
      <c r="G11878" s="34" t="s">
        <v>2671</v>
      </c>
      <c r="H11878" s="35" t="str">
        <f>VLOOKUP($J11869,ASBVs!$A$2:$AW$1041,48,FALSE)</f>
        <v>2</v>
      </c>
      <c r="I11878" s="34" t="s">
        <v>2672</v>
      </c>
      <c r="J11878" s="35">
        <f>VLOOKUP($J11869,ASBVs!$A$2:$AW$1041,49,FALSE)</f>
        <v>3</v>
      </c>
    </row>
    <row r="11879" spans="2:10" ht="12.6" customHeight="1" x14ac:dyDescent="0.3">
      <c r="B11879" s="36" t="s">
        <v>2696</v>
      </c>
      <c r="C11879" s="95" t="str">
        <f>VLOOKUP($J11869,ASBVs!$A$2:$E$1041,5,FALSE)</f>
        <v>Pen of 4</v>
      </c>
      <c r="D11879" s="96"/>
      <c r="E11879" s="97" t="s">
        <v>2697</v>
      </c>
      <c r="F11879" s="98"/>
      <c r="G11879" s="74"/>
      <c r="H11879" s="75"/>
      <c r="I11879" s="37" t="s">
        <v>2698</v>
      </c>
      <c r="J11879" s="38"/>
    </row>
    <row r="11881" spans="2:10" ht="12.6" customHeight="1" x14ac:dyDescent="0.3">
      <c r="B11881" s="76" t="s">
        <v>2692</v>
      </c>
      <c r="C11881" s="77"/>
      <c r="D11881" s="20" t="str">
        <f>VLOOKUP($J11881,ASBVs!$A$2:$B$1041,2,FALSE)</f>
        <v>224769</v>
      </c>
      <c r="E11881" s="21"/>
      <c r="F11881" s="22" t="str">
        <f>VLOOKUP($J11881,ASBVs!$A$2:$J$1041,10,FALSE)</f>
        <v>Twin</v>
      </c>
      <c r="G11881" s="78" t="str">
        <f>VLOOKUP($J11881,ASBVs!$A$2:$AX$1041,50,FALSE)</f>
        <v xml:space="preserve"> </v>
      </c>
      <c r="H11881" s="79"/>
      <c r="I11881" s="23" t="s">
        <v>2693</v>
      </c>
      <c r="J11881" s="24" t="s">
        <v>2565</v>
      </c>
    </row>
    <row r="11882" spans="2:10" ht="12.6" customHeight="1" x14ac:dyDescent="0.3">
      <c r="B11882" s="25" t="s">
        <v>2694</v>
      </c>
      <c r="C11882" s="80" t="str">
        <f>VLOOKUP($J11881,ASBVs!$A$2:$H$1041,8,FALSE)</f>
        <v>206625</v>
      </c>
      <c r="D11882" s="80"/>
      <c r="E11882" s="81"/>
      <c r="F11882" s="26" t="s">
        <v>2639</v>
      </c>
      <c r="G11882" s="82">
        <f>VLOOKUP($J11881,ASBVs!$A$2:$I$1041,9,FALSE)</f>
        <v>44711</v>
      </c>
      <c r="H11882" s="83"/>
      <c r="I11882" s="83"/>
      <c r="J11882" s="84"/>
    </row>
    <row r="11883" spans="2:10" ht="12.6" customHeight="1" x14ac:dyDescent="0.3">
      <c r="B11883" s="27" t="s">
        <v>0</v>
      </c>
      <c r="C11883" s="28" t="s">
        <v>1</v>
      </c>
      <c r="D11883" s="28" t="s">
        <v>2</v>
      </c>
      <c r="E11883" s="28" t="s">
        <v>3</v>
      </c>
      <c r="F11883" s="27" t="s">
        <v>4</v>
      </c>
      <c r="G11883" s="28" t="s">
        <v>1093</v>
      </c>
      <c r="H11883" s="28" t="s">
        <v>1092</v>
      </c>
      <c r="I11883" s="28" t="s">
        <v>5</v>
      </c>
      <c r="J11883" s="28" t="s">
        <v>2652</v>
      </c>
    </row>
    <row r="11884" spans="2:10" ht="12.6" customHeight="1" x14ac:dyDescent="0.3">
      <c r="B11884" s="29">
        <f>VLOOKUP($J11881,ASBVs!$A$2:$AP$1041,11,FALSE)</f>
        <v>0.38</v>
      </c>
      <c r="C11884" s="29">
        <f>VLOOKUP($J11881,ASBVs!$A$2:$AP$1041,13,FALSE)</f>
        <v>8.76</v>
      </c>
      <c r="D11884" s="29">
        <f>VLOOKUP($J11881,ASBVs!$A$2:$AP$1041,15,FALSE)</f>
        <v>14.82</v>
      </c>
      <c r="E11884" s="29">
        <f>VLOOKUP($J11881,ASBVs!$A$2:$AP$1041,17,FALSE)</f>
        <v>7.0000000000000007E-2</v>
      </c>
      <c r="F11884" s="29">
        <f>VLOOKUP($J11881,ASBVs!$A$2:$AP$1041,19,FALSE)</f>
        <v>1.73</v>
      </c>
      <c r="G11884" s="39">
        <f>VLOOKUP($J11881,ASBVs!$A$2:$AP$1041,41,FALSE)</f>
        <v>0.37</v>
      </c>
      <c r="H11884" s="39">
        <f>VLOOKUP($J11881,ASBVs!$A$2:$AP$1041,39,FALSE)</f>
        <v>0.23</v>
      </c>
      <c r="I11884" s="29">
        <f>VLOOKUP($J11881,ASBVs!$A$2:$AP$1041,21,FALSE)</f>
        <v>0.21</v>
      </c>
      <c r="J11884" s="39">
        <f>VLOOKUP($J11881,ASBVs!$A$2:$AP$1041,31,FALSE)</f>
        <v>0.24</v>
      </c>
    </row>
    <row r="11885" spans="2:10" ht="12.6" customHeight="1" x14ac:dyDescent="0.3">
      <c r="B11885" s="29">
        <f>VLOOKUP($J11881,ASBVs!$A$2:$AP$1041,12,FALSE)</f>
        <v>66</v>
      </c>
      <c r="C11885" s="29">
        <f>VLOOKUP($J11881,ASBVs!$A$2:$AP$1041,14,FALSE)</f>
        <v>70</v>
      </c>
      <c r="D11885" s="29">
        <f>VLOOKUP($J11881,ASBVs!$A$2:$AP$1041,16,FALSE)</f>
        <v>60</v>
      </c>
      <c r="E11885" s="29">
        <f>VLOOKUP($J11881,ASBVs!$A$2:$AP$1041,18,FALSE)</f>
        <v>66</v>
      </c>
      <c r="F11885" s="29">
        <f>VLOOKUP($J11881,ASBVs!$A$2:$AP$1041,20,FALSE)</f>
        <v>66</v>
      </c>
      <c r="G11885" s="29">
        <f>VLOOKUP($J11881,ASBVs!$A$2:$AP$1041,42,FALSE)</f>
        <v>55</v>
      </c>
      <c r="H11885" s="29">
        <f>VLOOKUP($J11881,ASBVs!$A$2:$AP$1041,40,FALSE)</f>
        <v>47</v>
      </c>
      <c r="I11885" s="29">
        <f>VLOOKUP($J11881,ASBVs!$A$2:$AP$1041,22,FALSE)</f>
        <v>56</v>
      </c>
      <c r="J11885" s="29">
        <f>VLOOKUP($J11881,ASBVs!$A$2:$AP$1041,32,FALSE)</f>
        <v>54</v>
      </c>
    </row>
    <row r="11886" spans="2:10" ht="12.6" customHeight="1" x14ac:dyDescent="0.3">
      <c r="B11886" s="31" t="s">
        <v>1089</v>
      </c>
      <c r="C11886" s="27" t="s">
        <v>1090</v>
      </c>
      <c r="D11886" s="27" t="s">
        <v>1091</v>
      </c>
      <c r="E11886" s="27" t="s">
        <v>8</v>
      </c>
      <c r="F11886" s="27" t="s">
        <v>6</v>
      </c>
      <c r="G11886" s="27" t="s">
        <v>7</v>
      </c>
      <c r="H11886" s="27" t="s">
        <v>2638</v>
      </c>
      <c r="I11886" s="85" t="s">
        <v>2700</v>
      </c>
      <c r="J11886" s="86"/>
    </row>
    <row r="11887" spans="2:10" ht="12.6" customHeight="1" x14ac:dyDescent="0.3">
      <c r="B11887" s="30">
        <f>VLOOKUP($J11881,ASBVs!$A$2:$AP$1041,33,FALSE)</f>
        <v>0.03</v>
      </c>
      <c r="C11887" s="30">
        <f>VLOOKUP($J11881,ASBVs!$A$2:$AP$1041,35,FALSE)</f>
        <v>0.2</v>
      </c>
      <c r="D11887" s="30">
        <f>VLOOKUP($J11881,ASBVs!$A$2:$AP$1041,37,FALSE)</f>
        <v>0.02</v>
      </c>
      <c r="E11887" s="32">
        <f>VLOOKUP($J11881,ASBVs!$A$2:$AP$1041,29,FALSE)</f>
        <v>4.8</v>
      </c>
      <c r="F11887" s="32">
        <f>VLOOKUP($J11881,ASBVs!$A$2:$AP$1041,23,FALSE)</f>
        <v>-0.28000000000000003</v>
      </c>
      <c r="G11887" s="32">
        <f>VLOOKUP($J11881,ASBVs!$A$2:$AP$1041,25,FALSE)</f>
        <v>4.1399999999999997</v>
      </c>
      <c r="H11887" s="32">
        <f>VLOOKUP($J11881,ASBVs!$A$2:$AP$1041,27,FALSE)</f>
        <v>1.78</v>
      </c>
      <c r="I11887" s="86"/>
      <c r="J11887" s="86"/>
    </row>
    <row r="11888" spans="2:10" ht="12.6" customHeight="1" x14ac:dyDescent="0.3">
      <c r="B11888" s="33">
        <f>VLOOKUP($J11881,ASBVs!$A$2:$AP$1041,34,FALSE)</f>
        <v>42</v>
      </c>
      <c r="C11888" s="33">
        <f>VLOOKUP($J11881,ASBVs!$A$2:$AP$1041,36,FALSE)</f>
        <v>50</v>
      </c>
      <c r="D11888" s="33">
        <f>VLOOKUP($J11881,ASBVs!$A$2:$AP$1041,38,FALSE)</f>
        <v>35</v>
      </c>
      <c r="E11888" s="33">
        <f>VLOOKUP($J11881,ASBVs!$A$2:$AP$1041,30,FALSE)</f>
        <v>60</v>
      </c>
      <c r="F11888" s="33">
        <f>VLOOKUP($J11881,ASBVs!$A$2:$AP$1041,24,FALSE)</f>
        <v>49</v>
      </c>
      <c r="G11888" s="33">
        <f>VLOOKUP($J11881,ASBVs!$A$2:$AP$1041,26,FALSE)</f>
        <v>48</v>
      </c>
      <c r="H11888" s="33">
        <f>VLOOKUP($J11881,ASBVs!$A$2:$AP$1041,28,FALSE)</f>
        <v>51</v>
      </c>
      <c r="I11888" s="99">
        <f>VLOOKUP($J11881,ASBVs!$A$2:$AQ$1041,43,FALSE)</f>
        <v>8.9700000000000006</v>
      </c>
      <c r="J11888" s="79"/>
    </row>
    <row r="11889" spans="2:10" ht="12.6" customHeight="1" x14ac:dyDescent="0.3">
      <c r="B11889" s="87" t="s">
        <v>2695</v>
      </c>
      <c r="C11889" s="88"/>
      <c r="D11889" s="89" t="s">
        <v>2699</v>
      </c>
      <c r="E11889" s="90"/>
      <c r="F11889" s="91" t="str">
        <f>VLOOKUP($J11881,ASBVs!$A$2:$F$1041,6,FALSE)</f>
        <v xml:space="preserve"> </v>
      </c>
      <c r="G11889" s="34" t="s">
        <v>2669</v>
      </c>
      <c r="H11889" s="35" t="str">
        <f>VLOOKUP($J11881,ASBVs!$A$2:$AU$1041,46,FALSE)</f>
        <v>1</v>
      </c>
      <c r="I11889" s="34" t="s">
        <v>2670</v>
      </c>
      <c r="J11889" s="35" t="str">
        <f>VLOOKUP($J11881,ASBVs!$A$2:$AU$1041,47,FALSE)</f>
        <v>2</v>
      </c>
    </row>
    <row r="11890" spans="2:10" ht="12.6" customHeight="1" x14ac:dyDescent="0.3">
      <c r="B11890" s="93">
        <f>VLOOKUP($J11881,ASBVs!$A$2:$AS$1041,45,FALSE)</f>
        <v>123.03</v>
      </c>
      <c r="C11890" s="94"/>
      <c r="D11890" s="93">
        <f>VLOOKUP($J11881,ASBVs!$A$2:$AS$1041,44,FALSE)</f>
        <v>156.47999999999999</v>
      </c>
      <c r="E11890" s="94"/>
      <c r="F11890" s="92"/>
      <c r="G11890" s="34" t="s">
        <v>2671</v>
      </c>
      <c r="H11890" s="35" t="str">
        <f>VLOOKUP($J11881,ASBVs!$A$2:$AW$1041,48,FALSE)</f>
        <v>1</v>
      </c>
      <c r="I11890" s="34" t="s">
        <v>2672</v>
      </c>
      <c r="J11890" s="35">
        <f>VLOOKUP($J11881,ASBVs!$A$2:$AW$1041,49,FALSE)</f>
        <v>2</v>
      </c>
    </row>
    <row r="11891" spans="2:10" ht="12.6" customHeight="1" x14ac:dyDescent="0.3">
      <c r="B11891" s="36" t="s">
        <v>2696</v>
      </c>
      <c r="C11891" s="95" t="str">
        <f>VLOOKUP($J11881,ASBVs!$A$2:$E$1041,5,FALSE)</f>
        <v>Pen of 4</v>
      </c>
      <c r="D11891" s="96"/>
      <c r="E11891" s="97" t="s">
        <v>2697</v>
      </c>
      <c r="F11891" s="98"/>
      <c r="G11891" s="74"/>
      <c r="H11891" s="75"/>
      <c r="I11891" s="37" t="s">
        <v>2698</v>
      </c>
      <c r="J11891" s="38"/>
    </row>
    <row r="11893" spans="2:10" ht="12.6" customHeight="1" x14ac:dyDescent="0.3">
      <c r="B11893" s="76" t="s">
        <v>2692</v>
      </c>
      <c r="C11893" s="77"/>
      <c r="D11893" s="20" t="str">
        <f>VLOOKUP($J11893,ASBVs!$A$2:$B$1041,2,FALSE)</f>
        <v>224246</v>
      </c>
      <c r="E11893" s="21"/>
      <c r="F11893" s="22" t="str">
        <f>VLOOKUP($J11893,ASBVs!$A$2:$J$1041,10,FALSE)</f>
        <v>Twin</v>
      </c>
      <c r="G11893" s="78" t="str">
        <f>VLOOKUP($J11893,ASBVs!$A$2:$AX$1041,50,FALSE)</f>
        <v xml:space="preserve"> </v>
      </c>
      <c r="H11893" s="79"/>
      <c r="I11893" s="23" t="s">
        <v>2693</v>
      </c>
      <c r="J11893" s="24" t="s">
        <v>2566</v>
      </c>
    </row>
    <row r="11894" spans="2:10" ht="12.6" customHeight="1" x14ac:dyDescent="0.3">
      <c r="B11894" s="25" t="s">
        <v>2694</v>
      </c>
      <c r="C11894" s="80" t="str">
        <f>VLOOKUP($J11893,ASBVs!$A$2:$H$1041,8,FALSE)</f>
        <v>206625</v>
      </c>
      <c r="D11894" s="80"/>
      <c r="E11894" s="81"/>
      <c r="F11894" s="26" t="s">
        <v>2639</v>
      </c>
      <c r="G11894" s="82">
        <f>VLOOKUP($J11893,ASBVs!$A$2:$I$1041,9,FALSE)</f>
        <v>44708</v>
      </c>
      <c r="H11894" s="83"/>
      <c r="I11894" s="83"/>
      <c r="J11894" s="84"/>
    </row>
    <row r="11895" spans="2:10" ht="12.6" customHeight="1" x14ac:dyDescent="0.3">
      <c r="B11895" s="27" t="s">
        <v>0</v>
      </c>
      <c r="C11895" s="28" t="s">
        <v>1</v>
      </c>
      <c r="D11895" s="28" t="s">
        <v>2</v>
      </c>
      <c r="E11895" s="28" t="s">
        <v>3</v>
      </c>
      <c r="F11895" s="27" t="s">
        <v>4</v>
      </c>
      <c r="G11895" s="28" t="s">
        <v>1093</v>
      </c>
      <c r="H11895" s="28" t="s">
        <v>1092</v>
      </c>
      <c r="I11895" s="28" t="s">
        <v>5</v>
      </c>
      <c r="J11895" s="28" t="s">
        <v>2652</v>
      </c>
    </row>
    <row r="11896" spans="2:10" ht="12.6" customHeight="1" x14ac:dyDescent="0.3">
      <c r="B11896" s="29">
        <f>VLOOKUP($J11893,ASBVs!$A$2:$AP$1041,11,FALSE)</f>
        <v>0.38</v>
      </c>
      <c r="C11896" s="29">
        <f>VLOOKUP($J11893,ASBVs!$A$2:$AP$1041,13,FALSE)</f>
        <v>8.56</v>
      </c>
      <c r="D11896" s="29">
        <f>VLOOKUP($J11893,ASBVs!$A$2:$AP$1041,15,FALSE)</f>
        <v>12.38</v>
      </c>
      <c r="E11896" s="29">
        <f>VLOOKUP($J11893,ASBVs!$A$2:$AP$1041,17,FALSE)</f>
        <v>0.39</v>
      </c>
      <c r="F11896" s="29">
        <f>VLOOKUP($J11893,ASBVs!$A$2:$AP$1041,19,FALSE)</f>
        <v>2.27</v>
      </c>
      <c r="G11896" s="39">
        <f>VLOOKUP($J11893,ASBVs!$A$2:$AP$1041,41,FALSE)</f>
        <v>0.33</v>
      </c>
      <c r="H11896" s="39">
        <f>VLOOKUP($J11893,ASBVs!$A$2:$AP$1041,39,FALSE)</f>
        <v>0.15</v>
      </c>
      <c r="I11896" s="29">
        <f>VLOOKUP($J11893,ASBVs!$A$2:$AP$1041,21,FALSE)</f>
        <v>0.33</v>
      </c>
      <c r="J11896" s="39">
        <f>VLOOKUP($J11893,ASBVs!$A$2:$AP$1041,31,FALSE)</f>
        <v>0.24</v>
      </c>
    </row>
    <row r="11897" spans="2:10" ht="12.6" customHeight="1" x14ac:dyDescent="0.3">
      <c r="B11897" s="29">
        <f>VLOOKUP($J11893,ASBVs!$A$2:$AP$1041,12,FALSE)</f>
        <v>66</v>
      </c>
      <c r="C11897" s="29">
        <f>VLOOKUP($J11893,ASBVs!$A$2:$AP$1041,14,FALSE)</f>
        <v>70</v>
      </c>
      <c r="D11897" s="29">
        <f>VLOOKUP($J11893,ASBVs!$A$2:$AP$1041,16,FALSE)</f>
        <v>59</v>
      </c>
      <c r="E11897" s="29">
        <f>VLOOKUP($J11893,ASBVs!$A$2:$AP$1041,18,FALSE)</f>
        <v>66</v>
      </c>
      <c r="F11897" s="29">
        <f>VLOOKUP($J11893,ASBVs!$A$2:$AP$1041,20,FALSE)</f>
        <v>66</v>
      </c>
      <c r="G11897" s="29">
        <f>VLOOKUP($J11893,ASBVs!$A$2:$AP$1041,42,FALSE)</f>
        <v>58</v>
      </c>
      <c r="H11897" s="29">
        <f>VLOOKUP($J11893,ASBVs!$A$2:$AP$1041,40,FALSE)</f>
        <v>50</v>
      </c>
      <c r="I11897" s="29">
        <f>VLOOKUP($J11893,ASBVs!$A$2:$AP$1041,22,FALSE)</f>
        <v>58</v>
      </c>
      <c r="J11897" s="29">
        <f>VLOOKUP($J11893,ASBVs!$A$2:$AP$1041,32,FALSE)</f>
        <v>56</v>
      </c>
    </row>
    <row r="11898" spans="2:10" ht="12.6" customHeight="1" x14ac:dyDescent="0.3">
      <c r="B11898" s="31" t="s">
        <v>1089</v>
      </c>
      <c r="C11898" s="27" t="s">
        <v>1090</v>
      </c>
      <c r="D11898" s="27" t="s">
        <v>1091</v>
      </c>
      <c r="E11898" s="27" t="s">
        <v>8</v>
      </c>
      <c r="F11898" s="27" t="s">
        <v>6</v>
      </c>
      <c r="G11898" s="27" t="s">
        <v>7</v>
      </c>
      <c r="H11898" s="27" t="s">
        <v>2638</v>
      </c>
      <c r="I11898" s="85" t="s">
        <v>2700</v>
      </c>
      <c r="J11898" s="86"/>
    </row>
    <row r="11899" spans="2:10" ht="12.6" customHeight="1" x14ac:dyDescent="0.3">
      <c r="B11899" s="30">
        <f>VLOOKUP($J11893,ASBVs!$A$2:$AP$1041,33,FALSE)</f>
        <v>0.03</v>
      </c>
      <c r="C11899" s="30">
        <f>VLOOKUP($J11893,ASBVs!$A$2:$AP$1041,35,FALSE)</f>
        <v>0.11</v>
      </c>
      <c r="D11899" s="30">
        <f>VLOOKUP($J11893,ASBVs!$A$2:$AP$1041,37,FALSE)</f>
        <v>0.02</v>
      </c>
      <c r="E11899" s="32">
        <f>VLOOKUP($J11893,ASBVs!$A$2:$AP$1041,29,FALSE)</f>
        <v>5.0199999999999996</v>
      </c>
      <c r="F11899" s="32">
        <f>VLOOKUP($J11893,ASBVs!$A$2:$AP$1041,23,FALSE)</f>
        <v>-0.45</v>
      </c>
      <c r="G11899" s="32">
        <f>VLOOKUP($J11893,ASBVs!$A$2:$AP$1041,25,FALSE)</f>
        <v>5.32</v>
      </c>
      <c r="H11899" s="32">
        <f>VLOOKUP($J11893,ASBVs!$A$2:$AP$1041,27,FALSE)</f>
        <v>1.99</v>
      </c>
      <c r="I11899" s="86"/>
      <c r="J11899" s="86"/>
    </row>
    <row r="11900" spans="2:10" ht="12.6" customHeight="1" x14ac:dyDescent="0.3">
      <c r="B11900" s="33">
        <f>VLOOKUP($J11893,ASBVs!$A$2:$AP$1041,34,FALSE)</f>
        <v>46</v>
      </c>
      <c r="C11900" s="33">
        <f>VLOOKUP($J11893,ASBVs!$A$2:$AP$1041,36,FALSE)</f>
        <v>53</v>
      </c>
      <c r="D11900" s="33">
        <f>VLOOKUP($J11893,ASBVs!$A$2:$AP$1041,38,FALSE)</f>
        <v>40</v>
      </c>
      <c r="E11900" s="33">
        <f>VLOOKUP($J11893,ASBVs!$A$2:$AP$1041,30,FALSE)</f>
        <v>60</v>
      </c>
      <c r="F11900" s="33">
        <f>VLOOKUP($J11893,ASBVs!$A$2:$AP$1041,24,FALSE)</f>
        <v>51</v>
      </c>
      <c r="G11900" s="33">
        <f>VLOOKUP($J11893,ASBVs!$A$2:$AP$1041,26,FALSE)</f>
        <v>51</v>
      </c>
      <c r="H11900" s="33">
        <f>VLOOKUP($J11893,ASBVs!$A$2:$AP$1041,28,FALSE)</f>
        <v>54</v>
      </c>
      <c r="I11900" s="99">
        <f>VLOOKUP($J11893,ASBVs!$A$2:$AQ$1041,43,FALSE)</f>
        <v>8.89</v>
      </c>
      <c r="J11900" s="79"/>
    </row>
    <row r="11901" spans="2:10" ht="12.6" customHeight="1" x14ac:dyDescent="0.3">
      <c r="B11901" s="87" t="s">
        <v>2695</v>
      </c>
      <c r="C11901" s="88"/>
      <c r="D11901" s="89" t="s">
        <v>2699</v>
      </c>
      <c r="E11901" s="90"/>
      <c r="F11901" s="91" t="str">
        <f>VLOOKUP($J11893,ASBVs!$A$2:$F$1041,6,FALSE)</f>
        <v xml:space="preserve"> </v>
      </c>
      <c r="G11901" s="34" t="s">
        <v>2669</v>
      </c>
      <c r="H11901" s="35" t="str">
        <f>VLOOKUP($J11893,ASBVs!$A$2:$AU$1041,46,FALSE)</f>
        <v>1</v>
      </c>
      <c r="I11901" s="34" t="s">
        <v>2670</v>
      </c>
      <c r="J11901" s="35" t="str">
        <f>VLOOKUP($J11893,ASBVs!$A$2:$AU$1041,47,FALSE)</f>
        <v>2</v>
      </c>
    </row>
    <row r="11902" spans="2:10" ht="12.6" customHeight="1" x14ac:dyDescent="0.3">
      <c r="B11902" s="93">
        <f>VLOOKUP($J11893,ASBVs!$A$2:$AS$1041,45,FALSE)</f>
        <v>120.04</v>
      </c>
      <c r="C11902" s="94"/>
      <c r="D11902" s="93">
        <f>VLOOKUP($J11893,ASBVs!$A$2:$AS$1041,44,FALSE)</f>
        <v>156.41999999999999</v>
      </c>
      <c r="E11902" s="94"/>
      <c r="F11902" s="92"/>
      <c r="G11902" s="34" t="s">
        <v>2671</v>
      </c>
      <c r="H11902" s="35" t="str">
        <f>VLOOKUP($J11893,ASBVs!$A$2:$AW$1041,48,FALSE)</f>
        <v>3</v>
      </c>
      <c r="I11902" s="34" t="s">
        <v>2672</v>
      </c>
      <c r="J11902" s="35">
        <f>VLOOKUP($J11893,ASBVs!$A$2:$AW$1041,49,FALSE)</f>
        <v>3</v>
      </c>
    </row>
    <row r="11903" spans="2:10" ht="12.6" customHeight="1" x14ac:dyDescent="0.3">
      <c r="B11903" s="36" t="s">
        <v>2696</v>
      </c>
      <c r="C11903" s="95" t="str">
        <f>VLOOKUP($J11893,ASBVs!$A$2:$E$1041,5,FALSE)</f>
        <v>Pen of 4</v>
      </c>
      <c r="D11903" s="96"/>
      <c r="E11903" s="97" t="s">
        <v>2697</v>
      </c>
      <c r="F11903" s="98"/>
      <c r="G11903" s="74"/>
      <c r="H11903" s="75"/>
      <c r="I11903" s="37" t="s">
        <v>2698</v>
      </c>
      <c r="J11903" s="38"/>
    </row>
    <row r="11905" spans="2:10" ht="12.6" customHeight="1" x14ac:dyDescent="0.3">
      <c r="B11905" s="76" t="s">
        <v>2692</v>
      </c>
      <c r="C11905" s="77"/>
      <c r="D11905" s="20" t="str">
        <f>VLOOKUP($J11905,ASBVs!$A$2:$B$1041,2,FALSE)</f>
        <v>223376</v>
      </c>
      <c r="E11905" s="21"/>
      <c r="F11905" s="22" t="str">
        <f>VLOOKUP($J11905,ASBVs!$A$2:$J$1041,10,FALSE)</f>
        <v>Twin</v>
      </c>
      <c r="G11905" s="78" t="str">
        <f>VLOOKUP($J11905,ASBVs!$A$2:$AX$1041,50,FALSE)</f>
        <v xml:space="preserve"> </v>
      </c>
      <c r="H11905" s="79"/>
      <c r="I11905" s="23" t="s">
        <v>2693</v>
      </c>
      <c r="J11905" s="24" t="s">
        <v>2567</v>
      </c>
    </row>
    <row r="11906" spans="2:10" ht="12.6" customHeight="1" x14ac:dyDescent="0.3">
      <c r="B11906" s="25" t="s">
        <v>2694</v>
      </c>
      <c r="C11906" s="80" t="str">
        <f>VLOOKUP($J11905,ASBVs!$A$2:$H$1041,8,FALSE)</f>
        <v>205728</v>
      </c>
      <c r="D11906" s="80"/>
      <c r="E11906" s="81"/>
      <c r="F11906" s="26" t="s">
        <v>2639</v>
      </c>
      <c r="G11906" s="82">
        <f>VLOOKUP($J11905,ASBVs!$A$2:$I$1041,9,FALSE)</f>
        <v>44694</v>
      </c>
      <c r="H11906" s="83"/>
      <c r="I11906" s="83"/>
      <c r="J11906" s="84"/>
    </row>
    <row r="11907" spans="2:10" ht="12.6" customHeight="1" x14ac:dyDescent="0.3">
      <c r="B11907" s="27" t="s">
        <v>0</v>
      </c>
      <c r="C11907" s="28" t="s">
        <v>1</v>
      </c>
      <c r="D11907" s="28" t="s">
        <v>2</v>
      </c>
      <c r="E11907" s="28" t="s">
        <v>3</v>
      </c>
      <c r="F11907" s="27" t="s">
        <v>4</v>
      </c>
      <c r="G11907" s="28" t="s">
        <v>1093</v>
      </c>
      <c r="H11907" s="28" t="s">
        <v>1092</v>
      </c>
      <c r="I11907" s="28" t="s">
        <v>5</v>
      </c>
      <c r="J11907" s="28" t="s">
        <v>2652</v>
      </c>
    </row>
    <row r="11908" spans="2:10" ht="12.6" customHeight="1" x14ac:dyDescent="0.3">
      <c r="B11908" s="29">
        <f>VLOOKUP($J11905,ASBVs!$A$2:$AP$1041,11,FALSE)</f>
        <v>0.43</v>
      </c>
      <c r="C11908" s="29">
        <f>VLOOKUP($J11905,ASBVs!$A$2:$AP$1041,13,FALSE)</f>
        <v>8.25</v>
      </c>
      <c r="D11908" s="29">
        <f>VLOOKUP($J11905,ASBVs!$A$2:$AP$1041,15,FALSE)</f>
        <v>16.77</v>
      </c>
      <c r="E11908" s="29">
        <f>VLOOKUP($J11905,ASBVs!$A$2:$AP$1041,17,FALSE)</f>
        <v>-7.0000000000000007E-2</v>
      </c>
      <c r="F11908" s="29">
        <f>VLOOKUP($J11905,ASBVs!$A$2:$AP$1041,19,FALSE)</f>
        <v>1.94</v>
      </c>
      <c r="G11908" s="39">
        <f>VLOOKUP($J11905,ASBVs!$A$2:$AP$1041,41,FALSE)</f>
        <v>0.45</v>
      </c>
      <c r="H11908" s="39">
        <f>VLOOKUP($J11905,ASBVs!$A$2:$AP$1041,39,FALSE)</f>
        <v>0.24</v>
      </c>
      <c r="I11908" s="29">
        <f>VLOOKUP($J11905,ASBVs!$A$2:$AP$1041,21,FALSE)</f>
        <v>-0.16</v>
      </c>
      <c r="J11908" s="39">
        <f>VLOOKUP($J11905,ASBVs!$A$2:$AP$1041,31,FALSE)</f>
        <v>0.27</v>
      </c>
    </row>
    <row r="11909" spans="2:10" ht="12.6" customHeight="1" x14ac:dyDescent="0.3">
      <c r="B11909" s="29">
        <f>VLOOKUP($J11905,ASBVs!$A$2:$AP$1041,12,FALSE)</f>
        <v>66</v>
      </c>
      <c r="C11909" s="29">
        <f>VLOOKUP($J11905,ASBVs!$A$2:$AP$1041,14,FALSE)</f>
        <v>72</v>
      </c>
      <c r="D11909" s="29">
        <f>VLOOKUP($J11905,ASBVs!$A$2:$AP$1041,16,FALSE)</f>
        <v>60</v>
      </c>
      <c r="E11909" s="29">
        <f>VLOOKUP($J11905,ASBVs!$A$2:$AP$1041,18,FALSE)</f>
        <v>69</v>
      </c>
      <c r="F11909" s="29">
        <f>VLOOKUP($J11905,ASBVs!$A$2:$AP$1041,20,FALSE)</f>
        <v>68</v>
      </c>
      <c r="G11909" s="29">
        <f>VLOOKUP($J11905,ASBVs!$A$2:$AP$1041,42,FALSE)</f>
        <v>48</v>
      </c>
      <c r="H11909" s="29">
        <f>VLOOKUP($J11905,ASBVs!$A$2:$AP$1041,40,FALSE)</f>
        <v>43</v>
      </c>
      <c r="I11909" s="29">
        <f>VLOOKUP($J11905,ASBVs!$A$2:$AP$1041,22,FALSE)</f>
        <v>52</v>
      </c>
      <c r="J11909" s="29">
        <f>VLOOKUP($J11905,ASBVs!$A$2:$AP$1041,32,FALSE)</f>
        <v>46</v>
      </c>
    </row>
    <row r="11910" spans="2:10" ht="12.6" customHeight="1" x14ac:dyDescent="0.3">
      <c r="B11910" s="31" t="s">
        <v>1089</v>
      </c>
      <c r="C11910" s="27" t="s">
        <v>1090</v>
      </c>
      <c r="D11910" s="27" t="s">
        <v>1091</v>
      </c>
      <c r="E11910" s="27" t="s">
        <v>8</v>
      </c>
      <c r="F11910" s="27" t="s">
        <v>6</v>
      </c>
      <c r="G11910" s="27" t="s">
        <v>7</v>
      </c>
      <c r="H11910" s="27" t="s">
        <v>2638</v>
      </c>
      <c r="I11910" s="85" t="s">
        <v>2700</v>
      </c>
      <c r="J11910" s="86"/>
    </row>
    <row r="11911" spans="2:10" ht="12.6" customHeight="1" x14ac:dyDescent="0.3">
      <c r="B11911" s="30">
        <f>VLOOKUP($J11905,ASBVs!$A$2:$AP$1041,33,FALSE)</f>
        <v>0.05</v>
      </c>
      <c r="C11911" s="30">
        <f>VLOOKUP($J11905,ASBVs!$A$2:$AP$1041,35,FALSE)</f>
        <v>0.25</v>
      </c>
      <c r="D11911" s="30">
        <f>VLOOKUP($J11905,ASBVs!$A$2:$AP$1041,37,FALSE)</f>
        <v>1E-3</v>
      </c>
      <c r="E11911" s="32">
        <f>VLOOKUP($J11905,ASBVs!$A$2:$AP$1041,29,FALSE)</f>
        <v>4.42</v>
      </c>
      <c r="F11911" s="32">
        <f>VLOOKUP($J11905,ASBVs!$A$2:$AP$1041,23,FALSE)</f>
        <v>-0.41</v>
      </c>
      <c r="G11911" s="32">
        <f>VLOOKUP($J11905,ASBVs!$A$2:$AP$1041,25,FALSE)</f>
        <v>2.87</v>
      </c>
      <c r="H11911" s="32">
        <f>VLOOKUP($J11905,ASBVs!$A$2:$AP$1041,27,FALSE)</f>
        <v>2.2000000000000002</v>
      </c>
      <c r="I11911" s="86"/>
      <c r="J11911" s="86"/>
    </row>
    <row r="11912" spans="2:10" ht="12.6" customHeight="1" x14ac:dyDescent="0.3">
      <c r="B11912" s="33">
        <f>VLOOKUP($J11905,ASBVs!$A$2:$AP$1041,34,FALSE)</f>
        <v>38</v>
      </c>
      <c r="C11912" s="33">
        <f>VLOOKUP($J11905,ASBVs!$A$2:$AP$1041,36,FALSE)</f>
        <v>46</v>
      </c>
      <c r="D11912" s="33">
        <f>VLOOKUP($J11905,ASBVs!$A$2:$AP$1041,38,FALSE)</f>
        <v>33</v>
      </c>
      <c r="E11912" s="33">
        <f>VLOOKUP($J11905,ASBVs!$A$2:$AP$1041,30,FALSE)</f>
        <v>61</v>
      </c>
      <c r="F11912" s="33">
        <f>VLOOKUP($J11905,ASBVs!$A$2:$AP$1041,24,FALSE)</f>
        <v>42</v>
      </c>
      <c r="G11912" s="33">
        <f>VLOOKUP($J11905,ASBVs!$A$2:$AP$1041,26,FALSE)</f>
        <v>43</v>
      </c>
      <c r="H11912" s="33">
        <f>VLOOKUP($J11905,ASBVs!$A$2:$AP$1041,28,FALSE)</f>
        <v>52</v>
      </c>
      <c r="I11912" s="99">
        <f>VLOOKUP($J11905,ASBVs!$A$2:$AQ$1041,43,FALSE)</f>
        <v>8.09</v>
      </c>
      <c r="J11912" s="79"/>
    </row>
    <row r="11913" spans="2:10" ht="12.6" customHeight="1" x14ac:dyDescent="0.3">
      <c r="B11913" s="87" t="s">
        <v>2695</v>
      </c>
      <c r="C11913" s="88"/>
      <c r="D11913" s="89" t="s">
        <v>2699</v>
      </c>
      <c r="E11913" s="90"/>
      <c r="F11913" s="91" t="str">
        <f>VLOOKUP($J11905,ASBVs!$A$2:$F$1041,6,FALSE)</f>
        <v xml:space="preserve"> </v>
      </c>
      <c r="G11913" s="34" t="s">
        <v>2669</v>
      </c>
      <c r="H11913" s="35" t="str">
        <f>VLOOKUP($J11905,ASBVs!$A$2:$AU$1041,46,FALSE)</f>
        <v>2</v>
      </c>
      <c r="I11913" s="34" t="s">
        <v>2670</v>
      </c>
      <c r="J11913" s="35" t="str">
        <f>VLOOKUP($J11905,ASBVs!$A$2:$AU$1041,47,FALSE)</f>
        <v>1</v>
      </c>
    </row>
    <row r="11914" spans="2:10" ht="12.6" customHeight="1" x14ac:dyDescent="0.3">
      <c r="B11914" s="93">
        <f>VLOOKUP($J11905,ASBVs!$A$2:$AS$1041,45,FALSE)</f>
        <v>119.01</v>
      </c>
      <c r="C11914" s="94"/>
      <c r="D11914" s="93">
        <f>VLOOKUP($J11905,ASBVs!$A$2:$AS$1041,44,FALSE)</f>
        <v>159.6</v>
      </c>
      <c r="E11914" s="94"/>
      <c r="F11914" s="92"/>
      <c r="G11914" s="34" t="s">
        <v>2671</v>
      </c>
      <c r="H11914" s="35" t="str">
        <f>VLOOKUP($J11905,ASBVs!$A$2:$AW$1041,48,FALSE)</f>
        <v>3</v>
      </c>
      <c r="I11914" s="34" t="s">
        <v>2672</v>
      </c>
      <c r="J11914" s="35">
        <f>VLOOKUP($J11905,ASBVs!$A$2:$AW$1041,49,FALSE)</f>
        <v>3</v>
      </c>
    </row>
    <row r="11915" spans="2:10" ht="12.6" customHeight="1" x14ac:dyDescent="0.3">
      <c r="B11915" s="36" t="s">
        <v>2696</v>
      </c>
      <c r="C11915" s="95" t="str">
        <f>VLOOKUP($J11905,ASBVs!$A$2:$E$1041,5,FALSE)</f>
        <v>Pen of 4</v>
      </c>
      <c r="D11915" s="96"/>
      <c r="E11915" s="97" t="s">
        <v>2697</v>
      </c>
      <c r="F11915" s="98"/>
      <c r="G11915" s="74"/>
      <c r="H11915" s="75"/>
      <c r="I11915" s="37" t="s">
        <v>2698</v>
      </c>
      <c r="J11915" s="38"/>
    </row>
    <row r="11917" spans="2:10" ht="12.6" customHeight="1" x14ac:dyDescent="0.3">
      <c r="B11917" s="76" t="s">
        <v>2692</v>
      </c>
      <c r="C11917" s="77"/>
      <c r="D11917" s="20" t="str">
        <f>VLOOKUP($J11917,ASBVs!$A$2:$B$1041,2,FALSE)</f>
        <v>223980</v>
      </c>
      <c r="E11917" s="21"/>
      <c r="F11917" s="22" t="str">
        <f>VLOOKUP($J11917,ASBVs!$A$2:$J$1041,10,FALSE)</f>
        <v>Triplet</v>
      </c>
      <c r="G11917" s="78" t="str">
        <f>VLOOKUP($J11917,ASBVs!$A$2:$AX$1041,50,FALSE)</f>
        <v xml:space="preserve"> </v>
      </c>
      <c r="H11917" s="79"/>
      <c r="I11917" s="23" t="s">
        <v>2693</v>
      </c>
      <c r="J11917" s="24" t="s">
        <v>2568</v>
      </c>
    </row>
    <row r="11918" spans="2:10" ht="12.6" customHeight="1" x14ac:dyDescent="0.3">
      <c r="B11918" s="25" t="s">
        <v>2694</v>
      </c>
      <c r="C11918" s="80" t="str">
        <f>VLOOKUP($J11917,ASBVs!$A$2:$H$1041,8,FALSE)</f>
        <v>218946</v>
      </c>
      <c r="D11918" s="80"/>
      <c r="E11918" s="81"/>
      <c r="F11918" s="26" t="s">
        <v>2639</v>
      </c>
      <c r="G11918" s="82">
        <f>VLOOKUP($J11917,ASBVs!$A$2:$I$1041,9,FALSE)</f>
        <v>44708</v>
      </c>
      <c r="H11918" s="83"/>
      <c r="I11918" s="83"/>
      <c r="J11918" s="84"/>
    </row>
    <row r="11919" spans="2:10" ht="12.6" customHeight="1" x14ac:dyDescent="0.3">
      <c r="B11919" s="27" t="s">
        <v>0</v>
      </c>
      <c r="C11919" s="28" t="s">
        <v>1</v>
      </c>
      <c r="D11919" s="28" t="s">
        <v>2</v>
      </c>
      <c r="E11919" s="28" t="s">
        <v>3</v>
      </c>
      <c r="F11919" s="27" t="s">
        <v>4</v>
      </c>
      <c r="G11919" s="28" t="s">
        <v>1093</v>
      </c>
      <c r="H11919" s="28" t="s">
        <v>1092</v>
      </c>
      <c r="I11919" s="28" t="s">
        <v>5</v>
      </c>
      <c r="J11919" s="28" t="s">
        <v>2652</v>
      </c>
    </row>
    <row r="11920" spans="2:10" ht="12.6" customHeight="1" x14ac:dyDescent="0.3">
      <c r="B11920" s="29">
        <f>VLOOKUP($J11917,ASBVs!$A$2:$AP$1041,11,FALSE)</f>
        <v>0.32</v>
      </c>
      <c r="C11920" s="29">
        <f>VLOOKUP($J11917,ASBVs!$A$2:$AP$1041,13,FALSE)</f>
        <v>6.63</v>
      </c>
      <c r="D11920" s="29">
        <f>VLOOKUP($J11917,ASBVs!$A$2:$AP$1041,15,FALSE)</f>
        <v>12.9</v>
      </c>
      <c r="E11920" s="29">
        <f>VLOOKUP($J11917,ASBVs!$A$2:$AP$1041,17,FALSE)</f>
        <v>-0.17</v>
      </c>
      <c r="F11920" s="29">
        <f>VLOOKUP($J11917,ASBVs!$A$2:$AP$1041,19,FALSE)</f>
        <v>2.29</v>
      </c>
      <c r="G11920" s="39">
        <f>VLOOKUP($J11917,ASBVs!$A$2:$AP$1041,41,FALSE)</f>
        <v>0.38</v>
      </c>
      <c r="H11920" s="39">
        <f>VLOOKUP($J11917,ASBVs!$A$2:$AP$1041,39,FALSE)</f>
        <v>0.21</v>
      </c>
      <c r="I11920" s="29">
        <f>VLOOKUP($J11917,ASBVs!$A$2:$AP$1041,21,FALSE)</f>
        <v>-1.1100000000000001</v>
      </c>
      <c r="J11920" s="39">
        <f>VLOOKUP($J11917,ASBVs!$A$2:$AP$1041,31,FALSE)</f>
        <v>0.26</v>
      </c>
    </row>
    <row r="11921" spans="2:10" ht="12.6" customHeight="1" x14ac:dyDescent="0.3">
      <c r="B11921" s="29">
        <f>VLOOKUP($J11917,ASBVs!$A$2:$AP$1041,12,FALSE)</f>
        <v>66</v>
      </c>
      <c r="C11921" s="29">
        <f>VLOOKUP($J11917,ASBVs!$A$2:$AP$1041,14,FALSE)</f>
        <v>70</v>
      </c>
      <c r="D11921" s="29">
        <f>VLOOKUP($J11917,ASBVs!$A$2:$AP$1041,16,FALSE)</f>
        <v>62</v>
      </c>
      <c r="E11921" s="29">
        <f>VLOOKUP($J11917,ASBVs!$A$2:$AP$1041,18,FALSE)</f>
        <v>64</v>
      </c>
      <c r="F11921" s="29">
        <f>VLOOKUP($J11917,ASBVs!$A$2:$AP$1041,20,FALSE)</f>
        <v>64</v>
      </c>
      <c r="G11921" s="29">
        <f>VLOOKUP($J11917,ASBVs!$A$2:$AP$1041,42,FALSE)</f>
        <v>55</v>
      </c>
      <c r="H11921" s="29">
        <f>VLOOKUP($J11917,ASBVs!$A$2:$AP$1041,40,FALSE)</f>
        <v>49</v>
      </c>
      <c r="I11921" s="29">
        <f>VLOOKUP($J11917,ASBVs!$A$2:$AP$1041,22,FALSE)</f>
        <v>59</v>
      </c>
      <c r="J11921" s="29">
        <f>VLOOKUP($J11917,ASBVs!$A$2:$AP$1041,32,FALSE)</f>
        <v>53</v>
      </c>
    </row>
    <row r="11922" spans="2:10" ht="12.6" customHeight="1" x14ac:dyDescent="0.3">
      <c r="B11922" s="31" t="s">
        <v>1089</v>
      </c>
      <c r="C11922" s="27" t="s">
        <v>1090</v>
      </c>
      <c r="D11922" s="27" t="s">
        <v>1091</v>
      </c>
      <c r="E11922" s="27" t="s">
        <v>8</v>
      </c>
      <c r="F11922" s="27" t="s">
        <v>6</v>
      </c>
      <c r="G11922" s="27" t="s">
        <v>7</v>
      </c>
      <c r="H11922" s="27" t="s">
        <v>2638</v>
      </c>
      <c r="I11922" s="85" t="s">
        <v>2700</v>
      </c>
      <c r="J11922" s="86"/>
    </row>
    <row r="11923" spans="2:10" ht="12.6" customHeight="1" x14ac:dyDescent="0.3">
      <c r="B11923" s="30">
        <f>VLOOKUP($J11917,ASBVs!$A$2:$AP$1041,33,FALSE)</f>
        <v>0.03</v>
      </c>
      <c r="C11923" s="30">
        <f>VLOOKUP($J11917,ASBVs!$A$2:$AP$1041,35,FALSE)</f>
        <v>0.21</v>
      </c>
      <c r="D11923" s="30">
        <f>VLOOKUP($J11917,ASBVs!$A$2:$AP$1041,37,FALSE)</f>
        <v>0.01</v>
      </c>
      <c r="E11923" s="32">
        <f>VLOOKUP($J11917,ASBVs!$A$2:$AP$1041,29,FALSE)</f>
        <v>4.2699999999999996</v>
      </c>
      <c r="F11923" s="32">
        <f>VLOOKUP($J11917,ASBVs!$A$2:$AP$1041,23,FALSE)</f>
        <v>-0.18</v>
      </c>
      <c r="G11923" s="32">
        <f>VLOOKUP($J11917,ASBVs!$A$2:$AP$1041,25,FALSE)</f>
        <v>3.54</v>
      </c>
      <c r="H11923" s="32">
        <f>VLOOKUP($J11917,ASBVs!$A$2:$AP$1041,27,FALSE)</f>
        <v>2.08</v>
      </c>
      <c r="I11923" s="86"/>
      <c r="J11923" s="86"/>
    </row>
    <row r="11924" spans="2:10" ht="12.6" customHeight="1" x14ac:dyDescent="0.3">
      <c r="B11924" s="33">
        <f>VLOOKUP($J11917,ASBVs!$A$2:$AP$1041,34,FALSE)</f>
        <v>43</v>
      </c>
      <c r="C11924" s="33">
        <f>VLOOKUP($J11917,ASBVs!$A$2:$AP$1041,36,FALSE)</f>
        <v>52</v>
      </c>
      <c r="D11924" s="33">
        <f>VLOOKUP($J11917,ASBVs!$A$2:$AP$1041,38,FALSE)</f>
        <v>36</v>
      </c>
      <c r="E11924" s="33">
        <f>VLOOKUP($J11917,ASBVs!$A$2:$AP$1041,30,FALSE)</f>
        <v>59</v>
      </c>
      <c r="F11924" s="33">
        <f>VLOOKUP($J11917,ASBVs!$A$2:$AP$1041,24,FALSE)</f>
        <v>50</v>
      </c>
      <c r="G11924" s="33">
        <f>VLOOKUP($J11917,ASBVs!$A$2:$AP$1041,26,FALSE)</f>
        <v>49</v>
      </c>
      <c r="H11924" s="33">
        <f>VLOOKUP($J11917,ASBVs!$A$2:$AP$1041,28,FALSE)</f>
        <v>52</v>
      </c>
      <c r="I11924" s="99">
        <f>VLOOKUP($J11917,ASBVs!$A$2:$AQ$1041,43,FALSE)</f>
        <v>5.52</v>
      </c>
      <c r="J11924" s="79"/>
    </row>
    <row r="11925" spans="2:10" ht="12.6" customHeight="1" x14ac:dyDescent="0.3">
      <c r="B11925" s="87" t="s">
        <v>2695</v>
      </c>
      <c r="C11925" s="88"/>
      <c r="D11925" s="89" t="s">
        <v>2699</v>
      </c>
      <c r="E11925" s="90"/>
      <c r="F11925" s="91" t="str">
        <f>VLOOKUP($J11917,ASBVs!$A$2:$F$1041,6,FALSE)</f>
        <v xml:space="preserve"> </v>
      </c>
      <c r="G11925" s="34" t="s">
        <v>2669</v>
      </c>
      <c r="H11925" s="35" t="str">
        <f>VLOOKUP($J11917,ASBVs!$A$2:$AU$1041,46,FALSE)</f>
        <v>1</v>
      </c>
      <c r="I11925" s="34" t="s">
        <v>2670</v>
      </c>
      <c r="J11925" s="35" t="str">
        <f>VLOOKUP($J11917,ASBVs!$A$2:$AU$1041,47,FALSE)</f>
        <v>1</v>
      </c>
    </row>
    <row r="11926" spans="2:10" ht="12.6" customHeight="1" x14ac:dyDescent="0.3">
      <c r="B11926" s="93">
        <f>VLOOKUP($J11917,ASBVs!$A$2:$AS$1041,45,FALSE)</f>
        <v>117</v>
      </c>
      <c r="C11926" s="94"/>
      <c r="D11926" s="93">
        <f>VLOOKUP($J11917,ASBVs!$A$2:$AS$1041,44,FALSE)</f>
        <v>153.13</v>
      </c>
      <c r="E11926" s="94"/>
      <c r="F11926" s="92"/>
      <c r="G11926" s="34" t="s">
        <v>2671</v>
      </c>
      <c r="H11926" s="35" t="str">
        <f>VLOOKUP($J11917,ASBVs!$A$2:$AW$1041,48,FALSE)</f>
        <v>1</v>
      </c>
      <c r="I11926" s="34" t="s">
        <v>2672</v>
      </c>
      <c r="J11926" s="35">
        <f>VLOOKUP($J11917,ASBVs!$A$2:$AW$1041,49,FALSE)</f>
        <v>3</v>
      </c>
    </row>
    <row r="11927" spans="2:10" ht="12.6" customHeight="1" x14ac:dyDescent="0.3">
      <c r="B11927" s="36" t="s">
        <v>2696</v>
      </c>
      <c r="C11927" s="95" t="str">
        <f>VLOOKUP($J11917,ASBVs!$A$2:$E$1041,5,FALSE)</f>
        <v>Pen of 4</v>
      </c>
      <c r="D11927" s="96"/>
      <c r="E11927" s="97" t="s">
        <v>2697</v>
      </c>
      <c r="F11927" s="98"/>
      <c r="G11927" s="74"/>
      <c r="H11927" s="75"/>
      <c r="I11927" s="37" t="s">
        <v>2698</v>
      </c>
      <c r="J11927" s="38"/>
    </row>
    <row r="11929" spans="2:10" ht="12.6" customHeight="1" x14ac:dyDescent="0.3">
      <c r="B11929" s="76" t="s">
        <v>2692</v>
      </c>
      <c r="C11929" s="77"/>
      <c r="D11929" s="20" t="str">
        <f>VLOOKUP($J11929,ASBVs!$A$2:$B$1041,2,FALSE)</f>
        <v>223785</v>
      </c>
      <c r="E11929" s="21"/>
      <c r="F11929" s="22" t="str">
        <f>VLOOKUP($J11929,ASBVs!$A$2:$J$1041,10,FALSE)</f>
        <v>Twin</v>
      </c>
      <c r="G11929" s="78" t="str">
        <f>VLOOKUP($J11929,ASBVs!$A$2:$AX$1041,50,FALSE)</f>
        <v xml:space="preserve"> </v>
      </c>
      <c r="H11929" s="79"/>
      <c r="I11929" s="23" t="s">
        <v>2693</v>
      </c>
      <c r="J11929" s="24" t="s">
        <v>2569</v>
      </c>
    </row>
    <row r="11930" spans="2:10" ht="12.6" customHeight="1" x14ac:dyDescent="0.3">
      <c r="B11930" s="25" t="s">
        <v>2694</v>
      </c>
      <c r="C11930" s="80" t="str">
        <f>VLOOKUP($J11929,ASBVs!$A$2:$H$1041,8,FALSE)</f>
        <v>206625</v>
      </c>
      <c r="D11930" s="80"/>
      <c r="E11930" s="81"/>
      <c r="F11930" s="26" t="s">
        <v>2639</v>
      </c>
      <c r="G11930" s="82">
        <f>VLOOKUP($J11929,ASBVs!$A$2:$I$1041,9,FALSE)</f>
        <v>44702</v>
      </c>
      <c r="H11930" s="83"/>
      <c r="I11930" s="83"/>
      <c r="J11930" s="84"/>
    </row>
    <row r="11931" spans="2:10" ht="12.6" customHeight="1" x14ac:dyDescent="0.3">
      <c r="B11931" s="27" t="s">
        <v>0</v>
      </c>
      <c r="C11931" s="28" t="s">
        <v>1</v>
      </c>
      <c r="D11931" s="28" t="s">
        <v>2</v>
      </c>
      <c r="E11931" s="28" t="s">
        <v>3</v>
      </c>
      <c r="F11931" s="27" t="s">
        <v>4</v>
      </c>
      <c r="G11931" s="28" t="s">
        <v>1093</v>
      </c>
      <c r="H11931" s="28" t="s">
        <v>1092</v>
      </c>
      <c r="I11931" s="28" t="s">
        <v>5</v>
      </c>
      <c r="J11931" s="28" t="s">
        <v>2652</v>
      </c>
    </row>
    <row r="11932" spans="2:10" ht="12.6" customHeight="1" x14ac:dyDescent="0.3">
      <c r="B11932" s="29">
        <f>VLOOKUP($J11929,ASBVs!$A$2:$AP$1041,11,FALSE)</f>
        <v>0.28999999999999998</v>
      </c>
      <c r="C11932" s="29">
        <f>VLOOKUP($J11929,ASBVs!$A$2:$AP$1041,13,FALSE)</f>
        <v>8.67</v>
      </c>
      <c r="D11932" s="29">
        <f>VLOOKUP($J11929,ASBVs!$A$2:$AP$1041,15,FALSE)</f>
        <v>13.24</v>
      </c>
      <c r="E11932" s="29">
        <f>VLOOKUP($J11929,ASBVs!$A$2:$AP$1041,17,FALSE)</f>
        <v>0.23</v>
      </c>
      <c r="F11932" s="29">
        <f>VLOOKUP($J11929,ASBVs!$A$2:$AP$1041,19,FALSE)</f>
        <v>2.36</v>
      </c>
      <c r="G11932" s="39">
        <f>VLOOKUP($J11929,ASBVs!$A$2:$AP$1041,41,FALSE)</f>
        <v>0.37</v>
      </c>
      <c r="H11932" s="39">
        <f>VLOOKUP($J11929,ASBVs!$A$2:$AP$1041,39,FALSE)</f>
        <v>0.2</v>
      </c>
      <c r="I11932" s="29">
        <f>VLOOKUP($J11929,ASBVs!$A$2:$AP$1041,21,FALSE)</f>
        <v>-0.26</v>
      </c>
      <c r="J11932" s="39">
        <f>VLOOKUP($J11929,ASBVs!$A$2:$AP$1041,31,FALSE)</f>
        <v>0.25</v>
      </c>
    </row>
    <row r="11933" spans="2:10" ht="12.6" customHeight="1" x14ac:dyDescent="0.3">
      <c r="B11933" s="29">
        <f>VLOOKUP($J11929,ASBVs!$A$2:$AP$1041,12,FALSE)</f>
        <v>66</v>
      </c>
      <c r="C11933" s="29">
        <f>VLOOKUP($J11929,ASBVs!$A$2:$AP$1041,14,FALSE)</f>
        <v>70</v>
      </c>
      <c r="D11933" s="29">
        <f>VLOOKUP($J11929,ASBVs!$A$2:$AP$1041,16,FALSE)</f>
        <v>60</v>
      </c>
      <c r="E11933" s="29">
        <f>VLOOKUP($J11929,ASBVs!$A$2:$AP$1041,18,FALSE)</f>
        <v>67</v>
      </c>
      <c r="F11933" s="29">
        <f>VLOOKUP($J11929,ASBVs!$A$2:$AP$1041,20,FALSE)</f>
        <v>67</v>
      </c>
      <c r="G11933" s="29">
        <f>VLOOKUP($J11929,ASBVs!$A$2:$AP$1041,42,FALSE)</f>
        <v>57</v>
      </c>
      <c r="H11933" s="29">
        <f>VLOOKUP($J11929,ASBVs!$A$2:$AP$1041,40,FALSE)</f>
        <v>48</v>
      </c>
      <c r="I11933" s="29">
        <f>VLOOKUP($J11929,ASBVs!$A$2:$AP$1041,22,FALSE)</f>
        <v>58</v>
      </c>
      <c r="J11933" s="29">
        <f>VLOOKUP($J11929,ASBVs!$A$2:$AP$1041,32,FALSE)</f>
        <v>56</v>
      </c>
    </row>
    <row r="11934" spans="2:10" ht="12.6" customHeight="1" x14ac:dyDescent="0.3">
      <c r="B11934" s="31" t="s">
        <v>1089</v>
      </c>
      <c r="C11934" s="27" t="s">
        <v>1090</v>
      </c>
      <c r="D11934" s="27" t="s">
        <v>1091</v>
      </c>
      <c r="E11934" s="27" t="s">
        <v>8</v>
      </c>
      <c r="F11934" s="27" t="s">
        <v>6</v>
      </c>
      <c r="G11934" s="27" t="s">
        <v>7</v>
      </c>
      <c r="H11934" s="27" t="s">
        <v>2638</v>
      </c>
      <c r="I11934" s="85" t="s">
        <v>2700</v>
      </c>
      <c r="J11934" s="86"/>
    </row>
    <row r="11935" spans="2:10" ht="12.6" customHeight="1" x14ac:dyDescent="0.3">
      <c r="B11935" s="30">
        <f>VLOOKUP($J11929,ASBVs!$A$2:$AP$1041,33,FALSE)</f>
        <v>0.04</v>
      </c>
      <c r="C11935" s="30">
        <f>VLOOKUP($J11929,ASBVs!$A$2:$AP$1041,35,FALSE)</f>
        <v>0.17</v>
      </c>
      <c r="D11935" s="30">
        <f>VLOOKUP($J11929,ASBVs!$A$2:$AP$1041,37,FALSE)</f>
        <v>0.02</v>
      </c>
      <c r="E11935" s="32">
        <f>VLOOKUP($J11929,ASBVs!$A$2:$AP$1041,29,FALSE)</f>
        <v>5.23</v>
      </c>
      <c r="F11935" s="32">
        <f>VLOOKUP($J11929,ASBVs!$A$2:$AP$1041,23,FALSE)</f>
        <v>-0.44</v>
      </c>
      <c r="G11935" s="32">
        <f>VLOOKUP($J11929,ASBVs!$A$2:$AP$1041,25,FALSE)</f>
        <v>4.66</v>
      </c>
      <c r="H11935" s="32">
        <f>VLOOKUP($J11929,ASBVs!$A$2:$AP$1041,27,FALSE)</f>
        <v>1.89</v>
      </c>
      <c r="I11935" s="86"/>
      <c r="J11935" s="86"/>
    </row>
    <row r="11936" spans="2:10" ht="12.6" customHeight="1" x14ac:dyDescent="0.3">
      <c r="B11936" s="33">
        <f>VLOOKUP($J11929,ASBVs!$A$2:$AP$1041,34,FALSE)</f>
        <v>43</v>
      </c>
      <c r="C11936" s="33">
        <f>VLOOKUP($J11929,ASBVs!$A$2:$AP$1041,36,FALSE)</f>
        <v>51</v>
      </c>
      <c r="D11936" s="33">
        <f>VLOOKUP($J11929,ASBVs!$A$2:$AP$1041,38,FALSE)</f>
        <v>37</v>
      </c>
      <c r="E11936" s="33">
        <f>VLOOKUP($J11929,ASBVs!$A$2:$AP$1041,30,FALSE)</f>
        <v>60</v>
      </c>
      <c r="F11936" s="33">
        <f>VLOOKUP($J11929,ASBVs!$A$2:$AP$1041,24,FALSE)</f>
        <v>50</v>
      </c>
      <c r="G11936" s="33">
        <f>VLOOKUP($J11929,ASBVs!$A$2:$AP$1041,26,FALSE)</f>
        <v>50</v>
      </c>
      <c r="H11936" s="33">
        <f>VLOOKUP($J11929,ASBVs!$A$2:$AP$1041,28,FALSE)</f>
        <v>53</v>
      </c>
      <c r="I11936" s="99">
        <f>VLOOKUP($J11929,ASBVs!$A$2:$AQ$1041,43,FALSE)</f>
        <v>8.41</v>
      </c>
      <c r="J11936" s="79"/>
    </row>
    <row r="11937" spans="2:10" ht="12.6" customHeight="1" x14ac:dyDescent="0.3">
      <c r="B11937" s="87" t="s">
        <v>2695</v>
      </c>
      <c r="C11937" s="88"/>
      <c r="D11937" s="89" t="s">
        <v>2699</v>
      </c>
      <c r="E11937" s="90"/>
      <c r="F11937" s="91" t="str">
        <f>VLOOKUP($J11929,ASBVs!$A$2:$F$1041,6,FALSE)</f>
        <v xml:space="preserve"> </v>
      </c>
      <c r="G11937" s="34" t="s">
        <v>2669</v>
      </c>
      <c r="H11937" s="35" t="str">
        <f>VLOOKUP($J11929,ASBVs!$A$2:$AU$1041,46,FALSE)</f>
        <v>2</v>
      </c>
      <c r="I11937" s="34" t="s">
        <v>2670</v>
      </c>
      <c r="J11937" s="35" t="str">
        <f>VLOOKUP($J11929,ASBVs!$A$2:$AU$1041,47,FALSE)</f>
        <v>2</v>
      </c>
    </row>
    <row r="11938" spans="2:10" ht="12.6" customHeight="1" x14ac:dyDescent="0.3">
      <c r="B11938" s="93">
        <f>VLOOKUP($J11929,ASBVs!$A$2:$AS$1041,45,FALSE)</f>
        <v>121</v>
      </c>
      <c r="C11938" s="94"/>
      <c r="D11938" s="93">
        <f>VLOOKUP($J11929,ASBVs!$A$2:$AS$1041,44,FALSE)</f>
        <v>158.97</v>
      </c>
      <c r="E11938" s="94"/>
      <c r="F11938" s="92"/>
      <c r="G11938" s="34" t="s">
        <v>2671</v>
      </c>
      <c r="H11938" s="35" t="str">
        <f>VLOOKUP($J11929,ASBVs!$A$2:$AW$1041,48,FALSE)</f>
        <v>2</v>
      </c>
      <c r="I11938" s="34" t="s">
        <v>2672</v>
      </c>
      <c r="J11938" s="35">
        <f>VLOOKUP($J11929,ASBVs!$A$2:$AW$1041,49,FALSE)</f>
        <v>3</v>
      </c>
    </row>
    <row r="11939" spans="2:10" ht="12.6" customHeight="1" x14ac:dyDescent="0.3">
      <c r="B11939" s="36" t="s">
        <v>2696</v>
      </c>
      <c r="C11939" s="95" t="str">
        <f>VLOOKUP($J11929,ASBVs!$A$2:$E$1041,5,FALSE)</f>
        <v>Pen of 4</v>
      </c>
      <c r="D11939" s="96"/>
      <c r="E11939" s="97" t="s">
        <v>2697</v>
      </c>
      <c r="F11939" s="98"/>
      <c r="G11939" s="74"/>
      <c r="H11939" s="75"/>
      <c r="I11939" s="37" t="s">
        <v>2698</v>
      </c>
      <c r="J11939" s="38"/>
    </row>
    <row r="11941" spans="2:10" ht="12.6" customHeight="1" x14ac:dyDescent="0.3">
      <c r="B11941" s="76" t="s">
        <v>2692</v>
      </c>
      <c r="C11941" s="77"/>
      <c r="D11941" s="20" t="str">
        <f>VLOOKUP($J11941,ASBVs!$A$2:$B$1041,2,FALSE)</f>
        <v>225038</v>
      </c>
      <c r="E11941" s="21"/>
      <c r="F11941" s="22" t="str">
        <f>VLOOKUP($J11941,ASBVs!$A$2:$J$1041,10,FALSE)</f>
        <v>Twin</v>
      </c>
      <c r="G11941" s="78" t="str">
        <f>VLOOKUP($J11941,ASBVs!$A$2:$AX$1041,50,FALSE)</f>
        <v xml:space="preserve"> </v>
      </c>
      <c r="H11941" s="79"/>
      <c r="I11941" s="23" t="s">
        <v>2693</v>
      </c>
      <c r="J11941" s="24" t="s">
        <v>2570</v>
      </c>
    </row>
    <row r="11942" spans="2:10" ht="12.6" customHeight="1" x14ac:dyDescent="0.3">
      <c r="B11942" s="25" t="s">
        <v>2694</v>
      </c>
      <c r="C11942" s="80" t="str">
        <f>VLOOKUP($J11941,ASBVs!$A$2:$H$1041,8,FALSE)</f>
        <v>214314</v>
      </c>
      <c r="D11942" s="80"/>
      <c r="E11942" s="81"/>
      <c r="F11942" s="26" t="s">
        <v>2639</v>
      </c>
      <c r="G11942" s="82">
        <f>VLOOKUP($J11941,ASBVs!$A$2:$I$1041,9,FALSE)</f>
        <v>44716</v>
      </c>
      <c r="H11942" s="83"/>
      <c r="I11942" s="83"/>
      <c r="J11942" s="84"/>
    </row>
    <row r="11943" spans="2:10" ht="12.6" customHeight="1" x14ac:dyDescent="0.3">
      <c r="B11943" s="27" t="s">
        <v>0</v>
      </c>
      <c r="C11943" s="28" t="s">
        <v>1</v>
      </c>
      <c r="D11943" s="28" t="s">
        <v>2</v>
      </c>
      <c r="E11943" s="28" t="s">
        <v>3</v>
      </c>
      <c r="F11943" s="27" t="s">
        <v>4</v>
      </c>
      <c r="G11943" s="28" t="s">
        <v>1093</v>
      </c>
      <c r="H11943" s="28" t="s">
        <v>1092</v>
      </c>
      <c r="I11943" s="28" t="s">
        <v>5</v>
      </c>
      <c r="J11943" s="28" t="s">
        <v>2652</v>
      </c>
    </row>
    <row r="11944" spans="2:10" ht="12.6" customHeight="1" x14ac:dyDescent="0.3">
      <c r="B11944" s="29">
        <f>VLOOKUP($J11941,ASBVs!$A$2:$AP$1041,11,FALSE)</f>
        <v>0.48</v>
      </c>
      <c r="C11944" s="29">
        <f>VLOOKUP($J11941,ASBVs!$A$2:$AP$1041,13,FALSE)</f>
        <v>8.23</v>
      </c>
      <c r="D11944" s="29">
        <f>VLOOKUP($J11941,ASBVs!$A$2:$AP$1041,15,FALSE)</f>
        <v>16.03</v>
      </c>
      <c r="E11944" s="29">
        <f>VLOOKUP($J11941,ASBVs!$A$2:$AP$1041,17,FALSE)</f>
        <v>1.17</v>
      </c>
      <c r="F11944" s="29">
        <f>VLOOKUP($J11941,ASBVs!$A$2:$AP$1041,19,FALSE)</f>
        <v>2.27</v>
      </c>
      <c r="G11944" s="39">
        <f>VLOOKUP($J11941,ASBVs!$A$2:$AP$1041,41,FALSE)</f>
        <v>0.32</v>
      </c>
      <c r="H11944" s="39">
        <f>VLOOKUP($J11941,ASBVs!$A$2:$AP$1041,39,FALSE)</f>
        <v>0.18</v>
      </c>
      <c r="I11944" s="29">
        <f>VLOOKUP($J11941,ASBVs!$A$2:$AP$1041,21,FALSE)</f>
        <v>0.92</v>
      </c>
      <c r="J11944" s="39">
        <f>VLOOKUP($J11941,ASBVs!$A$2:$AP$1041,31,FALSE)</f>
        <v>0.24</v>
      </c>
    </row>
    <row r="11945" spans="2:10" ht="12.6" customHeight="1" x14ac:dyDescent="0.3">
      <c r="B11945" s="29">
        <f>VLOOKUP($J11941,ASBVs!$A$2:$AP$1041,12,FALSE)</f>
        <v>64</v>
      </c>
      <c r="C11945" s="29">
        <f>VLOOKUP($J11941,ASBVs!$A$2:$AP$1041,14,FALSE)</f>
        <v>69</v>
      </c>
      <c r="D11945" s="29">
        <f>VLOOKUP($J11941,ASBVs!$A$2:$AP$1041,16,FALSE)</f>
        <v>57</v>
      </c>
      <c r="E11945" s="29">
        <f>VLOOKUP($J11941,ASBVs!$A$2:$AP$1041,18,FALSE)</f>
        <v>62</v>
      </c>
      <c r="F11945" s="29">
        <f>VLOOKUP($J11941,ASBVs!$A$2:$AP$1041,20,FALSE)</f>
        <v>63</v>
      </c>
      <c r="G11945" s="29">
        <f>VLOOKUP($J11941,ASBVs!$A$2:$AP$1041,42,FALSE)</f>
        <v>48</v>
      </c>
      <c r="H11945" s="29">
        <f>VLOOKUP($J11941,ASBVs!$A$2:$AP$1041,40,FALSE)</f>
        <v>42</v>
      </c>
      <c r="I11945" s="29">
        <f>VLOOKUP($J11941,ASBVs!$A$2:$AP$1041,22,FALSE)</f>
        <v>50</v>
      </c>
      <c r="J11945" s="29">
        <f>VLOOKUP($J11941,ASBVs!$A$2:$AP$1041,32,FALSE)</f>
        <v>46</v>
      </c>
    </row>
    <row r="11946" spans="2:10" ht="12.6" customHeight="1" x14ac:dyDescent="0.3">
      <c r="B11946" s="31" t="s">
        <v>1089</v>
      </c>
      <c r="C11946" s="27" t="s">
        <v>1090</v>
      </c>
      <c r="D11946" s="27" t="s">
        <v>1091</v>
      </c>
      <c r="E11946" s="27" t="s">
        <v>8</v>
      </c>
      <c r="F11946" s="27" t="s">
        <v>6</v>
      </c>
      <c r="G11946" s="27" t="s">
        <v>7</v>
      </c>
      <c r="H11946" s="27" t="s">
        <v>2638</v>
      </c>
      <c r="I11946" s="85" t="s">
        <v>2700</v>
      </c>
      <c r="J11946" s="86"/>
    </row>
    <row r="11947" spans="2:10" ht="12.6" customHeight="1" x14ac:dyDescent="0.3">
      <c r="B11947" s="30">
        <f>VLOOKUP($J11941,ASBVs!$A$2:$AP$1041,33,FALSE)</f>
        <v>0.05</v>
      </c>
      <c r="C11947" s="30">
        <f>VLOOKUP($J11941,ASBVs!$A$2:$AP$1041,35,FALSE)</f>
        <v>0.13</v>
      </c>
      <c r="D11947" s="30">
        <f>VLOOKUP($J11941,ASBVs!$A$2:$AP$1041,37,FALSE)</f>
        <v>0.01</v>
      </c>
      <c r="E11947" s="32">
        <f>VLOOKUP($J11941,ASBVs!$A$2:$AP$1041,29,FALSE)</f>
        <v>3.74</v>
      </c>
      <c r="F11947" s="32">
        <f>VLOOKUP($J11941,ASBVs!$A$2:$AP$1041,23,FALSE)</f>
        <v>-0.2</v>
      </c>
      <c r="G11947" s="32">
        <f>VLOOKUP($J11941,ASBVs!$A$2:$AP$1041,25,FALSE)</f>
        <v>1.87</v>
      </c>
      <c r="H11947" s="32">
        <f>VLOOKUP($J11941,ASBVs!$A$2:$AP$1041,27,FALSE)</f>
        <v>2.3199999999999998</v>
      </c>
      <c r="I11947" s="86"/>
      <c r="J11947" s="86"/>
    </row>
    <row r="11948" spans="2:10" ht="12.6" customHeight="1" x14ac:dyDescent="0.3">
      <c r="B11948" s="33">
        <f>VLOOKUP($J11941,ASBVs!$A$2:$AP$1041,34,FALSE)</f>
        <v>36</v>
      </c>
      <c r="C11948" s="33">
        <f>VLOOKUP($J11941,ASBVs!$A$2:$AP$1041,36,FALSE)</f>
        <v>45</v>
      </c>
      <c r="D11948" s="33">
        <f>VLOOKUP($J11941,ASBVs!$A$2:$AP$1041,38,FALSE)</f>
        <v>31</v>
      </c>
      <c r="E11948" s="33">
        <f>VLOOKUP($J11941,ASBVs!$A$2:$AP$1041,30,FALSE)</f>
        <v>58</v>
      </c>
      <c r="F11948" s="33">
        <f>VLOOKUP($J11941,ASBVs!$A$2:$AP$1041,24,FALSE)</f>
        <v>45</v>
      </c>
      <c r="G11948" s="33">
        <f>VLOOKUP($J11941,ASBVs!$A$2:$AP$1041,26,FALSE)</f>
        <v>44</v>
      </c>
      <c r="H11948" s="33">
        <f>VLOOKUP($J11941,ASBVs!$A$2:$AP$1041,28,FALSE)</f>
        <v>47</v>
      </c>
      <c r="I11948" s="99">
        <f>VLOOKUP($J11941,ASBVs!$A$2:$AQ$1041,43,FALSE)</f>
        <v>9.15</v>
      </c>
      <c r="J11948" s="79"/>
    </row>
    <row r="11949" spans="2:10" ht="12.6" customHeight="1" x14ac:dyDescent="0.3">
      <c r="B11949" s="87" t="s">
        <v>2695</v>
      </c>
      <c r="C11949" s="88"/>
      <c r="D11949" s="89" t="s">
        <v>2699</v>
      </c>
      <c r="E11949" s="90"/>
      <c r="F11949" s="91" t="str">
        <f>VLOOKUP($J11941,ASBVs!$A$2:$F$1041,6,FALSE)</f>
        <v xml:space="preserve"> </v>
      </c>
      <c r="G11949" s="34" t="s">
        <v>2669</v>
      </c>
      <c r="H11949" s="35" t="str">
        <f>VLOOKUP($J11941,ASBVs!$A$2:$AU$1041,46,FALSE)</f>
        <v>2</v>
      </c>
      <c r="I11949" s="34" t="s">
        <v>2670</v>
      </c>
      <c r="J11949" s="35" t="str">
        <f>VLOOKUP($J11941,ASBVs!$A$2:$AU$1041,47,FALSE)</f>
        <v>2</v>
      </c>
    </row>
    <row r="11950" spans="2:10" ht="12.6" customHeight="1" x14ac:dyDescent="0.3">
      <c r="B11950" s="93">
        <f>VLOOKUP($J11941,ASBVs!$A$2:$AS$1041,45,FALSE)</f>
        <v>120.05</v>
      </c>
      <c r="C11950" s="94"/>
      <c r="D11950" s="93">
        <f>VLOOKUP($J11941,ASBVs!$A$2:$AS$1041,44,FALSE)</f>
        <v>156.63</v>
      </c>
      <c r="E11950" s="94"/>
      <c r="F11950" s="92"/>
      <c r="G11950" s="34" t="s">
        <v>2671</v>
      </c>
      <c r="H11950" s="35" t="str">
        <f>VLOOKUP($J11941,ASBVs!$A$2:$AW$1041,48,FALSE)</f>
        <v>2</v>
      </c>
      <c r="I11950" s="34" t="s">
        <v>2672</v>
      </c>
      <c r="J11950" s="35">
        <f>VLOOKUP($J11941,ASBVs!$A$2:$AW$1041,49,FALSE)</f>
        <v>2</v>
      </c>
    </row>
    <row r="11951" spans="2:10" ht="12.6" customHeight="1" x14ac:dyDescent="0.3">
      <c r="B11951" s="36" t="s">
        <v>2696</v>
      </c>
      <c r="C11951" s="95" t="str">
        <f>VLOOKUP($J11941,ASBVs!$A$2:$E$1041,5,FALSE)</f>
        <v>Pen of 4</v>
      </c>
      <c r="D11951" s="96"/>
      <c r="E11951" s="97" t="s">
        <v>2697</v>
      </c>
      <c r="F11951" s="98"/>
      <c r="G11951" s="74"/>
      <c r="H11951" s="75"/>
      <c r="I11951" s="37" t="s">
        <v>2698</v>
      </c>
      <c r="J11951" s="38"/>
    </row>
    <row r="11953" spans="2:10" ht="12.6" customHeight="1" x14ac:dyDescent="0.3">
      <c r="B11953" s="76" t="s">
        <v>2692</v>
      </c>
      <c r="C11953" s="77"/>
      <c r="D11953" s="20" t="str">
        <f>VLOOKUP($J11953,ASBVs!$A$2:$B$1041,2,FALSE)</f>
        <v>223985</v>
      </c>
      <c r="E11953" s="21"/>
      <c r="F11953" s="22" t="str">
        <f>VLOOKUP($J11953,ASBVs!$A$2:$J$1041,10,FALSE)</f>
        <v>Twin</v>
      </c>
      <c r="G11953" s="78" t="str">
        <f>VLOOKUP($J11953,ASBVs!$A$2:$AX$1041,50,FALSE)</f>
        <v xml:space="preserve"> </v>
      </c>
      <c r="H11953" s="79"/>
      <c r="I11953" s="23" t="s">
        <v>2693</v>
      </c>
      <c r="J11953" s="24" t="s">
        <v>2571</v>
      </c>
    </row>
    <row r="11954" spans="2:10" ht="12.6" customHeight="1" x14ac:dyDescent="0.3">
      <c r="B11954" s="25" t="s">
        <v>2694</v>
      </c>
      <c r="C11954" s="80" t="str">
        <f>VLOOKUP($J11953,ASBVs!$A$2:$H$1041,8,FALSE)</f>
        <v>206570</v>
      </c>
      <c r="D11954" s="80"/>
      <c r="E11954" s="81"/>
      <c r="F11954" s="26" t="s">
        <v>2639</v>
      </c>
      <c r="G11954" s="82">
        <f>VLOOKUP($J11953,ASBVs!$A$2:$I$1041,9,FALSE)</f>
        <v>44708</v>
      </c>
      <c r="H11954" s="83"/>
      <c r="I11954" s="83"/>
      <c r="J11954" s="84"/>
    </row>
    <row r="11955" spans="2:10" ht="12.6" customHeight="1" x14ac:dyDescent="0.3">
      <c r="B11955" s="27" t="s">
        <v>0</v>
      </c>
      <c r="C11955" s="28" t="s">
        <v>1</v>
      </c>
      <c r="D11955" s="28" t="s">
        <v>2</v>
      </c>
      <c r="E11955" s="28" t="s">
        <v>3</v>
      </c>
      <c r="F11955" s="27" t="s">
        <v>4</v>
      </c>
      <c r="G11955" s="28" t="s">
        <v>1093</v>
      </c>
      <c r="H11955" s="28" t="s">
        <v>1092</v>
      </c>
      <c r="I11955" s="28" t="s">
        <v>5</v>
      </c>
      <c r="J11955" s="28" t="s">
        <v>2652</v>
      </c>
    </row>
    <row r="11956" spans="2:10" ht="12.6" customHeight="1" x14ac:dyDescent="0.3">
      <c r="B11956" s="29">
        <f>VLOOKUP($J11953,ASBVs!$A$2:$AP$1041,11,FALSE)</f>
        <v>0.38</v>
      </c>
      <c r="C11956" s="29">
        <f>VLOOKUP($J11953,ASBVs!$A$2:$AP$1041,13,FALSE)</f>
        <v>8.0500000000000007</v>
      </c>
      <c r="D11956" s="29">
        <f>VLOOKUP($J11953,ASBVs!$A$2:$AP$1041,15,FALSE)</f>
        <v>11.49</v>
      </c>
      <c r="E11956" s="29">
        <f>VLOOKUP($J11953,ASBVs!$A$2:$AP$1041,17,FALSE)</f>
        <v>-0.56000000000000005</v>
      </c>
      <c r="F11956" s="29">
        <f>VLOOKUP($J11953,ASBVs!$A$2:$AP$1041,19,FALSE)</f>
        <v>1.18</v>
      </c>
      <c r="G11956" s="39">
        <f>VLOOKUP($J11953,ASBVs!$A$2:$AP$1041,41,FALSE)</f>
        <v>0.38</v>
      </c>
      <c r="H11956" s="39">
        <f>VLOOKUP($J11953,ASBVs!$A$2:$AP$1041,39,FALSE)</f>
        <v>0.22</v>
      </c>
      <c r="I11956" s="29">
        <f>VLOOKUP($J11953,ASBVs!$A$2:$AP$1041,21,FALSE)</f>
        <v>1.2</v>
      </c>
      <c r="J11956" s="39">
        <f>VLOOKUP($J11953,ASBVs!$A$2:$AP$1041,31,FALSE)</f>
        <v>0.28000000000000003</v>
      </c>
    </row>
    <row r="11957" spans="2:10" ht="12.6" customHeight="1" x14ac:dyDescent="0.3">
      <c r="B11957" s="29">
        <f>VLOOKUP($J11953,ASBVs!$A$2:$AP$1041,12,FALSE)</f>
        <v>69</v>
      </c>
      <c r="C11957" s="29">
        <f>VLOOKUP($J11953,ASBVs!$A$2:$AP$1041,14,FALSE)</f>
        <v>71</v>
      </c>
      <c r="D11957" s="29">
        <f>VLOOKUP($J11953,ASBVs!$A$2:$AP$1041,16,FALSE)</f>
        <v>63</v>
      </c>
      <c r="E11957" s="29">
        <f>VLOOKUP($J11953,ASBVs!$A$2:$AP$1041,18,FALSE)</f>
        <v>68</v>
      </c>
      <c r="F11957" s="29">
        <f>VLOOKUP($J11953,ASBVs!$A$2:$AP$1041,20,FALSE)</f>
        <v>67</v>
      </c>
      <c r="G11957" s="29">
        <f>VLOOKUP($J11953,ASBVs!$A$2:$AP$1041,42,FALSE)</f>
        <v>62</v>
      </c>
      <c r="H11957" s="29">
        <f>VLOOKUP($J11953,ASBVs!$A$2:$AP$1041,40,FALSE)</f>
        <v>53</v>
      </c>
      <c r="I11957" s="29">
        <f>VLOOKUP($J11953,ASBVs!$A$2:$AP$1041,22,FALSE)</f>
        <v>61</v>
      </c>
      <c r="J11957" s="29">
        <f>VLOOKUP($J11953,ASBVs!$A$2:$AP$1041,32,FALSE)</f>
        <v>60</v>
      </c>
    </row>
    <row r="11958" spans="2:10" ht="12.6" customHeight="1" x14ac:dyDescent="0.3">
      <c r="B11958" s="31" t="s">
        <v>1089</v>
      </c>
      <c r="C11958" s="27" t="s">
        <v>1090</v>
      </c>
      <c r="D11958" s="27" t="s">
        <v>1091</v>
      </c>
      <c r="E11958" s="27" t="s">
        <v>8</v>
      </c>
      <c r="F11958" s="27" t="s">
        <v>6</v>
      </c>
      <c r="G11958" s="27" t="s">
        <v>7</v>
      </c>
      <c r="H11958" s="27" t="s">
        <v>2638</v>
      </c>
      <c r="I11958" s="85" t="s">
        <v>2700</v>
      </c>
      <c r="J11958" s="86"/>
    </row>
    <row r="11959" spans="2:10" ht="12.6" customHeight="1" x14ac:dyDescent="0.3">
      <c r="B11959" s="30">
        <f>VLOOKUP($J11953,ASBVs!$A$2:$AP$1041,33,FALSE)</f>
        <v>0.06</v>
      </c>
      <c r="C11959" s="30">
        <f>VLOOKUP($J11953,ASBVs!$A$2:$AP$1041,35,FALSE)</f>
        <v>0.19</v>
      </c>
      <c r="D11959" s="30">
        <f>VLOOKUP($J11953,ASBVs!$A$2:$AP$1041,37,FALSE)</f>
        <v>1E-3</v>
      </c>
      <c r="E11959" s="32">
        <f>VLOOKUP($J11953,ASBVs!$A$2:$AP$1041,29,FALSE)</f>
        <v>4.74</v>
      </c>
      <c r="F11959" s="32">
        <f>VLOOKUP($J11953,ASBVs!$A$2:$AP$1041,23,FALSE)</f>
        <v>-0.37</v>
      </c>
      <c r="G11959" s="32">
        <f>VLOOKUP($J11953,ASBVs!$A$2:$AP$1041,25,FALSE)</f>
        <v>5.46</v>
      </c>
      <c r="H11959" s="32">
        <f>VLOOKUP($J11953,ASBVs!$A$2:$AP$1041,27,FALSE)</f>
        <v>1.02</v>
      </c>
      <c r="I11959" s="86"/>
      <c r="J11959" s="86"/>
    </row>
    <row r="11960" spans="2:10" ht="12.6" customHeight="1" x14ac:dyDescent="0.3">
      <c r="B11960" s="33">
        <f>VLOOKUP($J11953,ASBVs!$A$2:$AP$1041,34,FALSE)</f>
        <v>47</v>
      </c>
      <c r="C11960" s="33">
        <f>VLOOKUP($J11953,ASBVs!$A$2:$AP$1041,36,FALSE)</f>
        <v>56</v>
      </c>
      <c r="D11960" s="33">
        <f>VLOOKUP($J11953,ASBVs!$A$2:$AP$1041,38,FALSE)</f>
        <v>41</v>
      </c>
      <c r="E11960" s="33">
        <f>VLOOKUP($J11953,ASBVs!$A$2:$AP$1041,30,FALSE)</f>
        <v>61</v>
      </c>
      <c r="F11960" s="33">
        <f>VLOOKUP($J11953,ASBVs!$A$2:$AP$1041,24,FALSE)</f>
        <v>53</v>
      </c>
      <c r="G11960" s="33">
        <f>VLOOKUP($J11953,ASBVs!$A$2:$AP$1041,26,FALSE)</f>
        <v>52</v>
      </c>
      <c r="H11960" s="33">
        <f>VLOOKUP($J11953,ASBVs!$A$2:$AP$1041,28,FALSE)</f>
        <v>56</v>
      </c>
      <c r="I11960" s="99">
        <f>VLOOKUP($J11953,ASBVs!$A$2:$AQ$1041,43,FALSE)</f>
        <v>9.25</v>
      </c>
      <c r="J11960" s="79"/>
    </row>
    <row r="11961" spans="2:10" ht="12.6" customHeight="1" x14ac:dyDescent="0.3">
      <c r="B11961" s="87" t="s">
        <v>2695</v>
      </c>
      <c r="C11961" s="88"/>
      <c r="D11961" s="89" t="s">
        <v>2699</v>
      </c>
      <c r="E11961" s="90"/>
      <c r="F11961" s="91" t="str">
        <f>VLOOKUP($J11953,ASBVs!$A$2:$F$1041,6,FALSE)</f>
        <v xml:space="preserve"> </v>
      </c>
      <c r="G11961" s="34" t="s">
        <v>2669</v>
      </c>
      <c r="H11961" s="35" t="str">
        <f>VLOOKUP($J11953,ASBVs!$A$2:$AU$1041,46,FALSE)</f>
        <v>2</v>
      </c>
      <c r="I11961" s="34" t="s">
        <v>2670</v>
      </c>
      <c r="J11961" s="35" t="str">
        <f>VLOOKUP($J11953,ASBVs!$A$2:$AU$1041,47,FALSE)</f>
        <v>2</v>
      </c>
    </row>
    <row r="11962" spans="2:10" ht="12.6" customHeight="1" x14ac:dyDescent="0.3">
      <c r="B11962" s="93">
        <f>VLOOKUP($J11953,ASBVs!$A$2:$AS$1041,45,FALSE)</f>
        <v>124.75</v>
      </c>
      <c r="C11962" s="94"/>
      <c r="D11962" s="93">
        <f>VLOOKUP($J11953,ASBVs!$A$2:$AS$1041,44,FALSE)</f>
        <v>155.22</v>
      </c>
      <c r="E11962" s="94"/>
      <c r="F11962" s="92"/>
      <c r="G11962" s="34" t="s">
        <v>2671</v>
      </c>
      <c r="H11962" s="35" t="str">
        <f>VLOOKUP($J11953,ASBVs!$A$2:$AW$1041,48,FALSE)</f>
        <v>2</v>
      </c>
      <c r="I11962" s="34" t="s">
        <v>2672</v>
      </c>
      <c r="J11962" s="35">
        <f>VLOOKUP($J11953,ASBVs!$A$2:$AW$1041,49,FALSE)</f>
        <v>3</v>
      </c>
    </row>
    <row r="11963" spans="2:10" ht="12.6" customHeight="1" x14ac:dyDescent="0.3">
      <c r="B11963" s="36" t="s">
        <v>2696</v>
      </c>
      <c r="C11963" s="95" t="str">
        <f>VLOOKUP($J11953,ASBVs!$A$2:$E$1041,5,FALSE)</f>
        <v>Pen of 4</v>
      </c>
      <c r="D11963" s="96"/>
      <c r="E11963" s="97" t="s">
        <v>2697</v>
      </c>
      <c r="F11963" s="98"/>
      <c r="G11963" s="74"/>
      <c r="H11963" s="75"/>
      <c r="I11963" s="37" t="s">
        <v>2698</v>
      </c>
      <c r="J11963" s="38"/>
    </row>
    <row r="11965" spans="2:10" ht="12.6" customHeight="1" x14ac:dyDescent="0.3">
      <c r="B11965" s="76" t="s">
        <v>2692</v>
      </c>
      <c r="C11965" s="77"/>
      <c r="D11965" s="20" t="str">
        <f>VLOOKUP($J11965,ASBVs!$A$2:$B$1041,2,FALSE)</f>
        <v>224704</v>
      </c>
      <c r="E11965" s="21"/>
      <c r="F11965" s="22" t="str">
        <f>VLOOKUP($J11965,ASBVs!$A$2:$J$1041,10,FALSE)</f>
        <v>Twin</v>
      </c>
      <c r="G11965" s="78" t="str">
        <f>VLOOKUP($J11965,ASBVs!$A$2:$AX$1041,50,FALSE)</f>
        <v xml:space="preserve"> </v>
      </c>
      <c r="H11965" s="79"/>
      <c r="I11965" s="23" t="s">
        <v>2693</v>
      </c>
      <c r="J11965" s="24" t="s">
        <v>2572</v>
      </c>
    </row>
    <row r="11966" spans="2:10" ht="12.6" customHeight="1" x14ac:dyDescent="0.3">
      <c r="B11966" s="25" t="s">
        <v>2694</v>
      </c>
      <c r="C11966" s="80" t="str">
        <f>VLOOKUP($J11965,ASBVs!$A$2:$H$1041,8,FALSE)</f>
        <v>206570</v>
      </c>
      <c r="D11966" s="80"/>
      <c r="E11966" s="81"/>
      <c r="F11966" s="26" t="s">
        <v>2639</v>
      </c>
      <c r="G11966" s="82">
        <f>VLOOKUP($J11965,ASBVs!$A$2:$I$1041,9,FALSE)</f>
        <v>44710</v>
      </c>
      <c r="H11966" s="83"/>
      <c r="I11966" s="83"/>
      <c r="J11966" s="84"/>
    </row>
    <row r="11967" spans="2:10" ht="12.6" customHeight="1" x14ac:dyDescent="0.3">
      <c r="B11967" s="27" t="s">
        <v>0</v>
      </c>
      <c r="C11967" s="28" t="s">
        <v>1</v>
      </c>
      <c r="D11967" s="28" t="s">
        <v>2</v>
      </c>
      <c r="E11967" s="28" t="s">
        <v>3</v>
      </c>
      <c r="F11967" s="27" t="s">
        <v>4</v>
      </c>
      <c r="G11967" s="28" t="s">
        <v>1093</v>
      </c>
      <c r="H11967" s="28" t="s">
        <v>1092</v>
      </c>
      <c r="I11967" s="28" t="s">
        <v>5</v>
      </c>
      <c r="J11967" s="28" t="s">
        <v>2652</v>
      </c>
    </row>
    <row r="11968" spans="2:10" ht="12.6" customHeight="1" x14ac:dyDescent="0.3">
      <c r="B11968" s="29">
        <f>VLOOKUP($J11965,ASBVs!$A$2:$AP$1041,11,FALSE)</f>
        <v>0.49</v>
      </c>
      <c r="C11968" s="29">
        <f>VLOOKUP($J11965,ASBVs!$A$2:$AP$1041,13,FALSE)</f>
        <v>7.68</v>
      </c>
      <c r="D11968" s="29">
        <f>VLOOKUP($J11965,ASBVs!$A$2:$AP$1041,15,FALSE)</f>
        <v>12.15</v>
      </c>
      <c r="E11968" s="29">
        <f>VLOOKUP($J11965,ASBVs!$A$2:$AP$1041,17,FALSE)</f>
        <v>-0.8</v>
      </c>
      <c r="F11968" s="29">
        <f>VLOOKUP($J11965,ASBVs!$A$2:$AP$1041,19,FALSE)</f>
        <v>1.02</v>
      </c>
      <c r="G11968" s="39">
        <f>VLOOKUP($J11965,ASBVs!$A$2:$AP$1041,41,FALSE)</f>
        <v>0.37</v>
      </c>
      <c r="H11968" s="39">
        <f>VLOOKUP($J11965,ASBVs!$A$2:$AP$1041,39,FALSE)</f>
        <v>0.19</v>
      </c>
      <c r="I11968" s="29">
        <f>VLOOKUP($J11965,ASBVs!$A$2:$AP$1041,21,FALSE)</f>
        <v>1.21</v>
      </c>
      <c r="J11968" s="39">
        <f>VLOOKUP($J11965,ASBVs!$A$2:$AP$1041,31,FALSE)</f>
        <v>0.28000000000000003</v>
      </c>
    </row>
    <row r="11969" spans="2:10" ht="12.6" customHeight="1" x14ac:dyDescent="0.3">
      <c r="B11969" s="29">
        <f>VLOOKUP($J11965,ASBVs!$A$2:$AP$1041,12,FALSE)</f>
        <v>69</v>
      </c>
      <c r="C11969" s="29">
        <f>VLOOKUP($J11965,ASBVs!$A$2:$AP$1041,14,FALSE)</f>
        <v>72</v>
      </c>
      <c r="D11969" s="29">
        <f>VLOOKUP($J11965,ASBVs!$A$2:$AP$1041,16,FALSE)</f>
        <v>64</v>
      </c>
      <c r="E11969" s="29">
        <f>VLOOKUP($J11965,ASBVs!$A$2:$AP$1041,18,FALSE)</f>
        <v>68</v>
      </c>
      <c r="F11969" s="29">
        <f>VLOOKUP($J11965,ASBVs!$A$2:$AP$1041,20,FALSE)</f>
        <v>68</v>
      </c>
      <c r="G11969" s="29">
        <f>VLOOKUP($J11965,ASBVs!$A$2:$AP$1041,42,FALSE)</f>
        <v>61</v>
      </c>
      <c r="H11969" s="29">
        <f>VLOOKUP($J11965,ASBVs!$A$2:$AP$1041,40,FALSE)</f>
        <v>52</v>
      </c>
      <c r="I11969" s="29">
        <f>VLOOKUP($J11965,ASBVs!$A$2:$AP$1041,22,FALSE)</f>
        <v>62</v>
      </c>
      <c r="J11969" s="29">
        <f>VLOOKUP($J11965,ASBVs!$A$2:$AP$1041,32,FALSE)</f>
        <v>59</v>
      </c>
    </row>
    <row r="11970" spans="2:10" ht="12.6" customHeight="1" x14ac:dyDescent="0.3">
      <c r="B11970" s="31" t="s">
        <v>1089</v>
      </c>
      <c r="C11970" s="27" t="s">
        <v>1090</v>
      </c>
      <c r="D11970" s="27" t="s">
        <v>1091</v>
      </c>
      <c r="E11970" s="27" t="s">
        <v>8</v>
      </c>
      <c r="F11970" s="27" t="s">
        <v>6</v>
      </c>
      <c r="G11970" s="27" t="s">
        <v>7</v>
      </c>
      <c r="H11970" s="27" t="s">
        <v>2638</v>
      </c>
      <c r="I11970" s="85" t="s">
        <v>2700</v>
      </c>
      <c r="J11970" s="86"/>
    </row>
    <row r="11971" spans="2:10" ht="12.6" customHeight="1" x14ac:dyDescent="0.3">
      <c r="B11971" s="30">
        <f>VLOOKUP($J11965,ASBVs!$A$2:$AP$1041,33,FALSE)</f>
        <v>0.04</v>
      </c>
      <c r="C11971" s="30">
        <f>VLOOKUP($J11965,ASBVs!$A$2:$AP$1041,35,FALSE)</f>
        <v>0.16</v>
      </c>
      <c r="D11971" s="30">
        <f>VLOOKUP($J11965,ASBVs!$A$2:$AP$1041,37,FALSE)</f>
        <v>1E-3</v>
      </c>
      <c r="E11971" s="32">
        <f>VLOOKUP($J11965,ASBVs!$A$2:$AP$1041,29,FALSE)</f>
        <v>4.72</v>
      </c>
      <c r="F11971" s="32">
        <f>VLOOKUP($J11965,ASBVs!$A$2:$AP$1041,23,FALSE)</f>
        <v>-0.42</v>
      </c>
      <c r="G11971" s="32">
        <f>VLOOKUP($J11965,ASBVs!$A$2:$AP$1041,25,FALSE)</f>
        <v>4.3</v>
      </c>
      <c r="H11971" s="32">
        <f>VLOOKUP($J11965,ASBVs!$A$2:$AP$1041,27,FALSE)</f>
        <v>1.0900000000000001</v>
      </c>
      <c r="I11971" s="86"/>
      <c r="J11971" s="86"/>
    </row>
    <row r="11972" spans="2:10" ht="12.6" customHeight="1" x14ac:dyDescent="0.3">
      <c r="B11972" s="33">
        <f>VLOOKUP($J11965,ASBVs!$A$2:$AP$1041,34,FALSE)</f>
        <v>46</v>
      </c>
      <c r="C11972" s="33">
        <f>VLOOKUP($J11965,ASBVs!$A$2:$AP$1041,36,FALSE)</f>
        <v>55</v>
      </c>
      <c r="D11972" s="33">
        <f>VLOOKUP($J11965,ASBVs!$A$2:$AP$1041,38,FALSE)</f>
        <v>39</v>
      </c>
      <c r="E11972" s="33">
        <f>VLOOKUP($J11965,ASBVs!$A$2:$AP$1041,30,FALSE)</f>
        <v>61</v>
      </c>
      <c r="F11972" s="33">
        <f>VLOOKUP($J11965,ASBVs!$A$2:$AP$1041,24,FALSE)</f>
        <v>52</v>
      </c>
      <c r="G11972" s="33">
        <f>VLOOKUP($J11965,ASBVs!$A$2:$AP$1041,26,FALSE)</f>
        <v>51</v>
      </c>
      <c r="H11972" s="33">
        <f>VLOOKUP($J11965,ASBVs!$A$2:$AP$1041,28,FALSE)</f>
        <v>55</v>
      </c>
      <c r="I11972" s="99">
        <f>VLOOKUP($J11965,ASBVs!$A$2:$AQ$1041,43,FALSE)</f>
        <v>8.89</v>
      </c>
      <c r="J11972" s="79"/>
    </row>
    <row r="11973" spans="2:10" ht="12.6" customHeight="1" x14ac:dyDescent="0.3">
      <c r="B11973" s="87" t="s">
        <v>2695</v>
      </c>
      <c r="C11973" s="88"/>
      <c r="D11973" s="89" t="s">
        <v>2699</v>
      </c>
      <c r="E11973" s="90"/>
      <c r="F11973" s="91" t="str">
        <f>VLOOKUP($J11965,ASBVs!$A$2:$F$1041,6,FALSE)</f>
        <v xml:space="preserve"> </v>
      </c>
      <c r="G11973" s="34" t="s">
        <v>2669</v>
      </c>
      <c r="H11973" s="35" t="str">
        <f>VLOOKUP($J11965,ASBVs!$A$2:$AU$1041,46,FALSE)</f>
        <v>2</v>
      </c>
      <c r="I11973" s="34" t="s">
        <v>2670</v>
      </c>
      <c r="J11973" s="35" t="str">
        <f>VLOOKUP($J11965,ASBVs!$A$2:$AU$1041,47,FALSE)</f>
        <v>2</v>
      </c>
    </row>
    <row r="11974" spans="2:10" ht="12.6" customHeight="1" x14ac:dyDescent="0.3">
      <c r="B11974" s="93">
        <f>VLOOKUP($J11965,ASBVs!$A$2:$AS$1041,45,FALSE)</f>
        <v>121.54</v>
      </c>
      <c r="C11974" s="94"/>
      <c r="D11974" s="93">
        <f>VLOOKUP($J11965,ASBVs!$A$2:$AS$1041,44,FALSE)</f>
        <v>151.47</v>
      </c>
      <c r="E11974" s="94"/>
      <c r="F11974" s="92"/>
      <c r="G11974" s="34" t="s">
        <v>2671</v>
      </c>
      <c r="H11974" s="35" t="str">
        <f>VLOOKUP($J11965,ASBVs!$A$2:$AW$1041,48,FALSE)</f>
        <v>2</v>
      </c>
      <c r="I11974" s="34" t="s">
        <v>2672</v>
      </c>
      <c r="J11974" s="35">
        <f>VLOOKUP($J11965,ASBVs!$A$2:$AW$1041,49,FALSE)</f>
        <v>2</v>
      </c>
    </row>
    <row r="11975" spans="2:10" ht="12.6" customHeight="1" x14ac:dyDescent="0.3">
      <c r="B11975" s="36" t="s">
        <v>2696</v>
      </c>
      <c r="C11975" s="95" t="str">
        <f>VLOOKUP($J11965,ASBVs!$A$2:$E$1041,5,FALSE)</f>
        <v>Pen of 4</v>
      </c>
      <c r="D11975" s="96"/>
      <c r="E11975" s="97" t="s">
        <v>2697</v>
      </c>
      <c r="F11975" s="98"/>
      <c r="G11975" s="74"/>
      <c r="H11975" s="75"/>
      <c r="I11975" s="37" t="s">
        <v>2698</v>
      </c>
      <c r="J11975" s="38"/>
    </row>
    <row r="11977" spans="2:10" ht="12.6" customHeight="1" x14ac:dyDescent="0.3">
      <c r="B11977" s="76" t="s">
        <v>2692</v>
      </c>
      <c r="C11977" s="77"/>
      <c r="D11977" s="20" t="str">
        <f>VLOOKUP($J11977,ASBVs!$A$2:$B$1041,2,FALSE)</f>
        <v>225271</v>
      </c>
      <c r="E11977" s="21"/>
      <c r="F11977" s="22" t="str">
        <f>VLOOKUP($J11977,ASBVs!$A$2:$J$1041,10,FALSE)</f>
        <v>Twin</v>
      </c>
      <c r="G11977" s="78" t="str">
        <f>VLOOKUP($J11977,ASBVs!$A$2:$AX$1041,50,FALSE)</f>
        <v xml:space="preserve"> </v>
      </c>
      <c r="H11977" s="79"/>
      <c r="I11977" s="23" t="s">
        <v>2693</v>
      </c>
      <c r="J11977" s="24" t="s">
        <v>2573</v>
      </c>
    </row>
    <row r="11978" spans="2:10" ht="12.6" customHeight="1" x14ac:dyDescent="0.3">
      <c r="B11978" s="25" t="s">
        <v>2694</v>
      </c>
      <c r="C11978" s="80" t="str">
        <f>VLOOKUP($J11977,ASBVs!$A$2:$H$1041,8,FALSE)</f>
        <v>185095</v>
      </c>
      <c r="D11978" s="80"/>
      <c r="E11978" s="81"/>
      <c r="F11978" s="26" t="s">
        <v>2639</v>
      </c>
      <c r="G11978" s="82">
        <f>VLOOKUP($J11977,ASBVs!$A$2:$I$1041,9,FALSE)</f>
        <v>44720</v>
      </c>
      <c r="H11978" s="83"/>
      <c r="I11978" s="83"/>
      <c r="J11978" s="84"/>
    </row>
    <row r="11979" spans="2:10" ht="12.6" customHeight="1" x14ac:dyDescent="0.3">
      <c r="B11979" s="27" t="s">
        <v>0</v>
      </c>
      <c r="C11979" s="28" t="s">
        <v>1</v>
      </c>
      <c r="D11979" s="28" t="s">
        <v>2</v>
      </c>
      <c r="E11979" s="28" t="s">
        <v>3</v>
      </c>
      <c r="F11979" s="27" t="s">
        <v>4</v>
      </c>
      <c r="G11979" s="28" t="s">
        <v>1093</v>
      </c>
      <c r="H11979" s="28" t="s">
        <v>1092</v>
      </c>
      <c r="I11979" s="28" t="s">
        <v>5</v>
      </c>
      <c r="J11979" s="28" t="s">
        <v>2652</v>
      </c>
    </row>
    <row r="11980" spans="2:10" ht="12.6" customHeight="1" x14ac:dyDescent="0.3">
      <c r="B11980" s="29">
        <f>VLOOKUP($J11977,ASBVs!$A$2:$AP$1041,11,FALSE)</f>
        <v>0.38</v>
      </c>
      <c r="C11980" s="29">
        <f>VLOOKUP($J11977,ASBVs!$A$2:$AP$1041,13,FALSE)</f>
        <v>8.76</v>
      </c>
      <c r="D11980" s="29">
        <f>VLOOKUP($J11977,ASBVs!$A$2:$AP$1041,15,FALSE)</f>
        <v>13.51</v>
      </c>
      <c r="E11980" s="29">
        <f>VLOOKUP($J11977,ASBVs!$A$2:$AP$1041,17,FALSE)</f>
        <v>-0.36</v>
      </c>
      <c r="F11980" s="29">
        <f>VLOOKUP($J11977,ASBVs!$A$2:$AP$1041,19,FALSE)</f>
        <v>2.0499999999999998</v>
      </c>
      <c r="G11980" s="39">
        <f>VLOOKUP($J11977,ASBVs!$A$2:$AP$1041,41,FALSE)</f>
        <v>0.32</v>
      </c>
      <c r="H11980" s="39">
        <f>VLOOKUP($J11977,ASBVs!$A$2:$AP$1041,39,FALSE)</f>
        <v>0.24</v>
      </c>
      <c r="I11980" s="29">
        <f>VLOOKUP($J11977,ASBVs!$A$2:$AP$1041,21,FALSE)</f>
        <v>-0.7</v>
      </c>
      <c r="J11980" s="39">
        <f>VLOOKUP($J11977,ASBVs!$A$2:$AP$1041,31,FALSE)</f>
        <v>0.23</v>
      </c>
    </row>
    <row r="11981" spans="2:10" ht="12.6" customHeight="1" x14ac:dyDescent="0.3">
      <c r="B11981" s="29">
        <f>VLOOKUP($J11977,ASBVs!$A$2:$AP$1041,12,FALSE)</f>
        <v>55</v>
      </c>
      <c r="C11981" s="29">
        <f>VLOOKUP($J11977,ASBVs!$A$2:$AP$1041,14,FALSE)</f>
        <v>59</v>
      </c>
      <c r="D11981" s="29">
        <f>VLOOKUP($J11977,ASBVs!$A$2:$AP$1041,16,FALSE)</f>
        <v>53</v>
      </c>
      <c r="E11981" s="29">
        <f>VLOOKUP($J11977,ASBVs!$A$2:$AP$1041,18,FALSE)</f>
        <v>53</v>
      </c>
      <c r="F11981" s="29">
        <f>VLOOKUP($J11977,ASBVs!$A$2:$AP$1041,20,FALSE)</f>
        <v>53</v>
      </c>
      <c r="G11981" s="29">
        <f>VLOOKUP($J11977,ASBVs!$A$2:$AP$1041,42,FALSE)</f>
        <v>46</v>
      </c>
      <c r="H11981" s="29">
        <f>VLOOKUP($J11977,ASBVs!$A$2:$AP$1041,40,FALSE)</f>
        <v>41</v>
      </c>
      <c r="I11981" s="29">
        <f>VLOOKUP($J11977,ASBVs!$A$2:$AP$1041,22,FALSE)</f>
        <v>50</v>
      </c>
      <c r="J11981" s="29">
        <f>VLOOKUP($J11977,ASBVs!$A$2:$AP$1041,32,FALSE)</f>
        <v>44</v>
      </c>
    </row>
    <row r="11982" spans="2:10" ht="12.6" customHeight="1" x14ac:dyDescent="0.3">
      <c r="B11982" s="31" t="s">
        <v>1089</v>
      </c>
      <c r="C11982" s="27" t="s">
        <v>1090</v>
      </c>
      <c r="D11982" s="27" t="s">
        <v>1091</v>
      </c>
      <c r="E11982" s="27" t="s">
        <v>8</v>
      </c>
      <c r="F11982" s="27" t="s">
        <v>6</v>
      </c>
      <c r="G11982" s="27" t="s">
        <v>7</v>
      </c>
      <c r="H11982" s="27" t="s">
        <v>2638</v>
      </c>
      <c r="I11982" s="85" t="s">
        <v>2700</v>
      </c>
      <c r="J11982" s="86"/>
    </row>
    <row r="11983" spans="2:10" ht="12.6" customHeight="1" x14ac:dyDescent="0.3">
      <c r="B11983" s="30">
        <f>VLOOKUP($J11977,ASBVs!$A$2:$AP$1041,33,FALSE)</f>
        <v>0.06</v>
      </c>
      <c r="C11983" s="30">
        <f>VLOOKUP($J11977,ASBVs!$A$2:$AP$1041,35,FALSE)</f>
        <v>0.16</v>
      </c>
      <c r="D11983" s="30">
        <f>VLOOKUP($J11977,ASBVs!$A$2:$AP$1041,37,FALSE)</f>
        <v>0.02</v>
      </c>
      <c r="E11983" s="32">
        <f>VLOOKUP($J11977,ASBVs!$A$2:$AP$1041,29,FALSE)</f>
        <v>5.47</v>
      </c>
      <c r="F11983" s="32">
        <f>VLOOKUP($J11977,ASBVs!$A$2:$AP$1041,23,FALSE)</f>
        <v>-0.62</v>
      </c>
      <c r="G11983" s="32">
        <f>VLOOKUP($J11977,ASBVs!$A$2:$AP$1041,25,FALSE)</f>
        <v>3.32</v>
      </c>
      <c r="H11983" s="32">
        <f>VLOOKUP($J11977,ASBVs!$A$2:$AP$1041,27,FALSE)</f>
        <v>2.44</v>
      </c>
      <c r="I11983" s="86"/>
      <c r="J11983" s="86"/>
    </row>
    <row r="11984" spans="2:10" ht="12.6" customHeight="1" x14ac:dyDescent="0.3">
      <c r="B11984" s="33">
        <f>VLOOKUP($J11977,ASBVs!$A$2:$AP$1041,34,FALSE)</f>
        <v>37</v>
      </c>
      <c r="C11984" s="33">
        <f>VLOOKUP($J11977,ASBVs!$A$2:$AP$1041,36,FALSE)</f>
        <v>44</v>
      </c>
      <c r="D11984" s="33">
        <f>VLOOKUP($J11977,ASBVs!$A$2:$AP$1041,38,FALSE)</f>
        <v>32</v>
      </c>
      <c r="E11984" s="33">
        <f>VLOOKUP($J11977,ASBVs!$A$2:$AP$1041,30,FALSE)</f>
        <v>48</v>
      </c>
      <c r="F11984" s="33">
        <f>VLOOKUP($J11977,ASBVs!$A$2:$AP$1041,24,FALSE)</f>
        <v>40</v>
      </c>
      <c r="G11984" s="33">
        <f>VLOOKUP($J11977,ASBVs!$A$2:$AP$1041,26,FALSE)</f>
        <v>39</v>
      </c>
      <c r="H11984" s="33">
        <f>VLOOKUP($J11977,ASBVs!$A$2:$AP$1041,28,FALSE)</f>
        <v>42</v>
      </c>
      <c r="I11984" s="99">
        <f>VLOOKUP($J11977,ASBVs!$A$2:$AQ$1041,43,FALSE)</f>
        <v>8.06</v>
      </c>
      <c r="J11984" s="79"/>
    </row>
    <row r="11985" spans="2:10" ht="12.6" customHeight="1" x14ac:dyDescent="0.3">
      <c r="B11985" s="87" t="s">
        <v>2695</v>
      </c>
      <c r="C11985" s="88"/>
      <c r="D11985" s="89" t="s">
        <v>2699</v>
      </c>
      <c r="E11985" s="90"/>
      <c r="F11985" s="91" t="str">
        <f>VLOOKUP($J11977,ASBVs!$A$2:$F$1041,6,FALSE)</f>
        <v xml:space="preserve"> </v>
      </c>
      <c r="G11985" s="34" t="s">
        <v>2669</v>
      </c>
      <c r="H11985" s="35" t="str">
        <f>VLOOKUP($J11977,ASBVs!$A$2:$AU$1041,46,FALSE)</f>
        <v>2</v>
      </c>
      <c r="I11985" s="34" t="s">
        <v>2670</v>
      </c>
      <c r="J11985" s="35" t="str">
        <f>VLOOKUP($J11977,ASBVs!$A$2:$AU$1041,47,FALSE)</f>
        <v>2</v>
      </c>
    </row>
    <row r="11986" spans="2:10" ht="12.6" customHeight="1" x14ac:dyDescent="0.3">
      <c r="B11986" s="93">
        <f>VLOOKUP($J11977,ASBVs!$A$2:$AS$1041,45,FALSE)</f>
        <v>119.51</v>
      </c>
      <c r="C11986" s="94"/>
      <c r="D11986" s="93">
        <f>VLOOKUP($J11977,ASBVs!$A$2:$AS$1041,44,FALSE)</f>
        <v>162.32</v>
      </c>
      <c r="E11986" s="94"/>
      <c r="F11986" s="92"/>
      <c r="G11986" s="34" t="s">
        <v>2671</v>
      </c>
      <c r="H11986" s="35" t="str">
        <f>VLOOKUP($J11977,ASBVs!$A$2:$AW$1041,48,FALSE)</f>
        <v>2</v>
      </c>
      <c r="I11986" s="34" t="s">
        <v>2672</v>
      </c>
      <c r="J11986" s="35">
        <f>VLOOKUP($J11977,ASBVs!$A$2:$AW$1041,49,FALSE)</f>
        <v>3</v>
      </c>
    </row>
    <row r="11987" spans="2:10" ht="12.6" customHeight="1" x14ac:dyDescent="0.3">
      <c r="B11987" s="36" t="s">
        <v>2696</v>
      </c>
      <c r="C11987" s="95" t="str">
        <f>VLOOKUP($J11977,ASBVs!$A$2:$E$1041,5,FALSE)</f>
        <v>Pen of 4</v>
      </c>
      <c r="D11987" s="96"/>
      <c r="E11987" s="97" t="s">
        <v>2697</v>
      </c>
      <c r="F11987" s="98"/>
      <c r="G11987" s="74"/>
      <c r="H11987" s="75"/>
      <c r="I11987" s="37" t="s">
        <v>2698</v>
      </c>
      <c r="J11987" s="38"/>
    </row>
    <row r="11989" spans="2:10" ht="12.6" customHeight="1" x14ac:dyDescent="0.3">
      <c r="B11989" s="76" t="s">
        <v>2692</v>
      </c>
      <c r="C11989" s="77"/>
      <c r="D11989" s="20" t="str">
        <f>VLOOKUP($J11989,ASBVs!$A$2:$B$1041,2,FALSE)</f>
        <v>224927</v>
      </c>
      <c r="E11989" s="21"/>
      <c r="F11989" s="22" t="str">
        <f>VLOOKUP($J11989,ASBVs!$A$2:$J$1041,10,FALSE)</f>
        <v>Twin</v>
      </c>
      <c r="G11989" s="78" t="str">
        <f>VLOOKUP($J11989,ASBVs!$A$2:$AX$1041,50,FALSE)</f>
        <v xml:space="preserve"> </v>
      </c>
      <c r="H11989" s="79"/>
      <c r="I11989" s="23" t="s">
        <v>2693</v>
      </c>
      <c r="J11989" s="24" t="s">
        <v>2574</v>
      </c>
    </row>
    <row r="11990" spans="2:10" ht="12.6" customHeight="1" x14ac:dyDescent="0.3">
      <c r="B11990" s="25" t="s">
        <v>2694</v>
      </c>
      <c r="C11990" s="80" t="str">
        <f>VLOOKUP($J11989,ASBVs!$A$2:$H$1041,8,FALSE)</f>
        <v>218959</v>
      </c>
      <c r="D11990" s="80"/>
      <c r="E11990" s="81"/>
      <c r="F11990" s="26" t="s">
        <v>2639</v>
      </c>
      <c r="G11990" s="82">
        <f>VLOOKUP($J11989,ASBVs!$A$2:$I$1041,9,FALSE)</f>
        <v>44713</v>
      </c>
      <c r="H11990" s="83"/>
      <c r="I11990" s="83"/>
      <c r="J11990" s="84"/>
    </row>
    <row r="11991" spans="2:10" ht="12.6" customHeight="1" x14ac:dyDescent="0.3">
      <c r="B11991" s="27" t="s">
        <v>0</v>
      </c>
      <c r="C11991" s="28" t="s">
        <v>1</v>
      </c>
      <c r="D11991" s="28" t="s">
        <v>2</v>
      </c>
      <c r="E11991" s="28" t="s">
        <v>3</v>
      </c>
      <c r="F11991" s="27" t="s">
        <v>4</v>
      </c>
      <c r="G11991" s="28" t="s">
        <v>1093</v>
      </c>
      <c r="H11991" s="28" t="s">
        <v>1092</v>
      </c>
      <c r="I11991" s="28" t="s">
        <v>5</v>
      </c>
      <c r="J11991" s="28" t="s">
        <v>2652</v>
      </c>
    </row>
    <row r="11992" spans="2:10" ht="12.6" customHeight="1" x14ac:dyDescent="0.3">
      <c r="B11992" s="29">
        <f>VLOOKUP($J11989,ASBVs!$A$2:$AP$1041,11,FALSE)</f>
        <v>0.41</v>
      </c>
      <c r="C11992" s="29">
        <f>VLOOKUP($J11989,ASBVs!$A$2:$AP$1041,13,FALSE)</f>
        <v>7.93</v>
      </c>
      <c r="D11992" s="29">
        <f>VLOOKUP($J11989,ASBVs!$A$2:$AP$1041,15,FALSE)</f>
        <v>14.02</v>
      </c>
      <c r="E11992" s="29">
        <f>VLOOKUP($J11989,ASBVs!$A$2:$AP$1041,17,FALSE)</f>
        <v>0.13</v>
      </c>
      <c r="F11992" s="29">
        <f>VLOOKUP($J11989,ASBVs!$A$2:$AP$1041,19,FALSE)</f>
        <v>1.56</v>
      </c>
      <c r="G11992" s="39">
        <f>VLOOKUP($J11989,ASBVs!$A$2:$AP$1041,41,FALSE)</f>
        <v>0.39</v>
      </c>
      <c r="H11992" s="39">
        <f>VLOOKUP($J11989,ASBVs!$A$2:$AP$1041,39,FALSE)</f>
        <v>0.16</v>
      </c>
      <c r="I11992" s="29">
        <f>VLOOKUP($J11989,ASBVs!$A$2:$AP$1041,21,FALSE)</f>
        <v>-0.42</v>
      </c>
      <c r="J11992" s="39">
        <f>VLOOKUP($J11989,ASBVs!$A$2:$AP$1041,31,FALSE)</f>
        <v>0.27</v>
      </c>
    </row>
    <row r="11993" spans="2:10" ht="12.6" customHeight="1" x14ac:dyDescent="0.3">
      <c r="B11993" s="29">
        <f>VLOOKUP($J11989,ASBVs!$A$2:$AP$1041,12,FALSE)</f>
        <v>65</v>
      </c>
      <c r="C11993" s="29">
        <f>VLOOKUP($J11989,ASBVs!$A$2:$AP$1041,14,FALSE)</f>
        <v>70</v>
      </c>
      <c r="D11993" s="29">
        <f>VLOOKUP($J11989,ASBVs!$A$2:$AP$1041,16,FALSE)</f>
        <v>59</v>
      </c>
      <c r="E11993" s="29">
        <f>VLOOKUP($J11989,ASBVs!$A$2:$AP$1041,18,FALSE)</f>
        <v>64</v>
      </c>
      <c r="F11993" s="29">
        <f>VLOOKUP($J11989,ASBVs!$A$2:$AP$1041,20,FALSE)</f>
        <v>65</v>
      </c>
      <c r="G11993" s="29">
        <f>VLOOKUP($J11989,ASBVs!$A$2:$AP$1041,42,FALSE)</f>
        <v>51</v>
      </c>
      <c r="H11993" s="29">
        <f>VLOOKUP($J11989,ASBVs!$A$2:$AP$1041,40,FALSE)</f>
        <v>44</v>
      </c>
      <c r="I11993" s="29">
        <f>VLOOKUP($J11989,ASBVs!$A$2:$AP$1041,22,FALSE)</f>
        <v>55</v>
      </c>
      <c r="J11993" s="29">
        <f>VLOOKUP($J11989,ASBVs!$A$2:$AP$1041,32,FALSE)</f>
        <v>49</v>
      </c>
    </row>
    <row r="11994" spans="2:10" ht="12.6" customHeight="1" x14ac:dyDescent="0.3">
      <c r="B11994" s="31" t="s">
        <v>1089</v>
      </c>
      <c r="C11994" s="27" t="s">
        <v>1090</v>
      </c>
      <c r="D11994" s="27" t="s">
        <v>1091</v>
      </c>
      <c r="E11994" s="27" t="s">
        <v>8</v>
      </c>
      <c r="F11994" s="27" t="s">
        <v>6</v>
      </c>
      <c r="G11994" s="27" t="s">
        <v>7</v>
      </c>
      <c r="H11994" s="27" t="s">
        <v>2638</v>
      </c>
      <c r="I11994" s="85" t="s">
        <v>2700</v>
      </c>
      <c r="J11994" s="86"/>
    </row>
    <row r="11995" spans="2:10" ht="12.6" customHeight="1" x14ac:dyDescent="0.3">
      <c r="B11995" s="30">
        <f>VLOOKUP($J11989,ASBVs!$A$2:$AP$1041,33,FALSE)</f>
        <v>0.02</v>
      </c>
      <c r="C11995" s="30">
        <f>VLOOKUP($J11989,ASBVs!$A$2:$AP$1041,35,FALSE)</f>
        <v>0.15</v>
      </c>
      <c r="D11995" s="30">
        <f>VLOOKUP($J11989,ASBVs!$A$2:$AP$1041,37,FALSE)</f>
        <v>0.02</v>
      </c>
      <c r="E11995" s="32">
        <f>VLOOKUP($J11989,ASBVs!$A$2:$AP$1041,29,FALSE)</f>
        <v>4.16</v>
      </c>
      <c r="F11995" s="32">
        <f>VLOOKUP($J11989,ASBVs!$A$2:$AP$1041,23,FALSE)</f>
        <v>-0.21</v>
      </c>
      <c r="G11995" s="32">
        <f>VLOOKUP($J11989,ASBVs!$A$2:$AP$1041,25,FALSE)</f>
        <v>5.03</v>
      </c>
      <c r="H11995" s="32">
        <f>VLOOKUP($J11989,ASBVs!$A$2:$AP$1041,27,FALSE)</f>
        <v>1.76</v>
      </c>
      <c r="I11995" s="86"/>
      <c r="J11995" s="86"/>
    </row>
    <row r="11996" spans="2:10" ht="12.6" customHeight="1" x14ac:dyDescent="0.3">
      <c r="B11996" s="33">
        <f>VLOOKUP($J11989,ASBVs!$A$2:$AP$1041,34,FALSE)</f>
        <v>39</v>
      </c>
      <c r="C11996" s="33">
        <f>VLOOKUP($J11989,ASBVs!$A$2:$AP$1041,36,FALSE)</f>
        <v>47</v>
      </c>
      <c r="D11996" s="33">
        <f>VLOOKUP($J11989,ASBVs!$A$2:$AP$1041,38,FALSE)</f>
        <v>34</v>
      </c>
      <c r="E11996" s="33">
        <f>VLOOKUP($J11989,ASBVs!$A$2:$AP$1041,30,FALSE)</f>
        <v>59</v>
      </c>
      <c r="F11996" s="33">
        <f>VLOOKUP($J11989,ASBVs!$A$2:$AP$1041,24,FALSE)</f>
        <v>46</v>
      </c>
      <c r="G11996" s="33">
        <f>VLOOKUP($J11989,ASBVs!$A$2:$AP$1041,26,FALSE)</f>
        <v>45</v>
      </c>
      <c r="H11996" s="33">
        <f>VLOOKUP($J11989,ASBVs!$A$2:$AP$1041,28,FALSE)</f>
        <v>49</v>
      </c>
      <c r="I11996" s="99">
        <f>VLOOKUP($J11989,ASBVs!$A$2:$AQ$1041,43,FALSE)</f>
        <v>7.51</v>
      </c>
      <c r="J11996" s="79"/>
    </row>
    <row r="11997" spans="2:10" ht="12.6" customHeight="1" x14ac:dyDescent="0.3">
      <c r="B11997" s="87" t="s">
        <v>2695</v>
      </c>
      <c r="C11997" s="88"/>
      <c r="D11997" s="89" t="s">
        <v>2699</v>
      </c>
      <c r="E11997" s="90"/>
      <c r="F11997" s="91" t="str">
        <f>VLOOKUP($J11989,ASBVs!$A$2:$F$1041,6,FALSE)</f>
        <v xml:space="preserve"> </v>
      </c>
      <c r="G11997" s="34" t="s">
        <v>2669</v>
      </c>
      <c r="H11997" s="35" t="str">
        <f>VLOOKUP($J11989,ASBVs!$A$2:$AU$1041,46,FALSE)</f>
        <v>3</v>
      </c>
      <c r="I11997" s="34" t="s">
        <v>2670</v>
      </c>
      <c r="J11997" s="35" t="str">
        <f>VLOOKUP($J11989,ASBVs!$A$2:$AU$1041,47,FALSE)</f>
        <v>3</v>
      </c>
    </row>
    <row r="11998" spans="2:10" ht="12.6" customHeight="1" x14ac:dyDescent="0.3">
      <c r="B11998" s="93">
        <f>VLOOKUP($J11989,ASBVs!$A$2:$AS$1041,45,FALSE)</f>
        <v>117.77</v>
      </c>
      <c r="C11998" s="94"/>
      <c r="D11998" s="93">
        <f>VLOOKUP($J11989,ASBVs!$A$2:$AS$1041,44,FALSE)</f>
        <v>149.58000000000001</v>
      </c>
      <c r="E11998" s="94"/>
      <c r="F11998" s="92"/>
      <c r="G11998" s="34" t="s">
        <v>2671</v>
      </c>
      <c r="H11998" s="35" t="str">
        <f>VLOOKUP($J11989,ASBVs!$A$2:$AW$1041,48,FALSE)</f>
        <v>2</v>
      </c>
      <c r="I11998" s="34" t="s">
        <v>2672</v>
      </c>
      <c r="J11998" s="35">
        <f>VLOOKUP($J11989,ASBVs!$A$2:$AW$1041,49,FALSE)</f>
        <v>2</v>
      </c>
    </row>
    <row r="11999" spans="2:10" ht="12.6" customHeight="1" x14ac:dyDescent="0.3">
      <c r="B11999" s="36" t="s">
        <v>2696</v>
      </c>
      <c r="C11999" s="95" t="str">
        <f>VLOOKUP($J11989,ASBVs!$A$2:$E$1041,5,FALSE)</f>
        <v>Pen of 4</v>
      </c>
      <c r="D11999" s="96"/>
      <c r="E11999" s="97" t="s">
        <v>2697</v>
      </c>
      <c r="F11999" s="98"/>
      <c r="G11999" s="74"/>
      <c r="H11999" s="75"/>
      <c r="I11999" s="37" t="s">
        <v>2698</v>
      </c>
      <c r="J11999" s="38"/>
    </row>
    <row r="12001" spans="2:10" ht="12.6" customHeight="1" x14ac:dyDescent="0.3">
      <c r="B12001" s="76" t="s">
        <v>2692</v>
      </c>
      <c r="C12001" s="77"/>
      <c r="D12001" s="20" t="str">
        <f>VLOOKUP($J12001,ASBVs!$A$2:$B$1041,2,FALSE)</f>
        <v>224957</v>
      </c>
      <c r="E12001" s="21"/>
      <c r="F12001" s="22" t="str">
        <f>VLOOKUP($J12001,ASBVs!$A$2:$J$1041,10,FALSE)</f>
        <v>Twin</v>
      </c>
      <c r="G12001" s="78" t="str">
        <f>VLOOKUP($J12001,ASBVs!$A$2:$AX$1041,50,FALSE)</f>
        <v xml:space="preserve"> </v>
      </c>
      <c r="H12001" s="79"/>
      <c r="I12001" s="23" t="s">
        <v>2693</v>
      </c>
      <c r="J12001" s="24" t="s">
        <v>2575</v>
      </c>
    </row>
    <row r="12002" spans="2:10" ht="12.6" customHeight="1" x14ac:dyDescent="0.3">
      <c r="B12002" s="25" t="s">
        <v>2694</v>
      </c>
      <c r="C12002" s="80" t="str">
        <f>VLOOKUP($J12001,ASBVs!$A$2:$H$1041,8,FALSE)</f>
        <v>216341</v>
      </c>
      <c r="D12002" s="80"/>
      <c r="E12002" s="81"/>
      <c r="F12002" s="26" t="s">
        <v>2639</v>
      </c>
      <c r="G12002" s="82">
        <f>VLOOKUP($J12001,ASBVs!$A$2:$I$1041,9,FALSE)</f>
        <v>44714</v>
      </c>
      <c r="H12002" s="83"/>
      <c r="I12002" s="83"/>
      <c r="J12002" s="84"/>
    </row>
    <row r="12003" spans="2:10" ht="12.6" customHeight="1" x14ac:dyDescent="0.3">
      <c r="B12003" s="27" t="s">
        <v>0</v>
      </c>
      <c r="C12003" s="28" t="s">
        <v>1</v>
      </c>
      <c r="D12003" s="28" t="s">
        <v>2</v>
      </c>
      <c r="E12003" s="28" t="s">
        <v>3</v>
      </c>
      <c r="F12003" s="27" t="s">
        <v>4</v>
      </c>
      <c r="G12003" s="28" t="s">
        <v>1093</v>
      </c>
      <c r="H12003" s="28" t="s">
        <v>1092</v>
      </c>
      <c r="I12003" s="28" t="s">
        <v>5</v>
      </c>
      <c r="J12003" s="28" t="s">
        <v>2652</v>
      </c>
    </row>
    <row r="12004" spans="2:10" ht="12.6" customHeight="1" x14ac:dyDescent="0.3">
      <c r="B12004" s="29">
        <f>VLOOKUP($J12001,ASBVs!$A$2:$AP$1041,11,FALSE)</f>
        <v>0.34</v>
      </c>
      <c r="C12004" s="29">
        <f>VLOOKUP($J12001,ASBVs!$A$2:$AP$1041,13,FALSE)</f>
        <v>8.77</v>
      </c>
      <c r="D12004" s="29">
        <f>VLOOKUP($J12001,ASBVs!$A$2:$AP$1041,15,FALSE)</f>
        <v>12.55</v>
      </c>
      <c r="E12004" s="29">
        <f>VLOOKUP($J12001,ASBVs!$A$2:$AP$1041,17,FALSE)</f>
        <v>-0.42</v>
      </c>
      <c r="F12004" s="29">
        <f>VLOOKUP($J12001,ASBVs!$A$2:$AP$1041,19,FALSE)</f>
        <v>2.12</v>
      </c>
      <c r="G12004" s="39">
        <f>VLOOKUP($J12001,ASBVs!$A$2:$AP$1041,41,FALSE)</f>
        <v>0.45</v>
      </c>
      <c r="H12004" s="39">
        <f>VLOOKUP($J12001,ASBVs!$A$2:$AP$1041,39,FALSE)</f>
        <v>0.21</v>
      </c>
      <c r="I12004" s="29">
        <f>VLOOKUP($J12001,ASBVs!$A$2:$AP$1041,21,FALSE)</f>
        <v>-1.45</v>
      </c>
      <c r="J12004" s="39">
        <f>VLOOKUP($J12001,ASBVs!$A$2:$AP$1041,31,FALSE)</f>
        <v>0.28000000000000003</v>
      </c>
    </row>
    <row r="12005" spans="2:10" ht="12.6" customHeight="1" x14ac:dyDescent="0.3">
      <c r="B12005" s="29">
        <f>VLOOKUP($J12001,ASBVs!$A$2:$AP$1041,12,FALSE)</f>
        <v>63</v>
      </c>
      <c r="C12005" s="29">
        <f>VLOOKUP($J12001,ASBVs!$A$2:$AP$1041,14,FALSE)</f>
        <v>69</v>
      </c>
      <c r="D12005" s="29">
        <f>VLOOKUP($J12001,ASBVs!$A$2:$AP$1041,16,FALSE)</f>
        <v>58</v>
      </c>
      <c r="E12005" s="29">
        <f>VLOOKUP($J12001,ASBVs!$A$2:$AP$1041,18,FALSE)</f>
        <v>62</v>
      </c>
      <c r="F12005" s="29">
        <f>VLOOKUP($J12001,ASBVs!$A$2:$AP$1041,20,FALSE)</f>
        <v>62</v>
      </c>
      <c r="G12005" s="29">
        <f>VLOOKUP($J12001,ASBVs!$A$2:$AP$1041,42,FALSE)</f>
        <v>50</v>
      </c>
      <c r="H12005" s="29">
        <f>VLOOKUP($J12001,ASBVs!$A$2:$AP$1041,40,FALSE)</f>
        <v>44</v>
      </c>
      <c r="I12005" s="29">
        <f>VLOOKUP($J12001,ASBVs!$A$2:$AP$1041,22,FALSE)</f>
        <v>55</v>
      </c>
      <c r="J12005" s="29">
        <f>VLOOKUP($J12001,ASBVs!$A$2:$AP$1041,32,FALSE)</f>
        <v>48</v>
      </c>
    </row>
    <row r="12006" spans="2:10" ht="12.6" customHeight="1" x14ac:dyDescent="0.3">
      <c r="B12006" s="31" t="s">
        <v>1089</v>
      </c>
      <c r="C12006" s="27" t="s">
        <v>1090</v>
      </c>
      <c r="D12006" s="27" t="s">
        <v>1091</v>
      </c>
      <c r="E12006" s="27" t="s">
        <v>8</v>
      </c>
      <c r="F12006" s="27" t="s">
        <v>6</v>
      </c>
      <c r="G12006" s="27" t="s">
        <v>7</v>
      </c>
      <c r="H12006" s="27" t="s">
        <v>2638</v>
      </c>
      <c r="I12006" s="85" t="s">
        <v>2700</v>
      </c>
      <c r="J12006" s="86"/>
    </row>
    <row r="12007" spans="2:10" ht="12.6" customHeight="1" x14ac:dyDescent="0.3">
      <c r="B12007" s="30">
        <f>VLOOKUP($J12001,ASBVs!$A$2:$AP$1041,33,FALSE)</f>
        <v>0.03</v>
      </c>
      <c r="C12007" s="30">
        <f>VLOOKUP($J12001,ASBVs!$A$2:$AP$1041,35,FALSE)</f>
        <v>0.19</v>
      </c>
      <c r="D12007" s="30">
        <f>VLOOKUP($J12001,ASBVs!$A$2:$AP$1041,37,FALSE)</f>
        <v>0.02</v>
      </c>
      <c r="E12007" s="32">
        <f>VLOOKUP($J12001,ASBVs!$A$2:$AP$1041,29,FALSE)</f>
        <v>5.66</v>
      </c>
      <c r="F12007" s="32">
        <f>VLOOKUP($J12001,ASBVs!$A$2:$AP$1041,23,FALSE)</f>
        <v>-0.39</v>
      </c>
      <c r="G12007" s="32">
        <f>VLOOKUP($J12001,ASBVs!$A$2:$AP$1041,25,FALSE)</f>
        <v>3.89</v>
      </c>
      <c r="H12007" s="32">
        <f>VLOOKUP($J12001,ASBVs!$A$2:$AP$1041,27,FALSE)</f>
        <v>2.27</v>
      </c>
      <c r="I12007" s="86"/>
      <c r="J12007" s="86"/>
    </row>
    <row r="12008" spans="2:10" ht="12.6" customHeight="1" x14ac:dyDescent="0.3">
      <c r="B12008" s="33">
        <f>VLOOKUP($J12001,ASBVs!$A$2:$AP$1041,34,FALSE)</f>
        <v>38</v>
      </c>
      <c r="C12008" s="33">
        <f>VLOOKUP($J12001,ASBVs!$A$2:$AP$1041,36,FALSE)</f>
        <v>48</v>
      </c>
      <c r="D12008" s="33">
        <f>VLOOKUP($J12001,ASBVs!$A$2:$AP$1041,38,FALSE)</f>
        <v>33</v>
      </c>
      <c r="E12008" s="33">
        <f>VLOOKUP($J12001,ASBVs!$A$2:$AP$1041,30,FALSE)</f>
        <v>57</v>
      </c>
      <c r="F12008" s="33">
        <f>VLOOKUP($J12001,ASBVs!$A$2:$AP$1041,24,FALSE)</f>
        <v>48</v>
      </c>
      <c r="G12008" s="33">
        <f>VLOOKUP($J12001,ASBVs!$A$2:$AP$1041,26,FALSE)</f>
        <v>47</v>
      </c>
      <c r="H12008" s="33">
        <f>VLOOKUP($J12001,ASBVs!$A$2:$AP$1041,28,FALSE)</f>
        <v>49</v>
      </c>
      <c r="I12008" s="99">
        <f>VLOOKUP($J12001,ASBVs!$A$2:$AQ$1041,43,FALSE)</f>
        <v>7.3199999999999994</v>
      </c>
      <c r="J12008" s="79"/>
    </row>
    <row r="12009" spans="2:10" ht="12.6" customHeight="1" x14ac:dyDescent="0.3">
      <c r="B12009" s="87" t="s">
        <v>2695</v>
      </c>
      <c r="C12009" s="88"/>
      <c r="D12009" s="89" t="s">
        <v>2699</v>
      </c>
      <c r="E12009" s="90"/>
      <c r="F12009" s="91" t="str">
        <f>VLOOKUP($J12001,ASBVs!$A$2:$F$1041,6,FALSE)</f>
        <v xml:space="preserve"> </v>
      </c>
      <c r="G12009" s="34" t="s">
        <v>2669</v>
      </c>
      <c r="H12009" s="35" t="str">
        <f>VLOOKUP($J12001,ASBVs!$A$2:$AU$1041,46,FALSE)</f>
        <v>2</v>
      </c>
      <c r="I12009" s="34" t="s">
        <v>2670</v>
      </c>
      <c r="J12009" s="35" t="str">
        <f>VLOOKUP($J12001,ASBVs!$A$2:$AU$1041,47,FALSE)</f>
        <v>1</v>
      </c>
    </row>
    <row r="12010" spans="2:10" ht="12.6" customHeight="1" x14ac:dyDescent="0.3">
      <c r="B12010" s="93">
        <f>VLOOKUP($J12001,ASBVs!$A$2:$AS$1041,45,FALSE)</f>
        <v>121.01</v>
      </c>
      <c r="C12010" s="94"/>
      <c r="D12010" s="93">
        <f>VLOOKUP($J12001,ASBVs!$A$2:$AS$1041,44,FALSE)</f>
        <v>162.01</v>
      </c>
      <c r="E12010" s="94"/>
      <c r="F12010" s="92"/>
      <c r="G12010" s="34" t="s">
        <v>2671</v>
      </c>
      <c r="H12010" s="35" t="str">
        <f>VLOOKUP($J12001,ASBVs!$A$2:$AW$1041,48,FALSE)</f>
        <v>2</v>
      </c>
      <c r="I12010" s="34" t="s">
        <v>2672</v>
      </c>
      <c r="J12010" s="35">
        <f>VLOOKUP($J12001,ASBVs!$A$2:$AW$1041,49,FALSE)</f>
        <v>3</v>
      </c>
    </row>
    <row r="12011" spans="2:10" ht="12.6" customHeight="1" x14ac:dyDescent="0.3">
      <c r="B12011" s="36" t="s">
        <v>2696</v>
      </c>
      <c r="C12011" s="95" t="str">
        <f>VLOOKUP($J12001,ASBVs!$A$2:$E$1041,5,FALSE)</f>
        <v>Pen of 4</v>
      </c>
      <c r="D12011" s="96"/>
      <c r="E12011" s="97" t="s">
        <v>2697</v>
      </c>
      <c r="F12011" s="98"/>
      <c r="G12011" s="74"/>
      <c r="H12011" s="75"/>
      <c r="I12011" s="37" t="s">
        <v>2698</v>
      </c>
      <c r="J12011" s="38"/>
    </row>
    <row r="12013" spans="2:10" ht="12.6" customHeight="1" x14ac:dyDescent="0.3">
      <c r="B12013" s="76" t="s">
        <v>2692</v>
      </c>
      <c r="C12013" s="77"/>
      <c r="D12013" s="20" t="str">
        <f>VLOOKUP($J12013,ASBVs!$A$2:$B$1041,2,FALSE)</f>
        <v>224189</v>
      </c>
      <c r="E12013" s="21"/>
      <c r="F12013" s="22" t="str">
        <f>VLOOKUP($J12013,ASBVs!$A$2:$J$1041,10,FALSE)</f>
        <v>Single</v>
      </c>
      <c r="G12013" s="78" t="str">
        <f>VLOOKUP($J12013,ASBVs!$A$2:$AX$1041,50,FALSE)</f>
        <v xml:space="preserve"> </v>
      </c>
      <c r="H12013" s="79"/>
      <c r="I12013" s="23" t="s">
        <v>2693</v>
      </c>
      <c r="J12013" s="24" t="s">
        <v>2576</v>
      </c>
    </row>
    <row r="12014" spans="2:10" ht="12.6" customHeight="1" x14ac:dyDescent="0.3">
      <c r="B12014" s="25" t="s">
        <v>2694</v>
      </c>
      <c r="C12014" s="80" t="str">
        <f>VLOOKUP($J12013,ASBVs!$A$2:$H$1041,8,FALSE)</f>
        <v>193431</v>
      </c>
      <c r="D12014" s="80"/>
      <c r="E12014" s="81"/>
      <c r="F12014" s="26" t="s">
        <v>2639</v>
      </c>
      <c r="G12014" s="82">
        <f>VLOOKUP($J12013,ASBVs!$A$2:$I$1041,9,FALSE)</f>
        <v>44708</v>
      </c>
      <c r="H12014" s="83"/>
      <c r="I12014" s="83"/>
      <c r="J12014" s="84"/>
    </row>
    <row r="12015" spans="2:10" ht="12.6" customHeight="1" x14ac:dyDescent="0.3">
      <c r="B12015" s="27" t="s">
        <v>0</v>
      </c>
      <c r="C12015" s="28" t="s">
        <v>1</v>
      </c>
      <c r="D12015" s="28" t="s">
        <v>2</v>
      </c>
      <c r="E12015" s="28" t="s">
        <v>3</v>
      </c>
      <c r="F12015" s="27" t="s">
        <v>4</v>
      </c>
      <c r="G12015" s="28" t="s">
        <v>1093</v>
      </c>
      <c r="H12015" s="28" t="s">
        <v>1092</v>
      </c>
      <c r="I12015" s="28" t="s">
        <v>5</v>
      </c>
      <c r="J12015" s="28" t="s">
        <v>2652</v>
      </c>
    </row>
    <row r="12016" spans="2:10" ht="12.6" customHeight="1" x14ac:dyDescent="0.3">
      <c r="B12016" s="29">
        <f>VLOOKUP($J12013,ASBVs!$A$2:$AP$1041,11,FALSE)</f>
        <v>0.45</v>
      </c>
      <c r="C12016" s="29">
        <f>VLOOKUP($J12013,ASBVs!$A$2:$AP$1041,13,FALSE)</f>
        <v>7.17</v>
      </c>
      <c r="D12016" s="29">
        <f>VLOOKUP($J12013,ASBVs!$A$2:$AP$1041,15,FALSE)</f>
        <v>13.6</v>
      </c>
      <c r="E12016" s="29">
        <f>VLOOKUP($J12013,ASBVs!$A$2:$AP$1041,17,FALSE)</f>
        <v>-0.44</v>
      </c>
      <c r="F12016" s="29">
        <f>VLOOKUP($J12013,ASBVs!$A$2:$AP$1041,19,FALSE)</f>
        <v>1.9</v>
      </c>
      <c r="G12016" s="39">
        <f>VLOOKUP($J12013,ASBVs!$A$2:$AP$1041,41,FALSE)</f>
        <v>0.32</v>
      </c>
      <c r="H12016" s="39">
        <f>VLOOKUP($J12013,ASBVs!$A$2:$AP$1041,39,FALSE)</f>
        <v>0.23</v>
      </c>
      <c r="I12016" s="29">
        <f>VLOOKUP($J12013,ASBVs!$A$2:$AP$1041,21,FALSE)</f>
        <v>0.01</v>
      </c>
      <c r="J12016" s="39">
        <f>VLOOKUP($J12013,ASBVs!$A$2:$AP$1041,31,FALSE)</f>
        <v>0.24</v>
      </c>
    </row>
    <row r="12017" spans="2:10" ht="12.6" customHeight="1" x14ac:dyDescent="0.3">
      <c r="B12017" s="29">
        <f>VLOOKUP($J12013,ASBVs!$A$2:$AP$1041,12,FALSE)</f>
        <v>68</v>
      </c>
      <c r="C12017" s="29">
        <f>VLOOKUP($J12013,ASBVs!$A$2:$AP$1041,14,FALSE)</f>
        <v>71</v>
      </c>
      <c r="D12017" s="29">
        <f>VLOOKUP($J12013,ASBVs!$A$2:$AP$1041,16,FALSE)</f>
        <v>63</v>
      </c>
      <c r="E12017" s="29">
        <f>VLOOKUP($J12013,ASBVs!$A$2:$AP$1041,18,FALSE)</f>
        <v>67</v>
      </c>
      <c r="F12017" s="29">
        <f>VLOOKUP($J12013,ASBVs!$A$2:$AP$1041,20,FALSE)</f>
        <v>66</v>
      </c>
      <c r="G12017" s="29">
        <f>VLOOKUP($J12013,ASBVs!$A$2:$AP$1041,42,FALSE)</f>
        <v>61</v>
      </c>
      <c r="H12017" s="29">
        <f>VLOOKUP($J12013,ASBVs!$A$2:$AP$1041,40,FALSE)</f>
        <v>53</v>
      </c>
      <c r="I12017" s="29">
        <f>VLOOKUP($J12013,ASBVs!$A$2:$AP$1041,22,FALSE)</f>
        <v>63</v>
      </c>
      <c r="J12017" s="29">
        <f>VLOOKUP($J12013,ASBVs!$A$2:$AP$1041,32,FALSE)</f>
        <v>59</v>
      </c>
    </row>
    <row r="12018" spans="2:10" ht="12.6" customHeight="1" x14ac:dyDescent="0.3">
      <c r="B12018" s="31" t="s">
        <v>1089</v>
      </c>
      <c r="C12018" s="27" t="s">
        <v>1090</v>
      </c>
      <c r="D12018" s="27" t="s">
        <v>1091</v>
      </c>
      <c r="E12018" s="27" t="s">
        <v>8</v>
      </c>
      <c r="F12018" s="27" t="s">
        <v>6</v>
      </c>
      <c r="G12018" s="27" t="s">
        <v>7</v>
      </c>
      <c r="H12018" s="27" t="s">
        <v>2638</v>
      </c>
      <c r="I12018" s="85" t="s">
        <v>2700</v>
      </c>
      <c r="J12018" s="86"/>
    </row>
    <row r="12019" spans="2:10" ht="12.6" customHeight="1" x14ac:dyDescent="0.3">
      <c r="B12019" s="30">
        <f>VLOOKUP($J12013,ASBVs!$A$2:$AP$1041,33,FALSE)</f>
        <v>0.05</v>
      </c>
      <c r="C12019" s="30">
        <f>VLOOKUP($J12013,ASBVs!$A$2:$AP$1041,35,FALSE)</f>
        <v>0.19</v>
      </c>
      <c r="D12019" s="30">
        <f>VLOOKUP($J12013,ASBVs!$A$2:$AP$1041,37,FALSE)</f>
        <v>0.01</v>
      </c>
      <c r="E12019" s="32">
        <f>VLOOKUP($J12013,ASBVs!$A$2:$AP$1041,29,FALSE)</f>
        <v>4.28</v>
      </c>
      <c r="F12019" s="32">
        <f>VLOOKUP($J12013,ASBVs!$A$2:$AP$1041,23,FALSE)</f>
        <v>-0.37</v>
      </c>
      <c r="G12019" s="32">
        <f>VLOOKUP($J12013,ASBVs!$A$2:$AP$1041,25,FALSE)</f>
        <v>4.26</v>
      </c>
      <c r="H12019" s="32">
        <f>VLOOKUP($J12013,ASBVs!$A$2:$AP$1041,27,FALSE)</f>
        <v>1.62</v>
      </c>
      <c r="I12019" s="86"/>
      <c r="J12019" s="86"/>
    </row>
    <row r="12020" spans="2:10" ht="12.6" customHeight="1" x14ac:dyDescent="0.3">
      <c r="B12020" s="33">
        <f>VLOOKUP($J12013,ASBVs!$A$2:$AP$1041,34,FALSE)</f>
        <v>48</v>
      </c>
      <c r="C12020" s="33">
        <f>VLOOKUP($J12013,ASBVs!$A$2:$AP$1041,36,FALSE)</f>
        <v>56</v>
      </c>
      <c r="D12020" s="33">
        <f>VLOOKUP($J12013,ASBVs!$A$2:$AP$1041,38,FALSE)</f>
        <v>43</v>
      </c>
      <c r="E12020" s="33">
        <f>VLOOKUP($J12013,ASBVs!$A$2:$AP$1041,30,FALSE)</f>
        <v>61</v>
      </c>
      <c r="F12020" s="33">
        <f>VLOOKUP($J12013,ASBVs!$A$2:$AP$1041,24,FALSE)</f>
        <v>54</v>
      </c>
      <c r="G12020" s="33">
        <f>VLOOKUP($J12013,ASBVs!$A$2:$AP$1041,26,FALSE)</f>
        <v>53</v>
      </c>
      <c r="H12020" s="33">
        <f>VLOOKUP($J12013,ASBVs!$A$2:$AP$1041,28,FALSE)</f>
        <v>56</v>
      </c>
      <c r="I12020" s="99">
        <f>VLOOKUP($J12013,ASBVs!$A$2:$AQ$1041,43,FALSE)</f>
        <v>7.18</v>
      </c>
      <c r="J12020" s="79"/>
    </row>
    <row r="12021" spans="2:10" ht="12.6" customHeight="1" x14ac:dyDescent="0.3">
      <c r="B12021" s="87" t="s">
        <v>2695</v>
      </c>
      <c r="C12021" s="88"/>
      <c r="D12021" s="89" t="s">
        <v>2699</v>
      </c>
      <c r="E12021" s="90"/>
      <c r="F12021" s="91" t="str">
        <f>VLOOKUP($J12013,ASBVs!$A$2:$F$1041,6,FALSE)</f>
        <v xml:space="preserve"> </v>
      </c>
      <c r="G12021" s="34" t="s">
        <v>2669</v>
      </c>
      <c r="H12021" s="35" t="str">
        <f>VLOOKUP($J12013,ASBVs!$A$2:$AU$1041,46,FALSE)</f>
        <v>2</v>
      </c>
      <c r="I12021" s="34" t="s">
        <v>2670</v>
      </c>
      <c r="J12021" s="35" t="str">
        <f>VLOOKUP($J12013,ASBVs!$A$2:$AU$1041,47,FALSE)</f>
        <v>1</v>
      </c>
    </row>
    <row r="12022" spans="2:10" ht="12.6" customHeight="1" x14ac:dyDescent="0.3">
      <c r="B12022" s="93">
        <f>VLOOKUP($J12013,ASBVs!$A$2:$AS$1041,45,FALSE)</f>
        <v>118.33</v>
      </c>
      <c r="C12022" s="94"/>
      <c r="D12022" s="93">
        <f>VLOOKUP($J12013,ASBVs!$A$2:$AS$1041,44,FALSE)</f>
        <v>151.29</v>
      </c>
      <c r="E12022" s="94"/>
      <c r="F12022" s="92"/>
      <c r="G12022" s="34" t="s">
        <v>2671</v>
      </c>
      <c r="H12022" s="35" t="str">
        <f>VLOOKUP($J12013,ASBVs!$A$2:$AW$1041,48,FALSE)</f>
        <v>2</v>
      </c>
      <c r="I12022" s="34" t="s">
        <v>2672</v>
      </c>
      <c r="J12022" s="35">
        <f>VLOOKUP($J12013,ASBVs!$A$2:$AW$1041,49,FALSE)</f>
        <v>3</v>
      </c>
    </row>
    <row r="12023" spans="2:10" ht="12.6" customHeight="1" x14ac:dyDescent="0.3">
      <c r="B12023" s="36" t="s">
        <v>2696</v>
      </c>
      <c r="C12023" s="95" t="str">
        <f>VLOOKUP($J12013,ASBVs!$A$2:$E$1041,5,FALSE)</f>
        <v>Pen of 4</v>
      </c>
      <c r="D12023" s="96"/>
      <c r="E12023" s="97" t="s">
        <v>2697</v>
      </c>
      <c r="F12023" s="98"/>
      <c r="G12023" s="74"/>
      <c r="H12023" s="75"/>
      <c r="I12023" s="37" t="s">
        <v>2698</v>
      </c>
      <c r="J12023" s="38"/>
    </row>
    <row r="12025" spans="2:10" ht="12.6" customHeight="1" x14ac:dyDescent="0.3">
      <c r="B12025" s="76" t="s">
        <v>2692</v>
      </c>
      <c r="C12025" s="77"/>
      <c r="D12025" s="20" t="str">
        <f>VLOOKUP($J12025,ASBVs!$A$2:$B$1041,2,FALSE)</f>
        <v>225389</v>
      </c>
      <c r="E12025" s="21"/>
      <c r="F12025" s="22" t="str">
        <f>VLOOKUP($J12025,ASBVs!$A$2:$J$1041,10,FALSE)</f>
        <v>Single</v>
      </c>
      <c r="G12025" s="78" t="str">
        <f>VLOOKUP($J12025,ASBVs!$A$2:$AX$1041,50,FALSE)</f>
        <v xml:space="preserve"> </v>
      </c>
      <c r="H12025" s="79"/>
      <c r="I12025" s="23" t="s">
        <v>2693</v>
      </c>
      <c r="J12025" s="24" t="s">
        <v>2577</v>
      </c>
    </row>
    <row r="12026" spans="2:10" ht="12.6" customHeight="1" x14ac:dyDescent="0.3">
      <c r="B12026" s="25" t="s">
        <v>2694</v>
      </c>
      <c r="C12026" s="80" t="str">
        <f>VLOOKUP($J12025,ASBVs!$A$2:$H$1041,8,FALSE)</f>
        <v>218919</v>
      </c>
      <c r="D12026" s="80"/>
      <c r="E12026" s="81"/>
      <c r="F12026" s="26" t="s">
        <v>2639</v>
      </c>
      <c r="G12026" s="82">
        <f>VLOOKUP($J12025,ASBVs!$A$2:$I$1041,9,FALSE)</f>
        <v>44724</v>
      </c>
      <c r="H12026" s="83"/>
      <c r="I12026" s="83"/>
      <c r="J12026" s="84"/>
    </row>
    <row r="12027" spans="2:10" ht="12.6" customHeight="1" x14ac:dyDescent="0.3">
      <c r="B12027" s="27" t="s">
        <v>0</v>
      </c>
      <c r="C12027" s="28" t="s">
        <v>1</v>
      </c>
      <c r="D12027" s="28" t="s">
        <v>2</v>
      </c>
      <c r="E12027" s="28" t="s">
        <v>3</v>
      </c>
      <c r="F12027" s="27" t="s">
        <v>4</v>
      </c>
      <c r="G12027" s="28" t="s">
        <v>1093</v>
      </c>
      <c r="H12027" s="28" t="s">
        <v>1092</v>
      </c>
      <c r="I12027" s="28" t="s">
        <v>5</v>
      </c>
      <c r="J12027" s="28" t="s">
        <v>2652</v>
      </c>
    </row>
    <row r="12028" spans="2:10" ht="12.6" customHeight="1" x14ac:dyDescent="0.3">
      <c r="B12028" s="29">
        <f>VLOOKUP($J12025,ASBVs!$A$2:$AP$1041,11,FALSE)</f>
        <v>0.32</v>
      </c>
      <c r="C12028" s="29">
        <f>VLOOKUP($J12025,ASBVs!$A$2:$AP$1041,13,FALSE)</f>
        <v>5.73</v>
      </c>
      <c r="D12028" s="29">
        <f>VLOOKUP($J12025,ASBVs!$A$2:$AP$1041,15,FALSE)</f>
        <v>12.09</v>
      </c>
      <c r="E12028" s="29">
        <f>VLOOKUP($J12025,ASBVs!$A$2:$AP$1041,17,FALSE)</f>
        <v>0.19</v>
      </c>
      <c r="F12028" s="29">
        <f>VLOOKUP($J12025,ASBVs!$A$2:$AP$1041,19,FALSE)</f>
        <v>2.73</v>
      </c>
      <c r="G12028" s="39">
        <f>VLOOKUP($J12025,ASBVs!$A$2:$AP$1041,41,FALSE)</f>
        <v>0.41</v>
      </c>
      <c r="H12028" s="39">
        <f>VLOOKUP($J12025,ASBVs!$A$2:$AP$1041,39,FALSE)</f>
        <v>0.18</v>
      </c>
      <c r="I12028" s="29">
        <f>VLOOKUP($J12025,ASBVs!$A$2:$AP$1041,21,FALSE)</f>
        <v>-0.27</v>
      </c>
      <c r="J12028" s="39">
        <f>VLOOKUP($J12025,ASBVs!$A$2:$AP$1041,31,FALSE)</f>
        <v>0.26</v>
      </c>
    </row>
    <row r="12029" spans="2:10" ht="12.6" customHeight="1" x14ac:dyDescent="0.3">
      <c r="B12029" s="29">
        <f>VLOOKUP($J12025,ASBVs!$A$2:$AP$1041,12,FALSE)</f>
        <v>63</v>
      </c>
      <c r="C12029" s="29">
        <f>VLOOKUP($J12025,ASBVs!$A$2:$AP$1041,14,FALSE)</f>
        <v>67</v>
      </c>
      <c r="D12029" s="29">
        <f>VLOOKUP($J12025,ASBVs!$A$2:$AP$1041,16,FALSE)</f>
        <v>61</v>
      </c>
      <c r="E12029" s="29">
        <f>VLOOKUP($J12025,ASBVs!$A$2:$AP$1041,18,FALSE)</f>
        <v>62</v>
      </c>
      <c r="F12029" s="29">
        <f>VLOOKUP($J12025,ASBVs!$A$2:$AP$1041,20,FALSE)</f>
        <v>61</v>
      </c>
      <c r="G12029" s="29">
        <f>VLOOKUP($J12025,ASBVs!$A$2:$AP$1041,42,FALSE)</f>
        <v>56</v>
      </c>
      <c r="H12029" s="29">
        <f>VLOOKUP($J12025,ASBVs!$A$2:$AP$1041,40,FALSE)</f>
        <v>50</v>
      </c>
      <c r="I12029" s="29">
        <f>VLOOKUP($J12025,ASBVs!$A$2:$AP$1041,22,FALSE)</f>
        <v>57</v>
      </c>
      <c r="J12029" s="29">
        <f>VLOOKUP($J12025,ASBVs!$A$2:$AP$1041,32,FALSE)</f>
        <v>54</v>
      </c>
    </row>
    <row r="12030" spans="2:10" ht="12.6" customHeight="1" x14ac:dyDescent="0.3">
      <c r="B12030" s="31" t="s">
        <v>1089</v>
      </c>
      <c r="C12030" s="27" t="s">
        <v>1090</v>
      </c>
      <c r="D12030" s="27" t="s">
        <v>1091</v>
      </c>
      <c r="E12030" s="27" t="s">
        <v>8</v>
      </c>
      <c r="F12030" s="27" t="s">
        <v>6</v>
      </c>
      <c r="G12030" s="27" t="s">
        <v>7</v>
      </c>
      <c r="H12030" s="27" t="s">
        <v>2638</v>
      </c>
      <c r="I12030" s="85" t="s">
        <v>2700</v>
      </c>
      <c r="J12030" s="86"/>
    </row>
    <row r="12031" spans="2:10" ht="12.6" customHeight="1" x14ac:dyDescent="0.3">
      <c r="B12031" s="30">
        <f>VLOOKUP($J12025,ASBVs!$A$2:$AP$1041,33,FALSE)</f>
        <v>0.03</v>
      </c>
      <c r="C12031" s="30">
        <f>VLOOKUP($J12025,ASBVs!$A$2:$AP$1041,35,FALSE)</f>
        <v>0.23</v>
      </c>
      <c r="D12031" s="30">
        <f>VLOOKUP($J12025,ASBVs!$A$2:$AP$1041,37,FALSE)</f>
        <v>-0.01</v>
      </c>
      <c r="E12031" s="32">
        <f>VLOOKUP($J12025,ASBVs!$A$2:$AP$1041,29,FALSE)</f>
        <v>4.0599999999999996</v>
      </c>
      <c r="F12031" s="32">
        <f>VLOOKUP($J12025,ASBVs!$A$2:$AP$1041,23,FALSE)</f>
        <v>-0.34</v>
      </c>
      <c r="G12031" s="32">
        <f>VLOOKUP($J12025,ASBVs!$A$2:$AP$1041,25,FALSE)</f>
        <v>1.96</v>
      </c>
      <c r="H12031" s="32">
        <f>VLOOKUP($J12025,ASBVs!$A$2:$AP$1041,27,FALSE)</f>
        <v>2.42</v>
      </c>
      <c r="I12031" s="86"/>
      <c r="J12031" s="86"/>
    </row>
    <row r="12032" spans="2:10" ht="12.6" customHeight="1" x14ac:dyDescent="0.3">
      <c r="B12032" s="33">
        <f>VLOOKUP($J12025,ASBVs!$A$2:$AP$1041,34,FALSE)</f>
        <v>45</v>
      </c>
      <c r="C12032" s="33">
        <f>VLOOKUP($J12025,ASBVs!$A$2:$AP$1041,36,FALSE)</f>
        <v>53</v>
      </c>
      <c r="D12032" s="33">
        <f>VLOOKUP($J12025,ASBVs!$A$2:$AP$1041,38,FALSE)</f>
        <v>40</v>
      </c>
      <c r="E12032" s="33">
        <f>VLOOKUP($J12025,ASBVs!$A$2:$AP$1041,30,FALSE)</f>
        <v>57</v>
      </c>
      <c r="F12032" s="33">
        <f>VLOOKUP($J12025,ASBVs!$A$2:$AP$1041,24,FALSE)</f>
        <v>51</v>
      </c>
      <c r="G12032" s="33">
        <f>VLOOKUP($J12025,ASBVs!$A$2:$AP$1041,26,FALSE)</f>
        <v>50</v>
      </c>
      <c r="H12032" s="33">
        <f>VLOOKUP($J12025,ASBVs!$A$2:$AP$1041,28,FALSE)</f>
        <v>52</v>
      </c>
      <c r="I12032" s="99">
        <f>VLOOKUP($J12025,ASBVs!$A$2:$AQ$1041,43,FALSE)</f>
        <v>5.4600000000000009</v>
      </c>
      <c r="J12032" s="79"/>
    </row>
    <row r="12033" spans="2:10" ht="12.6" customHeight="1" x14ac:dyDescent="0.3">
      <c r="B12033" s="87" t="s">
        <v>2695</v>
      </c>
      <c r="C12033" s="88"/>
      <c r="D12033" s="89" t="s">
        <v>2699</v>
      </c>
      <c r="E12033" s="90"/>
      <c r="F12033" s="91" t="str">
        <f>VLOOKUP($J12025,ASBVs!$A$2:$F$1041,6,FALSE)</f>
        <v xml:space="preserve"> </v>
      </c>
      <c r="G12033" s="34" t="s">
        <v>2669</v>
      </c>
      <c r="H12033" s="35" t="str">
        <f>VLOOKUP($J12025,ASBVs!$A$2:$AU$1041,46,FALSE)</f>
        <v>2</v>
      </c>
      <c r="I12033" s="34" t="s">
        <v>2670</v>
      </c>
      <c r="J12033" s="35" t="str">
        <f>VLOOKUP($J12025,ASBVs!$A$2:$AU$1041,47,FALSE)</f>
        <v>2</v>
      </c>
    </row>
    <row r="12034" spans="2:10" ht="12.6" customHeight="1" x14ac:dyDescent="0.3">
      <c r="B12034" s="93">
        <f>VLOOKUP($J12025,ASBVs!$A$2:$AS$1041,45,FALSE)</f>
        <v>114.96</v>
      </c>
      <c r="C12034" s="94"/>
      <c r="D12034" s="93">
        <f>VLOOKUP($J12025,ASBVs!$A$2:$AS$1041,44,FALSE)</f>
        <v>154.4</v>
      </c>
      <c r="E12034" s="94"/>
      <c r="F12034" s="92"/>
      <c r="G12034" s="34" t="s">
        <v>2671</v>
      </c>
      <c r="H12034" s="35" t="str">
        <f>VLOOKUP($J12025,ASBVs!$A$2:$AW$1041,48,FALSE)</f>
        <v>2</v>
      </c>
      <c r="I12034" s="34" t="s">
        <v>2672</v>
      </c>
      <c r="J12034" s="35">
        <f>VLOOKUP($J12025,ASBVs!$A$2:$AW$1041,49,FALSE)</f>
        <v>2</v>
      </c>
    </row>
    <row r="12035" spans="2:10" ht="12.6" customHeight="1" x14ac:dyDescent="0.3">
      <c r="B12035" s="36" t="s">
        <v>2696</v>
      </c>
      <c r="C12035" s="95" t="str">
        <f>VLOOKUP($J12025,ASBVs!$A$2:$E$1041,5,FALSE)</f>
        <v>Pen of 4</v>
      </c>
      <c r="D12035" s="96"/>
      <c r="E12035" s="97" t="s">
        <v>2697</v>
      </c>
      <c r="F12035" s="98"/>
      <c r="G12035" s="74"/>
      <c r="H12035" s="75"/>
      <c r="I12035" s="37" t="s">
        <v>2698</v>
      </c>
      <c r="J12035" s="38"/>
    </row>
    <row r="12037" spans="2:10" ht="12.6" customHeight="1" x14ac:dyDescent="0.3">
      <c r="B12037" s="76" t="s">
        <v>2692</v>
      </c>
      <c r="C12037" s="77"/>
      <c r="D12037" s="20" t="str">
        <f>VLOOKUP($J12037,ASBVs!$A$2:$B$1041,2,FALSE)</f>
        <v>224926</v>
      </c>
      <c r="E12037" s="21"/>
      <c r="F12037" s="22" t="str">
        <f>VLOOKUP($J12037,ASBVs!$A$2:$J$1041,10,FALSE)</f>
        <v>Twin</v>
      </c>
      <c r="G12037" s="78" t="str">
        <f>VLOOKUP($J12037,ASBVs!$A$2:$AX$1041,50,FALSE)</f>
        <v xml:space="preserve"> </v>
      </c>
      <c r="H12037" s="79"/>
      <c r="I12037" s="23" t="s">
        <v>2693</v>
      </c>
      <c r="J12037" s="24" t="s">
        <v>2578</v>
      </c>
    </row>
    <row r="12038" spans="2:10" ht="12.6" customHeight="1" x14ac:dyDescent="0.3">
      <c r="B12038" s="25" t="s">
        <v>2694</v>
      </c>
      <c r="C12038" s="80" t="str">
        <f>VLOOKUP($J12037,ASBVs!$A$2:$H$1041,8,FALSE)</f>
        <v>218959</v>
      </c>
      <c r="D12038" s="80"/>
      <c r="E12038" s="81"/>
      <c r="F12038" s="26" t="s">
        <v>2639</v>
      </c>
      <c r="G12038" s="82">
        <f>VLOOKUP($J12037,ASBVs!$A$2:$I$1041,9,FALSE)</f>
        <v>44713</v>
      </c>
      <c r="H12038" s="83"/>
      <c r="I12038" s="83"/>
      <c r="J12038" s="84"/>
    </row>
    <row r="12039" spans="2:10" ht="12.6" customHeight="1" x14ac:dyDescent="0.3">
      <c r="B12039" s="27" t="s">
        <v>0</v>
      </c>
      <c r="C12039" s="28" t="s">
        <v>1</v>
      </c>
      <c r="D12039" s="28" t="s">
        <v>2</v>
      </c>
      <c r="E12039" s="28" t="s">
        <v>3</v>
      </c>
      <c r="F12039" s="27" t="s">
        <v>4</v>
      </c>
      <c r="G12039" s="28" t="s">
        <v>1093</v>
      </c>
      <c r="H12039" s="28" t="s">
        <v>1092</v>
      </c>
      <c r="I12039" s="28" t="s">
        <v>5</v>
      </c>
      <c r="J12039" s="28" t="s">
        <v>2652</v>
      </c>
    </row>
    <row r="12040" spans="2:10" ht="12.6" customHeight="1" x14ac:dyDescent="0.3">
      <c r="B12040" s="29">
        <f>VLOOKUP($J12037,ASBVs!$A$2:$AP$1041,11,FALSE)</f>
        <v>0.52</v>
      </c>
      <c r="C12040" s="29">
        <f>VLOOKUP($J12037,ASBVs!$A$2:$AP$1041,13,FALSE)</f>
        <v>9.16</v>
      </c>
      <c r="D12040" s="29">
        <f>VLOOKUP($J12037,ASBVs!$A$2:$AP$1041,15,FALSE)</f>
        <v>15.62</v>
      </c>
      <c r="E12040" s="29">
        <f>VLOOKUP($J12037,ASBVs!$A$2:$AP$1041,17,FALSE)</f>
        <v>0.16</v>
      </c>
      <c r="F12040" s="29">
        <f>VLOOKUP($J12037,ASBVs!$A$2:$AP$1041,19,FALSE)</f>
        <v>1.67</v>
      </c>
      <c r="G12040" s="39">
        <f>VLOOKUP($J12037,ASBVs!$A$2:$AP$1041,41,FALSE)</f>
        <v>0.39</v>
      </c>
      <c r="H12040" s="39">
        <f>VLOOKUP($J12037,ASBVs!$A$2:$AP$1041,39,FALSE)</f>
        <v>0.16</v>
      </c>
      <c r="I12040" s="29">
        <f>VLOOKUP($J12037,ASBVs!$A$2:$AP$1041,21,FALSE)</f>
        <v>-0.42</v>
      </c>
      <c r="J12040" s="39">
        <f>VLOOKUP($J12037,ASBVs!$A$2:$AP$1041,31,FALSE)</f>
        <v>0.27</v>
      </c>
    </row>
    <row r="12041" spans="2:10" ht="12.6" customHeight="1" x14ac:dyDescent="0.3">
      <c r="B12041" s="29">
        <f>VLOOKUP($J12037,ASBVs!$A$2:$AP$1041,12,FALSE)</f>
        <v>65</v>
      </c>
      <c r="C12041" s="29">
        <f>VLOOKUP($J12037,ASBVs!$A$2:$AP$1041,14,FALSE)</f>
        <v>70</v>
      </c>
      <c r="D12041" s="29">
        <f>VLOOKUP($J12037,ASBVs!$A$2:$AP$1041,16,FALSE)</f>
        <v>59</v>
      </c>
      <c r="E12041" s="29">
        <f>VLOOKUP($J12037,ASBVs!$A$2:$AP$1041,18,FALSE)</f>
        <v>64</v>
      </c>
      <c r="F12041" s="29">
        <f>VLOOKUP($J12037,ASBVs!$A$2:$AP$1041,20,FALSE)</f>
        <v>65</v>
      </c>
      <c r="G12041" s="29">
        <f>VLOOKUP($J12037,ASBVs!$A$2:$AP$1041,42,FALSE)</f>
        <v>51</v>
      </c>
      <c r="H12041" s="29">
        <f>VLOOKUP($J12037,ASBVs!$A$2:$AP$1041,40,FALSE)</f>
        <v>44</v>
      </c>
      <c r="I12041" s="29">
        <f>VLOOKUP($J12037,ASBVs!$A$2:$AP$1041,22,FALSE)</f>
        <v>55</v>
      </c>
      <c r="J12041" s="29">
        <f>VLOOKUP($J12037,ASBVs!$A$2:$AP$1041,32,FALSE)</f>
        <v>49</v>
      </c>
    </row>
    <row r="12042" spans="2:10" ht="12.6" customHeight="1" x14ac:dyDescent="0.3">
      <c r="B12042" s="31" t="s">
        <v>1089</v>
      </c>
      <c r="C12042" s="27" t="s">
        <v>1090</v>
      </c>
      <c r="D12042" s="27" t="s">
        <v>1091</v>
      </c>
      <c r="E12042" s="27" t="s">
        <v>8</v>
      </c>
      <c r="F12042" s="27" t="s">
        <v>6</v>
      </c>
      <c r="G12042" s="27" t="s">
        <v>7</v>
      </c>
      <c r="H12042" s="27" t="s">
        <v>2638</v>
      </c>
      <c r="I12042" s="85" t="s">
        <v>2700</v>
      </c>
      <c r="J12042" s="86"/>
    </row>
    <row r="12043" spans="2:10" ht="12.6" customHeight="1" x14ac:dyDescent="0.3">
      <c r="B12043" s="30">
        <f>VLOOKUP($J12037,ASBVs!$A$2:$AP$1041,33,FALSE)</f>
        <v>0.02</v>
      </c>
      <c r="C12043" s="30">
        <f>VLOOKUP($J12037,ASBVs!$A$2:$AP$1041,35,FALSE)</f>
        <v>0.15</v>
      </c>
      <c r="D12043" s="30">
        <f>VLOOKUP($J12037,ASBVs!$A$2:$AP$1041,37,FALSE)</f>
        <v>0.02</v>
      </c>
      <c r="E12043" s="32">
        <f>VLOOKUP($J12037,ASBVs!$A$2:$AP$1041,29,FALSE)</f>
        <v>4.5199999999999996</v>
      </c>
      <c r="F12043" s="32">
        <f>VLOOKUP($J12037,ASBVs!$A$2:$AP$1041,23,FALSE)</f>
        <v>-0.27</v>
      </c>
      <c r="G12043" s="32">
        <f>VLOOKUP($J12037,ASBVs!$A$2:$AP$1041,25,FALSE)</f>
        <v>5.68</v>
      </c>
      <c r="H12043" s="32">
        <f>VLOOKUP($J12037,ASBVs!$A$2:$AP$1041,27,FALSE)</f>
        <v>1.93</v>
      </c>
      <c r="I12043" s="86"/>
      <c r="J12043" s="86"/>
    </row>
    <row r="12044" spans="2:10" ht="12.6" customHeight="1" x14ac:dyDescent="0.3">
      <c r="B12044" s="33">
        <f>VLOOKUP($J12037,ASBVs!$A$2:$AP$1041,34,FALSE)</f>
        <v>39</v>
      </c>
      <c r="C12044" s="33">
        <f>VLOOKUP($J12037,ASBVs!$A$2:$AP$1041,36,FALSE)</f>
        <v>47</v>
      </c>
      <c r="D12044" s="33">
        <f>VLOOKUP($J12037,ASBVs!$A$2:$AP$1041,38,FALSE)</f>
        <v>34</v>
      </c>
      <c r="E12044" s="33">
        <f>VLOOKUP($J12037,ASBVs!$A$2:$AP$1041,30,FALSE)</f>
        <v>59</v>
      </c>
      <c r="F12044" s="33">
        <f>VLOOKUP($J12037,ASBVs!$A$2:$AP$1041,24,FALSE)</f>
        <v>46</v>
      </c>
      <c r="G12044" s="33">
        <f>VLOOKUP($J12037,ASBVs!$A$2:$AP$1041,26,FALSE)</f>
        <v>45</v>
      </c>
      <c r="H12044" s="33">
        <f>VLOOKUP($J12037,ASBVs!$A$2:$AP$1041,28,FALSE)</f>
        <v>49</v>
      </c>
      <c r="I12044" s="99">
        <f>VLOOKUP($J12037,ASBVs!$A$2:$AQ$1041,43,FALSE)</f>
        <v>8.74</v>
      </c>
      <c r="J12044" s="79"/>
    </row>
    <row r="12045" spans="2:10" ht="12.6" customHeight="1" x14ac:dyDescent="0.3">
      <c r="B12045" s="87" t="s">
        <v>2695</v>
      </c>
      <c r="C12045" s="88"/>
      <c r="D12045" s="89" t="s">
        <v>2699</v>
      </c>
      <c r="E12045" s="90"/>
      <c r="F12045" s="91" t="str">
        <f>VLOOKUP($J12037,ASBVs!$A$2:$F$1041,6,FALSE)</f>
        <v xml:space="preserve"> </v>
      </c>
      <c r="G12045" s="34" t="s">
        <v>2669</v>
      </c>
      <c r="H12045" s="35" t="str">
        <f>VLOOKUP($J12037,ASBVs!$A$2:$AU$1041,46,FALSE)</f>
        <v>1</v>
      </c>
      <c r="I12045" s="34" t="s">
        <v>2670</v>
      </c>
      <c r="J12045" s="35" t="str">
        <f>VLOOKUP($J12037,ASBVs!$A$2:$AU$1041,47,FALSE)</f>
        <v>1</v>
      </c>
    </row>
    <row r="12046" spans="2:10" ht="12.6" customHeight="1" x14ac:dyDescent="0.3">
      <c r="B12046" s="93">
        <f>VLOOKUP($J12037,ASBVs!$A$2:$AS$1041,45,FALSE)</f>
        <v>119.01</v>
      </c>
      <c r="C12046" s="94"/>
      <c r="D12046" s="93">
        <f>VLOOKUP($J12037,ASBVs!$A$2:$AS$1041,44,FALSE)</f>
        <v>153.59</v>
      </c>
      <c r="E12046" s="94"/>
      <c r="F12046" s="92"/>
      <c r="G12046" s="34" t="s">
        <v>2671</v>
      </c>
      <c r="H12046" s="35" t="str">
        <f>VLOOKUP($J12037,ASBVs!$A$2:$AW$1041,48,FALSE)</f>
        <v>1</v>
      </c>
      <c r="I12046" s="34" t="s">
        <v>2672</v>
      </c>
      <c r="J12046" s="35">
        <f>VLOOKUP($J12037,ASBVs!$A$2:$AW$1041,49,FALSE)</f>
        <v>3</v>
      </c>
    </row>
    <row r="12047" spans="2:10" ht="12.6" customHeight="1" x14ac:dyDescent="0.3">
      <c r="B12047" s="36" t="s">
        <v>2696</v>
      </c>
      <c r="C12047" s="95" t="str">
        <f>VLOOKUP($J12037,ASBVs!$A$2:$E$1041,5,FALSE)</f>
        <v>Pen of 4</v>
      </c>
      <c r="D12047" s="96"/>
      <c r="E12047" s="97" t="s">
        <v>2697</v>
      </c>
      <c r="F12047" s="98"/>
      <c r="G12047" s="74"/>
      <c r="H12047" s="75"/>
      <c r="I12047" s="37" t="s">
        <v>2698</v>
      </c>
      <c r="J12047" s="38"/>
    </row>
    <row r="12049" spans="2:10" ht="12.6" customHeight="1" x14ac:dyDescent="0.3">
      <c r="B12049" s="76" t="s">
        <v>2692</v>
      </c>
      <c r="C12049" s="77"/>
      <c r="D12049" s="20" t="str">
        <f>VLOOKUP($J12049,ASBVs!$A$2:$B$1041,2,FALSE)</f>
        <v>223786</v>
      </c>
      <c r="E12049" s="21"/>
      <c r="F12049" s="22" t="str">
        <f>VLOOKUP($J12049,ASBVs!$A$2:$J$1041,10,FALSE)</f>
        <v>Twin</v>
      </c>
      <c r="G12049" s="78" t="str">
        <f>VLOOKUP($J12049,ASBVs!$A$2:$AX$1041,50,FALSE)</f>
        <v xml:space="preserve"> </v>
      </c>
      <c r="H12049" s="79"/>
      <c r="I12049" s="23" t="s">
        <v>2693</v>
      </c>
      <c r="J12049" s="24" t="s">
        <v>2579</v>
      </c>
    </row>
    <row r="12050" spans="2:10" ht="12.6" customHeight="1" x14ac:dyDescent="0.3">
      <c r="B12050" s="25" t="s">
        <v>2694</v>
      </c>
      <c r="C12050" s="80" t="str">
        <f>VLOOKUP($J12049,ASBVs!$A$2:$H$1041,8,FALSE)</f>
        <v>206625</v>
      </c>
      <c r="D12050" s="80"/>
      <c r="E12050" s="81"/>
      <c r="F12050" s="26" t="s">
        <v>2639</v>
      </c>
      <c r="G12050" s="82">
        <f>VLOOKUP($J12049,ASBVs!$A$2:$I$1041,9,FALSE)</f>
        <v>44702</v>
      </c>
      <c r="H12050" s="83"/>
      <c r="I12050" s="83"/>
      <c r="J12050" s="84"/>
    </row>
    <row r="12051" spans="2:10" ht="12.6" customHeight="1" x14ac:dyDescent="0.3">
      <c r="B12051" s="27" t="s">
        <v>0</v>
      </c>
      <c r="C12051" s="28" t="s">
        <v>1</v>
      </c>
      <c r="D12051" s="28" t="s">
        <v>2</v>
      </c>
      <c r="E12051" s="28" t="s">
        <v>3</v>
      </c>
      <c r="F12051" s="27" t="s">
        <v>4</v>
      </c>
      <c r="G12051" s="28" t="s">
        <v>1093</v>
      </c>
      <c r="H12051" s="28" t="s">
        <v>1092</v>
      </c>
      <c r="I12051" s="28" t="s">
        <v>5</v>
      </c>
      <c r="J12051" s="28" t="s">
        <v>2652</v>
      </c>
    </row>
    <row r="12052" spans="2:10" ht="12.6" customHeight="1" x14ac:dyDescent="0.3">
      <c r="B12052" s="29">
        <f>VLOOKUP($J12049,ASBVs!$A$2:$AP$1041,11,FALSE)</f>
        <v>0.32</v>
      </c>
      <c r="C12052" s="29">
        <f>VLOOKUP($J12049,ASBVs!$A$2:$AP$1041,13,FALSE)</f>
        <v>8.7899999999999991</v>
      </c>
      <c r="D12052" s="29">
        <f>VLOOKUP($J12049,ASBVs!$A$2:$AP$1041,15,FALSE)</f>
        <v>13.46</v>
      </c>
      <c r="E12052" s="29">
        <f>VLOOKUP($J12049,ASBVs!$A$2:$AP$1041,17,FALSE)</f>
        <v>0.37</v>
      </c>
      <c r="F12052" s="29">
        <f>VLOOKUP($J12049,ASBVs!$A$2:$AP$1041,19,FALSE)</f>
        <v>2.2400000000000002</v>
      </c>
      <c r="G12052" s="39">
        <f>VLOOKUP($J12049,ASBVs!$A$2:$AP$1041,41,FALSE)</f>
        <v>0.37</v>
      </c>
      <c r="H12052" s="39">
        <f>VLOOKUP($J12049,ASBVs!$A$2:$AP$1041,39,FALSE)</f>
        <v>0.2</v>
      </c>
      <c r="I12052" s="29">
        <f>VLOOKUP($J12049,ASBVs!$A$2:$AP$1041,21,FALSE)</f>
        <v>-0.26</v>
      </c>
      <c r="J12052" s="39">
        <f>VLOOKUP($J12049,ASBVs!$A$2:$AP$1041,31,FALSE)</f>
        <v>0.25</v>
      </c>
    </row>
    <row r="12053" spans="2:10" ht="12.6" customHeight="1" x14ac:dyDescent="0.3">
      <c r="B12053" s="29">
        <f>VLOOKUP($J12049,ASBVs!$A$2:$AP$1041,12,FALSE)</f>
        <v>66</v>
      </c>
      <c r="C12053" s="29">
        <f>VLOOKUP($J12049,ASBVs!$A$2:$AP$1041,14,FALSE)</f>
        <v>70</v>
      </c>
      <c r="D12053" s="29">
        <f>VLOOKUP($J12049,ASBVs!$A$2:$AP$1041,16,FALSE)</f>
        <v>60</v>
      </c>
      <c r="E12053" s="29">
        <f>VLOOKUP($J12049,ASBVs!$A$2:$AP$1041,18,FALSE)</f>
        <v>67</v>
      </c>
      <c r="F12053" s="29">
        <f>VLOOKUP($J12049,ASBVs!$A$2:$AP$1041,20,FALSE)</f>
        <v>67</v>
      </c>
      <c r="G12053" s="29">
        <f>VLOOKUP($J12049,ASBVs!$A$2:$AP$1041,42,FALSE)</f>
        <v>57</v>
      </c>
      <c r="H12053" s="29">
        <f>VLOOKUP($J12049,ASBVs!$A$2:$AP$1041,40,FALSE)</f>
        <v>48</v>
      </c>
      <c r="I12053" s="29">
        <f>VLOOKUP($J12049,ASBVs!$A$2:$AP$1041,22,FALSE)</f>
        <v>58</v>
      </c>
      <c r="J12053" s="29">
        <f>VLOOKUP($J12049,ASBVs!$A$2:$AP$1041,32,FALSE)</f>
        <v>56</v>
      </c>
    </row>
    <row r="12054" spans="2:10" ht="12.6" customHeight="1" x14ac:dyDescent="0.3">
      <c r="B12054" s="31" t="s">
        <v>1089</v>
      </c>
      <c r="C12054" s="27" t="s">
        <v>1090</v>
      </c>
      <c r="D12054" s="27" t="s">
        <v>1091</v>
      </c>
      <c r="E12054" s="27" t="s">
        <v>8</v>
      </c>
      <c r="F12054" s="27" t="s">
        <v>6</v>
      </c>
      <c r="G12054" s="27" t="s">
        <v>7</v>
      </c>
      <c r="H12054" s="27" t="s">
        <v>2638</v>
      </c>
      <c r="I12054" s="85" t="s">
        <v>2700</v>
      </c>
      <c r="J12054" s="86"/>
    </row>
    <row r="12055" spans="2:10" ht="12.6" customHeight="1" x14ac:dyDescent="0.3">
      <c r="B12055" s="30">
        <f>VLOOKUP($J12049,ASBVs!$A$2:$AP$1041,33,FALSE)</f>
        <v>0.04</v>
      </c>
      <c r="C12055" s="30">
        <f>VLOOKUP($J12049,ASBVs!$A$2:$AP$1041,35,FALSE)</f>
        <v>0.17</v>
      </c>
      <c r="D12055" s="30">
        <f>VLOOKUP($J12049,ASBVs!$A$2:$AP$1041,37,FALSE)</f>
        <v>0.02</v>
      </c>
      <c r="E12055" s="32">
        <f>VLOOKUP($J12049,ASBVs!$A$2:$AP$1041,29,FALSE)</f>
        <v>4.97</v>
      </c>
      <c r="F12055" s="32">
        <f>VLOOKUP($J12049,ASBVs!$A$2:$AP$1041,23,FALSE)</f>
        <v>-0.38</v>
      </c>
      <c r="G12055" s="32">
        <f>VLOOKUP($J12049,ASBVs!$A$2:$AP$1041,25,FALSE)</f>
        <v>4.53</v>
      </c>
      <c r="H12055" s="32">
        <f>VLOOKUP($J12049,ASBVs!$A$2:$AP$1041,27,FALSE)</f>
        <v>1.85</v>
      </c>
      <c r="I12055" s="86"/>
      <c r="J12055" s="86"/>
    </row>
    <row r="12056" spans="2:10" ht="12.6" customHeight="1" x14ac:dyDescent="0.3">
      <c r="B12056" s="33">
        <f>VLOOKUP($J12049,ASBVs!$A$2:$AP$1041,34,FALSE)</f>
        <v>43</v>
      </c>
      <c r="C12056" s="33">
        <f>VLOOKUP($J12049,ASBVs!$A$2:$AP$1041,36,FALSE)</f>
        <v>51</v>
      </c>
      <c r="D12056" s="33">
        <f>VLOOKUP($J12049,ASBVs!$A$2:$AP$1041,38,FALSE)</f>
        <v>37</v>
      </c>
      <c r="E12056" s="33">
        <f>VLOOKUP($J12049,ASBVs!$A$2:$AP$1041,30,FALSE)</f>
        <v>60</v>
      </c>
      <c r="F12056" s="33">
        <f>VLOOKUP($J12049,ASBVs!$A$2:$AP$1041,24,FALSE)</f>
        <v>50</v>
      </c>
      <c r="G12056" s="33">
        <f>VLOOKUP($J12049,ASBVs!$A$2:$AP$1041,26,FALSE)</f>
        <v>50</v>
      </c>
      <c r="H12056" s="33">
        <f>VLOOKUP($J12049,ASBVs!$A$2:$AP$1041,28,FALSE)</f>
        <v>53</v>
      </c>
      <c r="I12056" s="99">
        <f>VLOOKUP($J12049,ASBVs!$A$2:$AQ$1041,43,FALSE)</f>
        <v>8.5299999999999994</v>
      </c>
      <c r="J12056" s="79"/>
    </row>
    <row r="12057" spans="2:10" ht="12.6" customHeight="1" x14ac:dyDescent="0.3">
      <c r="B12057" s="87" t="s">
        <v>2695</v>
      </c>
      <c r="C12057" s="88"/>
      <c r="D12057" s="89" t="s">
        <v>2699</v>
      </c>
      <c r="E12057" s="90"/>
      <c r="F12057" s="91" t="str">
        <f>VLOOKUP($J12049,ASBVs!$A$2:$F$1041,6,FALSE)</f>
        <v xml:space="preserve"> </v>
      </c>
      <c r="G12057" s="34" t="s">
        <v>2669</v>
      </c>
      <c r="H12057" s="35" t="str">
        <f>VLOOKUP($J12049,ASBVs!$A$2:$AU$1041,46,FALSE)</f>
        <v>2</v>
      </c>
      <c r="I12057" s="34" t="s">
        <v>2670</v>
      </c>
      <c r="J12057" s="35" t="str">
        <f>VLOOKUP($J12049,ASBVs!$A$2:$AU$1041,47,FALSE)</f>
        <v>1</v>
      </c>
    </row>
    <row r="12058" spans="2:10" ht="12.6" customHeight="1" x14ac:dyDescent="0.3">
      <c r="B12058" s="93">
        <f>VLOOKUP($J12049,ASBVs!$A$2:$AS$1041,45,FALSE)</f>
        <v>121.37</v>
      </c>
      <c r="C12058" s="94"/>
      <c r="D12058" s="93">
        <f>VLOOKUP($J12049,ASBVs!$A$2:$AS$1041,44,FALSE)</f>
        <v>158.53</v>
      </c>
      <c r="E12058" s="94"/>
      <c r="F12058" s="92"/>
      <c r="G12058" s="34" t="s">
        <v>2671</v>
      </c>
      <c r="H12058" s="35" t="str">
        <f>VLOOKUP($J12049,ASBVs!$A$2:$AW$1041,48,FALSE)</f>
        <v>2</v>
      </c>
      <c r="I12058" s="34" t="s">
        <v>2672</v>
      </c>
      <c r="J12058" s="35">
        <f>VLOOKUP($J12049,ASBVs!$A$2:$AW$1041,49,FALSE)</f>
        <v>3</v>
      </c>
    </row>
    <row r="12059" spans="2:10" ht="12.6" customHeight="1" x14ac:dyDescent="0.3">
      <c r="B12059" s="36" t="s">
        <v>2696</v>
      </c>
      <c r="C12059" s="95" t="str">
        <f>VLOOKUP($J12049,ASBVs!$A$2:$E$1041,5,FALSE)</f>
        <v>Pen of 4</v>
      </c>
      <c r="D12059" s="96"/>
      <c r="E12059" s="97" t="s">
        <v>2697</v>
      </c>
      <c r="F12059" s="98"/>
      <c r="G12059" s="74"/>
      <c r="H12059" s="75"/>
      <c r="I12059" s="37" t="s">
        <v>2698</v>
      </c>
      <c r="J12059" s="38"/>
    </row>
    <row r="12061" spans="2:10" ht="12.6" customHeight="1" x14ac:dyDescent="0.3">
      <c r="B12061" s="76" t="s">
        <v>2692</v>
      </c>
      <c r="C12061" s="77"/>
      <c r="D12061" s="20" t="str">
        <f>VLOOKUP($J12061,ASBVs!$A$2:$B$1041,2,FALSE)</f>
        <v>225261</v>
      </c>
      <c r="E12061" s="21"/>
      <c r="F12061" s="22" t="str">
        <f>VLOOKUP($J12061,ASBVs!$A$2:$J$1041,10,FALSE)</f>
        <v>Twin</v>
      </c>
      <c r="G12061" s="78" t="str">
        <f>VLOOKUP($J12061,ASBVs!$A$2:$AX$1041,50,FALSE)</f>
        <v xml:space="preserve"> </v>
      </c>
      <c r="H12061" s="79"/>
      <c r="I12061" s="23" t="s">
        <v>2693</v>
      </c>
      <c r="J12061" s="24" t="s">
        <v>2580</v>
      </c>
    </row>
    <row r="12062" spans="2:10" ht="12.6" customHeight="1" x14ac:dyDescent="0.3">
      <c r="B12062" s="25" t="s">
        <v>2694</v>
      </c>
      <c r="C12062" s="80" t="str">
        <f>VLOOKUP($J12061,ASBVs!$A$2:$H$1041,8,FALSE)</f>
        <v>214314</v>
      </c>
      <c r="D12062" s="80"/>
      <c r="E12062" s="81"/>
      <c r="F12062" s="26" t="s">
        <v>2639</v>
      </c>
      <c r="G12062" s="82">
        <f>VLOOKUP($J12061,ASBVs!$A$2:$I$1041,9,FALSE)</f>
        <v>44719</v>
      </c>
      <c r="H12062" s="83"/>
      <c r="I12062" s="83"/>
      <c r="J12062" s="84"/>
    </row>
    <row r="12063" spans="2:10" ht="12.6" customHeight="1" x14ac:dyDescent="0.3">
      <c r="B12063" s="27" t="s">
        <v>0</v>
      </c>
      <c r="C12063" s="28" t="s">
        <v>1</v>
      </c>
      <c r="D12063" s="28" t="s">
        <v>2</v>
      </c>
      <c r="E12063" s="28" t="s">
        <v>3</v>
      </c>
      <c r="F12063" s="27" t="s">
        <v>4</v>
      </c>
      <c r="G12063" s="28" t="s">
        <v>1093</v>
      </c>
      <c r="H12063" s="28" t="s">
        <v>1092</v>
      </c>
      <c r="I12063" s="28" t="s">
        <v>5</v>
      </c>
      <c r="J12063" s="28" t="s">
        <v>2652</v>
      </c>
    </row>
    <row r="12064" spans="2:10" ht="12.6" customHeight="1" x14ac:dyDescent="0.3">
      <c r="B12064" s="29">
        <f>VLOOKUP($J12061,ASBVs!$A$2:$AP$1041,11,FALSE)</f>
        <v>0.55000000000000004</v>
      </c>
      <c r="C12064" s="29">
        <f>VLOOKUP($J12061,ASBVs!$A$2:$AP$1041,13,FALSE)</f>
        <v>8.49</v>
      </c>
      <c r="D12064" s="29">
        <f>VLOOKUP($J12061,ASBVs!$A$2:$AP$1041,15,FALSE)</f>
        <v>15.18</v>
      </c>
      <c r="E12064" s="29">
        <f>VLOOKUP($J12061,ASBVs!$A$2:$AP$1041,17,FALSE)</f>
        <v>0.37</v>
      </c>
      <c r="F12064" s="29">
        <f>VLOOKUP($J12061,ASBVs!$A$2:$AP$1041,19,FALSE)</f>
        <v>1.94</v>
      </c>
      <c r="G12064" s="39">
        <f>VLOOKUP($J12061,ASBVs!$A$2:$AP$1041,41,FALSE)</f>
        <v>0.38</v>
      </c>
      <c r="H12064" s="39">
        <f>VLOOKUP($J12061,ASBVs!$A$2:$AP$1041,39,FALSE)</f>
        <v>0.23</v>
      </c>
      <c r="I12064" s="29">
        <f>VLOOKUP($J12061,ASBVs!$A$2:$AP$1041,21,FALSE)</f>
        <v>-0.05</v>
      </c>
      <c r="J12064" s="39">
        <f>VLOOKUP($J12061,ASBVs!$A$2:$AP$1041,31,FALSE)</f>
        <v>0.27</v>
      </c>
    </row>
    <row r="12065" spans="2:10" ht="12.6" customHeight="1" x14ac:dyDescent="0.3">
      <c r="B12065" s="29">
        <f>VLOOKUP($J12061,ASBVs!$A$2:$AP$1041,12,FALSE)</f>
        <v>65</v>
      </c>
      <c r="C12065" s="29">
        <f>VLOOKUP($J12061,ASBVs!$A$2:$AP$1041,14,FALSE)</f>
        <v>70</v>
      </c>
      <c r="D12065" s="29">
        <f>VLOOKUP($J12061,ASBVs!$A$2:$AP$1041,16,FALSE)</f>
        <v>57</v>
      </c>
      <c r="E12065" s="29">
        <f>VLOOKUP($J12061,ASBVs!$A$2:$AP$1041,18,FALSE)</f>
        <v>63</v>
      </c>
      <c r="F12065" s="29">
        <f>VLOOKUP($J12061,ASBVs!$A$2:$AP$1041,20,FALSE)</f>
        <v>64</v>
      </c>
      <c r="G12065" s="29">
        <f>VLOOKUP($J12061,ASBVs!$A$2:$AP$1041,42,FALSE)</f>
        <v>48</v>
      </c>
      <c r="H12065" s="29">
        <f>VLOOKUP($J12061,ASBVs!$A$2:$AP$1041,40,FALSE)</f>
        <v>41</v>
      </c>
      <c r="I12065" s="29">
        <f>VLOOKUP($J12061,ASBVs!$A$2:$AP$1041,22,FALSE)</f>
        <v>51</v>
      </c>
      <c r="J12065" s="29">
        <f>VLOOKUP($J12061,ASBVs!$A$2:$AP$1041,32,FALSE)</f>
        <v>47</v>
      </c>
    </row>
    <row r="12066" spans="2:10" ht="12.6" customHeight="1" x14ac:dyDescent="0.3">
      <c r="B12066" s="31" t="s">
        <v>1089</v>
      </c>
      <c r="C12066" s="27" t="s">
        <v>1090</v>
      </c>
      <c r="D12066" s="27" t="s">
        <v>1091</v>
      </c>
      <c r="E12066" s="27" t="s">
        <v>8</v>
      </c>
      <c r="F12066" s="27" t="s">
        <v>6</v>
      </c>
      <c r="G12066" s="27" t="s">
        <v>7</v>
      </c>
      <c r="H12066" s="27" t="s">
        <v>2638</v>
      </c>
      <c r="I12066" s="85" t="s">
        <v>2700</v>
      </c>
      <c r="J12066" s="86"/>
    </row>
    <row r="12067" spans="2:10" ht="12.6" customHeight="1" x14ac:dyDescent="0.3">
      <c r="B12067" s="30">
        <f>VLOOKUP($J12061,ASBVs!$A$2:$AP$1041,33,FALSE)</f>
        <v>0.05</v>
      </c>
      <c r="C12067" s="30">
        <f>VLOOKUP($J12061,ASBVs!$A$2:$AP$1041,35,FALSE)</f>
        <v>0.2</v>
      </c>
      <c r="D12067" s="30">
        <f>VLOOKUP($J12061,ASBVs!$A$2:$AP$1041,37,FALSE)</f>
        <v>0.01</v>
      </c>
      <c r="E12067" s="32">
        <f>VLOOKUP($J12061,ASBVs!$A$2:$AP$1041,29,FALSE)</f>
        <v>4.34</v>
      </c>
      <c r="F12067" s="32">
        <f>VLOOKUP($J12061,ASBVs!$A$2:$AP$1041,23,FALSE)</f>
        <v>-0.28999999999999998</v>
      </c>
      <c r="G12067" s="32">
        <f>VLOOKUP($J12061,ASBVs!$A$2:$AP$1041,25,FALSE)</f>
        <v>2.54</v>
      </c>
      <c r="H12067" s="32">
        <f>VLOOKUP($J12061,ASBVs!$A$2:$AP$1041,27,FALSE)</f>
        <v>1.98</v>
      </c>
      <c r="I12067" s="86"/>
      <c r="J12067" s="86"/>
    </row>
    <row r="12068" spans="2:10" ht="12.6" customHeight="1" x14ac:dyDescent="0.3">
      <c r="B12068" s="33">
        <f>VLOOKUP($J12061,ASBVs!$A$2:$AP$1041,34,FALSE)</f>
        <v>35</v>
      </c>
      <c r="C12068" s="33">
        <f>VLOOKUP($J12061,ASBVs!$A$2:$AP$1041,36,FALSE)</f>
        <v>44</v>
      </c>
      <c r="D12068" s="33">
        <f>VLOOKUP($J12061,ASBVs!$A$2:$AP$1041,38,FALSE)</f>
        <v>29</v>
      </c>
      <c r="E12068" s="33">
        <f>VLOOKUP($J12061,ASBVs!$A$2:$AP$1041,30,FALSE)</f>
        <v>59</v>
      </c>
      <c r="F12068" s="33">
        <f>VLOOKUP($J12061,ASBVs!$A$2:$AP$1041,24,FALSE)</f>
        <v>45</v>
      </c>
      <c r="G12068" s="33">
        <f>VLOOKUP($J12061,ASBVs!$A$2:$AP$1041,26,FALSE)</f>
        <v>44</v>
      </c>
      <c r="H12068" s="33">
        <f>VLOOKUP($J12061,ASBVs!$A$2:$AP$1041,28,FALSE)</f>
        <v>47</v>
      </c>
      <c r="I12068" s="99">
        <f>VLOOKUP($J12061,ASBVs!$A$2:$AQ$1041,43,FALSE)</f>
        <v>8.44</v>
      </c>
      <c r="J12068" s="79"/>
    </row>
    <row r="12069" spans="2:10" ht="12.6" customHeight="1" x14ac:dyDescent="0.3">
      <c r="B12069" s="87" t="s">
        <v>2695</v>
      </c>
      <c r="C12069" s="88"/>
      <c r="D12069" s="89" t="s">
        <v>2699</v>
      </c>
      <c r="E12069" s="90"/>
      <c r="F12069" s="91" t="str">
        <f>VLOOKUP($J12061,ASBVs!$A$2:$F$1041,6,FALSE)</f>
        <v xml:space="preserve"> </v>
      </c>
      <c r="G12069" s="34" t="s">
        <v>2669</v>
      </c>
      <c r="H12069" s="35" t="str">
        <f>VLOOKUP($J12061,ASBVs!$A$2:$AU$1041,46,FALSE)</f>
        <v>2</v>
      </c>
      <c r="I12069" s="34" t="s">
        <v>2670</v>
      </c>
      <c r="J12069" s="35" t="str">
        <f>VLOOKUP($J12061,ASBVs!$A$2:$AU$1041,47,FALSE)</f>
        <v>2</v>
      </c>
    </row>
    <row r="12070" spans="2:10" ht="12.6" customHeight="1" x14ac:dyDescent="0.3">
      <c r="B12070" s="93">
        <f>VLOOKUP($J12061,ASBVs!$A$2:$AS$1041,45,FALSE)</f>
        <v>121.2</v>
      </c>
      <c r="C12070" s="94"/>
      <c r="D12070" s="93">
        <f>VLOOKUP($J12061,ASBVs!$A$2:$AS$1041,44,FALSE)</f>
        <v>156.27000000000001</v>
      </c>
      <c r="E12070" s="94"/>
      <c r="F12070" s="92"/>
      <c r="G12070" s="34" t="s">
        <v>2671</v>
      </c>
      <c r="H12070" s="35" t="str">
        <f>VLOOKUP($J12061,ASBVs!$A$2:$AW$1041,48,FALSE)</f>
        <v>2</v>
      </c>
      <c r="I12070" s="34" t="s">
        <v>2672</v>
      </c>
      <c r="J12070" s="35">
        <f>VLOOKUP($J12061,ASBVs!$A$2:$AW$1041,49,FALSE)</f>
        <v>3</v>
      </c>
    </row>
    <row r="12071" spans="2:10" ht="12.6" customHeight="1" x14ac:dyDescent="0.3">
      <c r="B12071" s="36" t="s">
        <v>2696</v>
      </c>
      <c r="C12071" s="95" t="str">
        <f>VLOOKUP($J12061,ASBVs!$A$2:$E$1041,5,FALSE)</f>
        <v>Pen of 4</v>
      </c>
      <c r="D12071" s="96"/>
      <c r="E12071" s="97" t="s">
        <v>2697</v>
      </c>
      <c r="F12071" s="98"/>
      <c r="G12071" s="74"/>
      <c r="H12071" s="75"/>
      <c r="I12071" s="37" t="s">
        <v>2698</v>
      </c>
      <c r="J12071" s="38"/>
    </row>
    <row r="12073" spans="2:10" ht="12.6" customHeight="1" x14ac:dyDescent="0.3">
      <c r="B12073" s="76" t="s">
        <v>2692</v>
      </c>
      <c r="C12073" s="77"/>
      <c r="D12073" s="20" t="str">
        <f>VLOOKUP($J12073,ASBVs!$A$2:$B$1041,2,FALSE)</f>
        <v>223194</v>
      </c>
      <c r="E12073" s="21"/>
      <c r="F12073" s="22" t="str">
        <f>VLOOKUP($J12073,ASBVs!$A$2:$J$1041,10,FALSE)</f>
        <v>Twin</v>
      </c>
      <c r="G12073" s="78" t="str">
        <f>VLOOKUP($J12073,ASBVs!$A$2:$AX$1041,50,FALSE)</f>
        <v>«««««</v>
      </c>
      <c r="H12073" s="79"/>
      <c r="I12073" s="23" t="s">
        <v>2693</v>
      </c>
      <c r="J12073" s="24" t="s">
        <v>2581</v>
      </c>
    </row>
    <row r="12074" spans="2:10" ht="12.6" customHeight="1" x14ac:dyDescent="0.3">
      <c r="B12074" s="25" t="s">
        <v>2694</v>
      </c>
      <c r="C12074" s="80" t="str">
        <f>VLOOKUP($J12073,ASBVs!$A$2:$H$1041,8,FALSE)</f>
        <v>205728</v>
      </c>
      <c r="D12074" s="80"/>
      <c r="E12074" s="81"/>
      <c r="F12074" s="26" t="s">
        <v>2639</v>
      </c>
      <c r="G12074" s="82">
        <f>VLOOKUP($J12073,ASBVs!$A$2:$I$1041,9,FALSE)</f>
        <v>44686</v>
      </c>
      <c r="H12074" s="83"/>
      <c r="I12074" s="83"/>
      <c r="J12074" s="84"/>
    </row>
    <row r="12075" spans="2:10" ht="12.6" customHeight="1" x14ac:dyDescent="0.3">
      <c r="B12075" s="27" t="s">
        <v>0</v>
      </c>
      <c r="C12075" s="28" t="s">
        <v>1</v>
      </c>
      <c r="D12075" s="28" t="s">
        <v>2</v>
      </c>
      <c r="E12075" s="28" t="s">
        <v>3</v>
      </c>
      <c r="F12075" s="27" t="s">
        <v>4</v>
      </c>
      <c r="G12075" s="28" t="s">
        <v>1093</v>
      </c>
      <c r="H12075" s="28" t="s">
        <v>1092</v>
      </c>
      <c r="I12075" s="28" t="s">
        <v>5</v>
      </c>
      <c r="J12075" s="28" t="s">
        <v>2652</v>
      </c>
    </row>
    <row r="12076" spans="2:10" ht="12.6" customHeight="1" x14ac:dyDescent="0.3">
      <c r="B12076" s="29">
        <f>VLOOKUP($J12073,ASBVs!$A$2:$AP$1041,11,FALSE)</f>
        <v>0.41</v>
      </c>
      <c r="C12076" s="29">
        <f>VLOOKUP($J12073,ASBVs!$A$2:$AP$1041,13,FALSE)</f>
        <v>7.8</v>
      </c>
      <c r="D12076" s="29">
        <f>VLOOKUP($J12073,ASBVs!$A$2:$AP$1041,15,FALSE)</f>
        <v>14.5</v>
      </c>
      <c r="E12076" s="29">
        <f>VLOOKUP($J12073,ASBVs!$A$2:$AP$1041,17,FALSE)</f>
        <v>0.67</v>
      </c>
      <c r="F12076" s="29">
        <f>VLOOKUP($J12073,ASBVs!$A$2:$AP$1041,19,FALSE)</f>
        <v>2</v>
      </c>
      <c r="G12076" s="39">
        <f>VLOOKUP($J12073,ASBVs!$A$2:$AP$1041,41,FALSE)</f>
        <v>0.46</v>
      </c>
      <c r="H12076" s="39">
        <f>VLOOKUP($J12073,ASBVs!$A$2:$AP$1041,39,FALSE)</f>
        <v>0.22</v>
      </c>
      <c r="I12076" s="29">
        <f>VLOOKUP($J12073,ASBVs!$A$2:$AP$1041,21,FALSE)</f>
        <v>-0.28999999999999998</v>
      </c>
      <c r="J12076" s="39">
        <f>VLOOKUP($J12073,ASBVs!$A$2:$AP$1041,31,FALSE)</f>
        <v>0.27</v>
      </c>
    </row>
    <row r="12077" spans="2:10" ht="12.6" customHeight="1" x14ac:dyDescent="0.3">
      <c r="B12077" s="29">
        <f>VLOOKUP($J12073,ASBVs!$A$2:$AP$1041,12,FALSE)</f>
        <v>65</v>
      </c>
      <c r="C12077" s="29">
        <f>VLOOKUP($J12073,ASBVs!$A$2:$AP$1041,14,FALSE)</f>
        <v>71</v>
      </c>
      <c r="D12077" s="29">
        <f>VLOOKUP($J12073,ASBVs!$A$2:$AP$1041,16,FALSE)</f>
        <v>60</v>
      </c>
      <c r="E12077" s="29">
        <f>VLOOKUP($J12073,ASBVs!$A$2:$AP$1041,18,FALSE)</f>
        <v>69</v>
      </c>
      <c r="F12077" s="29">
        <f>VLOOKUP($J12073,ASBVs!$A$2:$AP$1041,20,FALSE)</f>
        <v>67</v>
      </c>
      <c r="G12077" s="29">
        <f>VLOOKUP($J12073,ASBVs!$A$2:$AP$1041,42,FALSE)</f>
        <v>46</v>
      </c>
      <c r="H12077" s="29">
        <f>VLOOKUP($J12073,ASBVs!$A$2:$AP$1041,40,FALSE)</f>
        <v>41</v>
      </c>
      <c r="I12077" s="29">
        <f>VLOOKUP($J12073,ASBVs!$A$2:$AP$1041,22,FALSE)</f>
        <v>52</v>
      </c>
      <c r="J12077" s="29">
        <f>VLOOKUP($J12073,ASBVs!$A$2:$AP$1041,32,FALSE)</f>
        <v>45</v>
      </c>
    </row>
    <row r="12078" spans="2:10" ht="12.6" customHeight="1" x14ac:dyDescent="0.3">
      <c r="B12078" s="31" t="s">
        <v>1089</v>
      </c>
      <c r="C12078" s="27" t="s">
        <v>1090</v>
      </c>
      <c r="D12078" s="27" t="s">
        <v>1091</v>
      </c>
      <c r="E12078" s="27" t="s">
        <v>8</v>
      </c>
      <c r="F12078" s="27" t="s">
        <v>6</v>
      </c>
      <c r="G12078" s="27" t="s">
        <v>7</v>
      </c>
      <c r="H12078" s="27" t="s">
        <v>2638</v>
      </c>
      <c r="I12078" s="85" t="s">
        <v>2700</v>
      </c>
      <c r="J12078" s="86"/>
    </row>
    <row r="12079" spans="2:10" ht="12.6" customHeight="1" x14ac:dyDescent="0.3">
      <c r="B12079" s="30">
        <f>VLOOKUP($J12073,ASBVs!$A$2:$AP$1041,33,FALSE)</f>
        <v>0.04</v>
      </c>
      <c r="C12079" s="30">
        <f>VLOOKUP($J12073,ASBVs!$A$2:$AP$1041,35,FALSE)</f>
        <v>0.22</v>
      </c>
      <c r="D12079" s="30">
        <f>VLOOKUP($J12073,ASBVs!$A$2:$AP$1041,37,FALSE)</f>
        <v>1E-3</v>
      </c>
      <c r="E12079" s="32">
        <f>VLOOKUP($J12073,ASBVs!$A$2:$AP$1041,29,FALSE)</f>
        <v>3.53</v>
      </c>
      <c r="F12079" s="32">
        <f>VLOOKUP($J12073,ASBVs!$A$2:$AP$1041,23,FALSE)</f>
        <v>-0.11</v>
      </c>
      <c r="G12079" s="32">
        <f>VLOOKUP($J12073,ASBVs!$A$2:$AP$1041,25,FALSE)</f>
        <v>1.28</v>
      </c>
      <c r="H12079" s="32">
        <f>VLOOKUP($J12073,ASBVs!$A$2:$AP$1041,27,FALSE)</f>
        <v>2.27</v>
      </c>
      <c r="I12079" s="86"/>
      <c r="J12079" s="86"/>
    </row>
    <row r="12080" spans="2:10" ht="12.6" customHeight="1" x14ac:dyDescent="0.3">
      <c r="B12080" s="33">
        <f>VLOOKUP($J12073,ASBVs!$A$2:$AP$1041,34,FALSE)</f>
        <v>35</v>
      </c>
      <c r="C12080" s="33">
        <f>VLOOKUP($J12073,ASBVs!$A$2:$AP$1041,36,FALSE)</f>
        <v>44</v>
      </c>
      <c r="D12080" s="33">
        <f>VLOOKUP($J12073,ASBVs!$A$2:$AP$1041,38,FALSE)</f>
        <v>30</v>
      </c>
      <c r="E12080" s="33">
        <f>VLOOKUP($J12073,ASBVs!$A$2:$AP$1041,30,FALSE)</f>
        <v>60</v>
      </c>
      <c r="F12080" s="33">
        <f>VLOOKUP($J12073,ASBVs!$A$2:$AP$1041,24,FALSE)</f>
        <v>41</v>
      </c>
      <c r="G12080" s="33">
        <f>VLOOKUP($J12073,ASBVs!$A$2:$AP$1041,26,FALSE)</f>
        <v>41</v>
      </c>
      <c r="H12080" s="33">
        <f>VLOOKUP($J12073,ASBVs!$A$2:$AP$1041,28,FALSE)</f>
        <v>51</v>
      </c>
      <c r="I12080" s="99">
        <f>VLOOKUP($J12073,ASBVs!$A$2:$AQ$1041,43,FALSE)</f>
        <v>7.51</v>
      </c>
      <c r="J12080" s="79"/>
    </row>
    <row r="12081" spans="2:10" ht="12.6" customHeight="1" x14ac:dyDescent="0.3">
      <c r="B12081" s="87" t="s">
        <v>2695</v>
      </c>
      <c r="C12081" s="88"/>
      <c r="D12081" s="89" t="s">
        <v>2699</v>
      </c>
      <c r="E12081" s="90"/>
      <c r="F12081" s="91" t="str">
        <f>VLOOKUP($J12073,ASBVs!$A$2:$F$1041,6,FALSE)</f>
        <v xml:space="preserve"> </v>
      </c>
      <c r="G12081" s="34" t="s">
        <v>2669</v>
      </c>
      <c r="H12081" s="35" t="str">
        <f>VLOOKUP($J12073,ASBVs!$A$2:$AU$1041,46,FALSE)</f>
        <v>2</v>
      </c>
      <c r="I12081" s="34" t="s">
        <v>2670</v>
      </c>
      <c r="J12081" s="35" t="str">
        <f>VLOOKUP($J12073,ASBVs!$A$2:$AU$1041,47,FALSE)</f>
        <v>2</v>
      </c>
    </row>
    <row r="12082" spans="2:10" ht="12.6" customHeight="1" x14ac:dyDescent="0.3">
      <c r="B12082" s="93">
        <f>VLOOKUP($J12073,ASBVs!$A$2:$AS$1041,45,FALSE)</f>
        <v>120.97</v>
      </c>
      <c r="C12082" s="94"/>
      <c r="D12082" s="93">
        <f>VLOOKUP($J12073,ASBVs!$A$2:$AS$1041,44,FALSE)</f>
        <v>159.97</v>
      </c>
      <c r="E12082" s="94"/>
      <c r="F12082" s="92"/>
      <c r="G12082" s="34" t="s">
        <v>2671</v>
      </c>
      <c r="H12082" s="35" t="str">
        <f>VLOOKUP($J12073,ASBVs!$A$2:$AW$1041,48,FALSE)</f>
        <v>1</v>
      </c>
      <c r="I12082" s="34" t="s">
        <v>2672</v>
      </c>
      <c r="J12082" s="35">
        <f>VLOOKUP($J12073,ASBVs!$A$2:$AW$1041,49,FALSE)</f>
        <v>3</v>
      </c>
    </row>
    <row r="12083" spans="2:10" ht="12.6" customHeight="1" x14ac:dyDescent="0.3">
      <c r="B12083" s="36" t="s">
        <v>2696</v>
      </c>
      <c r="C12083" s="95" t="str">
        <f>VLOOKUP($J12073,ASBVs!$A$2:$E$1041,5,FALSE)</f>
        <v>Pen of 4</v>
      </c>
      <c r="D12083" s="96"/>
      <c r="E12083" s="97" t="s">
        <v>2697</v>
      </c>
      <c r="F12083" s="98"/>
      <c r="G12083" s="74"/>
      <c r="H12083" s="75"/>
      <c r="I12083" s="37" t="s">
        <v>2698</v>
      </c>
      <c r="J12083" s="38"/>
    </row>
    <row r="12085" spans="2:10" ht="12.6" customHeight="1" x14ac:dyDescent="0.3">
      <c r="B12085" s="76" t="s">
        <v>2692</v>
      </c>
      <c r="C12085" s="77"/>
      <c r="D12085" s="20" t="str">
        <f>VLOOKUP($J12085,ASBVs!$A$2:$B$1041,2,FALSE)</f>
        <v>223952</v>
      </c>
      <c r="E12085" s="21"/>
      <c r="F12085" s="22" t="str">
        <f>VLOOKUP($J12085,ASBVs!$A$2:$J$1041,10,FALSE)</f>
        <v>Twin</v>
      </c>
      <c r="G12085" s="78" t="str">
        <f>VLOOKUP($J12085,ASBVs!$A$2:$AX$1041,50,FALSE)</f>
        <v xml:space="preserve"> </v>
      </c>
      <c r="H12085" s="79"/>
      <c r="I12085" s="23" t="s">
        <v>2693</v>
      </c>
      <c r="J12085" s="24" t="s">
        <v>2582</v>
      </c>
    </row>
    <row r="12086" spans="2:10" ht="12.6" customHeight="1" x14ac:dyDescent="0.3">
      <c r="B12086" s="25" t="s">
        <v>2694</v>
      </c>
      <c r="C12086" s="80" t="str">
        <f>VLOOKUP($J12085,ASBVs!$A$2:$H$1041,8,FALSE)</f>
        <v>206570</v>
      </c>
      <c r="D12086" s="80"/>
      <c r="E12086" s="81"/>
      <c r="F12086" s="26" t="s">
        <v>2639</v>
      </c>
      <c r="G12086" s="82">
        <f>VLOOKUP($J12085,ASBVs!$A$2:$I$1041,9,FALSE)</f>
        <v>44707</v>
      </c>
      <c r="H12086" s="83"/>
      <c r="I12086" s="83"/>
      <c r="J12086" s="84"/>
    </row>
    <row r="12087" spans="2:10" ht="12.6" customHeight="1" x14ac:dyDescent="0.3">
      <c r="B12087" s="27" t="s">
        <v>0</v>
      </c>
      <c r="C12087" s="28" t="s">
        <v>1</v>
      </c>
      <c r="D12087" s="28" t="s">
        <v>2</v>
      </c>
      <c r="E12087" s="28" t="s">
        <v>3</v>
      </c>
      <c r="F12087" s="27" t="s">
        <v>4</v>
      </c>
      <c r="G12087" s="28" t="s">
        <v>1093</v>
      </c>
      <c r="H12087" s="28" t="s">
        <v>1092</v>
      </c>
      <c r="I12087" s="28" t="s">
        <v>5</v>
      </c>
      <c r="J12087" s="28" t="s">
        <v>2652</v>
      </c>
    </row>
    <row r="12088" spans="2:10" ht="12.6" customHeight="1" x14ac:dyDescent="0.3">
      <c r="B12088" s="29">
        <f>VLOOKUP($J12085,ASBVs!$A$2:$AP$1041,11,FALSE)</f>
        <v>0.33</v>
      </c>
      <c r="C12088" s="29">
        <f>VLOOKUP($J12085,ASBVs!$A$2:$AP$1041,13,FALSE)</f>
        <v>6.68</v>
      </c>
      <c r="D12088" s="29">
        <f>VLOOKUP($J12085,ASBVs!$A$2:$AP$1041,15,FALSE)</f>
        <v>11.07</v>
      </c>
      <c r="E12088" s="29">
        <f>VLOOKUP($J12085,ASBVs!$A$2:$AP$1041,17,FALSE)</f>
        <v>-0.37</v>
      </c>
      <c r="F12088" s="29">
        <f>VLOOKUP($J12085,ASBVs!$A$2:$AP$1041,19,FALSE)</f>
        <v>1.49</v>
      </c>
      <c r="G12088" s="39">
        <f>VLOOKUP($J12085,ASBVs!$A$2:$AP$1041,41,FALSE)</f>
        <v>0.32</v>
      </c>
      <c r="H12088" s="39">
        <f>VLOOKUP($J12085,ASBVs!$A$2:$AP$1041,39,FALSE)</f>
        <v>0.17</v>
      </c>
      <c r="I12088" s="29">
        <f>VLOOKUP($J12085,ASBVs!$A$2:$AP$1041,21,FALSE)</f>
        <v>0.06</v>
      </c>
      <c r="J12088" s="39">
        <f>VLOOKUP($J12085,ASBVs!$A$2:$AP$1041,31,FALSE)</f>
        <v>0.23</v>
      </c>
    </row>
    <row r="12089" spans="2:10" ht="12.6" customHeight="1" x14ac:dyDescent="0.3">
      <c r="B12089" s="29">
        <f>VLOOKUP($J12085,ASBVs!$A$2:$AP$1041,12,FALSE)</f>
        <v>68</v>
      </c>
      <c r="C12089" s="29">
        <f>VLOOKUP($J12085,ASBVs!$A$2:$AP$1041,14,FALSE)</f>
        <v>71</v>
      </c>
      <c r="D12089" s="29">
        <f>VLOOKUP($J12085,ASBVs!$A$2:$AP$1041,16,FALSE)</f>
        <v>63</v>
      </c>
      <c r="E12089" s="29">
        <f>VLOOKUP($J12085,ASBVs!$A$2:$AP$1041,18,FALSE)</f>
        <v>67</v>
      </c>
      <c r="F12089" s="29">
        <f>VLOOKUP($J12085,ASBVs!$A$2:$AP$1041,20,FALSE)</f>
        <v>66</v>
      </c>
      <c r="G12089" s="29">
        <f>VLOOKUP($J12085,ASBVs!$A$2:$AP$1041,42,FALSE)</f>
        <v>60</v>
      </c>
      <c r="H12089" s="29">
        <f>VLOOKUP($J12085,ASBVs!$A$2:$AP$1041,40,FALSE)</f>
        <v>50</v>
      </c>
      <c r="I12089" s="29">
        <f>VLOOKUP($J12085,ASBVs!$A$2:$AP$1041,22,FALSE)</f>
        <v>61</v>
      </c>
      <c r="J12089" s="29">
        <f>VLOOKUP($J12085,ASBVs!$A$2:$AP$1041,32,FALSE)</f>
        <v>58</v>
      </c>
    </row>
    <row r="12090" spans="2:10" ht="12.6" customHeight="1" x14ac:dyDescent="0.3">
      <c r="B12090" s="31" t="s">
        <v>1089</v>
      </c>
      <c r="C12090" s="27" t="s">
        <v>1090</v>
      </c>
      <c r="D12090" s="27" t="s">
        <v>1091</v>
      </c>
      <c r="E12090" s="27" t="s">
        <v>8</v>
      </c>
      <c r="F12090" s="27" t="s">
        <v>6</v>
      </c>
      <c r="G12090" s="27" t="s">
        <v>7</v>
      </c>
      <c r="H12090" s="27" t="s">
        <v>2638</v>
      </c>
      <c r="I12090" s="85" t="s">
        <v>2700</v>
      </c>
      <c r="J12090" s="86"/>
    </row>
    <row r="12091" spans="2:10" ht="12.6" customHeight="1" x14ac:dyDescent="0.3">
      <c r="B12091" s="30">
        <f>VLOOKUP($J12085,ASBVs!$A$2:$AP$1041,33,FALSE)</f>
        <v>0.05</v>
      </c>
      <c r="C12091" s="30">
        <f>VLOOKUP($J12085,ASBVs!$A$2:$AP$1041,35,FALSE)</f>
        <v>0.11</v>
      </c>
      <c r="D12091" s="30">
        <f>VLOOKUP($J12085,ASBVs!$A$2:$AP$1041,37,FALSE)</f>
        <v>0.01</v>
      </c>
      <c r="E12091" s="32">
        <f>VLOOKUP($J12085,ASBVs!$A$2:$AP$1041,29,FALSE)</f>
        <v>4.41</v>
      </c>
      <c r="F12091" s="32">
        <f>VLOOKUP($J12085,ASBVs!$A$2:$AP$1041,23,FALSE)</f>
        <v>-0.36</v>
      </c>
      <c r="G12091" s="32">
        <f>VLOOKUP($J12085,ASBVs!$A$2:$AP$1041,25,FALSE)</f>
        <v>4.18</v>
      </c>
      <c r="H12091" s="32">
        <f>VLOOKUP($J12085,ASBVs!$A$2:$AP$1041,27,FALSE)</f>
        <v>1.38</v>
      </c>
      <c r="I12091" s="86"/>
      <c r="J12091" s="86"/>
    </row>
    <row r="12092" spans="2:10" ht="12.6" customHeight="1" x14ac:dyDescent="0.3">
      <c r="B12092" s="33">
        <f>VLOOKUP($J12085,ASBVs!$A$2:$AP$1041,34,FALSE)</f>
        <v>44</v>
      </c>
      <c r="C12092" s="33">
        <f>VLOOKUP($J12085,ASBVs!$A$2:$AP$1041,36,FALSE)</f>
        <v>54</v>
      </c>
      <c r="D12092" s="33">
        <f>VLOOKUP($J12085,ASBVs!$A$2:$AP$1041,38,FALSE)</f>
        <v>38</v>
      </c>
      <c r="E12092" s="33">
        <f>VLOOKUP($J12085,ASBVs!$A$2:$AP$1041,30,FALSE)</f>
        <v>60</v>
      </c>
      <c r="F12092" s="33">
        <f>VLOOKUP($J12085,ASBVs!$A$2:$AP$1041,24,FALSE)</f>
        <v>51</v>
      </c>
      <c r="G12092" s="33">
        <f>VLOOKUP($J12085,ASBVs!$A$2:$AP$1041,26,FALSE)</f>
        <v>50</v>
      </c>
      <c r="H12092" s="33">
        <f>VLOOKUP($J12085,ASBVs!$A$2:$AP$1041,28,FALSE)</f>
        <v>54</v>
      </c>
      <c r="I12092" s="99">
        <f>VLOOKUP($J12085,ASBVs!$A$2:$AQ$1041,43,FALSE)</f>
        <v>6.7399999999999993</v>
      </c>
      <c r="J12092" s="79"/>
    </row>
    <row r="12093" spans="2:10" ht="12.6" customHeight="1" x14ac:dyDescent="0.3">
      <c r="B12093" s="87" t="s">
        <v>2695</v>
      </c>
      <c r="C12093" s="88"/>
      <c r="D12093" s="89" t="s">
        <v>2699</v>
      </c>
      <c r="E12093" s="90"/>
      <c r="F12093" s="91" t="str">
        <f>VLOOKUP($J12085,ASBVs!$A$2:$F$1041,6,FALSE)</f>
        <v xml:space="preserve"> </v>
      </c>
      <c r="G12093" s="34" t="s">
        <v>2669</v>
      </c>
      <c r="H12093" s="35" t="str">
        <f>VLOOKUP($J12085,ASBVs!$A$2:$AU$1041,46,FALSE)</f>
        <v>2</v>
      </c>
      <c r="I12093" s="34" t="s">
        <v>2670</v>
      </c>
      <c r="J12093" s="35" t="str">
        <f>VLOOKUP($J12085,ASBVs!$A$2:$AU$1041,47,FALSE)</f>
        <v>2</v>
      </c>
    </row>
    <row r="12094" spans="2:10" ht="12.6" customHeight="1" x14ac:dyDescent="0.3">
      <c r="B12094" s="93">
        <f>VLOOKUP($J12085,ASBVs!$A$2:$AS$1041,45,FALSE)</f>
        <v>116.99</v>
      </c>
      <c r="C12094" s="94"/>
      <c r="D12094" s="93">
        <f>VLOOKUP($J12085,ASBVs!$A$2:$AS$1041,44,FALSE)</f>
        <v>145.21</v>
      </c>
      <c r="E12094" s="94"/>
      <c r="F12094" s="92"/>
      <c r="G12094" s="34" t="s">
        <v>2671</v>
      </c>
      <c r="H12094" s="35" t="str">
        <f>VLOOKUP($J12085,ASBVs!$A$2:$AW$1041,48,FALSE)</f>
        <v>3</v>
      </c>
      <c r="I12094" s="34" t="s">
        <v>2672</v>
      </c>
      <c r="J12094" s="35">
        <f>VLOOKUP($J12085,ASBVs!$A$2:$AW$1041,49,FALSE)</f>
        <v>4</v>
      </c>
    </row>
    <row r="12095" spans="2:10" ht="12.6" customHeight="1" x14ac:dyDescent="0.3">
      <c r="B12095" s="36" t="s">
        <v>2696</v>
      </c>
      <c r="C12095" s="95" t="str">
        <f>VLOOKUP($J12085,ASBVs!$A$2:$E$1041,5,FALSE)</f>
        <v>Pen of 4</v>
      </c>
      <c r="D12095" s="96"/>
      <c r="E12095" s="97" t="s">
        <v>2697</v>
      </c>
      <c r="F12095" s="98"/>
      <c r="G12095" s="74"/>
      <c r="H12095" s="75"/>
      <c r="I12095" s="37" t="s">
        <v>2698</v>
      </c>
      <c r="J12095" s="38"/>
    </row>
    <row r="12097" spans="2:10" ht="12.6" customHeight="1" x14ac:dyDescent="0.3">
      <c r="B12097" s="76" t="s">
        <v>2692</v>
      </c>
      <c r="C12097" s="77"/>
      <c r="D12097" s="20" t="str">
        <f>VLOOKUP($J12097,ASBVs!$A$2:$B$1041,2,FALSE)</f>
        <v>223520</v>
      </c>
      <c r="E12097" s="21"/>
      <c r="F12097" s="22" t="str">
        <f>VLOOKUP($J12097,ASBVs!$A$2:$J$1041,10,FALSE)</f>
        <v>Twin</v>
      </c>
      <c r="G12097" s="78" t="str">
        <f>VLOOKUP($J12097,ASBVs!$A$2:$AX$1041,50,FALSE)</f>
        <v xml:space="preserve"> </v>
      </c>
      <c r="H12097" s="79"/>
      <c r="I12097" s="23" t="s">
        <v>2693</v>
      </c>
      <c r="J12097" s="24" t="s">
        <v>2583</v>
      </c>
    </row>
    <row r="12098" spans="2:10" ht="12.6" customHeight="1" x14ac:dyDescent="0.3">
      <c r="B12098" s="25" t="s">
        <v>2694</v>
      </c>
      <c r="C12098" s="80" t="str">
        <f>VLOOKUP($J12097,ASBVs!$A$2:$H$1041,8,FALSE)</f>
        <v>206570</v>
      </c>
      <c r="D12098" s="80"/>
      <c r="E12098" s="81"/>
      <c r="F12098" s="26" t="s">
        <v>2639</v>
      </c>
      <c r="G12098" s="82">
        <f>VLOOKUP($J12097,ASBVs!$A$2:$I$1041,9,FALSE)</f>
        <v>44699</v>
      </c>
      <c r="H12098" s="83"/>
      <c r="I12098" s="83"/>
      <c r="J12098" s="84"/>
    </row>
    <row r="12099" spans="2:10" ht="12.6" customHeight="1" x14ac:dyDescent="0.3">
      <c r="B12099" s="27" t="s">
        <v>0</v>
      </c>
      <c r="C12099" s="28" t="s">
        <v>1</v>
      </c>
      <c r="D12099" s="28" t="s">
        <v>2</v>
      </c>
      <c r="E12099" s="28" t="s">
        <v>3</v>
      </c>
      <c r="F12099" s="27" t="s">
        <v>4</v>
      </c>
      <c r="G12099" s="28" t="s">
        <v>1093</v>
      </c>
      <c r="H12099" s="28" t="s">
        <v>1092</v>
      </c>
      <c r="I12099" s="28" t="s">
        <v>5</v>
      </c>
      <c r="J12099" s="28" t="s">
        <v>2652</v>
      </c>
    </row>
    <row r="12100" spans="2:10" ht="12.6" customHeight="1" x14ac:dyDescent="0.3">
      <c r="B12100" s="29">
        <f>VLOOKUP($J12097,ASBVs!$A$2:$AP$1041,11,FALSE)</f>
        <v>0.35</v>
      </c>
      <c r="C12100" s="29">
        <f>VLOOKUP($J12097,ASBVs!$A$2:$AP$1041,13,FALSE)</f>
        <v>8.2799999999999994</v>
      </c>
      <c r="D12100" s="29">
        <f>VLOOKUP($J12097,ASBVs!$A$2:$AP$1041,15,FALSE)</f>
        <v>12.58</v>
      </c>
      <c r="E12100" s="29">
        <f>VLOOKUP($J12097,ASBVs!$A$2:$AP$1041,17,FALSE)</f>
        <v>0.03</v>
      </c>
      <c r="F12100" s="29">
        <f>VLOOKUP($J12097,ASBVs!$A$2:$AP$1041,19,FALSE)</f>
        <v>1.71</v>
      </c>
      <c r="G12100" s="39">
        <f>VLOOKUP($J12097,ASBVs!$A$2:$AP$1041,41,FALSE)</f>
        <v>0.34</v>
      </c>
      <c r="H12100" s="39">
        <f>VLOOKUP($J12097,ASBVs!$A$2:$AP$1041,39,FALSE)</f>
        <v>0.22</v>
      </c>
      <c r="I12100" s="29">
        <f>VLOOKUP($J12097,ASBVs!$A$2:$AP$1041,21,FALSE)</f>
        <v>0.95</v>
      </c>
      <c r="J12100" s="39">
        <f>VLOOKUP($J12097,ASBVs!$A$2:$AP$1041,31,FALSE)</f>
        <v>0.26</v>
      </c>
    </row>
    <row r="12101" spans="2:10" ht="12.6" customHeight="1" x14ac:dyDescent="0.3">
      <c r="B12101" s="29">
        <f>VLOOKUP($J12097,ASBVs!$A$2:$AP$1041,12,FALSE)</f>
        <v>69</v>
      </c>
      <c r="C12101" s="29">
        <f>VLOOKUP($J12097,ASBVs!$A$2:$AP$1041,14,FALSE)</f>
        <v>72</v>
      </c>
      <c r="D12101" s="29">
        <f>VLOOKUP($J12097,ASBVs!$A$2:$AP$1041,16,FALSE)</f>
        <v>63</v>
      </c>
      <c r="E12101" s="29">
        <f>VLOOKUP($J12097,ASBVs!$A$2:$AP$1041,18,FALSE)</f>
        <v>69</v>
      </c>
      <c r="F12101" s="29">
        <f>VLOOKUP($J12097,ASBVs!$A$2:$AP$1041,20,FALSE)</f>
        <v>68</v>
      </c>
      <c r="G12101" s="29">
        <f>VLOOKUP($J12097,ASBVs!$A$2:$AP$1041,42,FALSE)</f>
        <v>62</v>
      </c>
      <c r="H12101" s="29">
        <f>VLOOKUP($J12097,ASBVs!$A$2:$AP$1041,40,FALSE)</f>
        <v>54</v>
      </c>
      <c r="I12101" s="29">
        <f>VLOOKUP($J12097,ASBVs!$A$2:$AP$1041,22,FALSE)</f>
        <v>64</v>
      </c>
      <c r="J12101" s="29">
        <f>VLOOKUP($J12097,ASBVs!$A$2:$AP$1041,32,FALSE)</f>
        <v>60</v>
      </c>
    </row>
    <row r="12102" spans="2:10" ht="12.6" customHeight="1" x14ac:dyDescent="0.3">
      <c r="B12102" s="31" t="s">
        <v>1089</v>
      </c>
      <c r="C12102" s="27" t="s">
        <v>1090</v>
      </c>
      <c r="D12102" s="27" t="s">
        <v>1091</v>
      </c>
      <c r="E12102" s="27" t="s">
        <v>8</v>
      </c>
      <c r="F12102" s="27" t="s">
        <v>6</v>
      </c>
      <c r="G12102" s="27" t="s">
        <v>7</v>
      </c>
      <c r="H12102" s="27" t="s">
        <v>2638</v>
      </c>
      <c r="I12102" s="85" t="s">
        <v>2700</v>
      </c>
      <c r="J12102" s="86"/>
    </row>
    <row r="12103" spans="2:10" ht="12.6" customHeight="1" x14ac:dyDescent="0.3">
      <c r="B12103" s="30">
        <f>VLOOKUP($J12097,ASBVs!$A$2:$AP$1041,33,FALSE)</f>
        <v>0.06</v>
      </c>
      <c r="C12103" s="30">
        <f>VLOOKUP($J12097,ASBVs!$A$2:$AP$1041,35,FALSE)</f>
        <v>0.15</v>
      </c>
      <c r="D12103" s="30">
        <f>VLOOKUP($J12097,ASBVs!$A$2:$AP$1041,37,FALSE)</f>
        <v>0.01</v>
      </c>
      <c r="E12103" s="32">
        <f>VLOOKUP($J12097,ASBVs!$A$2:$AP$1041,29,FALSE)</f>
        <v>5.01</v>
      </c>
      <c r="F12103" s="32">
        <f>VLOOKUP($J12097,ASBVs!$A$2:$AP$1041,23,FALSE)</f>
        <v>-0.34</v>
      </c>
      <c r="G12103" s="32">
        <f>VLOOKUP($J12097,ASBVs!$A$2:$AP$1041,25,FALSE)</f>
        <v>5.44</v>
      </c>
      <c r="H12103" s="32">
        <f>VLOOKUP($J12097,ASBVs!$A$2:$AP$1041,27,FALSE)</f>
        <v>1.55</v>
      </c>
      <c r="I12103" s="86"/>
      <c r="J12103" s="86"/>
    </row>
    <row r="12104" spans="2:10" ht="12.6" customHeight="1" x14ac:dyDescent="0.3">
      <c r="B12104" s="33">
        <f>VLOOKUP($J12097,ASBVs!$A$2:$AP$1041,34,FALSE)</f>
        <v>48</v>
      </c>
      <c r="C12104" s="33">
        <f>VLOOKUP($J12097,ASBVs!$A$2:$AP$1041,36,FALSE)</f>
        <v>57</v>
      </c>
      <c r="D12104" s="33">
        <f>VLOOKUP($J12097,ASBVs!$A$2:$AP$1041,38,FALSE)</f>
        <v>42</v>
      </c>
      <c r="E12104" s="33">
        <f>VLOOKUP($J12097,ASBVs!$A$2:$AP$1041,30,FALSE)</f>
        <v>62</v>
      </c>
      <c r="F12104" s="33">
        <f>VLOOKUP($J12097,ASBVs!$A$2:$AP$1041,24,FALSE)</f>
        <v>54</v>
      </c>
      <c r="G12104" s="33">
        <f>VLOOKUP($J12097,ASBVs!$A$2:$AP$1041,26,FALSE)</f>
        <v>53</v>
      </c>
      <c r="H12104" s="33">
        <f>VLOOKUP($J12097,ASBVs!$A$2:$AP$1041,28,FALSE)</f>
        <v>57</v>
      </c>
      <c r="I12104" s="99">
        <f>VLOOKUP($J12097,ASBVs!$A$2:$AQ$1041,43,FALSE)</f>
        <v>9.2299999999999986</v>
      </c>
      <c r="J12104" s="79"/>
    </row>
    <row r="12105" spans="2:10" ht="12.6" customHeight="1" x14ac:dyDescent="0.3">
      <c r="B12105" s="87" t="s">
        <v>2695</v>
      </c>
      <c r="C12105" s="88"/>
      <c r="D12105" s="89" t="s">
        <v>2699</v>
      </c>
      <c r="E12105" s="90"/>
      <c r="F12105" s="91" t="str">
        <f>VLOOKUP($J12097,ASBVs!$A$2:$F$1041,6,FALSE)</f>
        <v xml:space="preserve"> </v>
      </c>
      <c r="G12105" s="34" t="s">
        <v>2669</v>
      </c>
      <c r="H12105" s="35" t="str">
        <f>VLOOKUP($J12097,ASBVs!$A$2:$AU$1041,46,FALSE)</f>
        <v>2</v>
      </c>
      <c r="I12105" s="34" t="s">
        <v>2670</v>
      </c>
      <c r="J12105" s="35" t="str">
        <f>VLOOKUP($J12097,ASBVs!$A$2:$AU$1041,47,FALSE)</f>
        <v>1</v>
      </c>
    </row>
    <row r="12106" spans="2:10" ht="12.6" customHeight="1" x14ac:dyDescent="0.3">
      <c r="B12106" s="93">
        <f>VLOOKUP($J12097,ASBVs!$A$2:$AS$1041,45,FALSE)</f>
        <v>124.35</v>
      </c>
      <c r="C12106" s="94"/>
      <c r="D12106" s="93">
        <f>VLOOKUP($J12097,ASBVs!$A$2:$AS$1041,44,FALSE)</f>
        <v>157.38999999999999</v>
      </c>
      <c r="E12106" s="94"/>
      <c r="F12106" s="92"/>
      <c r="G12106" s="34" t="s">
        <v>2671</v>
      </c>
      <c r="H12106" s="35" t="str">
        <f>VLOOKUP($J12097,ASBVs!$A$2:$AW$1041,48,FALSE)</f>
        <v>2</v>
      </c>
      <c r="I12106" s="34" t="s">
        <v>2672</v>
      </c>
      <c r="J12106" s="35">
        <f>VLOOKUP($J12097,ASBVs!$A$2:$AW$1041,49,FALSE)</f>
        <v>2</v>
      </c>
    </row>
    <row r="12107" spans="2:10" ht="12.6" customHeight="1" x14ac:dyDescent="0.3">
      <c r="B12107" s="36" t="s">
        <v>2696</v>
      </c>
      <c r="C12107" s="95" t="str">
        <f>VLOOKUP($J12097,ASBVs!$A$2:$E$1041,5,FALSE)</f>
        <v>Pen of 4</v>
      </c>
      <c r="D12107" s="96"/>
      <c r="E12107" s="97" t="s">
        <v>2697</v>
      </c>
      <c r="F12107" s="98"/>
      <c r="G12107" s="74"/>
      <c r="H12107" s="75"/>
      <c r="I12107" s="37" t="s">
        <v>2698</v>
      </c>
      <c r="J12107" s="38"/>
    </row>
    <row r="12109" spans="2:10" ht="12.6" customHeight="1" x14ac:dyDescent="0.3">
      <c r="B12109" s="76" t="s">
        <v>2692</v>
      </c>
      <c r="C12109" s="77"/>
      <c r="D12109" s="20" t="str">
        <f>VLOOKUP($J12109,ASBVs!$A$2:$B$1041,2,FALSE)</f>
        <v>225343</v>
      </c>
      <c r="E12109" s="21"/>
      <c r="F12109" s="22" t="str">
        <f>VLOOKUP($J12109,ASBVs!$A$2:$J$1041,10,FALSE)</f>
        <v>Single</v>
      </c>
      <c r="G12109" s="78" t="str">
        <f>VLOOKUP($J12109,ASBVs!$A$2:$AX$1041,50,FALSE)</f>
        <v xml:space="preserve"> </v>
      </c>
      <c r="H12109" s="79"/>
      <c r="I12109" s="23" t="s">
        <v>2693</v>
      </c>
      <c r="J12109" s="24" t="s">
        <v>2584</v>
      </c>
    </row>
    <row r="12110" spans="2:10" ht="12.6" customHeight="1" x14ac:dyDescent="0.3">
      <c r="B12110" s="25" t="s">
        <v>2694</v>
      </c>
      <c r="C12110" s="80" t="str">
        <f>VLOOKUP($J12109,ASBVs!$A$2:$H$1041,8,FALSE)</f>
        <v>218909</v>
      </c>
      <c r="D12110" s="80"/>
      <c r="E12110" s="81"/>
      <c r="F12110" s="26" t="s">
        <v>2639</v>
      </c>
      <c r="G12110" s="82">
        <f>VLOOKUP($J12109,ASBVs!$A$2:$I$1041,9,FALSE)</f>
        <v>44723</v>
      </c>
      <c r="H12110" s="83"/>
      <c r="I12110" s="83"/>
      <c r="J12110" s="84"/>
    </row>
    <row r="12111" spans="2:10" ht="12.6" customHeight="1" x14ac:dyDescent="0.3">
      <c r="B12111" s="27" t="s">
        <v>0</v>
      </c>
      <c r="C12111" s="28" t="s">
        <v>1</v>
      </c>
      <c r="D12111" s="28" t="s">
        <v>2</v>
      </c>
      <c r="E12111" s="28" t="s">
        <v>3</v>
      </c>
      <c r="F12111" s="27" t="s">
        <v>4</v>
      </c>
      <c r="G12111" s="28" t="s">
        <v>1093</v>
      </c>
      <c r="H12111" s="28" t="s">
        <v>1092</v>
      </c>
      <c r="I12111" s="28" t="s">
        <v>5</v>
      </c>
      <c r="J12111" s="28" t="s">
        <v>2652</v>
      </c>
    </row>
    <row r="12112" spans="2:10" ht="12.6" customHeight="1" x14ac:dyDescent="0.3">
      <c r="B12112" s="29">
        <f>VLOOKUP($J12109,ASBVs!$A$2:$AP$1041,11,FALSE)</f>
        <v>0.25</v>
      </c>
      <c r="C12112" s="29">
        <f>VLOOKUP($J12109,ASBVs!$A$2:$AP$1041,13,FALSE)</f>
        <v>6.75</v>
      </c>
      <c r="D12112" s="29">
        <f>VLOOKUP($J12109,ASBVs!$A$2:$AP$1041,15,FALSE)</f>
        <v>9.98</v>
      </c>
      <c r="E12112" s="29">
        <f>VLOOKUP($J12109,ASBVs!$A$2:$AP$1041,17,FALSE)</f>
        <v>0.46</v>
      </c>
      <c r="F12112" s="29">
        <f>VLOOKUP($J12109,ASBVs!$A$2:$AP$1041,19,FALSE)</f>
        <v>2.33</v>
      </c>
      <c r="G12112" s="39">
        <f>VLOOKUP($J12109,ASBVs!$A$2:$AP$1041,41,FALSE)</f>
        <v>0.56000000000000005</v>
      </c>
      <c r="H12112" s="39">
        <f>VLOOKUP($J12109,ASBVs!$A$2:$AP$1041,39,FALSE)</f>
        <v>0.22</v>
      </c>
      <c r="I12112" s="29">
        <f>VLOOKUP($J12109,ASBVs!$A$2:$AP$1041,21,FALSE)</f>
        <v>-0.66</v>
      </c>
      <c r="J12112" s="39">
        <f>VLOOKUP($J12109,ASBVs!$A$2:$AP$1041,31,FALSE)</f>
        <v>0.39</v>
      </c>
    </row>
    <row r="12113" spans="2:10" ht="12.6" customHeight="1" x14ac:dyDescent="0.3">
      <c r="B12113" s="29">
        <f>VLOOKUP($J12109,ASBVs!$A$2:$AP$1041,12,FALSE)</f>
        <v>66</v>
      </c>
      <c r="C12113" s="29">
        <f>VLOOKUP($J12109,ASBVs!$A$2:$AP$1041,14,FALSE)</f>
        <v>69</v>
      </c>
      <c r="D12113" s="29">
        <f>VLOOKUP($J12109,ASBVs!$A$2:$AP$1041,16,FALSE)</f>
        <v>62</v>
      </c>
      <c r="E12113" s="29">
        <f>VLOOKUP($J12109,ASBVs!$A$2:$AP$1041,18,FALSE)</f>
        <v>63</v>
      </c>
      <c r="F12113" s="29">
        <f>VLOOKUP($J12109,ASBVs!$A$2:$AP$1041,20,FALSE)</f>
        <v>63</v>
      </c>
      <c r="G12113" s="29">
        <f>VLOOKUP($J12109,ASBVs!$A$2:$AP$1041,42,FALSE)</f>
        <v>55</v>
      </c>
      <c r="H12113" s="29">
        <f>VLOOKUP($J12109,ASBVs!$A$2:$AP$1041,40,FALSE)</f>
        <v>49</v>
      </c>
      <c r="I12113" s="29">
        <f>VLOOKUP($J12109,ASBVs!$A$2:$AP$1041,22,FALSE)</f>
        <v>56</v>
      </c>
      <c r="J12113" s="29">
        <f>VLOOKUP($J12109,ASBVs!$A$2:$AP$1041,32,FALSE)</f>
        <v>53</v>
      </c>
    </row>
    <row r="12114" spans="2:10" ht="12.6" customHeight="1" x14ac:dyDescent="0.3">
      <c r="B12114" s="31" t="s">
        <v>1089</v>
      </c>
      <c r="C12114" s="27" t="s">
        <v>1090</v>
      </c>
      <c r="D12114" s="27" t="s">
        <v>1091</v>
      </c>
      <c r="E12114" s="27" t="s">
        <v>8</v>
      </c>
      <c r="F12114" s="27" t="s">
        <v>6</v>
      </c>
      <c r="G12114" s="27" t="s">
        <v>7</v>
      </c>
      <c r="H12114" s="27" t="s">
        <v>2638</v>
      </c>
      <c r="I12114" s="85" t="s">
        <v>2700</v>
      </c>
      <c r="J12114" s="86"/>
    </row>
    <row r="12115" spans="2:10" ht="12.6" customHeight="1" x14ac:dyDescent="0.3">
      <c r="B12115" s="30">
        <f>VLOOKUP($J12109,ASBVs!$A$2:$AP$1041,33,FALSE)</f>
        <v>0.06</v>
      </c>
      <c r="C12115" s="30">
        <f>VLOOKUP($J12109,ASBVs!$A$2:$AP$1041,35,FALSE)</f>
        <v>0.14000000000000001</v>
      </c>
      <c r="D12115" s="30">
        <f>VLOOKUP($J12109,ASBVs!$A$2:$AP$1041,37,FALSE)</f>
        <v>0.01</v>
      </c>
      <c r="E12115" s="32">
        <f>VLOOKUP($J12109,ASBVs!$A$2:$AP$1041,29,FALSE)</f>
        <v>3.63</v>
      </c>
      <c r="F12115" s="32">
        <f>VLOOKUP($J12109,ASBVs!$A$2:$AP$1041,23,FALSE)</f>
        <v>-0.38</v>
      </c>
      <c r="G12115" s="32">
        <f>VLOOKUP($J12109,ASBVs!$A$2:$AP$1041,25,FALSE)</f>
        <v>1.83</v>
      </c>
      <c r="H12115" s="32">
        <f>VLOOKUP($J12109,ASBVs!$A$2:$AP$1041,27,FALSE)</f>
        <v>1.9</v>
      </c>
      <c r="I12115" s="86"/>
      <c r="J12115" s="86"/>
    </row>
    <row r="12116" spans="2:10" ht="12.6" customHeight="1" x14ac:dyDescent="0.3">
      <c r="B12116" s="33">
        <f>VLOOKUP($J12109,ASBVs!$A$2:$AP$1041,34,FALSE)</f>
        <v>44</v>
      </c>
      <c r="C12116" s="33">
        <f>VLOOKUP($J12109,ASBVs!$A$2:$AP$1041,36,FALSE)</f>
        <v>52</v>
      </c>
      <c r="D12116" s="33">
        <f>VLOOKUP($J12109,ASBVs!$A$2:$AP$1041,38,FALSE)</f>
        <v>39</v>
      </c>
      <c r="E12116" s="33">
        <f>VLOOKUP($J12109,ASBVs!$A$2:$AP$1041,30,FALSE)</f>
        <v>59</v>
      </c>
      <c r="F12116" s="33">
        <f>VLOOKUP($J12109,ASBVs!$A$2:$AP$1041,24,FALSE)</f>
        <v>49</v>
      </c>
      <c r="G12116" s="33">
        <f>VLOOKUP($J12109,ASBVs!$A$2:$AP$1041,26,FALSE)</f>
        <v>49</v>
      </c>
      <c r="H12116" s="33">
        <f>VLOOKUP($J12109,ASBVs!$A$2:$AP$1041,28,FALSE)</f>
        <v>52</v>
      </c>
      <c r="I12116" s="99">
        <f>VLOOKUP($J12109,ASBVs!$A$2:$AQ$1041,43,FALSE)</f>
        <v>6.09</v>
      </c>
      <c r="J12116" s="79"/>
    </row>
    <row r="12117" spans="2:10" ht="12.6" customHeight="1" x14ac:dyDescent="0.3">
      <c r="B12117" s="87" t="s">
        <v>2695</v>
      </c>
      <c r="C12117" s="88"/>
      <c r="D12117" s="89" t="s">
        <v>2699</v>
      </c>
      <c r="E12117" s="90"/>
      <c r="F12117" s="91" t="str">
        <f>VLOOKUP($J12109,ASBVs!$A$2:$F$1041,6,FALSE)</f>
        <v xml:space="preserve"> </v>
      </c>
      <c r="G12117" s="34" t="s">
        <v>2669</v>
      </c>
      <c r="H12117" s="35" t="str">
        <f>VLOOKUP($J12109,ASBVs!$A$2:$AU$1041,46,FALSE)</f>
        <v>3</v>
      </c>
      <c r="I12117" s="34" t="s">
        <v>2670</v>
      </c>
      <c r="J12117" s="35" t="str">
        <f>VLOOKUP($J12109,ASBVs!$A$2:$AU$1041,47,FALSE)</f>
        <v>1</v>
      </c>
    </row>
    <row r="12118" spans="2:10" ht="12.6" customHeight="1" x14ac:dyDescent="0.3">
      <c r="B12118" s="93">
        <f>VLOOKUP($J12109,ASBVs!$A$2:$AS$1041,45,FALSE)</f>
        <v>119.83</v>
      </c>
      <c r="C12118" s="94"/>
      <c r="D12118" s="93">
        <f>VLOOKUP($J12109,ASBVs!$A$2:$AS$1041,44,FALSE)</f>
        <v>158.96</v>
      </c>
      <c r="E12118" s="94"/>
      <c r="F12118" s="92"/>
      <c r="G12118" s="34" t="s">
        <v>2671</v>
      </c>
      <c r="H12118" s="35" t="str">
        <f>VLOOKUP($J12109,ASBVs!$A$2:$AW$1041,48,FALSE)</f>
        <v>2</v>
      </c>
      <c r="I12118" s="34" t="s">
        <v>2672</v>
      </c>
      <c r="J12118" s="35">
        <f>VLOOKUP($J12109,ASBVs!$A$2:$AW$1041,49,FALSE)</f>
        <v>2</v>
      </c>
    </row>
    <row r="12119" spans="2:10" ht="12.6" customHeight="1" x14ac:dyDescent="0.3">
      <c r="B12119" s="36" t="s">
        <v>2696</v>
      </c>
      <c r="C12119" s="95" t="str">
        <f>VLOOKUP($J12109,ASBVs!$A$2:$E$1041,5,FALSE)</f>
        <v>Pen of 4</v>
      </c>
      <c r="D12119" s="96"/>
      <c r="E12119" s="97" t="s">
        <v>2697</v>
      </c>
      <c r="F12119" s="98"/>
      <c r="G12119" s="74"/>
      <c r="H12119" s="75"/>
      <c r="I12119" s="37" t="s">
        <v>2698</v>
      </c>
      <c r="J12119" s="38"/>
    </row>
    <row r="12121" spans="2:10" ht="12.6" customHeight="1" x14ac:dyDescent="0.3">
      <c r="B12121" s="76" t="s">
        <v>2692</v>
      </c>
      <c r="C12121" s="77"/>
      <c r="D12121" s="20" t="str">
        <f>VLOOKUP($J12121,ASBVs!$A$2:$B$1041,2,FALSE)</f>
        <v>223430</v>
      </c>
      <c r="E12121" s="21"/>
      <c r="F12121" s="22" t="str">
        <f>VLOOKUP($J12121,ASBVs!$A$2:$J$1041,10,FALSE)</f>
        <v>Triplet</v>
      </c>
      <c r="G12121" s="78" t="str">
        <f>VLOOKUP($J12121,ASBVs!$A$2:$AX$1041,50,FALSE)</f>
        <v xml:space="preserve"> </v>
      </c>
      <c r="H12121" s="79"/>
      <c r="I12121" s="23" t="s">
        <v>2693</v>
      </c>
      <c r="J12121" s="24" t="s">
        <v>2585</v>
      </c>
    </row>
    <row r="12122" spans="2:10" ht="12.6" customHeight="1" x14ac:dyDescent="0.3">
      <c r="B12122" s="25" t="s">
        <v>2694</v>
      </c>
      <c r="C12122" s="80" t="str">
        <f>VLOOKUP($J12121,ASBVs!$A$2:$H$1041,8,FALSE)</f>
        <v>193431</v>
      </c>
      <c r="D12122" s="80"/>
      <c r="E12122" s="81"/>
      <c r="F12122" s="26" t="s">
        <v>2639</v>
      </c>
      <c r="G12122" s="82">
        <f>VLOOKUP($J12121,ASBVs!$A$2:$I$1041,9,FALSE)</f>
        <v>44697</v>
      </c>
      <c r="H12122" s="83"/>
      <c r="I12122" s="83"/>
      <c r="J12122" s="84"/>
    </row>
    <row r="12123" spans="2:10" ht="12.6" customHeight="1" x14ac:dyDescent="0.3">
      <c r="B12123" s="27" t="s">
        <v>0</v>
      </c>
      <c r="C12123" s="28" t="s">
        <v>1</v>
      </c>
      <c r="D12123" s="28" t="s">
        <v>2</v>
      </c>
      <c r="E12123" s="28" t="s">
        <v>3</v>
      </c>
      <c r="F12123" s="27" t="s">
        <v>4</v>
      </c>
      <c r="G12123" s="28" t="s">
        <v>1093</v>
      </c>
      <c r="H12123" s="28" t="s">
        <v>1092</v>
      </c>
      <c r="I12123" s="28" t="s">
        <v>5</v>
      </c>
      <c r="J12123" s="28" t="s">
        <v>2652</v>
      </c>
    </row>
    <row r="12124" spans="2:10" ht="12.6" customHeight="1" x14ac:dyDescent="0.3">
      <c r="B12124" s="29">
        <f>VLOOKUP($J12121,ASBVs!$A$2:$AP$1041,11,FALSE)</f>
        <v>0.41</v>
      </c>
      <c r="C12124" s="29">
        <f>VLOOKUP($J12121,ASBVs!$A$2:$AP$1041,13,FALSE)</f>
        <v>9.01</v>
      </c>
      <c r="D12124" s="29">
        <f>VLOOKUP($J12121,ASBVs!$A$2:$AP$1041,15,FALSE)</f>
        <v>14.96</v>
      </c>
      <c r="E12124" s="29">
        <f>VLOOKUP($J12121,ASBVs!$A$2:$AP$1041,17,FALSE)</f>
        <v>0.28000000000000003</v>
      </c>
      <c r="F12124" s="29">
        <f>VLOOKUP($J12121,ASBVs!$A$2:$AP$1041,19,FALSE)</f>
        <v>2.2200000000000002</v>
      </c>
      <c r="G12124" s="39">
        <f>VLOOKUP($J12121,ASBVs!$A$2:$AP$1041,41,FALSE)</f>
        <v>0.33</v>
      </c>
      <c r="H12124" s="39">
        <f>VLOOKUP($J12121,ASBVs!$A$2:$AP$1041,39,FALSE)</f>
        <v>0.23</v>
      </c>
      <c r="I12124" s="29">
        <f>VLOOKUP($J12121,ASBVs!$A$2:$AP$1041,21,FALSE)</f>
        <v>0.57999999999999996</v>
      </c>
      <c r="J12124" s="39">
        <f>VLOOKUP($J12121,ASBVs!$A$2:$AP$1041,31,FALSE)</f>
        <v>0.25</v>
      </c>
    </row>
    <row r="12125" spans="2:10" ht="12.6" customHeight="1" x14ac:dyDescent="0.3">
      <c r="B12125" s="29">
        <f>VLOOKUP($J12121,ASBVs!$A$2:$AP$1041,12,FALSE)</f>
        <v>67</v>
      </c>
      <c r="C12125" s="29">
        <f>VLOOKUP($J12121,ASBVs!$A$2:$AP$1041,14,FALSE)</f>
        <v>72</v>
      </c>
      <c r="D12125" s="29">
        <f>VLOOKUP($J12121,ASBVs!$A$2:$AP$1041,16,FALSE)</f>
        <v>62</v>
      </c>
      <c r="E12125" s="29">
        <f>VLOOKUP($J12121,ASBVs!$A$2:$AP$1041,18,FALSE)</f>
        <v>71</v>
      </c>
      <c r="F12125" s="29">
        <f>VLOOKUP($J12121,ASBVs!$A$2:$AP$1041,20,FALSE)</f>
        <v>69</v>
      </c>
      <c r="G12125" s="29">
        <f>VLOOKUP($J12121,ASBVs!$A$2:$AP$1041,42,FALSE)</f>
        <v>56</v>
      </c>
      <c r="H12125" s="29">
        <f>VLOOKUP($J12121,ASBVs!$A$2:$AP$1041,40,FALSE)</f>
        <v>49</v>
      </c>
      <c r="I12125" s="29">
        <f>VLOOKUP($J12121,ASBVs!$A$2:$AP$1041,22,FALSE)</f>
        <v>62</v>
      </c>
      <c r="J12125" s="29">
        <f>VLOOKUP($J12121,ASBVs!$A$2:$AP$1041,32,FALSE)</f>
        <v>54</v>
      </c>
    </row>
    <row r="12126" spans="2:10" ht="12.6" customHeight="1" x14ac:dyDescent="0.3">
      <c r="B12126" s="31" t="s">
        <v>1089</v>
      </c>
      <c r="C12126" s="27" t="s">
        <v>1090</v>
      </c>
      <c r="D12126" s="27" t="s">
        <v>1091</v>
      </c>
      <c r="E12126" s="27" t="s">
        <v>8</v>
      </c>
      <c r="F12126" s="27" t="s">
        <v>6</v>
      </c>
      <c r="G12126" s="27" t="s">
        <v>7</v>
      </c>
      <c r="H12126" s="27" t="s">
        <v>2638</v>
      </c>
      <c r="I12126" s="85" t="s">
        <v>2700</v>
      </c>
      <c r="J12126" s="86"/>
    </row>
    <row r="12127" spans="2:10" ht="12.6" customHeight="1" x14ac:dyDescent="0.3">
      <c r="B12127" s="30">
        <f>VLOOKUP($J12121,ASBVs!$A$2:$AP$1041,33,FALSE)</f>
        <v>0.05</v>
      </c>
      <c r="C12127" s="30">
        <f>VLOOKUP($J12121,ASBVs!$A$2:$AP$1041,35,FALSE)</f>
        <v>0.2</v>
      </c>
      <c r="D12127" s="30">
        <f>VLOOKUP($J12121,ASBVs!$A$2:$AP$1041,37,FALSE)</f>
        <v>1E-3</v>
      </c>
      <c r="E12127" s="32">
        <f>VLOOKUP($J12121,ASBVs!$A$2:$AP$1041,29,FALSE)</f>
        <v>4.7</v>
      </c>
      <c r="F12127" s="32">
        <f>VLOOKUP($J12121,ASBVs!$A$2:$AP$1041,23,FALSE)</f>
        <v>-0.27</v>
      </c>
      <c r="G12127" s="32">
        <f>VLOOKUP($J12121,ASBVs!$A$2:$AP$1041,25,FALSE)</f>
        <v>4.49</v>
      </c>
      <c r="H12127" s="32">
        <f>VLOOKUP($J12121,ASBVs!$A$2:$AP$1041,27,FALSE)</f>
        <v>2.31</v>
      </c>
      <c r="I12127" s="86"/>
      <c r="J12127" s="86"/>
    </row>
    <row r="12128" spans="2:10" ht="12.6" customHeight="1" x14ac:dyDescent="0.3">
      <c r="B12128" s="33">
        <f>VLOOKUP($J12121,ASBVs!$A$2:$AP$1041,34,FALSE)</f>
        <v>45</v>
      </c>
      <c r="C12128" s="33">
        <f>VLOOKUP($J12121,ASBVs!$A$2:$AP$1041,36,FALSE)</f>
        <v>52</v>
      </c>
      <c r="D12128" s="33">
        <f>VLOOKUP($J12121,ASBVs!$A$2:$AP$1041,38,FALSE)</f>
        <v>39</v>
      </c>
      <c r="E12128" s="33">
        <f>VLOOKUP($J12121,ASBVs!$A$2:$AP$1041,30,FALSE)</f>
        <v>63</v>
      </c>
      <c r="F12128" s="33">
        <f>VLOOKUP($J12121,ASBVs!$A$2:$AP$1041,24,FALSE)</f>
        <v>49</v>
      </c>
      <c r="G12128" s="33">
        <f>VLOOKUP($J12121,ASBVs!$A$2:$AP$1041,26,FALSE)</f>
        <v>49</v>
      </c>
      <c r="H12128" s="33">
        <f>VLOOKUP($J12121,ASBVs!$A$2:$AP$1041,28,FALSE)</f>
        <v>55</v>
      </c>
      <c r="I12128" s="99">
        <f>VLOOKUP($J12121,ASBVs!$A$2:$AQ$1041,43,FALSE)</f>
        <v>9.59</v>
      </c>
      <c r="J12128" s="79"/>
    </row>
    <row r="12129" spans="2:10" ht="12.6" customHeight="1" x14ac:dyDescent="0.3">
      <c r="B12129" s="87" t="s">
        <v>2695</v>
      </c>
      <c r="C12129" s="88"/>
      <c r="D12129" s="89" t="s">
        <v>2699</v>
      </c>
      <c r="E12129" s="90"/>
      <c r="F12129" s="91" t="str">
        <f>VLOOKUP($J12121,ASBVs!$A$2:$F$1041,6,FALSE)</f>
        <v xml:space="preserve">Young Gun </v>
      </c>
      <c r="G12129" s="34" t="s">
        <v>2669</v>
      </c>
      <c r="H12129" s="35" t="str">
        <f>VLOOKUP($J12121,ASBVs!$A$2:$AU$1041,46,FALSE)</f>
        <v>2</v>
      </c>
      <c r="I12129" s="34" t="s">
        <v>2670</v>
      </c>
      <c r="J12129" s="35" t="str">
        <f>VLOOKUP($J12121,ASBVs!$A$2:$AU$1041,47,FALSE)</f>
        <v>2</v>
      </c>
    </row>
    <row r="12130" spans="2:10" ht="12.6" customHeight="1" x14ac:dyDescent="0.3">
      <c r="B12130" s="93">
        <f>VLOOKUP($J12121,ASBVs!$A$2:$AS$1041,45,FALSE)</f>
        <v>124.21</v>
      </c>
      <c r="C12130" s="94"/>
      <c r="D12130" s="93">
        <f>VLOOKUP($J12121,ASBVs!$A$2:$AS$1041,44,FALSE)</f>
        <v>162.58000000000001</v>
      </c>
      <c r="E12130" s="94"/>
      <c r="F12130" s="92"/>
      <c r="G12130" s="34" t="s">
        <v>2671</v>
      </c>
      <c r="H12130" s="35" t="str">
        <f>VLOOKUP($J12121,ASBVs!$A$2:$AW$1041,48,FALSE)</f>
        <v>2</v>
      </c>
      <c r="I12130" s="34" t="s">
        <v>2672</v>
      </c>
      <c r="J12130" s="35">
        <f>VLOOKUP($J12121,ASBVs!$A$2:$AW$1041,49,FALSE)</f>
        <v>3</v>
      </c>
    </row>
    <row r="12131" spans="2:10" ht="12.6" customHeight="1" x14ac:dyDescent="0.3">
      <c r="B12131" s="36" t="s">
        <v>2696</v>
      </c>
      <c r="C12131" s="95" t="str">
        <f>VLOOKUP($J12121,ASBVs!$A$2:$E$1041,5,FALSE)</f>
        <v>Pen of 4</v>
      </c>
      <c r="D12131" s="96"/>
      <c r="E12131" s="97" t="s">
        <v>2697</v>
      </c>
      <c r="F12131" s="98"/>
      <c r="G12131" s="74"/>
      <c r="H12131" s="75"/>
      <c r="I12131" s="37" t="s">
        <v>2698</v>
      </c>
      <c r="J12131" s="38"/>
    </row>
    <row r="12133" spans="2:10" ht="12.6" customHeight="1" x14ac:dyDescent="0.3">
      <c r="B12133" s="76" t="s">
        <v>2692</v>
      </c>
      <c r="C12133" s="77"/>
      <c r="D12133" s="20" t="str">
        <f>VLOOKUP($J12133,ASBVs!$A$2:$B$1041,2,FALSE)</f>
        <v>224440</v>
      </c>
      <c r="E12133" s="21"/>
      <c r="F12133" s="22" t="str">
        <f>VLOOKUP($J12133,ASBVs!$A$2:$J$1041,10,FALSE)</f>
        <v>Twin</v>
      </c>
      <c r="G12133" s="78" t="str">
        <f>VLOOKUP($J12133,ASBVs!$A$2:$AX$1041,50,FALSE)</f>
        <v xml:space="preserve"> </v>
      </c>
      <c r="H12133" s="79"/>
      <c r="I12133" s="23" t="s">
        <v>2693</v>
      </c>
      <c r="J12133" s="24" t="s">
        <v>2586</v>
      </c>
    </row>
    <row r="12134" spans="2:10" ht="12.6" customHeight="1" x14ac:dyDescent="0.3">
      <c r="B12134" s="25" t="s">
        <v>2694</v>
      </c>
      <c r="C12134" s="80" t="str">
        <f>VLOOKUP($J12133,ASBVs!$A$2:$H$1041,8,FALSE)</f>
        <v>218959</v>
      </c>
      <c r="D12134" s="80"/>
      <c r="E12134" s="81"/>
      <c r="F12134" s="26" t="s">
        <v>2639</v>
      </c>
      <c r="G12134" s="82">
        <f>VLOOKUP($J12133,ASBVs!$A$2:$I$1041,9,FALSE)</f>
        <v>44708</v>
      </c>
      <c r="H12134" s="83"/>
      <c r="I12134" s="83"/>
      <c r="J12134" s="84"/>
    </row>
    <row r="12135" spans="2:10" ht="12.6" customHeight="1" x14ac:dyDescent="0.3">
      <c r="B12135" s="27" t="s">
        <v>0</v>
      </c>
      <c r="C12135" s="28" t="s">
        <v>1</v>
      </c>
      <c r="D12135" s="28" t="s">
        <v>2</v>
      </c>
      <c r="E12135" s="28" t="s">
        <v>3</v>
      </c>
      <c r="F12135" s="27" t="s">
        <v>4</v>
      </c>
      <c r="G12135" s="28" t="s">
        <v>1093</v>
      </c>
      <c r="H12135" s="28" t="s">
        <v>1092</v>
      </c>
      <c r="I12135" s="28" t="s">
        <v>5</v>
      </c>
      <c r="J12135" s="28" t="s">
        <v>2652</v>
      </c>
    </row>
    <row r="12136" spans="2:10" ht="12.6" customHeight="1" x14ac:dyDescent="0.3">
      <c r="B12136" s="29">
        <f>VLOOKUP($J12133,ASBVs!$A$2:$AP$1041,11,FALSE)</f>
        <v>0.42</v>
      </c>
      <c r="C12136" s="29">
        <f>VLOOKUP($J12133,ASBVs!$A$2:$AP$1041,13,FALSE)</f>
        <v>8.4700000000000006</v>
      </c>
      <c r="D12136" s="29">
        <f>VLOOKUP($J12133,ASBVs!$A$2:$AP$1041,15,FALSE)</f>
        <v>14.38</v>
      </c>
      <c r="E12136" s="29">
        <f>VLOOKUP($J12133,ASBVs!$A$2:$AP$1041,17,FALSE)</f>
        <v>-0.02</v>
      </c>
      <c r="F12136" s="29">
        <f>VLOOKUP($J12133,ASBVs!$A$2:$AP$1041,19,FALSE)</f>
        <v>1.5</v>
      </c>
      <c r="G12136" s="39">
        <f>VLOOKUP($J12133,ASBVs!$A$2:$AP$1041,41,FALSE)</f>
        <v>0.44</v>
      </c>
      <c r="H12136" s="39">
        <f>VLOOKUP($J12133,ASBVs!$A$2:$AP$1041,39,FALSE)</f>
        <v>0.21</v>
      </c>
      <c r="I12136" s="29">
        <f>VLOOKUP($J12133,ASBVs!$A$2:$AP$1041,21,FALSE)</f>
        <v>-0.31</v>
      </c>
      <c r="J12136" s="39">
        <f>VLOOKUP($J12133,ASBVs!$A$2:$AP$1041,31,FALSE)</f>
        <v>0.3</v>
      </c>
    </row>
    <row r="12137" spans="2:10" ht="12.6" customHeight="1" x14ac:dyDescent="0.3">
      <c r="B12137" s="29">
        <f>VLOOKUP($J12133,ASBVs!$A$2:$AP$1041,12,FALSE)</f>
        <v>65</v>
      </c>
      <c r="C12137" s="29">
        <f>VLOOKUP($J12133,ASBVs!$A$2:$AP$1041,14,FALSE)</f>
        <v>70</v>
      </c>
      <c r="D12137" s="29">
        <f>VLOOKUP($J12133,ASBVs!$A$2:$AP$1041,16,FALSE)</f>
        <v>59</v>
      </c>
      <c r="E12137" s="29">
        <f>VLOOKUP($J12133,ASBVs!$A$2:$AP$1041,18,FALSE)</f>
        <v>64</v>
      </c>
      <c r="F12137" s="29">
        <f>VLOOKUP($J12133,ASBVs!$A$2:$AP$1041,20,FALSE)</f>
        <v>65</v>
      </c>
      <c r="G12137" s="29">
        <f>VLOOKUP($J12133,ASBVs!$A$2:$AP$1041,42,FALSE)</f>
        <v>53</v>
      </c>
      <c r="H12137" s="29">
        <f>VLOOKUP($J12133,ASBVs!$A$2:$AP$1041,40,FALSE)</f>
        <v>47</v>
      </c>
      <c r="I12137" s="29">
        <f>VLOOKUP($J12133,ASBVs!$A$2:$AP$1041,22,FALSE)</f>
        <v>54</v>
      </c>
      <c r="J12137" s="29">
        <f>VLOOKUP($J12133,ASBVs!$A$2:$AP$1041,32,FALSE)</f>
        <v>51</v>
      </c>
    </row>
    <row r="12138" spans="2:10" ht="12.6" customHeight="1" x14ac:dyDescent="0.3">
      <c r="B12138" s="31" t="s">
        <v>1089</v>
      </c>
      <c r="C12138" s="27" t="s">
        <v>1090</v>
      </c>
      <c r="D12138" s="27" t="s">
        <v>1091</v>
      </c>
      <c r="E12138" s="27" t="s">
        <v>8</v>
      </c>
      <c r="F12138" s="27" t="s">
        <v>6</v>
      </c>
      <c r="G12138" s="27" t="s">
        <v>7</v>
      </c>
      <c r="H12138" s="27" t="s">
        <v>2638</v>
      </c>
      <c r="I12138" s="85" t="s">
        <v>2700</v>
      </c>
      <c r="J12138" s="86"/>
    </row>
    <row r="12139" spans="2:10" ht="12.6" customHeight="1" x14ac:dyDescent="0.3">
      <c r="B12139" s="30">
        <f>VLOOKUP($J12133,ASBVs!$A$2:$AP$1041,33,FALSE)</f>
        <v>0.03</v>
      </c>
      <c r="C12139" s="30">
        <f>VLOOKUP($J12133,ASBVs!$A$2:$AP$1041,35,FALSE)</f>
        <v>0.19</v>
      </c>
      <c r="D12139" s="30">
        <f>VLOOKUP($J12133,ASBVs!$A$2:$AP$1041,37,FALSE)</f>
        <v>0.02</v>
      </c>
      <c r="E12139" s="32">
        <f>VLOOKUP($J12133,ASBVs!$A$2:$AP$1041,29,FALSE)</f>
        <v>4.3600000000000003</v>
      </c>
      <c r="F12139" s="32">
        <f>VLOOKUP($J12133,ASBVs!$A$2:$AP$1041,23,FALSE)</f>
        <v>-0.43</v>
      </c>
      <c r="G12139" s="32">
        <f>VLOOKUP($J12133,ASBVs!$A$2:$AP$1041,25,FALSE)</f>
        <v>5.23</v>
      </c>
      <c r="H12139" s="32">
        <f>VLOOKUP($J12133,ASBVs!$A$2:$AP$1041,27,FALSE)</f>
        <v>1.65</v>
      </c>
      <c r="I12139" s="86"/>
      <c r="J12139" s="86"/>
    </row>
    <row r="12140" spans="2:10" ht="12.6" customHeight="1" x14ac:dyDescent="0.3">
      <c r="B12140" s="33">
        <f>VLOOKUP($J12133,ASBVs!$A$2:$AP$1041,34,FALSE)</f>
        <v>43</v>
      </c>
      <c r="C12140" s="33">
        <f>VLOOKUP($J12133,ASBVs!$A$2:$AP$1041,36,FALSE)</f>
        <v>50</v>
      </c>
      <c r="D12140" s="33">
        <f>VLOOKUP($J12133,ASBVs!$A$2:$AP$1041,38,FALSE)</f>
        <v>38</v>
      </c>
      <c r="E12140" s="33">
        <f>VLOOKUP($J12133,ASBVs!$A$2:$AP$1041,30,FALSE)</f>
        <v>60</v>
      </c>
      <c r="F12140" s="33">
        <f>VLOOKUP($J12133,ASBVs!$A$2:$AP$1041,24,FALSE)</f>
        <v>49</v>
      </c>
      <c r="G12140" s="33">
        <f>VLOOKUP($J12133,ASBVs!$A$2:$AP$1041,26,FALSE)</f>
        <v>48</v>
      </c>
      <c r="H12140" s="33">
        <f>VLOOKUP($J12133,ASBVs!$A$2:$AP$1041,28,FALSE)</f>
        <v>51</v>
      </c>
      <c r="I12140" s="99">
        <f>VLOOKUP($J12133,ASBVs!$A$2:$AQ$1041,43,FALSE)</f>
        <v>8.16</v>
      </c>
      <c r="J12140" s="79"/>
    </row>
    <row r="12141" spans="2:10" ht="12.6" customHeight="1" x14ac:dyDescent="0.3">
      <c r="B12141" s="87" t="s">
        <v>2695</v>
      </c>
      <c r="C12141" s="88"/>
      <c r="D12141" s="89" t="s">
        <v>2699</v>
      </c>
      <c r="E12141" s="90"/>
      <c r="F12141" s="91" t="str">
        <f>VLOOKUP($J12133,ASBVs!$A$2:$F$1041,6,FALSE)</f>
        <v xml:space="preserve">Young Gun </v>
      </c>
      <c r="G12141" s="34" t="s">
        <v>2669</v>
      </c>
      <c r="H12141" s="35" t="str">
        <f>VLOOKUP($J12133,ASBVs!$A$2:$AU$1041,46,FALSE)</f>
        <v>2</v>
      </c>
      <c r="I12141" s="34" t="s">
        <v>2670</v>
      </c>
      <c r="J12141" s="35" t="str">
        <f>VLOOKUP($J12133,ASBVs!$A$2:$AU$1041,47,FALSE)</f>
        <v>2</v>
      </c>
    </row>
    <row r="12142" spans="2:10" ht="12.6" customHeight="1" x14ac:dyDescent="0.3">
      <c r="B12142" s="93">
        <f>VLOOKUP($J12133,ASBVs!$A$2:$AS$1041,45,FALSE)</f>
        <v>119.31</v>
      </c>
      <c r="C12142" s="94"/>
      <c r="D12142" s="93">
        <f>VLOOKUP($J12133,ASBVs!$A$2:$AS$1041,44,FALSE)</f>
        <v>156.54</v>
      </c>
      <c r="E12142" s="94"/>
      <c r="F12142" s="92"/>
      <c r="G12142" s="34" t="s">
        <v>2671</v>
      </c>
      <c r="H12142" s="35" t="str">
        <f>VLOOKUP($J12133,ASBVs!$A$2:$AW$1041,48,FALSE)</f>
        <v>3</v>
      </c>
      <c r="I12142" s="34" t="s">
        <v>2672</v>
      </c>
      <c r="J12142" s="35">
        <f>VLOOKUP($J12133,ASBVs!$A$2:$AW$1041,49,FALSE)</f>
        <v>3</v>
      </c>
    </row>
    <row r="12143" spans="2:10" ht="12.6" customHeight="1" x14ac:dyDescent="0.3">
      <c r="B12143" s="36" t="s">
        <v>2696</v>
      </c>
      <c r="C12143" s="95" t="str">
        <f>VLOOKUP($J12133,ASBVs!$A$2:$E$1041,5,FALSE)</f>
        <v>Pen of 4</v>
      </c>
      <c r="D12143" s="96"/>
      <c r="E12143" s="97" t="s">
        <v>2697</v>
      </c>
      <c r="F12143" s="98"/>
      <c r="G12143" s="74"/>
      <c r="H12143" s="75"/>
      <c r="I12143" s="37" t="s">
        <v>2698</v>
      </c>
      <c r="J12143" s="38"/>
    </row>
    <row r="12145" spans="2:10" ht="12.6" customHeight="1" x14ac:dyDescent="0.3">
      <c r="B12145" s="76" t="s">
        <v>2692</v>
      </c>
      <c r="C12145" s="77"/>
      <c r="D12145" s="20" t="str">
        <f>VLOOKUP($J12145,ASBVs!$A$2:$B$1041,2,FALSE)</f>
        <v>223585</v>
      </c>
      <c r="E12145" s="21"/>
      <c r="F12145" s="22" t="str">
        <f>VLOOKUP($J12145,ASBVs!$A$2:$J$1041,10,FALSE)</f>
        <v>Twin</v>
      </c>
      <c r="G12145" s="78" t="str">
        <f>VLOOKUP($J12145,ASBVs!$A$2:$AX$1041,50,FALSE)</f>
        <v xml:space="preserve"> </v>
      </c>
      <c r="H12145" s="79"/>
      <c r="I12145" s="23" t="s">
        <v>2693</v>
      </c>
      <c r="J12145" s="24" t="s">
        <v>2587</v>
      </c>
    </row>
    <row r="12146" spans="2:10" ht="12.6" customHeight="1" x14ac:dyDescent="0.3">
      <c r="B12146" s="25" t="s">
        <v>2694</v>
      </c>
      <c r="C12146" s="80" t="str">
        <f>VLOOKUP($J12145,ASBVs!$A$2:$H$1041,8,FALSE)</f>
        <v>206570</v>
      </c>
      <c r="D12146" s="80"/>
      <c r="E12146" s="81"/>
      <c r="F12146" s="26" t="s">
        <v>2639</v>
      </c>
      <c r="G12146" s="82">
        <f>VLOOKUP($J12145,ASBVs!$A$2:$I$1041,9,FALSE)</f>
        <v>44700</v>
      </c>
      <c r="H12146" s="83"/>
      <c r="I12146" s="83"/>
      <c r="J12146" s="84"/>
    </row>
    <row r="12147" spans="2:10" ht="12.6" customHeight="1" x14ac:dyDescent="0.3">
      <c r="B12147" s="27" t="s">
        <v>0</v>
      </c>
      <c r="C12147" s="28" t="s">
        <v>1</v>
      </c>
      <c r="D12147" s="28" t="s">
        <v>2</v>
      </c>
      <c r="E12147" s="28" t="s">
        <v>3</v>
      </c>
      <c r="F12147" s="27" t="s">
        <v>4</v>
      </c>
      <c r="G12147" s="28" t="s">
        <v>1093</v>
      </c>
      <c r="H12147" s="28" t="s">
        <v>1092</v>
      </c>
      <c r="I12147" s="28" t="s">
        <v>5</v>
      </c>
      <c r="J12147" s="28" t="s">
        <v>2652</v>
      </c>
    </row>
    <row r="12148" spans="2:10" ht="12.6" customHeight="1" x14ac:dyDescent="0.3">
      <c r="B12148" s="29">
        <f>VLOOKUP($J12145,ASBVs!$A$2:$AP$1041,11,FALSE)</f>
        <v>0.41</v>
      </c>
      <c r="C12148" s="29">
        <f>VLOOKUP($J12145,ASBVs!$A$2:$AP$1041,13,FALSE)</f>
        <v>8.44</v>
      </c>
      <c r="D12148" s="29">
        <f>VLOOKUP($J12145,ASBVs!$A$2:$AP$1041,15,FALSE)</f>
        <v>12.04</v>
      </c>
      <c r="E12148" s="29">
        <f>VLOOKUP($J12145,ASBVs!$A$2:$AP$1041,17,FALSE)</f>
        <v>-0.38</v>
      </c>
      <c r="F12148" s="29">
        <f>VLOOKUP($J12145,ASBVs!$A$2:$AP$1041,19,FALSE)</f>
        <v>1.1599999999999999</v>
      </c>
      <c r="G12148" s="39">
        <f>VLOOKUP($J12145,ASBVs!$A$2:$AP$1041,41,FALSE)</f>
        <v>0.35</v>
      </c>
      <c r="H12148" s="39">
        <f>VLOOKUP($J12145,ASBVs!$A$2:$AP$1041,39,FALSE)</f>
        <v>0.24</v>
      </c>
      <c r="I12148" s="29">
        <f>VLOOKUP($J12145,ASBVs!$A$2:$AP$1041,21,FALSE)</f>
        <v>0.47</v>
      </c>
      <c r="J12148" s="39">
        <f>VLOOKUP($J12145,ASBVs!$A$2:$AP$1041,31,FALSE)</f>
        <v>0.24</v>
      </c>
    </row>
    <row r="12149" spans="2:10" ht="12.6" customHeight="1" x14ac:dyDescent="0.3">
      <c r="B12149" s="29">
        <f>VLOOKUP($J12145,ASBVs!$A$2:$AP$1041,12,FALSE)</f>
        <v>69</v>
      </c>
      <c r="C12149" s="29">
        <f>VLOOKUP($J12145,ASBVs!$A$2:$AP$1041,14,FALSE)</f>
        <v>72</v>
      </c>
      <c r="D12149" s="29">
        <f>VLOOKUP($J12145,ASBVs!$A$2:$AP$1041,16,FALSE)</f>
        <v>64</v>
      </c>
      <c r="E12149" s="29">
        <f>VLOOKUP($J12145,ASBVs!$A$2:$AP$1041,18,FALSE)</f>
        <v>69</v>
      </c>
      <c r="F12149" s="29">
        <f>VLOOKUP($J12145,ASBVs!$A$2:$AP$1041,20,FALSE)</f>
        <v>68</v>
      </c>
      <c r="G12149" s="29">
        <f>VLOOKUP($J12145,ASBVs!$A$2:$AP$1041,42,FALSE)</f>
        <v>61</v>
      </c>
      <c r="H12149" s="29">
        <f>VLOOKUP($J12145,ASBVs!$A$2:$AP$1041,40,FALSE)</f>
        <v>52</v>
      </c>
      <c r="I12149" s="29">
        <f>VLOOKUP($J12145,ASBVs!$A$2:$AP$1041,22,FALSE)</f>
        <v>64</v>
      </c>
      <c r="J12149" s="29">
        <f>VLOOKUP($J12145,ASBVs!$A$2:$AP$1041,32,FALSE)</f>
        <v>60</v>
      </c>
    </row>
    <row r="12150" spans="2:10" ht="12.6" customHeight="1" x14ac:dyDescent="0.3">
      <c r="B12150" s="31" t="s">
        <v>1089</v>
      </c>
      <c r="C12150" s="27" t="s">
        <v>1090</v>
      </c>
      <c r="D12150" s="27" t="s">
        <v>1091</v>
      </c>
      <c r="E12150" s="27" t="s">
        <v>8</v>
      </c>
      <c r="F12150" s="27" t="s">
        <v>6</v>
      </c>
      <c r="G12150" s="27" t="s">
        <v>7</v>
      </c>
      <c r="H12150" s="27" t="s">
        <v>2638</v>
      </c>
      <c r="I12150" s="85" t="s">
        <v>2700</v>
      </c>
      <c r="J12150" s="86"/>
    </row>
    <row r="12151" spans="2:10" ht="12.6" customHeight="1" x14ac:dyDescent="0.3">
      <c r="B12151" s="30">
        <f>VLOOKUP($J12145,ASBVs!$A$2:$AP$1041,33,FALSE)</f>
        <v>0.06</v>
      </c>
      <c r="C12151" s="30">
        <f>VLOOKUP($J12145,ASBVs!$A$2:$AP$1041,35,FALSE)</f>
        <v>0.21</v>
      </c>
      <c r="D12151" s="30">
        <f>VLOOKUP($J12145,ASBVs!$A$2:$AP$1041,37,FALSE)</f>
        <v>0.01</v>
      </c>
      <c r="E12151" s="32">
        <f>VLOOKUP($J12145,ASBVs!$A$2:$AP$1041,29,FALSE)</f>
        <v>4.72</v>
      </c>
      <c r="F12151" s="32">
        <f>VLOOKUP($J12145,ASBVs!$A$2:$AP$1041,23,FALSE)</f>
        <v>-0.41</v>
      </c>
      <c r="G12151" s="32">
        <f>VLOOKUP($J12145,ASBVs!$A$2:$AP$1041,25,FALSE)</f>
        <v>5.12</v>
      </c>
      <c r="H12151" s="32">
        <f>VLOOKUP($J12145,ASBVs!$A$2:$AP$1041,27,FALSE)</f>
        <v>1.44</v>
      </c>
      <c r="I12151" s="86"/>
      <c r="J12151" s="86"/>
    </row>
    <row r="12152" spans="2:10" ht="12.6" customHeight="1" x14ac:dyDescent="0.3">
      <c r="B12152" s="33">
        <f>VLOOKUP($J12145,ASBVs!$A$2:$AP$1041,34,FALSE)</f>
        <v>46</v>
      </c>
      <c r="C12152" s="33">
        <f>VLOOKUP($J12145,ASBVs!$A$2:$AP$1041,36,FALSE)</f>
        <v>56</v>
      </c>
      <c r="D12152" s="33">
        <f>VLOOKUP($J12145,ASBVs!$A$2:$AP$1041,38,FALSE)</f>
        <v>39</v>
      </c>
      <c r="E12152" s="33">
        <f>VLOOKUP($J12145,ASBVs!$A$2:$AP$1041,30,FALSE)</f>
        <v>62</v>
      </c>
      <c r="F12152" s="33">
        <f>VLOOKUP($J12145,ASBVs!$A$2:$AP$1041,24,FALSE)</f>
        <v>52</v>
      </c>
      <c r="G12152" s="33">
        <f>VLOOKUP($J12145,ASBVs!$A$2:$AP$1041,26,FALSE)</f>
        <v>51</v>
      </c>
      <c r="H12152" s="33">
        <f>VLOOKUP($J12145,ASBVs!$A$2:$AP$1041,28,FALSE)</f>
        <v>56</v>
      </c>
      <c r="I12152" s="99">
        <f>VLOOKUP($J12145,ASBVs!$A$2:$AQ$1041,43,FALSE)</f>
        <v>8.91</v>
      </c>
      <c r="J12152" s="79"/>
    </row>
    <row r="12153" spans="2:10" ht="12.6" customHeight="1" x14ac:dyDescent="0.3">
      <c r="B12153" s="87" t="s">
        <v>2695</v>
      </c>
      <c r="C12153" s="88"/>
      <c r="D12153" s="89" t="s">
        <v>2699</v>
      </c>
      <c r="E12153" s="90"/>
      <c r="F12153" s="91" t="str">
        <f>VLOOKUP($J12145,ASBVs!$A$2:$F$1041,6,FALSE)</f>
        <v xml:space="preserve">Young Gun </v>
      </c>
      <c r="G12153" s="34" t="s">
        <v>2669</v>
      </c>
      <c r="H12153" s="35" t="str">
        <f>VLOOKUP($J12145,ASBVs!$A$2:$AU$1041,46,FALSE)</f>
        <v>2</v>
      </c>
      <c r="I12153" s="34" t="s">
        <v>2670</v>
      </c>
      <c r="J12153" s="35" t="str">
        <f>VLOOKUP($J12145,ASBVs!$A$2:$AU$1041,47,FALSE)</f>
        <v>3</v>
      </c>
    </row>
    <row r="12154" spans="2:10" ht="12.6" customHeight="1" x14ac:dyDescent="0.3">
      <c r="B12154" s="93">
        <f>VLOOKUP($J12145,ASBVs!$A$2:$AS$1041,45,FALSE)</f>
        <v>123.7</v>
      </c>
      <c r="C12154" s="94"/>
      <c r="D12154" s="93">
        <f>VLOOKUP($J12145,ASBVs!$A$2:$AS$1041,44,FALSE)</f>
        <v>158.61000000000001</v>
      </c>
      <c r="E12154" s="94"/>
      <c r="F12154" s="92"/>
      <c r="G12154" s="34" t="s">
        <v>2671</v>
      </c>
      <c r="H12154" s="35" t="str">
        <f>VLOOKUP($J12145,ASBVs!$A$2:$AW$1041,48,FALSE)</f>
        <v>2</v>
      </c>
      <c r="I12154" s="34" t="s">
        <v>2672</v>
      </c>
      <c r="J12154" s="35">
        <f>VLOOKUP($J12145,ASBVs!$A$2:$AW$1041,49,FALSE)</f>
        <v>3</v>
      </c>
    </row>
    <row r="12155" spans="2:10" ht="12.6" customHeight="1" x14ac:dyDescent="0.3">
      <c r="B12155" s="36" t="s">
        <v>2696</v>
      </c>
      <c r="C12155" s="95" t="str">
        <f>VLOOKUP($J12145,ASBVs!$A$2:$E$1041,5,FALSE)</f>
        <v>Pen of 4</v>
      </c>
      <c r="D12155" s="96"/>
      <c r="E12155" s="97" t="s">
        <v>2697</v>
      </c>
      <c r="F12155" s="98"/>
      <c r="G12155" s="74"/>
      <c r="H12155" s="75"/>
      <c r="I12155" s="37" t="s">
        <v>2698</v>
      </c>
      <c r="J12155" s="38"/>
    </row>
    <row r="12157" spans="2:10" ht="12.6" customHeight="1" x14ac:dyDescent="0.3">
      <c r="B12157" s="76" t="s">
        <v>2692</v>
      </c>
      <c r="C12157" s="77"/>
      <c r="D12157" s="20" t="str">
        <f>VLOOKUP($J12157,ASBVs!$A$2:$B$1041,2,FALSE)</f>
        <v>225147</v>
      </c>
      <c r="E12157" s="21"/>
      <c r="F12157" s="22" t="str">
        <f>VLOOKUP($J12157,ASBVs!$A$2:$J$1041,10,FALSE)</f>
        <v>Twin</v>
      </c>
      <c r="G12157" s="78" t="str">
        <f>VLOOKUP($J12157,ASBVs!$A$2:$AX$1041,50,FALSE)</f>
        <v xml:space="preserve"> </v>
      </c>
      <c r="H12157" s="79"/>
      <c r="I12157" s="23" t="s">
        <v>2693</v>
      </c>
      <c r="J12157" s="24" t="s">
        <v>2588</v>
      </c>
    </row>
    <row r="12158" spans="2:10" ht="12.6" customHeight="1" x14ac:dyDescent="0.3">
      <c r="B12158" s="25" t="s">
        <v>2694</v>
      </c>
      <c r="C12158" s="80" t="str">
        <f>VLOOKUP($J12157,ASBVs!$A$2:$H$1041,8,FALSE)</f>
        <v>206570</v>
      </c>
      <c r="D12158" s="80"/>
      <c r="E12158" s="81"/>
      <c r="F12158" s="26" t="s">
        <v>2639</v>
      </c>
      <c r="G12158" s="82">
        <f>VLOOKUP($J12157,ASBVs!$A$2:$I$1041,9,FALSE)</f>
        <v>44729</v>
      </c>
      <c r="H12158" s="83"/>
      <c r="I12158" s="83"/>
      <c r="J12158" s="84"/>
    </row>
    <row r="12159" spans="2:10" ht="12.6" customHeight="1" x14ac:dyDescent="0.3">
      <c r="B12159" s="27" t="s">
        <v>0</v>
      </c>
      <c r="C12159" s="28" t="s">
        <v>1</v>
      </c>
      <c r="D12159" s="28" t="s">
        <v>2</v>
      </c>
      <c r="E12159" s="28" t="s">
        <v>3</v>
      </c>
      <c r="F12159" s="27" t="s">
        <v>4</v>
      </c>
      <c r="G12159" s="28" t="s">
        <v>1093</v>
      </c>
      <c r="H12159" s="28" t="s">
        <v>1092</v>
      </c>
      <c r="I12159" s="28" t="s">
        <v>5</v>
      </c>
      <c r="J12159" s="28" t="s">
        <v>2652</v>
      </c>
    </row>
    <row r="12160" spans="2:10" ht="12.6" customHeight="1" x14ac:dyDescent="0.3">
      <c r="B12160" s="29">
        <f>VLOOKUP($J12157,ASBVs!$A$2:$AP$1041,11,FALSE)</f>
        <v>0.69</v>
      </c>
      <c r="C12160" s="29">
        <f>VLOOKUP($J12157,ASBVs!$A$2:$AP$1041,13,FALSE)</f>
        <v>8.4</v>
      </c>
      <c r="D12160" s="29">
        <f>VLOOKUP($J12157,ASBVs!$A$2:$AP$1041,15,FALSE)</f>
        <v>12.11</v>
      </c>
      <c r="E12160" s="29">
        <f>VLOOKUP($J12157,ASBVs!$A$2:$AP$1041,17,FALSE)</f>
        <v>-0.25</v>
      </c>
      <c r="F12160" s="29">
        <f>VLOOKUP($J12157,ASBVs!$A$2:$AP$1041,19,FALSE)</f>
        <v>1.43</v>
      </c>
      <c r="G12160" s="39">
        <f>VLOOKUP($J12157,ASBVs!$A$2:$AP$1041,41,FALSE)</f>
        <v>0.35</v>
      </c>
      <c r="H12160" s="39">
        <f>VLOOKUP($J12157,ASBVs!$A$2:$AP$1041,39,FALSE)</f>
        <v>0.17</v>
      </c>
      <c r="I12160" s="29">
        <f>VLOOKUP($J12157,ASBVs!$A$2:$AP$1041,21,FALSE)</f>
        <v>0.84</v>
      </c>
      <c r="J12160" s="39">
        <f>VLOOKUP($J12157,ASBVs!$A$2:$AP$1041,31,FALSE)</f>
        <v>0.23</v>
      </c>
    </row>
    <row r="12161" spans="2:10" ht="12.6" customHeight="1" x14ac:dyDescent="0.3">
      <c r="B12161" s="29">
        <f>VLOOKUP($J12157,ASBVs!$A$2:$AP$1041,12,FALSE)</f>
        <v>68</v>
      </c>
      <c r="C12161" s="29">
        <f>VLOOKUP($J12157,ASBVs!$A$2:$AP$1041,14,FALSE)</f>
        <v>71</v>
      </c>
      <c r="D12161" s="29">
        <f>VLOOKUP($J12157,ASBVs!$A$2:$AP$1041,16,FALSE)</f>
        <v>62</v>
      </c>
      <c r="E12161" s="29">
        <f>VLOOKUP($J12157,ASBVs!$A$2:$AP$1041,18,FALSE)</f>
        <v>67</v>
      </c>
      <c r="F12161" s="29">
        <f>VLOOKUP($J12157,ASBVs!$A$2:$AP$1041,20,FALSE)</f>
        <v>66</v>
      </c>
      <c r="G12161" s="29">
        <f>VLOOKUP($J12157,ASBVs!$A$2:$AP$1041,42,FALSE)</f>
        <v>62</v>
      </c>
      <c r="H12161" s="29">
        <f>VLOOKUP($J12157,ASBVs!$A$2:$AP$1041,40,FALSE)</f>
        <v>52</v>
      </c>
      <c r="I12161" s="29">
        <f>VLOOKUP($J12157,ASBVs!$A$2:$AP$1041,22,FALSE)</f>
        <v>61</v>
      </c>
      <c r="J12161" s="29">
        <f>VLOOKUP($J12157,ASBVs!$A$2:$AP$1041,32,FALSE)</f>
        <v>60</v>
      </c>
    </row>
    <row r="12162" spans="2:10" ht="12.6" customHeight="1" x14ac:dyDescent="0.3">
      <c r="B12162" s="31" t="s">
        <v>1089</v>
      </c>
      <c r="C12162" s="27" t="s">
        <v>1090</v>
      </c>
      <c r="D12162" s="27" t="s">
        <v>1091</v>
      </c>
      <c r="E12162" s="27" t="s">
        <v>8</v>
      </c>
      <c r="F12162" s="27" t="s">
        <v>6</v>
      </c>
      <c r="G12162" s="27" t="s">
        <v>7</v>
      </c>
      <c r="H12162" s="27" t="s">
        <v>2638</v>
      </c>
      <c r="I12162" s="85" t="s">
        <v>2700</v>
      </c>
      <c r="J12162" s="86"/>
    </row>
    <row r="12163" spans="2:10" ht="12.6" customHeight="1" x14ac:dyDescent="0.3">
      <c r="B12163" s="30">
        <f>VLOOKUP($J12157,ASBVs!$A$2:$AP$1041,33,FALSE)</f>
        <v>0.03</v>
      </c>
      <c r="C12163" s="30">
        <f>VLOOKUP($J12157,ASBVs!$A$2:$AP$1041,35,FALSE)</f>
        <v>0.17</v>
      </c>
      <c r="D12163" s="30">
        <f>VLOOKUP($J12157,ASBVs!$A$2:$AP$1041,37,FALSE)</f>
        <v>0.01</v>
      </c>
      <c r="E12163" s="32">
        <f>VLOOKUP($J12157,ASBVs!$A$2:$AP$1041,29,FALSE)</f>
        <v>4.8499999999999996</v>
      </c>
      <c r="F12163" s="32">
        <f>VLOOKUP($J12157,ASBVs!$A$2:$AP$1041,23,FALSE)</f>
        <v>-0.23</v>
      </c>
      <c r="G12163" s="32">
        <f>VLOOKUP($J12157,ASBVs!$A$2:$AP$1041,25,FALSE)</f>
        <v>6.08</v>
      </c>
      <c r="H12163" s="32">
        <f>VLOOKUP($J12157,ASBVs!$A$2:$AP$1041,27,FALSE)</f>
        <v>1.63</v>
      </c>
      <c r="I12163" s="86"/>
      <c r="J12163" s="86"/>
    </row>
    <row r="12164" spans="2:10" ht="12.6" customHeight="1" x14ac:dyDescent="0.3">
      <c r="B12164" s="33">
        <f>VLOOKUP($J12157,ASBVs!$A$2:$AP$1041,34,FALSE)</f>
        <v>46</v>
      </c>
      <c r="C12164" s="33">
        <f>VLOOKUP($J12157,ASBVs!$A$2:$AP$1041,36,FALSE)</f>
        <v>55</v>
      </c>
      <c r="D12164" s="33">
        <f>VLOOKUP($J12157,ASBVs!$A$2:$AP$1041,38,FALSE)</f>
        <v>38</v>
      </c>
      <c r="E12164" s="33">
        <f>VLOOKUP($J12157,ASBVs!$A$2:$AP$1041,30,FALSE)</f>
        <v>60</v>
      </c>
      <c r="F12164" s="33">
        <f>VLOOKUP($J12157,ASBVs!$A$2:$AP$1041,24,FALSE)</f>
        <v>52</v>
      </c>
      <c r="G12164" s="33">
        <f>VLOOKUP($J12157,ASBVs!$A$2:$AP$1041,26,FALSE)</f>
        <v>52</v>
      </c>
      <c r="H12164" s="33">
        <f>VLOOKUP($J12157,ASBVs!$A$2:$AP$1041,28,FALSE)</f>
        <v>55</v>
      </c>
      <c r="I12164" s="99">
        <f>VLOOKUP($J12157,ASBVs!$A$2:$AQ$1041,43,FALSE)</f>
        <v>9.24</v>
      </c>
      <c r="J12164" s="79"/>
    </row>
    <row r="12165" spans="2:10" ht="12.6" customHeight="1" x14ac:dyDescent="0.3">
      <c r="B12165" s="87" t="s">
        <v>2695</v>
      </c>
      <c r="C12165" s="88"/>
      <c r="D12165" s="89" t="s">
        <v>2699</v>
      </c>
      <c r="E12165" s="90"/>
      <c r="F12165" s="91" t="str">
        <f>VLOOKUP($J12157,ASBVs!$A$2:$F$1041,6,FALSE)</f>
        <v xml:space="preserve">Young Gun </v>
      </c>
      <c r="G12165" s="34" t="s">
        <v>2669</v>
      </c>
      <c r="H12165" s="35" t="str">
        <f>VLOOKUP($J12157,ASBVs!$A$2:$AU$1041,46,FALSE)</f>
        <v>1</v>
      </c>
      <c r="I12165" s="34" t="s">
        <v>2670</v>
      </c>
      <c r="J12165" s="35" t="str">
        <f>VLOOKUP($J12157,ASBVs!$A$2:$AU$1041,47,FALSE)</f>
        <v>1</v>
      </c>
    </row>
    <row r="12166" spans="2:10" ht="12.6" customHeight="1" x14ac:dyDescent="0.3">
      <c r="B12166" s="93">
        <f>VLOOKUP($J12157,ASBVs!$A$2:$AS$1041,45,FALSE)</f>
        <v>123.61</v>
      </c>
      <c r="C12166" s="94"/>
      <c r="D12166" s="93">
        <f>VLOOKUP($J12157,ASBVs!$A$2:$AS$1041,44,FALSE)</f>
        <v>154.12</v>
      </c>
      <c r="E12166" s="94"/>
      <c r="F12166" s="92"/>
      <c r="G12166" s="34" t="s">
        <v>2671</v>
      </c>
      <c r="H12166" s="35" t="str">
        <f>VLOOKUP($J12157,ASBVs!$A$2:$AW$1041,48,FALSE)</f>
        <v>3</v>
      </c>
      <c r="I12166" s="34" t="s">
        <v>2672</v>
      </c>
      <c r="J12166" s="35">
        <f>VLOOKUP($J12157,ASBVs!$A$2:$AW$1041,49,FALSE)</f>
        <v>3</v>
      </c>
    </row>
    <row r="12167" spans="2:10" ht="12.6" customHeight="1" x14ac:dyDescent="0.3">
      <c r="B12167" s="36" t="s">
        <v>2696</v>
      </c>
      <c r="C12167" s="95" t="str">
        <f>VLOOKUP($J12157,ASBVs!$A$2:$E$1041,5,FALSE)</f>
        <v>Pen of 4</v>
      </c>
      <c r="D12167" s="96"/>
      <c r="E12167" s="97" t="s">
        <v>2697</v>
      </c>
      <c r="F12167" s="98"/>
      <c r="G12167" s="74"/>
      <c r="H12167" s="75"/>
      <c r="I12167" s="37" t="s">
        <v>2698</v>
      </c>
      <c r="J12167" s="38"/>
    </row>
    <row r="12169" spans="2:10" ht="12.6" customHeight="1" x14ac:dyDescent="0.3">
      <c r="B12169" s="76" t="s">
        <v>2692</v>
      </c>
      <c r="C12169" s="77"/>
      <c r="D12169" s="20" t="str">
        <f>VLOOKUP($J12169,ASBVs!$A$2:$B$1041,2,FALSE)</f>
        <v>225241</v>
      </c>
      <c r="E12169" s="21"/>
      <c r="F12169" s="22" t="str">
        <f>VLOOKUP($J12169,ASBVs!$A$2:$J$1041,10,FALSE)</f>
        <v>Twin</v>
      </c>
      <c r="G12169" s="78" t="str">
        <f>VLOOKUP($J12169,ASBVs!$A$2:$AX$1041,50,FALSE)</f>
        <v xml:space="preserve"> </v>
      </c>
      <c r="H12169" s="79"/>
      <c r="I12169" s="23" t="s">
        <v>2693</v>
      </c>
      <c r="J12169" s="24" t="s">
        <v>2589</v>
      </c>
    </row>
    <row r="12170" spans="2:10" ht="12.6" customHeight="1" x14ac:dyDescent="0.3">
      <c r="B12170" s="25" t="s">
        <v>2694</v>
      </c>
      <c r="C12170" s="80" t="str">
        <f>VLOOKUP($J12169,ASBVs!$A$2:$H$1041,8,FALSE)</f>
        <v>206625</v>
      </c>
      <c r="D12170" s="80"/>
      <c r="E12170" s="81"/>
      <c r="F12170" s="26" t="s">
        <v>2639</v>
      </c>
      <c r="G12170" s="82">
        <f>VLOOKUP($J12169,ASBVs!$A$2:$I$1041,9,FALSE)</f>
        <v>44718</v>
      </c>
      <c r="H12170" s="83"/>
      <c r="I12170" s="83"/>
      <c r="J12170" s="84"/>
    </row>
    <row r="12171" spans="2:10" ht="12.6" customHeight="1" x14ac:dyDescent="0.3">
      <c r="B12171" s="27" t="s">
        <v>0</v>
      </c>
      <c r="C12171" s="28" t="s">
        <v>1</v>
      </c>
      <c r="D12171" s="28" t="s">
        <v>2</v>
      </c>
      <c r="E12171" s="28" t="s">
        <v>3</v>
      </c>
      <c r="F12171" s="27" t="s">
        <v>4</v>
      </c>
      <c r="G12171" s="28" t="s">
        <v>1093</v>
      </c>
      <c r="H12171" s="28" t="s">
        <v>1092</v>
      </c>
      <c r="I12171" s="28" t="s">
        <v>5</v>
      </c>
      <c r="J12171" s="28" t="s">
        <v>2652</v>
      </c>
    </row>
    <row r="12172" spans="2:10" ht="12.6" customHeight="1" x14ac:dyDescent="0.3">
      <c r="B12172" s="29">
        <f>VLOOKUP($J12169,ASBVs!$A$2:$AP$1041,11,FALSE)</f>
        <v>0.46</v>
      </c>
      <c r="C12172" s="29">
        <f>VLOOKUP($J12169,ASBVs!$A$2:$AP$1041,13,FALSE)</f>
        <v>8.91</v>
      </c>
      <c r="D12172" s="29">
        <f>VLOOKUP($J12169,ASBVs!$A$2:$AP$1041,15,FALSE)</f>
        <v>13.73</v>
      </c>
      <c r="E12172" s="29">
        <f>VLOOKUP($J12169,ASBVs!$A$2:$AP$1041,17,FALSE)</f>
        <v>-0.2</v>
      </c>
      <c r="F12172" s="29">
        <f>VLOOKUP($J12169,ASBVs!$A$2:$AP$1041,19,FALSE)</f>
        <v>1.91</v>
      </c>
      <c r="G12172" s="39">
        <f>VLOOKUP($J12169,ASBVs!$A$2:$AP$1041,41,FALSE)</f>
        <v>0.33</v>
      </c>
      <c r="H12172" s="39">
        <f>VLOOKUP($J12169,ASBVs!$A$2:$AP$1041,39,FALSE)</f>
        <v>0.22</v>
      </c>
      <c r="I12172" s="29">
        <f>VLOOKUP($J12169,ASBVs!$A$2:$AP$1041,21,FALSE)</f>
        <v>0.06</v>
      </c>
      <c r="J12172" s="39">
        <f>VLOOKUP($J12169,ASBVs!$A$2:$AP$1041,31,FALSE)</f>
        <v>0.25</v>
      </c>
    </row>
    <row r="12173" spans="2:10" ht="12.6" customHeight="1" x14ac:dyDescent="0.3">
      <c r="B12173" s="29">
        <f>VLOOKUP($J12169,ASBVs!$A$2:$AP$1041,12,FALSE)</f>
        <v>66</v>
      </c>
      <c r="C12173" s="29">
        <f>VLOOKUP($J12169,ASBVs!$A$2:$AP$1041,14,FALSE)</f>
        <v>70</v>
      </c>
      <c r="D12173" s="29">
        <f>VLOOKUP($J12169,ASBVs!$A$2:$AP$1041,16,FALSE)</f>
        <v>60</v>
      </c>
      <c r="E12173" s="29">
        <f>VLOOKUP($J12169,ASBVs!$A$2:$AP$1041,18,FALSE)</f>
        <v>67</v>
      </c>
      <c r="F12173" s="29">
        <f>VLOOKUP($J12169,ASBVs!$A$2:$AP$1041,20,FALSE)</f>
        <v>67</v>
      </c>
      <c r="G12173" s="29">
        <f>VLOOKUP($J12169,ASBVs!$A$2:$AP$1041,42,FALSE)</f>
        <v>57</v>
      </c>
      <c r="H12173" s="29">
        <f>VLOOKUP($J12169,ASBVs!$A$2:$AP$1041,40,FALSE)</f>
        <v>48</v>
      </c>
      <c r="I12173" s="29">
        <f>VLOOKUP($J12169,ASBVs!$A$2:$AP$1041,22,FALSE)</f>
        <v>57</v>
      </c>
      <c r="J12173" s="29">
        <f>VLOOKUP($J12169,ASBVs!$A$2:$AP$1041,32,FALSE)</f>
        <v>55</v>
      </c>
    </row>
    <row r="12174" spans="2:10" ht="12.6" customHeight="1" x14ac:dyDescent="0.3">
      <c r="B12174" s="31" t="s">
        <v>1089</v>
      </c>
      <c r="C12174" s="27" t="s">
        <v>1090</v>
      </c>
      <c r="D12174" s="27" t="s">
        <v>1091</v>
      </c>
      <c r="E12174" s="27" t="s">
        <v>8</v>
      </c>
      <c r="F12174" s="27" t="s">
        <v>6</v>
      </c>
      <c r="G12174" s="27" t="s">
        <v>7</v>
      </c>
      <c r="H12174" s="27" t="s">
        <v>2638</v>
      </c>
      <c r="I12174" s="85" t="s">
        <v>2700</v>
      </c>
      <c r="J12174" s="86"/>
    </row>
    <row r="12175" spans="2:10" ht="12.6" customHeight="1" x14ac:dyDescent="0.3">
      <c r="B12175" s="30">
        <f>VLOOKUP($J12169,ASBVs!$A$2:$AP$1041,33,FALSE)</f>
        <v>0.05</v>
      </c>
      <c r="C12175" s="30">
        <f>VLOOKUP($J12169,ASBVs!$A$2:$AP$1041,35,FALSE)</f>
        <v>0.14000000000000001</v>
      </c>
      <c r="D12175" s="30">
        <f>VLOOKUP($J12169,ASBVs!$A$2:$AP$1041,37,FALSE)</f>
        <v>0.02</v>
      </c>
      <c r="E12175" s="32">
        <f>VLOOKUP($J12169,ASBVs!$A$2:$AP$1041,29,FALSE)</f>
        <v>5.36</v>
      </c>
      <c r="F12175" s="32">
        <f>VLOOKUP($J12169,ASBVs!$A$2:$AP$1041,23,FALSE)</f>
        <v>-0.37</v>
      </c>
      <c r="G12175" s="32">
        <f>VLOOKUP($J12169,ASBVs!$A$2:$AP$1041,25,FALSE)</f>
        <v>3.96</v>
      </c>
      <c r="H12175" s="32">
        <f>VLOOKUP($J12169,ASBVs!$A$2:$AP$1041,27,FALSE)</f>
        <v>1.89</v>
      </c>
      <c r="I12175" s="86"/>
      <c r="J12175" s="86"/>
    </row>
    <row r="12176" spans="2:10" ht="12.6" customHeight="1" x14ac:dyDescent="0.3">
      <c r="B12176" s="33">
        <f>VLOOKUP($J12169,ASBVs!$A$2:$AP$1041,34,FALSE)</f>
        <v>42</v>
      </c>
      <c r="C12176" s="33">
        <f>VLOOKUP($J12169,ASBVs!$A$2:$AP$1041,36,FALSE)</f>
        <v>51</v>
      </c>
      <c r="D12176" s="33">
        <f>VLOOKUP($J12169,ASBVs!$A$2:$AP$1041,38,FALSE)</f>
        <v>35</v>
      </c>
      <c r="E12176" s="33">
        <f>VLOOKUP($J12169,ASBVs!$A$2:$AP$1041,30,FALSE)</f>
        <v>60</v>
      </c>
      <c r="F12176" s="33">
        <f>VLOOKUP($J12169,ASBVs!$A$2:$AP$1041,24,FALSE)</f>
        <v>50</v>
      </c>
      <c r="G12176" s="33">
        <f>VLOOKUP($J12169,ASBVs!$A$2:$AP$1041,26,FALSE)</f>
        <v>49</v>
      </c>
      <c r="H12176" s="33">
        <f>VLOOKUP($J12169,ASBVs!$A$2:$AP$1041,28,FALSE)</f>
        <v>53</v>
      </c>
      <c r="I12176" s="99">
        <f>VLOOKUP($J12169,ASBVs!$A$2:$AQ$1041,43,FALSE)</f>
        <v>8.9700000000000006</v>
      </c>
      <c r="J12176" s="79"/>
    </row>
    <row r="12177" spans="2:10" ht="12.6" customHeight="1" x14ac:dyDescent="0.3">
      <c r="B12177" s="87" t="s">
        <v>2695</v>
      </c>
      <c r="C12177" s="88"/>
      <c r="D12177" s="89" t="s">
        <v>2699</v>
      </c>
      <c r="E12177" s="90"/>
      <c r="F12177" s="91" t="str">
        <f>VLOOKUP($J12169,ASBVs!$A$2:$F$1041,6,FALSE)</f>
        <v xml:space="preserve">Young Gun </v>
      </c>
      <c r="G12177" s="34" t="s">
        <v>2669</v>
      </c>
      <c r="H12177" s="35" t="str">
        <f>VLOOKUP($J12169,ASBVs!$A$2:$AU$1041,46,FALSE)</f>
        <v>2</v>
      </c>
      <c r="I12177" s="34" t="s">
        <v>2670</v>
      </c>
      <c r="J12177" s="35" t="str">
        <f>VLOOKUP($J12169,ASBVs!$A$2:$AU$1041,47,FALSE)</f>
        <v>1</v>
      </c>
    </row>
    <row r="12178" spans="2:10" ht="12.6" customHeight="1" x14ac:dyDescent="0.3">
      <c r="B12178" s="93">
        <f>VLOOKUP($J12169,ASBVs!$A$2:$AS$1041,45,FALSE)</f>
        <v>122.93</v>
      </c>
      <c r="C12178" s="94"/>
      <c r="D12178" s="93">
        <f>VLOOKUP($J12169,ASBVs!$A$2:$AS$1041,44,FALSE)</f>
        <v>158.38</v>
      </c>
      <c r="E12178" s="94"/>
      <c r="F12178" s="92"/>
      <c r="G12178" s="34" t="s">
        <v>2671</v>
      </c>
      <c r="H12178" s="35" t="str">
        <f>VLOOKUP($J12169,ASBVs!$A$2:$AW$1041,48,FALSE)</f>
        <v>2</v>
      </c>
      <c r="I12178" s="34" t="s">
        <v>2672</v>
      </c>
      <c r="J12178" s="35">
        <f>VLOOKUP($J12169,ASBVs!$A$2:$AW$1041,49,FALSE)</f>
        <v>3</v>
      </c>
    </row>
    <row r="12179" spans="2:10" ht="12.6" customHeight="1" x14ac:dyDescent="0.3">
      <c r="B12179" s="36" t="s">
        <v>2696</v>
      </c>
      <c r="C12179" s="95" t="str">
        <f>VLOOKUP($J12169,ASBVs!$A$2:$E$1041,5,FALSE)</f>
        <v>Pen of 4</v>
      </c>
      <c r="D12179" s="96"/>
      <c r="E12179" s="97" t="s">
        <v>2697</v>
      </c>
      <c r="F12179" s="98"/>
      <c r="G12179" s="74"/>
      <c r="H12179" s="75"/>
      <c r="I12179" s="37" t="s">
        <v>2698</v>
      </c>
      <c r="J12179" s="38"/>
    </row>
    <row r="12181" spans="2:10" ht="12.6" customHeight="1" x14ac:dyDescent="0.3">
      <c r="B12181" s="76" t="s">
        <v>2692</v>
      </c>
      <c r="C12181" s="77"/>
      <c r="D12181" s="20" t="str">
        <f>VLOOKUP($J12181,ASBVs!$A$2:$B$1041,2,FALSE)</f>
        <v>223258</v>
      </c>
      <c r="E12181" s="21"/>
      <c r="F12181" s="22" t="str">
        <f>VLOOKUP($J12181,ASBVs!$A$2:$J$1041,10,FALSE)</f>
        <v>Triplet</v>
      </c>
      <c r="G12181" s="78" t="str">
        <f>VLOOKUP($J12181,ASBVs!$A$2:$AX$1041,50,FALSE)</f>
        <v xml:space="preserve"> </v>
      </c>
      <c r="H12181" s="79"/>
      <c r="I12181" s="23" t="s">
        <v>2693</v>
      </c>
      <c r="J12181" s="24" t="s">
        <v>2590</v>
      </c>
    </row>
    <row r="12182" spans="2:10" ht="12.6" customHeight="1" x14ac:dyDescent="0.3">
      <c r="B12182" s="25" t="s">
        <v>2694</v>
      </c>
      <c r="C12182" s="80" t="str">
        <f>VLOOKUP($J12181,ASBVs!$A$2:$H$1041,8,FALSE)</f>
        <v>196104</v>
      </c>
      <c r="D12182" s="80"/>
      <c r="E12182" s="81"/>
      <c r="F12182" s="26" t="s">
        <v>2639</v>
      </c>
      <c r="G12182" s="82">
        <f>VLOOKUP($J12181,ASBVs!$A$2:$I$1041,9,FALSE)</f>
        <v>44688</v>
      </c>
      <c r="H12182" s="83"/>
      <c r="I12182" s="83"/>
      <c r="J12182" s="84"/>
    </row>
    <row r="12183" spans="2:10" ht="12.6" customHeight="1" x14ac:dyDescent="0.3">
      <c r="B12183" s="27" t="s">
        <v>0</v>
      </c>
      <c r="C12183" s="28" t="s">
        <v>1</v>
      </c>
      <c r="D12183" s="28" t="s">
        <v>2</v>
      </c>
      <c r="E12183" s="28" t="s">
        <v>3</v>
      </c>
      <c r="F12183" s="27" t="s">
        <v>4</v>
      </c>
      <c r="G12183" s="28" t="s">
        <v>1093</v>
      </c>
      <c r="H12183" s="28" t="s">
        <v>1092</v>
      </c>
      <c r="I12183" s="28" t="s">
        <v>5</v>
      </c>
      <c r="J12183" s="28" t="s">
        <v>2652</v>
      </c>
    </row>
    <row r="12184" spans="2:10" ht="12.6" customHeight="1" x14ac:dyDescent="0.3">
      <c r="B12184" s="29">
        <f>VLOOKUP($J12181,ASBVs!$A$2:$AP$1041,11,FALSE)</f>
        <v>0.53</v>
      </c>
      <c r="C12184" s="29">
        <f>VLOOKUP($J12181,ASBVs!$A$2:$AP$1041,13,FALSE)</f>
        <v>8.6</v>
      </c>
      <c r="D12184" s="29">
        <f>VLOOKUP($J12181,ASBVs!$A$2:$AP$1041,15,FALSE)</f>
        <v>14.62</v>
      </c>
      <c r="E12184" s="29">
        <f>VLOOKUP($J12181,ASBVs!$A$2:$AP$1041,17,FALSE)</f>
        <v>0.06</v>
      </c>
      <c r="F12184" s="29">
        <f>VLOOKUP($J12181,ASBVs!$A$2:$AP$1041,19,FALSE)</f>
        <v>1.81</v>
      </c>
      <c r="G12184" s="39">
        <f>VLOOKUP($J12181,ASBVs!$A$2:$AP$1041,41,FALSE)</f>
        <v>0.43</v>
      </c>
      <c r="H12184" s="39">
        <f>VLOOKUP($J12181,ASBVs!$A$2:$AP$1041,39,FALSE)</f>
        <v>0.19</v>
      </c>
      <c r="I12184" s="29">
        <f>VLOOKUP($J12181,ASBVs!$A$2:$AP$1041,21,FALSE)</f>
        <v>-0.02</v>
      </c>
      <c r="J12184" s="39">
        <f>VLOOKUP($J12181,ASBVs!$A$2:$AP$1041,31,FALSE)</f>
        <v>0.3</v>
      </c>
    </row>
    <row r="12185" spans="2:10" ht="12.6" customHeight="1" x14ac:dyDescent="0.3">
      <c r="B12185" s="29">
        <f>VLOOKUP($J12181,ASBVs!$A$2:$AP$1041,12,FALSE)</f>
        <v>67</v>
      </c>
      <c r="C12185" s="29">
        <f>VLOOKUP($J12181,ASBVs!$A$2:$AP$1041,14,FALSE)</f>
        <v>72</v>
      </c>
      <c r="D12185" s="29">
        <f>VLOOKUP($J12181,ASBVs!$A$2:$AP$1041,16,FALSE)</f>
        <v>63</v>
      </c>
      <c r="E12185" s="29">
        <f>VLOOKUP($J12181,ASBVs!$A$2:$AP$1041,18,FALSE)</f>
        <v>68</v>
      </c>
      <c r="F12185" s="29">
        <f>VLOOKUP($J12181,ASBVs!$A$2:$AP$1041,20,FALSE)</f>
        <v>67</v>
      </c>
      <c r="G12185" s="29">
        <f>VLOOKUP($J12181,ASBVs!$A$2:$AP$1041,42,FALSE)</f>
        <v>60</v>
      </c>
      <c r="H12185" s="29">
        <f>VLOOKUP($J12181,ASBVs!$A$2:$AP$1041,40,FALSE)</f>
        <v>51</v>
      </c>
      <c r="I12185" s="29">
        <f>VLOOKUP($J12181,ASBVs!$A$2:$AP$1041,22,FALSE)</f>
        <v>62</v>
      </c>
      <c r="J12185" s="29">
        <f>VLOOKUP($J12181,ASBVs!$A$2:$AP$1041,32,FALSE)</f>
        <v>58</v>
      </c>
    </row>
    <row r="12186" spans="2:10" ht="12.6" customHeight="1" x14ac:dyDescent="0.3">
      <c r="B12186" s="31" t="s">
        <v>1089</v>
      </c>
      <c r="C12186" s="27" t="s">
        <v>1090</v>
      </c>
      <c r="D12186" s="27" t="s">
        <v>1091</v>
      </c>
      <c r="E12186" s="27" t="s">
        <v>8</v>
      </c>
      <c r="F12186" s="27" t="s">
        <v>6</v>
      </c>
      <c r="G12186" s="27" t="s">
        <v>7</v>
      </c>
      <c r="H12186" s="27" t="s">
        <v>2638</v>
      </c>
      <c r="I12186" s="85" t="s">
        <v>2700</v>
      </c>
      <c r="J12186" s="86"/>
    </row>
    <row r="12187" spans="2:10" ht="12.6" customHeight="1" x14ac:dyDescent="0.3">
      <c r="B12187" s="30">
        <f>VLOOKUP($J12181,ASBVs!$A$2:$AP$1041,33,FALSE)</f>
        <v>0.01</v>
      </c>
      <c r="C12187" s="30">
        <f>VLOOKUP($J12181,ASBVs!$A$2:$AP$1041,35,FALSE)</f>
        <v>0.19</v>
      </c>
      <c r="D12187" s="30">
        <f>VLOOKUP($J12181,ASBVs!$A$2:$AP$1041,37,FALSE)</f>
        <v>0.02</v>
      </c>
      <c r="E12187" s="32">
        <f>VLOOKUP($J12181,ASBVs!$A$2:$AP$1041,29,FALSE)</f>
        <v>4.59</v>
      </c>
      <c r="F12187" s="32">
        <f>VLOOKUP($J12181,ASBVs!$A$2:$AP$1041,23,FALSE)</f>
        <v>-0.19</v>
      </c>
      <c r="G12187" s="32">
        <f>VLOOKUP($J12181,ASBVs!$A$2:$AP$1041,25,FALSE)</f>
        <v>4.6500000000000004</v>
      </c>
      <c r="H12187" s="32">
        <f>VLOOKUP($J12181,ASBVs!$A$2:$AP$1041,27,FALSE)</f>
        <v>1.82</v>
      </c>
      <c r="I12187" s="86"/>
      <c r="J12187" s="86"/>
    </row>
    <row r="12188" spans="2:10" ht="12.6" customHeight="1" x14ac:dyDescent="0.3">
      <c r="B12188" s="33">
        <f>VLOOKUP($J12181,ASBVs!$A$2:$AP$1041,34,FALSE)</f>
        <v>46</v>
      </c>
      <c r="C12188" s="33">
        <f>VLOOKUP($J12181,ASBVs!$A$2:$AP$1041,36,FALSE)</f>
        <v>54</v>
      </c>
      <c r="D12188" s="33">
        <f>VLOOKUP($J12181,ASBVs!$A$2:$AP$1041,38,FALSE)</f>
        <v>41</v>
      </c>
      <c r="E12188" s="33">
        <f>VLOOKUP($J12181,ASBVs!$A$2:$AP$1041,30,FALSE)</f>
        <v>62</v>
      </c>
      <c r="F12188" s="33">
        <f>VLOOKUP($J12181,ASBVs!$A$2:$AP$1041,24,FALSE)</f>
        <v>51</v>
      </c>
      <c r="G12188" s="33">
        <f>VLOOKUP($J12181,ASBVs!$A$2:$AP$1041,26,FALSE)</f>
        <v>51</v>
      </c>
      <c r="H12188" s="33">
        <f>VLOOKUP($J12181,ASBVs!$A$2:$AP$1041,28,FALSE)</f>
        <v>55</v>
      </c>
      <c r="I12188" s="99">
        <f>VLOOKUP($J12181,ASBVs!$A$2:$AQ$1041,43,FALSE)</f>
        <v>8.58</v>
      </c>
      <c r="J12188" s="79"/>
    </row>
    <row r="12189" spans="2:10" ht="12.6" customHeight="1" x14ac:dyDescent="0.3">
      <c r="B12189" s="87" t="s">
        <v>2695</v>
      </c>
      <c r="C12189" s="88"/>
      <c r="D12189" s="89" t="s">
        <v>2699</v>
      </c>
      <c r="E12189" s="90"/>
      <c r="F12189" s="91" t="str">
        <f>VLOOKUP($J12181,ASBVs!$A$2:$F$1041,6,FALSE)</f>
        <v xml:space="preserve">Young Gun </v>
      </c>
      <c r="G12189" s="34" t="s">
        <v>2669</v>
      </c>
      <c r="H12189" s="35" t="str">
        <f>VLOOKUP($J12181,ASBVs!$A$2:$AU$1041,46,FALSE)</f>
        <v>2</v>
      </c>
      <c r="I12189" s="34" t="s">
        <v>2670</v>
      </c>
      <c r="J12189" s="35" t="str">
        <f>VLOOKUP($J12181,ASBVs!$A$2:$AU$1041,47,FALSE)</f>
        <v>2</v>
      </c>
    </row>
    <row r="12190" spans="2:10" ht="12.6" customHeight="1" x14ac:dyDescent="0.3">
      <c r="B12190" s="93">
        <f>VLOOKUP($J12181,ASBVs!$A$2:$AS$1041,45,FALSE)</f>
        <v>121.93</v>
      </c>
      <c r="C12190" s="94"/>
      <c r="D12190" s="93">
        <f>VLOOKUP($J12181,ASBVs!$A$2:$AS$1041,44,FALSE)</f>
        <v>156.4</v>
      </c>
      <c r="E12190" s="94"/>
      <c r="F12190" s="92"/>
      <c r="G12190" s="34" t="s">
        <v>2671</v>
      </c>
      <c r="H12190" s="35" t="str">
        <f>VLOOKUP($J12181,ASBVs!$A$2:$AW$1041,48,FALSE)</f>
        <v>2</v>
      </c>
      <c r="I12190" s="34" t="s">
        <v>2672</v>
      </c>
      <c r="J12190" s="35">
        <f>VLOOKUP($J12181,ASBVs!$A$2:$AW$1041,49,FALSE)</f>
        <v>3</v>
      </c>
    </row>
    <row r="12191" spans="2:10" ht="12.6" customHeight="1" x14ac:dyDescent="0.3">
      <c r="B12191" s="36" t="s">
        <v>2696</v>
      </c>
      <c r="C12191" s="95" t="str">
        <f>VLOOKUP($J12181,ASBVs!$A$2:$E$1041,5,FALSE)</f>
        <v>Pen of 4</v>
      </c>
      <c r="D12191" s="96"/>
      <c r="E12191" s="97" t="s">
        <v>2697</v>
      </c>
      <c r="F12191" s="98"/>
      <c r="G12191" s="74"/>
      <c r="H12191" s="75"/>
      <c r="I12191" s="37" t="s">
        <v>2698</v>
      </c>
      <c r="J12191" s="38"/>
    </row>
    <row r="12193" spans="2:10" ht="12.6" customHeight="1" x14ac:dyDescent="0.3">
      <c r="B12193" s="76" t="s">
        <v>2692</v>
      </c>
      <c r="C12193" s="77"/>
      <c r="D12193" s="20" t="str">
        <f>VLOOKUP($J12193,ASBVs!$A$2:$B$1041,2,FALSE)</f>
        <v>224350</v>
      </c>
      <c r="E12193" s="21"/>
      <c r="F12193" s="22" t="str">
        <f>VLOOKUP($J12193,ASBVs!$A$2:$J$1041,10,FALSE)</f>
        <v>Twin</v>
      </c>
      <c r="G12193" s="78" t="str">
        <f>VLOOKUP($J12193,ASBVs!$A$2:$AX$1041,50,FALSE)</f>
        <v xml:space="preserve"> </v>
      </c>
      <c r="H12193" s="79"/>
      <c r="I12193" s="23" t="s">
        <v>2693</v>
      </c>
      <c r="J12193" s="24" t="s">
        <v>2591</v>
      </c>
    </row>
    <row r="12194" spans="2:10" ht="12.6" customHeight="1" x14ac:dyDescent="0.3">
      <c r="B12194" s="25" t="s">
        <v>2694</v>
      </c>
      <c r="C12194" s="80" t="str">
        <f>VLOOKUP($J12193,ASBVs!$A$2:$H$1041,8,FALSE)</f>
        <v>206625</v>
      </c>
      <c r="D12194" s="80"/>
      <c r="E12194" s="81"/>
      <c r="F12194" s="26" t="s">
        <v>2639</v>
      </c>
      <c r="G12194" s="82">
        <f>VLOOKUP($J12193,ASBVs!$A$2:$I$1041,9,FALSE)</f>
        <v>44708</v>
      </c>
      <c r="H12194" s="83"/>
      <c r="I12194" s="83"/>
      <c r="J12194" s="84"/>
    </row>
    <row r="12195" spans="2:10" ht="12.6" customHeight="1" x14ac:dyDescent="0.3">
      <c r="B12195" s="27" t="s">
        <v>0</v>
      </c>
      <c r="C12195" s="28" t="s">
        <v>1</v>
      </c>
      <c r="D12195" s="28" t="s">
        <v>2</v>
      </c>
      <c r="E12195" s="28" t="s">
        <v>3</v>
      </c>
      <c r="F12195" s="27" t="s">
        <v>4</v>
      </c>
      <c r="G12195" s="28" t="s">
        <v>1093</v>
      </c>
      <c r="H12195" s="28" t="s">
        <v>1092</v>
      </c>
      <c r="I12195" s="28" t="s">
        <v>5</v>
      </c>
      <c r="J12195" s="28" t="s">
        <v>2652</v>
      </c>
    </row>
    <row r="12196" spans="2:10" ht="12.6" customHeight="1" x14ac:dyDescent="0.3">
      <c r="B12196" s="29">
        <f>VLOOKUP($J12193,ASBVs!$A$2:$AP$1041,11,FALSE)</f>
        <v>0.36</v>
      </c>
      <c r="C12196" s="29">
        <f>VLOOKUP($J12193,ASBVs!$A$2:$AP$1041,13,FALSE)</f>
        <v>8.32</v>
      </c>
      <c r="D12196" s="29">
        <f>VLOOKUP($J12193,ASBVs!$A$2:$AP$1041,15,FALSE)</f>
        <v>12.44</v>
      </c>
      <c r="E12196" s="29">
        <f>VLOOKUP($J12193,ASBVs!$A$2:$AP$1041,17,FALSE)</f>
        <v>0.52</v>
      </c>
      <c r="F12196" s="29">
        <f>VLOOKUP($J12193,ASBVs!$A$2:$AP$1041,19,FALSE)</f>
        <v>2.23</v>
      </c>
      <c r="G12196" s="39">
        <f>VLOOKUP($J12193,ASBVs!$A$2:$AP$1041,41,FALSE)</f>
        <v>0.34</v>
      </c>
      <c r="H12196" s="39">
        <f>VLOOKUP($J12193,ASBVs!$A$2:$AP$1041,39,FALSE)</f>
        <v>0.17</v>
      </c>
      <c r="I12196" s="29">
        <f>VLOOKUP($J12193,ASBVs!$A$2:$AP$1041,21,FALSE)</f>
        <v>0.15</v>
      </c>
      <c r="J12196" s="39">
        <f>VLOOKUP($J12193,ASBVs!$A$2:$AP$1041,31,FALSE)</f>
        <v>0.25</v>
      </c>
    </row>
    <row r="12197" spans="2:10" ht="12.6" customHeight="1" x14ac:dyDescent="0.3">
      <c r="B12197" s="29">
        <f>VLOOKUP($J12193,ASBVs!$A$2:$AP$1041,12,FALSE)</f>
        <v>65</v>
      </c>
      <c r="C12197" s="29">
        <f>VLOOKUP($J12193,ASBVs!$A$2:$AP$1041,14,FALSE)</f>
        <v>70</v>
      </c>
      <c r="D12197" s="29">
        <f>VLOOKUP($J12193,ASBVs!$A$2:$AP$1041,16,FALSE)</f>
        <v>58</v>
      </c>
      <c r="E12197" s="29">
        <f>VLOOKUP($J12193,ASBVs!$A$2:$AP$1041,18,FALSE)</f>
        <v>66</v>
      </c>
      <c r="F12197" s="29">
        <f>VLOOKUP($J12193,ASBVs!$A$2:$AP$1041,20,FALSE)</f>
        <v>66</v>
      </c>
      <c r="G12197" s="29">
        <f>VLOOKUP($J12193,ASBVs!$A$2:$AP$1041,42,FALSE)</f>
        <v>56</v>
      </c>
      <c r="H12197" s="29">
        <f>VLOOKUP($J12193,ASBVs!$A$2:$AP$1041,40,FALSE)</f>
        <v>48</v>
      </c>
      <c r="I12197" s="29">
        <f>VLOOKUP($J12193,ASBVs!$A$2:$AP$1041,22,FALSE)</f>
        <v>57</v>
      </c>
      <c r="J12197" s="29">
        <f>VLOOKUP($J12193,ASBVs!$A$2:$AP$1041,32,FALSE)</f>
        <v>54</v>
      </c>
    </row>
    <row r="12198" spans="2:10" ht="12.6" customHeight="1" x14ac:dyDescent="0.3">
      <c r="B12198" s="31" t="s">
        <v>1089</v>
      </c>
      <c r="C12198" s="27" t="s">
        <v>1090</v>
      </c>
      <c r="D12198" s="27" t="s">
        <v>1091</v>
      </c>
      <c r="E12198" s="27" t="s">
        <v>8</v>
      </c>
      <c r="F12198" s="27" t="s">
        <v>6</v>
      </c>
      <c r="G12198" s="27" t="s">
        <v>7</v>
      </c>
      <c r="H12198" s="27" t="s">
        <v>2638</v>
      </c>
      <c r="I12198" s="85" t="s">
        <v>2700</v>
      </c>
      <c r="J12198" s="86"/>
    </row>
    <row r="12199" spans="2:10" ht="12.6" customHeight="1" x14ac:dyDescent="0.3">
      <c r="B12199" s="30">
        <f>VLOOKUP($J12193,ASBVs!$A$2:$AP$1041,33,FALSE)</f>
        <v>0.04</v>
      </c>
      <c r="C12199" s="30">
        <f>VLOOKUP($J12193,ASBVs!$A$2:$AP$1041,35,FALSE)</f>
        <v>0.14000000000000001</v>
      </c>
      <c r="D12199" s="30">
        <f>VLOOKUP($J12193,ASBVs!$A$2:$AP$1041,37,FALSE)</f>
        <v>0.01</v>
      </c>
      <c r="E12199" s="32">
        <f>VLOOKUP($J12193,ASBVs!$A$2:$AP$1041,29,FALSE)</f>
        <v>4.8899999999999997</v>
      </c>
      <c r="F12199" s="32">
        <f>VLOOKUP($J12193,ASBVs!$A$2:$AP$1041,23,FALSE)</f>
        <v>-0.35</v>
      </c>
      <c r="G12199" s="32">
        <f>VLOOKUP($J12193,ASBVs!$A$2:$AP$1041,25,FALSE)</f>
        <v>4.53</v>
      </c>
      <c r="H12199" s="32">
        <f>VLOOKUP($J12193,ASBVs!$A$2:$AP$1041,27,FALSE)</f>
        <v>1.98</v>
      </c>
      <c r="I12199" s="86"/>
      <c r="J12199" s="86"/>
    </row>
    <row r="12200" spans="2:10" ht="12.6" customHeight="1" x14ac:dyDescent="0.3">
      <c r="B12200" s="33">
        <f>VLOOKUP($J12193,ASBVs!$A$2:$AP$1041,34,FALSE)</f>
        <v>42</v>
      </c>
      <c r="C12200" s="33">
        <f>VLOOKUP($J12193,ASBVs!$A$2:$AP$1041,36,FALSE)</f>
        <v>51</v>
      </c>
      <c r="D12200" s="33">
        <f>VLOOKUP($J12193,ASBVs!$A$2:$AP$1041,38,FALSE)</f>
        <v>36</v>
      </c>
      <c r="E12200" s="33">
        <f>VLOOKUP($J12193,ASBVs!$A$2:$AP$1041,30,FALSE)</f>
        <v>60</v>
      </c>
      <c r="F12200" s="33">
        <f>VLOOKUP($J12193,ASBVs!$A$2:$AP$1041,24,FALSE)</f>
        <v>48</v>
      </c>
      <c r="G12200" s="33">
        <f>VLOOKUP($J12193,ASBVs!$A$2:$AP$1041,26,FALSE)</f>
        <v>48</v>
      </c>
      <c r="H12200" s="33">
        <f>VLOOKUP($J12193,ASBVs!$A$2:$AP$1041,28,FALSE)</f>
        <v>52</v>
      </c>
      <c r="I12200" s="99">
        <f>VLOOKUP($J12193,ASBVs!$A$2:$AQ$1041,43,FALSE)</f>
        <v>8.4700000000000006</v>
      </c>
      <c r="J12200" s="79"/>
    </row>
    <row r="12201" spans="2:10" ht="12.6" customHeight="1" x14ac:dyDescent="0.3">
      <c r="B12201" s="87" t="s">
        <v>2695</v>
      </c>
      <c r="C12201" s="88"/>
      <c r="D12201" s="89" t="s">
        <v>2699</v>
      </c>
      <c r="E12201" s="90"/>
      <c r="F12201" s="91" t="str">
        <f>VLOOKUP($J12193,ASBVs!$A$2:$F$1041,6,FALSE)</f>
        <v xml:space="preserve">Young Gun </v>
      </c>
      <c r="G12201" s="34" t="s">
        <v>2669</v>
      </c>
      <c r="H12201" s="35" t="str">
        <f>VLOOKUP($J12193,ASBVs!$A$2:$AU$1041,46,FALSE)</f>
        <v>2</v>
      </c>
      <c r="I12201" s="34" t="s">
        <v>2670</v>
      </c>
      <c r="J12201" s="35" t="str">
        <f>VLOOKUP($J12193,ASBVs!$A$2:$AU$1041,47,FALSE)</f>
        <v>3</v>
      </c>
    </row>
    <row r="12202" spans="2:10" ht="12.6" customHeight="1" x14ac:dyDescent="0.3">
      <c r="B12202" s="93">
        <f>VLOOKUP($J12193,ASBVs!$A$2:$AS$1041,45,FALSE)</f>
        <v>120.81</v>
      </c>
      <c r="C12202" s="94"/>
      <c r="D12202" s="93">
        <f>VLOOKUP($J12193,ASBVs!$A$2:$AS$1041,44,FALSE)</f>
        <v>158.11000000000001</v>
      </c>
      <c r="E12202" s="94"/>
      <c r="F12202" s="92"/>
      <c r="G12202" s="34" t="s">
        <v>2671</v>
      </c>
      <c r="H12202" s="35" t="str">
        <f>VLOOKUP($J12193,ASBVs!$A$2:$AW$1041,48,FALSE)</f>
        <v>1</v>
      </c>
      <c r="I12202" s="34" t="s">
        <v>2672</v>
      </c>
      <c r="J12202" s="35">
        <f>VLOOKUP($J12193,ASBVs!$A$2:$AW$1041,49,FALSE)</f>
        <v>4</v>
      </c>
    </row>
    <row r="12203" spans="2:10" ht="12.6" customHeight="1" x14ac:dyDescent="0.3">
      <c r="B12203" s="36" t="s">
        <v>2696</v>
      </c>
      <c r="C12203" s="95" t="str">
        <f>VLOOKUP($J12193,ASBVs!$A$2:$E$1041,5,FALSE)</f>
        <v>Pen of 4</v>
      </c>
      <c r="D12203" s="96"/>
      <c r="E12203" s="97" t="s">
        <v>2697</v>
      </c>
      <c r="F12203" s="98"/>
      <c r="G12203" s="74"/>
      <c r="H12203" s="75"/>
      <c r="I12203" s="37" t="s">
        <v>2698</v>
      </c>
      <c r="J12203" s="38"/>
    </row>
    <row r="12205" spans="2:10" ht="12.6" customHeight="1" x14ac:dyDescent="0.3">
      <c r="B12205" s="76" t="s">
        <v>2692</v>
      </c>
      <c r="C12205" s="77"/>
      <c r="D12205" s="20" t="str">
        <f>VLOOKUP($J12205,ASBVs!$A$2:$B$1041,2,FALSE)</f>
        <v>223428</v>
      </c>
      <c r="E12205" s="21"/>
      <c r="F12205" s="22" t="str">
        <f>VLOOKUP($J12205,ASBVs!$A$2:$J$1041,10,FALSE)</f>
        <v>Twin</v>
      </c>
      <c r="G12205" s="78" t="str">
        <f>VLOOKUP($J12205,ASBVs!$A$2:$AX$1041,50,FALSE)</f>
        <v xml:space="preserve"> </v>
      </c>
      <c r="H12205" s="79"/>
      <c r="I12205" s="23" t="s">
        <v>2693</v>
      </c>
      <c r="J12205" s="24" t="s">
        <v>2592</v>
      </c>
    </row>
    <row r="12206" spans="2:10" ht="12.6" customHeight="1" x14ac:dyDescent="0.3">
      <c r="B12206" s="25" t="s">
        <v>2694</v>
      </c>
      <c r="C12206" s="80" t="str">
        <f>VLOOKUP($J12205,ASBVs!$A$2:$H$1041,8,FALSE)</f>
        <v>196104</v>
      </c>
      <c r="D12206" s="80"/>
      <c r="E12206" s="81"/>
      <c r="F12206" s="26" t="s">
        <v>2639</v>
      </c>
      <c r="G12206" s="82">
        <f>VLOOKUP($J12205,ASBVs!$A$2:$I$1041,9,FALSE)</f>
        <v>44697</v>
      </c>
      <c r="H12206" s="83"/>
      <c r="I12206" s="83"/>
      <c r="J12206" s="84"/>
    </row>
    <row r="12207" spans="2:10" ht="12.6" customHeight="1" x14ac:dyDescent="0.3">
      <c r="B12207" s="27" t="s">
        <v>0</v>
      </c>
      <c r="C12207" s="28" t="s">
        <v>1</v>
      </c>
      <c r="D12207" s="28" t="s">
        <v>2</v>
      </c>
      <c r="E12207" s="28" t="s">
        <v>3</v>
      </c>
      <c r="F12207" s="27" t="s">
        <v>4</v>
      </c>
      <c r="G12207" s="28" t="s">
        <v>1093</v>
      </c>
      <c r="H12207" s="28" t="s">
        <v>1092</v>
      </c>
      <c r="I12207" s="28" t="s">
        <v>5</v>
      </c>
      <c r="J12207" s="28" t="s">
        <v>2652</v>
      </c>
    </row>
    <row r="12208" spans="2:10" ht="12.6" customHeight="1" x14ac:dyDescent="0.3">
      <c r="B12208" s="29">
        <f>VLOOKUP($J12205,ASBVs!$A$2:$AP$1041,11,FALSE)</f>
        <v>0.46</v>
      </c>
      <c r="C12208" s="29">
        <f>VLOOKUP($J12205,ASBVs!$A$2:$AP$1041,13,FALSE)</f>
        <v>8.41</v>
      </c>
      <c r="D12208" s="29">
        <f>VLOOKUP($J12205,ASBVs!$A$2:$AP$1041,15,FALSE)</f>
        <v>12.62</v>
      </c>
      <c r="E12208" s="29">
        <f>VLOOKUP($J12205,ASBVs!$A$2:$AP$1041,17,FALSE)</f>
        <v>-0.42</v>
      </c>
      <c r="F12208" s="29">
        <f>VLOOKUP($J12205,ASBVs!$A$2:$AP$1041,19,FALSE)</f>
        <v>1.51</v>
      </c>
      <c r="G12208" s="39">
        <f>VLOOKUP($J12205,ASBVs!$A$2:$AP$1041,41,FALSE)</f>
        <v>0.44</v>
      </c>
      <c r="H12208" s="39">
        <f>VLOOKUP($J12205,ASBVs!$A$2:$AP$1041,39,FALSE)</f>
        <v>0.19</v>
      </c>
      <c r="I12208" s="29">
        <f>VLOOKUP($J12205,ASBVs!$A$2:$AP$1041,21,FALSE)</f>
        <v>-0.62</v>
      </c>
      <c r="J12208" s="39">
        <f>VLOOKUP($J12205,ASBVs!$A$2:$AP$1041,31,FALSE)</f>
        <v>0.28999999999999998</v>
      </c>
    </row>
    <row r="12209" spans="2:10" ht="12.6" customHeight="1" x14ac:dyDescent="0.3">
      <c r="B12209" s="29">
        <f>VLOOKUP($J12205,ASBVs!$A$2:$AP$1041,12,FALSE)</f>
        <v>67</v>
      </c>
      <c r="C12209" s="29">
        <f>VLOOKUP($J12205,ASBVs!$A$2:$AP$1041,14,FALSE)</f>
        <v>73</v>
      </c>
      <c r="D12209" s="29">
        <f>VLOOKUP($J12205,ASBVs!$A$2:$AP$1041,16,FALSE)</f>
        <v>63</v>
      </c>
      <c r="E12209" s="29">
        <f>VLOOKUP($J12205,ASBVs!$A$2:$AP$1041,18,FALSE)</f>
        <v>72</v>
      </c>
      <c r="F12209" s="29">
        <f>VLOOKUP($J12205,ASBVs!$A$2:$AP$1041,20,FALSE)</f>
        <v>70</v>
      </c>
      <c r="G12209" s="29">
        <f>VLOOKUP($J12205,ASBVs!$A$2:$AP$1041,42,FALSE)</f>
        <v>60</v>
      </c>
      <c r="H12209" s="29">
        <f>VLOOKUP($J12205,ASBVs!$A$2:$AP$1041,40,FALSE)</f>
        <v>51</v>
      </c>
      <c r="I12209" s="29">
        <f>VLOOKUP($J12205,ASBVs!$A$2:$AP$1041,22,FALSE)</f>
        <v>62</v>
      </c>
      <c r="J12209" s="29">
        <f>VLOOKUP($J12205,ASBVs!$A$2:$AP$1041,32,FALSE)</f>
        <v>58</v>
      </c>
    </row>
    <row r="12210" spans="2:10" ht="12.6" customHeight="1" x14ac:dyDescent="0.3">
      <c r="B12210" s="31" t="s">
        <v>1089</v>
      </c>
      <c r="C12210" s="27" t="s">
        <v>1090</v>
      </c>
      <c r="D12210" s="27" t="s">
        <v>1091</v>
      </c>
      <c r="E12210" s="27" t="s">
        <v>8</v>
      </c>
      <c r="F12210" s="27" t="s">
        <v>6</v>
      </c>
      <c r="G12210" s="27" t="s">
        <v>7</v>
      </c>
      <c r="H12210" s="27" t="s">
        <v>2638</v>
      </c>
      <c r="I12210" s="85" t="s">
        <v>2700</v>
      </c>
      <c r="J12210" s="86"/>
    </row>
    <row r="12211" spans="2:10" ht="12.6" customHeight="1" x14ac:dyDescent="0.3">
      <c r="B12211" s="30">
        <f>VLOOKUP($J12205,ASBVs!$A$2:$AP$1041,33,FALSE)</f>
        <v>0.01</v>
      </c>
      <c r="C12211" s="30">
        <f>VLOOKUP($J12205,ASBVs!$A$2:$AP$1041,35,FALSE)</f>
        <v>0.23</v>
      </c>
      <c r="D12211" s="30">
        <f>VLOOKUP($J12205,ASBVs!$A$2:$AP$1041,37,FALSE)</f>
        <v>0.01</v>
      </c>
      <c r="E12211" s="32">
        <f>VLOOKUP($J12205,ASBVs!$A$2:$AP$1041,29,FALSE)</f>
        <v>4.74</v>
      </c>
      <c r="F12211" s="32">
        <f>VLOOKUP($J12205,ASBVs!$A$2:$AP$1041,23,FALSE)</f>
        <v>-0.24</v>
      </c>
      <c r="G12211" s="32">
        <f>VLOOKUP($J12205,ASBVs!$A$2:$AP$1041,25,FALSE)</f>
        <v>5.87</v>
      </c>
      <c r="H12211" s="32">
        <f>VLOOKUP($J12205,ASBVs!$A$2:$AP$1041,27,FALSE)</f>
        <v>1.65</v>
      </c>
      <c r="I12211" s="86"/>
      <c r="J12211" s="86"/>
    </row>
    <row r="12212" spans="2:10" ht="12.6" customHeight="1" x14ac:dyDescent="0.3">
      <c r="B12212" s="33">
        <f>VLOOKUP($J12205,ASBVs!$A$2:$AP$1041,34,FALSE)</f>
        <v>45</v>
      </c>
      <c r="C12212" s="33">
        <f>VLOOKUP($J12205,ASBVs!$A$2:$AP$1041,36,FALSE)</f>
        <v>54</v>
      </c>
      <c r="D12212" s="33">
        <f>VLOOKUP($J12205,ASBVs!$A$2:$AP$1041,38,FALSE)</f>
        <v>39</v>
      </c>
      <c r="E12212" s="33">
        <f>VLOOKUP($J12205,ASBVs!$A$2:$AP$1041,30,FALSE)</f>
        <v>64</v>
      </c>
      <c r="F12212" s="33">
        <f>VLOOKUP($J12205,ASBVs!$A$2:$AP$1041,24,FALSE)</f>
        <v>51</v>
      </c>
      <c r="G12212" s="33">
        <f>VLOOKUP($J12205,ASBVs!$A$2:$AP$1041,26,FALSE)</f>
        <v>50</v>
      </c>
      <c r="H12212" s="33">
        <f>VLOOKUP($J12205,ASBVs!$A$2:$AP$1041,28,FALSE)</f>
        <v>56</v>
      </c>
      <c r="I12212" s="99">
        <f>VLOOKUP($J12205,ASBVs!$A$2:$AQ$1041,43,FALSE)</f>
        <v>7.79</v>
      </c>
      <c r="J12212" s="79"/>
    </row>
    <row r="12213" spans="2:10" ht="12.6" customHeight="1" x14ac:dyDescent="0.3">
      <c r="B12213" s="87" t="s">
        <v>2695</v>
      </c>
      <c r="C12213" s="88"/>
      <c r="D12213" s="89" t="s">
        <v>2699</v>
      </c>
      <c r="E12213" s="90"/>
      <c r="F12213" s="91" t="str">
        <f>VLOOKUP($J12205,ASBVs!$A$2:$F$1041,6,FALSE)</f>
        <v xml:space="preserve">Young Gun </v>
      </c>
      <c r="G12213" s="34" t="s">
        <v>2669</v>
      </c>
      <c r="H12213" s="35" t="str">
        <f>VLOOKUP($J12205,ASBVs!$A$2:$AU$1041,46,FALSE)</f>
        <v>3</v>
      </c>
      <c r="I12213" s="34" t="s">
        <v>2670</v>
      </c>
      <c r="J12213" s="35" t="str">
        <f>VLOOKUP($J12205,ASBVs!$A$2:$AU$1041,47,FALSE)</f>
        <v>1</v>
      </c>
    </row>
    <row r="12214" spans="2:10" ht="12.6" customHeight="1" x14ac:dyDescent="0.3">
      <c r="B12214" s="93">
        <f>VLOOKUP($J12205,ASBVs!$A$2:$AS$1041,45,FALSE)</f>
        <v>121.38</v>
      </c>
      <c r="C12214" s="94"/>
      <c r="D12214" s="93">
        <f>VLOOKUP($J12205,ASBVs!$A$2:$AS$1041,44,FALSE)</f>
        <v>152.76</v>
      </c>
      <c r="E12214" s="94"/>
      <c r="F12214" s="92"/>
      <c r="G12214" s="34" t="s">
        <v>2671</v>
      </c>
      <c r="H12214" s="35" t="str">
        <f>VLOOKUP($J12205,ASBVs!$A$2:$AW$1041,48,FALSE)</f>
        <v>2</v>
      </c>
      <c r="I12214" s="34" t="s">
        <v>2672</v>
      </c>
      <c r="J12214" s="35">
        <f>VLOOKUP($J12205,ASBVs!$A$2:$AW$1041,49,FALSE)</f>
        <v>2</v>
      </c>
    </row>
    <row r="12215" spans="2:10" ht="12.6" customHeight="1" x14ac:dyDescent="0.3">
      <c r="B12215" s="36" t="s">
        <v>2696</v>
      </c>
      <c r="C12215" s="95" t="str">
        <f>VLOOKUP($J12205,ASBVs!$A$2:$E$1041,5,FALSE)</f>
        <v>Pen of 4</v>
      </c>
      <c r="D12215" s="96"/>
      <c r="E12215" s="97" t="s">
        <v>2697</v>
      </c>
      <c r="F12215" s="98"/>
      <c r="G12215" s="74"/>
      <c r="H12215" s="75"/>
      <c r="I12215" s="37" t="s">
        <v>2698</v>
      </c>
      <c r="J12215" s="38"/>
    </row>
    <row r="12217" spans="2:10" ht="12.6" customHeight="1" x14ac:dyDescent="0.3">
      <c r="B12217" s="76" t="s">
        <v>2692</v>
      </c>
      <c r="C12217" s="77"/>
      <c r="D12217" s="20" t="str">
        <f>VLOOKUP($J12217,ASBVs!$A$2:$B$1041,2,FALSE)</f>
        <v>223081</v>
      </c>
      <c r="E12217" s="21"/>
      <c r="F12217" s="22" t="str">
        <f>VLOOKUP($J12217,ASBVs!$A$2:$J$1041,10,FALSE)</f>
        <v>Twin</v>
      </c>
      <c r="G12217" s="78" t="str">
        <f>VLOOKUP($J12217,ASBVs!$A$2:$AX$1041,50,FALSE)</f>
        <v xml:space="preserve"> </v>
      </c>
      <c r="H12217" s="79"/>
      <c r="I12217" s="23" t="s">
        <v>2693</v>
      </c>
      <c r="J12217" s="24" t="s">
        <v>2593</v>
      </c>
    </row>
    <row r="12218" spans="2:10" ht="12.6" customHeight="1" x14ac:dyDescent="0.3">
      <c r="B12218" s="25" t="s">
        <v>2694</v>
      </c>
      <c r="C12218" s="80" t="str">
        <f>VLOOKUP($J12217,ASBVs!$A$2:$H$1041,8,FALSE)</f>
        <v>206625</v>
      </c>
      <c r="D12218" s="80"/>
      <c r="E12218" s="81"/>
      <c r="F12218" s="26" t="s">
        <v>2639</v>
      </c>
      <c r="G12218" s="82">
        <f>VLOOKUP($J12217,ASBVs!$A$2:$I$1041,9,FALSE)</f>
        <v>44683</v>
      </c>
      <c r="H12218" s="83"/>
      <c r="I12218" s="83"/>
      <c r="J12218" s="84"/>
    </row>
    <row r="12219" spans="2:10" ht="12.6" customHeight="1" x14ac:dyDescent="0.3">
      <c r="B12219" s="27" t="s">
        <v>0</v>
      </c>
      <c r="C12219" s="28" t="s">
        <v>1</v>
      </c>
      <c r="D12219" s="28" t="s">
        <v>2</v>
      </c>
      <c r="E12219" s="28" t="s">
        <v>3</v>
      </c>
      <c r="F12219" s="27" t="s">
        <v>4</v>
      </c>
      <c r="G12219" s="28" t="s">
        <v>1093</v>
      </c>
      <c r="H12219" s="28" t="s">
        <v>1092</v>
      </c>
      <c r="I12219" s="28" t="s">
        <v>5</v>
      </c>
      <c r="J12219" s="28" t="s">
        <v>2652</v>
      </c>
    </row>
    <row r="12220" spans="2:10" ht="12.6" customHeight="1" x14ac:dyDescent="0.3">
      <c r="B12220" s="29">
        <f>VLOOKUP($J12217,ASBVs!$A$2:$AP$1041,11,FALSE)</f>
        <v>0.42</v>
      </c>
      <c r="C12220" s="29">
        <f>VLOOKUP($J12217,ASBVs!$A$2:$AP$1041,13,FALSE)</f>
        <v>6.96</v>
      </c>
      <c r="D12220" s="29">
        <f>VLOOKUP($J12217,ASBVs!$A$2:$AP$1041,15,FALSE)</f>
        <v>10.61</v>
      </c>
      <c r="E12220" s="29">
        <f>VLOOKUP($J12217,ASBVs!$A$2:$AP$1041,17,FALSE)</f>
        <v>0.19</v>
      </c>
      <c r="F12220" s="29">
        <f>VLOOKUP($J12217,ASBVs!$A$2:$AP$1041,19,FALSE)</f>
        <v>1.36</v>
      </c>
      <c r="G12220" s="39">
        <f>VLOOKUP($J12217,ASBVs!$A$2:$AP$1041,41,FALSE)</f>
        <v>0.3</v>
      </c>
      <c r="H12220" s="39">
        <f>VLOOKUP($J12217,ASBVs!$A$2:$AP$1041,39,FALSE)</f>
        <v>0.18</v>
      </c>
      <c r="I12220" s="29">
        <f>VLOOKUP($J12217,ASBVs!$A$2:$AP$1041,21,FALSE)</f>
        <v>0.5</v>
      </c>
      <c r="J12220" s="39">
        <f>VLOOKUP($J12217,ASBVs!$A$2:$AP$1041,31,FALSE)</f>
        <v>0.2</v>
      </c>
    </row>
    <row r="12221" spans="2:10" ht="12.6" customHeight="1" x14ac:dyDescent="0.3">
      <c r="B12221" s="29">
        <f>VLOOKUP($J12217,ASBVs!$A$2:$AP$1041,12,FALSE)</f>
        <v>65</v>
      </c>
      <c r="C12221" s="29">
        <f>VLOOKUP($J12217,ASBVs!$A$2:$AP$1041,14,FALSE)</f>
        <v>72</v>
      </c>
      <c r="D12221" s="29">
        <f>VLOOKUP($J12217,ASBVs!$A$2:$AP$1041,16,FALSE)</f>
        <v>60</v>
      </c>
      <c r="E12221" s="29">
        <f>VLOOKUP($J12217,ASBVs!$A$2:$AP$1041,18,FALSE)</f>
        <v>69</v>
      </c>
      <c r="F12221" s="29">
        <f>VLOOKUP($J12217,ASBVs!$A$2:$AP$1041,20,FALSE)</f>
        <v>67</v>
      </c>
      <c r="G12221" s="29">
        <f>VLOOKUP($J12217,ASBVs!$A$2:$AP$1041,42,FALSE)</f>
        <v>54</v>
      </c>
      <c r="H12221" s="29">
        <f>VLOOKUP($J12217,ASBVs!$A$2:$AP$1041,40,FALSE)</f>
        <v>46</v>
      </c>
      <c r="I12221" s="29">
        <f>VLOOKUP($J12217,ASBVs!$A$2:$AP$1041,22,FALSE)</f>
        <v>57</v>
      </c>
      <c r="J12221" s="29">
        <f>VLOOKUP($J12217,ASBVs!$A$2:$AP$1041,32,FALSE)</f>
        <v>53</v>
      </c>
    </row>
    <row r="12222" spans="2:10" ht="12.6" customHeight="1" x14ac:dyDescent="0.3">
      <c r="B12222" s="31" t="s">
        <v>1089</v>
      </c>
      <c r="C12222" s="27" t="s">
        <v>1090</v>
      </c>
      <c r="D12222" s="27" t="s">
        <v>1091</v>
      </c>
      <c r="E12222" s="27" t="s">
        <v>8</v>
      </c>
      <c r="F12222" s="27" t="s">
        <v>6</v>
      </c>
      <c r="G12222" s="27" t="s">
        <v>7</v>
      </c>
      <c r="H12222" s="27" t="s">
        <v>2638</v>
      </c>
      <c r="I12222" s="85" t="s">
        <v>2700</v>
      </c>
      <c r="J12222" s="86"/>
    </row>
    <row r="12223" spans="2:10" ht="12.6" customHeight="1" x14ac:dyDescent="0.3">
      <c r="B12223" s="30">
        <f>VLOOKUP($J12217,ASBVs!$A$2:$AP$1041,33,FALSE)</f>
        <v>0.02</v>
      </c>
      <c r="C12223" s="30">
        <f>VLOOKUP($J12217,ASBVs!$A$2:$AP$1041,35,FALSE)</f>
        <v>0.2</v>
      </c>
      <c r="D12223" s="30">
        <f>VLOOKUP($J12217,ASBVs!$A$2:$AP$1041,37,FALSE)</f>
        <v>1E-3</v>
      </c>
      <c r="E12223" s="32">
        <f>VLOOKUP($J12217,ASBVs!$A$2:$AP$1041,29,FALSE)</f>
        <v>3.93</v>
      </c>
      <c r="F12223" s="32">
        <f>VLOOKUP($J12217,ASBVs!$A$2:$AP$1041,23,FALSE)</f>
        <v>-0.18</v>
      </c>
      <c r="G12223" s="32">
        <f>VLOOKUP($J12217,ASBVs!$A$2:$AP$1041,25,FALSE)</f>
        <v>2.19</v>
      </c>
      <c r="H12223" s="32">
        <f>VLOOKUP($J12217,ASBVs!$A$2:$AP$1041,27,FALSE)</f>
        <v>1.27</v>
      </c>
      <c r="I12223" s="86"/>
      <c r="J12223" s="86"/>
    </row>
    <row r="12224" spans="2:10" ht="12.6" customHeight="1" x14ac:dyDescent="0.3">
      <c r="B12224" s="33">
        <f>VLOOKUP($J12217,ASBVs!$A$2:$AP$1041,34,FALSE)</f>
        <v>41</v>
      </c>
      <c r="C12224" s="33">
        <f>VLOOKUP($J12217,ASBVs!$A$2:$AP$1041,36,FALSE)</f>
        <v>49</v>
      </c>
      <c r="D12224" s="33">
        <f>VLOOKUP($J12217,ASBVs!$A$2:$AP$1041,38,FALSE)</f>
        <v>35</v>
      </c>
      <c r="E12224" s="33">
        <f>VLOOKUP($J12217,ASBVs!$A$2:$AP$1041,30,FALSE)</f>
        <v>60</v>
      </c>
      <c r="F12224" s="33">
        <f>VLOOKUP($J12217,ASBVs!$A$2:$AP$1041,24,FALSE)</f>
        <v>46</v>
      </c>
      <c r="G12224" s="33">
        <f>VLOOKUP($J12217,ASBVs!$A$2:$AP$1041,26,FALSE)</f>
        <v>46</v>
      </c>
      <c r="H12224" s="33">
        <f>VLOOKUP($J12217,ASBVs!$A$2:$AP$1041,28,FALSE)</f>
        <v>53</v>
      </c>
      <c r="I12224" s="99">
        <f>VLOOKUP($J12217,ASBVs!$A$2:$AQ$1041,43,FALSE)</f>
        <v>7.46</v>
      </c>
      <c r="J12224" s="79"/>
    </row>
    <row r="12225" spans="2:10" ht="12.6" customHeight="1" x14ac:dyDescent="0.3">
      <c r="B12225" s="87" t="s">
        <v>2695</v>
      </c>
      <c r="C12225" s="88"/>
      <c r="D12225" s="89" t="s">
        <v>2699</v>
      </c>
      <c r="E12225" s="90"/>
      <c r="F12225" s="91" t="str">
        <f>VLOOKUP($J12217,ASBVs!$A$2:$F$1041,6,FALSE)</f>
        <v xml:space="preserve">Young Gun </v>
      </c>
      <c r="G12225" s="34" t="s">
        <v>2669</v>
      </c>
      <c r="H12225" s="35" t="str">
        <f>VLOOKUP($J12217,ASBVs!$A$2:$AU$1041,46,FALSE)</f>
        <v>2</v>
      </c>
      <c r="I12225" s="34" t="s">
        <v>2670</v>
      </c>
      <c r="J12225" s="35" t="str">
        <f>VLOOKUP($J12217,ASBVs!$A$2:$AU$1041,47,FALSE)</f>
        <v>2</v>
      </c>
    </row>
    <row r="12226" spans="2:10" ht="12.6" customHeight="1" x14ac:dyDescent="0.3">
      <c r="B12226" s="93">
        <f>VLOOKUP($J12217,ASBVs!$A$2:$AS$1041,45,FALSE)</f>
        <v>120.44</v>
      </c>
      <c r="C12226" s="94"/>
      <c r="D12226" s="93">
        <f>VLOOKUP($J12217,ASBVs!$A$2:$AS$1041,44,FALSE)</f>
        <v>149.51</v>
      </c>
      <c r="E12226" s="94"/>
      <c r="F12226" s="92"/>
      <c r="G12226" s="34" t="s">
        <v>2671</v>
      </c>
      <c r="H12226" s="35" t="str">
        <f>VLOOKUP($J12217,ASBVs!$A$2:$AW$1041,48,FALSE)</f>
        <v>2</v>
      </c>
      <c r="I12226" s="34" t="s">
        <v>2672</v>
      </c>
      <c r="J12226" s="35">
        <f>VLOOKUP($J12217,ASBVs!$A$2:$AW$1041,49,FALSE)</f>
        <v>3</v>
      </c>
    </row>
    <row r="12227" spans="2:10" ht="12.6" customHeight="1" x14ac:dyDescent="0.3">
      <c r="B12227" s="36" t="s">
        <v>2696</v>
      </c>
      <c r="C12227" s="95" t="str">
        <f>VLOOKUP($J12217,ASBVs!$A$2:$E$1041,5,FALSE)</f>
        <v>Pen of 4</v>
      </c>
      <c r="D12227" s="96"/>
      <c r="E12227" s="97" t="s">
        <v>2697</v>
      </c>
      <c r="F12227" s="98"/>
      <c r="G12227" s="74"/>
      <c r="H12227" s="75"/>
      <c r="I12227" s="37" t="s">
        <v>2698</v>
      </c>
      <c r="J12227" s="38"/>
    </row>
    <row r="12229" spans="2:10" ht="12.6" customHeight="1" x14ac:dyDescent="0.3">
      <c r="B12229" s="76" t="s">
        <v>2692</v>
      </c>
      <c r="C12229" s="77"/>
      <c r="D12229" s="20" t="str">
        <f>VLOOKUP($J12229,ASBVs!$A$2:$B$1041,2,FALSE)</f>
        <v>223236</v>
      </c>
      <c r="E12229" s="21"/>
      <c r="F12229" s="22" t="str">
        <f>VLOOKUP($J12229,ASBVs!$A$2:$J$1041,10,FALSE)</f>
        <v>Twin</v>
      </c>
      <c r="G12229" s="78" t="str">
        <f>VLOOKUP($J12229,ASBVs!$A$2:$AX$1041,50,FALSE)</f>
        <v xml:space="preserve"> </v>
      </c>
      <c r="H12229" s="79"/>
      <c r="I12229" s="23" t="s">
        <v>2693</v>
      </c>
      <c r="J12229" s="24" t="s">
        <v>2594</v>
      </c>
    </row>
    <row r="12230" spans="2:10" ht="12.6" customHeight="1" x14ac:dyDescent="0.3">
      <c r="B12230" s="25" t="s">
        <v>2694</v>
      </c>
      <c r="C12230" s="80" t="str">
        <f>VLOOKUP($J12229,ASBVs!$A$2:$H$1041,8,FALSE)</f>
        <v>206625</v>
      </c>
      <c r="D12230" s="80"/>
      <c r="E12230" s="81"/>
      <c r="F12230" s="26" t="s">
        <v>2639</v>
      </c>
      <c r="G12230" s="82">
        <f>VLOOKUP($J12229,ASBVs!$A$2:$I$1041,9,FALSE)</f>
        <v>44687</v>
      </c>
      <c r="H12230" s="83"/>
      <c r="I12230" s="83"/>
      <c r="J12230" s="84"/>
    </row>
    <row r="12231" spans="2:10" ht="12.6" customHeight="1" x14ac:dyDescent="0.3">
      <c r="B12231" s="27" t="s">
        <v>0</v>
      </c>
      <c r="C12231" s="28" t="s">
        <v>1</v>
      </c>
      <c r="D12231" s="28" t="s">
        <v>2</v>
      </c>
      <c r="E12231" s="28" t="s">
        <v>3</v>
      </c>
      <c r="F12231" s="27" t="s">
        <v>4</v>
      </c>
      <c r="G12231" s="28" t="s">
        <v>1093</v>
      </c>
      <c r="H12231" s="28" t="s">
        <v>1092</v>
      </c>
      <c r="I12231" s="28" t="s">
        <v>5</v>
      </c>
      <c r="J12231" s="28" t="s">
        <v>2652</v>
      </c>
    </row>
    <row r="12232" spans="2:10" ht="12.6" customHeight="1" x14ac:dyDescent="0.3">
      <c r="B12232" s="29">
        <f>VLOOKUP($J12229,ASBVs!$A$2:$AP$1041,11,FALSE)</f>
        <v>0.37</v>
      </c>
      <c r="C12232" s="29">
        <f>VLOOKUP($J12229,ASBVs!$A$2:$AP$1041,13,FALSE)</f>
        <v>7.72</v>
      </c>
      <c r="D12232" s="29">
        <f>VLOOKUP($J12229,ASBVs!$A$2:$AP$1041,15,FALSE)</f>
        <v>9.3800000000000008</v>
      </c>
      <c r="E12232" s="29">
        <f>VLOOKUP($J12229,ASBVs!$A$2:$AP$1041,17,FALSE)</f>
        <v>-0.6</v>
      </c>
      <c r="F12232" s="29">
        <f>VLOOKUP($J12229,ASBVs!$A$2:$AP$1041,19,FALSE)</f>
        <v>1.45</v>
      </c>
      <c r="G12232" s="39">
        <f>VLOOKUP($J12229,ASBVs!$A$2:$AP$1041,41,FALSE)</f>
        <v>0.24</v>
      </c>
      <c r="H12232" s="39">
        <f>VLOOKUP($J12229,ASBVs!$A$2:$AP$1041,39,FALSE)</f>
        <v>0.15</v>
      </c>
      <c r="I12232" s="29">
        <f>VLOOKUP($J12229,ASBVs!$A$2:$AP$1041,21,FALSE)</f>
        <v>0.26</v>
      </c>
      <c r="J12232" s="39">
        <f>VLOOKUP($J12229,ASBVs!$A$2:$AP$1041,31,FALSE)</f>
        <v>0.19</v>
      </c>
    </row>
    <row r="12233" spans="2:10" ht="12.6" customHeight="1" x14ac:dyDescent="0.3">
      <c r="B12233" s="29">
        <f>VLOOKUP($J12229,ASBVs!$A$2:$AP$1041,12,FALSE)</f>
        <v>66</v>
      </c>
      <c r="C12233" s="29">
        <f>VLOOKUP($J12229,ASBVs!$A$2:$AP$1041,14,FALSE)</f>
        <v>71</v>
      </c>
      <c r="D12233" s="29">
        <f>VLOOKUP($J12229,ASBVs!$A$2:$AP$1041,16,FALSE)</f>
        <v>60</v>
      </c>
      <c r="E12233" s="29">
        <f>VLOOKUP($J12229,ASBVs!$A$2:$AP$1041,18,FALSE)</f>
        <v>70</v>
      </c>
      <c r="F12233" s="29">
        <f>VLOOKUP($J12229,ASBVs!$A$2:$AP$1041,20,FALSE)</f>
        <v>68</v>
      </c>
      <c r="G12233" s="29">
        <f>VLOOKUP($J12229,ASBVs!$A$2:$AP$1041,42,FALSE)</f>
        <v>56</v>
      </c>
      <c r="H12233" s="29">
        <f>VLOOKUP($J12229,ASBVs!$A$2:$AP$1041,40,FALSE)</f>
        <v>48</v>
      </c>
      <c r="I12233" s="29">
        <f>VLOOKUP($J12229,ASBVs!$A$2:$AP$1041,22,FALSE)</f>
        <v>58</v>
      </c>
      <c r="J12233" s="29">
        <f>VLOOKUP($J12229,ASBVs!$A$2:$AP$1041,32,FALSE)</f>
        <v>55</v>
      </c>
    </row>
    <row r="12234" spans="2:10" ht="12.6" customHeight="1" x14ac:dyDescent="0.3">
      <c r="B12234" s="31" t="s">
        <v>1089</v>
      </c>
      <c r="C12234" s="27" t="s">
        <v>1090</v>
      </c>
      <c r="D12234" s="27" t="s">
        <v>1091</v>
      </c>
      <c r="E12234" s="27" t="s">
        <v>8</v>
      </c>
      <c r="F12234" s="27" t="s">
        <v>6</v>
      </c>
      <c r="G12234" s="27" t="s">
        <v>7</v>
      </c>
      <c r="H12234" s="27" t="s">
        <v>2638</v>
      </c>
      <c r="I12234" s="85" t="s">
        <v>2700</v>
      </c>
      <c r="J12234" s="86"/>
    </row>
    <row r="12235" spans="2:10" ht="12.6" customHeight="1" x14ac:dyDescent="0.3">
      <c r="B12235" s="30">
        <f>VLOOKUP($J12229,ASBVs!$A$2:$AP$1041,33,FALSE)</f>
        <v>0.03</v>
      </c>
      <c r="C12235" s="30">
        <f>VLOOKUP($J12229,ASBVs!$A$2:$AP$1041,35,FALSE)</f>
        <v>0.1</v>
      </c>
      <c r="D12235" s="30">
        <f>VLOOKUP($J12229,ASBVs!$A$2:$AP$1041,37,FALSE)</f>
        <v>0.01</v>
      </c>
      <c r="E12235" s="32">
        <f>VLOOKUP($J12229,ASBVs!$A$2:$AP$1041,29,FALSE)</f>
        <v>5.41</v>
      </c>
      <c r="F12235" s="32">
        <f>VLOOKUP($J12229,ASBVs!$A$2:$AP$1041,23,FALSE)</f>
        <v>-0.52</v>
      </c>
      <c r="G12235" s="32">
        <f>VLOOKUP($J12229,ASBVs!$A$2:$AP$1041,25,FALSE)</f>
        <v>4.95</v>
      </c>
      <c r="H12235" s="32">
        <f>VLOOKUP($J12229,ASBVs!$A$2:$AP$1041,27,FALSE)</f>
        <v>1.55</v>
      </c>
      <c r="I12235" s="86"/>
      <c r="J12235" s="86"/>
    </row>
    <row r="12236" spans="2:10" ht="12.6" customHeight="1" x14ac:dyDescent="0.3">
      <c r="B12236" s="33">
        <f>VLOOKUP($J12229,ASBVs!$A$2:$AP$1041,34,FALSE)</f>
        <v>43</v>
      </c>
      <c r="C12236" s="33">
        <f>VLOOKUP($J12229,ASBVs!$A$2:$AP$1041,36,FALSE)</f>
        <v>51</v>
      </c>
      <c r="D12236" s="33">
        <f>VLOOKUP($J12229,ASBVs!$A$2:$AP$1041,38,FALSE)</f>
        <v>36</v>
      </c>
      <c r="E12236" s="33">
        <f>VLOOKUP($J12229,ASBVs!$A$2:$AP$1041,30,FALSE)</f>
        <v>61</v>
      </c>
      <c r="F12236" s="33">
        <f>VLOOKUP($J12229,ASBVs!$A$2:$AP$1041,24,FALSE)</f>
        <v>49</v>
      </c>
      <c r="G12236" s="33">
        <f>VLOOKUP($J12229,ASBVs!$A$2:$AP$1041,26,FALSE)</f>
        <v>49</v>
      </c>
      <c r="H12236" s="33">
        <f>VLOOKUP($J12229,ASBVs!$A$2:$AP$1041,28,FALSE)</f>
        <v>54</v>
      </c>
      <c r="I12236" s="99">
        <f>VLOOKUP($J12229,ASBVs!$A$2:$AQ$1041,43,FALSE)</f>
        <v>7.9799999999999995</v>
      </c>
      <c r="J12236" s="79"/>
    </row>
    <row r="12237" spans="2:10" ht="12.6" customHeight="1" x14ac:dyDescent="0.3">
      <c r="B12237" s="87" t="s">
        <v>2695</v>
      </c>
      <c r="C12237" s="88"/>
      <c r="D12237" s="89" t="s">
        <v>2699</v>
      </c>
      <c r="E12237" s="90"/>
      <c r="F12237" s="91" t="str">
        <f>VLOOKUP($J12229,ASBVs!$A$2:$F$1041,6,FALSE)</f>
        <v xml:space="preserve">Young Gun </v>
      </c>
      <c r="G12237" s="34" t="s">
        <v>2669</v>
      </c>
      <c r="H12237" s="35" t="str">
        <f>VLOOKUP($J12229,ASBVs!$A$2:$AU$1041,46,FALSE)</f>
        <v>2</v>
      </c>
      <c r="I12237" s="34" t="s">
        <v>2670</v>
      </c>
      <c r="J12237" s="35" t="str">
        <f>VLOOKUP($J12229,ASBVs!$A$2:$AU$1041,47,FALSE)</f>
        <v>3</v>
      </c>
    </row>
    <row r="12238" spans="2:10" ht="12.6" customHeight="1" x14ac:dyDescent="0.3">
      <c r="B12238" s="93">
        <f>VLOOKUP($J12229,ASBVs!$A$2:$AS$1041,45,FALSE)</f>
        <v>118.99</v>
      </c>
      <c r="C12238" s="94"/>
      <c r="D12238" s="93">
        <f>VLOOKUP($J12229,ASBVs!$A$2:$AS$1041,44,FALSE)</f>
        <v>153.32</v>
      </c>
      <c r="E12238" s="94"/>
      <c r="F12238" s="92"/>
      <c r="G12238" s="34" t="s">
        <v>2671</v>
      </c>
      <c r="H12238" s="35" t="str">
        <f>VLOOKUP($J12229,ASBVs!$A$2:$AW$1041,48,FALSE)</f>
        <v>2</v>
      </c>
      <c r="I12238" s="34" t="s">
        <v>2672</v>
      </c>
      <c r="J12238" s="35">
        <f>VLOOKUP($J12229,ASBVs!$A$2:$AW$1041,49,FALSE)</f>
        <v>4</v>
      </c>
    </row>
    <row r="12239" spans="2:10" ht="12.6" customHeight="1" x14ac:dyDescent="0.3">
      <c r="B12239" s="36" t="s">
        <v>2696</v>
      </c>
      <c r="C12239" s="95" t="str">
        <f>VLOOKUP($J12229,ASBVs!$A$2:$E$1041,5,FALSE)</f>
        <v>Pen of 4</v>
      </c>
      <c r="D12239" s="96"/>
      <c r="E12239" s="97" t="s">
        <v>2697</v>
      </c>
      <c r="F12239" s="98"/>
      <c r="G12239" s="74"/>
      <c r="H12239" s="75"/>
      <c r="I12239" s="37" t="s">
        <v>2698</v>
      </c>
      <c r="J12239" s="38"/>
    </row>
    <row r="12241" spans="2:10" ht="12.6" customHeight="1" x14ac:dyDescent="0.3">
      <c r="B12241" s="76" t="s">
        <v>2692</v>
      </c>
      <c r="C12241" s="77"/>
      <c r="D12241" s="20" t="str">
        <f>VLOOKUP($J12241,ASBVs!$A$2:$B$1041,2,FALSE)</f>
        <v>224891</v>
      </c>
      <c r="E12241" s="21"/>
      <c r="F12241" s="22" t="str">
        <f>VLOOKUP($J12241,ASBVs!$A$2:$J$1041,10,FALSE)</f>
        <v>Twin</v>
      </c>
      <c r="G12241" s="78" t="str">
        <f>VLOOKUP($J12241,ASBVs!$A$2:$AX$1041,50,FALSE)</f>
        <v xml:space="preserve"> </v>
      </c>
      <c r="H12241" s="79"/>
      <c r="I12241" s="23" t="s">
        <v>2693</v>
      </c>
      <c r="J12241" s="24" t="s">
        <v>2595</v>
      </c>
    </row>
    <row r="12242" spans="2:10" ht="12.6" customHeight="1" x14ac:dyDescent="0.3">
      <c r="B12242" s="25" t="s">
        <v>2694</v>
      </c>
      <c r="C12242" s="80" t="str">
        <f>VLOOKUP($J12241,ASBVs!$A$2:$H$1041,8,FALSE)</f>
        <v>206625</v>
      </c>
      <c r="D12242" s="80"/>
      <c r="E12242" s="81"/>
      <c r="F12242" s="26" t="s">
        <v>2639</v>
      </c>
      <c r="G12242" s="82">
        <f>VLOOKUP($J12241,ASBVs!$A$2:$I$1041,9,FALSE)</f>
        <v>44712</v>
      </c>
      <c r="H12242" s="83"/>
      <c r="I12242" s="83"/>
      <c r="J12242" s="84"/>
    </row>
    <row r="12243" spans="2:10" ht="12.6" customHeight="1" x14ac:dyDescent="0.3">
      <c r="B12243" s="27" t="s">
        <v>0</v>
      </c>
      <c r="C12243" s="28" t="s">
        <v>1</v>
      </c>
      <c r="D12243" s="28" t="s">
        <v>2</v>
      </c>
      <c r="E12243" s="28" t="s">
        <v>3</v>
      </c>
      <c r="F12243" s="27" t="s">
        <v>4</v>
      </c>
      <c r="G12243" s="28" t="s">
        <v>1093</v>
      </c>
      <c r="H12243" s="28" t="s">
        <v>1092</v>
      </c>
      <c r="I12243" s="28" t="s">
        <v>5</v>
      </c>
      <c r="J12243" s="28" t="s">
        <v>2652</v>
      </c>
    </row>
    <row r="12244" spans="2:10" ht="12.6" customHeight="1" x14ac:dyDescent="0.3">
      <c r="B12244" s="29">
        <f>VLOOKUP($J12241,ASBVs!$A$2:$AP$1041,11,FALSE)</f>
        <v>0.38</v>
      </c>
      <c r="C12244" s="29">
        <f>VLOOKUP($J12241,ASBVs!$A$2:$AP$1041,13,FALSE)</f>
        <v>8.34</v>
      </c>
      <c r="D12244" s="29">
        <f>VLOOKUP($J12241,ASBVs!$A$2:$AP$1041,15,FALSE)</f>
        <v>14.41</v>
      </c>
      <c r="E12244" s="29">
        <f>VLOOKUP($J12241,ASBVs!$A$2:$AP$1041,17,FALSE)</f>
        <v>0.24</v>
      </c>
      <c r="F12244" s="29">
        <f>VLOOKUP($J12241,ASBVs!$A$2:$AP$1041,19,FALSE)</f>
        <v>1.78</v>
      </c>
      <c r="G12244" s="39">
        <f>VLOOKUP($J12241,ASBVs!$A$2:$AP$1041,41,FALSE)</f>
        <v>0.36</v>
      </c>
      <c r="H12244" s="39">
        <f>VLOOKUP($J12241,ASBVs!$A$2:$AP$1041,39,FALSE)</f>
        <v>0.24</v>
      </c>
      <c r="I12244" s="29">
        <f>VLOOKUP($J12241,ASBVs!$A$2:$AP$1041,21,FALSE)</f>
        <v>0.47</v>
      </c>
      <c r="J12244" s="39">
        <f>VLOOKUP($J12241,ASBVs!$A$2:$AP$1041,31,FALSE)</f>
        <v>0.28000000000000003</v>
      </c>
    </row>
    <row r="12245" spans="2:10" ht="12.6" customHeight="1" x14ac:dyDescent="0.3">
      <c r="B12245" s="29">
        <f>VLOOKUP($J12241,ASBVs!$A$2:$AP$1041,12,FALSE)</f>
        <v>66</v>
      </c>
      <c r="C12245" s="29">
        <f>VLOOKUP($J12241,ASBVs!$A$2:$AP$1041,14,FALSE)</f>
        <v>70</v>
      </c>
      <c r="D12245" s="29">
        <f>VLOOKUP($J12241,ASBVs!$A$2:$AP$1041,16,FALSE)</f>
        <v>60</v>
      </c>
      <c r="E12245" s="29">
        <f>VLOOKUP($J12241,ASBVs!$A$2:$AP$1041,18,FALSE)</f>
        <v>66</v>
      </c>
      <c r="F12245" s="29">
        <f>VLOOKUP($J12241,ASBVs!$A$2:$AP$1041,20,FALSE)</f>
        <v>67</v>
      </c>
      <c r="G12245" s="29">
        <f>VLOOKUP($J12241,ASBVs!$A$2:$AP$1041,42,FALSE)</f>
        <v>57</v>
      </c>
      <c r="H12245" s="29">
        <f>VLOOKUP($J12241,ASBVs!$A$2:$AP$1041,40,FALSE)</f>
        <v>48</v>
      </c>
      <c r="I12245" s="29">
        <f>VLOOKUP($J12241,ASBVs!$A$2:$AP$1041,22,FALSE)</f>
        <v>58</v>
      </c>
      <c r="J12245" s="29">
        <f>VLOOKUP($J12241,ASBVs!$A$2:$AP$1041,32,FALSE)</f>
        <v>56</v>
      </c>
    </row>
    <row r="12246" spans="2:10" ht="12.6" customHeight="1" x14ac:dyDescent="0.3">
      <c r="B12246" s="31" t="s">
        <v>1089</v>
      </c>
      <c r="C12246" s="27" t="s">
        <v>1090</v>
      </c>
      <c r="D12246" s="27" t="s">
        <v>1091</v>
      </c>
      <c r="E12246" s="27" t="s">
        <v>8</v>
      </c>
      <c r="F12246" s="27" t="s">
        <v>6</v>
      </c>
      <c r="G12246" s="27" t="s">
        <v>7</v>
      </c>
      <c r="H12246" s="27" t="s">
        <v>2638</v>
      </c>
      <c r="I12246" s="85" t="s">
        <v>2700</v>
      </c>
      <c r="J12246" s="86"/>
    </row>
    <row r="12247" spans="2:10" ht="12.6" customHeight="1" x14ac:dyDescent="0.3">
      <c r="B12247" s="30">
        <f>VLOOKUP($J12241,ASBVs!$A$2:$AP$1041,33,FALSE)</f>
        <v>0.06</v>
      </c>
      <c r="C12247" s="30">
        <f>VLOOKUP($J12241,ASBVs!$A$2:$AP$1041,35,FALSE)</f>
        <v>0.14000000000000001</v>
      </c>
      <c r="D12247" s="30">
        <f>VLOOKUP($J12241,ASBVs!$A$2:$AP$1041,37,FALSE)</f>
        <v>0.02</v>
      </c>
      <c r="E12247" s="32">
        <f>VLOOKUP($J12241,ASBVs!$A$2:$AP$1041,29,FALSE)</f>
        <v>4.47</v>
      </c>
      <c r="F12247" s="32">
        <f>VLOOKUP($J12241,ASBVs!$A$2:$AP$1041,23,FALSE)</f>
        <v>-0.28999999999999998</v>
      </c>
      <c r="G12247" s="32">
        <f>VLOOKUP($J12241,ASBVs!$A$2:$AP$1041,25,FALSE)</f>
        <v>4.18</v>
      </c>
      <c r="H12247" s="32">
        <f>VLOOKUP($J12241,ASBVs!$A$2:$AP$1041,27,FALSE)</f>
        <v>1.94</v>
      </c>
      <c r="I12247" s="86"/>
      <c r="J12247" s="86"/>
    </row>
    <row r="12248" spans="2:10" ht="12.6" customHeight="1" x14ac:dyDescent="0.3">
      <c r="B12248" s="33">
        <f>VLOOKUP($J12241,ASBVs!$A$2:$AP$1041,34,FALSE)</f>
        <v>42</v>
      </c>
      <c r="C12248" s="33">
        <f>VLOOKUP($J12241,ASBVs!$A$2:$AP$1041,36,FALSE)</f>
        <v>51</v>
      </c>
      <c r="D12248" s="33">
        <f>VLOOKUP($J12241,ASBVs!$A$2:$AP$1041,38,FALSE)</f>
        <v>36</v>
      </c>
      <c r="E12248" s="33">
        <f>VLOOKUP($J12241,ASBVs!$A$2:$AP$1041,30,FALSE)</f>
        <v>60</v>
      </c>
      <c r="F12248" s="33">
        <f>VLOOKUP($J12241,ASBVs!$A$2:$AP$1041,24,FALSE)</f>
        <v>50</v>
      </c>
      <c r="G12248" s="33">
        <f>VLOOKUP($J12241,ASBVs!$A$2:$AP$1041,26,FALSE)</f>
        <v>49</v>
      </c>
      <c r="H12248" s="33">
        <f>VLOOKUP($J12241,ASBVs!$A$2:$AP$1041,28,FALSE)</f>
        <v>53</v>
      </c>
      <c r="I12248" s="99">
        <f>VLOOKUP($J12241,ASBVs!$A$2:$AQ$1041,43,FALSE)</f>
        <v>8.81</v>
      </c>
      <c r="J12248" s="79"/>
    </row>
    <row r="12249" spans="2:10" ht="12.6" customHeight="1" x14ac:dyDescent="0.3">
      <c r="B12249" s="87" t="s">
        <v>2695</v>
      </c>
      <c r="C12249" s="88"/>
      <c r="D12249" s="89" t="s">
        <v>2699</v>
      </c>
      <c r="E12249" s="90"/>
      <c r="F12249" s="91" t="str">
        <f>VLOOKUP($J12241,ASBVs!$A$2:$F$1041,6,FALSE)</f>
        <v xml:space="preserve">Young Gun </v>
      </c>
      <c r="G12249" s="34" t="s">
        <v>2669</v>
      </c>
      <c r="H12249" s="35" t="str">
        <f>VLOOKUP($J12241,ASBVs!$A$2:$AU$1041,46,FALSE)</f>
        <v>3</v>
      </c>
      <c r="I12249" s="34" t="s">
        <v>2670</v>
      </c>
      <c r="J12249" s="35" t="str">
        <f>VLOOKUP($J12241,ASBVs!$A$2:$AU$1041,47,FALSE)</f>
        <v>2</v>
      </c>
    </row>
    <row r="12250" spans="2:10" ht="12.6" customHeight="1" x14ac:dyDescent="0.3">
      <c r="B12250" s="93">
        <f>VLOOKUP($J12241,ASBVs!$A$2:$AS$1041,45,FALSE)</f>
        <v>122.93</v>
      </c>
      <c r="C12250" s="94"/>
      <c r="D12250" s="93">
        <f>VLOOKUP($J12241,ASBVs!$A$2:$AS$1041,44,FALSE)</f>
        <v>157.52000000000001</v>
      </c>
      <c r="E12250" s="94"/>
      <c r="F12250" s="92"/>
      <c r="G12250" s="34" t="s">
        <v>2671</v>
      </c>
      <c r="H12250" s="35" t="str">
        <f>VLOOKUP($J12241,ASBVs!$A$2:$AW$1041,48,FALSE)</f>
        <v>2</v>
      </c>
      <c r="I12250" s="34" t="s">
        <v>2672</v>
      </c>
      <c r="J12250" s="35">
        <f>VLOOKUP($J12241,ASBVs!$A$2:$AW$1041,49,FALSE)</f>
        <v>4</v>
      </c>
    </row>
    <row r="12251" spans="2:10" ht="12.6" customHeight="1" x14ac:dyDescent="0.3">
      <c r="B12251" s="36" t="s">
        <v>2696</v>
      </c>
      <c r="C12251" s="95" t="str">
        <f>VLOOKUP($J12241,ASBVs!$A$2:$E$1041,5,FALSE)</f>
        <v>Pen of 4</v>
      </c>
      <c r="D12251" s="96"/>
      <c r="E12251" s="97" t="s">
        <v>2697</v>
      </c>
      <c r="F12251" s="98"/>
      <c r="G12251" s="74"/>
      <c r="H12251" s="75"/>
      <c r="I12251" s="37" t="s">
        <v>2698</v>
      </c>
      <c r="J12251" s="38"/>
    </row>
    <row r="12253" spans="2:10" ht="12.6" customHeight="1" x14ac:dyDescent="0.3">
      <c r="B12253" s="76" t="s">
        <v>2692</v>
      </c>
      <c r="C12253" s="77"/>
      <c r="D12253" s="20" t="str">
        <f>VLOOKUP($J12253,ASBVs!$A$2:$B$1041,2,FALSE)</f>
        <v>223798</v>
      </c>
      <c r="E12253" s="21"/>
      <c r="F12253" s="22" t="str">
        <f>VLOOKUP($J12253,ASBVs!$A$2:$J$1041,10,FALSE)</f>
        <v>Twin</v>
      </c>
      <c r="G12253" s="78" t="str">
        <f>VLOOKUP($J12253,ASBVs!$A$2:$AX$1041,50,FALSE)</f>
        <v xml:space="preserve"> </v>
      </c>
      <c r="H12253" s="79"/>
      <c r="I12253" s="23" t="s">
        <v>2693</v>
      </c>
      <c r="J12253" s="24" t="s">
        <v>2596</v>
      </c>
    </row>
    <row r="12254" spans="2:10" ht="12.6" customHeight="1" x14ac:dyDescent="0.3">
      <c r="B12254" s="25" t="s">
        <v>2694</v>
      </c>
      <c r="C12254" s="80" t="str">
        <f>VLOOKUP($J12253,ASBVs!$A$2:$H$1041,8,FALSE)</f>
        <v>206625</v>
      </c>
      <c r="D12254" s="80"/>
      <c r="E12254" s="81"/>
      <c r="F12254" s="26" t="s">
        <v>2639</v>
      </c>
      <c r="G12254" s="82">
        <f>VLOOKUP($J12253,ASBVs!$A$2:$I$1041,9,FALSE)</f>
        <v>44703</v>
      </c>
      <c r="H12254" s="83"/>
      <c r="I12254" s="83"/>
      <c r="J12254" s="84"/>
    </row>
    <row r="12255" spans="2:10" ht="12.6" customHeight="1" x14ac:dyDescent="0.3">
      <c r="B12255" s="27" t="s">
        <v>0</v>
      </c>
      <c r="C12255" s="28" t="s">
        <v>1</v>
      </c>
      <c r="D12255" s="28" t="s">
        <v>2</v>
      </c>
      <c r="E12255" s="28" t="s">
        <v>3</v>
      </c>
      <c r="F12255" s="27" t="s">
        <v>4</v>
      </c>
      <c r="G12255" s="28" t="s">
        <v>1093</v>
      </c>
      <c r="H12255" s="28" t="s">
        <v>1092</v>
      </c>
      <c r="I12255" s="28" t="s">
        <v>5</v>
      </c>
      <c r="J12255" s="28" t="s">
        <v>2652</v>
      </c>
    </row>
    <row r="12256" spans="2:10" ht="12.6" customHeight="1" x14ac:dyDescent="0.3">
      <c r="B12256" s="29">
        <f>VLOOKUP($J12253,ASBVs!$A$2:$AP$1041,11,FALSE)</f>
        <v>0.28000000000000003</v>
      </c>
      <c r="C12256" s="29">
        <f>VLOOKUP($J12253,ASBVs!$A$2:$AP$1041,13,FALSE)</f>
        <v>7.67</v>
      </c>
      <c r="D12256" s="29">
        <f>VLOOKUP($J12253,ASBVs!$A$2:$AP$1041,15,FALSE)</f>
        <v>12.66</v>
      </c>
      <c r="E12256" s="29">
        <f>VLOOKUP($J12253,ASBVs!$A$2:$AP$1041,17,FALSE)</f>
        <v>-0.11</v>
      </c>
      <c r="F12256" s="29">
        <f>VLOOKUP($J12253,ASBVs!$A$2:$AP$1041,19,FALSE)</f>
        <v>1.59</v>
      </c>
      <c r="G12256" s="39">
        <f>VLOOKUP($J12253,ASBVs!$A$2:$AP$1041,41,FALSE)</f>
        <v>0.35</v>
      </c>
      <c r="H12256" s="39">
        <f>VLOOKUP($J12253,ASBVs!$A$2:$AP$1041,39,FALSE)</f>
        <v>0.19</v>
      </c>
      <c r="I12256" s="29">
        <f>VLOOKUP($J12253,ASBVs!$A$2:$AP$1041,21,FALSE)</f>
        <v>-0.1</v>
      </c>
      <c r="J12256" s="39">
        <f>VLOOKUP($J12253,ASBVs!$A$2:$AP$1041,31,FALSE)</f>
        <v>0.23</v>
      </c>
    </row>
    <row r="12257" spans="2:10" ht="12.6" customHeight="1" x14ac:dyDescent="0.3">
      <c r="B12257" s="29">
        <f>VLOOKUP($J12253,ASBVs!$A$2:$AP$1041,12,FALSE)</f>
        <v>66</v>
      </c>
      <c r="C12257" s="29">
        <f>VLOOKUP($J12253,ASBVs!$A$2:$AP$1041,14,FALSE)</f>
        <v>70</v>
      </c>
      <c r="D12257" s="29">
        <f>VLOOKUP($J12253,ASBVs!$A$2:$AP$1041,16,FALSE)</f>
        <v>62</v>
      </c>
      <c r="E12257" s="29">
        <f>VLOOKUP($J12253,ASBVs!$A$2:$AP$1041,18,FALSE)</f>
        <v>65</v>
      </c>
      <c r="F12257" s="29">
        <f>VLOOKUP($J12253,ASBVs!$A$2:$AP$1041,20,FALSE)</f>
        <v>65</v>
      </c>
      <c r="G12257" s="29">
        <f>VLOOKUP($J12253,ASBVs!$A$2:$AP$1041,42,FALSE)</f>
        <v>55</v>
      </c>
      <c r="H12257" s="29">
        <f>VLOOKUP($J12253,ASBVs!$A$2:$AP$1041,40,FALSE)</f>
        <v>47</v>
      </c>
      <c r="I12257" s="29">
        <f>VLOOKUP($J12253,ASBVs!$A$2:$AP$1041,22,FALSE)</f>
        <v>59</v>
      </c>
      <c r="J12257" s="29">
        <f>VLOOKUP($J12253,ASBVs!$A$2:$AP$1041,32,FALSE)</f>
        <v>54</v>
      </c>
    </row>
    <row r="12258" spans="2:10" ht="12.6" customHeight="1" x14ac:dyDescent="0.3">
      <c r="B12258" s="31" t="s">
        <v>1089</v>
      </c>
      <c r="C12258" s="27" t="s">
        <v>1090</v>
      </c>
      <c r="D12258" s="27" t="s">
        <v>1091</v>
      </c>
      <c r="E12258" s="27" t="s">
        <v>8</v>
      </c>
      <c r="F12258" s="27" t="s">
        <v>6</v>
      </c>
      <c r="G12258" s="27" t="s">
        <v>7</v>
      </c>
      <c r="H12258" s="27" t="s">
        <v>2638</v>
      </c>
      <c r="I12258" s="85" t="s">
        <v>2700</v>
      </c>
      <c r="J12258" s="86"/>
    </row>
    <row r="12259" spans="2:10" ht="12.6" customHeight="1" x14ac:dyDescent="0.3">
      <c r="B12259" s="30">
        <f>VLOOKUP($J12253,ASBVs!$A$2:$AP$1041,33,FALSE)</f>
        <v>0.02</v>
      </c>
      <c r="C12259" s="30">
        <f>VLOOKUP($J12253,ASBVs!$A$2:$AP$1041,35,FALSE)</f>
        <v>0.18</v>
      </c>
      <c r="D12259" s="30">
        <f>VLOOKUP($J12253,ASBVs!$A$2:$AP$1041,37,FALSE)</f>
        <v>0.01</v>
      </c>
      <c r="E12259" s="32">
        <f>VLOOKUP($J12253,ASBVs!$A$2:$AP$1041,29,FALSE)</f>
        <v>4.4800000000000004</v>
      </c>
      <c r="F12259" s="32">
        <f>VLOOKUP($J12253,ASBVs!$A$2:$AP$1041,23,FALSE)</f>
        <v>-0.15</v>
      </c>
      <c r="G12259" s="32">
        <f>VLOOKUP($J12253,ASBVs!$A$2:$AP$1041,25,FALSE)</f>
        <v>2.91</v>
      </c>
      <c r="H12259" s="32">
        <f>VLOOKUP($J12253,ASBVs!$A$2:$AP$1041,27,FALSE)</f>
        <v>1.28</v>
      </c>
      <c r="I12259" s="86"/>
      <c r="J12259" s="86"/>
    </row>
    <row r="12260" spans="2:10" ht="12.6" customHeight="1" x14ac:dyDescent="0.3">
      <c r="B12260" s="33">
        <f>VLOOKUP($J12253,ASBVs!$A$2:$AP$1041,34,FALSE)</f>
        <v>42</v>
      </c>
      <c r="C12260" s="33">
        <f>VLOOKUP($J12253,ASBVs!$A$2:$AP$1041,36,FALSE)</f>
        <v>50</v>
      </c>
      <c r="D12260" s="33">
        <f>VLOOKUP($J12253,ASBVs!$A$2:$AP$1041,38,FALSE)</f>
        <v>34</v>
      </c>
      <c r="E12260" s="33">
        <f>VLOOKUP($J12253,ASBVs!$A$2:$AP$1041,30,FALSE)</f>
        <v>59</v>
      </c>
      <c r="F12260" s="33">
        <f>VLOOKUP($J12253,ASBVs!$A$2:$AP$1041,24,FALSE)</f>
        <v>49</v>
      </c>
      <c r="G12260" s="33">
        <f>VLOOKUP($J12253,ASBVs!$A$2:$AP$1041,26,FALSE)</f>
        <v>49</v>
      </c>
      <c r="H12260" s="33">
        <f>VLOOKUP($J12253,ASBVs!$A$2:$AP$1041,28,FALSE)</f>
        <v>52</v>
      </c>
      <c r="I12260" s="99">
        <f>VLOOKUP($J12253,ASBVs!$A$2:$AQ$1041,43,FALSE)</f>
        <v>7.57</v>
      </c>
      <c r="J12260" s="79"/>
    </row>
    <row r="12261" spans="2:10" ht="12.6" customHeight="1" x14ac:dyDescent="0.3">
      <c r="B12261" s="87" t="s">
        <v>2695</v>
      </c>
      <c r="C12261" s="88"/>
      <c r="D12261" s="89" t="s">
        <v>2699</v>
      </c>
      <c r="E12261" s="90"/>
      <c r="F12261" s="91" t="str">
        <f>VLOOKUP($J12253,ASBVs!$A$2:$F$1041,6,FALSE)</f>
        <v xml:space="preserve">Young Gun </v>
      </c>
      <c r="G12261" s="34" t="s">
        <v>2669</v>
      </c>
      <c r="H12261" s="35" t="str">
        <f>VLOOKUP($J12253,ASBVs!$A$2:$AU$1041,46,FALSE)</f>
        <v>2</v>
      </c>
      <c r="I12261" s="34" t="s">
        <v>2670</v>
      </c>
      <c r="J12261" s="35" t="str">
        <f>VLOOKUP($J12253,ASBVs!$A$2:$AU$1041,47,FALSE)</f>
        <v>3</v>
      </c>
    </row>
    <row r="12262" spans="2:10" ht="12.6" customHeight="1" x14ac:dyDescent="0.3">
      <c r="B12262" s="93">
        <f>VLOOKUP($J12253,ASBVs!$A$2:$AS$1041,45,FALSE)</f>
        <v>120.81</v>
      </c>
      <c r="C12262" s="94"/>
      <c r="D12262" s="93">
        <f>VLOOKUP($J12253,ASBVs!$A$2:$AS$1041,44,FALSE)</f>
        <v>150.51</v>
      </c>
      <c r="E12262" s="94"/>
      <c r="F12262" s="92"/>
      <c r="G12262" s="34" t="s">
        <v>2671</v>
      </c>
      <c r="H12262" s="35" t="str">
        <f>VLOOKUP($J12253,ASBVs!$A$2:$AW$1041,48,FALSE)</f>
        <v>1</v>
      </c>
      <c r="I12262" s="34" t="s">
        <v>2672</v>
      </c>
      <c r="J12262" s="35">
        <f>VLOOKUP($J12253,ASBVs!$A$2:$AW$1041,49,FALSE)</f>
        <v>4</v>
      </c>
    </row>
    <row r="12263" spans="2:10" ht="12.6" customHeight="1" x14ac:dyDescent="0.3">
      <c r="B12263" s="36" t="s">
        <v>2696</v>
      </c>
      <c r="C12263" s="95" t="str">
        <f>VLOOKUP($J12253,ASBVs!$A$2:$E$1041,5,FALSE)</f>
        <v>Pen of 4</v>
      </c>
      <c r="D12263" s="96"/>
      <c r="E12263" s="97" t="s">
        <v>2697</v>
      </c>
      <c r="F12263" s="98"/>
      <c r="G12263" s="74"/>
      <c r="H12263" s="75"/>
      <c r="I12263" s="37" t="s">
        <v>2698</v>
      </c>
      <c r="J12263" s="38"/>
    </row>
    <row r="12265" spans="2:10" ht="12.6" customHeight="1" x14ac:dyDescent="0.3">
      <c r="B12265" s="76" t="s">
        <v>2692</v>
      </c>
      <c r="C12265" s="77"/>
      <c r="D12265" s="20" t="str">
        <f>VLOOKUP($J12265,ASBVs!$A$2:$B$1041,2,FALSE)</f>
        <v>224729</v>
      </c>
      <c r="E12265" s="21"/>
      <c r="F12265" s="22" t="str">
        <f>VLOOKUP($J12265,ASBVs!$A$2:$J$1041,10,FALSE)</f>
        <v>Twin</v>
      </c>
      <c r="G12265" s="78" t="str">
        <f>VLOOKUP($J12265,ASBVs!$A$2:$AX$1041,50,FALSE)</f>
        <v xml:space="preserve"> </v>
      </c>
      <c r="H12265" s="79"/>
      <c r="I12265" s="23" t="s">
        <v>2693</v>
      </c>
      <c r="J12265" s="24" t="s">
        <v>2597</v>
      </c>
    </row>
    <row r="12266" spans="2:10" ht="12.6" customHeight="1" x14ac:dyDescent="0.3">
      <c r="B12266" s="25" t="s">
        <v>2694</v>
      </c>
      <c r="C12266" s="80" t="str">
        <f>VLOOKUP($J12265,ASBVs!$A$2:$H$1041,8,FALSE)</f>
        <v>206691</v>
      </c>
      <c r="D12266" s="80"/>
      <c r="E12266" s="81"/>
      <c r="F12266" s="26" t="s">
        <v>2639</v>
      </c>
      <c r="G12266" s="82">
        <f>VLOOKUP($J12265,ASBVs!$A$2:$I$1041,9,FALSE)</f>
        <v>44710</v>
      </c>
      <c r="H12266" s="83"/>
      <c r="I12266" s="83"/>
      <c r="J12266" s="84"/>
    </row>
    <row r="12267" spans="2:10" ht="12.6" customHeight="1" x14ac:dyDescent="0.3">
      <c r="B12267" s="27" t="s">
        <v>0</v>
      </c>
      <c r="C12267" s="28" t="s">
        <v>1</v>
      </c>
      <c r="D12267" s="28" t="s">
        <v>2</v>
      </c>
      <c r="E12267" s="28" t="s">
        <v>3</v>
      </c>
      <c r="F12267" s="27" t="s">
        <v>4</v>
      </c>
      <c r="G12267" s="28" t="s">
        <v>1093</v>
      </c>
      <c r="H12267" s="28" t="s">
        <v>1092</v>
      </c>
      <c r="I12267" s="28" t="s">
        <v>5</v>
      </c>
      <c r="J12267" s="28" t="s">
        <v>2652</v>
      </c>
    </row>
    <row r="12268" spans="2:10" ht="12.6" customHeight="1" x14ac:dyDescent="0.3">
      <c r="B12268" s="29">
        <f>VLOOKUP($J12265,ASBVs!$A$2:$AP$1041,11,FALSE)</f>
        <v>0.4</v>
      </c>
      <c r="C12268" s="29">
        <f>VLOOKUP($J12265,ASBVs!$A$2:$AP$1041,13,FALSE)</f>
        <v>7.65</v>
      </c>
      <c r="D12268" s="29">
        <f>VLOOKUP($J12265,ASBVs!$A$2:$AP$1041,15,FALSE)</f>
        <v>12.62</v>
      </c>
      <c r="E12268" s="29">
        <f>VLOOKUP($J12265,ASBVs!$A$2:$AP$1041,17,FALSE)</f>
        <v>0.48</v>
      </c>
      <c r="F12268" s="29">
        <f>VLOOKUP($J12265,ASBVs!$A$2:$AP$1041,19,FALSE)</f>
        <v>1.95</v>
      </c>
      <c r="G12268" s="39">
        <f>VLOOKUP($J12265,ASBVs!$A$2:$AP$1041,41,FALSE)</f>
        <v>0.37</v>
      </c>
      <c r="H12268" s="39">
        <f>VLOOKUP($J12265,ASBVs!$A$2:$AP$1041,39,FALSE)</f>
        <v>0.2</v>
      </c>
      <c r="I12268" s="29">
        <f>VLOOKUP($J12265,ASBVs!$A$2:$AP$1041,21,FALSE)</f>
        <v>-0.12</v>
      </c>
      <c r="J12268" s="39">
        <f>VLOOKUP($J12265,ASBVs!$A$2:$AP$1041,31,FALSE)</f>
        <v>0.24</v>
      </c>
    </row>
    <row r="12269" spans="2:10" ht="12.6" customHeight="1" x14ac:dyDescent="0.3">
      <c r="B12269" s="29">
        <f>VLOOKUP($J12265,ASBVs!$A$2:$AP$1041,12,FALSE)</f>
        <v>66</v>
      </c>
      <c r="C12269" s="29">
        <f>VLOOKUP($J12265,ASBVs!$A$2:$AP$1041,14,FALSE)</f>
        <v>70</v>
      </c>
      <c r="D12269" s="29">
        <f>VLOOKUP($J12265,ASBVs!$A$2:$AP$1041,16,FALSE)</f>
        <v>59</v>
      </c>
      <c r="E12269" s="29">
        <f>VLOOKUP($J12265,ASBVs!$A$2:$AP$1041,18,FALSE)</f>
        <v>66</v>
      </c>
      <c r="F12269" s="29">
        <f>VLOOKUP($J12265,ASBVs!$A$2:$AP$1041,20,FALSE)</f>
        <v>66</v>
      </c>
      <c r="G12269" s="29">
        <f>VLOOKUP($J12265,ASBVs!$A$2:$AP$1041,42,FALSE)</f>
        <v>57</v>
      </c>
      <c r="H12269" s="29">
        <f>VLOOKUP($J12265,ASBVs!$A$2:$AP$1041,40,FALSE)</f>
        <v>48</v>
      </c>
      <c r="I12269" s="29">
        <f>VLOOKUP($J12265,ASBVs!$A$2:$AP$1041,22,FALSE)</f>
        <v>57</v>
      </c>
      <c r="J12269" s="29">
        <f>VLOOKUP($J12265,ASBVs!$A$2:$AP$1041,32,FALSE)</f>
        <v>55</v>
      </c>
    </row>
    <row r="12270" spans="2:10" ht="12.6" customHeight="1" x14ac:dyDescent="0.3">
      <c r="B12270" s="31" t="s">
        <v>1089</v>
      </c>
      <c r="C12270" s="27" t="s">
        <v>1090</v>
      </c>
      <c r="D12270" s="27" t="s">
        <v>1091</v>
      </c>
      <c r="E12270" s="27" t="s">
        <v>8</v>
      </c>
      <c r="F12270" s="27" t="s">
        <v>6</v>
      </c>
      <c r="G12270" s="27" t="s">
        <v>7</v>
      </c>
      <c r="H12270" s="27" t="s">
        <v>2638</v>
      </c>
      <c r="I12270" s="85" t="s">
        <v>2700</v>
      </c>
      <c r="J12270" s="86"/>
    </row>
    <row r="12271" spans="2:10" ht="12.6" customHeight="1" x14ac:dyDescent="0.3">
      <c r="B12271" s="30">
        <f>VLOOKUP($J12265,ASBVs!$A$2:$AP$1041,33,FALSE)</f>
        <v>0.02</v>
      </c>
      <c r="C12271" s="30">
        <f>VLOOKUP($J12265,ASBVs!$A$2:$AP$1041,35,FALSE)</f>
        <v>0.21</v>
      </c>
      <c r="D12271" s="30">
        <f>VLOOKUP($J12265,ASBVs!$A$2:$AP$1041,37,FALSE)</f>
        <v>0.01</v>
      </c>
      <c r="E12271" s="32">
        <f>VLOOKUP($J12265,ASBVs!$A$2:$AP$1041,29,FALSE)</f>
        <v>4.1399999999999997</v>
      </c>
      <c r="F12271" s="32">
        <f>VLOOKUP($J12265,ASBVs!$A$2:$AP$1041,23,FALSE)</f>
        <v>-0.16</v>
      </c>
      <c r="G12271" s="32">
        <f>VLOOKUP($J12265,ASBVs!$A$2:$AP$1041,25,FALSE)</f>
        <v>4.74</v>
      </c>
      <c r="H12271" s="32">
        <f>VLOOKUP($J12265,ASBVs!$A$2:$AP$1041,27,FALSE)</f>
        <v>2.17</v>
      </c>
      <c r="I12271" s="86"/>
      <c r="J12271" s="86"/>
    </row>
    <row r="12272" spans="2:10" ht="12.6" customHeight="1" x14ac:dyDescent="0.3">
      <c r="B12272" s="33">
        <f>VLOOKUP($J12265,ASBVs!$A$2:$AP$1041,34,FALSE)</f>
        <v>43</v>
      </c>
      <c r="C12272" s="33">
        <f>VLOOKUP($J12265,ASBVs!$A$2:$AP$1041,36,FALSE)</f>
        <v>51</v>
      </c>
      <c r="D12272" s="33">
        <f>VLOOKUP($J12265,ASBVs!$A$2:$AP$1041,38,FALSE)</f>
        <v>37</v>
      </c>
      <c r="E12272" s="33">
        <f>VLOOKUP($J12265,ASBVs!$A$2:$AP$1041,30,FALSE)</f>
        <v>60</v>
      </c>
      <c r="F12272" s="33">
        <f>VLOOKUP($J12265,ASBVs!$A$2:$AP$1041,24,FALSE)</f>
        <v>49</v>
      </c>
      <c r="G12272" s="33">
        <f>VLOOKUP($J12265,ASBVs!$A$2:$AP$1041,26,FALSE)</f>
        <v>49</v>
      </c>
      <c r="H12272" s="33">
        <f>VLOOKUP($J12265,ASBVs!$A$2:$AP$1041,28,FALSE)</f>
        <v>52</v>
      </c>
      <c r="I12272" s="99">
        <f>VLOOKUP($J12265,ASBVs!$A$2:$AQ$1041,43,FALSE)</f>
        <v>7.53</v>
      </c>
      <c r="J12272" s="79"/>
    </row>
    <row r="12273" spans="2:10" ht="12.6" customHeight="1" x14ac:dyDescent="0.3">
      <c r="B12273" s="87" t="s">
        <v>2695</v>
      </c>
      <c r="C12273" s="88"/>
      <c r="D12273" s="89" t="s">
        <v>2699</v>
      </c>
      <c r="E12273" s="90"/>
      <c r="F12273" s="91" t="str">
        <f>VLOOKUP($J12265,ASBVs!$A$2:$F$1041,6,FALSE)</f>
        <v xml:space="preserve">Young Gun </v>
      </c>
      <c r="G12273" s="34" t="s">
        <v>2669</v>
      </c>
      <c r="H12273" s="35" t="str">
        <f>VLOOKUP($J12265,ASBVs!$A$2:$AU$1041,46,FALSE)</f>
        <v>2</v>
      </c>
      <c r="I12273" s="34" t="s">
        <v>2670</v>
      </c>
      <c r="J12273" s="35" t="str">
        <f>VLOOKUP($J12265,ASBVs!$A$2:$AU$1041,47,FALSE)</f>
        <v>1</v>
      </c>
    </row>
    <row r="12274" spans="2:10" ht="12.6" customHeight="1" x14ac:dyDescent="0.3">
      <c r="B12274" s="93">
        <f>VLOOKUP($J12265,ASBVs!$A$2:$AS$1041,45,FALSE)</f>
        <v>121.06</v>
      </c>
      <c r="C12274" s="94"/>
      <c r="D12274" s="93">
        <f>VLOOKUP($J12265,ASBVs!$A$2:$AS$1041,44,FALSE)</f>
        <v>155.02000000000001</v>
      </c>
      <c r="E12274" s="94"/>
      <c r="F12274" s="92"/>
      <c r="G12274" s="34" t="s">
        <v>2671</v>
      </c>
      <c r="H12274" s="35" t="str">
        <f>VLOOKUP($J12265,ASBVs!$A$2:$AW$1041,48,FALSE)</f>
        <v>3</v>
      </c>
      <c r="I12274" s="34" t="s">
        <v>2672</v>
      </c>
      <c r="J12274" s="35">
        <f>VLOOKUP($J12265,ASBVs!$A$2:$AW$1041,49,FALSE)</f>
        <v>3</v>
      </c>
    </row>
    <row r="12275" spans="2:10" ht="12.6" customHeight="1" x14ac:dyDescent="0.3">
      <c r="B12275" s="36" t="s">
        <v>2696</v>
      </c>
      <c r="C12275" s="95" t="str">
        <f>VLOOKUP($J12265,ASBVs!$A$2:$E$1041,5,FALSE)</f>
        <v>Pen of 4</v>
      </c>
      <c r="D12275" s="96"/>
      <c r="E12275" s="97" t="s">
        <v>2697</v>
      </c>
      <c r="F12275" s="98"/>
      <c r="G12275" s="74"/>
      <c r="H12275" s="75"/>
      <c r="I12275" s="37" t="s">
        <v>2698</v>
      </c>
      <c r="J12275" s="38"/>
    </row>
    <row r="12277" spans="2:10" ht="12.6" customHeight="1" x14ac:dyDescent="0.3">
      <c r="B12277" s="76" t="s">
        <v>2692</v>
      </c>
      <c r="C12277" s="77"/>
      <c r="D12277" s="20" t="str">
        <f>VLOOKUP($J12277,ASBVs!$A$2:$B$1041,2,FALSE)</f>
        <v>226001</v>
      </c>
      <c r="E12277" s="21"/>
      <c r="F12277" s="22" t="str">
        <f>VLOOKUP($J12277,ASBVs!$A$2:$J$1041,10,FALSE)</f>
        <v>Twin</v>
      </c>
      <c r="G12277" s="78" t="str">
        <f>VLOOKUP($J12277,ASBVs!$A$2:$AX$1041,50,FALSE)</f>
        <v xml:space="preserve"> </v>
      </c>
      <c r="H12277" s="79"/>
      <c r="I12277" s="23" t="s">
        <v>2693</v>
      </c>
      <c r="J12277" s="24" t="s">
        <v>2598</v>
      </c>
    </row>
    <row r="12278" spans="2:10" ht="12.6" customHeight="1" x14ac:dyDescent="0.3">
      <c r="B12278" s="25" t="s">
        <v>2694</v>
      </c>
      <c r="C12278" s="80" t="str">
        <f>VLOOKUP($J12277,ASBVs!$A$2:$H$1041,8,FALSE)</f>
        <v>206570</v>
      </c>
      <c r="D12278" s="80"/>
      <c r="E12278" s="81"/>
      <c r="F12278" s="26" t="s">
        <v>2639</v>
      </c>
      <c r="G12278" s="82">
        <f>VLOOKUP($J12277,ASBVs!$A$2:$I$1041,9,FALSE)</f>
        <v>44736</v>
      </c>
      <c r="H12278" s="83"/>
      <c r="I12278" s="83"/>
      <c r="J12278" s="84"/>
    </row>
    <row r="12279" spans="2:10" ht="12.6" customHeight="1" x14ac:dyDescent="0.3">
      <c r="B12279" s="27" t="s">
        <v>0</v>
      </c>
      <c r="C12279" s="28" t="s">
        <v>1</v>
      </c>
      <c r="D12279" s="28" t="s">
        <v>2</v>
      </c>
      <c r="E12279" s="28" t="s">
        <v>3</v>
      </c>
      <c r="F12279" s="27" t="s">
        <v>4</v>
      </c>
      <c r="G12279" s="28" t="s">
        <v>1093</v>
      </c>
      <c r="H12279" s="28" t="s">
        <v>1092</v>
      </c>
      <c r="I12279" s="28" t="s">
        <v>5</v>
      </c>
      <c r="J12279" s="28" t="s">
        <v>2652</v>
      </c>
    </row>
    <row r="12280" spans="2:10" ht="12.6" customHeight="1" x14ac:dyDescent="0.3">
      <c r="B12280" s="29">
        <f>VLOOKUP($J12277,ASBVs!$A$2:$AP$1041,11,FALSE)</f>
        <v>0.48</v>
      </c>
      <c r="C12280" s="29">
        <f>VLOOKUP($J12277,ASBVs!$A$2:$AP$1041,13,FALSE)</f>
        <v>7.4</v>
      </c>
      <c r="D12280" s="29">
        <f>VLOOKUP($J12277,ASBVs!$A$2:$AP$1041,15,FALSE)</f>
        <v>10.48</v>
      </c>
      <c r="E12280" s="29">
        <f>VLOOKUP($J12277,ASBVs!$A$2:$AP$1041,17,FALSE)</f>
        <v>-0.74</v>
      </c>
      <c r="F12280" s="29">
        <f>VLOOKUP($J12277,ASBVs!$A$2:$AP$1041,19,FALSE)</f>
        <v>1.2</v>
      </c>
      <c r="G12280" s="39">
        <f>VLOOKUP($J12277,ASBVs!$A$2:$AP$1041,41,FALSE)</f>
        <v>0.43</v>
      </c>
      <c r="H12280" s="39">
        <f>VLOOKUP($J12277,ASBVs!$A$2:$AP$1041,39,FALSE)</f>
        <v>0.2</v>
      </c>
      <c r="I12280" s="29">
        <f>VLOOKUP($J12277,ASBVs!$A$2:$AP$1041,21,FALSE)</f>
        <v>1.1299999999999999</v>
      </c>
      <c r="J12280" s="39">
        <f>VLOOKUP($J12277,ASBVs!$A$2:$AP$1041,31,FALSE)</f>
        <v>0.28000000000000003</v>
      </c>
    </row>
    <row r="12281" spans="2:10" ht="12.6" customHeight="1" x14ac:dyDescent="0.3">
      <c r="B12281" s="29">
        <f>VLOOKUP($J12277,ASBVs!$A$2:$AP$1041,12,FALSE)</f>
        <v>68</v>
      </c>
      <c r="C12281" s="29">
        <f>VLOOKUP($J12277,ASBVs!$A$2:$AP$1041,14,FALSE)</f>
        <v>71</v>
      </c>
      <c r="D12281" s="29">
        <f>VLOOKUP($J12277,ASBVs!$A$2:$AP$1041,16,FALSE)</f>
        <v>62</v>
      </c>
      <c r="E12281" s="29">
        <f>VLOOKUP($J12277,ASBVs!$A$2:$AP$1041,18,FALSE)</f>
        <v>67</v>
      </c>
      <c r="F12281" s="29">
        <f>VLOOKUP($J12277,ASBVs!$A$2:$AP$1041,20,FALSE)</f>
        <v>66</v>
      </c>
      <c r="G12281" s="29">
        <f>VLOOKUP($J12277,ASBVs!$A$2:$AP$1041,42,FALSE)</f>
        <v>61</v>
      </c>
      <c r="H12281" s="29">
        <f>VLOOKUP($J12277,ASBVs!$A$2:$AP$1041,40,FALSE)</f>
        <v>51</v>
      </c>
      <c r="I12281" s="29">
        <f>VLOOKUP($J12277,ASBVs!$A$2:$AP$1041,22,FALSE)</f>
        <v>60</v>
      </c>
      <c r="J12281" s="29">
        <f>VLOOKUP($J12277,ASBVs!$A$2:$AP$1041,32,FALSE)</f>
        <v>59</v>
      </c>
    </row>
    <row r="12282" spans="2:10" ht="12.6" customHeight="1" x14ac:dyDescent="0.3">
      <c r="B12282" s="31" t="s">
        <v>1089</v>
      </c>
      <c r="C12282" s="27" t="s">
        <v>1090</v>
      </c>
      <c r="D12282" s="27" t="s">
        <v>1091</v>
      </c>
      <c r="E12282" s="27" t="s">
        <v>8</v>
      </c>
      <c r="F12282" s="27" t="s">
        <v>6</v>
      </c>
      <c r="G12282" s="27" t="s">
        <v>7</v>
      </c>
      <c r="H12282" s="27" t="s">
        <v>2638</v>
      </c>
      <c r="I12282" s="85" t="s">
        <v>2700</v>
      </c>
      <c r="J12282" s="86"/>
    </row>
    <row r="12283" spans="2:10" ht="12.6" customHeight="1" x14ac:dyDescent="0.3">
      <c r="B12283" s="30">
        <f>VLOOKUP($J12277,ASBVs!$A$2:$AP$1041,33,FALSE)</f>
        <v>0.02</v>
      </c>
      <c r="C12283" s="30">
        <f>VLOOKUP($J12277,ASBVs!$A$2:$AP$1041,35,FALSE)</f>
        <v>0.2</v>
      </c>
      <c r="D12283" s="30">
        <f>VLOOKUP($J12277,ASBVs!$A$2:$AP$1041,37,FALSE)</f>
        <v>0.01</v>
      </c>
      <c r="E12283" s="32">
        <f>VLOOKUP($J12277,ASBVs!$A$2:$AP$1041,29,FALSE)</f>
        <v>5.32</v>
      </c>
      <c r="F12283" s="32">
        <f>VLOOKUP($J12277,ASBVs!$A$2:$AP$1041,23,FALSE)</f>
        <v>-0.47</v>
      </c>
      <c r="G12283" s="32">
        <f>VLOOKUP($J12277,ASBVs!$A$2:$AP$1041,25,FALSE)</f>
        <v>4.82</v>
      </c>
      <c r="H12283" s="32">
        <f>VLOOKUP($J12277,ASBVs!$A$2:$AP$1041,27,FALSE)</f>
        <v>1.32</v>
      </c>
      <c r="I12283" s="86"/>
      <c r="J12283" s="86"/>
    </row>
    <row r="12284" spans="2:10" ht="12.6" customHeight="1" x14ac:dyDescent="0.3">
      <c r="B12284" s="33">
        <f>VLOOKUP($J12277,ASBVs!$A$2:$AP$1041,34,FALSE)</f>
        <v>45</v>
      </c>
      <c r="C12284" s="33">
        <f>VLOOKUP($J12277,ASBVs!$A$2:$AP$1041,36,FALSE)</f>
        <v>55</v>
      </c>
      <c r="D12284" s="33">
        <f>VLOOKUP($J12277,ASBVs!$A$2:$AP$1041,38,FALSE)</f>
        <v>38</v>
      </c>
      <c r="E12284" s="33">
        <f>VLOOKUP($J12277,ASBVs!$A$2:$AP$1041,30,FALSE)</f>
        <v>59</v>
      </c>
      <c r="F12284" s="33">
        <f>VLOOKUP($J12277,ASBVs!$A$2:$AP$1041,24,FALSE)</f>
        <v>51</v>
      </c>
      <c r="G12284" s="33">
        <f>VLOOKUP($J12277,ASBVs!$A$2:$AP$1041,26,FALSE)</f>
        <v>51</v>
      </c>
      <c r="H12284" s="33">
        <f>VLOOKUP($J12277,ASBVs!$A$2:$AP$1041,28,FALSE)</f>
        <v>54</v>
      </c>
      <c r="I12284" s="99">
        <f>VLOOKUP($J12277,ASBVs!$A$2:$AQ$1041,43,FALSE)</f>
        <v>8.5300000000000011</v>
      </c>
      <c r="J12284" s="79"/>
    </row>
    <row r="12285" spans="2:10" ht="12.6" customHeight="1" x14ac:dyDescent="0.3">
      <c r="B12285" s="87" t="s">
        <v>2695</v>
      </c>
      <c r="C12285" s="88"/>
      <c r="D12285" s="89" t="s">
        <v>2699</v>
      </c>
      <c r="E12285" s="90"/>
      <c r="F12285" s="91" t="str">
        <f>VLOOKUP($J12277,ASBVs!$A$2:$F$1041,6,FALSE)</f>
        <v xml:space="preserve">Young Gun </v>
      </c>
      <c r="G12285" s="34" t="s">
        <v>2669</v>
      </c>
      <c r="H12285" s="35" t="str">
        <f>VLOOKUP($J12277,ASBVs!$A$2:$AU$1041,46,FALSE)</f>
        <v>2</v>
      </c>
      <c r="I12285" s="34" t="s">
        <v>2670</v>
      </c>
      <c r="J12285" s="35" t="str">
        <f>VLOOKUP($J12277,ASBVs!$A$2:$AU$1041,47,FALSE)</f>
        <v>2</v>
      </c>
    </row>
    <row r="12286" spans="2:10" ht="12.6" customHeight="1" x14ac:dyDescent="0.3">
      <c r="B12286" s="93">
        <f>VLOOKUP($J12277,ASBVs!$A$2:$AS$1041,45,FALSE)</f>
        <v>123.17</v>
      </c>
      <c r="C12286" s="94"/>
      <c r="D12286" s="93">
        <f>VLOOKUP($J12277,ASBVs!$A$2:$AS$1041,44,FALSE)</f>
        <v>158.47</v>
      </c>
      <c r="E12286" s="94"/>
      <c r="F12286" s="92"/>
      <c r="G12286" s="34" t="s">
        <v>2671</v>
      </c>
      <c r="H12286" s="35" t="str">
        <f>VLOOKUP($J12277,ASBVs!$A$2:$AW$1041,48,FALSE)</f>
        <v>3</v>
      </c>
      <c r="I12286" s="34" t="s">
        <v>2672</v>
      </c>
      <c r="J12286" s="35">
        <f>VLOOKUP($J12277,ASBVs!$A$2:$AW$1041,49,FALSE)</f>
        <v>2</v>
      </c>
    </row>
    <row r="12287" spans="2:10" ht="12.6" customHeight="1" x14ac:dyDescent="0.3">
      <c r="B12287" s="36" t="s">
        <v>2696</v>
      </c>
      <c r="C12287" s="95" t="str">
        <f>VLOOKUP($J12277,ASBVs!$A$2:$E$1041,5,FALSE)</f>
        <v>Pen of 4</v>
      </c>
      <c r="D12287" s="96"/>
      <c r="E12287" s="97" t="s">
        <v>2697</v>
      </c>
      <c r="F12287" s="98"/>
      <c r="G12287" s="74"/>
      <c r="H12287" s="75"/>
      <c r="I12287" s="37" t="s">
        <v>2698</v>
      </c>
      <c r="J12287" s="38"/>
    </row>
    <row r="12289" spans="2:10" ht="12.6" customHeight="1" x14ac:dyDescent="0.3">
      <c r="B12289" s="76" t="s">
        <v>2692</v>
      </c>
      <c r="C12289" s="77"/>
      <c r="D12289" s="20" t="str">
        <f>VLOOKUP($J12289,ASBVs!$A$2:$B$1041,2,FALSE)</f>
        <v>225408</v>
      </c>
      <c r="E12289" s="21"/>
      <c r="F12289" s="22" t="str">
        <f>VLOOKUP($J12289,ASBVs!$A$2:$J$1041,10,FALSE)</f>
        <v>Twin</v>
      </c>
      <c r="G12289" s="78" t="str">
        <f>VLOOKUP($J12289,ASBVs!$A$2:$AX$1041,50,FALSE)</f>
        <v xml:space="preserve"> </v>
      </c>
      <c r="H12289" s="79"/>
      <c r="I12289" s="23" t="s">
        <v>2693</v>
      </c>
      <c r="J12289" s="24" t="s">
        <v>2599</v>
      </c>
    </row>
    <row r="12290" spans="2:10" ht="12.6" customHeight="1" x14ac:dyDescent="0.3">
      <c r="B12290" s="25" t="s">
        <v>2694</v>
      </c>
      <c r="C12290" s="80" t="str">
        <f>VLOOKUP($J12289,ASBVs!$A$2:$H$1041,8,FALSE)</f>
        <v>202934</v>
      </c>
      <c r="D12290" s="80"/>
      <c r="E12290" s="81"/>
      <c r="F12290" s="26" t="s">
        <v>2639</v>
      </c>
      <c r="G12290" s="82">
        <f>VLOOKUP($J12289,ASBVs!$A$2:$I$1041,9,FALSE)</f>
        <v>44725</v>
      </c>
      <c r="H12290" s="83"/>
      <c r="I12290" s="83"/>
      <c r="J12290" s="84"/>
    </row>
    <row r="12291" spans="2:10" ht="12.6" customHeight="1" x14ac:dyDescent="0.3">
      <c r="B12291" s="27" t="s">
        <v>0</v>
      </c>
      <c r="C12291" s="28" t="s">
        <v>1</v>
      </c>
      <c r="D12291" s="28" t="s">
        <v>2</v>
      </c>
      <c r="E12291" s="28" t="s">
        <v>3</v>
      </c>
      <c r="F12291" s="27" t="s">
        <v>4</v>
      </c>
      <c r="G12291" s="28" t="s">
        <v>1093</v>
      </c>
      <c r="H12291" s="28" t="s">
        <v>1092</v>
      </c>
      <c r="I12291" s="28" t="s">
        <v>5</v>
      </c>
      <c r="J12291" s="28" t="s">
        <v>2652</v>
      </c>
    </row>
    <row r="12292" spans="2:10" ht="12.6" customHeight="1" x14ac:dyDescent="0.3">
      <c r="B12292" s="29">
        <f>VLOOKUP($J12289,ASBVs!$A$2:$AP$1041,11,FALSE)</f>
        <v>0.3</v>
      </c>
      <c r="C12292" s="29">
        <f>VLOOKUP($J12289,ASBVs!$A$2:$AP$1041,13,FALSE)</f>
        <v>5.87</v>
      </c>
      <c r="D12292" s="29">
        <f>VLOOKUP($J12289,ASBVs!$A$2:$AP$1041,15,FALSE)</f>
        <v>9.26</v>
      </c>
      <c r="E12292" s="29">
        <f>VLOOKUP($J12289,ASBVs!$A$2:$AP$1041,17,FALSE)</f>
        <v>-0.28000000000000003</v>
      </c>
      <c r="F12292" s="29">
        <f>VLOOKUP($J12289,ASBVs!$A$2:$AP$1041,19,FALSE)</f>
        <v>2.0299999999999998</v>
      </c>
      <c r="G12292" s="39">
        <f>VLOOKUP($J12289,ASBVs!$A$2:$AP$1041,41,FALSE)</f>
        <v>0.4</v>
      </c>
      <c r="H12292" s="39">
        <f>VLOOKUP($J12289,ASBVs!$A$2:$AP$1041,39,FALSE)</f>
        <v>0.21</v>
      </c>
      <c r="I12292" s="29">
        <f>VLOOKUP($J12289,ASBVs!$A$2:$AP$1041,21,FALSE)</f>
        <v>-0.61</v>
      </c>
      <c r="J12292" s="39">
        <f>VLOOKUP($J12289,ASBVs!$A$2:$AP$1041,31,FALSE)</f>
        <v>0.26</v>
      </c>
    </row>
    <row r="12293" spans="2:10" ht="12.6" customHeight="1" x14ac:dyDescent="0.3">
      <c r="B12293" s="29">
        <f>VLOOKUP($J12289,ASBVs!$A$2:$AP$1041,12,FALSE)</f>
        <v>67</v>
      </c>
      <c r="C12293" s="29">
        <f>VLOOKUP($J12289,ASBVs!$A$2:$AP$1041,14,FALSE)</f>
        <v>71</v>
      </c>
      <c r="D12293" s="29">
        <f>VLOOKUP($J12289,ASBVs!$A$2:$AP$1041,16,FALSE)</f>
        <v>61</v>
      </c>
      <c r="E12293" s="29">
        <f>VLOOKUP($J12289,ASBVs!$A$2:$AP$1041,18,FALSE)</f>
        <v>66</v>
      </c>
      <c r="F12293" s="29">
        <f>VLOOKUP($J12289,ASBVs!$A$2:$AP$1041,20,FALSE)</f>
        <v>66</v>
      </c>
      <c r="G12293" s="29">
        <f>VLOOKUP($J12289,ASBVs!$A$2:$AP$1041,42,FALSE)</f>
        <v>59</v>
      </c>
      <c r="H12293" s="29">
        <f>VLOOKUP($J12289,ASBVs!$A$2:$AP$1041,40,FALSE)</f>
        <v>51</v>
      </c>
      <c r="I12293" s="29">
        <f>VLOOKUP($J12289,ASBVs!$A$2:$AP$1041,22,FALSE)</f>
        <v>62</v>
      </c>
      <c r="J12293" s="29">
        <f>VLOOKUP($J12289,ASBVs!$A$2:$AP$1041,32,FALSE)</f>
        <v>57</v>
      </c>
    </row>
    <row r="12294" spans="2:10" ht="12.6" customHeight="1" x14ac:dyDescent="0.3">
      <c r="B12294" s="31" t="s">
        <v>1089</v>
      </c>
      <c r="C12294" s="27" t="s">
        <v>1090</v>
      </c>
      <c r="D12294" s="27" t="s">
        <v>1091</v>
      </c>
      <c r="E12294" s="27" t="s">
        <v>8</v>
      </c>
      <c r="F12294" s="27" t="s">
        <v>6</v>
      </c>
      <c r="G12294" s="27" t="s">
        <v>7</v>
      </c>
      <c r="H12294" s="27" t="s">
        <v>2638</v>
      </c>
      <c r="I12294" s="85" t="s">
        <v>2700</v>
      </c>
      <c r="J12294" s="86"/>
    </row>
    <row r="12295" spans="2:10" ht="12.6" customHeight="1" x14ac:dyDescent="0.3">
      <c r="B12295" s="30">
        <f>VLOOKUP($J12289,ASBVs!$A$2:$AP$1041,33,FALSE)</f>
        <v>0.04</v>
      </c>
      <c r="C12295" s="30">
        <f>VLOOKUP($J12289,ASBVs!$A$2:$AP$1041,35,FALSE)</f>
        <v>0.2</v>
      </c>
      <c r="D12295" s="30">
        <f>VLOOKUP($J12289,ASBVs!$A$2:$AP$1041,37,FALSE)</f>
        <v>1E-3</v>
      </c>
      <c r="E12295" s="32">
        <f>VLOOKUP($J12289,ASBVs!$A$2:$AP$1041,29,FALSE)</f>
        <v>4.2300000000000004</v>
      </c>
      <c r="F12295" s="32">
        <f>VLOOKUP($J12289,ASBVs!$A$2:$AP$1041,23,FALSE)</f>
        <v>-0.43</v>
      </c>
      <c r="G12295" s="32">
        <f>VLOOKUP($J12289,ASBVs!$A$2:$AP$1041,25,FALSE)</f>
        <v>2.09</v>
      </c>
      <c r="H12295" s="32">
        <f>VLOOKUP($J12289,ASBVs!$A$2:$AP$1041,27,FALSE)</f>
        <v>1.67</v>
      </c>
      <c r="I12295" s="86"/>
      <c r="J12295" s="86"/>
    </row>
    <row r="12296" spans="2:10" ht="12.6" customHeight="1" x14ac:dyDescent="0.3">
      <c r="B12296" s="33">
        <f>VLOOKUP($J12289,ASBVs!$A$2:$AP$1041,34,FALSE)</f>
        <v>45</v>
      </c>
      <c r="C12296" s="33">
        <f>VLOOKUP($J12289,ASBVs!$A$2:$AP$1041,36,FALSE)</f>
        <v>54</v>
      </c>
      <c r="D12296" s="33">
        <f>VLOOKUP($J12289,ASBVs!$A$2:$AP$1041,38,FALSE)</f>
        <v>39</v>
      </c>
      <c r="E12296" s="33">
        <f>VLOOKUP($J12289,ASBVs!$A$2:$AP$1041,30,FALSE)</f>
        <v>60</v>
      </c>
      <c r="F12296" s="33">
        <f>VLOOKUP($J12289,ASBVs!$A$2:$AP$1041,24,FALSE)</f>
        <v>50</v>
      </c>
      <c r="G12296" s="33">
        <f>VLOOKUP($J12289,ASBVs!$A$2:$AP$1041,26,FALSE)</f>
        <v>50</v>
      </c>
      <c r="H12296" s="33">
        <f>VLOOKUP($J12289,ASBVs!$A$2:$AP$1041,28,FALSE)</f>
        <v>54</v>
      </c>
      <c r="I12296" s="99">
        <f>VLOOKUP($J12289,ASBVs!$A$2:$AQ$1041,43,FALSE)</f>
        <v>5.26</v>
      </c>
      <c r="J12296" s="79"/>
    </row>
    <row r="12297" spans="2:10" ht="12.6" customHeight="1" x14ac:dyDescent="0.3">
      <c r="B12297" s="87" t="s">
        <v>2695</v>
      </c>
      <c r="C12297" s="88"/>
      <c r="D12297" s="89" t="s">
        <v>2699</v>
      </c>
      <c r="E12297" s="90"/>
      <c r="F12297" s="91" t="str">
        <f>VLOOKUP($J12289,ASBVs!$A$2:$F$1041,6,FALSE)</f>
        <v xml:space="preserve">Young Gun </v>
      </c>
      <c r="G12297" s="34" t="s">
        <v>2669</v>
      </c>
      <c r="H12297" s="35" t="str">
        <f>VLOOKUP($J12289,ASBVs!$A$2:$AU$1041,46,FALSE)</f>
        <v>2</v>
      </c>
      <c r="I12297" s="34" t="s">
        <v>2670</v>
      </c>
      <c r="J12297" s="35" t="str">
        <f>VLOOKUP($J12289,ASBVs!$A$2:$AU$1041,47,FALSE)</f>
        <v>2</v>
      </c>
    </row>
    <row r="12298" spans="2:10" ht="12.6" customHeight="1" x14ac:dyDescent="0.3">
      <c r="B12298" s="93">
        <f>VLOOKUP($J12289,ASBVs!$A$2:$AS$1041,45,FALSE)</f>
        <v>116.83</v>
      </c>
      <c r="C12298" s="94"/>
      <c r="D12298" s="93">
        <f>VLOOKUP($J12289,ASBVs!$A$2:$AS$1041,44,FALSE)</f>
        <v>152.13</v>
      </c>
      <c r="E12298" s="94"/>
      <c r="F12298" s="92"/>
      <c r="G12298" s="34" t="s">
        <v>2671</v>
      </c>
      <c r="H12298" s="35" t="str">
        <f>VLOOKUP($J12289,ASBVs!$A$2:$AW$1041,48,FALSE)</f>
        <v>3</v>
      </c>
      <c r="I12298" s="34" t="s">
        <v>2672</v>
      </c>
      <c r="J12298" s="35">
        <f>VLOOKUP($J12289,ASBVs!$A$2:$AW$1041,49,FALSE)</f>
        <v>3</v>
      </c>
    </row>
    <row r="12299" spans="2:10" ht="12.6" customHeight="1" x14ac:dyDescent="0.3">
      <c r="B12299" s="36" t="s">
        <v>2696</v>
      </c>
      <c r="C12299" s="95" t="str">
        <f>VLOOKUP($J12289,ASBVs!$A$2:$E$1041,5,FALSE)</f>
        <v>Pen of 4</v>
      </c>
      <c r="D12299" s="96"/>
      <c r="E12299" s="97" t="s">
        <v>2697</v>
      </c>
      <c r="F12299" s="98"/>
      <c r="G12299" s="74"/>
      <c r="H12299" s="75"/>
      <c r="I12299" s="37" t="s">
        <v>2698</v>
      </c>
      <c r="J12299" s="38"/>
    </row>
    <row r="12301" spans="2:10" ht="12.6" customHeight="1" x14ac:dyDescent="0.3">
      <c r="B12301" s="76" t="s">
        <v>2692</v>
      </c>
      <c r="C12301" s="77"/>
      <c r="D12301" s="20" t="str">
        <f>VLOOKUP($J12301,ASBVs!$A$2:$B$1041,2,FALSE)</f>
        <v>223618</v>
      </c>
      <c r="E12301" s="21"/>
      <c r="F12301" s="22" t="str">
        <f>VLOOKUP($J12301,ASBVs!$A$2:$J$1041,10,FALSE)</f>
        <v>Twin</v>
      </c>
      <c r="G12301" s="78" t="str">
        <f>VLOOKUP($J12301,ASBVs!$A$2:$AX$1041,50,FALSE)</f>
        <v xml:space="preserve"> </v>
      </c>
      <c r="H12301" s="79"/>
      <c r="I12301" s="23" t="s">
        <v>2693</v>
      </c>
      <c r="J12301" s="24" t="s">
        <v>2600</v>
      </c>
    </row>
    <row r="12302" spans="2:10" ht="12.6" customHeight="1" x14ac:dyDescent="0.3">
      <c r="B12302" s="25" t="s">
        <v>2694</v>
      </c>
      <c r="C12302" s="80" t="str">
        <f>VLOOKUP($J12301,ASBVs!$A$2:$H$1041,8,FALSE)</f>
        <v>206625</v>
      </c>
      <c r="D12302" s="80"/>
      <c r="E12302" s="81"/>
      <c r="F12302" s="26" t="s">
        <v>2639</v>
      </c>
      <c r="G12302" s="82">
        <f>VLOOKUP($J12301,ASBVs!$A$2:$I$1041,9,FALSE)</f>
        <v>44701</v>
      </c>
      <c r="H12302" s="83"/>
      <c r="I12302" s="83"/>
      <c r="J12302" s="84"/>
    </row>
    <row r="12303" spans="2:10" ht="12.6" customHeight="1" x14ac:dyDescent="0.3">
      <c r="B12303" s="27" t="s">
        <v>0</v>
      </c>
      <c r="C12303" s="28" t="s">
        <v>1</v>
      </c>
      <c r="D12303" s="28" t="s">
        <v>2</v>
      </c>
      <c r="E12303" s="28" t="s">
        <v>3</v>
      </c>
      <c r="F12303" s="27" t="s">
        <v>4</v>
      </c>
      <c r="G12303" s="28" t="s">
        <v>1093</v>
      </c>
      <c r="H12303" s="28" t="s">
        <v>1092</v>
      </c>
      <c r="I12303" s="28" t="s">
        <v>5</v>
      </c>
      <c r="J12303" s="28" t="s">
        <v>2652</v>
      </c>
    </row>
    <row r="12304" spans="2:10" ht="12.6" customHeight="1" x14ac:dyDescent="0.3">
      <c r="B12304" s="29">
        <f>VLOOKUP($J12301,ASBVs!$A$2:$AP$1041,11,FALSE)</f>
        <v>0.37</v>
      </c>
      <c r="C12304" s="29">
        <f>VLOOKUP($J12301,ASBVs!$A$2:$AP$1041,13,FALSE)</f>
        <v>9.2899999999999991</v>
      </c>
      <c r="D12304" s="29">
        <f>VLOOKUP($J12301,ASBVs!$A$2:$AP$1041,15,FALSE)</f>
        <v>12.77</v>
      </c>
      <c r="E12304" s="29">
        <f>VLOOKUP($J12301,ASBVs!$A$2:$AP$1041,17,FALSE)</f>
        <v>0.55000000000000004</v>
      </c>
      <c r="F12304" s="29">
        <f>VLOOKUP($J12301,ASBVs!$A$2:$AP$1041,19,FALSE)</f>
        <v>2.2599999999999998</v>
      </c>
      <c r="G12304" s="39">
        <f>VLOOKUP($J12301,ASBVs!$A$2:$AP$1041,41,FALSE)</f>
        <v>0.4</v>
      </c>
      <c r="H12304" s="39">
        <f>VLOOKUP($J12301,ASBVs!$A$2:$AP$1041,39,FALSE)</f>
        <v>0.19</v>
      </c>
      <c r="I12304" s="29">
        <f>VLOOKUP($J12301,ASBVs!$A$2:$AP$1041,21,FALSE)</f>
        <v>0.2</v>
      </c>
      <c r="J12304" s="39">
        <f>VLOOKUP($J12301,ASBVs!$A$2:$AP$1041,31,FALSE)</f>
        <v>0.28999999999999998</v>
      </c>
    </row>
    <row r="12305" spans="2:10" ht="12.6" customHeight="1" x14ac:dyDescent="0.3">
      <c r="B12305" s="29">
        <f>VLOOKUP($J12301,ASBVs!$A$2:$AP$1041,12,FALSE)</f>
        <v>65</v>
      </c>
      <c r="C12305" s="29">
        <f>VLOOKUP($J12301,ASBVs!$A$2:$AP$1041,14,FALSE)</f>
        <v>70</v>
      </c>
      <c r="D12305" s="29">
        <f>VLOOKUP($J12301,ASBVs!$A$2:$AP$1041,16,FALSE)</f>
        <v>59</v>
      </c>
      <c r="E12305" s="29">
        <f>VLOOKUP($J12301,ASBVs!$A$2:$AP$1041,18,FALSE)</f>
        <v>66</v>
      </c>
      <c r="F12305" s="29">
        <f>VLOOKUP($J12301,ASBVs!$A$2:$AP$1041,20,FALSE)</f>
        <v>66</v>
      </c>
      <c r="G12305" s="29">
        <f>VLOOKUP($J12301,ASBVs!$A$2:$AP$1041,42,FALSE)</f>
        <v>55</v>
      </c>
      <c r="H12305" s="29">
        <f>VLOOKUP($J12301,ASBVs!$A$2:$AP$1041,40,FALSE)</f>
        <v>47</v>
      </c>
      <c r="I12305" s="29">
        <f>VLOOKUP($J12301,ASBVs!$A$2:$AP$1041,22,FALSE)</f>
        <v>56</v>
      </c>
      <c r="J12305" s="29">
        <f>VLOOKUP($J12301,ASBVs!$A$2:$AP$1041,32,FALSE)</f>
        <v>53</v>
      </c>
    </row>
    <row r="12306" spans="2:10" ht="12.6" customHeight="1" x14ac:dyDescent="0.3">
      <c r="B12306" s="31" t="s">
        <v>1089</v>
      </c>
      <c r="C12306" s="27" t="s">
        <v>1090</v>
      </c>
      <c r="D12306" s="27" t="s">
        <v>1091</v>
      </c>
      <c r="E12306" s="27" t="s">
        <v>8</v>
      </c>
      <c r="F12306" s="27" t="s">
        <v>6</v>
      </c>
      <c r="G12306" s="27" t="s">
        <v>7</v>
      </c>
      <c r="H12306" s="27" t="s">
        <v>2638</v>
      </c>
      <c r="I12306" s="85" t="s">
        <v>2700</v>
      </c>
      <c r="J12306" s="86"/>
    </row>
    <row r="12307" spans="2:10" ht="12.6" customHeight="1" x14ac:dyDescent="0.3">
      <c r="B12307" s="30">
        <f>VLOOKUP($J12301,ASBVs!$A$2:$AP$1041,33,FALSE)</f>
        <v>0.04</v>
      </c>
      <c r="C12307" s="30">
        <f>VLOOKUP($J12301,ASBVs!$A$2:$AP$1041,35,FALSE)</f>
        <v>0.12</v>
      </c>
      <c r="D12307" s="30">
        <f>VLOOKUP($J12301,ASBVs!$A$2:$AP$1041,37,FALSE)</f>
        <v>0.02</v>
      </c>
      <c r="E12307" s="32">
        <f>VLOOKUP($J12301,ASBVs!$A$2:$AP$1041,29,FALSE)</f>
        <v>5.31</v>
      </c>
      <c r="F12307" s="32">
        <f>VLOOKUP($J12301,ASBVs!$A$2:$AP$1041,23,FALSE)</f>
        <v>-0.35</v>
      </c>
      <c r="G12307" s="32">
        <f>VLOOKUP($J12301,ASBVs!$A$2:$AP$1041,25,FALSE)</f>
        <v>4.3499999999999996</v>
      </c>
      <c r="H12307" s="32">
        <f>VLOOKUP($J12301,ASBVs!$A$2:$AP$1041,27,FALSE)</f>
        <v>2.09</v>
      </c>
      <c r="I12307" s="86"/>
      <c r="J12307" s="86"/>
    </row>
    <row r="12308" spans="2:10" ht="12.6" customHeight="1" x14ac:dyDescent="0.3">
      <c r="B12308" s="33">
        <f>VLOOKUP($J12301,ASBVs!$A$2:$AP$1041,34,FALSE)</f>
        <v>41</v>
      </c>
      <c r="C12308" s="33">
        <f>VLOOKUP($J12301,ASBVs!$A$2:$AP$1041,36,FALSE)</f>
        <v>50</v>
      </c>
      <c r="D12308" s="33">
        <f>VLOOKUP($J12301,ASBVs!$A$2:$AP$1041,38,FALSE)</f>
        <v>35</v>
      </c>
      <c r="E12308" s="33">
        <f>VLOOKUP($J12301,ASBVs!$A$2:$AP$1041,30,FALSE)</f>
        <v>60</v>
      </c>
      <c r="F12308" s="33">
        <f>VLOOKUP($J12301,ASBVs!$A$2:$AP$1041,24,FALSE)</f>
        <v>48</v>
      </c>
      <c r="G12308" s="33">
        <f>VLOOKUP($J12301,ASBVs!$A$2:$AP$1041,26,FALSE)</f>
        <v>47</v>
      </c>
      <c r="H12308" s="33">
        <f>VLOOKUP($J12301,ASBVs!$A$2:$AP$1041,28,FALSE)</f>
        <v>51</v>
      </c>
      <c r="I12308" s="99">
        <f>VLOOKUP($J12301,ASBVs!$A$2:$AQ$1041,43,FALSE)</f>
        <v>9.4899999999999984</v>
      </c>
      <c r="J12308" s="79"/>
    </row>
    <row r="12309" spans="2:10" ht="12.6" customHeight="1" x14ac:dyDescent="0.3">
      <c r="B12309" s="87" t="s">
        <v>2695</v>
      </c>
      <c r="C12309" s="88"/>
      <c r="D12309" s="89" t="s">
        <v>2699</v>
      </c>
      <c r="E12309" s="90"/>
      <c r="F12309" s="91" t="str">
        <f>VLOOKUP($J12301,ASBVs!$A$2:$F$1041,6,FALSE)</f>
        <v xml:space="preserve">Young Gun </v>
      </c>
      <c r="G12309" s="34" t="s">
        <v>2669</v>
      </c>
      <c r="H12309" s="35" t="str">
        <f>VLOOKUP($J12301,ASBVs!$A$2:$AU$1041,46,FALSE)</f>
        <v>2</v>
      </c>
      <c r="I12309" s="34" t="s">
        <v>2670</v>
      </c>
      <c r="J12309" s="35" t="str">
        <f>VLOOKUP($J12301,ASBVs!$A$2:$AU$1041,47,FALSE)</f>
        <v>2</v>
      </c>
    </row>
    <row r="12310" spans="2:10" ht="12.6" customHeight="1" x14ac:dyDescent="0.3">
      <c r="B12310" s="93">
        <f>VLOOKUP($J12301,ASBVs!$A$2:$AS$1041,45,FALSE)</f>
        <v>124.52</v>
      </c>
      <c r="C12310" s="94"/>
      <c r="D12310" s="93">
        <f>VLOOKUP($J12301,ASBVs!$A$2:$AS$1041,44,FALSE)</f>
        <v>164.46</v>
      </c>
      <c r="E12310" s="94"/>
      <c r="F12310" s="92"/>
      <c r="G12310" s="34" t="s">
        <v>2671</v>
      </c>
      <c r="H12310" s="35" t="str">
        <f>VLOOKUP($J12301,ASBVs!$A$2:$AW$1041,48,FALSE)</f>
        <v>1</v>
      </c>
      <c r="I12310" s="34" t="s">
        <v>2672</v>
      </c>
      <c r="J12310" s="35">
        <f>VLOOKUP($J12301,ASBVs!$A$2:$AW$1041,49,FALSE)</f>
        <v>4</v>
      </c>
    </row>
    <row r="12311" spans="2:10" ht="12.6" customHeight="1" x14ac:dyDescent="0.3">
      <c r="B12311" s="36" t="s">
        <v>2696</v>
      </c>
      <c r="C12311" s="95" t="str">
        <f>VLOOKUP($J12301,ASBVs!$A$2:$E$1041,5,FALSE)</f>
        <v>Pen of 4</v>
      </c>
      <c r="D12311" s="96"/>
      <c r="E12311" s="97" t="s">
        <v>2697</v>
      </c>
      <c r="F12311" s="98"/>
      <c r="G12311" s="74"/>
      <c r="H12311" s="75"/>
      <c r="I12311" s="37" t="s">
        <v>2698</v>
      </c>
      <c r="J12311" s="38"/>
    </row>
    <row r="12313" spans="2:10" ht="12.6" customHeight="1" x14ac:dyDescent="0.3">
      <c r="B12313" s="76" t="s">
        <v>2692</v>
      </c>
      <c r="C12313" s="77"/>
      <c r="D12313" s="20" t="str">
        <f>VLOOKUP($J12313,ASBVs!$A$2:$B$1041,2,FALSE)</f>
        <v>225439</v>
      </c>
      <c r="E12313" s="21"/>
      <c r="F12313" s="22" t="str">
        <f>VLOOKUP($J12313,ASBVs!$A$2:$J$1041,10,FALSE)</f>
        <v>Triplet</v>
      </c>
      <c r="G12313" s="78" t="str">
        <f>VLOOKUP($J12313,ASBVs!$A$2:$AX$1041,50,FALSE)</f>
        <v xml:space="preserve"> </v>
      </c>
      <c r="H12313" s="79"/>
      <c r="I12313" s="23" t="s">
        <v>2693</v>
      </c>
      <c r="J12313" s="24" t="s">
        <v>2601</v>
      </c>
    </row>
    <row r="12314" spans="2:10" ht="12.6" customHeight="1" x14ac:dyDescent="0.3">
      <c r="B12314" s="25" t="s">
        <v>2694</v>
      </c>
      <c r="C12314" s="80" t="str">
        <f>VLOOKUP($J12313,ASBVs!$A$2:$H$1041,8,FALSE)</f>
        <v>216341</v>
      </c>
      <c r="D12314" s="80"/>
      <c r="E12314" s="81"/>
      <c r="F12314" s="26" t="s">
        <v>2639</v>
      </c>
      <c r="G12314" s="82">
        <f>VLOOKUP($J12313,ASBVs!$A$2:$I$1041,9,FALSE)</f>
        <v>44725</v>
      </c>
      <c r="H12314" s="83"/>
      <c r="I12314" s="83"/>
      <c r="J12314" s="84"/>
    </row>
    <row r="12315" spans="2:10" ht="12.6" customHeight="1" x14ac:dyDescent="0.3">
      <c r="B12315" s="27" t="s">
        <v>0</v>
      </c>
      <c r="C12315" s="28" t="s">
        <v>1</v>
      </c>
      <c r="D12315" s="28" t="s">
        <v>2</v>
      </c>
      <c r="E12315" s="28" t="s">
        <v>3</v>
      </c>
      <c r="F12315" s="27" t="s">
        <v>4</v>
      </c>
      <c r="G12315" s="28" t="s">
        <v>1093</v>
      </c>
      <c r="H12315" s="28" t="s">
        <v>1092</v>
      </c>
      <c r="I12315" s="28" t="s">
        <v>5</v>
      </c>
      <c r="J12315" s="28" t="s">
        <v>2652</v>
      </c>
    </row>
    <row r="12316" spans="2:10" ht="12.6" customHeight="1" x14ac:dyDescent="0.3">
      <c r="B12316" s="29">
        <f>VLOOKUP($J12313,ASBVs!$A$2:$AP$1041,11,FALSE)</f>
        <v>0.36</v>
      </c>
      <c r="C12316" s="29">
        <f>VLOOKUP($J12313,ASBVs!$A$2:$AP$1041,13,FALSE)</f>
        <v>9.1199999999999992</v>
      </c>
      <c r="D12316" s="29">
        <f>VLOOKUP($J12313,ASBVs!$A$2:$AP$1041,15,FALSE)</f>
        <v>12.17</v>
      </c>
      <c r="E12316" s="29">
        <f>VLOOKUP($J12313,ASBVs!$A$2:$AP$1041,17,FALSE)</f>
        <v>0.21</v>
      </c>
      <c r="F12316" s="29">
        <f>VLOOKUP($J12313,ASBVs!$A$2:$AP$1041,19,FALSE)</f>
        <v>2.19</v>
      </c>
      <c r="G12316" s="39">
        <f>VLOOKUP($J12313,ASBVs!$A$2:$AP$1041,41,FALSE)</f>
        <v>0.43</v>
      </c>
      <c r="H12316" s="39">
        <f>VLOOKUP($J12313,ASBVs!$A$2:$AP$1041,39,FALSE)</f>
        <v>0.24</v>
      </c>
      <c r="I12316" s="29">
        <f>VLOOKUP($J12313,ASBVs!$A$2:$AP$1041,21,FALSE)</f>
        <v>-0.21</v>
      </c>
      <c r="J12316" s="39">
        <f>VLOOKUP($J12313,ASBVs!$A$2:$AP$1041,31,FALSE)</f>
        <v>0.28000000000000003</v>
      </c>
    </row>
    <row r="12317" spans="2:10" ht="12.6" customHeight="1" x14ac:dyDescent="0.3">
      <c r="B12317" s="29">
        <f>VLOOKUP($J12313,ASBVs!$A$2:$AP$1041,12,FALSE)</f>
        <v>66</v>
      </c>
      <c r="C12317" s="29">
        <f>VLOOKUP($J12313,ASBVs!$A$2:$AP$1041,14,FALSE)</f>
        <v>70</v>
      </c>
      <c r="D12317" s="29">
        <f>VLOOKUP($J12313,ASBVs!$A$2:$AP$1041,16,FALSE)</f>
        <v>61</v>
      </c>
      <c r="E12317" s="29">
        <f>VLOOKUP($J12313,ASBVs!$A$2:$AP$1041,18,FALSE)</f>
        <v>63</v>
      </c>
      <c r="F12317" s="29">
        <f>VLOOKUP($J12313,ASBVs!$A$2:$AP$1041,20,FALSE)</f>
        <v>63</v>
      </c>
      <c r="G12317" s="29">
        <f>VLOOKUP($J12313,ASBVs!$A$2:$AP$1041,42,FALSE)</f>
        <v>54</v>
      </c>
      <c r="H12317" s="29">
        <f>VLOOKUP($J12313,ASBVs!$A$2:$AP$1041,40,FALSE)</f>
        <v>48</v>
      </c>
      <c r="I12317" s="29">
        <f>VLOOKUP($J12313,ASBVs!$A$2:$AP$1041,22,FALSE)</f>
        <v>58</v>
      </c>
      <c r="J12317" s="29">
        <f>VLOOKUP($J12313,ASBVs!$A$2:$AP$1041,32,FALSE)</f>
        <v>52</v>
      </c>
    </row>
    <row r="12318" spans="2:10" ht="12.6" customHeight="1" x14ac:dyDescent="0.3">
      <c r="B12318" s="31" t="s">
        <v>1089</v>
      </c>
      <c r="C12318" s="27" t="s">
        <v>1090</v>
      </c>
      <c r="D12318" s="27" t="s">
        <v>1091</v>
      </c>
      <c r="E12318" s="27" t="s">
        <v>8</v>
      </c>
      <c r="F12318" s="27" t="s">
        <v>6</v>
      </c>
      <c r="G12318" s="27" t="s">
        <v>7</v>
      </c>
      <c r="H12318" s="27" t="s">
        <v>2638</v>
      </c>
      <c r="I12318" s="85" t="s">
        <v>2700</v>
      </c>
      <c r="J12318" s="86"/>
    </row>
    <row r="12319" spans="2:10" ht="12.6" customHeight="1" x14ac:dyDescent="0.3">
      <c r="B12319" s="30">
        <f>VLOOKUP($J12313,ASBVs!$A$2:$AP$1041,33,FALSE)</f>
        <v>0.05</v>
      </c>
      <c r="C12319" s="30">
        <f>VLOOKUP($J12313,ASBVs!$A$2:$AP$1041,35,FALSE)</f>
        <v>0.23</v>
      </c>
      <c r="D12319" s="30">
        <f>VLOOKUP($J12313,ASBVs!$A$2:$AP$1041,37,FALSE)</f>
        <v>1E-3</v>
      </c>
      <c r="E12319" s="32">
        <f>VLOOKUP($J12313,ASBVs!$A$2:$AP$1041,29,FALSE)</f>
        <v>4.84</v>
      </c>
      <c r="F12319" s="32">
        <f>VLOOKUP($J12313,ASBVs!$A$2:$AP$1041,23,FALSE)</f>
        <v>-0.37</v>
      </c>
      <c r="G12319" s="32">
        <f>VLOOKUP($J12313,ASBVs!$A$2:$AP$1041,25,FALSE)</f>
        <v>4.7</v>
      </c>
      <c r="H12319" s="32">
        <f>VLOOKUP($J12313,ASBVs!$A$2:$AP$1041,27,FALSE)</f>
        <v>1.96</v>
      </c>
      <c r="I12319" s="86"/>
      <c r="J12319" s="86"/>
    </row>
    <row r="12320" spans="2:10" ht="12.6" customHeight="1" x14ac:dyDescent="0.3">
      <c r="B12320" s="33">
        <f>VLOOKUP($J12313,ASBVs!$A$2:$AP$1041,34,FALSE)</f>
        <v>43</v>
      </c>
      <c r="C12320" s="33">
        <f>VLOOKUP($J12313,ASBVs!$A$2:$AP$1041,36,FALSE)</f>
        <v>51</v>
      </c>
      <c r="D12320" s="33">
        <f>VLOOKUP($J12313,ASBVs!$A$2:$AP$1041,38,FALSE)</f>
        <v>36</v>
      </c>
      <c r="E12320" s="33">
        <f>VLOOKUP($J12313,ASBVs!$A$2:$AP$1041,30,FALSE)</f>
        <v>58</v>
      </c>
      <c r="F12320" s="33">
        <f>VLOOKUP($J12313,ASBVs!$A$2:$AP$1041,24,FALSE)</f>
        <v>50</v>
      </c>
      <c r="G12320" s="33">
        <f>VLOOKUP($J12313,ASBVs!$A$2:$AP$1041,26,FALSE)</f>
        <v>49</v>
      </c>
      <c r="H12320" s="33">
        <f>VLOOKUP($J12313,ASBVs!$A$2:$AP$1041,28,FALSE)</f>
        <v>51</v>
      </c>
      <c r="I12320" s="99">
        <f>VLOOKUP($J12313,ASBVs!$A$2:$AQ$1041,43,FALSE)</f>
        <v>8.9099999999999984</v>
      </c>
      <c r="J12320" s="79"/>
    </row>
    <row r="12321" spans="2:10" ht="12.6" customHeight="1" x14ac:dyDescent="0.3">
      <c r="B12321" s="87" t="s">
        <v>2695</v>
      </c>
      <c r="C12321" s="88"/>
      <c r="D12321" s="89" t="s">
        <v>2699</v>
      </c>
      <c r="E12321" s="90"/>
      <c r="F12321" s="91" t="str">
        <f>VLOOKUP($J12313,ASBVs!$A$2:$F$1041,6,FALSE)</f>
        <v xml:space="preserve">Young Gun </v>
      </c>
      <c r="G12321" s="34" t="s">
        <v>2669</v>
      </c>
      <c r="H12321" s="35" t="str">
        <f>VLOOKUP($J12313,ASBVs!$A$2:$AU$1041,46,FALSE)</f>
        <v>2</v>
      </c>
      <c r="I12321" s="34" t="s">
        <v>2670</v>
      </c>
      <c r="J12321" s="35" t="str">
        <f>VLOOKUP($J12313,ASBVs!$A$2:$AU$1041,47,FALSE)</f>
        <v>2</v>
      </c>
    </row>
    <row r="12322" spans="2:10" ht="12.6" customHeight="1" x14ac:dyDescent="0.3">
      <c r="B12322" s="93">
        <f>VLOOKUP($J12313,ASBVs!$A$2:$AS$1041,45,FALSE)</f>
        <v>125.28</v>
      </c>
      <c r="C12322" s="94"/>
      <c r="D12322" s="93">
        <f>VLOOKUP($J12313,ASBVs!$A$2:$AS$1041,44,FALSE)</f>
        <v>167.37</v>
      </c>
      <c r="E12322" s="94"/>
      <c r="F12322" s="92"/>
      <c r="G12322" s="34" t="s">
        <v>2671</v>
      </c>
      <c r="H12322" s="35" t="str">
        <f>VLOOKUP($J12313,ASBVs!$A$2:$AW$1041,48,FALSE)</f>
        <v>2</v>
      </c>
      <c r="I12322" s="34" t="s">
        <v>2672</v>
      </c>
      <c r="J12322" s="35">
        <f>VLOOKUP($J12313,ASBVs!$A$2:$AW$1041,49,FALSE)</f>
        <v>3</v>
      </c>
    </row>
    <row r="12323" spans="2:10" ht="12.6" customHeight="1" x14ac:dyDescent="0.3">
      <c r="B12323" s="36" t="s">
        <v>2696</v>
      </c>
      <c r="C12323" s="95" t="str">
        <f>VLOOKUP($J12313,ASBVs!$A$2:$E$1041,5,FALSE)</f>
        <v>Pen of 4</v>
      </c>
      <c r="D12323" s="96"/>
      <c r="E12323" s="97" t="s">
        <v>2697</v>
      </c>
      <c r="F12323" s="98"/>
      <c r="G12323" s="74"/>
      <c r="H12323" s="75"/>
      <c r="I12323" s="37" t="s">
        <v>2698</v>
      </c>
      <c r="J12323" s="38"/>
    </row>
    <row r="12325" spans="2:10" ht="12.6" customHeight="1" x14ac:dyDescent="0.3">
      <c r="B12325" s="76" t="s">
        <v>2692</v>
      </c>
      <c r="C12325" s="77"/>
      <c r="D12325" s="20" t="str">
        <f>VLOOKUP($J12325,ASBVs!$A$2:$B$1041,2,FALSE)</f>
        <v>225534</v>
      </c>
      <c r="E12325" s="21"/>
      <c r="F12325" s="22" t="str">
        <f>VLOOKUP($J12325,ASBVs!$A$2:$J$1041,10,FALSE)</f>
        <v>Twin</v>
      </c>
      <c r="G12325" s="78" t="str">
        <f>VLOOKUP($J12325,ASBVs!$A$2:$AX$1041,50,FALSE)</f>
        <v xml:space="preserve"> </v>
      </c>
      <c r="H12325" s="79"/>
      <c r="I12325" s="23" t="s">
        <v>2693</v>
      </c>
      <c r="J12325" s="24" t="s">
        <v>2602</v>
      </c>
    </row>
    <row r="12326" spans="2:10" ht="12.6" customHeight="1" x14ac:dyDescent="0.3">
      <c r="B12326" s="25" t="s">
        <v>2694</v>
      </c>
      <c r="C12326" s="80" t="str">
        <f>VLOOKUP($J12325,ASBVs!$A$2:$H$1041,8,FALSE)</f>
        <v>216703</v>
      </c>
      <c r="D12326" s="80"/>
      <c r="E12326" s="81"/>
      <c r="F12326" s="26" t="s">
        <v>2639</v>
      </c>
      <c r="G12326" s="82">
        <f>VLOOKUP($J12325,ASBVs!$A$2:$I$1041,9,FALSE)</f>
        <v>44726</v>
      </c>
      <c r="H12326" s="83"/>
      <c r="I12326" s="83"/>
      <c r="J12326" s="84"/>
    </row>
    <row r="12327" spans="2:10" ht="12.6" customHeight="1" x14ac:dyDescent="0.3">
      <c r="B12327" s="27" t="s">
        <v>0</v>
      </c>
      <c r="C12327" s="28" t="s">
        <v>1</v>
      </c>
      <c r="D12327" s="28" t="s">
        <v>2</v>
      </c>
      <c r="E12327" s="28" t="s">
        <v>3</v>
      </c>
      <c r="F12327" s="27" t="s">
        <v>4</v>
      </c>
      <c r="G12327" s="28" t="s">
        <v>1093</v>
      </c>
      <c r="H12327" s="28" t="s">
        <v>1092</v>
      </c>
      <c r="I12327" s="28" t="s">
        <v>5</v>
      </c>
      <c r="J12327" s="28" t="s">
        <v>2652</v>
      </c>
    </row>
    <row r="12328" spans="2:10" ht="12.6" customHeight="1" x14ac:dyDescent="0.3">
      <c r="B12328" s="29">
        <f>VLOOKUP($J12325,ASBVs!$A$2:$AP$1041,11,FALSE)</f>
        <v>0.19</v>
      </c>
      <c r="C12328" s="29">
        <f>VLOOKUP($J12325,ASBVs!$A$2:$AP$1041,13,FALSE)</f>
        <v>6.35</v>
      </c>
      <c r="D12328" s="29">
        <f>VLOOKUP($J12325,ASBVs!$A$2:$AP$1041,15,FALSE)</f>
        <v>10.5</v>
      </c>
      <c r="E12328" s="29">
        <f>VLOOKUP($J12325,ASBVs!$A$2:$AP$1041,17,FALSE)</f>
        <v>0.13</v>
      </c>
      <c r="F12328" s="29">
        <f>VLOOKUP($J12325,ASBVs!$A$2:$AP$1041,19,FALSE)</f>
        <v>1.69</v>
      </c>
      <c r="G12328" s="39">
        <f>VLOOKUP($J12325,ASBVs!$A$2:$AP$1041,41,FALSE)</f>
        <v>0.42</v>
      </c>
      <c r="H12328" s="39">
        <f>VLOOKUP($J12325,ASBVs!$A$2:$AP$1041,39,FALSE)</f>
        <v>0.19</v>
      </c>
      <c r="I12328" s="29">
        <f>VLOOKUP($J12325,ASBVs!$A$2:$AP$1041,21,FALSE)</f>
        <v>0.82</v>
      </c>
      <c r="J12328" s="39">
        <f>VLOOKUP($J12325,ASBVs!$A$2:$AP$1041,31,FALSE)</f>
        <v>0.28999999999999998</v>
      </c>
    </row>
    <row r="12329" spans="2:10" ht="12.6" customHeight="1" x14ac:dyDescent="0.3">
      <c r="B12329" s="29">
        <f>VLOOKUP($J12325,ASBVs!$A$2:$AP$1041,12,FALSE)</f>
        <v>63</v>
      </c>
      <c r="C12329" s="29">
        <f>VLOOKUP($J12325,ASBVs!$A$2:$AP$1041,14,FALSE)</f>
        <v>66</v>
      </c>
      <c r="D12329" s="29">
        <f>VLOOKUP($J12325,ASBVs!$A$2:$AP$1041,16,FALSE)</f>
        <v>60</v>
      </c>
      <c r="E12329" s="29">
        <f>VLOOKUP($J12325,ASBVs!$A$2:$AP$1041,18,FALSE)</f>
        <v>60</v>
      </c>
      <c r="F12329" s="29">
        <f>VLOOKUP($J12325,ASBVs!$A$2:$AP$1041,20,FALSE)</f>
        <v>61</v>
      </c>
      <c r="G12329" s="29">
        <f>VLOOKUP($J12325,ASBVs!$A$2:$AP$1041,42,FALSE)</f>
        <v>53</v>
      </c>
      <c r="H12329" s="29">
        <f>VLOOKUP($J12325,ASBVs!$A$2:$AP$1041,40,FALSE)</f>
        <v>47</v>
      </c>
      <c r="I12329" s="29">
        <f>VLOOKUP($J12325,ASBVs!$A$2:$AP$1041,22,FALSE)</f>
        <v>56</v>
      </c>
      <c r="J12329" s="29">
        <f>VLOOKUP($J12325,ASBVs!$A$2:$AP$1041,32,FALSE)</f>
        <v>51</v>
      </c>
    </row>
    <row r="12330" spans="2:10" ht="12.6" customHeight="1" x14ac:dyDescent="0.3">
      <c r="B12330" s="31" t="s">
        <v>1089</v>
      </c>
      <c r="C12330" s="27" t="s">
        <v>1090</v>
      </c>
      <c r="D12330" s="27" t="s">
        <v>1091</v>
      </c>
      <c r="E12330" s="27" t="s">
        <v>8</v>
      </c>
      <c r="F12330" s="27" t="s">
        <v>6</v>
      </c>
      <c r="G12330" s="27" t="s">
        <v>7</v>
      </c>
      <c r="H12330" s="27" t="s">
        <v>2638</v>
      </c>
      <c r="I12330" s="85" t="s">
        <v>2700</v>
      </c>
      <c r="J12330" s="86"/>
    </row>
    <row r="12331" spans="2:10" ht="12.6" customHeight="1" x14ac:dyDescent="0.3">
      <c r="B12331" s="30">
        <f>VLOOKUP($J12325,ASBVs!$A$2:$AP$1041,33,FALSE)</f>
        <v>0.03</v>
      </c>
      <c r="C12331" s="30">
        <f>VLOOKUP($J12325,ASBVs!$A$2:$AP$1041,35,FALSE)</f>
        <v>0.14000000000000001</v>
      </c>
      <c r="D12331" s="30">
        <f>VLOOKUP($J12325,ASBVs!$A$2:$AP$1041,37,FALSE)</f>
        <v>0.02</v>
      </c>
      <c r="E12331" s="32">
        <f>VLOOKUP($J12325,ASBVs!$A$2:$AP$1041,29,FALSE)</f>
        <v>3.85</v>
      </c>
      <c r="F12331" s="32">
        <f>VLOOKUP($J12325,ASBVs!$A$2:$AP$1041,23,FALSE)</f>
        <v>-0.32</v>
      </c>
      <c r="G12331" s="32">
        <f>VLOOKUP($J12325,ASBVs!$A$2:$AP$1041,25,FALSE)</f>
        <v>3.21</v>
      </c>
      <c r="H12331" s="32">
        <f>VLOOKUP($J12325,ASBVs!$A$2:$AP$1041,27,FALSE)</f>
        <v>1.32</v>
      </c>
      <c r="I12331" s="86"/>
      <c r="J12331" s="86"/>
    </row>
    <row r="12332" spans="2:10" ht="12.6" customHeight="1" x14ac:dyDescent="0.3">
      <c r="B12332" s="33">
        <f>VLOOKUP($J12325,ASBVs!$A$2:$AP$1041,34,FALSE)</f>
        <v>41</v>
      </c>
      <c r="C12332" s="33">
        <f>VLOOKUP($J12325,ASBVs!$A$2:$AP$1041,36,FALSE)</f>
        <v>50</v>
      </c>
      <c r="D12332" s="33">
        <f>VLOOKUP($J12325,ASBVs!$A$2:$AP$1041,38,FALSE)</f>
        <v>35</v>
      </c>
      <c r="E12332" s="33">
        <f>VLOOKUP($J12325,ASBVs!$A$2:$AP$1041,30,FALSE)</f>
        <v>56</v>
      </c>
      <c r="F12332" s="33">
        <f>VLOOKUP($J12325,ASBVs!$A$2:$AP$1041,24,FALSE)</f>
        <v>46</v>
      </c>
      <c r="G12332" s="33">
        <f>VLOOKUP($J12325,ASBVs!$A$2:$AP$1041,26,FALSE)</f>
        <v>46</v>
      </c>
      <c r="H12332" s="33">
        <f>VLOOKUP($J12325,ASBVs!$A$2:$AP$1041,28,FALSE)</f>
        <v>49</v>
      </c>
      <c r="I12332" s="99">
        <f>VLOOKUP($J12325,ASBVs!$A$2:$AQ$1041,43,FALSE)</f>
        <v>7.17</v>
      </c>
      <c r="J12332" s="79"/>
    </row>
    <row r="12333" spans="2:10" ht="12.6" customHeight="1" x14ac:dyDescent="0.3">
      <c r="B12333" s="87" t="s">
        <v>2695</v>
      </c>
      <c r="C12333" s="88"/>
      <c r="D12333" s="89" t="s">
        <v>2699</v>
      </c>
      <c r="E12333" s="90"/>
      <c r="F12333" s="91" t="str">
        <f>VLOOKUP($J12325,ASBVs!$A$2:$F$1041,6,FALSE)</f>
        <v xml:space="preserve">Young Gun </v>
      </c>
      <c r="G12333" s="34" t="s">
        <v>2669</v>
      </c>
      <c r="H12333" s="35" t="str">
        <f>VLOOKUP($J12325,ASBVs!$A$2:$AU$1041,46,FALSE)</f>
        <v>1</v>
      </c>
      <c r="I12333" s="34" t="s">
        <v>2670</v>
      </c>
      <c r="J12333" s="35" t="str">
        <f>VLOOKUP($J12325,ASBVs!$A$2:$AU$1041,47,FALSE)</f>
        <v>1</v>
      </c>
    </row>
    <row r="12334" spans="2:10" ht="12.6" customHeight="1" x14ac:dyDescent="0.3">
      <c r="B12334" s="93">
        <f>VLOOKUP($J12325,ASBVs!$A$2:$AS$1041,45,FALSE)</f>
        <v>119.95</v>
      </c>
      <c r="C12334" s="94"/>
      <c r="D12334" s="93">
        <f>VLOOKUP($J12325,ASBVs!$A$2:$AS$1041,44,FALSE)</f>
        <v>153.11000000000001</v>
      </c>
      <c r="E12334" s="94"/>
      <c r="F12334" s="92"/>
      <c r="G12334" s="34" t="s">
        <v>2671</v>
      </c>
      <c r="H12334" s="35" t="str">
        <f>VLOOKUP($J12325,ASBVs!$A$2:$AW$1041,48,FALSE)</f>
        <v>1</v>
      </c>
      <c r="I12334" s="34" t="s">
        <v>2672</v>
      </c>
      <c r="J12334" s="35">
        <f>VLOOKUP($J12325,ASBVs!$A$2:$AW$1041,49,FALSE)</f>
        <v>4</v>
      </c>
    </row>
    <row r="12335" spans="2:10" ht="12.6" customHeight="1" x14ac:dyDescent="0.3">
      <c r="B12335" s="36" t="s">
        <v>2696</v>
      </c>
      <c r="C12335" s="95" t="str">
        <f>VLOOKUP($J12325,ASBVs!$A$2:$E$1041,5,FALSE)</f>
        <v>Pen of 4</v>
      </c>
      <c r="D12335" s="96"/>
      <c r="E12335" s="97" t="s">
        <v>2697</v>
      </c>
      <c r="F12335" s="98"/>
      <c r="G12335" s="74"/>
      <c r="H12335" s="75"/>
      <c r="I12335" s="37" t="s">
        <v>2698</v>
      </c>
      <c r="J12335" s="38"/>
    </row>
    <row r="12337" spans="2:10" ht="12.6" customHeight="1" x14ac:dyDescent="0.3">
      <c r="B12337" s="76" t="s">
        <v>2692</v>
      </c>
      <c r="C12337" s="77"/>
      <c r="D12337" s="20" t="str">
        <f>VLOOKUP($J12337,ASBVs!$A$2:$B$1041,2,FALSE)</f>
        <v>224968</v>
      </c>
      <c r="E12337" s="21"/>
      <c r="F12337" s="22" t="str">
        <f>VLOOKUP($J12337,ASBVs!$A$2:$J$1041,10,FALSE)</f>
        <v>Twin</v>
      </c>
      <c r="G12337" s="78" t="str">
        <f>VLOOKUP($J12337,ASBVs!$A$2:$AX$1041,50,FALSE)</f>
        <v xml:space="preserve"> </v>
      </c>
      <c r="H12337" s="79"/>
      <c r="I12337" s="23" t="s">
        <v>2693</v>
      </c>
      <c r="J12337" s="24" t="s">
        <v>2603</v>
      </c>
    </row>
    <row r="12338" spans="2:10" ht="12.6" customHeight="1" x14ac:dyDescent="0.3">
      <c r="B12338" s="25" t="s">
        <v>2694</v>
      </c>
      <c r="C12338" s="80" t="str">
        <f>VLOOKUP($J12337,ASBVs!$A$2:$H$1041,8,FALSE)</f>
        <v>206625</v>
      </c>
      <c r="D12338" s="80"/>
      <c r="E12338" s="81"/>
      <c r="F12338" s="26" t="s">
        <v>2639</v>
      </c>
      <c r="G12338" s="82">
        <f>VLOOKUP($J12337,ASBVs!$A$2:$I$1041,9,FALSE)</f>
        <v>44714</v>
      </c>
      <c r="H12338" s="83"/>
      <c r="I12338" s="83"/>
      <c r="J12338" s="84"/>
    </row>
    <row r="12339" spans="2:10" ht="12.6" customHeight="1" x14ac:dyDescent="0.3">
      <c r="B12339" s="27" t="s">
        <v>0</v>
      </c>
      <c r="C12339" s="28" t="s">
        <v>1</v>
      </c>
      <c r="D12339" s="28" t="s">
        <v>2</v>
      </c>
      <c r="E12339" s="28" t="s">
        <v>3</v>
      </c>
      <c r="F12339" s="27" t="s">
        <v>4</v>
      </c>
      <c r="G12339" s="28" t="s">
        <v>1093</v>
      </c>
      <c r="H12339" s="28" t="s">
        <v>1092</v>
      </c>
      <c r="I12339" s="28" t="s">
        <v>5</v>
      </c>
      <c r="J12339" s="28" t="s">
        <v>2652</v>
      </c>
    </row>
    <row r="12340" spans="2:10" ht="12.6" customHeight="1" x14ac:dyDescent="0.3">
      <c r="B12340" s="29">
        <f>VLOOKUP($J12337,ASBVs!$A$2:$AP$1041,11,FALSE)</f>
        <v>0.34</v>
      </c>
      <c r="C12340" s="29">
        <f>VLOOKUP($J12337,ASBVs!$A$2:$AP$1041,13,FALSE)</f>
        <v>8.44</v>
      </c>
      <c r="D12340" s="29">
        <f>VLOOKUP($J12337,ASBVs!$A$2:$AP$1041,15,FALSE)</f>
        <v>13.05</v>
      </c>
      <c r="E12340" s="29">
        <f>VLOOKUP($J12337,ASBVs!$A$2:$AP$1041,17,FALSE)</f>
        <v>0.11</v>
      </c>
      <c r="F12340" s="29">
        <f>VLOOKUP($J12337,ASBVs!$A$2:$AP$1041,19,FALSE)</f>
        <v>1.51</v>
      </c>
      <c r="G12340" s="39">
        <f>VLOOKUP($J12337,ASBVs!$A$2:$AP$1041,41,FALSE)</f>
        <v>0.3</v>
      </c>
      <c r="H12340" s="39">
        <f>VLOOKUP($J12337,ASBVs!$A$2:$AP$1041,39,FALSE)</f>
        <v>0.17</v>
      </c>
      <c r="I12340" s="29">
        <f>VLOOKUP($J12337,ASBVs!$A$2:$AP$1041,21,FALSE)</f>
        <v>0.21</v>
      </c>
      <c r="J12340" s="39">
        <f>VLOOKUP($J12337,ASBVs!$A$2:$AP$1041,31,FALSE)</f>
        <v>0.21</v>
      </c>
    </row>
    <row r="12341" spans="2:10" ht="12.6" customHeight="1" x14ac:dyDescent="0.3">
      <c r="B12341" s="29">
        <f>VLOOKUP($J12337,ASBVs!$A$2:$AP$1041,12,FALSE)</f>
        <v>66</v>
      </c>
      <c r="C12341" s="29">
        <f>VLOOKUP($J12337,ASBVs!$A$2:$AP$1041,14,FALSE)</f>
        <v>70</v>
      </c>
      <c r="D12341" s="29">
        <f>VLOOKUP($J12337,ASBVs!$A$2:$AP$1041,16,FALSE)</f>
        <v>58</v>
      </c>
      <c r="E12341" s="29">
        <f>VLOOKUP($J12337,ASBVs!$A$2:$AP$1041,18,FALSE)</f>
        <v>66</v>
      </c>
      <c r="F12341" s="29">
        <f>VLOOKUP($J12337,ASBVs!$A$2:$AP$1041,20,FALSE)</f>
        <v>66</v>
      </c>
      <c r="G12341" s="29">
        <f>VLOOKUP($J12337,ASBVs!$A$2:$AP$1041,42,FALSE)</f>
        <v>57</v>
      </c>
      <c r="H12341" s="29">
        <f>VLOOKUP($J12337,ASBVs!$A$2:$AP$1041,40,FALSE)</f>
        <v>48</v>
      </c>
      <c r="I12341" s="29">
        <f>VLOOKUP($J12337,ASBVs!$A$2:$AP$1041,22,FALSE)</f>
        <v>56</v>
      </c>
      <c r="J12341" s="29">
        <f>VLOOKUP($J12337,ASBVs!$A$2:$AP$1041,32,FALSE)</f>
        <v>55</v>
      </c>
    </row>
    <row r="12342" spans="2:10" ht="12.6" customHeight="1" x14ac:dyDescent="0.3">
      <c r="B12342" s="31" t="s">
        <v>1089</v>
      </c>
      <c r="C12342" s="27" t="s">
        <v>1090</v>
      </c>
      <c r="D12342" s="27" t="s">
        <v>1091</v>
      </c>
      <c r="E12342" s="27" t="s">
        <v>8</v>
      </c>
      <c r="F12342" s="27" t="s">
        <v>6</v>
      </c>
      <c r="G12342" s="27" t="s">
        <v>7</v>
      </c>
      <c r="H12342" s="27" t="s">
        <v>2638</v>
      </c>
      <c r="I12342" s="85" t="s">
        <v>2700</v>
      </c>
      <c r="J12342" s="86"/>
    </row>
    <row r="12343" spans="2:10" ht="12.6" customHeight="1" x14ac:dyDescent="0.3">
      <c r="B12343" s="30">
        <f>VLOOKUP($J12337,ASBVs!$A$2:$AP$1041,33,FALSE)</f>
        <v>0.03</v>
      </c>
      <c r="C12343" s="30">
        <f>VLOOKUP($J12337,ASBVs!$A$2:$AP$1041,35,FALSE)</f>
        <v>0.12</v>
      </c>
      <c r="D12343" s="30">
        <f>VLOOKUP($J12337,ASBVs!$A$2:$AP$1041,37,FALSE)</f>
        <v>0.02</v>
      </c>
      <c r="E12343" s="32">
        <f>VLOOKUP($J12337,ASBVs!$A$2:$AP$1041,29,FALSE)</f>
        <v>4.54</v>
      </c>
      <c r="F12343" s="32">
        <f>VLOOKUP($J12337,ASBVs!$A$2:$AP$1041,23,FALSE)</f>
        <v>-0.25</v>
      </c>
      <c r="G12343" s="32">
        <f>VLOOKUP($J12337,ASBVs!$A$2:$AP$1041,25,FALSE)</f>
        <v>3.98</v>
      </c>
      <c r="H12343" s="32">
        <f>VLOOKUP($J12337,ASBVs!$A$2:$AP$1041,27,FALSE)</f>
        <v>1.38</v>
      </c>
      <c r="I12343" s="86"/>
      <c r="J12343" s="86"/>
    </row>
    <row r="12344" spans="2:10" ht="12.6" customHeight="1" x14ac:dyDescent="0.3">
      <c r="B12344" s="33">
        <f>VLOOKUP($J12337,ASBVs!$A$2:$AP$1041,34,FALSE)</f>
        <v>43</v>
      </c>
      <c r="C12344" s="33">
        <f>VLOOKUP($J12337,ASBVs!$A$2:$AP$1041,36,FALSE)</f>
        <v>51</v>
      </c>
      <c r="D12344" s="33">
        <f>VLOOKUP($J12337,ASBVs!$A$2:$AP$1041,38,FALSE)</f>
        <v>37</v>
      </c>
      <c r="E12344" s="33">
        <f>VLOOKUP($J12337,ASBVs!$A$2:$AP$1041,30,FALSE)</f>
        <v>60</v>
      </c>
      <c r="F12344" s="33">
        <f>VLOOKUP($J12337,ASBVs!$A$2:$AP$1041,24,FALSE)</f>
        <v>50</v>
      </c>
      <c r="G12344" s="33">
        <f>VLOOKUP($J12337,ASBVs!$A$2:$AP$1041,26,FALSE)</f>
        <v>50</v>
      </c>
      <c r="H12344" s="33">
        <f>VLOOKUP($J12337,ASBVs!$A$2:$AP$1041,28,FALSE)</f>
        <v>53</v>
      </c>
      <c r="I12344" s="99">
        <f>VLOOKUP($J12337,ASBVs!$A$2:$AQ$1041,43,FALSE)</f>
        <v>8.65</v>
      </c>
      <c r="J12344" s="79"/>
    </row>
    <row r="12345" spans="2:10" ht="12.6" customHeight="1" x14ac:dyDescent="0.3">
      <c r="B12345" s="87" t="s">
        <v>2695</v>
      </c>
      <c r="C12345" s="88"/>
      <c r="D12345" s="89" t="s">
        <v>2699</v>
      </c>
      <c r="E12345" s="90"/>
      <c r="F12345" s="91" t="str">
        <f>VLOOKUP($J12337,ASBVs!$A$2:$F$1041,6,FALSE)</f>
        <v xml:space="preserve">Young Gun </v>
      </c>
      <c r="G12345" s="34" t="s">
        <v>2669</v>
      </c>
      <c r="H12345" s="35" t="str">
        <f>VLOOKUP($J12337,ASBVs!$A$2:$AU$1041,46,FALSE)</f>
        <v>2</v>
      </c>
      <c r="I12345" s="34" t="s">
        <v>2670</v>
      </c>
      <c r="J12345" s="35" t="str">
        <f>VLOOKUP($J12337,ASBVs!$A$2:$AU$1041,47,FALSE)</f>
        <v>2</v>
      </c>
    </row>
    <row r="12346" spans="2:10" ht="12.6" customHeight="1" x14ac:dyDescent="0.3">
      <c r="B12346" s="93">
        <f>VLOOKUP($J12337,ASBVs!$A$2:$AS$1041,45,FALSE)</f>
        <v>120.68</v>
      </c>
      <c r="C12346" s="94"/>
      <c r="D12346" s="93">
        <f>VLOOKUP($J12337,ASBVs!$A$2:$AS$1041,44,FALSE)</f>
        <v>151.25</v>
      </c>
      <c r="E12346" s="94"/>
      <c r="F12346" s="92"/>
      <c r="G12346" s="34" t="s">
        <v>2671</v>
      </c>
      <c r="H12346" s="35" t="str">
        <f>VLOOKUP($J12337,ASBVs!$A$2:$AW$1041,48,FALSE)</f>
        <v>3</v>
      </c>
      <c r="I12346" s="34" t="s">
        <v>2672</v>
      </c>
      <c r="J12346" s="35">
        <f>VLOOKUP($J12337,ASBVs!$A$2:$AW$1041,49,FALSE)</f>
        <v>4</v>
      </c>
    </row>
    <row r="12347" spans="2:10" ht="12.6" customHeight="1" x14ac:dyDescent="0.3">
      <c r="B12347" s="36" t="s">
        <v>2696</v>
      </c>
      <c r="C12347" s="95" t="str">
        <f>VLOOKUP($J12337,ASBVs!$A$2:$E$1041,5,FALSE)</f>
        <v>Pen of 4</v>
      </c>
      <c r="D12347" s="96"/>
      <c r="E12347" s="97" t="s">
        <v>2697</v>
      </c>
      <c r="F12347" s="98"/>
      <c r="G12347" s="74"/>
      <c r="H12347" s="75"/>
      <c r="I12347" s="37" t="s">
        <v>2698</v>
      </c>
      <c r="J12347" s="38"/>
    </row>
    <row r="12349" spans="2:10" ht="12.6" customHeight="1" x14ac:dyDescent="0.3">
      <c r="B12349" s="76" t="s">
        <v>2692</v>
      </c>
      <c r="C12349" s="77"/>
      <c r="D12349" s="20" t="str">
        <f>VLOOKUP($J12349,ASBVs!$A$2:$B$1041,2,FALSE)</f>
        <v>225958</v>
      </c>
      <c r="E12349" s="21"/>
      <c r="F12349" s="22" t="str">
        <f>VLOOKUP($J12349,ASBVs!$A$2:$J$1041,10,FALSE)</f>
        <v>Single</v>
      </c>
      <c r="G12349" s="78" t="str">
        <f>VLOOKUP($J12349,ASBVs!$A$2:$AX$1041,50,FALSE)</f>
        <v xml:space="preserve"> </v>
      </c>
      <c r="H12349" s="79"/>
      <c r="I12349" s="23" t="s">
        <v>2693</v>
      </c>
      <c r="J12349" s="24" t="s">
        <v>2604</v>
      </c>
    </row>
    <row r="12350" spans="2:10" ht="12.6" customHeight="1" x14ac:dyDescent="0.3">
      <c r="B12350" s="25" t="s">
        <v>2694</v>
      </c>
      <c r="C12350" s="80" t="str">
        <f>VLOOKUP($J12349,ASBVs!$A$2:$H$1041,8,FALSE)</f>
        <v>214314</v>
      </c>
      <c r="D12350" s="80"/>
      <c r="E12350" s="81"/>
      <c r="F12350" s="26" t="s">
        <v>2639</v>
      </c>
      <c r="G12350" s="82">
        <f>VLOOKUP($J12349,ASBVs!$A$2:$I$1041,9,FALSE)</f>
        <v>44733</v>
      </c>
      <c r="H12350" s="83"/>
      <c r="I12350" s="83"/>
      <c r="J12350" s="84"/>
    </row>
    <row r="12351" spans="2:10" ht="12.6" customHeight="1" x14ac:dyDescent="0.3">
      <c r="B12351" s="27" t="s">
        <v>0</v>
      </c>
      <c r="C12351" s="28" t="s">
        <v>1</v>
      </c>
      <c r="D12351" s="28" t="s">
        <v>2</v>
      </c>
      <c r="E12351" s="28" t="s">
        <v>3</v>
      </c>
      <c r="F12351" s="27" t="s">
        <v>4</v>
      </c>
      <c r="G12351" s="28" t="s">
        <v>1093</v>
      </c>
      <c r="H12351" s="28" t="s">
        <v>1092</v>
      </c>
      <c r="I12351" s="28" t="s">
        <v>5</v>
      </c>
      <c r="J12351" s="28" t="s">
        <v>2652</v>
      </c>
    </row>
    <row r="12352" spans="2:10" ht="12.6" customHeight="1" x14ac:dyDescent="0.3">
      <c r="B12352" s="29">
        <f>VLOOKUP($J12349,ASBVs!$A$2:$AP$1041,11,FALSE)</f>
        <v>0.62</v>
      </c>
      <c r="C12352" s="29">
        <f>VLOOKUP($J12349,ASBVs!$A$2:$AP$1041,13,FALSE)</f>
        <v>9.2899999999999991</v>
      </c>
      <c r="D12352" s="29">
        <f>VLOOKUP($J12349,ASBVs!$A$2:$AP$1041,15,FALSE)</f>
        <v>16.54</v>
      </c>
      <c r="E12352" s="29">
        <f>VLOOKUP($J12349,ASBVs!$A$2:$AP$1041,17,FALSE)</f>
        <v>0.55000000000000004</v>
      </c>
      <c r="F12352" s="29">
        <f>VLOOKUP($J12349,ASBVs!$A$2:$AP$1041,19,FALSE)</f>
        <v>1.92</v>
      </c>
      <c r="G12352" s="39">
        <f>VLOOKUP($J12349,ASBVs!$A$2:$AP$1041,41,FALSE)</f>
        <v>0.38</v>
      </c>
      <c r="H12352" s="39">
        <f>VLOOKUP($J12349,ASBVs!$A$2:$AP$1041,39,FALSE)</f>
        <v>0.24</v>
      </c>
      <c r="I12352" s="29">
        <f>VLOOKUP($J12349,ASBVs!$A$2:$AP$1041,21,FALSE)</f>
        <v>0.43</v>
      </c>
      <c r="J12352" s="39">
        <f>VLOOKUP($J12349,ASBVs!$A$2:$AP$1041,31,FALSE)</f>
        <v>0.26</v>
      </c>
    </row>
    <row r="12353" spans="2:10" ht="12.6" customHeight="1" x14ac:dyDescent="0.3">
      <c r="B12353" s="29">
        <f>VLOOKUP($J12349,ASBVs!$A$2:$AP$1041,12,FALSE)</f>
        <v>64</v>
      </c>
      <c r="C12353" s="29">
        <f>VLOOKUP($J12349,ASBVs!$A$2:$AP$1041,14,FALSE)</f>
        <v>69</v>
      </c>
      <c r="D12353" s="29">
        <f>VLOOKUP($J12349,ASBVs!$A$2:$AP$1041,16,FALSE)</f>
        <v>55</v>
      </c>
      <c r="E12353" s="29">
        <f>VLOOKUP($J12349,ASBVs!$A$2:$AP$1041,18,FALSE)</f>
        <v>63</v>
      </c>
      <c r="F12353" s="29">
        <f>VLOOKUP($J12349,ASBVs!$A$2:$AP$1041,20,FALSE)</f>
        <v>64</v>
      </c>
      <c r="G12353" s="29">
        <f>VLOOKUP($J12349,ASBVs!$A$2:$AP$1041,42,FALSE)</f>
        <v>46</v>
      </c>
      <c r="H12353" s="29">
        <f>VLOOKUP($J12349,ASBVs!$A$2:$AP$1041,40,FALSE)</f>
        <v>39</v>
      </c>
      <c r="I12353" s="29">
        <f>VLOOKUP($J12349,ASBVs!$A$2:$AP$1041,22,FALSE)</f>
        <v>48</v>
      </c>
      <c r="J12353" s="29">
        <f>VLOOKUP($J12349,ASBVs!$A$2:$AP$1041,32,FALSE)</f>
        <v>45</v>
      </c>
    </row>
    <row r="12354" spans="2:10" ht="12.6" customHeight="1" x14ac:dyDescent="0.3">
      <c r="B12354" s="31" t="s">
        <v>1089</v>
      </c>
      <c r="C12354" s="27" t="s">
        <v>1090</v>
      </c>
      <c r="D12354" s="27" t="s">
        <v>1091</v>
      </c>
      <c r="E12354" s="27" t="s">
        <v>8</v>
      </c>
      <c r="F12354" s="27" t="s">
        <v>6</v>
      </c>
      <c r="G12354" s="27" t="s">
        <v>7</v>
      </c>
      <c r="H12354" s="27" t="s">
        <v>2638</v>
      </c>
      <c r="I12354" s="85" t="s">
        <v>2700</v>
      </c>
      <c r="J12354" s="86"/>
    </row>
    <row r="12355" spans="2:10" ht="12.6" customHeight="1" x14ac:dyDescent="0.3">
      <c r="B12355" s="30">
        <f>VLOOKUP($J12349,ASBVs!$A$2:$AP$1041,33,FALSE)</f>
        <v>0.04</v>
      </c>
      <c r="C12355" s="30">
        <f>VLOOKUP($J12349,ASBVs!$A$2:$AP$1041,35,FALSE)</f>
        <v>0.24</v>
      </c>
      <c r="D12355" s="30">
        <f>VLOOKUP($J12349,ASBVs!$A$2:$AP$1041,37,FALSE)</f>
        <v>1E-3</v>
      </c>
      <c r="E12355" s="32">
        <f>VLOOKUP($J12349,ASBVs!$A$2:$AP$1041,29,FALSE)</f>
        <v>3.99</v>
      </c>
      <c r="F12355" s="32">
        <f>VLOOKUP($J12349,ASBVs!$A$2:$AP$1041,23,FALSE)</f>
        <v>-0.45</v>
      </c>
      <c r="G12355" s="32">
        <f>VLOOKUP($J12349,ASBVs!$A$2:$AP$1041,25,FALSE)</f>
        <v>3.64</v>
      </c>
      <c r="H12355" s="32">
        <f>VLOOKUP($J12349,ASBVs!$A$2:$AP$1041,27,FALSE)</f>
        <v>2.2400000000000002</v>
      </c>
      <c r="I12355" s="86"/>
      <c r="J12355" s="86"/>
    </row>
    <row r="12356" spans="2:10" ht="12.6" customHeight="1" x14ac:dyDescent="0.3">
      <c r="B12356" s="33">
        <f>VLOOKUP($J12349,ASBVs!$A$2:$AP$1041,34,FALSE)</f>
        <v>34</v>
      </c>
      <c r="C12356" s="33">
        <f>VLOOKUP($J12349,ASBVs!$A$2:$AP$1041,36,FALSE)</f>
        <v>42</v>
      </c>
      <c r="D12356" s="33">
        <f>VLOOKUP($J12349,ASBVs!$A$2:$AP$1041,38,FALSE)</f>
        <v>29</v>
      </c>
      <c r="E12356" s="33">
        <f>VLOOKUP($J12349,ASBVs!$A$2:$AP$1041,30,FALSE)</f>
        <v>58</v>
      </c>
      <c r="F12356" s="33">
        <f>VLOOKUP($J12349,ASBVs!$A$2:$AP$1041,24,FALSE)</f>
        <v>44</v>
      </c>
      <c r="G12356" s="33">
        <f>VLOOKUP($J12349,ASBVs!$A$2:$AP$1041,26,FALSE)</f>
        <v>43</v>
      </c>
      <c r="H12356" s="33">
        <f>VLOOKUP($J12349,ASBVs!$A$2:$AP$1041,28,FALSE)</f>
        <v>47</v>
      </c>
      <c r="I12356" s="99">
        <f>VLOOKUP($J12349,ASBVs!$A$2:$AQ$1041,43,FALSE)</f>
        <v>9.7199999999999989</v>
      </c>
      <c r="J12356" s="79"/>
    </row>
    <row r="12357" spans="2:10" ht="12.6" customHeight="1" x14ac:dyDescent="0.3">
      <c r="B12357" s="87" t="s">
        <v>2695</v>
      </c>
      <c r="C12357" s="88"/>
      <c r="D12357" s="89" t="s">
        <v>2699</v>
      </c>
      <c r="E12357" s="90"/>
      <c r="F12357" s="91" t="str">
        <f>VLOOKUP($J12349,ASBVs!$A$2:$F$1041,6,FALSE)</f>
        <v xml:space="preserve">Young Gun </v>
      </c>
      <c r="G12357" s="34" t="s">
        <v>2669</v>
      </c>
      <c r="H12357" s="35" t="str">
        <f>VLOOKUP($J12349,ASBVs!$A$2:$AU$1041,46,FALSE)</f>
        <v>2</v>
      </c>
      <c r="I12357" s="34" t="s">
        <v>2670</v>
      </c>
      <c r="J12357" s="35" t="str">
        <f>VLOOKUP($J12349,ASBVs!$A$2:$AU$1041,47,FALSE)</f>
        <v>2</v>
      </c>
    </row>
    <row r="12358" spans="2:10" ht="12.6" customHeight="1" x14ac:dyDescent="0.3">
      <c r="B12358" s="93">
        <f>VLOOKUP($J12349,ASBVs!$A$2:$AS$1041,45,FALSE)</f>
        <v>121.38</v>
      </c>
      <c r="C12358" s="94"/>
      <c r="D12358" s="93">
        <f>VLOOKUP($J12349,ASBVs!$A$2:$AS$1041,44,FALSE)</f>
        <v>162.69999999999999</v>
      </c>
      <c r="E12358" s="94"/>
      <c r="F12358" s="92"/>
      <c r="G12358" s="34" t="s">
        <v>2671</v>
      </c>
      <c r="H12358" s="35" t="str">
        <f>VLOOKUP($J12349,ASBVs!$A$2:$AW$1041,48,FALSE)</f>
        <v>2</v>
      </c>
      <c r="I12358" s="34" t="s">
        <v>2672</v>
      </c>
      <c r="J12358" s="35">
        <f>VLOOKUP($J12349,ASBVs!$A$2:$AW$1041,49,FALSE)</f>
        <v>4</v>
      </c>
    </row>
    <row r="12359" spans="2:10" ht="12.6" customHeight="1" x14ac:dyDescent="0.3">
      <c r="B12359" s="36" t="s">
        <v>2696</v>
      </c>
      <c r="C12359" s="95" t="str">
        <f>VLOOKUP($J12349,ASBVs!$A$2:$E$1041,5,FALSE)</f>
        <v>Pen of 4</v>
      </c>
      <c r="D12359" s="96"/>
      <c r="E12359" s="97" t="s">
        <v>2697</v>
      </c>
      <c r="F12359" s="98"/>
      <c r="G12359" s="74"/>
      <c r="H12359" s="75"/>
      <c r="I12359" s="37" t="s">
        <v>2698</v>
      </c>
      <c r="J12359" s="38"/>
    </row>
    <row r="12361" spans="2:10" ht="12.6" customHeight="1" x14ac:dyDescent="0.3">
      <c r="B12361" s="76" t="s">
        <v>2692</v>
      </c>
      <c r="C12361" s="77"/>
      <c r="D12361" s="20" t="str">
        <f>VLOOKUP($J12361,ASBVs!$A$2:$B$1041,2,FALSE)</f>
        <v>225526</v>
      </c>
      <c r="E12361" s="21"/>
      <c r="F12361" s="22" t="str">
        <f>VLOOKUP($J12361,ASBVs!$A$2:$J$1041,10,FALSE)</f>
        <v>Twin</v>
      </c>
      <c r="G12361" s="78" t="str">
        <f>VLOOKUP($J12361,ASBVs!$A$2:$AX$1041,50,FALSE)</f>
        <v xml:space="preserve"> </v>
      </c>
      <c r="H12361" s="79"/>
      <c r="I12361" s="23" t="s">
        <v>2693</v>
      </c>
      <c r="J12361" s="24" t="s">
        <v>2605</v>
      </c>
    </row>
    <row r="12362" spans="2:10" ht="12.6" customHeight="1" x14ac:dyDescent="0.3">
      <c r="B12362" s="25" t="s">
        <v>2694</v>
      </c>
      <c r="C12362" s="80" t="str">
        <f>VLOOKUP($J12361,ASBVs!$A$2:$H$1041,8,FALSE)</f>
        <v>218909</v>
      </c>
      <c r="D12362" s="80"/>
      <c r="E12362" s="81"/>
      <c r="F12362" s="26" t="s">
        <v>2639</v>
      </c>
      <c r="G12362" s="82">
        <f>VLOOKUP($J12361,ASBVs!$A$2:$I$1041,9,FALSE)</f>
        <v>44726</v>
      </c>
      <c r="H12362" s="83"/>
      <c r="I12362" s="83"/>
      <c r="J12362" s="84"/>
    </row>
    <row r="12363" spans="2:10" ht="12.6" customHeight="1" x14ac:dyDescent="0.3">
      <c r="B12363" s="27" t="s">
        <v>0</v>
      </c>
      <c r="C12363" s="28" t="s">
        <v>1</v>
      </c>
      <c r="D12363" s="28" t="s">
        <v>2</v>
      </c>
      <c r="E12363" s="28" t="s">
        <v>3</v>
      </c>
      <c r="F12363" s="27" t="s">
        <v>4</v>
      </c>
      <c r="G12363" s="28" t="s">
        <v>1093</v>
      </c>
      <c r="H12363" s="28" t="s">
        <v>1092</v>
      </c>
      <c r="I12363" s="28" t="s">
        <v>5</v>
      </c>
      <c r="J12363" s="28" t="s">
        <v>2652</v>
      </c>
    </row>
    <row r="12364" spans="2:10" ht="12.6" customHeight="1" x14ac:dyDescent="0.3">
      <c r="B12364" s="29">
        <f>VLOOKUP($J12361,ASBVs!$A$2:$AP$1041,11,FALSE)</f>
        <v>0.39</v>
      </c>
      <c r="C12364" s="29">
        <f>VLOOKUP($J12361,ASBVs!$A$2:$AP$1041,13,FALSE)</f>
        <v>6.05</v>
      </c>
      <c r="D12364" s="29">
        <f>VLOOKUP($J12361,ASBVs!$A$2:$AP$1041,15,FALSE)</f>
        <v>5.93</v>
      </c>
      <c r="E12364" s="29">
        <f>VLOOKUP($J12361,ASBVs!$A$2:$AP$1041,17,FALSE)</f>
        <v>0.55000000000000004</v>
      </c>
      <c r="F12364" s="29">
        <f>VLOOKUP($J12361,ASBVs!$A$2:$AP$1041,19,FALSE)</f>
        <v>1.92</v>
      </c>
      <c r="G12364" s="39">
        <f>VLOOKUP($J12361,ASBVs!$A$2:$AP$1041,41,FALSE)</f>
        <v>0.48</v>
      </c>
      <c r="H12364" s="39">
        <f>VLOOKUP($J12361,ASBVs!$A$2:$AP$1041,39,FALSE)</f>
        <v>0.19</v>
      </c>
      <c r="I12364" s="29">
        <f>VLOOKUP($J12361,ASBVs!$A$2:$AP$1041,21,FALSE)</f>
        <v>-0.21</v>
      </c>
      <c r="J12364" s="39">
        <f>VLOOKUP($J12361,ASBVs!$A$2:$AP$1041,31,FALSE)</f>
        <v>0.32</v>
      </c>
    </row>
    <row r="12365" spans="2:10" ht="12.6" customHeight="1" x14ac:dyDescent="0.3">
      <c r="B12365" s="29">
        <f>VLOOKUP($J12361,ASBVs!$A$2:$AP$1041,12,FALSE)</f>
        <v>67</v>
      </c>
      <c r="C12365" s="29">
        <f>VLOOKUP($J12361,ASBVs!$A$2:$AP$1041,14,FALSE)</f>
        <v>70</v>
      </c>
      <c r="D12365" s="29">
        <f>VLOOKUP($J12361,ASBVs!$A$2:$AP$1041,16,FALSE)</f>
        <v>61</v>
      </c>
      <c r="E12365" s="29">
        <f>VLOOKUP($J12361,ASBVs!$A$2:$AP$1041,18,FALSE)</f>
        <v>64</v>
      </c>
      <c r="F12365" s="29">
        <f>VLOOKUP($J12361,ASBVs!$A$2:$AP$1041,20,FALSE)</f>
        <v>64</v>
      </c>
      <c r="G12365" s="29">
        <f>VLOOKUP($J12361,ASBVs!$A$2:$AP$1041,42,FALSE)</f>
        <v>57</v>
      </c>
      <c r="H12365" s="29">
        <f>VLOOKUP($J12361,ASBVs!$A$2:$AP$1041,40,FALSE)</f>
        <v>51</v>
      </c>
      <c r="I12365" s="29">
        <f>VLOOKUP($J12361,ASBVs!$A$2:$AP$1041,22,FALSE)</f>
        <v>58</v>
      </c>
      <c r="J12365" s="29">
        <f>VLOOKUP($J12361,ASBVs!$A$2:$AP$1041,32,FALSE)</f>
        <v>55</v>
      </c>
    </row>
    <row r="12366" spans="2:10" ht="12.6" customHeight="1" x14ac:dyDescent="0.3">
      <c r="B12366" s="31" t="s">
        <v>1089</v>
      </c>
      <c r="C12366" s="27" t="s">
        <v>1090</v>
      </c>
      <c r="D12366" s="27" t="s">
        <v>1091</v>
      </c>
      <c r="E12366" s="27" t="s">
        <v>8</v>
      </c>
      <c r="F12366" s="27" t="s">
        <v>6</v>
      </c>
      <c r="G12366" s="27" t="s">
        <v>7</v>
      </c>
      <c r="H12366" s="27" t="s">
        <v>2638</v>
      </c>
      <c r="I12366" s="85" t="s">
        <v>2700</v>
      </c>
      <c r="J12366" s="86"/>
    </row>
    <row r="12367" spans="2:10" ht="12.6" customHeight="1" x14ac:dyDescent="0.3">
      <c r="B12367" s="30">
        <f>VLOOKUP($J12361,ASBVs!$A$2:$AP$1041,33,FALSE)</f>
        <v>0.04</v>
      </c>
      <c r="C12367" s="30">
        <f>VLOOKUP($J12361,ASBVs!$A$2:$AP$1041,35,FALSE)</f>
        <v>0.19</v>
      </c>
      <c r="D12367" s="30">
        <f>VLOOKUP($J12361,ASBVs!$A$2:$AP$1041,37,FALSE)</f>
        <v>1E-3</v>
      </c>
      <c r="E12367" s="32">
        <f>VLOOKUP($J12361,ASBVs!$A$2:$AP$1041,29,FALSE)</f>
        <v>3.7</v>
      </c>
      <c r="F12367" s="32">
        <f>VLOOKUP($J12361,ASBVs!$A$2:$AP$1041,23,FALSE)</f>
        <v>-0.31</v>
      </c>
      <c r="G12367" s="32">
        <f>VLOOKUP($J12361,ASBVs!$A$2:$AP$1041,25,FALSE)</f>
        <v>2.27</v>
      </c>
      <c r="H12367" s="32">
        <f>VLOOKUP($J12361,ASBVs!$A$2:$AP$1041,27,FALSE)</f>
        <v>1.63</v>
      </c>
      <c r="I12367" s="86"/>
      <c r="J12367" s="86"/>
    </row>
    <row r="12368" spans="2:10" ht="12.6" customHeight="1" x14ac:dyDescent="0.3">
      <c r="B12368" s="33">
        <f>VLOOKUP($J12361,ASBVs!$A$2:$AP$1041,34,FALSE)</f>
        <v>47</v>
      </c>
      <c r="C12368" s="33">
        <f>VLOOKUP($J12361,ASBVs!$A$2:$AP$1041,36,FALSE)</f>
        <v>54</v>
      </c>
      <c r="D12368" s="33">
        <f>VLOOKUP($J12361,ASBVs!$A$2:$AP$1041,38,FALSE)</f>
        <v>40</v>
      </c>
      <c r="E12368" s="33">
        <f>VLOOKUP($J12361,ASBVs!$A$2:$AP$1041,30,FALSE)</f>
        <v>59</v>
      </c>
      <c r="F12368" s="33">
        <f>VLOOKUP($J12361,ASBVs!$A$2:$AP$1041,24,FALSE)</f>
        <v>51</v>
      </c>
      <c r="G12368" s="33">
        <f>VLOOKUP($J12361,ASBVs!$A$2:$AP$1041,26,FALSE)</f>
        <v>51</v>
      </c>
      <c r="H12368" s="33">
        <f>VLOOKUP($J12361,ASBVs!$A$2:$AP$1041,28,FALSE)</f>
        <v>54</v>
      </c>
      <c r="I12368" s="99">
        <f>VLOOKUP($J12361,ASBVs!$A$2:$AQ$1041,43,FALSE)</f>
        <v>5.84</v>
      </c>
      <c r="J12368" s="79"/>
    </row>
    <row r="12369" spans="2:10" ht="12.6" customHeight="1" x14ac:dyDescent="0.3">
      <c r="B12369" s="87" t="s">
        <v>2695</v>
      </c>
      <c r="C12369" s="88"/>
      <c r="D12369" s="89" t="s">
        <v>2699</v>
      </c>
      <c r="E12369" s="90"/>
      <c r="F12369" s="91" t="str">
        <f>VLOOKUP($J12361,ASBVs!$A$2:$F$1041,6,FALSE)</f>
        <v xml:space="preserve">Young Gun </v>
      </c>
      <c r="G12369" s="34" t="s">
        <v>2669</v>
      </c>
      <c r="H12369" s="35" t="str">
        <f>VLOOKUP($J12361,ASBVs!$A$2:$AU$1041,46,FALSE)</f>
        <v>2</v>
      </c>
      <c r="I12369" s="34" t="s">
        <v>2670</v>
      </c>
      <c r="J12369" s="35" t="str">
        <f>VLOOKUP($J12361,ASBVs!$A$2:$AU$1041,47,FALSE)</f>
        <v>3</v>
      </c>
    </row>
    <row r="12370" spans="2:10" ht="12.6" customHeight="1" x14ac:dyDescent="0.3">
      <c r="B12370" s="93">
        <f>VLOOKUP($J12361,ASBVs!$A$2:$AS$1041,45,FALSE)</f>
        <v>121.23</v>
      </c>
      <c r="C12370" s="94"/>
      <c r="D12370" s="93">
        <f>VLOOKUP($J12361,ASBVs!$A$2:$AS$1041,44,FALSE)</f>
        <v>162.71</v>
      </c>
      <c r="E12370" s="94"/>
      <c r="F12370" s="92"/>
      <c r="G12370" s="34" t="s">
        <v>2671</v>
      </c>
      <c r="H12370" s="35" t="str">
        <f>VLOOKUP($J12361,ASBVs!$A$2:$AW$1041,48,FALSE)</f>
        <v>1</v>
      </c>
      <c r="I12370" s="34" t="s">
        <v>2672</v>
      </c>
      <c r="J12370" s="35">
        <f>VLOOKUP($J12361,ASBVs!$A$2:$AW$1041,49,FALSE)</f>
        <v>3</v>
      </c>
    </row>
    <row r="12371" spans="2:10" ht="12.6" customHeight="1" x14ac:dyDescent="0.3">
      <c r="B12371" s="36" t="s">
        <v>2696</v>
      </c>
      <c r="C12371" s="95" t="str">
        <f>VLOOKUP($J12361,ASBVs!$A$2:$E$1041,5,FALSE)</f>
        <v>Pen of 4</v>
      </c>
      <c r="D12371" s="96"/>
      <c r="E12371" s="97" t="s">
        <v>2697</v>
      </c>
      <c r="F12371" s="98"/>
      <c r="G12371" s="74"/>
      <c r="H12371" s="75"/>
      <c r="I12371" s="37" t="s">
        <v>2698</v>
      </c>
      <c r="J12371" s="38"/>
    </row>
    <row r="12373" spans="2:10" ht="12.6" customHeight="1" x14ac:dyDescent="0.3">
      <c r="B12373" s="76" t="s">
        <v>2692</v>
      </c>
      <c r="C12373" s="77"/>
      <c r="D12373" s="20" t="str">
        <f>VLOOKUP($J12373,ASBVs!$A$2:$B$1041,2,FALSE)</f>
        <v>225835</v>
      </c>
      <c r="E12373" s="21"/>
      <c r="F12373" s="22" t="str">
        <f>VLOOKUP($J12373,ASBVs!$A$2:$J$1041,10,FALSE)</f>
        <v>Twin</v>
      </c>
      <c r="G12373" s="78" t="str">
        <f>VLOOKUP($J12373,ASBVs!$A$2:$AX$1041,50,FALSE)</f>
        <v xml:space="preserve"> </v>
      </c>
      <c r="H12373" s="79"/>
      <c r="I12373" s="23" t="s">
        <v>2693</v>
      </c>
      <c r="J12373" s="24" t="s">
        <v>2606</v>
      </c>
    </row>
    <row r="12374" spans="2:10" ht="12.6" customHeight="1" x14ac:dyDescent="0.3">
      <c r="B12374" s="25" t="s">
        <v>2694</v>
      </c>
      <c r="C12374" s="80" t="str">
        <f>VLOOKUP($J12373,ASBVs!$A$2:$H$1041,8,FALSE)</f>
        <v>193431</v>
      </c>
      <c r="D12374" s="80"/>
      <c r="E12374" s="81"/>
      <c r="F12374" s="26" t="s">
        <v>2639</v>
      </c>
      <c r="G12374" s="82">
        <f>VLOOKUP($J12373,ASBVs!$A$2:$I$1041,9,FALSE)</f>
        <v>44731</v>
      </c>
      <c r="H12374" s="83"/>
      <c r="I12374" s="83"/>
      <c r="J12374" s="84"/>
    </row>
    <row r="12375" spans="2:10" ht="12.6" customHeight="1" x14ac:dyDescent="0.3">
      <c r="B12375" s="27" t="s">
        <v>0</v>
      </c>
      <c r="C12375" s="28" t="s">
        <v>1</v>
      </c>
      <c r="D12375" s="28" t="s">
        <v>2</v>
      </c>
      <c r="E12375" s="28" t="s">
        <v>3</v>
      </c>
      <c r="F12375" s="27" t="s">
        <v>4</v>
      </c>
      <c r="G12375" s="28" t="s">
        <v>1093</v>
      </c>
      <c r="H12375" s="28" t="s">
        <v>1092</v>
      </c>
      <c r="I12375" s="28" t="s">
        <v>5</v>
      </c>
      <c r="J12375" s="28" t="s">
        <v>2652</v>
      </c>
    </row>
    <row r="12376" spans="2:10" ht="12.6" customHeight="1" x14ac:dyDescent="0.3">
      <c r="B12376" s="29">
        <f>VLOOKUP($J12373,ASBVs!$A$2:$AP$1041,11,FALSE)</f>
        <v>0.55000000000000004</v>
      </c>
      <c r="C12376" s="29">
        <f>VLOOKUP($J12373,ASBVs!$A$2:$AP$1041,13,FALSE)</f>
        <v>9.5399999999999991</v>
      </c>
      <c r="D12376" s="29">
        <f>VLOOKUP($J12373,ASBVs!$A$2:$AP$1041,15,FALSE)</f>
        <v>15.82</v>
      </c>
      <c r="E12376" s="29">
        <f>VLOOKUP($J12373,ASBVs!$A$2:$AP$1041,17,FALSE)</f>
        <v>-0.26</v>
      </c>
      <c r="F12376" s="29">
        <f>VLOOKUP($J12373,ASBVs!$A$2:$AP$1041,19,FALSE)</f>
        <v>2.4</v>
      </c>
      <c r="G12376" s="39">
        <f>VLOOKUP($J12373,ASBVs!$A$2:$AP$1041,41,FALSE)</f>
        <v>0.34</v>
      </c>
      <c r="H12376" s="39">
        <f>VLOOKUP($J12373,ASBVs!$A$2:$AP$1041,39,FALSE)</f>
        <v>0.24</v>
      </c>
      <c r="I12376" s="29">
        <f>VLOOKUP($J12373,ASBVs!$A$2:$AP$1041,21,FALSE)</f>
        <v>-0.3</v>
      </c>
      <c r="J12376" s="39">
        <f>VLOOKUP($J12373,ASBVs!$A$2:$AP$1041,31,FALSE)</f>
        <v>0.22</v>
      </c>
    </row>
    <row r="12377" spans="2:10" ht="12.6" customHeight="1" x14ac:dyDescent="0.3">
      <c r="B12377" s="29">
        <f>VLOOKUP($J12373,ASBVs!$A$2:$AP$1041,12,FALSE)</f>
        <v>68</v>
      </c>
      <c r="C12377" s="29">
        <f>VLOOKUP($J12373,ASBVs!$A$2:$AP$1041,14,FALSE)</f>
        <v>71</v>
      </c>
      <c r="D12377" s="29">
        <f>VLOOKUP($J12373,ASBVs!$A$2:$AP$1041,16,FALSE)</f>
        <v>64</v>
      </c>
      <c r="E12377" s="29">
        <f>VLOOKUP($J12373,ASBVs!$A$2:$AP$1041,18,FALSE)</f>
        <v>67</v>
      </c>
      <c r="F12377" s="29">
        <f>VLOOKUP($J12373,ASBVs!$A$2:$AP$1041,20,FALSE)</f>
        <v>66</v>
      </c>
      <c r="G12377" s="29">
        <f>VLOOKUP($J12373,ASBVs!$A$2:$AP$1041,42,FALSE)</f>
        <v>59</v>
      </c>
      <c r="H12377" s="29">
        <f>VLOOKUP($J12373,ASBVs!$A$2:$AP$1041,40,FALSE)</f>
        <v>51</v>
      </c>
      <c r="I12377" s="29">
        <f>VLOOKUP($J12373,ASBVs!$A$2:$AP$1041,22,FALSE)</f>
        <v>63</v>
      </c>
      <c r="J12377" s="29">
        <f>VLOOKUP($J12373,ASBVs!$A$2:$AP$1041,32,FALSE)</f>
        <v>57</v>
      </c>
    </row>
    <row r="12378" spans="2:10" ht="12.6" customHeight="1" x14ac:dyDescent="0.3">
      <c r="B12378" s="31" t="s">
        <v>1089</v>
      </c>
      <c r="C12378" s="27" t="s">
        <v>1090</v>
      </c>
      <c r="D12378" s="27" t="s">
        <v>1091</v>
      </c>
      <c r="E12378" s="27" t="s">
        <v>8</v>
      </c>
      <c r="F12378" s="27" t="s">
        <v>6</v>
      </c>
      <c r="G12378" s="27" t="s">
        <v>7</v>
      </c>
      <c r="H12378" s="27" t="s">
        <v>2638</v>
      </c>
      <c r="I12378" s="85" t="s">
        <v>2700</v>
      </c>
      <c r="J12378" s="86"/>
    </row>
    <row r="12379" spans="2:10" ht="12.6" customHeight="1" x14ac:dyDescent="0.3">
      <c r="B12379" s="30">
        <f>VLOOKUP($J12373,ASBVs!$A$2:$AP$1041,33,FALSE)</f>
        <v>0.04</v>
      </c>
      <c r="C12379" s="30">
        <f>VLOOKUP($J12373,ASBVs!$A$2:$AP$1041,35,FALSE)</f>
        <v>0.22</v>
      </c>
      <c r="D12379" s="30">
        <f>VLOOKUP($J12373,ASBVs!$A$2:$AP$1041,37,FALSE)</f>
        <v>0.01</v>
      </c>
      <c r="E12379" s="32">
        <f>VLOOKUP($J12373,ASBVs!$A$2:$AP$1041,29,FALSE)</f>
        <v>5.65</v>
      </c>
      <c r="F12379" s="32">
        <f>VLOOKUP($J12373,ASBVs!$A$2:$AP$1041,23,FALSE)</f>
        <v>-0.24</v>
      </c>
      <c r="G12379" s="32">
        <f>VLOOKUP($J12373,ASBVs!$A$2:$AP$1041,25,FALSE)</f>
        <v>3.83</v>
      </c>
      <c r="H12379" s="32">
        <f>VLOOKUP($J12373,ASBVs!$A$2:$AP$1041,27,FALSE)</f>
        <v>2.71</v>
      </c>
      <c r="I12379" s="86"/>
      <c r="J12379" s="86"/>
    </row>
    <row r="12380" spans="2:10" ht="12.6" customHeight="1" x14ac:dyDescent="0.3">
      <c r="B12380" s="33">
        <f>VLOOKUP($J12373,ASBVs!$A$2:$AP$1041,34,FALSE)</f>
        <v>46</v>
      </c>
      <c r="C12380" s="33">
        <f>VLOOKUP($J12373,ASBVs!$A$2:$AP$1041,36,FALSE)</f>
        <v>54</v>
      </c>
      <c r="D12380" s="33">
        <f>VLOOKUP($J12373,ASBVs!$A$2:$AP$1041,38,FALSE)</f>
        <v>39</v>
      </c>
      <c r="E12380" s="33">
        <f>VLOOKUP($J12373,ASBVs!$A$2:$AP$1041,30,FALSE)</f>
        <v>61</v>
      </c>
      <c r="F12380" s="33">
        <f>VLOOKUP($J12373,ASBVs!$A$2:$AP$1041,24,FALSE)</f>
        <v>53</v>
      </c>
      <c r="G12380" s="33">
        <f>VLOOKUP($J12373,ASBVs!$A$2:$AP$1041,26,FALSE)</f>
        <v>52</v>
      </c>
      <c r="H12380" s="33">
        <f>VLOOKUP($J12373,ASBVs!$A$2:$AP$1041,28,FALSE)</f>
        <v>55</v>
      </c>
      <c r="I12380" s="99">
        <f>VLOOKUP($J12373,ASBVs!$A$2:$AQ$1041,43,FALSE)</f>
        <v>9.2399999999999984</v>
      </c>
      <c r="J12380" s="79"/>
    </row>
    <row r="12381" spans="2:10" ht="12.6" customHeight="1" x14ac:dyDescent="0.3">
      <c r="B12381" s="87" t="s">
        <v>2695</v>
      </c>
      <c r="C12381" s="88"/>
      <c r="D12381" s="89" t="s">
        <v>2699</v>
      </c>
      <c r="E12381" s="90"/>
      <c r="F12381" s="91" t="str">
        <f>VLOOKUP($J12373,ASBVs!$A$2:$F$1041,6,FALSE)</f>
        <v xml:space="preserve">Young Gun </v>
      </c>
      <c r="G12381" s="34" t="s">
        <v>2669</v>
      </c>
      <c r="H12381" s="35" t="str">
        <f>VLOOKUP($J12373,ASBVs!$A$2:$AU$1041,46,FALSE)</f>
        <v>2</v>
      </c>
      <c r="I12381" s="34" t="s">
        <v>2670</v>
      </c>
      <c r="J12381" s="35" t="str">
        <f>VLOOKUP($J12373,ASBVs!$A$2:$AU$1041,47,FALSE)</f>
        <v>3</v>
      </c>
    </row>
    <row r="12382" spans="2:10" ht="12.6" customHeight="1" x14ac:dyDescent="0.3">
      <c r="B12382" s="93">
        <f>VLOOKUP($J12373,ASBVs!$A$2:$AS$1041,45,FALSE)</f>
        <v>124.57</v>
      </c>
      <c r="C12382" s="94"/>
      <c r="D12382" s="93">
        <f>VLOOKUP($J12373,ASBVs!$A$2:$AS$1041,44,FALSE)</f>
        <v>160.84</v>
      </c>
      <c r="E12382" s="94"/>
      <c r="F12382" s="92"/>
      <c r="G12382" s="34" t="s">
        <v>2671</v>
      </c>
      <c r="H12382" s="35" t="str">
        <f>VLOOKUP($J12373,ASBVs!$A$2:$AW$1041,48,FALSE)</f>
        <v>2</v>
      </c>
      <c r="I12382" s="34" t="s">
        <v>2672</v>
      </c>
      <c r="J12382" s="35">
        <f>VLOOKUP($J12373,ASBVs!$A$2:$AW$1041,49,FALSE)</f>
        <v>3</v>
      </c>
    </row>
    <row r="12383" spans="2:10" ht="12.6" customHeight="1" x14ac:dyDescent="0.3">
      <c r="B12383" s="36" t="s">
        <v>2696</v>
      </c>
      <c r="C12383" s="95" t="str">
        <f>VLOOKUP($J12373,ASBVs!$A$2:$E$1041,5,FALSE)</f>
        <v>Pen of 4</v>
      </c>
      <c r="D12383" s="96"/>
      <c r="E12383" s="97" t="s">
        <v>2697</v>
      </c>
      <c r="F12383" s="98"/>
      <c r="G12383" s="74"/>
      <c r="H12383" s="75"/>
      <c r="I12383" s="37" t="s">
        <v>2698</v>
      </c>
      <c r="J12383" s="38"/>
    </row>
    <row r="12385" spans="2:10" ht="12.6" customHeight="1" x14ac:dyDescent="0.3">
      <c r="B12385" s="76" t="s">
        <v>2692</v>
      </c>
      <c r="C12385" s="77"/>
      <c r="D12385" s="20" t="str">
        <f>VLOOKUP($J12385,ASBVs!$A$2:$B$1041,2,FALSE)</f>
        <v>223787</v>
      </c>
      <c r="E12385" s="21"/>
      <c r="F12385" s="22" t="str">
        <f>VLOOKUP($J12385,ASBVs!$A$2:$J$1041,10,FALSE)</f>
        <v>Triplet</v>
      </c>
      <c r="G12385" s="78" t="str">
        <f>VLOOKUP($J12385,ASBVs!$A$2:$AX$1041,50,FALSE)</f>
        <v>«««««</v>
      </c>
      <c r="H12385" s="79"/>
      <c r="I12385" s="23" t="s">
        <v>2693</v>
      </c>
      <c r="J12385" s="24" t="s">
        <v>2607</v>
      </c>
    </row>
    <row r="12386" spans="2:10" ht="12.6" customHeight="1" x14ac:dyDescent="0.3">
      <c r="B12386" s="25" t="s">
        <v>2694</v>
      </c>
      <c r="C12386" s="80" t="str">
        <f>VLOOKUP($J12385,ASBVs!$A$2:$H$1041,8,FALSE)</f>
        <v>206625</v>
      </c>
      <c r="D12386" s="80"/>
      <c r="E12386" s="81"/>
      <c r="F12386" s="26" t="s">
        <v>2639</v>
      </c>
      <c r="G12386" s="82">
        <f>VLOOKUP($J12385,ASBVs!$A$2:$I$1041,9,FALSE)</f>
        <v>44702</v>
      </c>
      <c r="H12386" s="83"/>
      <c r="I12386" s="83"/>
      <c r="J12386" s="84"/>
    </row>
    <row r="12387" spans="2:10" ht="12.6" customHeight="1" x14ac:dyDescent="0.3">
      <c r="B12387" s="27" t="s">
        <v>0</v>
      </c>
      <c r="C12387" s="28" t="s">
        <v>1</v>
      </c>
      <c r="D12387" s="28" t="s">
        <v>2</v>
      </c>
      <c r="E12387" s="28" t="s">
        <v>3</v>
      </c>
      <c r="F12387" s="27" t="s">
        <v>4</v>
      </c>
      <c r="G12387" s="28" t="s">
        <v>1093</v>
      </c>
      <c r="H12387" s="28" t="s">
        <v>1092</v>
      </c>
      <c r="I12387" s="28" t="s">
        <v>5</v>
      </c>
      <c r="J12387" s="28" t="s">
        <v>2652</v>
      </c>
    </row>
    <row r="12388" spans="2:10" ht="12.6" customHeight="1" x14ac:dyDescent="0.3">
      <c r="B12388" s="29">
        <f>VLOOKUP($J12385,ASBVs!$A$2:$AP$1041,11,FALSE)</f>
        <v>0.38</v>
      </c>
      <c r="C12388" s="29">
        <f>VLOOKUP($J12385,ASBVs!$A$2:$AP$1041,13,FALSE)</f>
        <v>7.33</v>
      </c>
      <c r="D12388" s="29">
        <f>VLOOKUP($J12385,ASBVs!$A$2:$AP$1041,15,FALSE)</f>
        <v>11.28</v>
      </c>
      <c r="E12388" s="29">
        <f>VLOOKUP($J12385,ASBVs!$A$2:$AP$1041,17,FALSE)</f>
        <v>0.22</v>
      </c>
      <c r="F12388" s="29">
        <f>VLOOKUP($J12385,ASBVs!$A$2:$AP$1041,19,FALSE)</f>
        <v>1.49</v>
      </c>
      <c r="G12388" s="39">
        <f>VLOOKUP($J12385,ASBVs!$A$2:$AP$1041,41,FALSE)</f>
        <v>0.33</v>
      </c>
      <c r="H12388" s="39">
        <f>VLOOKUP($J12385,ASBVs!$A$2:$AP$1041,39,FALSE)</f>
        <v>0.21</v>
      </c>
      <c r="I12388" s="29">
        <f>VLOOKUP($J12385,ASBVs!$A$2:$AP$1041,21,FALSE)</f>
        <v>-0.42</v>
      </c>
      <c r="J12388" s="39">
        <f>VLOOKUP($J12385,ASBVs!$A$2:$AP$1041,31,FALSE)</f>
        <v>0.22</v>
      </c>
    </row>
    <row r="12389" spans="2:10" ht="12.6" customHeight="1" x14ac:dyDescent="0.3">
      <c r="B12389" s="29">
        <f>VLOOKUP($J12385,ASBVs!$A$2:$AP$1041,12,FALSE)</f>
        <v>66</v>
      </c>
      <c r="C12389" s="29">
        <f>VLOOKUP($J12385,ASBVs!$A$2:$AP$1041,14,FALSE)</f>
        <v>70</v>
      </c>
      <c r="D12389" s="29">
        <f>VLOOKUP($J12385,ASBVs!$A$2:$AP$1041,16,FALSE)</f>
        <v>59</v>
      </c>
      <c r="E12389" s="29">
        <f>VLOOKUP($J12385,ASBVs!$A$2:$AP$1041,18,FALSE)</f>
        <v>66</v>
      </c>
      <c r="F12389" s="29">
        <f>VLOOKUP($J12385,ASBVs!$A$2:$AP$1041,20,FALSE)</f>
        <v>66</v>
      </c>
      <c r="G12389" s="29">
        <f>VLOOKUP($J12385,ASBVs!$A$2:$AP$1041,42,FALSE)</f>
        <v>56</v>
      </c>
      <c r="H12389" s="29">
        <f>VLOOKUP($J12385,ASBVs!$A$2:$AP$1041,40,FALSE)</f>
        <v>47</v>
      </c>
      <c r="I12389" s="29">
        <f>VLOOKUP($J12385,ASBVs!$A$2:$AP$1041,22,FALSE)</f>
        <v>57</v>
      </c>
      <c r="J12389" s="29">
        <f>VLOOKUP($J12385,ASBVs!$A$2:$AP$1041,32,FALSE)</f>
        <v>54</v>
      </c>
    </row>
    <row r="12390" spans="2:10" ht="12.6" customHeight="1" x14ac:dyDescent="0.3">
      <c r="B12390" s="31" t="s">
        <v>1089</v>
      </c>
      <c r="C12390" s="27" t="s">
        <v>1090</v>
      </c>
      <c r="D12390" s="27" t="s">
        <v>1091</v>
      </c>
      <c r="E12390" s="27" t="s">
        <v>8</v>
      </c>
      <c r="F12390" s="27" t="s">
        <v>6</v>
      </c>
      <c r="G12390" s="27" t="s">
        <v>7</v>
      </c>
      <c r="H12390" s="27" t="s">
        <v>2638</v>
      </c>
      <c r="I12390" s="85" t="s">
        <v>2700</v>
      </c>
      <c r="J12390" s="86"/>
    </row>
    <row r="12391" spans="2:10" ht="12.6" customHeight="1" x14ac:dyDescent="0.3">
      <c r="B12391" s="30">
        <f>VLOOKUP($J12385,ASBVs!$A$2:$AP$1041,33,FALSE)</f>
        <v>0.02</v>
      </c>
      <c r="C12391" s="30">
        <f>VLOOKUP($J12385,ASBVs!$A$2:$AP$1041,35,FALSE)</f>
        <v>0.2</v>
      </c>
      <c r="D12391" s="30">
        <f>VLOOKUP($J12385,ASBVs!$A$2:$AP$1041,37,FALSE)</f>
        <v>0.01</v>
      </c>
      <c r="E12391" s="32">
        <f>VLOOKUP($J12385,ASBVs!$A$2:$AP$1041,29,FALSE)</f>
        <v>3.98</v>
      </c>
      <c r="F12391" s="32">
        <f>VLOOKUP($J12385,ASBVs!$A$2:$AP$1041,23,FALSE)</f>
        <v>-0.11</v>
      </c>
      <c r="G12391" s="32">
        <f>VLOOKUP($J12385,ASBVs!$A$2:$AP$1041,25,FALSE)</f>
        <v>3.03</v>
      </c>
      <c r="H12391" s="32">
        <f>VLOOKUP($J12385,ASBVs!$A$2:$AP$1041,27,FALSE)</f>
        <v>1.38</v>
      </c>
      <c r="I12391" s="86"/>
      <c r="J12391" s="86"/>
    </row>
    <row r="12392" spans="2:10" ht="12.6" customHeight="1" x14ac:dyDescent="0.3">
      <c r="B12392" s="33">
        <f>VLOOKUP($J12385,ASBVs!$A$2:$AP$1041,34,FALSE)</f>
        <v>42</v>
      </c>
      <c r="C12392" s="33">
        <f>VLOOKUP($J12385,ASBVs!$A$2:$AP$1041,36,FALSE)</f>
        <v>50</v>
      </c>
      <c r="D12392" s="33">
        <f>VLOOKUP($J12385,ASBVs!$A$2:$AP$1041,38,FALSE)</f>
        <v>36</v>
      </c>
      <c r="E12392" s="33">
        <f>VLOOKUP($J12385,ASBVs!$A$2:$AP$1041,30,FALSE)</f>
        <v>60</v>
      </c>
      <c r="F12392" s="33">
        <f>VLOOKUP($J12385,ASBVs!$A$2:$AP$1041,24,FALSE)</f>
        <v>49</v>
      </c>
      <c r="G12392" s="33">
        <f>VLOOKUP($J12385,ASBVs!$A$2:$AP$1041,26,FALSE)</f>
        <v>49</v>
      </c>
      <c r="H12392" s="33">
        <f>VLOOKUP($J12385,ASBVs!$A$2:$AP$1041,28,FALSE)</f>
        <v>52</v>
      </c>
      <c r="I12392" s="99">
        <f>VLOOKUP($J12385,ASBVs!$A$2:$AQ$1041,43,FALSE)</f>
        <v>6.91</v>
      </c>
      <c r="J12392" s="79"/>
    </row>
    <row r="12393" spans="2:10" ht="12.6" customHeight="1" x14ac:dyDescent="0.3">
      <c r="B12393" s="87" t="s">
        <v>2695</v>
      </c>
      <c r="C12393" s="88"/>
      <c r="D12393" s="89" t="s">
        <v>2699</v>
      </c>
      <c r="E12393" s="90"/>
      <c r="F12393" s="91" t="str">
        <f>VLOOKUP($J12385,ASBVs!$A$2:$F$1041,6,FALSE)</f>
        <v xml:space="preserve">Young Gun </v>
      </c>
      <c r="G12393" s="34" t="s">
        <v>2669</v>
      </c>
      <c r="H12393" s="35" t="str">
        <f>VLOOKUP($J12385,ASBVs!$A$2:$AU$1041,46,FALSE)</f>
        <v>2</v>
      </c>
      <c r="I12393" s="34" t="s">
        <v>2670</v>
      </c>
      <c r="J12393" s="35" t="str">
        <f>VLOOKUP($J12385,ASBVs!$A$2:$AU$1041,47,FALSE)</f>
        <v>2</v>
      </c>
    </row>
    <row r="12394" spans="2:10" ht="12.6" customHeight="1" x14ac:dyDescent="0.3">
      <c r="B12394" s="93">
        <f>VLOOKUP($J12385,ASBVs!$A$2:$AS$1041,45,FALSE)</f>
        <v>120.96</v>
      </c>
      <c r="C12394" s="94"/>
      <c r="D12394" s="93">
        <f>VLOOKUP($J12385,ASBVs!$A$2:$AS$1041,44,FALSE)</f>
        <v>149.13999999999999</v>
      </c>
      <c r="E12394" s="94"/>
      <c r="F12394" s="92"/>
      <c r="G12394" s="34" t="s">
        <v>2671</v>
      </c>
      <c r="H12394" s="35" t="str">
        <f>VLOOKUP($J12385,ASBVs!$A$2:$AW$1041,48,FALSE)</f>
        <v>2</v>
      </c>
      <c r="I12394" s="34" t="s">
        <v>2672</v>
      </c>
      <c r="J12394" s="35">
        <f>VLOOKUP($J12385,ASBVs!$A$2:$AW$1041,49,FALSE)</f>
        <v>3</v>
      </c>
    </row>
    <row r="12395" spans="2:10" ht="12.6" customHeight="1" x14ac:dyDescent="0.3">
      <c r="B12395" s="36" t="s">
        <v>2696</v>
      </c>
      <c r="C12395" s="95" t="str">
        <f>VLOOKUP($J12385,ASBVs!$A$2:$E$1041,5,FALSE)</f>
        <v>Pen of 4</v>
      </c>
      <c r="D12395" s="96"/>
      <c r="E12395" s="97" t="s">
        <v>2697</v>
      </c>
      <c r="F12395" s="98"/>
      <c r="G12395" s="74"/>
      <c r="H12395" s="75"/>
      <c r="I12395" s="37" t="s">
        <v>2698</v>
      </c>
      <c r="J12395" s="38"/>
    </row>
    <row r="12397" spans="2:10" ht="12.6" customHeight="1" x14ac:dyDescent="0.3">
      <c r="B12397" s="76" t="s">
        <v>2692</v>
      </c>
      <c r="C12397" s="77"/>
      <c r="D12397" s="20" t="str">
        <f>VLOOKUP($J12397,ASBVs!$A$2:$B$1041,2,FALSE)</f>
        <v>225935</v>
      </c>
      <c r="E12397" s="21"/>
      <c r="F12397" s="22" t="str">
        <f>VLOOKUP($J12397,ASBVs!$A$2:$J$1041,10,FALSE)</f>
        <v>Twin</v>
      </c>
      <c r="G12397" s="78" t="str">
        <f>VLOOKUP($J12397,ASBVs!$A$2:$AX$1041,50,FALSE)</f>
        <v xml:space="preserve"> </v>
      </c>
      <c r="H12397" s="79"/>
      <c r="I12397" s="23" t="s">
        <v>2693</v>
      </c>
      <c r="J12397" s="24" t="s">
        <v>2608</v>
      </c>
    </row>
    <row r="12398" spans="2:10" ht="12.6" customHeight="1" x14ac:dyDescent="0.3">
      <c r="B12398" s="25" t="s">
        <v>2694</v>
      </c>
      <c r="C12398" s="80" t="str">
        <f>VLOOKUP($J12397,ASBVs!$A$2:$H$1041,8,FALSE)</f>
        <v>215404</v>
      </c>
      <c r="D12398" s="80"/>
      <c r="E12398" s="81"/>
      <c r="F12398" s="26" t="s">
        <v>2639</v>
      </c>
      <c r="G12398" s="82">
        <f>VLOOKUP($J12397,ASBVs!$A$2:$I$1041,9,FALSE)</f>
        <v>44732</v>
      </c>
      <c r="H12398" s="83"/>
      <c r="I12398" s="83"/>
      <c r="J12398" s="84"/>
    </row>
    <row r="12399" spans="2:10" ht="12.6" customHeight="1" x14ac:dyDescent="0.3">
      <c r="B12399" s="27" t="s">
        <v>0</v>
      </c>
      <c r="C12399" s="28" t="s">
        <v>1</v>
      </c>
      <c r="D12399" s="28" t="s">
        <v>2</v>
      </c>
      <c r="E12399" s="28" t="s">
        <v>3</v>
      </c>
      <c r="F12399" s="27" t="s">
        <v>4</v>
      </c>
      <c r="G12399" s="28" t="s">
        <v>1093</v>
      </c>
      <c r="H12399" s="28" t="s">
        <v>1092</v>
      </c>
      <c r="I12399" s="28" t="s">
        <v>5</v>
      </c>
      <c r="J12399" s="28" t="s">
        <v>2652</v>
      </c>
    </row>
    <row r="12400" spans="2:10" ht="12.6" customHeight="1" x14ac:dyDescent="0.3">
      <c r="B12400" s="29">
        <f>VLOOKUP($J12397,ASBVs!$A$2:$AP$1041,11,FALSE)</f>
        <v>0.66</v>
      </c>
      <c r="C12400" s="29">
        <f>VLOOKUP($J12397,ASBVs!$A$2:$AP$1041,13,FALSE)</f>
        <v>10.45</v>
      </c>
      <c r="D12400" s="29">
        <f>VLOOKUP($J12397,ASBVs!$A$2:$AP$1041,15,FALSE)</f>
        <v>11.96</v>
      </c>
      <c r="E12400" s="29">
        <f>VLOOKUP($J12397,ASBVs!$A$2:$AP$1041,17,FALSE)</f>
        <v>-0.44</v>
      </c>
      <c r="F12400" s="29">
        <f>VLOOKUP($J12397,ASBVs!$A$2:$AP$1041,19,FALSE)</f>
        <v>1.97</v>
      </c>
      <c r="G12400" s="39">
        <f>VLOOKUP($J12397,ASBVs!$A$2:$AP$1041,41,FALSE)</f>
        <v>0.4</v>
      </c>
      <c r="H12400" s="39">
        <f>VLOOKUP($J12397,ASBVs!$A$2:$AP$1041,39,FALSE)</f>
        <v>0.22</v>
      </c>
      <c r="I12400" s="29">
        <f>VLOOKUP($J12397,ASBVs!$A$2:$AP$1041,21,FALSE)</f>
        <v>0.35</v>
      </c>
      <c r="J12400" s="39">
        <f>VLOOKUP($J12397,ASBVs!$A$2:$AP$1041,31,FALSE)</f>
        <v>0.28000000000000003</v>
      </c>
    </row>
    <row r="12401" spans="2:10" ht="12.6" customHeight="1" x14ac:dyDescent="0.3">
      <c r="B12401" s="29">
        <f>VLOOKUP($J12397,ASBVs!$A$2:$AP$1041,12,FALSE)</f>
        <v>63</v>
      </c>
      <c r="C12401" s="29">
        <f>VLOOKUP($J12397,ASBVs!$A$2:$AP$1041,14,FALSE)</f>
        <v>69</v>
      </c>
      <c r="D12401" s="29">
        <f>VLOOKUP($J12397,ASBVs!$A$2:$AP$1041,16,FALSE)</f>
        <v>55</v>
      </c>
      <c r="E12401" s="29">
        <f>VLOOKUP($J12397,ASBVs!$A$2:$AP$1041,18,FALSE)</f>
        <v>61</v>
      </c>
      <c r="F12401" s="29">
        <f>VLOOKUP($J12397,ASBVs!$A$2:$AP$1041,20,FALSE)</f>
        <v>62</v>
      </c>
      <c r="G12401" s="29">
        <f>VLOOKUP($J12397,ASBVs!$A$2:$AP$1041,42,FALSE)</f>
        <v>46</v>
      </c>
      <c r="H12401" s="29">
        <f>VLOOKUP($J12397,ASBVs!$A$2:$AP$1041,40,FALSE)</f>
        <v>39</v>
      </c>
      <c r="I12401" s="29">
        <f>VLOOKUP($J12397,ASBVs!$A$2:$AP$1041,22,FALSE)</f>
        <v>48</v>
      </c>
      <c r="J12401" s="29">
        <f>VLOOKUP($J12397,ASBVs!$A$2:$AP$1041,32,FALSE)</f>
        <v>45</v>
      </c>
    </row>
    <row r="12402" spans="2:10" ht="12.6" customHeight="1" x14ac:dyDescent="0.3">
      <c r="B12402" s="31" t="s">
        <v>1089</v>
      </c>
      <c r="C12402" s="27" t="s">
        <v>1090</v>
      </c>
      <c r="D12402" s="27" t="s">
        <v>1091</v>
      </c>
      <c r="E12402" s="27" t="s">
        <v>8</v>
      </c>
      <c r="F12402" s="27" t="s">
        <v>6</v>
      </c>
      <c r="G12402" s="27" t="s">
        <v>7</v>
      </c>
      <c r="H12402" s="27" t="s">
        <v>2638</v>
      </c>
      <c r="I12402" s="85" t="s">
        <v>2700</v>
      </c>
      <c r="J12402" s="86"/>
    </row>
    <row r="12403" spans="2:10" ht="12.6" customHeight="1" x14ac:dyDescent="0.3">
      <c r="B12403" s="30">
        <f>VLOOKUP($J12397,ASBVs!$A$2:$AP$1041,33,FALSE)</f>
        <v>0.05</v>
      </c>
      <c r="C12403" s="30">
        <f>VLOOKUP($J12397,ASBVs!$A$2:$AP$1041,35,FALSE)</f>
        <v>0.21</v>
      </c>
      <c r="D12403" s="30">
        <f>VLOOKUP($J12397,ASBVs!$A$2:$AP$1041,37,FALSE)</f>
        <v>1E-3</v>
      </c>
      <c r="E12403" s="32">
        <f>VLOOKUP($J12397,ASBVs!$A$2:$AP$1041,29,FALSE)</f>
        <v>6.3</v>
      </c>
      <c r="F12403" s="32">
        <f>VLOOKUP($J12397,ASBVs!$A$2:$AP$1041,23,FALSE)</f>
        <v>-0.81</v>
      </c>
      <c r="G12403" s="32">
        <f>VLOOKUP($J12397,ASBVs!$A$2:$AP$1041,25,FALSE)</f>
        <v>6.2</v>
      </c>
      <c r="H12403" s="32">
        <f>VLOOKUP($J12397,ASBVs!$A$2:$AP$1041,27,FALSE)</f>
        <v>2.02</v>
      </c>
      <c r="I12403" s="86"/>
      <c r="J12403" s="86"/>
    </row>
    <row r="12404" spans="2:10" ht="12.6" customHeight="1" x14ac:dyDescent="0.3">
      <c r="B12404" s="33">
        <f>VLOOKUP($J12397,ASBVs!$A$2:$AP$1041,34,FALSE)</f>
        <v>35</v>
      </c>
      <c r="C12404" s="33">
        <f>VLOOKUP($J12397,ASBVs!$A$2:$AP$1041,36,FALSE)</f>
        <v>42</v>
      </c>
      <c r="D12404" s="33">
        <f>VLOOKUP($J12397,ASBVs!$A$2:$AP$1041,38,FALSE)</f>
        <v>29</v>
      </c>
      <c r="E12404" s="33">
        <f>VLOOKUP($J12397,ASBVs!$A$2:$AP$1041,30,FALSE)</f>
        <v>57</v>
      </c>
      <c r="F12404" s="33">
        <f>VLOOKUP($J12397,ASBVs!$A$2:$AP$1041,24,FALSE)</f>
        <v>41</v>
      </c>
      <c r="G12404" s="33">
        <f>VLOOKUP($J12397,ASBVs!$A$2:$AP$1041,26,FALSE)</f>
        <v>41</v>
      </c>
      <c r="H12404" s="33">
        <f>VLOOKUP($J12397,ASBVs!$A$2:$AP$1041,28,FALSE)</f>
        <v>45</v>
      </c>
      <c r="I12404" s="99">
        <f>VLOOKUP($J12397,ASBVs!$A$2:$AQ$1041,43,FALSE)</f>
        <v>10.799999999999999</v>
      </c>
      <c r="J12404" s="79"/>
    </row>
    <row r="12405" spans="2:10" ht="12.6" customHeight="1" x14ac:dyDescent="0.3">
      <c r="B12405" s="87" t="s">
        <v>2695</v>
      </c>
      <c r="C12405" s="88"/>
      <c r="D12405" s="89" t="s">
        <v>2699</v>
      </c>
      <c r="E12405" s="90"/>
      <c r="F12405" s="91" t="str">
        <f>VLOOKUP($J12397,ASBVs!$A$2:$F$1041,6,FALSE)</f>
        <v xml:space="preserve">Young Gun </v>
      </c>
      <c r="G12405" s="34" t="s">
        <v>2669</v>
      </c>
      <c r="H12405" s="35" t="str">
        <f>VLOOKUP($J12397,ASBVs!$A$2:$AU$1041,46,FALSE)</f>
        <v>1</v>
      </c>
      <c r="I12405" s="34" t="s">
        <v>2670</v>
      </c>
      <c r="J12405" s="35" t="str">
        <f>VLOOKUP($J12397,ASBVs!$A$2:$AU$1041,47,FALSE)</f>
        <v>1</v>
      </c>
    </row>
    <row r="12406" spans="2:10" ht="12.6" customHeight="1" x14ac:dyDescent="0.3">
      <c r="B12406" s="93">
        <f>VLOOKUP($J12397,ASBVs!$A$2:$AS$1041,45,FALSE)</f>
        <v>125.51</v>
      </c>
      <c r="C12406" s="94"/>
      <c r="D12406" s="93">
        <f>VLOOKUP($J12397,ASBVs!$A$2:$AS$1041,44,FALSE)</f>
        <v>173.4</v>
      </c>
      <c r="E12406" s="94"/>
      <c r="F12406" s="92"/>
      <c r="G12406" s="34" t="s">
        <v>2671</v>
      </c>
      <c r="H12406" s="35" t="str">
        <f>VLOOKUP($J12397,ASBVs!$A$2:$AW$1041,48,FALSE)</f>
        <v>1</v>
      </c>
      <c r="I12406" s="34" t="s">
        <v>2672</v>
      </c>
      <c r="J12406" s="35">
        <f>VLOOKUP($J12397,ASBVs!$A$2:$AW$1041,49,FALSE)</f>
        <v>3</v>
      </c>
    </row>
    <row r="12407" spans="2:10" ht="12.6" customHeight="1" x14ac:dyDescent="0.3">
      <c r="B12407" s="36" t="s">
        <v>2696</v>
      </c>
      <c r="C12407" s="95" t="str">
        <f>VLOOKUP($J12397,ASBVs!$A$2:$E$1041,5,FALSE)</f>
        <v>Pen of 4</v>
      </c>
      <c r="D12407" s="96"/>
      <c r="E12407" s="97" t="s">
        <v>2697</v>
      </c>
      <c r="F12407" s="98"/>
      <c r="G12407" s="74"/>
      <c r="H12407" s="75"/>
      <c r="I12407" s="37" t="s">
        <v>2698</v>
      </c>
      <c r="J12407" s="38"/>
    </row>
    <row r="12409" spans="2:10" ht="12.6" customHeight="1" x14ac:dyDescent="0.3">
      <c r="B12409" s="76" t="s">
        <v>2692</v>
      </c>
      <c r="C12409" s="77"/>
      <c r="D12409" s="20" t="str">
        <f>VLOOKUP($J12409,ASBVs!$A$2:$B$1041,2,FALSE)</f>
        <v>225702</v>
      </c>
      <c r="E12409" s="21"/>
      <c r="F12409" s="22" t="str">
        <f>VLOOKUP($J12409,ASBVs!$A$2:$J$1041,10,FALSE)</f>
        <v>Twin</v>
      </c>
      <c r="G12409" s="78" t="str">
        <f>VLOOKUP($J12409,ASBVs!$A$2:$AX$1041,50,FALSE)</f>
        <v xml:space="preserve"> </v>
      </c>
      <c r="H12409" s="79"/>
      <c r="I12409" s="23" t="s">
        <v>2693</v>
      </c>
      <c r="J12409" s="24" t="s">
        <v>2609</v>
      </c>
    </row>
    <row r="12410" spans="2:10" ht="12.6" customHeight="1" x14ac:dyDescent="0.3">
      <c r="B12410" s="25" t="s">
        <v>2694</v>
      </c>
      <c r="C12410" s="80" t="str">
        <f>VLOOKUP($J12409,ASBVs!$A$2:$H$1041,8,FALSE)</f>
        <v>206691</v>
      </c>
      <c r="D12410" s="80"/>
      <c r="E12410" s="81"/>
      <c r="F12410" s="26" t="s">
        <v>2639</v>
      </c>
      <c r="G12410" s="82">
        <f>VLOOKUP($J12409,ASBVs!$A$2:$I$1041,9,FALSE)</f>
        <v>44727</v>
      </c>
      <c r="H12410" s="83"/>
      <c r="I12410" s="83"/>
      <c r="J12410" s="84"/>
    </row>
    <row r="12411" spans="2:10" ht="12.6" customHeight="1" x14ac:dyDescent="0.3">
      <c r="B12411" s="27" t="s">
        <v>0</v>
      </c>
      <c r="C12411" s="28" t="s">
        <v>1</v>
      </c>
      <c r="D12411" s="28" t="s">
        <v>2</v>
      </c>
      <c r="E12411" s="28" t="s">
        <v>3</v>
      </c>
      <c r="F12411" s="27" t="s">
        <v>4</v>
      </c>
      <c r="G12411" s="28" t="s">
        <v>1093</v>
      </c>
      <c r="H12411" s="28" t="s">
        <v>1092</v>
      </c>
      <c r="I12411" s="28" t="s">
        <v>5</v>
      </c>
      <c r="J12411" s="28" t="s">
        <v>2652</v>
      </c>
    </row>
    <row r="12412" spans="2:10" ht="12.6" customHeight="1" x14ac:dyDescent="0.3">
      <c r="B12412" s="29">
        <f>VLOOKUP($J12409,ASBVs!$A$2:$AP$1041,11,FALSE)</f>
        <v>0.42</v>
      </c>
      <c r="C12412" s="29">
        <f>VLOOKUP($J12409,ASBVs!$A$2:$AP$1041,13,FALSE)</f>
        <v>8.81</v>
      </c>
      <c r="D12412" s="29">
        <f>VLOOKUP($J12409,ASBVs!$A$2:$AP$1041,15,FALSE)</f>
        <v>15.28</v>
      </c>
      <c r="E12412" s="29">
        <f>VLOOKUP($J12409,ASBVs!$A$2:$AP$1041,17,FALSE)</f>
        <v>-0.05</v>
      </c>
      <c r="F12412" s="29">
        <f>VLOOKUP($J12409,ASBVs!$A$2:$AP$1041,19,FALSE)</f>
        <v>2.54</v>
      </c>
      <c r="G12412" s="39">
        <f>VLOOKUP($J12409,ASBVs!$A$2:$AP$1041,41,FALSE)</f>
        <v>0.35</v>
      </c>
      <c r="H12412" s="39">
        <f>VLOOKUP($J12409,ASBVs!$A$2:$AP$1041,39,FALSE)</f>
        <v>0.25</v>
      </c>
      <c r="I12412" s="29">
        <f>VLOOKUP($J12409,ASBVs!$A$2:$AP$1041,21,FALSE)</f>
        <v>-0.26</v>
      </c>
      <c r="J12412" s="39">
        <f>VLOOKUP($J12409,ASBVs!$A$2:$AP$1041,31,FALSE)</f>
        <v>0.26</v>
      </c>
    </row>
    <row r="12413" spans="2:10" ht="12.6" customHeight="1" x14ac:dyDescent="0.3">
      <c r="B12413" s="29">
        <f>VLOOKUP($J12409,ASBVs!$A$2:$AP$1041,12,FALSE)</f>
        <v>67</v>
      </c>
      <c r="C12413" s="29">
        <f>VLOOKUP($J12409,ASBVs!$A$2:$AP$1041,14,FALSE)</f>
        <v>70</v>
      </c>
      <c r="D12413" s="29">
        <f>VLOOKUP($J12409,ASBVs!$A$2:$AP$1041,16,FALSE)</f>
        <v>63</v>
      </c>
      <c r="E12413" s="29">
        <f>VLOOKUP($J12409,ASBVs!$A$2:$AP$1041,18,FALSE)</f>
        <v>66</v>
      </c>
      <c r="F12413" s="29">
        <f>VLOOKUP($J12409,ASBVs!$A$2:$AP$1041,20,FALSE)</f>
        <v>66</v>
      </c>
      <c r="G12413" s="29">
        <f>VLOOKUP($J12409,ASBVs!$A$2:$AP$1041,42,FALSE)</f>
        <v>58</v>
      </c>
      <c r="H12413" s="29">
        <f>VLOOKUP($J12409,ASBVs!$A$2:$AP$1041,40,FALSE)</f>
        <v>49</v>
      </c>
      <c r="I12413" s="29">
        <f>VLOOKUP($J12409,ASBVs!$A$2:$AP$1041,22,FALSE)</f>
        <v>59</v>
      </c>
      <c r="J12413" s="29">
        <f>VLOOKUP($J12409,ASBVs!$A$2:$AP$1041,32,FALSE)</f>
        <v>56</v>
      </c>
    </row>
    <row r="12414" spans="2:10" ht="12.6" customHeight="1" x14ac:dyDescent="0.3">
      <c r="B12414" s="31" t="s">
        <v>1089</v>
      </c>
      <c r="C12414" s="27" t="s">
        <v>1090</v>
      </c>
      <c r="D12414" s="27" t="s">
        <v>1091</v>
      </c>
      <c r="E12414" s="27" t="s">
        <v>8</v>
      </c>
      <c r="F12414" s="27" t="s">
        <v>6</v>
      </c>
      <c r="G12414" s="27" t="s">
        <v>7</v>
      </c>
      <c r="H12414" s="27" t="s">
        <v>2638</v>
      </c>
      <c r="I12414" s="85" t="s">
        <v>2700</v>
      </c>
      <c r="J12414" s="86"/>
    </row>
    <row r="12415" spans="2:10" ht="12.6" customHeight="1" x14ac:dyDescent="0.3">
      <c r="B12415" s="30">
        <f>VLOOKUP($J12409,ASBVs!$A$2:$AP$1041,33,FALSE)</f>
        <v>0.06</v>
      </c>
      <c r="C12415" s="30">
        <f>VLOOKUP($J12409,ASBVs!$A$2:$AP$1041,35,FALSE)</f>
        <v>0.17</v>
      </c>
      <c r="D12415" s="30">
        <f>VLOOKUP($J12409,ASBVs!$A$2:$AP$1041,37,FALSE)</f>
        <v>0.02</v>
      </c>
      <c r="E12415" s="32">
        <f>VLOOKUP($J12409,ASBVs!$A$2:$AP$1041,29,FALSE)</f>
        <v>5.16</v>
      </c>
      <c r="F12415" s="32">
        <f>VLOOKUP($J12409,ASBVs!$A$2:$AP$1041,23,FALSE)</f>
        <v>-0.75</v>
      </c>
      <c r="G12415" s="32">
        <f>VLOOKUP($J12409,ASBVs!$A$2:$AP$1041,25,FALSE)</f>
        <v>5.21</v>
      </c>
      <c r="H12415" s="32">
        <f>VLOOKUP($J12409,ASBVs!$A$2:$AP$1041,27,FALSE)</f>
        <v>2.4500000000000002</v>
      </c>
      <c r="I12415" s="86"/>
      <c r="J12415" s="86"/>
    </row>
    <row r="12416" spans="2:10" ht="12.6" customHeight="1" x14ac:dyDescent="0.3">
      <c r="B12416" s="33">
        <f>VLOOKUP($J12409,ASBVs!$A$2:$AP$1041,34,FALSE)</f>
        <v>43</v>
      </c>
      <c r="C12416" s="33">
        <f>VLOOKUP($J12409,ASBVs!$A$2:$AP$1041,36,FALSE)</f>
        <v>53</v>
      </c>
      <c r="D12416" s="33">
        <f>VLOOKUP($J12409,ASBVs!$A$2:$AP$1041,38,FALSE)</f>
        <v>37</v>
      </c>
      <c r="E12416" s="33">
        <f>VLOOKUP($J12409,ASBVs!$A$2:$AP$1041,30,FALSE)</f>
        <v>60</v>
      </c>
      <c r="F12416" s="33">
        <f>VLOOKUP($J12409,ASBVs!$A$2:$AP$1041,24,FALSE)</f>
        <v>49</v>
      </c>
      <c r="G12416" s="33">
        <f>VLOOKUP($J12409,ASBVs!$A$2:$AP$1041,26,FALSE)</f>
        <v>49</v>
      </c>
      <c r="H12416" s="33">
        <f>VLOOKUP($J12409,ASBVs!$A$2:$AP$1041,28,FALSE)</f>
        <v>53</v>
      </c>
      <c r="I12416" s="99">
        <f>VLOOKUP($J12409,ASBVs!$A$2:$AQ$1041,43,FALSE)</f>
        <v>8.5500000000000007</v>
      </c>
      <c r="J12416" s="79"/>
    </row>
    <row r="12417" spans="2:10" ht="12.6" customHeight="1" x14ac:dyDescent="0.3">
      <c r="B12417" s="87" t="s">
        <v>2695</v>
      </c>
      <c r="C12417" s="88"/>
      <c r="D12417" s="89" t="s">
        <v>2699</v>
      </c>
      <c r="E12417" s="90"/>
      <c r="F12417" s="91" t="str">
        <f>VLOOKUP($J12409,ASBVs!$A$2:$F$1041,6,FALSE)</f>
        <v xml:space="preserve">Young Gun </v>
      </c>
      <c r="G12417" s="34" t="s">
        <v>2669</v>
      </c>
      <c r="H12417" s="35" t="str">
        <f>VLOOKUP($J12409,ASBVs!$A$2:$AU$1041,46,FALSE)</f>
        <v>1</v>
      </c>
      <c r="I12417" s="34" t="s">
        <v>2670</v>
      </c>
      <c r="J12417" s="35" t="str">
        <f>VLOOKUP($J12409,ASBVs!$A$2:$AU$1041,47,FALSE)</f>
        <v>2</v>
      </c>
    </row>
    <row r="12418" spans="2:10" ht="12.6" customHeight="1" x14ac:dyDescent="0.3">
      <c r="B12418" s="93">
        <f>VLOOKUP($J12409,ASBVs!$A$2:$AS$1041,45,FALSE)</f>
        <v>118.45</v>
      </c>
      <c r="C12418" s="94"/>
      <c r="D12418" s="93">
        <f>VLOOKUP($J12409,ASBVs!$A$2:$AS$1041,44,FALSE)</f>
        <v>161.04</v>
      </c>
      <c r="E12418" s="94"/>
      <c r="F12418" s="92"/>
      <c r="G12418" s="34" t="s">
        <v>2671</v>
      </c>
      <c r="H12418" s="35" t="str">
        <f>VLOOKUP($J12409,ASBVs!$A$2:$AW$1041,48,FALSE)</f>
        <v>3</v>
      </c>
      <c r="I12418" s="34" t="s">
        <v>2672</v>
      </c>
      <c r="J12418" s="35">
        <f>VLOOKUP($J12409,ASBVs!$A$2:$AW$1041,49,FALSE)</f>
        <v>3</v>
      </c>
    </row>
    <row r="12419" spans="2:10" ht="12.6" customHeight="1" x14ac:dyDescent="0.3">
      <c r="B12419" s="36" t="s">
        <v>2696</v>
      </c>
      <c r="C12419" s="95" t="str">
        <f>VLOOKUP($J12409,ASBVs!$A$2:$E$1041,5,FALSE)</f>
        <v>Pen of 4</v>
      </c>
      <c r="D12419" s="96"/>
      <c r="E12419" s="97" t="s">
        <v>2697</v>
      </c>
      <c r="F12419" s="98"/>
      <c r="G12419" s="74"/>
      <c r="H12419" s="75"/>
      <c r="I12419" s="37" t="s">
        <v>2698</v>
      </c>
      <c r="J12419" s="38"/>
    </row>
    <row r="12421" spans="2:10" ht="12.6" customHeight="1" x14ac:dyDescent="0.3">
      <c r="B12421" s="76" t="s">
        <v>2692</v>
      </c>
      <c r="C12421" s="77"/>
      <c r="D12421" s="20" t="str">
        <f>VLOOKUP($J12421,ASBVs!$A$2:$B$1041,2,FALSE)</f>
        <v>225459</v>
      </c>
      <c r="E12421" s="21"/>
      <c r="F12421" s="22" t="str">
        <f>VLOOKUP($J12421,ASBVs!$A$2:$J$1041,10,FALSE)</f>
        <v>Twin</v>
      </c>
      <c r="G12421" s="78" t="str">
        <f>VLOOKUP($J12421,ASBVs!$A$2:$AX$1041,50,FALSE)</f>
        <v xml:space="preserve"> </v>
      </c>
      <c r="H12421" s="79"/>
      <c r="I12421" s="23" t="s">
        <v>2693</v>
      </c>
      <c r="J12421" s="24" t="s">
        <v>2610</v>
      </c>
    </row>
    <row r="12422" spans="2:10" ht="12.6" customHeight="1" x14ac:dyDescent="0.3">
      <c r="B12422" s="25" t="s">
        <v>2694</v>
      </c>
      <c r="C12422" s="80" t="str">
        <f>VLOOKUP($J12421,ASBVs!$A$2:$H$1041,8,FALSE)</f>
        <v>193431</v>
      </c>
      <c r="D12422" s="80"/>
      <c r="E12422" s="81"/>
      <c r="F12422" s="26" t="s">
        <v>2639</v>
      </c>
      <c r="G12422" s="82">
        <f>VLOOKUP($J12421,ASBVs!$A$2:$I$1041,9,FALSE)</f>
        <v>44725</v>
      </c>
      <c r="H12422" s="83"/>
      <c r="I12422" s="83"/>
      <c r="J12422" s="84"/>
    </row>
    <row r="12423" spans="2:10" ht="12.6" customHeight="1" x14ac:dyDescent="0.3">
      <c r="B12423" s="27" t="s">
        <v>0</v>
      </c>
      <c r="C12423" s="28" t="s">
        <v>1</v>
      </c>
      <c r="D12423" s="28" t="s">
        <v>2</v>
      </c>
      <c r="E12423" s="28" t="s">
        <v>3</v>
      </c>
      <c r="F12423" s="27" t="s">
        <v>4</v>
      </c>
      <c r="G12423" s="28" t="s">
        <v>1093</v>
      </c>
      <c r="H12423" s="28" t="s">
        <v>1092</v>
      </c>
      <c r="I12423" s="28" t="s">
        <v>5</v>
      </c>
      <c r="J12423" s="28" t="s">
        <v>2652</v>
      </c>
    </row>
    <row r="12424" spans="2:10" ht="12.6" customHeight="1" x14ac:dyDescent="0.3">
      <c r="B12424" s="29">
        <f>VLOOKUP($J12421,ASBVs!$A$2:$AP$1041,11,FALSE)</f>
        <v>0.38</v>
      </c>
      <c r="C12424" s="29">
        <f>VLOOKUP($J12421,ASBVs!$A$2:$AP$1041,13,FALSE)</f>
        <v>8.5</v>
      </c>
      <c r="D12424" s="29">
        <f>VLOOKUP($J12421,ASBVs!$A$2:$AP$1041,15,FALSE)</f>
        <v>12.99</v>
      </c>
      <c r="E12424" s="29">
        <f>VLOOKUP($J12421,ASBVs!$A$2:$AP$1041,17,FALSE)</f>
        <v>0.86</v>
      </c>
      <c r="F12424" s="29">
        <f>VLOOKUP($J12421,ASBVs!$A$2:$AP$1041,19,FALSE)</f>
        <v>2.75</v>
      </c>
      <c r="G12424" s="39">
        <f>VLOOKUP($J12421,ASBVs!$A$2:$AP$1041,41,FALSE)</f>
        <v>0.45</v>
      </c>
      <c r="H12424" s="39">
        <f>VLOOKUP($J12421,ASBVs!$A$2:$AP$1041,39,FALSE)</f>
        <v>0.28000000000000003</v>
      </c>
      <c r="I12424" s="29">
        <f>VLOOKUP($J12421,ASBVs!$A$2:$AP$1041,21,FALSE)</f>
        <v>-0.53</v>
      </c>
      <c r="J12424" s="39">
        <f>VLOOKUP($J12421,ASBVs!$A$2:$AP$1041,31,FALSE)</f>
        <v>0.3</v>
      </c>
    </row>
    <row r="12425" spans="2:10" ht="12.6" customHeight="1" x14ac:dyDescent="0.3">
      <c r="B12425" s="29">
        <f>VLOOKUP($J12421,ASBVs!$A$2:$AP$1041,12,FALSE)</f>
        <v>67</v>
      </c>
      <c r="C12425" s="29">
        <f>VLOOKUP($J12421,ASBVs!$A$2:$AP$1041,14,FALSE)</f>
        <v>71</v>
      </c>
      <c r="D12425" s="29">
        <f>VLOOKUP($J12421,ASBVs!$A$2:$AP$1041,16,FALSE)</f>
        <v>61</v>
      </c>
      <c r="E12425" s="29">
        <f>VLOOKUP($J12421,ASBVs!$A$2:$AP$1041,18,FALSE)</f>
        <v>67</v>
      </c>
      <c r="F12425" s="29">
        <f>VLOOKUP($J12421,ASBVs!$A$2:$AP$1041,20,FALSE)</f>
        <v>68</v>
      </c>
      <c r="G12425" s="29">
        <f>VLOOKUP($J12421,ASBVs!$A$2:$AP$1041,42,FALSE)</f>
        <v>57</v>
      </c>
      <c r="H12425" s="29">
        <f>VLOOKUP($J12421,ASBVs!$A$2:$AP$1041,40,FALSE)</f>
        <v>48</v>
      </c>
      <c r="I12425" s="29">
        <f>VLOOKUP($J12421,ASBVs!$A$2:$AP$1041,22,FALSE)</f>
        <v>61</v>
      </c>
      <c r="J12425" s="29">
        <f>VLOOKUP($J12421,ASBVs!$A$2:$AP$1041,32,FALSE)</f>
        <v>55</v>
      </c>
    </row>
    <row r="12426" spans="2:10" ht="12.6" customHeight="1" x14ac:dyDescent="0.3">
      <c r="B12426" s="31" t="s">
        <v>1089</v>
      </c>
      <c r="C12426" s="27" t="s">
        <v>1090</v>
      </c>
      <c r="D12426" s="27" t="s">
        <v>1091</v>
      </c>
      <c r="E12426" s="27" t="s">
        <v>8</v>
      </c>
      <c r="F12426" s="27" t="s">
        <v>6</v>
      </c>
      <c r="G12426" s="27" t="s">
        <v>7</v>
      </c>
      <c r="H12426" s="27" t="s">
        <v>2638</v>
      </c>
      <c r="I12426" s="85" t="s">
        <v>2700</v>
      </c>
      <c r="J12426" s="86"/>
    </row>
    <row r="12427" spans="2:10" ht="12.6" customHeight="1" x14ac:dyDescent="0.3">
      <c r="B12427" s="30">
        <f>VLOOKUP($J12421,ASBVs!$A$2:$AP$1041,33,FALSE)</f>
        <v>0.06</v>
      </c>
      <c r="C12427" s="30">
        <f>VLOOKUP($J12421,ASBVs!$A$2:$AP$1041,35,FALSE)</f>
        <v>0.21</v>
      </c>
      <c r="D12427" s="30">
        <f>VLOOKUP($J12421,ASBVs!$A$2:$AP$1041,37,FALSE)</f>
        <v>0.02</v>
      </c>
      <c r="E12427" s="32">
        <f>VLOOKUP($J12421,ASBVs!$A$2:$AP$1041,29,FALSE)</f>
        <v>4.2699999999999996</v>
      </c>
      <c r="F12427" s="32">
        <f>VLOOKUP($J12421,ASBVs!$A$2:$AP$1041,23,FALSE)</f>
        <v>-0.2</v>
      </c>
      <c r="G12427" s="32">
        <f>VLOOKUP($J12421,ASBVs!$A$2:$AP$1041,25,FALSE)</f>
        <v>3.34</v>
      </c>
      <c r="H12427" s="32">
        <f>VLOOKUP($J12421,ASBVs!$A$2:$AP$1041,27,FALSE)</f>
        <v>2.42</v>
      </c>
      <c r="I12427" s="86"/>
      <c r="J12427" s="86"/>
    </row>
    <row r="12428" spans="2:10" ht="12.6" customHeight="1" x14ac:dyDescent="0.3">
      <c r="B12428" s="33">
        <f>VLOOKUP($J12421,ASBVs!$A$2:$AP$1041,34,FALSE)</f>
        <v>44</v>
      </c>
      <c r="C12428" s="33">
        <f>VLOOKUP($J12421,ASBVs!$A$2:$AP$1041,36,FALSE)</f>
        <v>51</v>
      </c>
      <c r="D12428" s="33">
        <f>VLOOKUP($J12421,ASBVs!$A$2:$AP$1041,38,FALSE)</f>
        <v>38</v>
      </c>
      <c r="E12428" s="33">
        <f>VLOOKUP($J12421,ASBVs!$A$2:$AP$1041,30,FALSE)</f>
        <v>62</v>
      </c>
      <c r="F12428" s="33">
        <f>VLOOKUP($J12421,ASBVs!$A$2:$AP$1041,24,FALSE)</f>
        <v>50</v>
      </c>
      <c r="G12428" s="33">
        <f>VLOOKUP($J12421,ASBVs!$A$2:$AP$1041,26,FALSE)</f>
        <v>50</v>
      </c>
      <c r="H12428" s="33">
        <f>VLOOKUP($J12421,ASBVs!$A$2:$AP$1041,28,FALSE)</f>
        <v>53</v>
      </c>
      <c r="I12428" s="99">
        <f>VLOOKUP($J12421,ASBVs!$A$2:$AQ$1041,43,FALSE)</f>
        <v>7.97</v>
      </c>
      <c r="J12428" s="79"/>
    </row>
    <row r="12429" spans="2:10" ht="12.6" customHeight="1" x14ac:dyDescent="0.3">
      <c r="B12429" s="87" t="s">
        <v>2695</v>
      </c>
      <c r="C12429" s="88"/>
      <c r="D12429" s="89" t="s">
        <v>2699</v>
      </c>
      <c r="E12429" s="90"/>
      <c r="F12429" s="91" t="str">
        <f>VLOOKUP($J12421,ASBVs!$A$2:$F$1041,6,FALSE)</f>
        <v xml:space="preserve">Young Gun </v>
      </c>
      <c r="G12429" s="34" t="s">
        <v>2669</v>
      </c>
      <c r="H12429" s="35" t="str">
        <f>VLOOKUP($J12421,ASBVs!$A$2:$AU$1041,46,FALSE)</f>
        <v>2</v>
      </c>
      <c r="I12429" s="34" t="s">
        <v>2670</v>
      </c>
      <c r="J12429" s="35" t="str">
        <f>VLOOKUP($J12421,ASBVs!$A$2:$AU$1041,47,FALSE)</f>
        <v>2</v>
      </c>
    </row>
    <row r="12430" spans="2:10" ht="12.6" customHeight="1" x14ac:dyDescent="0.3">
      <c r="B12430" s="93">
        <f>VLOOKUP($J12421,ASBVs!$A$2:$AS$1041,45,FALSE)</f>
        <v>125.74</v>
      </c>
      <c r="C12430" s="94"/>
      <c r="D12430" s="93">
        <f>VLOOKUP($J12421,ASBVs!$A$2:$AS$1041,44,FALSE)</f>
        <v>167.55</v>
      </c>
      <c r="E12430" s="94"/>
      <c r="F12430" s="92"/>
      <c r="G12430" s="34" t="s">
        <v>2671</v>
      </c>
      <c r="H12430" s="35" t="str">
        <f>VLOOKUP($J12421,ASBVs!$A$2:$AW$1041,48,FALSE)</f>
        <v>3</v>
      </c>
      <c r="I12430" s="34" t="s">
        <v>2672</v>
      </c>
      <c r="J12430" s="35">
        <f>VLOOKUP($J12421,ASBVs!$A$2:$AW$1041,49,FALSE)</f>
        <v>4</v>
      </c>
    </row>
    <row r="12431" spans="2:10" ht="12.6" customHeight="1" x14ac:dyDescent="0.3">
      <c r="B12431" s="36" t="s">
        <v>2696</v>
      </c>
      <c r="C12431" s="95" t="str">
        <f>VLOOKUP($J12421,ASBVs!$A$2:$E$1041,5,FALSE)</f>
        <v>Pen of 4</v>
      </c>
      <c r="D12431" s="96"/>
      <c r="E12431" s="97" t="s">
        <v>2697</v>
      </c>
      <c r="F12431" s="98"/>
      <c r="G12431" s="74"/>
      <c r="H12431" s="75"/>
      <c r="I12431" s="37" t="s">
        <v>2698</v>
      </c>
      <c r="J12431" s="38"/>
    </row>
    <row r="12433" spans="2:10" ht="12.6" customHeight="1" x14ac:dyDescent="0.3">
      <c r="B12433" s="76" t="s">
        <v>2692</v>
      </c>
      <c r="C12433" s="77"/>
      <c r="D12433" s="20" t="str">
        <f>VLOOKUP($J12433,ASBVs!$A$2:$B$1041,2,FALSE)</f>
        <v>224784</v>
      </c>
      <c r="E12433" s="21"/>
      <c r="F12433" s="22" t="str">
        <f>VLOOKUP($J12433,ASBVs!$A$2:$J$1041,10,FALSE)</f>
        <v>Twin</v>
      </c>
      <c r="G12433" s="78" t="str">
        <f>VLOOKUP($J12433,ASBVs!$A$2:$AX$1041,50,FALSE)</f>
        <v xml:space="preserve"> </v>
      </c>
      <c r="H12433" s="79"/>
      <c r="I12433" s="23" t="s">
        <v>2693</v>
      </c>
      <c r="J12433" s="24" t="s">
        <v>2611</v>
      </c>
    </row>
    <row r="12434" spans="2:10" ht="12.6" customHeight="1" x14ac:dyDescent="0.3">
      <c r="B12434" s="25" t="s">
        <v>2694</v>
      </c>
      <c r="C12434" s="80" t="str">
        <f>VLOOKUP($J12433,ASBVs!$A$2:$H$1041,8,FALSE)</f>
        <v>218959</v>
      </c>
      <c r="D12434" s="80"/>
      <c r="E12434" s="81"/>
      <c r="F12434" s="26" t="s">
        <v>2639</v>
      </c>
      <c r="G12434" s="82">
        <f>VLOOKUP($J12433,ASBVs!$A$2:$I$1041,9,FALSE)</f>
        <v>44711</v>
      </c>
      <c r="H12434" s="83"/>
      <c r="I12434" s="83"/>
      <c r="J12434" s="84"/>
    </row>
    <row r="12435" spans="2:10" ht="12.6" customHeight="1" x14ac:dyDescent="0.3">
      <c r="B12435" s="27" t="s">
        <v>0</v>
      </c>
      <c r="C12435" s="28" t="s">
        <v>1</v>
      </c>
      <c r="D12435" s="28" t="s">
        <v>2</v>
      </c>
      <c r="E12435" s="28" t="s">
        <v>3</v>
      </c>
      <c r="F12435" s="27" t="s">
        <v>4</v>
      </c>
      <c r="G12435" s="28" t="s">
        <v>1093</v>
      </c>
      <c r="H12435" s="28" t="s">
        <v>1092</v>
      </c>
      <c r="I12435" s="28" t="s">
        <v>5</v>
      </c>
      <c r="J12435" s="28" t="s">
        <v>2652</v>
      </c>
    </row>
    <row r="12436" spans="2:10" ht="12.6" customHeight="1" x14ac:dyDescent="0.3">
      <c r="B12436" s="29">
        <f>VLOOKUP($J12433,ASBVs!$A$2:$AP$1041,11,FALSE)</f>
        <v>0.4</v>
      </c>
      <c r="C12436" s="29">
        <f>VLOOKUP($J12433,ASBVs!$A$2:$AP$1041,13,FALSE)</f>
        <v>8.5</v>
      </c>
      <c r="D12436" s="29">
        <f>VLOOKUP($J12433,ASBVs!$A$2:$AP$1041,15,FALSE)</f>
        <v>12.91</v>
      </c>
      <c r="E12436" s="29">
        <f>VLOOKUP($J12433,ASBVs!$A$2:$AP$1041,17,FALSE)</f>
        <v>0.26</v>
      </c>
      <c r="F12436" s="29">
        <f>VLOOKUP($J12433,ASBVs!$A$2:$AP$1041,19,FALSE)</f>
        <v>1.94</v>
      </c>
      <c r="G12436" s="39">
        <f>VLOOKUP($J12433,ASBVs!$A$2:$AP$1041,41,FALSE)</f>
        <v>0.41</v>
      </c>
      <c r="H12436" s="39">
        <f>VLOOKUP($J12433,ASBVs!$A$2:$AP$1041,39,FALSE)</f>
        <v>0.23</v>
      </c>
      <c r="I12436" s="29">
        <f>VLOOKUP($J12433,ASBVs!$A$2:$AP$1041,21,FALSE)</f>
        <v>-0.61</v>
      </c>
      <c r="J12436" s="39">
        <f>VLOOKUP($J12433,ASBVs!$A$2:$AP$1041,31,FALSE)</f>
        <v>0.27</v>
      </c>
    </row>
    <row r="12437" spans="2:10" ht="12.6" customHeight="1" x14ac:dyDescent="0.3">
      <c r="B12437" s="29">
        <f>VLOOKUP($J12433,ASBVs!$A$2:$AP$1041,12,FALSE)</f>
        <v>65</v>
      </c>
      <c r="C12437" s="29">
        <f>VLOOKUP($J12433,ASBVs!$A$2:$AP$1041,14,FALSE)</f>
        <v>70</v>
      </c>
      <c r="D12437" s="29">
        <f>VLOOKUP($J12433,ASBVs!$A$2:$AP$1041,16,FALSE)</f>
        <v>60</v>
      </c>
      <c r="E12437" s="29">
        <f>VLOOKUP($J12433,ASBVs!$A$2:$AP$1041,18,FALSE)</f>
        <v>64</v>
      </c>
      <c r="F12437" s="29">
        <f>VLOOKUP($J12433,ASBVs!$A$2:$AP$1041,20,FALSE)</f>
        <v>65</v>
      </c>
      <c r="G12437" s="29">
        <f>VLOOKUP($J12433,ASBVs!$A$2:$AP$1041,42,FALSE)</f>
        <v>54</v>
      </c>
      <c r="H12437" s="29">
        <f>VLOOKUP($J12433,ASBVs!$A$2:$AP$1041,40,FALSE)</f>
        <v>47</v>
      </c>
      <c r="I12437" s="29">
        <f>VLOOKUP($J12433,ASBVs!$A$2:$AP$1041,22,FALSE)</f>
        <v>56</v>
      </c>
      <c r="J12437" s="29">
        <f>VLOOKUP($J12433,ASBVs!$A$2:$AP$1041,32,FALSE)</f>
        <v>52</v>
      </c>
    </row>
    <row r="12438" spans="2:10" ht="12.6" customHeight="1" x14ac:dyDescent="0.3">
      <c r="B12438" s="31" t="s">
        <v>1089</v>
      </c>
      <c r="C12438" s="27" t="s">
        <v>1090</v>
      </c>
      <c r="D12438" s="27" t="s">
        <v>1091</v>
      </c>
      <c r="E12438" s="27" t="s">
        <v>8</v>
      </c>
      <c r="F12438" s="27" t="s">
        <v>6</v>
      </c>
      <c r="G12438" s="27" t="s">
        <v>7</v>
      </c>
      <c r="H12438" s="27" t="s">
        <v>2638</v>
      </c>
      <c r="I12438" s="85" t="s">
        <v>2700</v>
      </c>
      <c r="J12438" s="86"/>
    </row>
    <row r="12439" spans="2:10" ht="12.6" customHeight="1" x14ac:dyDescent="0.3">
      <c r="B12439" s="30">
        <f>VLOOKUP($J12433,ASBVs!$A$2:$AP$1041,33,FALSE)</f>
        <v>0.03</v>
      </c>
      <c r="C12439" s="30">
        <f>VLOOKUP($J12433,ASBVs!$A$2:$AP$1041,35,FALSE)</f>
        <v>0.2</v>
      </c>
      <c r="D12439" s="30">
        <f>VLOOKUP($J12433,ASBVs!$A$2:$AP$1041,37,FALSE)</f>
        <v>0.02</v>
      </c>
      <c r="E12439" s="32">
        <f>VLOOKUP($J12433,ASBVs!$A$2:$AP$1041,29,FALSE)</f>
        <v>4.46</v>
      </c>
      <c r="F12439" s="32">
        <f>VLOOKUP($J12433,ASBVs!$A$2:$AP$1041,23,FALSE)</f>
        <v>-0.36</v>
      </c>
      <c r="G12439" s="32">
        <f>VLOOKUP($J12433,ASBVs!$A$2:$AP$1041,25,FALSE)</f>
        <v>5.28</v>
      </c>
      <c r="H12439" s="32">
        <f>VLOOKUP($J12433,ASBVs!$A$2:$AP$1041,27,FALSE)</f>
        <v>1.98</v>
      </c>
      <c r="I12439" s="86"/>
      <c r="J12439" s="86"/>
    </row>
    <row r="12440" spans="2:10" ht="12.6" customHeight="1" x14ac:dyDescent="0.3">
      <c r="B12440" s="33">
        <f>VLOOKUP($J12433,ASBVs!$A$2:$AP$1041,34,FALSE)</f>
        <v>43</v>
      </c>
      <c r="C12440" s="33">
        <f>VLOOKUP($J12433,ASBVs!$A$2:$AP$1041,36,FALSE)</f>
        <v>50</v>
      </c>
      <c r="D12440" s="33">
        <f>VLOOKUP($J12433,ASBVs!$A$2:$AP$1041,38,FALSE)</f>
        <v>37</v>
      </c>
      <c r="E12440" s="33">
        <f>VLOOKUP($J12433,ASBVs!$A$2:$AP$1041,30,FALSE)</f>
        <v>60</v>
      </c>
      <c r="F12440" s="33">
        <f>VLOOKUP($J12433,ASBVs!$A$2:$AP$1041,24,FALSE)</f>
        <v>49</v>
      </c>
      <c r="G12440" s="33">
        <f>VLOOKUP($J12433,ASBVs!$A$2:$AP$1041,26,FALSE)</f>
        <v>49</v>
      </c>
      <c r="H12440" s="33">
        <f>VLOOKUP($J12433,ASBVs!$A$2:$AP$1041,28,FALSE)</f>
        <v>52</v>
      </c>
      <c r="I12440" s="99">
        <f>VLOOKUP($J12433,ASBVs!$A$2:$AQ$1041,43,FALSE)</f>
        <v>7.89</v>
      </c>
      <c r="J12440" s="79"/>
    </row>
    <row r="12441" spans="2:10" ht="12.6" customHeight="1" x14ac:dyDescent="0.3">
      <c r="B12441" s="87" t="s">
        <v>2695</v>
      </c>
      <c r="C12441" s="88"/>
      <c r="D12441" s="89" t="s">
        <v>2699</v>
      </c>
      <c r="E12441" s="90"/>
      <c r="F12441" s="91" t="str">
        <f>VLOOKUP($J12433,ASBVs!$A$2:$F$1041,6,FALSE)</f>
        <v xml:space="preserve">Young Gun </v>
      </c>
      <c r="G12441" s="34" t="s">
        <v>2669</v>
      </c>
      <c r="H12441" s="35" t="str">
        <f>VLOOKUP($J12433,ASBVs!$A$2:$AU$1041,46,FALSE)</f>
        <v>1</v>
      </c>
      <c r="I12441" s="34" t="s">
        <v>2670</v>
      </c>
      <c r="J12441" s="35" t="str">
        <f>VLOOKUP($J12433,ASBVs!$A$2:$AU$1041,47,FALSE)</f>
        <v>1</v>
      </c>
    </row>
    <row r="12442" spans="2:10" ht="12.6" customHeight="1" x14ac:dyDescent="0.3">
      <c r="B12442" s="93">
        <f>VLOOKUP($J12433,ASBVs!$A$2:$AS$1041,45,FALSE)</f>
        <v>121.47</v>
      </c>
      <c r="C12442" s="94"/>
      <c r="D12442" s="93">
        <f>VLOOKUP($J12433,ASBVs!$A$2:$AS$1041,44,FALSE)</f>
        <v>160.13999999999999</v>
      </c>
      <c r="E12442" s="94"/>
      <c r="F12442" s="92"/>
      <c r="G12442" s="34" t="s">
        <v>2671</v>
      </c>
      <c r="H12442" s="35" t="str">
        <f>VLOOKUP($J12433,ASBVs!$A$2:$AW$1041,48,FALSE)</f>
        <v>3</v>
      </c>
      <c r="I12442" s="34" t="s">
        <v>2672</v>
      </c>
      <c r="J12442" s="35">
        <f>VLOOKUP($J12433,ASBVs!$A$2:$AW$1041,49,FALSE)</f>
        <v>3</v>
      </c>
    </row>
    <row r="12443" spans="2:10" ht="12.6" customHeight="1" x14ac:dyDescent="0.3">
      <c r="B12443" s="36" t="s">
        <v>2696</v>
      </c>
      <c r="C12443" s="95" t="str">
        <f>VLOOKUP($J12433,ASBVs!$A$2:$E$1041,5,FALSE)</f>
        <v>Pen of 4</v>
      </c>
      <c r="D12443" s="96"/>
      <c r="E12443" s="97" t="s">
        <v>2697</v>
      </c>
      <c r="F12443" s="98"/>
      <c r="G12443" s="74"/>
      <c r="H12443" s="75"/>
      <c r="I12443" s="37" t="s">
        <v>2698</v>
      </c>
      <c r="J12443" s="38"/>
    </row>
    <row r="12445" spans="2:10" ht="12.6" customHeight="1" x14ac:dyDescent="0.3">
      <c r="B12445" s="76" t="s">
        <v>2692</v>
      </c>
      <c r="C12445" s="77"/>
      <c r="D12445" s="20" t="str">
        <f>VLOOKUP($J12445,ASBVs!$A$2:$B$1041,2,FALSE)</f>
        <v>223974</v>
      </c>
      <c r="E12445" s="21"/>
      <c r="F12445" s="22" t="str">
        <f>VLOOKUP($J12445,ASBVs!$A$2:$J$1041,10,FALSE)</f>
        <v>Twin</v>
      </c>
      <c r="G12445" s="78" t="str">
        <f>VLOOKUP($J12445,ASBVs!$A$2:$AX$1041,50,FALSE)</f>
        <v xml:space="preserve"> </v>
      </c>
      <c r="H12445" s="79"/>
      <c r="I12445" s="23" t="s">
        <v>2693</v>
      </c>
      <c r="J12445" s="24" t="s">
        <v>2612</v>
      </c>
    </row>
    <row r="12446" spans="2:10" ht="12.6" customHeight="1" x14ac:dyDescent="0.3">
      <c r="B12446" s="25" t="s">
        <v>2694</v>
      </c>
      <c r="C12446" s="80" t="str">
        <f>VLOOKUP($J12445,ASBVs!$A$2:$H$1041,8,FALSE)</f>
        <v>218959</v>
      </c>
      <c r="D12446" s="80"/>
      <c r="E12446" s="81"/>
      <c r="F12446" s="26" t="s">
        <v>2639</v>
      </c>
      <c r="G12446" s="82">
        <f>VLOOKUP($J12445,ASBVs!$A$2:$I$1041,9,FALSE)</f>
        <v>44707</v>
      </c>
      <c r="H12446" s="83"/>
      <c r="I12446" s="83"/>
      <c r="J12446" s="84"/>
    </row>
    <row r="12447" spans="2:10" ht="12.6" customHeight="1" x14ac:dyDescent="0.3">
      <c r="B12447" s="27" t="s">
        <v>0</v>
      </c>
      <c r="C12447" s="28" t="s">
        <v>1</v>
      </c>
      <c r="D12447" s="28" t="s">
        <v>2</v>
      </c>
      <c r="E12447" s="28" t="s">
        <v>3</v>
      </c>
      <c r="F12447" s="27" t="s">
        <v>4</v>
      </c>
      <c r="G12447" s="28" t="s">
        <v>1093</v>
      </c>
      <c r="H12447" s="28" t="s">
        <v>1092</v>
      </c>
      <c r="I12447" s="28" t="s">
        <v>5</v>
      </c>
      <c r="J12447" s="28" t="s">
        <v>2652</v>
      </c>
    </row>
    <row r="12448" spans="2:10" ht="12.6" customHeight="1" x14ac:dyDescent="0.3">
      <c r="B12448" s="29">
        <f>VLOOKUP($J12445,ASBVs!$A$2:$AP$1041,11,FALSE)</f>
        <v>0.4</v>
      </c>
      <c r="C12448" s="29">
        <f>VLOOKUP($J12445,ASBVs!$A$2:$AP$1041,13,FALSE)</f>
        <v>7.79</v>
      </c>
      <c r="D12448" s="29">
        <f>VLOOKUP($J12445,ASBVs!$A$2:$AP$1041,15,FALSE)</f>
        <v>14.47</v>
      </c>
      <c r="E12448" s="29">
        <f>VLOOKUP($J12445,ASBVs!$A$2:$AP$1041,17,FALSE)</f>
        <v>-0.25</v>
      </c>
      <c r="F12448" s="29">
        <f>VLOOKUP($J12445,ASBVs!$A$2:$AP$1041,19,FALSE)</f>
        <v>1.75</v>
      </c>
      <c r="G12448" s="39">
        <f>VLOOKUP($J12445,ASBVs!$A$2:$AP$1041,41,FALSE)</f>
        <v>0.45</v>
      </c>
      <c r="H12448" s="39">
        <f>VLOOKUP($J12445,ASBVs!$A$2:$AP$1041,39,FALSE)</f>
        <v>0.23</v>
      </c>
      <c r="I12448" s="29">
        <f>VLOOKUP($J12445,ASBVs!$A$2:$AP$1041,21,FALSE)</f>
        <v>0.15</v>
      </c>
      <c r="J12448" s="39">
        <f>VLOOKUP($J12445,ASBVs!$A$2:$AP$1041,31,FALSE)</f>
        <v>0.31</v>
      </c>
    </row>
    <row r="12449" spans="2:10" ht="12.6" customHeight="1" x14ac:dyDescent="0.3">
      <c r="B12449" s="29">
        <f>VLOOKUP($J12445,ASBVs!$A$2:$AP$1041,12,FALSE)</f>
        <v>65</v>
      </c>
      <c r="C12449" s="29">
        <f>VLOOKUP($J12445,ASBVs!$A$2:$AP$1041,14,FALSE)</f>
        <v>70</v>
      </c>
      <c r="D12449" s="29">
        <f>VLOOKUP($J12445,ASBVs!$A$2:$AP$1041,16,FALSE)</f>
        <v>58</v>
      </c>
      <c r="E12449" s="29">
        <f>VLOOKUP($J12445,ASBVs!$A$2:$AP$1041,18,FALSE)</f>
        <v>63</v>
      </c>
      <c r="F12449" s="29">
        <f>VLOOKUP($J12445,ASBVs!$A$2:$AP$1041,20,FALSE)</f>
        <v>65</v>
      </c>
      <c r="G12449" s="29">
        <f>VLOOKUP($J12445,ASBVs!$A$2:$AP$1041,42,FALSE)</f>
        <v>52</v>
      </c>
      <c r="H12449" s="29">
        <f>VLOOKUP($J12445,ASBVs!$A$2:$AP$1041,40,FALSE)</f>
        <v>45</v>
      </c>
      <c r="I12449" s="29">
        <f>VLOOKUP($J12445,ASBVs!$A$2:$AP$1041,22,FALSE)</f>
        <v>54</v>
      </c>
      <c r="J12449" s="29">
        <f>VLOOKUP($J12445,ASBVs!$A$2:$AP$1041,32,FALSE)</f>
        <v>50</v>
      </c>
    </row>
    <row r="12450" spans="2:10" ht="12.6" customHeight="1" x14ac:dyDescent="0.3">
      <c r="B12450" s="31" t="s">
        <v>1089</v>
      </c>
      <c r="C12450" s="27" t="s">
        <v>1090</v>
      </c>
      <c r="D12450" s="27" t="s">
        <v>1091</v>
      </c>
      <c r="E12450" s="27" t="s">
        <v>8</v>
      </c>
      <c r="F12450" s="27" t="s">
        <v>6</v>
      </c>
      <c r="G12450" s="27" t="s">
        <v>7</v>
      </c>
      <c r="H12450" s="27" t="s">
        <v>2638</v>
      </c>
      <c r="I12450" s="85" t="s">
        <v>2700</v>
      </c>
      <c r="J12450" s="86"/>
    </row>
    <row r="12451" spans="2:10" ht="12.6" customHeight="1" x14ac:dyDescent="0.3">
      <c r="B12451" s="30">
        <f>VLOOKUP($J12445,ASBVs!$A$2:$AP$1041,33,FALSE)</f>
        <v>0.03</v>
      </c>
      <c r="C12451" s="30">
        <f>VLOOKUP($J12445,ASBVs!$A$2:$AP$1041,35,FALSE)</f>
        <v>0.21</v>
      </c>
      <c r="D12451" s="30">
        <f>VLOOKUP($J12445,ASBVs!$A$2:$AP$1041,37,FALSE)</f>
        <v>0.02</v>
      </c>
      <c r="E12451" s="32">
        <f>VLOOKUP($J12445,ASBVs!$A$2:$AP$1041,29,FALSE)</f>
        <v>4.57</v>
      </c>
      <c r="F12451" s="32">
        <f>VLOOKUP($J12445,ASBVs!$A$2:$AP$1041,23,FALSE)</f>
        <v>-0.28999999999999998</v>
      </c>
      <c r="G12451" s="32">
        <f>VLOOKUP($J12445,ASBVs!$A$2:$AP$1041,25,FALSE)</f>
        <v>4.3</v>
      </c>
      <c r="H12451" s="32">
        <f>VLOOKUP($J12445,ASBVs!$A$2:$AP$1041,27,FALSE)</f>
        <v>1.81</v>
      </c>
      <c r="I12451" s="86"/>
      <c r="J12451" s="86"/>
    </row>
    <row r="12452" spans="2:10" ht="12.6" customHeight="1" x14ac:dyDescent="0.3">
      <c r="B12452" s="33">
        <f>VLOOKUP($J12445,ASBVs!$A$2:$AP$1041,34,FALSE)</f>
        <v>41</v>
      </c>
      <c r="C12452" s="33">
        <f>VLOOKUP($J12445,ASBVs!$A$2:$AP$1041,36,FALSE)</f>
        <v>48</v>
      </c>
      <c r="D12452" s="33">
        <f>VLOOKUP($J12445,ASBVs!$A$2:$AP$1041,38,FALSE)</f>
        <v>35</v>
      </c>
      <c r="E12452" s="33">
        <f>VLOOKUP($J12445,ASBVs!$A$2:$AP$1041,30,FALSE)</f>
        <v>60</v>
      </c>
      <c r="F12452" s="33">
        <f>VLOOKUP($J12445,ASBVs!$A$2:$AP$1041,24,FALSE)</f>
        <v>50</v>
      </c>
      <c r="G12452" s="33">
        <f>VLOOKUP($J12445,ASBVs!$A$2:$AP$1041,26,FALSE)</f>
        <v>49</v>
      </c>
      <c r="H12452" s="33">
        <f>VLOOKUP($J12445,ASBVs!$A$2:$AP$1041,28,FALSE)</f>
        <v>51</v>
      </c>
      <c r="I12452" s="99">
        <f>VLOOKUP($J12445,ASBVs!$A$2:$AQ$1041,43,FALSE)</f>
        <v>7.94</v>
      </c>
      <c r="J12452" s="79"/>
    </row>
    <row r="12453" spans="2:10" ht="12.6" customHeight="1" x14ac:dyDescent="0.3">
      <c r="B12453" s="87" t="s">
        <v>2695</v>
      </c>
      <c r="C12453" s="88"/>
      <c r="D12453" s="89" t="s">
        <v>2699</v>
      </c>
      <c r="E12453" s="90"/>
      <c r="F12453" s="91" t="str">
        <f>VLOOKUP($J12445,ASBVs!$A$2:$F$1041,6,FALSE)</f>
        <v xml:space="preserve">Young Gun </v>
      </c>
      <c r="G12453" s="34" t="s">
        <v>2669</v>
      </c>
      <c r="H12453" s="35" t="str">
        <f>VLOOKUP($J12445,ASBVs!$A$2:$AU$1041,46,FALSE)</f>
        <v>3</v>
      </c>
      <c r="I12453" s="34" t="s">
        <v>2670</v>
      </c>
      <c r="J12453" s="35" t="str">
        <f>VLOOKUP($J12445,ASBVs!$A$2:$AU$1041,47,FALSE)</f>
        <v>1</v>
      </c>
    </row>
    <row r="12454" spans="2:10" ht="12.6" customHeight="1" x14ac:dyDescent="0.3">
      <c r="B12454" s="93">
        <f>VLOOKUP($J12445,ASBVs!$A$2:$AS$1041,45,FALSE)</f>
        <v>121.37</v>
      </c>
      <c r="C12454" s="94"/>
      <c r="D12454" s="93">
        <f>VLOOKUP($J12445,ASBVs!$A$2:$AS$1041,44,FALSE)</f>
        <v>152.97999999999999</v>
      </c>
      <c r="E12454" s="94"/>
      <c r="F12454" s="92"/>
      <c r="G12454" s="34" t="s">
        <v>2671</v>
      </c>
      <c r="H12454" s="35" t="str">
        <f>VLOOKUP($J12445,ASBVs!$A$2:$AW$1041,48,FALSE)</f>
        <v>1</v>
      </c>
      <c r="I12454" s="34" t="s">
        <v>2672</v>
      </c>
      <c r="J12454" s="35">
        <f>VLOOKUP($J12445,ASBVs!$A$2:$AW$1041,49,FALSE)</f>
        <v>3</v>
      </c>
    </row>
    <row r="12455" spans="2:10" ht="12.6" customHeight="1" x14ac:dyDescent="0.3">
      <c r="B12455" s="36" t="s">
        <v>2696</v>
      </c>
      <c r="C12455" s="95" t="str">
        <f>VLOOKUP($J12445,ASBVs!$A$2:$E$1041,5,FALSE)</f>
        <v>Pen of 4</v>
      </c>
      <c r="D12455" s="96"/>
      <c r="E12455" s="97" t="s">
        <v>2697</v>
      </c>
      <c r="F12455" s="98"/>
      <c r="G12455" s="74"/>
      <c r="H12455" s="75"/>
      <c r="I12455" s="37" t="s">
        <v>2698</v>
      </c>
      <c r="J12455" s="38"/>
    </row>
    <row r="12457" spans="2:10" ht="12.6" customHeight="1" x14ac:dyDescent="0.3">
      <c r="B12457" s="76" t="s">
        <v>2692</v>
      </c>
      <c r="C12457" s="77"/>
      <c r="D12457" s="20" t="str">
        <f>VLOOKUP($J12457,ASBVs!$A$2:$B$1041,2,FALSE)</f>
        <v>223584</v>
      </c>
      <c r="E12457" s="21"/>
      <c r="F12457" s="22" t="str">
        <f>VLOOKUP($J12457,ASBVs!$A$2:$J$1041,10,FALSE)</f>
        <v>Twin</v>
      </c>
      <c r="G12457" s="78" t="str">
        <f>VLOOKUP($J12457,ASBVs!$A$2:$AX$1041,50,FALSE)</f>
        <v>«««««</v>
      </c>
      <c r="H12457" s="79"/>
      <c r="I12457" s="23" t="s">
        <v>2693</v>
      </c>
      <c r="J12457" s="24" t="s">
        <v>2613</v>
      </c>
    </row>
    <row r="12458" spans="2:10" ht="12.6" customHeight="1" x14ac:dyDescent="0.3">
      <c r="B12458" s="25" t="s">
        <v>2694</v>
      </c>
      <c r="C12458" s="80" t="str">
        <f>VLOOKUP($J12457,ASBVs!$A$2:$H$1041,8,FALSE)</f>
        <v>206570</v>
      </c>
      <c r="D12458" s="80"/>
      <c r="E12458" s="81"/>
      <c r="F12458" s="26" t="s">
        <v>2639</v>
      </c>
      <c r="G12458" s="82">
        <f>VLOOKUP($J12457,ASBVs!$A$2:$I$1041,9,FALSE)</f>
        <v>44700</v>
      </c>
      <c r="H12458" s="83"/>
      <c r="I12458" s="83"/>
      <c r="J12458" s="84"/>
    </row>
    <row r="12459" spans="2:10" ht="12.6" customHeight="1" x14ac:dyDescent="0.3">
      <c r="B12459" s="27" t="s">
        <v>0</v>
      </c>
      <c r="C12459" s="28" t="s">
        <v>1</v>
      </c>
      <c r="D12459" s="28" t="s">
        <v>2</v>
      </c>
      <c r="E12459" s="28" t="s">
        <v>3</v>
      </c>
      <c r="F12459" s="27" t="s">
        <v>4</v>
      </c>
      <c r="G12459" s="28" t="s">
        <v>1093</v>
      </c>
      <c r="H12459" s="28" t="s">
        <v>1092</v>
      </c>
      <c r="I12459" s="28" t="s">
        <v>5</v>
      </c>
      <c r="J12459" s="28" t="s">
        <v>2652</v>
      </c>
    </row>
    <row r="12460" spans="2:10" ht="12.6" customHeight="1" x14ac:dyDescent="0.3">
      <c r="B12460" s="29">
        <f>VLOOKUP($J12457,ASBVs!$A$2:$AP$1041,11,FALSE)</f>
        <v>0.43</v>
      </c>
      <c r="C12460" s="29">
        <f>VLOOKUP($J12457,ASBVs!$A$2:$AP$1041,13,FALSE)</f>
        <v>7.49</v>
      </c>
      <c r="D12460" s="29">
        <f>VLOOKUP($J12457,ASBVs!$A$2:$AP$1041,15,FALSE)</f>
        <v>10.71</v>
      </c>
      <c r="E12460" s="29">
        <f>VLOOKUP($J12457,ASBVs!$A$2:$AP$1041,17,FALSE)</f>
        <v>-0.06</v>
      </c>
      <c r="F12460" s="29">
        <f>VLOOKUP($J12457,ASBVs!$A$2:$AP$1041,19,FALSE)</f>
        <v>1.33</v>
      </c>
      <c r="G12460" s="39">
        <f>VLOOKUP($J12457,ASBVs!$A$2:$AP$1041,41,FALSE)</f>
        <v>0.36</v>
      </c>
      <c r="H12460" s="39">
        <f>VLOOKUP($J12457,ASBVs!$A$2:$AP$1041,39,FALSE)</f>
        <v>0.26</v>
      </c>
      <c r="I12460" s="29">
        <f>VLOOKUP($J12457,ASBVs!$A$2:$AP$1041,21,FALSE)</f>
        <v>0.93</v>
      </c>
      <c r="J12460" s="39">
        <f>VLOOKUP($J12457,ASBVs!$A$2:$AP$1041,31,FALSE)</f>
        <v>0.28000000000000003</v>
      </c>
    </row>
    <row r="12461" spans="2:10" ht="12.6" customHeight="1" x14ac:dyDescent="0.3">
      <c r="B12461" s="29">
        <f>VLOOKUP($J12457,ASBVs!$A$2:$AP$1041,12,FALSE)</f>
        <v>69</v>
      </c>
      <c r="C12461" s="29">
        <f>VLOOKUP($J12457,ASBVs!$A$2:$AP$1041,14,FALSE)</f>
        <v>73</v>
      </c>
      <c r="D12461" s="29">
        <f>VLOOKUP($J12457,ASBVs!$A$2:$AP$1041,16,FALSE)</f>
        <v>64</v>
      </c>
      <c r="E12461" s="29">
        <f>VLOOKUP($J12457,ASBVs!$A$2:$AP$1041,18,FALSE)</f>
        <v>69</v>
      </c>
      <c r="F12461" s="29">
        <f>VLOOKUP($J12457,ASBVs!$A$2:$AP$1041,20,FALSE)</f>
        <v>69</v>
      </c>
      <c r="G12461" s="29">
        <f>VLOOKUP($J12457,ASBVs!$A$2:$AP$1041,42,FALSE)</f>
        <v>62</v>
      </c>
      <c r="H12461" s="29">
        <f>VLOOKUP($J12457,ASBVs!$A$2:$AP$1041,40,FALSE)</f>
        <v>52</v>
      </c>
      <c r="I12461" s="29">
        <f>VLOOKUP($J12457,ASBVs!$A$2:$AP$1041,22,FALSE)</f>
        <v>64</v>
      </c>
      <c r="J12461" s="29">
        <f>VLOOKUP($J12457,ASBVs!$A$2:$AP$1041,32,FALSE)</f>
        <v>60</v>
      </c>
    </row>
    <row r="12462" spans="2:10" ht="12.6" customHeight="1" x14ac:dyDescent="0.3">
      <c r="B12462" s="31" t="s">
        <v>1089</v>
      </c>
      <c r="C12462" s="27" t="s">
        <v>1090</v>
      </c>
      <c r="D12462" s="27" t="s">
        <v>1091</v>
      </c>
      <c r="E12462" s="27" t="s">
        <v>8</v>
      </c>
      <c r="F12462" s="27" t="s">
        <v>6</v>
      </c>
      <c r="G12462" s="27" t="s">
        <v>7</v>
      </c>
      <c r="H12462" s="27" t="s">
        <v>2638</v>
      </c>
      <c r="I12462" s="85" t="s">
        <v>2700</v>
      </c>
      <c r="J12462" s="86"/>
    </row>
    <row r="12463" spans="2:10" ht="12.6" customHeight="1" x14ac:dyDescent="0.3">
      <c r="B12463" s="30">
        <f>VLOOKUP($J12457,ASBVs!$A$2:$AP$1041,33,FALSE)</f>
        <v>7.0000000000000007E-2</v>
      </c>
      <c r="C12463" s="30">
        <f>VLOOKUP($J12457,ASBVs!$A$2:$AP$1041,35,FALSE)</f>
        <v>0.2</v>
      </c>
      <c r="D12463" s="30">
        <f>VLOOKUP($J12457,ASBVs!$A$2:$AP$1041,37,FALSE)</f>
        <v>1E-3</v>
      </c>
      <c r="E12463" s="32">
        <f>VLOOKUP($J12457,ASBVs!$A$2:$AP$1041,29,FALSE)</f>
        <v>3.91</v>
      </c>
      <c r="F12463" s="32">
        <f>VLOOKUP($J12457,ASBVs!$A$2:$AP$1041,23,FALSE)</f>
        <v>-0.09</v>
      </c>
      <c r="G12463" s="32">
        <f>VLOOKUP($J12457,ASBVs!$A$2:$AP$1041,25,FALSE)</f>
        <v>3.44</v>
      </c>
      <c r="H12463" s="32">
        <f>VLOOKUP($J12457,ASBVs!$A$2:$AP$1041,27,FALSE)</f>
        <v>1.34</v>
      </c>
      <c r="I12463" s="86"/>
      <c r="J12463" s="86"/>
    </row>
    <row r="12464" spans="2:10" ht="12.6" customHeight="1" x14ac:dyDescent="0.3">
      <c r="B12464" s="33">
        <f>VLOOKUP($J12457,ASBVs!$A$2:$AP$1041,34,FALSE)</f>
        <v>46</v>
      </c>
      <c r="C12464" s="33">
        <f>VLOOKUP($J12457,ASBVs!$A$2:$AP$1041,36,FALSE)</f>
        <v>56</v>
      </c>
      <c r="D12464" s="33">
        <f>VLOOKUP($J12457,ASBVs!$A$2:$AP$1041,38,FALSE)</f>
        <v>39</v>
      </c>
      <c r="E12464" s="33">
        <f>VLOOKUP($J12457,ASBVs!$A$2:$AP$1041,30,FALSE)</f>
        <v>62</v>
      </c>
      <c r="F12464" s="33">
        <f>VLOOKUP($J12457,ASBVs!$A$2:$AP$1041,24,FALSE)</f>
        <v>52</v>
      </c>
      <c r="G12464" s="33">
        <f>VLOOKUP($J12457,ASBVs!$A$2:$AP$1041,26,FALSE)</f>
        <v>51</v>
      </c>
      <c r="H12464" s="33">
        <f>VLOOKUP($J12457,ASBVs!$A$2:$AP$1041,28,FALSE)</f>
        <v>56</v>
      </c>
      <c r="I12464" s="99">
        <f>VLOOKUP($J12457,ASBVs!$A$2:$AQ$1041,43,FALSE)</f>
        <v>8.42</v>
      </c>
      <c r="J12464" s="79"/>
    </row>
    <row r="12465" spans="2:10" ht="12.6" customHeight="1" x14ac:dyDescent="0.3">
      <c r="B12465" s="87" t="s">
        <v>2695</v>
      </c>
      <c r="C12465" s="88"/>
      <c r="D12465" s="89" t="s">
        <v>2699</v>
      </c>
      <c r="E12465" s="90"/>
      <c r="F12465" s="91" t="str">
        <f>VLOOKUP($J12457,ASBVs!$A$2:$F$1041,6,FALSE)</f>
        <v xml:space="preserve">Young Gun </v>
      </c>
      <c r="G12465" s="34" t="s">
        <v>2669</v>
      </c>
      <c r="H12465" s="35" t="str">
        <f>VLOOKUP($J12457,ASBVs!$A$2:$AU$1041,46,FALSE)</f>
        <v>2</v>
      </c>
      <c r="I12465" s="34" t="s">
        <v>2670</v>
      </c>
      <c r="J12465" s="35" t="str">
        <f>VLOOKUP($J12457,ASBVs!$A$2:$AU$1041,47,FALSE)</f>
        <v>1</v>
      </c>
    </row>
    <row r="12466" spans="2:10" ht="12.6" customHeight="1" x14ac:dyDescent="0.3">
      <c r="B12466" s="93">
        <f>VLOOKUP($J12457,ASBVs!$A$2:$AS$1041,45,FALSE)</f>
        <v>127.05</v>
      </c>
      <c r="C12466" s="94"/>
      <c r="D12466" s="93">
        <f>VLOOKUP($J12457,ASBVs!$A$2:$AS$1041,44,FALSE)</f>
        <v>156.91</v>
      </c>
      <c r="E12466" s="94"/>
      <c r="F12466" s="92"/>
      <c r="G12466" s="34" t="s">
        <v>2671</v>
      </c>
      <c r="H12466" s="35" t="str">
        <f>VLOOKUP($J12457,ASBVs!$A$2:$AW$1041,48,FALSE)</f>
        <v>2</v>
      </c>
      <c r="I12466" s="34" t="s">
        <v>2672</v>
      </c>
      <c r="J12466" s="35">
        <f>VLOOKUP($J12457,ASBVs!$A$2:$AW$1041,49,FALSE)</f>
        <v>3</v>
      </c>
    </row>
    <row r="12467" spans="2:10" ht="12.6" customHeight="1" x14ac:dyDescent="0.3">
      <c r="B12467" s="36" t="s">
        <v>2696</v>
      </c>
      <c r="C12467" s="95" t="str">
        <f>VLOOKUP($J12457,ASBVs!$A$2:$E$1041,5,FALSE)</f>
        <v>Pen of 4</v>
      </c>
      <c r="D12467" s="96"/>
      <c r="E12467" s="97" t="s">
        <v>2697</v>
      </c>
      <c r="F12467" s="98"/>
      <c r="G12467" s="74"/>
      <c r="H12467" s="75"/>
      <c r="I12467" s="37" t="s">
        <v>2698</v>
      </c>
      <c r="J12467" s="38"/>
    </row>
    <row r="12469" spans="2:10" ht="12.6" customHeight="1" x14ac:dyDescent="0.3">
      <c r="B12469" s="76" t="s">
        <v>2692</v>
      </c>
      <c r="C12469" s="77"/>
      <c r="D12469" s="20" t="str">
        <f>VLOOKUP($J12469,ASBVs!$A$2:$B$1041,2,FALSE)</f>
        <v>224778</v>
      </c>
      <c r="E12469" s="21"/>
      <c r="F12469" s="22" t="str">
        <f>VLOOKUP($J12469,ASBVs!$A$2:$J$1041,10,FALSE)</f>
        <v>Twin</v>
      </c>
      <c r="G12469" s="78" t="str">
        <f>VLOOKUP($J12469,ASBVs!$A$2:$AX$1041,50,FALSE)</f>
        <v xml:space="preserve"> </v>
      </c>
      <c r="H12469" s="79"/>
      <c r="I12469" s="23" t="s">
        <v>2693</v>
      </c>
      <c r="J12469" s="24" t="s">
        <v>2614</v>
      </c>
    </row>
    <row r="12470" spans="2:10" ht="12.6" customHeight="1" x14ac:dyDescent="0.3">
      <c r="B12470" s="25" t="s">
        <v>2694</v>
      </c>
      <c r="C12470" s="80" t="str">
        <f>VLOOKUP($J12469,ASBVs!$A$2:$H$1041,8,FALSE)</f>
        <v>206570</v>
      </c>
      <c r="D12470" s="80"/>
      <c r="E12470" s="81"/>
      <c r="F12470" s="26" t="s">
        <v>2639</v>
      </c>
      <c r="G12470" s="82">
        <f>VLOOKUP($J12469,ASBVs!$A$2:$I$1041,9,FALSE)</f>
        <v>44711</v>
      </c>
      <c r="H12470" s="83"/>
      <c r="I12470" s="83"/>
      <c r="J12470" s="84"/>
    </row>
    <row r="12471" spans="2:10" ht="12.6" customHeight="1" x14ac:dyDescent="0.3">
      <c r="B12471" s="27" t="s">
        <v>0</v>
      </c>
      <c r="C12471" s="28" t="s">
        <v>1</v>
      </c>
      <c r="D12471" s="28" t="s">
        <v>2</v>
      </c>
      <c r="E12471" s="28" t="s">
        <v>3</v>
      </c>
      <c r="F12471" s="27" t="s">
        <v>4</v>
      </c>
      <c r="G12471" s="28" t="s">
        <v>1093</v>
      </c>
      <c r="H12471" s="28" t="s">
        <v>1092</v>
      </c>
      <c r="I12471" s="28" t="s">
        <v>5</v>
      </c>
      <c r="J12471" s="28" t="s">
        <v>2652</v>
      </c>
    </row>
    <row r="12472" spans="2:10" ht="12.6" customHeight="1" x14ac:dyDescent="0.3">
      <c r="B12472" s="29">
        <f>VLOOKUP($J12469,ASBVs!$A$2:$AP$1041,11,FALSE)</f>
        <v>0.25</v>
      </c>
      <c r="C12472" s="29">
        <f>VLOOKUP($J12469,ASBVs!$A$2:$AP$1041,13,FALSE)</f>
        <v>6.2</v>
      </c>
      <c r="D12472" s="29">
        <f>VLOOKUP($J12469,ASBVs!$A$2:$AP$1041,15,FALSE)</f>
        <v>10.4</v>
      </c>
      <c r="E12472" s="29">
        <f>VLOOKUP($J12469,ASBVs!$A$2:$AP$1041,17,FALSE)</f>
        <v>-0.61</v>
      </c>
      <c r="F12472" s="29">
        <f>VLOOKUP($J12469,ASBVs!$A$2:$AP$1041,19,FALSE)</f>
        <v>0.96</v>
      </c>
      <c r="G12472" s="39">
        <f>VLOOKUP($J12469,ASBVs!$A$2:$AP$1041,41,FALSE)</f>
        <v>0.34</v>
      </c>
      <c r="H12472" s="39">
        <f>VLOOKUP($J12469,ASBVs!$A$2:$AP$1041,39,FALSE)</f>
        <v>0.17</v>
      </c>
      <c r="I12472" s="29">
        <f>VLOOKUP($J12469,ASBVs!$A$2:$AP$1041,21,FALSE)</f>
        <v>0.82</v>
      </c>
      <c r="J12472" s="39">
        <f>VLOOKUP($J12469,ASBVs!$A$2:$AP$1041,31,FALSE)</f>
        <v>0.22</v>
      </c>
    </row>
    <row r="12473" spans="2:10" ht="12.6" customHeight="1" x14ac:dyDescent="0.3">
      <c r="B12473" s="29">
        <f>VLOOKUP($J12469,ASBVs!$A$2:$AP$1041,12,FALSE)</f>
        <v>67</v>
      </c>
      <c r="C12473" s="29">
        <f>VLOOKUP($J12469,ASBVs!$A$2:$AP$1041,14,FALSE)</f>
        <v>70</v>
      </c>
      <c r="D12473" s="29">
        <f>VLOOKUP($J12469,ASBVs!$A$2:$AP$1041,16,FALSE)</f>
        <v>62</v>
      </c>
      <c r="E12473" s="29">
        <f>VLOOKUP($J12469,ASBVs!$A$2:$AP$1041,18,FALSE)</f>
        <v>66</v>
      </c>
      <c r="F12473" s="29">
        <f>VLOOKUP($J12469,ASBVs!$A$2:$AP$1041,20,FALSE)</f>
        <v>66</v>
      </c>
      <c r="G12473" s="29">
        <f>VLOOKUP($J12469,ASBVs!$A$2:$AP$1041,42,FALSE)</f>
        <v>60</v>
      </c>
      <c r="H12473" s="29">
        <f>VLOOKUP($J12469,ASBVs!$A$2:$AP$1041,40,FALSE)</f>
        <v>51</v>
      </c>
      <c r="I12473" s="29">
        <f>VLOOKUP($J12469,ASBVs!$A$2:$AP$1041,22,FALSE)</f>
        <v>60</v>
      </c>
      <c r="J12473" s="29">
        <f>VLOOKUP($J12469,ASBVs!$A$2:$AP$1041,32,FALSE)</f>
        <v>58</v>
      </c>
    </row>
    <row r="12474" spans="2:10" ht="12.6" customHeight="1" x14ac:dyDescent="0.3">
      <c r="B12474" s="31" t="s">
        <v>1089</v>
      </c>
      <c r="C12474" s="27" t="s">
        <v>1090</v>
      </c>
      <c r="D12474" s="27" t="s">
        <v>1091</v>
      </c>
      <c r="E12474" s="27" t="s">
        <v>8</v>
      </c>
      <c r="F12474" s="27" t="s">
        <v>6</v>
      </c>
      <c r="G12474" s="27" t="s">
        <v>7</v>
      </c>
      <c r="H12474" s="27" t="s">
        <v>2638</v>
      </c>
      <c r="I12474" s="85" t="s">
        <v>2700</v>
      </c>
      <c r="J12474" s="86"/>
    </row>
    <row r="12475" spans="2:10" ht="12.6" customHeight="1" x14ac:dyDescent="0.3">
      <c r="B12475" s="30">
        <f>VLOOKUP($J12469,ASBVs!$A$2:$AP$1041,33,FALSE)</f>
        <v>0.02</v>
      </c>
      <c r="C12475" s="30">
        <f>VLOOKUP($J12469,ASBVs!$A$2:$AP$1041,35,FALSE)</f>
        <v>0.16</v>
      </c>
      <c r="D12475" s="30">
        <f>VLOOKUP($J12469,ASBVs!$A$2:$AP$1041,37,FALSE)</f>
        <v>0.01</v>
      </c>
      <c r="E12475" s="32">
        <f>VLOOKUP($J12469,ASBVs!$A$2:$AP$1041,29,FALSE)</f>
        <v>4.45</v>
      </c>
      <c r="F12475" s="32">
        <f>VLOOKUP($J12469,ASBVs!$A$2:$AP$1041,23,FALSE)</f>
        <v>-0.45</v>
      </c>
      <c r="G12475" s="32">
        <f>VLOOKUP($J12469,ASBVs!$A$2:$AP$1041,25,FALSE)</f>
        <v>3.63</v>
      </c>
      <c r="H12475" s="32">
        <f>VLOOKUP($J12469,ASBVs!$A$2:$AP$1041,27,FALSE)</f>
        <v>0.65</v>
      </c>
      <c r="I12475" s="86"/>
      <c r="J12475" s="86"/>
    </row>
    <row r="12476" spans="2:10" ht="12.6" customHeight="1" x14ac:dyDescent="0.3">
      <c r="B12476" s="33">
        <f>VLOOKUP($J12469,ASBVs!$A$2:$AP$1041,34,FALSE)</f>
        <v>45</v>
      </c>
      <c r="C12476" s="33">
        <f>VLOOKUP($J12469,ASBVs!$A$2:$AP$1041,36,FALSE)</f>
        <v>54</v>
      </c>
      <c r="D12476" s="33">
        <f>VLOOKUP($J12469,ASBVs!$A$2:$AP$1041,38,FALSE)</f>
        <v>38</v>
      </c>
      <c r="E12476" s="33">
        <f>VLOOKUP($J12469,ASBVs!$A$2:$AP$1041,30,FALSE)</f>
        <v>60</v>
      </c>
      <c r="F12476" s="33">
        <f>VLOOKUP($J12469,ASBVs!$A$2:$AP$1041,24,FALSE)</f>
        <v>51</v>
      </c>
      <c r="G12476" s="33">
        <f>VLOOKUP($J12469,ASBVs!$A$2:$AP$1041,26,FALSE)</f>
        <v>50</v>
      </c>
      <c r="H12476" s="33">
        <f>VLOOKUP($J12469,ASBVs!$A$2:$AP$1041,28,FALSE)</f>
        <v>54</v>
      </c>
      <c r="I12476" s="99">
        <f>VLOOKUP($J12469,ASBVs!$A$2:$AQ$1041,43,FALSE)</f>
        <v>7.0200000000000005</v>
      </c>
      <c r="J12476" s="79"/>
    </row>
    <row r="12477" spans="2:10" ht="12.6" customHeight="1" x14ac:dyDescent="0.3">
      <c r="B12477" s="87" t="s">
        <v>2695</v>
      </c>
      <c r="C12477" s="88"/>
      <c r="D12477" s="89" t="s">
        <v>2699</v>
      </c>
      <c r="E12477" s="90"/>
      <c r="F12477" s="91" t="str">
        <f>VLOOKUP($J12469,ASBVs!$A$2:$F$1041,6,FALSE)</f>
        <v xml:space="preserve">Young Gun </v>
      </c>
      <c r="G12477" s="34" t="s">
        <v>2669</v>
      </c>
      <c r="H12477" s="35" t="str">
        <f>VLOOKUP($J12469,ASBVs!$A$2:$AU$1041,46,FALSE)</f>
        <v>2</v>
      </c>
      <c r="I12477" s="34" t="s">
        <v>2670</v>
      </c>
      <c r="J12477" s="35" t="str">
        <f>VLOOKUP($J12469,ASBVs!$A$2:$AU$1041,47,FALSE)</f>
        <v>1</v>
      </c>
    </row>
    <row r="12478" spans="2:10" ht="12.6" customHeight="1" x14ac:dyDescent="0.3">
      <c r="B12478" s="93">
        <f>VLOOKUP($J12469,ASBVs!$A$2:$AS$1041,45,FALSE)</f>
        <v>117.18</v>
      </c>
      <c r="C12478" s="94"/>
      <c r="D12478" s="93">
        <f>VLOOKUP($J12469,ASBVs!$A$2:$AS$1041,44,FALSE)</f>
        <v>142.03</v>
      </c>
      <c r="E12478" s="94"/>
      <c r="F12478" s="92"/>
      <c r="G12478" s="34" t="s">
        <v>2671</v>
      </c>
      <c r="H12478" s="35" t="str">
        <f>VLOOKUP($J12469,ASBVs!$A$2:$AW$1041,48,FALSE)</f>
        <v>3</v>
      </c>
      <c r="I12478" s="34" t="s">
        <v>2672</v>
      </c>
      <c r="J12478" s="35">
        <f>VLOOKUP($J12469,ASBVs!$A$2:$AW$1041,49,FALSE)</f>
        <v>4</v>
      </c>
    </row>
    <row r="12479" spans="2:10" ht="12.6" customHeight="1" x14ac:dyDescent="0.3">
      <c r="B12479" s="36" t="s">
        <v>2696</v>
      </c>
      <c r="C12479" s="95" t="str">
        <f>VLOOKUP($J12469,ASBVs!$A$2:$E$1041,5,FALSE)</f>
        <v>Pen of 4</v>
      </c>
      <c r="D12479" s="96"/>
      <c r="E12479" s="97" t="s">
        <v>2697</v>
      </c>
      <c r="F12479" s="98"/>
      <c r="G12479" s="74"/>
      <c r="H12479" s="75"/>
      <c r="I12479" s="37" t="s">
        <v>2698</v>
      </c>
      <c r="J12479" s="38"/>
    </row>
  </sheetData>
  <mergeCells count="14560">
    <mergeCell ref="C12479:D12479"/>
    <mergeCell ref="E12479:F12479"/>
    <mergeCell ref="G12479:H12479"/>
    <mergeCell ref="I12474:J12475"/>
    <mergeCell ref="I12476:J12476"/>
    <mergeCell ref="B12477:C12477"/>
    <mergeCell ref="D12477:E12477"/>
    <mergeCell ref="F12477:F12478"/>
    <mergeCell ref="B12478:C12478"/>
    <mergeCell ref="D12478:E12478"/>
    <mergeCell ref="C12467:D12467"/>
    <mergeCell ref="E12467:F12467"/>
    <mergeCell ref="G12467:H12467"/>
    <mergeCell ref="B12469:C12469"/>
    <mergeCell ref="G12469:H12469"/>
    <mergeCell ref="C12470:E12470"/>
    <mergeCell ref="G12470:J12470"/>
    <mergeCell ref="I12462:J12463"/>
    <mergeCell ref="I12464:J12464"/>
    <mergeCell ref="B12465:C12465"/>
    <mergeCell ref="D12465:E12465"/>
    <mergeCell ref="F12465:F12466"/>
    <mergeCell ref="B12466:C12466"/>
    <mergeCell ref="D12466:E12466"/>
    <mergeCell ref="C12455:D12455"/>
    <mergeCell ref="E12455:F12455"/>
    <mergeCell ref="G12455:H12455"/>
    <mergeCell ref="B12457:C12457"/>
    <mergeCell ref="G12457:H12457"/>
    <mergeCell ref="C12458:E12458"/>
    <mergeCell ref="G12458:J12458"/>
    <mergeCell ref="I12450:J12451"/>
    <mergeCell ref="I12452:J12452"/>
    <mergeCell ref="B12453:C12453"/>
    <mergeCell ref="D12453:E12453"/>
    <mergeCell ref="F12453:F12454"/>
    <mergeCell ref="B12454:C12454"/>
    <mergeCell ref="D12454:E12454"/>
    <mergeCell ref="C12443:D12443"/>
    <mergeCell ref="E12443:F12443"/>
    <mergeCell ref="G12443:H12443"/>
    <mergeCell ref="B12445:C12445"/>
    <mergeCell ref="G12445:H12445"/>
    <mergeCell ref="C12446:E12446"/>
    <mergeCell ref="G12446:J12446"/>
    <mergeCell ref="I12438:J12439"/>
    <mergeCell ref="I12440:J12440"/>
    <mergeCell ref="B12441:C12441"/>
    <mergeCell ref="D12441:E12441"/>
    <mergeCell ref="F12441:F12442"/>
    <mergeCell ref="B12442:C12442"/>
    <mergeCell ref="D12442:E12442"/>
    <mergeCell ref="C12431:D12431"/>
    <mergeCell ref="E12431:F12431"/>
    <mergeCell ref="G12431:H12431"/>
    <mergeCell ref="B12433:C12433"/>
    <mergeCell ref="G12433:H12433"/>
    <mergeCell ref="C12434:E12434"/>
    <mergeCell ref="G12434:J12434"/>
    <mergeCell ref="I12426:J12427"/>
    <mergeCell ref="I12428:J12428"/>
    <mergeCell ref="B12429:C12429"/>
    <mergeCell ref="D12429:E12429"/>
    <mergeCell ref="F12429:F12430"/>
    <mergeCell ref="B12430:C12430"/>
    <mergeCell ref="D12430:E12430"/>
    <mergeCell ref="C12419:D12419"/>
    <mergeCell ref="E12419:F12419"/>
    <mergeCell ref="G12419:H12419"/>
    <mergeCell ref="B12421:C12421"/>
    <mergeCell ref="G12421:H12421"/>
    <mergeCell ref="C12422:E12422"/>
    <mergeCell ref="G12422:J12422"/>
    <mergeCell ref="I12414:J12415"/>
    <mergeCell ref="I12416:J12416"/>
    <mergeCell ref="B12417:C12417"/>
    <mergeCell ref="D12417:E12417"/>
    <mergeCell ref="F12417:F12418"/>
    <mergeCell ref="B12418:C12418"/>
    <mergeCell ref="D12418:E12418"/>
    <mergeCell ref="C12407:D12407"/>
    <mergeCell ref="E12407:F12407"/>
    <mergeCell ref="G12407:H12407"/>
    <mergeCell ref="B12409:C12409"/>
    <mergeCell ref="G12409:H12409"/>
    <mergeCell ref="C12410:E12410"/>
    <mergeCell ref="G12410:J12410"/>
    <mergeCell ref="I12402:J12403"/>
    <mergeCell ref="I12404:J12404"/>
    <mergeCell ref="B12405:C12405"/>
    <mergeCell ref="D12405:E12405"/>
    <mergeCell ref="F12405:F12406"/>
    <mergeCell ref="B12406:C12406"/>
    <mergeCell ref="D12406:E12406"/>
    <mergeCell ref="C12395:D12395"/>
    <mergeCell ref="E12395:F12395"/>
    <mergeCell ref="G12395:H12395"/>
    <mergeCell ref="B12397:C12397"/>
    <mergeCell ref="G12397:H12397"/>
    <mergeCell ref="C12398:E12398"/>
    <mergeCell ref="G12398:J12398"/>
    <mergeCell ref="I12390:J12391"/>
    <mergeCell ref="I12392:J12392"/>
    <mergeCell ref="B12393:C12393"/>
    <mergeCell ref="D12393:E12393"/>
    <mergeCell ref="F12393:F12394"/>
    <mergeCell ref="B12394:C12394"/>
    <mergeCell ref="D12394:E12394"/>
    <mergeCell ref="C12383:D12383"/>
    <mergeCell ref="E12383:F12383"/>
    <mergeCell ref="G12383:H12383"/>
    <mergeCell ref="B12385:C12385"/>
    <mergeCell ref="G12385:H12385"/>
    <mergeCell ref="C12386:E12386"/>
    <mergeCell ref="G12386:J12386"/>
    <mergeCell ref="I12378:J12379"/>
    <mergeCell ref="I12380:J12380"/>
    <mergeCell ref="B12381:C12381"/>
    <mergeCell ref="D12381:E12381"/>
    <mergeCell ref="F12381:F12382"/>
    <mergeCell ref="B12382:C12382"/>
    <mergeCell ref="D12382:E12382"/>
    <mergeCell ref="C12371:D12371"/>
    <mergeCell ref="E12371:F12371"/>
    <mergeCell ref="G12371:H12371"/>
    <mergeCell ref="B12373:C12373"/>
    <mergeCell ref="G12373:H12373"/>
    <mergeCell ref="C12374:E12374"/>
    <mergeCell ref="G12374:J12374"/>
    <mergeCell ref="I12366:J12367"/>
    <mergeCell ref="I12368:J12368"/>
    <mergeCell ref="B12369:C12369"/>
    <mergeCell ref="D12369:E12369"/>
    <mergeCell ref="F12369:F12370"/>
    <mergeCell ref="B12370:C12370"/>
    <mergeCell ref="D12370:E12370"/>
    <mergeCell ref="C12359:D12359"/>
    <mergeCell ref="E12359:F12359"/>
    <mergeCell ref="G12359:H12359"/>
    <mergeCell ref="B12361:C12361"/>
    <mergeCell ref="G12361:H12361"/>
    <mergeCell ref="C12362:E12362"/>
    <mergeCell ref="G12362:J12362"/>
    <mergeCell ref="I12354:J12355"/>
    <mergeCell ref="I12356:J12356"/>
    <mergeCell ref="B12357:C12357"/>
    <mergeCell ref="D12357:E12357"/>
    <mergeCell ref="F12357:F12358"/>
    <mergeCell ref="B12358:C12358"/>
    <mergeCell ref="D12358:E12358"/>
    <mergeCell ref="C12347:D12347"/>
    <mergeCell ref="E12347:F12347"/>
    <mergeCell ref="G12347:H12347"/>
    <mergeCell ref="B12349:C12349"/>
    <mergeCell ref="G12349:H12349"/>
    <mergeCell ref="C12350:E12350"/>
    <mergeCell ref="G12350:J12350"/>
    <mergeCell ref="I12342:J12343"/>
    <mergeCell ref="I12344:J12344"/>
    <mergeCell ref="B12345:C12345"/>
    <mergeCell ref="D12345:E12345"/>
    <mergeCell ref="F12345:F12346"/>
    <mergeCell ref="B12346:C12346"/>
    <mergeCell ref="D12346:E12346"/>
    <mergeCell ref="C12335:D12335"/>
    <mergeCell ref="E12335:F12335"/>
    <mergeCell ref="G12335:H12335"/>
    <mergeCell ref="B12337:C12337"/>
    <mergeCell ref="G12337:H12337"/>
    <mergeCell ref="C12338:E12338"/>
    <mergeCell ref="G12338:J12338"/>
    <mergeCell ref="I12330:J12331"/>
    <mergeCell ref="I12332:J12332"/>
    <mergeCell ref="B12333:C12333"/>
    <mergeCell ref="D12333:E12333"/>
    <mergeCell ref="F12333:F12334"/>
    <mergeCell ref="B12334:C12334"/>
    <mergeCell ref="D12334:E12334"/>
    <mergeCell ref="C12323:D12323"/>
    <mergeCell ref="E12323:F12323"/>
    <mergeCell ref="G12323:H12323"/>
    <mergeCell ref="B12325:C12325"/>
    <mergeCell ref="G12325:H12325"/>
    <mergeCell ref="C12326:E12326"/>
    <mergeCell ref="G12326:J12326"/>
    <mergeCell ref="I12318:J12319"/>
    <mergeCell ref="I12320:J12320"/>
    <mergeCell ref="B12321:C12321"/>
    <mergeCell ref="D12321:E12321"/>
    <mergeCell ref="F12321:F12322"/>
    <mergeCell ref="B12322:C12322"/>
    <mergeCell ref="D12322:E12322"/>
    <mergeCell ref="C12311:D12311"/>
    <mergeCell ref="E12311:F12311"/>
    <mergeCell ref="G12311:H12311"/>
    <mergeCell ref="B12313:C12313"/>
    <mergeCell ref="G12313:H12313"/>
    <mergeCell ref="C12314:E12314"/>
    <mergeCell ref="G12314:J12314"/>
    <mergeCell ref="I12306:J12307"/>
    <mergeCell ref="I12308:J12308"/>
    <mergeCell ref="B12309:C12309"/>
    <mergeCell ref="D12309:E12309"/>
    <mergeCell ref="F12309:F12310"/>
    <mergeCell ref="B12310:C12310"/>
    <mergeCell ref="D12310:E12310"/>
    <mergeCell ref="C12299:D12299"/>
    <mergeCell ref="E12299:F12299"/>
    <mergeCell ref="G12299:H12299"/>
    <mergeCell ref="B12301:C12301"/>
    <mergeCell ref="G12301:H12301"/>
    <mergeCell ref="C12302:E12302"/>
    <mergeCell ref="G12302:J12302"/>
    <mergeCell ref="I12294:J12295"/>
    <mergeCell ref="I12296:J12296"/>
    <mergeCell ref="B12297:C12297"/>
    <mergeCell ref="D12297:E12297"/>
    <mergeCell ref="F12297:F12298"/>
    <mergeCell ref="B12298:C12298"/>
    <mergeCell ref="D12298:E12298"/>
    <mergeCell ref="C12287:D12287"/>
    <mergeCell ref="E12287:F12287"/>
    <mergeCell ref="G12287:H12287"/>
    <mergeCell ref="B12289:C12289"/>
    <mergeCell ref="G12289:H12289"/>
    <mergeCell ref="C12290:E12290"/>
    <mergeCell ref="G12290:J12290"/>
    <mergeCell ref="I12282:J12283"/>
    <mergeCell ref="I12284:J12284"/>
    <mergeCell ref="B12285:C12285"/>
    <mergeCell ref="D12285:E12285"/>
    <mergeCell ref="F12285:F12286"/>
    <mergeCell ref="B12286:C12286"/>
    <mergeCell ref="D12286:E12286"/>
    <mergeCell ref="C12275:D12275"/>
    <mergeCell ref="E12275:F12275"/>
    <mergeCell ref="G12275:H12275"/>
    <mergeCell ref="B12277:C12277"/>
    <mergeCell ref="G12277:H12277"/>
    <mergeCell ref="C12278:E12278"/>
    <mergeCell ref="G12278:J12278"/>
    <mergeCell ref="I12270:J12271"/>
    <mergeCell ref="I12272:J12272"/>
    <mergeCell ref="B12273:C12273"/>
    <mergeCell ref="D12273:E12273"/>
    <mergeCell ref="F12273:F12274"/>
    <mergeCell ref="B12274:C12274"/>
    <mergeCell ref="D12274:E12274"/>
    <mergeCell ref="C12263:D12263"/>
    <mergeCell ref="E12263:F12263"/>
    <mergeCell ref="G12263:H12263"/>
    <mergeCell ref="B12265:C12265"/>
    <mergeCell ref="G12265:H12265"/>
    <mergeCell ref="C12266:E12266"/>
    <mergeCell ref="G12266:J12266"/>
    <mergeCell ref="I12258:J12259"/>
    <mergeCell ref="I12260:J12260"/>
    <mergeCell ref="B12261:C12261"/>
    <mergeCell ref="D12261:E12261"/>
    <mergeCell ref="F12261:F12262"/>
    <mergeCell ref="B12262:C12262"/>
    <mergeCell ref="D12262:E12262"/>
    <mergeCell ref="C12251:D12251"/>
    <mergeCell ref="E12251:F12251"/>
    <mergeCell ref="G12251:H12251"/>
    <mergeCell ref="B12253:C12253"/>
    <mergeCell ref="G12253:H12253"/>
    <mergeCell ref="C12254:E12254"/>
    <mergeCell ref="G12254:J12254"/>
    <mergeCell ref="I12246:J12247"/>
    <mergeCell ref="I12248:J12248"/>
    <mergeCell ref="B12249:C12249"/>
    <mergeCell ref="D12249:E12249"/>
    <mergeCell ref="F12249:F12250"/>
    <mergeCell ref="B12250:C12250"/>
    <mergeCell ref="D12250:E12250"/>
    <mergeCell ref="C12239:D12239"/>
    <mergeCell ref="E12239:F12239"/>
    <mergeCell ref="G12239:H12239"/>
    <mergeCell ref="B12241:C12241"/>
    <mergeCell ref="G12241:H12241"/>
    <mergeCell ref="C12242:E12242"/>
    <mergeCell ref="G12242:J12242"/>
    <mergeCell ref="I12234:J12235"/>
    <mergeCell ref="I12236:J12236"/>
    <mergeCell ref="B12237:C12237"/>
    <mergeCell ref="D12237:E12237"/>
    <mergeCell ref="F12237:F12238"/>
    <mergeCell ref="B12238:C12238"/>
    <mergeCell ref="D12238:E12238"/>
    <mergeCell ref="C12227:D12227"/>
    <mergeCell ref="E12227:F12227"/>
    <mergeCell ref="G12227:H12227"/>
    <mergeCell ref="B12229:C12229"/>
    <mergeCell ref="G12229:H12229"/>
    <mergeCell ref="C12230:E12230"/>
    <mergeCell ref="G12230:J12230"/>
    <mergeCell ref="I12222:J12223"/>
    <mergeCell ref="I12224:J12224"/>
    <mergeCell ref="B12225:C12225"/>
    <mergeCell ref="D12225:E12225"/>
    <mergeCell ref="F12225:F12226"/>
    <mergeCell ref="B12226:C12226"/>
    <mergeCell ref="D12226:E12226"/>
    <mergeCell ref="C12215:D12215"/>
    <mergeCell ref="E12215:F12215"/>
    <mergeCell ref="G12215:H12215"/>
    <mergeCell ref="B12217:C12217"/>
    <mergeCell ref="G12217:H12217"/>
    <mergeCell ref="C12218:E12218"/>
    <mergeCell ref="G12218:J12218"/>
    <mergeCell ref="I12210:J12211"/>
    <mergeCell ref="I12212:J12212"/>
    <mergeCell ref="B12213:C12213"/>
    <mergeCell ref="D12213:E12213"/>
    <mergeCell ref="F12213:F12214"/>
    <mergeCell ref="B12214:C12214"/>
    <mergeCell ref="D12214:E12214"/>
    <mergeCell ref="C12203:D12203"/>
    <mergeCell ref="E12203:F12203"/>
    <mergeCell ref="G12203:H12203"/>
    <mergeCell ref="B12205:C12205"/>
    <mergeCell ref="G12205:H12205"/>
    <mergeCell ref="C12206:E12206"/>
    <mergeCell ref="G12206:J12206"/>
    <mergeCell ref="I12198:J12199"/>
    <mergeCell ref="I12200:J12200"/>
    <mergeCell ref="B12201:C12201"/>
    <mergeCell ref="D12201:E12201"/>
    <mergeCell ref="F12201:F12202"/>
    <mergeCell ref="B12202:C12202"/>
    <mergeCell ref="D12202:E12202"/>
    <mergeCell ref="C12191:D12191"/>
    <mergeCell ref="E12191:F12191"/>
    <mergeCell ref="G12191:H12191"/>
    <mergeCell ref="B12193:C12193"/>
    <mergeCell ref="G12193:H12193"/>
    <mergeCell ref="C12194:E12194"/>
    <mergeCell ref="G12194:J12194"/>
    <mergeCell ref="I12186:J12187"/>
    <mergeCell ref="I12188:J12188"/>
    <mergeCell ref="B12189:C12189"/>
    <mergeCell ref="D12189:E12189"/>
    <mergeCell ref="F12189:F12190"/>
    <mergeCell ref="B12190:C12190"/>
    <mergeCell ref="D12190:E12190"/>
    <mergeCell ref="C12179:D12179"/>
    <mergeCell ref="E12179:F12179"/>
    <mergeCell ref="G12179:H12179"/>
    <mergeCell ref="B12181:C12181"/>
    <mergeCell ref="G12181:H12181"/>
    <mergeCell ref="C12182:E12182"/>
    <mergeCell ref="G12182:J12182"/>
    <mergeCell ref="I12174:J12175"/>
    <mergeCell ref="I12176:J12176"/>
    <mergeCell ref="B12177:C12177"/>
    <mergeCell ref="D12177:E12177"/>
    <mergeCell ref="F12177:F12178"/>
    <mergeCell ref="B12178:C12178"/>
    <mergeCell ref="D12178:E12178"/>
    <mergeCell ref="C12167:D12167"/>
    <mergeCell ref="E12167:F12167"/>
    <mergeCell ref="G12167:H12167"/>
    <mergeCell ref="B12169:C12169"/>
    <mergeCell ref="G12169:H12169"/>
    <mergeCell ref="C12170:E12170"/>
    <mergeCell ref="G12170:J12170"/>
    <mergeCell ref="I12162:J12163"/>
    <mergeCell ref="I12164:J12164"/>
    <mergeCell ref="B12165:C12165"/>
    <mergeCell ref="D12165:E12165"/>
    <mergeCell ref="F12165:F12166"/>
    <mergeCell ref="B12166:C12166"/>
    <mergeCell ref="D12166:E12166"/>
    <mergeCell ref="C12155:D12155"/>
    <mergeCell ref="E12155:F12155"/>
    <mergeCell ref="G12155:H12155"/>
    <mergeCell ref="B12157:C12157"/>
    <mergeCell ref="G12157:H12157"/>
    <mergeCell ref="C12158:E12158"/>
    <mergeCell ref="G12158:J12158"/>
    <mergeCell ref="I12150:J12151"/>
    <mergeCell ref="I12152:J12152"/>
    <mergeCell ref="B12153:C12153"/>
    <mergeCell ref="D12153:E12153"/>
    <mergeCell ref="F12153:F12154"/>
    <mergeCell ref="B12154:C12154"/>
    <mergeCell ref="D12154:E12154"/>
    <mergeCell ref="C12143:D12143"/>
    <mergeCell ref="E12143:F12143"/>
    <mergeCell ref="G12143:H12143"/>
    <mergeCell ref="B12145:C12145"/>
    <mergeCell ref="G12145:H12145"/>
    <mergeCell ref="C12146:E12146"/>
    <mergeCell ref="G12146:J12146"/>
    <mergeCell ref="I12138:J12139"/>
    <mergeCell ref="I12140:J12140"/>
    <mergeCell ref="B12141:C12141"/>
    <mergeCell ref="D12141:E12141"/>
    <mergeCell ref="F12141:F12142"/>
    <mergeCell ref="B12142:C12142"/>
    <mergeCell ref="D12142:E12142"/>
    <mergeCell ref="C12131:D12131"/>
    <mergeCell ref="E12131:F12131"/>
    <mergeCell ref="G12131:H12131"/>
    <mergeCell ref="B12133:C12133"/>
    <mergeCell ref="G12133:H12133"/>
    <mergeCell ref="C12134:E12134"/>
    <mergeCell ref="G12134:J12134"/>
    <mergeCell ref="I12126:J12127"/>
    <mergeCell ref="I12128:J12128"/>
    <mergeCell ref="B12129:C12129"/>
    <mergeCell ref="D12129:E12129"/>
    <mergeCell ref="F12129:F12130"/>
    <mergeCell ref="B12130:C12130"/>
    <mergeCell ref="D12130:E12130"/>
    <mergeCell ref="C12119:D12119"/>
    <mergeCell ref="E12119:F12119"/>
    <mergeCell ref="G12119:H12119"/>
    <mergeCell ref="B12121:C12121"/>
    <mergeCell ref="G12121:H12121"/>
    <mergeCell ref="C12122:E12122"/>
    <mergeCell ref="G12122:J12122"/>
    <mergeCell ref="I12114:J12115"/>
    <mergeCell ref="I12116:J12116"/>
    <mergeCell ref="B12117:C12117"/>
    <mergeCell ref="D12117:E12117"/>
    <mergeCell ref="F12117:F12118"/>
    <mergeCell ref="B12118:C12118"/>
    <mergeCell ref="D12118:E12118"/>
    <mergeCell ref="C12107:D12107"/>
    <mergeCell ref="E12107:F12107"/>
    <mergeCell ref="G12107:H12107"/>
    <mergeCell ref="B12109:C12109"/>
    <mergeCell ref="G12109:H12109"/>
    <mergeCell ref="C12110:E12110"/>
    <mergeCell ref="G12110:J12110"/>
    <mergeCell ref="I12102:J12103"/>
    <mergeCell ref="I12104:J12104"/>
    <mergeCell ref="B12105:C12105"/>
    <mergeCell ref="D12105:E12105"/>
    <mergeCell ref="F12105:F12106"/>
    <mergeCell ref="B12106:C12106"/>
    <mergeCell ref="D12106:E12106"/>
    <mergeCell ref="C12095:D12095"/>
    <mergeCell ref="E12095:F12095"/>
    <mergeCell ref="G12095:H12095"/>
    <mergeCell ref="B12097:C12097"/>
    <mergeCell ref="G12097:H12097"/>
    <mergeCell ref="C12098:E12098"/>
    <mergeCell ref="G12098:J12098"/>
    <mergeCell ref="I12090:J12091"/>
    <mergeCell ref="I12092:J12092"/>
    <mergeCell ref="B12093:C12093"/>
    <mergeCell ref="D12093:E12093"/>
    <mergeCell ref="F12093:F12094"/>
    <mergeCell ref="B12094:C12094"/>
    <mergeCell ref="D12094:E12094"/>
    <mergeCell ref="C12083:D12083"/>
    <mergeCell ref="E12083:F12083"/>
    <mergeCell ref="G12083:H12083"/>
    <mergeCell ref="B12085:C12085"/>
    <mergeCell ref="G12085:H12085"/>
    <mergeCell ref="C12086:E12086"/>
    <mergeCell ref="G12086:J12086"/>
    <mergeCell ref="I12078:J12079"/>
    <mergeCell ref="I12080:J12080"/>
    <mergeCell ref="B12081:C12081"/>
    <mergeCell ref="D12081:E12081"/>
    <mergeCell ref="F12081:F12082"/>
    <mergeCell ref="B12082:C12082"/>
    <mergeCell ref="D12082:E12082"/>
    <mergeCell ref="C12071:D12071"/>
    <mergeCell ref="E12071:F12071"/>
    <mergeCell ref="G12071:H12071"/>
    <mergeCell ref="B12073:C12073"/>
    <mergeCell ref="G12073:H12073"/>
    <mergeCell ref="C12074:E12074"/>
    <mergeCell ref="G12074:J12074"/>
    <mergeCell ref="I12066:J12067"/>
    <mergeCell ref="I12068:J12068"/>
    <mergeCell ref="B12069:C12069"/>
    <mergeCell ref="D12069:E12069"/>
    <mergeCell ref="F12069:F12070"/>
    <mergeCell ref="B12070:C12070"/>
    <mergeCell ref="D12070:E12070"/>
    <mergeCell ref="C12059:D12059"/>
    <mergeCell ref="E12059:F12059"/>
    <mergeCell ref="G12059:H12059"/>
    <mergeCell ref="B12061:C12061"/>
    <mergeCell ref="G12061:H12061"/>
    <mergeCell ref="C12062:E12062"/>
    <mergeCell ref="G12062:J12062"/>
    <mergeCell ref="I12054:J12055"/>
    <mergeCell ref="I12056:J12056"/>
    <mergeCell ref="B12057:C12057"/>
    <mergeCell ref="D12057:E12057"/>
    <mergeCell ref="F12057:F12058"/>
    <mergeCell ref="B12058:C12058"/>
    <mergeCell ref="D12058:E12058"/>
    <mergeCell ref="C12047:D12047"/>
    <mergeCell ref="E12047:F12047"/>
    <mergeCell ref="G12047:H12047"/>
    <mergeCell ref="B12049:C12049"/>
    <mergeCell ref="G12049:H12049"/>
    <mergeCell ref="C12050:E12050"/>
    <mergeCell ref="G12050:J12050"/>
    <mergeCell ref="I12042:J12043"/>
    <mergeCell ref="I12044:J12044"/>
    <mergeCell ref="B12045:C12045"/>
    <mergeCell ref="D12045:E12045"/>
    <mergeCell ref="F12045:F12046"/>
    <mergeCell ref="B12046:C12046"/>
    <mergeCell ref="D12046:E12046"/>
    <mergeCell ref="C12035:D12035"/>
    <mergeCell ref="E12035:F12035"/>
    <mergeCell ref="G12035:H12035"/>
    <mergeCell ref="B12037:C12037"/>
    <mergeCell ref="G12037:H12037"/>
    <mergeCell ref="C12038:E12038"/>
    <mergeCell ref="G12038:J12038"/>
    <mergeCell ref="I12030:J12031"/>
    <mergeCell ref="I12032:J12032"/>
    <mergeCell ref="B12033:C12033"/>
    <mergeCell ref="D12033:E12033"/>
    <mergeCell ref="F12033:F12034"/>
    <mergeCell ref="B12034:C12034"/>
    <mergeCell ref="D12034:E12034"/>
    <mergeCell ref="C12023:D12023"/>
    <mergeCell ref="E12023:F12023"/>
    <mergeCell ref="G12023:H12023"/>
    <mergeCell ref="B12025:C12025"/>
    <mergeCell ref="G12025:H12025"/>
    <mergeCell ref="C12026:E12026"/>
    <mergeCell ref="G12026:J12026"/>
    <mergeCell ref="I12018:J12019"/>
    <mergeCell ref="I12020:J12020"/>
    <mergeCell ref="B12021:C12021"/>
    <mergeCell ref="D12021:E12021"/>
    <mergeCell ref="F12021:F12022"/>
    <mergeCell ref="B12022:C12022"/>
    <mergeCell ref="D12022:E12022"/>
    <mergeCell ref="C12011:D12011"/>
    <mergeCell ref="E12011:F12011"/>
    <mergeCell ref="G12011:H12011"/>
    <mergeCell ref="B12013:C12013"/>
    <mergeCell ref="G12013:H12013"/>
    <mergeCell ref="C12014:E12014"/>
    <mergeCell ref="G12014:J12014"/>
    <mergeCell ref="I12006:J12007"/>
    <mergeCell ref="I12008:J12008"/>
    <mergeCell ref="B12009:C12009"/>
    <mergeCell ref="D12009:E12009"/>
    <mergeCell ref="F12009:F12010"/>
    <mergeCell ref="B12010:C12010"/>
    <mergeCell ref="D12010:E12010"/>
    <mergeCell ref="C11999:D11999"/>
    <mergeCell ref="E11999:F11999"/>
    <mergeCell ref="G11999:H11999"/>
    <mergeCell ref="B12001:C12001"/>
    <mergeCell ref="G12001:H12001"/>
    <mergeCell ref="C12002:E12002"/>
    <mergeCell ref="G12002:J12002"/>
    <mergeCell ref="I11994:J11995"/>
    <mergeCell ref="I11996:J11996"/>
    <mergeCell ref="B11997:C11997"/>
    <mergeCell ref="D11997:E11997"/>
    <mergeCell ref="F11997:F11998"/>
    <mergeCell ref="B11998:C11998"/>
    <mergeCell ref="D11998:E11998"/>
    <mergeCell ref="C11987:D11987"/>
    <mergeCell ref="E11987:F11987"/>
    <mergeCell ref="G11987:H11987"/>
    <mergeCell ref="B11989:C11989"/>
    <mergeCell ref="G11989:H11989"/>
    <mergeCell ref="C11990:E11990"/>
    <mergeCell ref="G11990:J11990"/>
    <mergeCell ref="I11982:J11983"/>
    <mergeCell ref="I11984:J11984"/>
    <mergeCell ref="B11985:C11985"/>
    <mergeCell ref="D11985:E11985"/>
    <mergeCell ref="F11985:F11986"/>
    <mergeCell ref="B11986:C11986"/>
    <mergeCell ref="D11986:E11986"/>
    <mergeCell ref="C11975:D11975"/>
    <mergeCell ref="E11975:F11975"/>
    <mergeCell ref="G11975:H11975"/>
    <mergeCell ref="B11977:C11977"/>
    <mergeCell ref="G11977:H11977"/>
    <mergeCell ref="C11978:E11978"/>
    <mergeCell ref="G11978:J11978"/>
    <mergeCell ref="I11970:J11971"/>
    <mergeCell ref="I11972:J11972"/>
    <mergeCell ref="B11973:C11973"/>
    <mergeCell ref="D11973:E11973"/>
    <mergeCell ref="F11973:F11974"/>
    <mergeCell ref="B11974:C11974"/>
    <mergeCell ref="D11974:E11974"/>
    <mergeCell ref="C11963:D11963"/>
    <mergeCell ref="E11963:F11963"/>
    <mergeCell ref="G11963:H11963"/>
    <mergeCell ref="B11965:C11965"/>
    <mergeCell ref="G11965:H11965"/>
    <mergeCell ref="C11966:E11966"/>
    <mergeCell ref="G11966:J11966"/>
    <mergeCell ref="I11958:J11959"/>
    <mergeCell ref="I11960:J11960"/>
    <mergeCell ref="B11961:C11961"/>
    <mergeCell ref="D11961:E11961"/>
    <mergeCell ref="F11961:F11962"/>
    <mergeCell ref="B11962:C11962"/>
    <mergeCell ref="D11962:E11962"/>
    <mergeCell ref="C11951:D11951"/>
    <mergeCell ref="E11951:F11951"/>
    <mergeCell ref="G11951:H11951"/>
    <mergeCell ref="B11953:C11953"/>
    <mergeCell ref="G11953:H11953"/>
    <mergeCell ref="C11954:E11954"/>
    <mergeCell ref="G11954:J11954"/>
    <mergeCell ref="I11946:J11947"/>
    <mergeCell ref="I11948:J11948"/>
    <mergeCell ref="B11949:C11949"/>
    <mergeCell ref="D11949:E11949"/>
    <mergeCell ref="F11949:F11950"/>
    <mergeCell ref="B11950:C11950"/>
    <mergeCell ref="D11950:E11950"/>
    <mergeCell ref="C11939:D11939"/>
    <mergeCell ref="E11939:F11939"/>
    <mergeCell ref="G11939:H11939"/>
    <mergeCell ref="B11941:C11941"/>
    <mergeCell ref="G11941:H11941"/>
    <mergeCell ref="C11942:E11942"/>
    <mergeCell ref="G11942:J11942"/>
    <mergeCell ref="I11934:J11935"/>
    <mergeCell ref="I11936:J11936"/>
    <mergeCell ref="B11937:C11937"/>
    <mergeCell ref="D11937:E11937"/>
    <mergeCell ref="F11937:F11938"/>
    <mergeCell ref="B11938:C11938"/>
    <mergeCell ref="D11938:E11938"/>
    <mergeCell ref="C11927:D11927"/>
    <mergeCell ref="E11927:F11927"/>
    <mergeCell ref="G11927:H11927"/>
    <mergeCell ref="B11929:C11929"/>
    <mergeCell ref="G11929:H11929"/>
    <mergeCell ref="C11930:E11930"/>
    <mergeCell ref="G11930:J11930"/>
    <mergeCell ref="I11922:J11923"/>
    <mergeCell ref="I11924:J11924"/>
    <mergeCell ref="B11925:C11925"/>
    <mergeCell ref="D11925:E11925"/>
    <mergeCell ref="F11925:F11926"/>
    <mergeCell ref="B11926:C11926"/>
    <mergeCell ref="D11926:E11926"/>
    <mergeCell ref="C11915:D11915"/>
    <mergeCell ref="E11915:F11915"/>
    <mergeCell ref="G11915:H11915"/>
    <mergeCell ref="B11917:C11917"/>
    <mergeCell ref="G11917:H11917"/>
    <mergeCell ref="C11918:E11918"/>
    <mergeCell ref="G11918:J11918"/>
    <mergeCell ref="I11910:J11911"/>
    <mergeCell ref="I11912:J11912"/>
    <mergeCell ref="B11913:C11913"/>
    <mergeCell ref="D11913:E11913"/>
    <mergeCell ref="F11913:F11914"/>
    <mergeCell ref="B11914:C11914"/>
    <mergeCell ref="D11914:E11914"/>
    <mergeCell ref="C11903:D11903"/>
    <mergeCell ref="E11903:F11903"/>
    <mergeCell ref="G11903:H11903"/>
    <mergeCell ref="B11905:C11905"/>
    <mergeCell ref="G11905:H11905"/>
    <mergeCell ref="C11906:E11906"/>
    <mergeCell ref="G11906:J11906"/>
    <mergeCell ref="C11894:E11894"/>
    <mergeCell ref="G11894:J11894"/>
    <mergeCell ref="I11898:J11899"/>
    <mergeCell ref="I11900:J11900"/>
    <mergeCell ref="B11901:C11901"/>
    <mergeCell ref="D11901:E11901"/>
    <mergeCell ref="F11901:F11902"/>
    <mergeCell ref="B11902:C11902"/>
    <mergeCell ref="D11902:E11902"/>
    <mergeCell ref="D4378:E4378"/>
    <mergeCell ref="C4379:D4379"/>
    <mergeCell ref="E4379:F4379"/>
    <mergeCell ref="G4379:H4379"/>
    <mergeCell ref="B11893:C11893"/>
    <mergeCell ref="G11893:H11893"/>
    <mergeCell ref="C11891:D11891"/>
    <mergeCell ref="E11891:F11891"/>
    <mergeCell ref="G11891:H11891"/>
    <mergeCell ref="B4369:C4369"/>
    <mergeCell ref="G4369:H4369"/>
    <mergeCell ref="C4370:E4370"/>
    <mergeCell ref="G4370:J4370"/>
    <mergeCell ref="I4374:J4375"/>
    <mergeCell ref="I4376:J4376"/>
    <mergeCell ref="B4377:C4377"/>
    <mergeCell ref="I11886:J11887"/>
    <mergeCell ref="I11888:J11888"/>
    <mergeCell ref="B11889:C11889"/>
    <mergeCell ref="D11889:E11889"/>
    <mergeCell ref="F11889:F11890"/>
    <mergeCell ref="B11890:C11890"/>
    <mergeCell ref="D11890:E11890"/>
    <mergeCell ref="C11879:D11879"/>
    <mergeCell ref="E11879:F11879"/>
    <mergeCell ref="G11879:H11879"/>
    <mergeCell ref="B11881:C11881"/>
    <mergeCell ref="G11881:H11881"/>
    <mergeCell ref="C11882:E11882"/>
    <mergeCell ref="G11882:J11882"/>
    <mergeCell ref="I11874:J11875"/>
    <mergeCell ref="I11876:J11876"/>
    <mergeCell ref="B11877:C11877"/>
    <mergeCell ref="D11877:E11877"/>
    <mergeCell ref="F11877:F11878"/>
    <mergeCell ref="B11878:C11878"/>
    <mergeCell ref="D11878:E11878"/>
    <mergeCell ref="C11867:D11867"/>
    <mergeCell ref="E11867:F11867"/>
    <mergeCell ref="G11867:H11867"/>
    <mergeCell ref="B11869:C11869"/>
    <mergeCell ref="G11869:H11869"/>
    <mergeCell ref="C11870:E11870"/>
    <mergeCell ref="G11870:J11870"/>
    <mergeCell ref="I11862:J11863"/>
    <mergeCell ref="I11864:J11864"/>
    <mergeCell ref="B11865:C11865"/>
    <mergeCell ref="D11865:E11865"/>
    <mergeCell ref="F11865:F11866"/>
    <mergeCell ref="B11866:C11866"/>
    <mergeCell ref="D11866:E11866"/>
    <mergeCell ref="C11855:D11855"/>
    <mergeCell ref="E11855:F11855"/>
    <mergeCell ref="G11855:H11855"/>
    <mergeCell ref="B11857:C11857"/>
    <mergeCell ref="G11857:H11857"/>
    <mergeCell ref="C11858:E11858"/>
    <mergeCell ref="G11858:J11858"/>
    <mergeCell ref="I11850:J11851"/>
    <mergeCell ref="I11852:J11852"/>
    <mergeCell ref="B11853:C11853"/>
    <mergeCell ref="D11853:E11853"/>
    <mergeCell ref="F11853:F11854"/>
    <mergeCell ref="B11854:C11854"/>
    <mergeCell ref="D11854:E11854"/>
    <mergeCell ref="C11843:D11843"/>
    <mergeCell ref="E11843:F11843"/>
    <mergeCell ref="G11843:H11843"/>
    <mergeCell ref="B11845:C11845"/>
    <mergeCell ref="G11845:H11845"/>
    <mergeCell ref="C11846:E11846"/>
    <mergeCell ref="G11846:J11846"/>
    <mergeCell ref="I11838:J11839"/>
    <mergeCell ref="I11840:J11840"/>
    <mergeCell ref="B11841:C11841"/>
    <mergeCell ref="D11841:E11841"/>
    <mergeCell ref="F11841:F11842"/>
    <mergeCell ref="B11842:C11842"/>
    <mergeCell ref="D11842:E11842"/>
    <mergeCell ref="C11831:D11831"/>
    <mergeCell ref="E11831:F11831"/>
    <mergeCell ref="G11831:H11831"/>
    <mergeCell ref="B11833:C11833"/>
    <mergeCell ref="G11833:H11833"/>
    <mergeCell ref="C11834:E11834"/>
    <mergeCell ref="G11834:J11834"/>
    <mergeCell ref="I11826:J11827"/>
    <mergeCell ref="I11828:J11828"/>
    <mergeCell ref="B11829:C11829"/>
    <mergeCell ref="D11829:E11829"/>
    <mergeCell ref="F11829:F11830"/>
    <mergeCell ref="B11830:C11830"/>
    <mergeCell ref="D11830:E11830"/>
    <mergeCell ref="C11819:D11819"/>
    <mergeCell ref="E11819:F11819"/>
    <mergeCell ref="G11819:H11819"/>
    <mergeCell ref="B11821:C11821"/>
    <mergeCell ref="G11821:H11821"/>
    <mergeCell ref="C11822:E11822"/>
    <mergeCell ref="G11822:J11822"/>
    <mergeCell ref="I11814:J11815"/>
    <mergeCell ref="I11816:J11816"/>
    <mergeCell ref="B11817:C11817"/>
    <mergeCell ref="D11817:E11817"/>
    <mergeCell ref="F11817:F11818"/>
    <mergeCell ref="B11818:C11818"/>
    <mergeCell ref="D11818:E11818"/>
    <mergeCell ref="C11807:D11807"/>
    <mergeCell ref="E11807:F11807"/>
    <mergeCell ref="G11807:H11807"/>
    <mergeCell ref="B11809:C11809"/>
    <mergeCell ref="G11809:H11809"/>
    <mergeCell ref="C11810:E11810"/>
    <mergeCell ref="G11810:J11810"/>
    <mergeCell ref="I11802:J11803"/>
    <mergeCell ref="I11804:J11804"/>
    <mergeCell ref="B11805:C11805"/>
    <mergeCell ref="D11805:E11805"/>
    <mergeCell ref="F11805:F11806"/>
    <mergeCell ref="B11806:C11806"/>
    <mergeCell ref="D11806:E11806"/>
    <mergeCell ref="C11795:D11795"/>
    <mergeCell ref="E11795:F11795"/>
    <mergeCell ref="G11795:H11795"/>
    <mergeCell ref="B11797:C11797"/>
    <mergeCell ref="G11797:H11797"/>
    <mergeCell ref="C11798:E11798"/>
    <mergeCell ref="G11798:J11798"/>
    <mergeCell ref="I11790:J11791"/>
    <mergeCell ref="I11792:J11792"/>
    <mergeCell ref="B11793:C11793"/>
    <mergeCell ref="D11793:E11793"/>
    <mergeCell ref="F11793:F11794"/>
    <mergeCell ref="B11794:C11794"/>
    <mergeCell ref="D11794:E11794"/>
    <mergeCell ref="C11783:D11783"/>
    <mergeCell ref="E11783:F11783"/>
    <mergeCell ref="G11783:H11783"/>
    <mergeCell ref="B11785:C11785"/>
    <mergeCell ref="G11785:H11785"/>
    <mergeCell ref="C11786:E11786"/>
    <mergeCell ref="G11786:J11786"/>
    <mergeCell ref="I11778:J11779"/>
    <mergeCell ref="I11780:J11780"/>
    <mergeCell ref="B11781:C11781"/>
    <mergeCell ref="D11781:E11781"/>
    <mergeCell ref="F11781:F11782"/>
    <mergeCell ref="B11782:C11782"/>
    <mergeCell ref="D11782:E11782"/>
    <mergeCell ref="C11771:D11771"/>
    <mergeCell ref="E11771:F11771"/>
    <mergeCell ref="G11771:H11771"/>
    <mergeCell ref="B11773:C11773"/>
    <mergeCell ref="G11773:H11773"/>
    <mergeCell ref="C11774:E11774"/>
    <mergeCell ref="G11774:J11774"/>
    <mergeCell ref="I11766:J11767"/>
    <mergeCell ref="I11768:J11768"/>
    <mergeCell ref="B11769:C11769"/>
    <mergeCell ref="D11769:E11769"/>
    <mergeCell ref="F11769:F11770"/>
    <mergeCell ref="B11770:C11770"/>
    <mergeCell ref="D11770:E11770"/>
    <mergeCell ref="C11759:D11759"/>
    <mergeCell ref="E11759:F11759"/>
    <mergeCell ref="G11759:H11759"/>
    <mergeCell ref="B11761:C11761"/>
    <mergeCell ref="G11761:H11761"/>
    <mergeCell ref="C11762:E11762"/>
    <mergeCell ref="G11762:J11762"/>
    <mergeCell ref="I11754:J11755"/>
    <mergeCell ref="I11756:J11756"/>
    <mergeCell ref="B11757:C11757"/>
    <mergeCell ref="D11757:E11757"/>
    <mergeCell ref="F11757:F11758"/>
    <mergeCell ref="B11758:C11758"/>
    <mergeCell ref="D11758:E11758"/>
    <mergeCell ref="C11747:D11747"/>
    <mergeCell ref="E11747:F11747"/>
    <mergeCell ref="G11747:H11747"/>
    <mergeCell ref="B11749:C11749"/>
    <mergeCell ref="G11749:H11749"/>
    <mergeCell ref="C11750:E11750"/>
    <mergeCell ref="G11750:J11750"/>
    <mergeCell ref="I11742:J11743"/>
    <mergeCell ref="I11744:J11744"/>
    <mergeCell ref="B11745:C11745"/>
    <mergeCell ref="D11745:E11745"/>
    <mergeCell ref="F11745:F11746"/>
    <mergeCell ref="B11746:C11746"/>
    <mergeCell ref="D11746:E11746"/>
    <mergeCell ref="C11735:D11735"/>
    <mergeCell ref="E11735:F11735"/>
    <mergeCell ref="G11735:H11735"/>
    <mergeCell ref="B11737:C11737"/>
    <mergeCell ref="G11737:H11737"/>
    <mergeCell ref="C11738:E11738"/>
    <mergeCell ref="G11738:J11738"/>
    <mergeCell ref="I11730:J11731"/>
    <mergeCell ref="I11732:J11732"/>
    <mergeCell ref="B11733:C11733"/>
    <mergeCell ref="D11733:E11733"/>
    <mergeCell ref="F11733:F11734"/>
    <mergeCell ref="B11734:C11734"/>
    <mergeCell ref="D11734:E11734"/>
    <mergeCell ref="C11723:D11723"/>
    <mergeCell ref="E11723:F11723"/>
    <mergeCell ref="G11723:H11723"/>
    <mergeCell ref="B11725:C11725"/>
    <mergeCell ref="G11725:H11725"/>
    <mergeCell ref="C11726:E11726"/>
    <mergeCell ref="G11726:J11726"/>
    <mergeCell ref="I11718:J11719"/>
    <mergeCell ref="I11720:J11720"/>
    <mergeCell ref="B11721:C11721"/>
    <mergeCell ref="D11721:E11721"/>
    <mergeCell ref="F11721:F11722"/>
    <mergeCell ref="B11722:C11722"/>
    <mergeCell ref="D11722:E11722"/>
    <mergeCell ref="C11711:D11711"/>
    <mergeCell ref="E11711:F11711"/>
    <mergeCell ref="G11711:H11711"/>
    <mergeCell ref="B11713:C11713"/>
    <mergeCell ref="G11713:H11713"/>
    <mergeCell ref="C11714:E11714"/>
    <mergeCell ref="G11714:J11714"/>
    <mergeCell ref="I11706:J11707"/>
    <mergeCell ref="I11708:J11708"/>
    <mergeCell ref="B11709:C11709"/>
    <mergeCell ref="D11709:E11709"/>
    <mergeCell ref="F11709:F11710"/>
    <mergeCell ref="B11710:C11710"/>
    <mergeCell ref="D11710:E11710"/>
    <mergeCell ref="C11699:D11699"/>
    <mergeCell ref="E11699:F11699"/>
    <mergeCell ref="G11699:H11699"/>
    <mergeCell ref="B11701:C11701"/>
    <mergeCell ref="G11701:H11701"/>
    <mergeCell ref="C11702:E11702"/>
    <mergeCell ref="G11702:J11702"/>
    <mergeCell ref="I11694:J11695"/>
    <mergeCell ref="I11696:J11696"/>
    <mergeCell ref="B11697:C11697"/>
    <mergeCell ref="D11697:E11697"/>
    <mergeCell ref="F11697:F11698"/>
    <mergeCell ref="B11698:C11698"/>
    <mergeCell ref="D11698:E11698"/>
    <mergeCell ref="C11687:D11687"/>
    <mergeCell ref="E11687:F11687"/>
    <mergeCell ref="G11687:H11687"/>
    <mergeCell ref="B11689:C11689"/>
    <mergeCell ref="G11689:H11689"/>
    <mergeCell ref="C11690:E11690"/>
    <mergeCell ref="G11690:J11690"/>
    <mergeCell ref="I11682:J11683"/>
    <mergeCell ref="I11684:J11684"/>
    <mergeCell ref="B11685:C11685"/>
    <mergeCell ref="D11685:E11685"/>
    <mergeCell ref="F11685:F11686"/>
    <mergeCell ref="B11686:C11686"/>
    <mergeCell ref="D11686:E11686"/>
    <mergeCell ref="C11675:D11675"/>
    <mergeCell ref="E11675:F11675"/>
    <mergeCell ref="G11675:H11675"/>
    <mergeCell ref="B11677:C11677"/>
    <mergeCell ref="G11677:H11677"/>
    <mergeCell ref="C11678:E11678"/>
    <mergeCell ref="G11678:J11678"/>
    <mergeCell ref="I11670:J11671"/>
    <mergeCell ref="I11672:J11672"/>
    <mergeCell ref="B11673:C11673"/>
    <mergeCell ref="D11673:E11673"/>
    <mergeCell ref="F11673:F11674"/>
    <mergeCell ref="B11674:C11674"/>
    <mergeCell ref="D11674:E11674"/>
    <mergeCell ref="C11663:D11663"/>
    <mergeCell ref="E11663:F11663"/>
    <mergeCell ref="G11663:H11663"/>
    <mergeCell ref="B11665:C11665"/>
    <mergeCell ref="G11665:H11665"/>
    <mergeCell ref="C11666:E11666"/>
    <mergeCell ref="G11666:J11666"/>
    <mergeCell ref="I11658:J11659"/>
    <mergeCell ref="I11660:J11660"/>
    <mergeCell ref="B11661:C11661"/>
    <mergeCell ref="D11661:E11661"/>
    <mergeCell ref="F11661:F11662"/>
    <mergeCell ref="B11662:C11662"/>
    <mergeCell ref="D11662:E11662"/>
    <mergeCell ref="C11651:D11651"/>
    <mergeCell ref="E11651:F11651"/>
    <mergeCell ref="G11651:H11651"/>
    <mergeCell ref="B11653:C11653"/>
    <mergeCell ref="G11653:H11653"/>
    <mergeCell ref="C11654:E11654"/>
    <mergeCell ref="G11654:J11654"/>
    <mergeCell ref="I11646:J11647"/>
    <mergeCell ref="I11648:J11648"/>
    <mergeCell ref="B11649:C11649"/>
    <mergeCell ref="D11649:E11649"/>
    <mergeCell ref="F11649:F11650"/>
    <mergeCell ref="B11650:C11650"/>
    <mergeCell ref="D11650:E11650"/>
    <mergeCell ref="C11639:D11639"/>
    <mergeCell ref="E11639:F11639"/>
    <mergeCell ref="G11639:H11639"/>
    <mergeCell ref="B11641:C11641"/>
    <mergeCell ref="G11641:H11641"/>
    <mergeCell ref="C11642:E11642"/>
    <mergeCell ref="G11642:J11642"/>
    <mergeCell ref="I11634:J11635"/>
    <mergeCell ref="I11636:J11636"/>
    <mergeCell ref="B11637:C11637"/>
    <mergeCell ref="D11637:E11637"/>
    <mergeCell ref="F11637:F11638"/>
    <mergeCell ref="B11638:C11638"/>
    <mergeCell ref="D11638:E11638"/>
    <mergeCell ref="C11627:D11627"/>
    <mergeCell ref="E11627:F11627"/>
    <mergeCell ref="G11627:H11627"/>
    <mergeCell ref="B11629:C11629"/>
    <mergeCell ref="G11629:H11629"/>
    <mergeCell ref="C11630:E11630"/>
    <mergeCell ref="G11630:J11630"/>
    <mergeCell ref="I11622:J11623"/>
    <mergeCell ref="I11624:J11624"/>
    <mergeCell ref="B11625:C11625"/>
    <mergeCell ref="D11625:E11625"/>
    <mergeCell ref="F11625:F11626"/>
    <mergeCell ref="B11626:C11626"/>
    <mergeCell ref="D11626:E11626"/>
    <mergeCell ref="C11615:D11615"/>
    <mergeCell ref="E11615:F11615"/>
    <mergeCell ref="G11615:H11615"/>
    <mergeCell ref="B11617:C11617"/>
    <mergeCell ref="G11617:H11617"/>
    <mergeCell ref="C11618:E11618"/>
    <mergeCell ref="G11618:J11618"/>
    <mergeCell ref="I11610:J11611"/>
    <mergeCell ref="I11612:J11612"/>
    <mergeCell ref="B11613:C11613"/>
    <mergeCell ref="D11613:E11613"/>
    <mergeCell ref="F11613:F11614"/>
    <mergeCell ref="B11614:C11614"/>
    <mergeCell ref="D11614:E11614"/>
    <mergeCell ref="C11603:D11603"/>
    <mergeCell ref="E11603:F11603"/>
    <mergeCell ref="G11603:H11603"/>
    <mergeCell ref="B11605:C11605"/>
    <mergeCell ref="G11605:H11605"/>
    <mergeCell ref="C11606:E11606"/>
    <mergeCell ref="G11606:J11606"/>
    <mergeCell ref="I11598:J11599"/>
    <mergeCell ref="I11600:J11600"/>
    <mergeCell ref="B11601:C11601"/>
    <mergeCell ref="D11601:E11601"/>
    <mergeCell ref="F11601:F11602"/>
    <mergeCell ref="B11602:C11602"/>
    <mergeCell ref="D11602:E11602"/>
    <mergeCell ref="C11591:D11591"/>
    <mergeCell ref="E11591:F11591"/>
    <mergeCell ref="G11591:H11591"/>
    <mergeCell ref="B11593:C11593"/>
    <mergeCell ref="G11593:H11593"/>
    <mergeCell ref="C11594:E11594"/>
    <mergeCell ref="G11594:J11594"/>
    <mergeCell ref="I11586:J11587"/>
    <mergeCell ref="I11588:J11588"/>
    <mergeCell ref="B11589:C11589"/>
    <mergeCell ref="D11589:E11589"/>
    <mergeCell ref="F11589:F11590"/>
    <mergeCell ref="B11590:C11590"/>
    <mergeCell ref="D11590:E11590"/>
    <mergeCell ref="C11579:D11579"/>
    <mergeCell ref="E11579:F11579"/>
    <mergeCell ref="G11579:H11579"/>
    <mergeCell ref="B11581:C11581"/>
    <mergeCell ref="G11581:H11581"/>
    <mergeCell ref="C11582:E11582"/>
    <mergeCell ref="G11582:J11582"/>
    <mergeCell ref="I11574:J11575"/>
    <mergeCell ref="I11576:J11576"/>
    <mergeCell ref="B11577:C11577"/>
    <mergeCell ref="D11577:E11577"/>
    <mergeCell ref="F11577:F11578"/>
    <mergeCell ref="B11578:C11578"/>
    <mergeCell ref="D11578:E11578"/>
    <mergeCell ref="C11567:D11567"/>
    <mergeCell ref="E11567:F11567"/>
    <mergeCell ref="G11567:H11567"/>
    <mergeCell ref="B11569:C11569"/>
    <mergeCell ref="G11569:H11569"/>
    <mergeCell ref="C11570:E11570"/>
    <mergeCell ref="G11570:J11570"/>
    <mergeCell ref="I11562:J11563"/>
    <mergeCell ref="I11564:J11564"/>
    <mergeCell ref="B11565:C11565"/>
    <mergeCell ref="D11565:E11565"/>
    <mergeCell ref="F11565:F11566"/>
    <mergeCell ref="B11566:C11566"/>
    <mergeCell ref="D11566:E11566"/>
    <mergeCell ref="C11555:D11555"/>
    <mergeCell ref="E11555:F11555"/>
    <mergeCell ref="G11555:H11555"/>
    <mergeCell ref="B11557:C11557"/>
    <mergeCell ref="G11557:H11557"/>
    <mergeCell ref="C11558:E11558"/>
    <mergeCell ref="G11558:J11558"/>
    <mergeCell ref="I11550:J11551"/>
    <mergeCell ref="I11552:J11552"/>
    <mergeCell ref="B11553:C11553"/>
    <mergeCell ref="D11553:E11553"/>
    <mergeCell ref="F11553:F11554"/>
    <mergeCell ref="B11554:C11554"/>
    <mergeCell ref="D11554:E11554"/>
    <mergeCell ref="C11543:D11543"/>
    <mergeCell ref="E11543:F11543"/>
    <mergeCell ref="G11543:H11543"/>
    <mergeCell ref="B11545:C11545"/>
    <mergeCell ref="G11545:H11545"/>
    <mergeCell ref="C11546:E11546"/>
    <mergeCell ref="G11546:J11546"/>
    <mergeCell ref="I11538:J11539"/>
    <mergeCell ref="I11540:J11540"/>
    <mergeCell ref="B11541:C11541"/>
    <mergeCell ref="D11541:E11541"/>
    <mergeCell ref="F11541:F11542"/>
    <mergeCell ref="B11542:C11542"/>
    <mergeCell ref="D11542:E11542"/>
    <mergeCell ref="C11531:D11531"/>
    <mergeCell ref="E11531:F11531"/>
    <mergeCell ref="G11531:H11531"/>
    <mergeCell ref="B11533:C11533"/>
    <mergeCell ref="G11533:H11533"/>
    <mergeCell ref="C11534:E11534"/>
    <mergeCell ref="G11534:J11534"/>
    <mergeCell ref="I11526:J11527"/>
    <mergeCell ref="I11528:J11528"/>
    <mergeCell ref="B11529:C11529"/>
    <mergeCell ref="D11529:E11529"/>
    <mergeCell ref="F11529:F11530"/>
    <mergeCell ref="B11530:C11530"/>
    <mergeCell ref="D11530:E11530"/>
    <mergeCell ref="C11519:D11519"/>
    <mergeCell ref="E11519:F11519"/>
    <mergeCell ref="G11519:H11519"/>
    <mergeCell ref="B11521:C11521"/>
    <mergeCell ref="G11521:H11521"/>
    <mergeCell ref="C11522:E11522"/>
    <mergeCell ref="G11522:J11522"/>
    <mergeCell ref="I11514:J11515"/>
    <mergeCell ref="I11516:J11516"/>
    <mergeCell ref="B11517:C11517"/>
    <mergeCell ref="D11517:E11517"/>
    <mergeCell ref="F11517:F11518"/>
    <mergeCell ref="B11518:C11518"/>
    <mergeCell ref="D11518:E11518"/>
    <mergeCell ref="C11507:D11507"/>
    <mergeCell ref="E11507:F11507"/>
    <mergeCell ref="G11507:H11507"/>
    <mergeCell ref="B11509:C11509"/>
    <mergeCell ref="G11509:H11509"/>
    <mergeCell ref="C11510:E11510"/>
    <mergeCell ref="G11510:J11510"/>
    <mergeCell ref="I11502:J11503"/>
    <mergeCell ref="I11504:J11504"/>
    <mergeCell ref="B11505:C11505"/>
    <mergeCell ref="D11505:E11505"/>
    <mergeCell ref="F11505:F11506"/>
    <mergeCell ref="B11506:C11506"/>
    <mergeCell ref="D11506:E11506"/>
    <mergeCell ref="C11495:D11495"/>
    <mergeCell ref="E11495:F11495"/>
    <mergeCell ref="G11495:H11495"/>
    <mergeCell ref="B11497:C11497"/>
    <mergeCell ref="G11497:H11497"/>
    <mergeCell ref="C11498:E11498"/>
    <mergeCell ref="G11498:J11498"/>
    <mergeCell ref="I11490:J11491"/>
    <mergeCell ref="I11492:J11492"/>
    <mergeCell ref="B11493:C11493"/>
    <mergeCell ref="D11493:E11493"/>
    <mergeCell ref="F11493:F11494"/>
    <mergeCell ref="B11494:C11494"/>
    <mergeCell ref="D11494:E11494"/>
    <mergeCell ref="C11483:D11483"/>
    <mergeCell ref="E11483:F11483"/>
    <mergeCell ref="G11483:H11483"/>
    <mergeCell ref="B11485:C11485"/>
    <mergeCell ref="G11485:H11485"/>
    <mergeCell ref="C11486:E11486"/>
    <mergeCell ref="G11486:J11486"/>
    <mergeCell ref="I11478:J11479"/>
    <mergeCell ref="I11480:J11480"/>
    <mergeCell ref="B11481:C11481"/>
    <mergeCell ref="D11481:E11481"/>
    <mergeCell ref="F11481:F11482"/>
    <mergeCell ref="B11482:C11482"/>
    <mergeCell ref="D11482:E11482"/>
    <mergeCell ref="C11471:D11471"/>
    <mergeCell ref="E11471:F11471"/>
    <mergeCell ref="G11471:H11471"/>
    <mergeCell ref="B11473:C11473"/>
    <mergeCell ref="G11473:H11473"/>
    <mergeCell ref="C11474:E11474"/>
    <mergeCell ref="G11474:J11474"/>
    <mergeCell ref="I11466:J11467"/>
    <mergeCell ref="I11468:J11468"/>
    <mergeCell ref="B11469:C11469"/>
    <mergeCell ref="D11469:E11469"/>
    <mergeCell ref="F11469:F11470"/>
    <mergeCell ref="B11470:C11470"/>
    <mergeCell ref="D11470:E11470"/>
    <mergeCell ref="C11459:D11459"/>
    <mergeCell ref="E11459:F11459"/>
    <mergeCell ref="G11459:H11459"/>
    <mergeCell ref="B11461:C11461"/>
    <mergeCell ref="G11461:H11461"/>
    <mergeCell ref="C11462:E11462"/>
    <mergeCell ref="G11462:J11462"/>
    <mergeCell ref="I11454:J11455"/>
    <mergeCell ref="I11456:J11456"/>
    <mergeCell ref="B11457:C11457"/>
    <mergeCell ref="D11457:E11457"/>
    <mergeCell ref="F11457:F11458"/>
    <mergeCell ref="B11458:C11458"/>
    <mergeCell ref="D11458:E11458"/>
    <mergeCell ref="C11447:D11447"/>
    <mergeCell ref="E11447:F11447"/>
    <mergeCell ref="G11447:H11447"/>
    <mergeCell ref="B11449:C11449"/>
    <mergeCell ref="G11449:H11449"/>
    <mergeCell ref="C11450:E11450"/>
    <mergeCell ref="G11450:J11450"/>
    <mergeCell ref="I11442:J11443"/>
    <mergeCell ref="I11444:J11444"/>
    <mergeCell ref="B11445:C11445"/>
    <mergeCell ref="D11445:E11445"/>
    <mergeCell ref="F11445:F11446"/>
    <mergeCell ref="B11446:C11446"/>
    <mergeCell ref="D11446:E11446"/>
    <mergeCell ref="C11435:D11435"/>
    <mergeCell ref="E11435:F11435"/>
    <mergeCell ref="G11435:H11435"/>
    <mergeCell ref="B11437:C11437"/>
    <mergeCell ref="G11437:H11437"/>
    <mergeCell ref="C11438:E11438"/>
    <mergeCell ref="G11438:J11438"/>
    <mergeCell ref="I11430:J11431"/>
    <mergeCell ref="I11432:J11432"/>
    <mergeCell ref="B11433:C11433"/>
    <mergeCell ref="D11433:E11433"/>
    <mergeCell ref="F11433:F11434"/>
    <mergeCell ref="B11434:C11434"/>
    <mergeCell ref="D11434:E11434"/>
    <mergeCell ref="C11423:D11423"/>
    <mergeCell ref="E11423:F11423"/>
    <mergeCell ref="G11423:H11423"/>
    <mergeCell ref="B11425:C11425"/>
    <mergeCell ref="G11425:H11425"/>
    <mergeCell ref="C11426:E11426"/>
    <mergeCell ref="G11426:J11426"/>
    <mergeCell ref="I11418:J11419"/>
    <mergeCell ref="I11420:J11420"/>
    <mergeCell ref="B11421:C11421"/>
    <mergeCell ref="D11421:E11421"/>
    <mergeCell ref="F11421:F11422"/>
    <mergeCell ref="B11422:C11422"/>
    <mergeCell ref="D11422:E11422"/>
    <mergeCell ref="C11411:D11411"/>
    <mergeCell ref="E11411:F11411"/>
    <mergeCell ref="G11411:H11411"/>
    <mergeCell ref="B11413:C11413"/>
    <mergeCell ref="G11413:H11413"/>
    <mergeCell ref="C11414:E11414"/>
    <mergeCell ref="G11414:J11414"/>
    <mergeCell ref="I11406:J11407"/>
    <mergeCell ref="I11408:J11408"/>
    <mergeCell ref="B11409:C11409"/>
    <mergeCell ref="D11409:E11409"/>
    <mergeCell ref="F11409:F11410"/>
    <mergeCell ref="B11410:C11410"/>
    <mergeCell ref="D11410:E11410"/>
    <mergeCell ref="C11399:D11399"/>
    <mergeCell ref="E11399:F11399"/>
    <mergeCell ref="G11399:H11399"/>
    <mergeCell ref="B11401:C11401"/>
    <mergeCell ref="G11401:H11401"/>
    <mergeCell ref="C11402:E11402"/>
    <mergeCell ref="G11402:J11402"/>
    <mergeCell ref="I11394:J11395"/>
    <mergeCell ref="I11396:J11396"/>
    <mergeCell ref="B11397:C11397"/>
    <mergeCell ref="D11397:E11397"/>
    <mergeCell ref="F11397:F11398"/>
    <mergeCell ref="B11398:C11398"/>
    <mergeCell ref="D11398:E11398"/>
    <mergeCell ref="C11387:D11387"/>
    <mergeCell ref="E11387:F11387"/>
    <mergeCell ref="G11387:H11387"/>
    <mergeCell ref="B11389:C11389"/>
    <mergeCell ref="G11389:H11389"/>
    <mergeCell ref="C11390:E11390"/>
    <mergeCell ref="G11390:J11390"/>
    <mergeCell ref="I11382:J11383"/>
    <mergeCell ref="I11384:J11384"/>
    <mergeCell ref="B11385:C11385"/>
    <mergeCell ref="D11385:E11385"/>
    <mergeCell ref="F11385:F11386"/>
    <mergeCell ref="B11386:C11386"/>
    <mergeCell ref="D11386:E11386"/>
    <mergeCell ref="C11375:D11375"/>
    <mergeCell ref="E11375:F11375"/>
    <mergeCell ref="G11375:H11375"/>
    <mergeCell ref="B11377:C11377"/>
    <mergeCell ref="G11377:H11377"/>
    <mergeCell ref="C11378:E11378"/>
    <mergeCell ref="G11378:J11378"/>
    <mergeCell ref="I11370:J11371"/>
    <mergeCell ref="I11372:J11372"/>
    <mergeCell ref="B11373:C11373"/>
    <mergeCell ref="D11373:E11373"/>
    <mergeCell ref="F11373:F11374"/>
    <mergeCell ref="B11374:C11374"/>
    <mergeCell ref="D11374:E11374"/>
    <mergeCell ref="C11363:D11363"/>
    <mergeCell ref="E11363:F11363"/>
    <mergeCell ref="G11363:H11363"/>
    <mergeCell ref="B11365:C11365"/>
    <mergeCell ref="G11365:H11365"/>
    <mergeCell ref="C11366:E11366"/>
    <mergeCell ref="G11366:J11366"/>
    <mergeCell ref="I11358:J11359"/>
    <mergeCell ref="I11360:J11360"/>
    <mergeCell ref="B11361:C11361"/>
    <mergeCell ref="D11361:E11361"/>
    <mergeCell ref="F11361:F11362"/>
    <mergeCell ref="B11362:C11362"/>
    <mergeCell ref="D11362:E11362"/>
    <mergeCell ref="C11351:D11351"/>
    <mergeCell ref="E11351:F11351"/>
    <mergeCell ref="G11351:H11351"/>
    <mergeCell ref="B11353:C11353"/>
    <mergeCell ref="G11353:H11353"/>
    <mergeCell ref="C11354:E11354"/>
    <mergeCell ref="G11354:J11354"/>
    <mergeCell ref="I11346:J11347"/>
    <mergeCell ref="I11348:J11348"/>
    <mergeCell ref="B11349:C11349"/>
    <mergeCell ref="D11349:E11349"/>
    <mergeCell ref="F11349:F11350"/>
    <mergeCell ref="B11350:C11350"/>
    <mergeCell ref="D11350:E11350"/>
    <mergeCell ref="C11339:D11339"/>
    <mergeCell ref="E11339:F11339"/>
    <mergeCell ref="G11339:H11339"/>
    <mergeCell ref="B11341:C11341"/>
    <mergeCell ref="G11341:H11341"/>
    <mergeCell ref="C11342:E11342"/>
    <mergeCell ref="G11342:J11342"/>
    <mergeCell ref="I11334:J11335"/>
    <mergeCell ref="I11336:J11336"/>
    <mergeCell ref="B11337:C11337"/>
    <mergeCell ref="D11337:E11337"/>
    <mergeCell ref="F11337:F11338"/>
    <mergeCell ref="B11338:C11338"/>
    <mergeCell ref="D11338:E11338"/>
    <mergeCell ref="C11327:D11327"/>
    <mergeCell ref="E11327:F11327"/>
    <mergeCell ref="G11327:H11327"/>
    <mergeCell ref="B11329:C11329"/>
    <mergeCell ref="G11329:H11329"/>
    <mergeCell ref="C11330:E11330"/>
    <mergeCell ref="G11330:J11330"/>
    <mergeCell ref="I11322:J11323"/>
    <mergeCell ref="I11324:J11324"/>
    <mergeCell ref="B11325:C11325"/>
    <mergeCell ref="D11325:E11325"/>
    <mergeCell ref="F11325:F11326"/>
    <mergeCell ref="B11326:C11326"/>
    <mergeCell ref="D11326:E11326"/>
    <mergeCell ref="C11315:D11315"/>
    <mergeCell ref="E11315:F11315"/>
    <mergeCell ref="G11315:H11315"/>
    <mergeCell ref="B11317:C11317"/>
    <mergeCell ref="G11317:H11317"/>
    <mergeCell ref="C11318:E11318"/>
    <mergeCell ref="G11318:J11318"/>
    <mergeCell ref="I11310:J11311"/>
    <mergeCell ref="I11312:J11312"/>
    <mergeCell ref="B11313:C11313"/>
    <mergeCell ref="D11313:E11313"/>
    <mergeCell ref="F11313:F11314"/>
    <mergeCell ref="B11314:C11314"/>
    <mergeCell ref="D11314:E11314"/>
    <mergeCell ref="C11303:D11303"/>
    <mergeCell ref="E11303:F11303"/>
    <mergeCell ref="G11303:H11303"/>
    <mergeCell ref="B11305:C11305"/>
    <mergeCell ref="G11305:H11305"/>
    <mergeCell ref="C11306:E11306"/>
    <mergeCell ref="G11306:J11306"/>
    <mergeCell ref="I11298:J11299"/>
    <mergeCell ref="I11300:J11300"/>
    <mergeCell ref="B11301:C11301"/>
    <mergeCell ref="D11301:E11301"/>
    <mergeCell ref="F11301:F11302"/>
    <mergeCell ref="B11302:C11302"/>
    <mergeCell ref="D11302:E11302"/>
    <mergeCell ref="C11291:D11291"/>
    <mergeCell ref="E11291:F11291"/>
    <mergeCell ref="G11291:H11291"/>
    <mergeCell ref="B11293:C11293"/>
    <mergeCell ref="G11293:H11293"/>
    <mergeCell ref="C11294:E11294"/>
    <mergeCell ref="G11294:J11294"/>
    <mergeCell ref="I11286:J11287"/>
    <mergeCell ref="I11288:J11288"/>
    <mergeCell ref="B11289:C11289"/>
    <mergeCell ref="D11289:E11289"/>
    <mergeCell ref="F11289:F11290"/>
    <mergeCell ref="B11290:C11290"/>
    <mergeCell ref="D11290:E11290"/>
    <mergeCell ref="C11279:D11279"/>
    <mergeCell ref="E11279:F11279"/>
    <mergeCell ref="G11279:H11279"/>
    <mergeCell ref="B11281:C11281"/>
    <mergeCell ref="G11281:H11281"/>
    <mergeCell ref="C11282:E11282"/>
    <mergeCell ref="G11282:J11282"/>
    <mergeCell ref="I11274:J11275"/>
    <mergeCell ref="I11276:J11276"/>
    <mergeCell ref="B11277:C11277"/>
    <mergeCell ref="D11277:E11277"/>
    <mergeCell ref="F11277:F11278"/>
    <mergeCell ref="B11278:C11278"/>
    <mergeCell ref="D11278:E11278"/>
    <mergeCell ref="C11267:D11267"/>
    <mergeCell ref="E11267:F11267"/>
    <mergeCell ref="G11267:H11267"/>
    <mergeCell ref="B11269:C11269"/>
    <mergeCell ref="G11269:H11269"/>
    <mergeCell ref="C11270:E11270"/>
    <mergeCell ref="G11270:J11270"/>
    <mergeCell ref="I11262:J11263"/>
    <mergeCell ref="I11264:J11264"/>
    <mergeCell ref="B11265:C11265"/>
    <mergeCell ref="D11265:E11265"/>
    <mergeCell ref="F11265:F11266"/>
    <mergeCell ref="B11266:C11266"/>
    <mergeCell ref="D11266:E11266"/>
    <mergeCell ref="C11255:D11255"/>
    <mergeCell ref="E11255:F11255"/>
    <mergeCell ref="G11255:H11255"/>
    <mergeCell ref="B11257:C11257"/>
    <mergeCell ref="G11257:H11257"/>
    <mergeCell ref="C11258:E11258"/>
    <mergeCell ref="G11258:J11258"/>
    <mergeCell ref="I11250:J11251"/>
    <mergeCell ref="I11252:J11252"/>
    <mergeCell ref="B11253:C11253"/>
    <mergeCell ref="D11253:E11253"/>
    <mergeCell ref="F11253:F11254"/>
    <mergeCell ref="B11254:C11254"/>
    <mergeCell ref="D11254:E11254"/>
    <mergeCell ref="C11243:D11243"/>
    <mergeCell ref="E11243:F11243"/>
    <mergeCell ref="G11243:H11243"/>
    <mergeCell ref="B11245:C11245"/>
    <mergeCell ref="G11245:H11245"/>
    <mergeCell ref="C11246:E11246"/>
    <mergeCell ref="G11246:J11246"/>
    <mergeCell ref="I11238:J11239"/>
    <mergeCell ref="I11240:J11240"/>
    <mergeCell ref="B11241:C11241"/>
    <mergeCell ref="D11241:E11241"/>
    <mergeCell ref="F11241:F11242"/>
    <mergeCell ref="B11242:C11242"/>
    <mergeCell ref="D11242:E11242"/>
    <mergeCell ref="C11231:D11231"/>
    <mergeCell ref="E11231:F11231"/>
    <mergeCell ref="G11231:H11231"/>
    <mergeCell ref="B11233:C11233"/>
    <mergeCell ref="G11233:H11233"/>
    <mergeCell ref="C11234:E11234"/>
    <mergeCell ref="G11234:J11234"/>
    <mergeCell ref="I11226:J11227"/>
    <mergeCell ref="I11228:J11228"/>
    <mergeCell ref="B11229:C11229"/>
    <mergeCell ref="D11229:E11229"/>
    <mergeCell ref="F11229:F11230"/>
    <mergeCell ref="B11230:C11230"/>
    <mergeCell ref="D11230:E11230"/>
    <mergeCell ref="C11219:D11219"/>
    <mergeCell ref="E11219:F11219"/>
    <mergeCell ref="G11219:H11219"/>
    <mergeCell ref="B11221:C11221"/>
    <mergeCell ref="G11221:H11221"/>
    <mergeCell ref="C11222:E11222"/>
    <mergeCell ref="G11222:J11222"/>
    <mergeCell ref="I11214:J11215"/>
    <mergeCell ref="I11216:J11216"/>
    <mergeCell ref="B11217:C11217"/>
    <mergeCell ref="D11217:E11217"/>
    <mergeCell ref="F11217:F11218"/>
    <mergeCell ref="B11218:C11218"/>
    <mergeCell ref="D11218:E11218"/>
    <mergeCell ref="C11207:D11207"/>
    <mergeCell ref="E11207:F11207"/>
    <mergeCell ref="G11207:H11207"/>
    <mergeCell ref="B11209:C11209"/>
    <mergeCell ref="G11209:H11209"/>
    <mergeCell ref="C11210:E11210"/>
    <mergeCell ref="G11210:J11210"/>
    <mergeCell ref="I11202:J11203"/>
    <mergeCell ref="I11204:J11204"/>
    <mergeCell ref="B11205:C11205"/>
    <mergeCell ref="D11205:E11205"/>
    <mergeCell ref="F11205:F11206"/>
    <mergeCell ref="B11206:C11206"/>
    <mergeCell ref="D11206:E11206"/>
    <mergeCell ref="C11195:D11195"/>
    <mergeCell ref="E11195:F11195"/>
    <mergeCell ref="G11195:H11195"/>
    <mergeCell ref="B11197:C11197"/>
    <mergeCell ref="G11197:H11197"/>
    <mergeCell ref="C11198:E11198"/>
    <mergeCell ref="G11198:J11198"/>
    <mergeCell ref="I11190:J11191"/>
    <mergeCell ref="I11192:J11192"/>
    <mergeCell ref="B11193:C11193"/>
    <mergeCell ref="D11193:E11193"/>
    <mergeCell ref="F11193:F11194"/>
    <mergeCell ref="B11194:C11194"/>
    <mergeCell ref="D11194:E11194"/>
    <mergeCell ref="C11183:D11183"/>
    <mergeCell ref="E11183:F11183"/>
    <mergeCell ref="G11183:H11183"/>
    <mergeCell ref="B11185:C11185"/>
    <mergeCell ref="G11185:H11185"/>
    <mergeCell ref="C11186:E11186"/>
    <mergeCell ref="G11186:J11186"/>
    <mergeCell ref="I11178:J11179"/>
    <mergeCell ref="I11180:J11180"/>
    <mergeCell ref="B11181:C11181"/>
    <mergeCell ref="D11181:E11181"/>
    <mergeCell ref="F11181:F11182"/>
    <mergeCell ref="B11182:C11182"/>
    <mergeCell ref="D11182:E11182"/>
    <mergeCell ref="B11173:C11173"/>
    <mergeCell ref="G11173:H11173"/>
    <mergeCell ref="C11174:E11174"/>
    <mergeCell ref="G11174:J11174"/>
    <mergeCell ref="C11171:D11171"/>
    <mergeCell ref="E11171:F11171"/>
    <mergeCell ref="G11171:H11171"/>
    <mergeCell ref="I11166:J11167"/>
    <mergeCell ref="I11168:J11168"/>
    <mergeCell ref="B11169:C11169"/>
    <mergeCell ref="D11169:E11169"/>
    <mergeCell ref="F11169:F11170"/>
    <mergeCell ref="B11170:C11170"/>
    <mergeCell ref="D11170:E11170"/>
    <mergeCell ref="C11159:D11159"/>
    <mergeCell ref="E11159:F11159"/>
    <mergeCell ref="G11159:H11159"/>
    <mergeCell ref="B11161:C11161"/>
    <mergeCell ref="G11161:H11161"/>
    <mergeCell ref="C11162:E11162"/>
    <mergeCell ref="G11162:J11162"/>
    <mergeCell ref="I11154:J11155"/>
    <mergeCell ref="I11156:J11156"/>
    <mergeCell ref="B11157:C11157"/>
    <mergeCell ref="D11157:E11157"/>
    <mergeCell ref="F11157:F11158"/>
    <mergeCell ref="B11158:C11158"/>
    <mergeCell ref="D11158:E11158"/>
    <mergeCell ref="C11147:D11147"/>
    <mergeCell ref="E11147:F11147"/>
    <mergeCell ref="G11147:H11147"/>
    <mergeCell ref="B11149:C11149"/>
    <mergeCell ref="G11149:H11149"/>
    <mergeCell ref="C11150:E11150"/>
    <mergeCell ref="G11150:J11150"/>
    <mergeCell ref="I11142:J11143"/>
    <mergeCell ref="I11144:J11144"/>
    <mergeCell ref="B11145:C11145"/>
    <mergeCell ref="D11145:E11145"/>
    <mergeCell ref="F11145:F11146"/>
    <mergeCell ref="B11146:C11146"/>
    <mergeCell ref="D11146:E11146"/>
    <mergeCell ref="C11135:D11135"/>
    <mergeCell ref="E11135:F11135"/>
    <mergeCell ref="G11135:H11135"/>
    <mergeCell ref="B11137:C11137"/>
    <mergeCell ref="G11137:H11137"/>
    <mergeCell ref="C11138:E11138"/>
    <mergeCell ref="G11138:J11138"/>
    <mergeCell ref="I11130:J11131"/>
    <mergeCell ref="I11132:J11132"/>
    <mergeCell ref="B11133:C11133"/>
    <mergeCell ref="D11133:E11133"/>
    <mergeCell ref="F11133:F11134"/>
    <mergeCell ref="B11134:C11134"/>
    <mergeCell ref="D11134:E11134"/>
    <mergeCell ref="C11123:D11123"/>
    <mergeCell ref="E11123:F11123"/>
    <mergeCell ref="G11123:H11123"/>
    <mergeCell ref="B11125:C11125"/>
    <mergeCell ref="G11125:H11125"/>
    <mergeCell ref="C11126:E11126"/>
    <mergeCell ref="G11126:J11126"/>
    <mergeCell ref="I11118:J11119"/>
    <mergeCell ref="I11120:J11120"/>
    <mergeCell ref="B11121:C11121"/>
    <mergeCell ref="D11121:E11121"/>
    <mergeCell ref="F11121:F11122"/>
    <mergeCell ref="B11122:C11122"/>
    <mergeCell ref="D11122:E11122"/>
    <mergeCell ref="C11111:D11111"/>
    <mergeCell ref="E11111:F11111"/>
    <mergeCell ref="G11111:H11111"/>
    <mergeCell ref="B11113:C11113"/>
    <mergeCell ref="G11113:H11113"/>
    <mergeCell ref="C11114:E11114"/>
    <mergeCell ref="G11114:J11114"/>
    <mergeCell ref="I11106:J11107"/>
    <mergeCell ref="I11108:J11108"/>
    <mergeCell ref="B11109:C11109"/>
    <mergeCell ref="D11109:E11109"/>
    <mergeCell ref="F11109:F11110"/>
    <mergeCell ref="B11110:C11110"/>
    <mergeCell ref="D11110:E11110"/>
    <mergeCell ref="C11099:D11099"/>
    <mergeCell ref="E11099:F11099"/>
    <mergeCell ref="G11099:H11099"/>
    <mergeCell ref="B11101:C11101"/>
    <mergeCell ref="G11101:H11101"/>
    <mergeCell ref="C11102:E11102"/>
    <mergeCell ref="G11102:J11102"/>
    <mergeCell ref="I11094:J11095"/>
    <mergeCell ref="I11096:J11096"/>
    <mergeCell ref="B11097:C11097"/>
    <mergeCell ref="D11097:E11097"/>
    <mergeCell ref="F11097:F11098"/>
    <mergeCell ref="B11098:C11098"/>
    <mergeCell ref="D11098:E11098"/>
    <mergeCell ref="C11087:D11087"/>
    <mergeCell ref="E11087:F11087"/>
    <mergeCell ref="G11087:H11087"/>
    <mergeCell ref="B11089:C11089"/>
    <mergeCell ref="G11089:H11089"/>
    <mergeCell ref="C11090:E11090"/>
    <mergeCell ref="G11090:J11090"/>
    <mergeCell ref="I11082:J11083"/>
    <mergeCell ref="I11084:J11084"/>
    <mergeCell ref="B11085:C11085"/>
    <mergeCell ref="D11085:E11085"/>
    <mergeCell ref="F11085:F11086"/>
    <mergeCell ref="B11086:C11086"/>
    <mergeCell ref="D11086:E11086"/>
    <mergeCell ref="C11075:D11075"/>
    <mergeCell ref="E11075:F11075"/>
    <mergeCell ref="G11075:H11075"/>
    <mergeCell ref="B11077:C11077"/>
    <mergeCell ref="G11077:H11077"/>
    <mergeCell ref="C11078:E11078"/>
    <mergeCell ref="G11078:J11078"/>
    <mergeCell ref="I11070:J11071"/>
    <mergeCell ref="I11072:J11072"/>
    <mergeCell ref="B11073:C11073"/>
    <mergeCell ref="D11073:E11073"/>
    <mergeCell ref="F11073:F11074"/>
    <mergeCell ref="B11074:C11074"/>
    <mergeCell ref="D11074:E11074"/>
    <mergeCell ref="C11063:D11063"/>
    <mergeCell ref="E11063:F11063"/>
    <mergeCell ref="G11063:H11063"/>
    <mergeCell ref="B11065:C11065"/>
    <mergeCell ref="G11065:H11065"/>
    <mergeCell ref="C11066:E11066"/>
    <mergeCell ref="G11066:J11066"/>
    <mergeCell ref="I11058:J11059"/>
    <mergeCell ref="I11060:J11060"/>
    <mergeCell ref="B11061:C11061"/>
    <mergeCell ref="D11061:E11061"/>
    <mergeCell ref="F11061:F11062"/>
    <mergeCell ref="B11062:C11062"/>
    <mergeCell ref="D11062:E11062"/>
    <mergeCell ref="C11051:D11051"/>
    <mergeCell ref="E11051:F11051"/>
    <mergeCell ref="G11051:H11051"/>
    <mergeCell ref="B11053:C11053"/>
    <mergeCell ref="G11053:H11053"/>
    <mergeCell ref="C11054:E11054"/>
    <mergeCell ref="G11054:J11054"/>
    <mergeCell ref="I11046:J11047"/>
    <mergeCell ref="I11048:J11048"/>
    <mergeCell ref="B11049:C11049"/>
    <mergeCell ref="D11049:E11049"/>
    <mergeCell ref="F11049:F11050"/>
    <mergeCell ref="B11050:C11050"/>
    <mergeCell ref="D11050:E11050"/>
    <mergeCell ref="C11039:D11039"/>
    <mergeCell ref="E11039:F11039"/>
    <mergeCell ref="G11039:H11039"/>
    <mergeCell ref="B11041:C11041"/>
    <mergeCell ref="G11041:H11041"/>
    <mergeCell ref="C11042:E11042"/>
    <mergeCell ref="G11042:J11042"/>
    <mergeCell ref="I11034:J11035"/>
    <mergeCell ref="I11036:J11036"/>
    <mergeCell ref="B11037:C11037"/>
    <mergeCell ref="D11037:E11037"/>
    <mergeCell ref="F11037:F11038"/>
    <mergeCell ref="B11038:C11038"/>
    <mergeCell ref="D11038:E11038"/>
    <mergeCell ref="C11027:D11027"/>
    <mergeCell ref="E11027:F11027"/>
    <mergeCell ref="G11027:H11027"/>
    <mergeCell ref="B11029:C11029"/>
    <mergeCell ref="G11029:H11029"/>
    <mergeCell ref="C11030:E11030"/>
    <mergeCell ref="G11030:J11030"/>
    <mergeCell ref="I11022:J11023"/>
    <mergeCell ref="I11024:J11024"/>
    <mergeCell ref="B11025:C11025"/>
    <mergeCell ref="D11025:E11025"/>
    <mergeCell ref="F11025:F11026"/>
    <mergeCell ref="B11026:C11026"/>
    <mergeCell ref="D11026:E11026"/>
    <mergeCell ref="C11015:D11015"/>
    <mergeCell ref="E11015:F11015"/>
    <mergeCell ref="G11015:H11015"/>
    <mergeCell ref="B11017:C11017"/>
    <mergeCell ref="G11017:H11017"/>
    <mergeCell ref="C11018:E11018"/>
    <mergeCell ref="G11018:J11018"/>
    <mergeCell ref="I11010:J11011"/>
    <mergeCell ref="I11012:J11012"/>
    <mergeCell ref="B11013:C11013"/>
    <mergeCell ref="D11013:E11013"/>
    <mergeCell ref="F11013:F11014"/>
    <mergeCell ref="B11014:C11014"/>
    <mergeCell ref="D11014:E11014"/>
    <mergeCell ref="C11003:D11003"/>
    <mergeCell ref="E11003:F11003"/>
    <mergeCell ref="G11003:H11003"/>
    <mergeCell ref="B11005:C11005"/>
    <mergeCell ref="G11005:H11005"/>
    <mergeCell ref="C11006:E11006"/>
    <mergeCell ref="G11006:J11006"/>
    <mergeCell ref="I10998:J10999"/>
    <mergeCell ref="I11000:J11000"/>
    <mergeCell ref="B11001:C11001"/>
    <mergeCell ref="D11001:E11001"/>
    <mergeCell ref="F11001:F11002"/>
    <mergeCell ref="B11002:C11002"/>
    <mergeCell ref="D11002:E11002"/>
    <mergeCell ref="C10991:D10991"/>
    <mergeCell ref="E10991:F10991"/>
    <mergeCell ref="G10991:H10991"/>
    <mergeCell ref="B10993:C10993"/>
    <mergeCell ref="G10993:H10993"/>
    <mergeCell ref="C10994:E10994"/>
    <mergeCell ref="G10994:J10994"/>
    <mergeCell ref="I10986:J10987"/>
    <mergeCell ref="I10988:J10988"/>
    <mergeCell ref="B10989:C10989"/>
    <mergeCell ref="D10989:E10989"/>
    <mergeCell ref="F10989:F10990"/>
    <mergeCell ref="B10990:C10990"/>
    <mergeCell ref="D10990:E10990"/>
    <mergeCell ref="C10979:D10979"/>
    <mergeCell ref="E10979:F10979"/>
    <mergeCell ref="G10979:H10979"/>
    <mergeCell ref="B10981:C10981"/>
    <mergeCell ref="G10981:H10981"/>
    <mergeCell ref="C10982:E10982"/>
    <mergeCell ref="G10982:J10982"/>
    <mergeCell ref="I10974:J10975"/>
    <mergeCell ref="I10976:J10976"/>
    <mergeCell ref="B10977:C10977"/>
    <mergeCell ref="D10977:E10977"/>
    <mergeCell ref="F10977:F10978"/>
    <mergeCell ref="B10978:C10978"/>
    <mergeCell ref="D10978:E10978"/>
    <mergeCell ref="C10967:D10967"/>
    <mergeCell ref="E10967:F10967"/>
    <mergeCell ref="G10967:H10967"/>
    <mergeCell ref="B10969:C10969"/>
    <mergeCell ref="G10969:H10969"/>
    <mergeCell ref="C10970:E10970"/>
    <mergeCell ref="G10970:J10970"/>
    <mergeCell ref="I10962:J10963"/>
    <mergeCell ref="I10964:J10964"/>
    <mergeCell ref="B10965:C10965"/>
    <mergeCell ref="D10965:E10965"/>
    <mergeCell ref="F10965:F10966"/>
    <mergeCell ref="B10966:C10966"/>
    <mergeCell ref="D10966:E10966"/>
    <mergeCell ref="C10955:D10955"/>
    <mergeCell ref="E10955:F10955"/>
    <mergeCell ref="G10955:H10955"/>
    <mergeCell ref="B10957:C10957"/>
    <mergeCell ref="G10957:H10957"/>
    <mergeCell ref="C10958:E10958"/>
    <mergeCell ref="G10958:J10958"/>
    <mergeCell ref="I10950:J10951"/>
    <mergeCell ref="I10952:J10952"/>
    <mergeCell ref="B10953:C10953"/>
    <mergeCell ref="D10953:E10953"/>
    <mergeCell ref="F10953:F10954"/>
    <mergeCell ref="B10954:C10954"/>
    <mergeCell ref="D10954:E10954"/>
    <mergeCell ref="C10943:D10943"/>
    <mergeCell ref="E10943:F10943"/>
    <mergeCell ref="G10943:H10943"/>
    <mergeCell ref="B10945:C10945"/>
    <mergeCell ref="G10945:H10945"/>
    <mergeCell ref="C10946:E10946"/>
    <mergeCell ref="G10946:J10946"/>
    <mergeCell ref="I10938:J10939"/>
    <mergeCell ref="I10940:J10940"/>
    <mergeCell ref="B10941:C10941"/>
    <mergeCell ref="D10941:E10941"/>
    <mergeCell ref="F10941:F10942"/>
    <mergeCell ref="B10942:C10942"/>
    <mergeCell ref="D10942:E10942"/>
    <mergeCell ref="C10931:D10931"/>
    <mergeCell ref="E10931:F10931"/>
    <mergeCell ref="G10931:H10931"/>
    <mergeCell ref="B10933:C10933"/>
    <mergeCell ref="G10933:H10933"/>
    <mergeCell ref="C10934:E10934"/>
    <mergeCell ref="G10934:J10934"/>
    <mergeCell ref="I10926:J10927"/>
    <mergeCell ref="I10928:J10928"/>
    <mergeCell ref="B10929:C10929"/>
    <mergeCell ref="D10929:E10929"/>
    <mergeCell ref="F10929:F10930"/>
    <mergeCell ref="B10930:C10930"/>
    <mergeCell ref="D10930:E10930"/>
    <mergeCell ref="C10919:D10919"/>
    <mergeCell ref="E10919:F10919"/>
    <mergeCell ref="G10919:H10919"/>
    <mergeCell ref="B10921:C10921"/>
    <mergeCell ref="G10921:H10921"/>
    <mergeCell ref="C10922:E10922"/>
    <mergeCell ref="G10922:J10922"/>
    <mergeCell ref="I10914:J10915"/>
    <mergeCell ref="I10916:J10916"/>
    <mergeCell ref="B10917:C10917"/>
    <mergeCell ref="D10917:E10917"/>
    <mergeCell ref="F10917:F10918"/>
    <mergeCell ref="B10918:C10918"/>
    <mergeCell ref="D10918:E10918"/>
    <mergeCell ref="C10907:D10907"/>
    <mergeCell ref="E10907:F10907"/>
    <mergeCell ref="G10907:H10907"/>
    <mergeCell ref="B10909:C10909"/>
    <mergeCell ref="G10909:H10909"/>
    <mergeCell ref="C10910:E10910"/>
    <mergeCell ref="G10910:J10910"/>
    <mergeCell ref="I10902:J10903"/>
    <mergeCell ref="I10904:J10904"/>
    <mergeCell ref="B10905:C10905"/>
    <mergeCell ref="D10905:E10905"/>
    <mergeCell ref="F10905:F10906"/>
    <mergeCell ref="B10906:C10906"/>
    <mergeCell ref="D10906:E10906"/>
    <mergeCell ref="C10895:D10895"/>
    <mergeCell ref="E10895:F10895"/>
    <mergeCell ref="G10895:H10895"/>
    <mergeCell ref="B10897:C10897"/>
    <mergeCell ref="G10897:H10897"/>
    <mergeCell ref="C10898:E10898"/>
    <mergeCell ref="G10898:J10898"/>
    <mergeCell ref="I10890:J10891"/>
    <mergeCell ref="I10892:J10892"/>
    <mergeCell ref="B10893:C10893"/>
    <mergeCell ref="D10893:E10893"/>
    <mergeCell ref="F10893:F10894"/>
    <mergeCell ref="B10894:C10894"/>
    <mergeCell ref="D10894:E10894"/>
    <mergeCell ref="C10883:D10883"/>
    <mergeCell ref="E10883:F10883"/>
    <mergeCell ref="G10883:H10883"/>
    <mergeCell ref="B10885:C10885"/>
    <mergeCell ref="G10885:H10885"/>
    <mergeCell ref="C10886:E10886"/>
    <mergeCell ref="G10886:J10886"/>
    <mergeCell ref="I10878:J10879"/>
    <mergeCell ref="I10880:J10880"/>
    <mergeCell ref="B10881:C10881"/>
    <mergeCell ref="D10881:E10881"/>
    <mergeCell ref="F10881:F10882"/>
    <mergeCell ref="B10882:C10882"/>
    <mergeCell ref="D10882:E10882"/>
    <mergeCell ref="C10871:D10871"/>
    <mergeCell ref="E10871:F10871"/>
    <mergeCell ref="G10871:H10871"/>
    <mergeCell ref="B10873:C10873"/>
    <mergeCell ref="G10873:H10873"/>
    <mergeCell ref="C10874:E10874"/>
    <mergeCell ref="G10874:J10874"/>
    <mergeCell ref="I10866:J10867"/>
    <mergeCell ref="I10868:J10868"/>
    <mergeCell ref="B10869:C10869"/>
    <mergeCell ref="D10869:E10869"/>
    <mergeCell ref="F10869:F10870"/>
    <mergeCell ref="B10870:C10870"/>
    <mergeCell ref="D10870:E10870"/>
    <mergeCell ref="C10859:D10859"/>
    <mergeCell ref="E10859:F10859"/>
    <mergeCell ref="G10859:H10859"/>
    <mergeCell ref="B10861:C10861"/>
    <mergeCell ref="G10861:H10861"/>
    <mergeCell ref="C10862:E10862"/>
    <mergeCell ref="G10862:J10862"/>
    <mergeCell ref="I10854:J10855"/>
    <mergeCell ref="I10856:J10856"/>
    <mergeCell ref="B10857:C10857"/>
    <mergeCell ref="D10857:E10857"/>
    <mergeCell ref="F10857:F10858"/>
    <mergeCell ref="B10858:C10858"/>
    <mergeCell ref="D10858:E10858"/>
    <mergeCell ref="C10847:D10847"/>
    <mergeCell ref="E10847:F10847"/>
    <mergeCell ref="G10847:H10847"/>
    <mergeCell ref="B10849:C10849"/>
    <mergeCell ref="G10849:H10849"/>
    <mergeCell ref="C10850:E10850"/>
    <mergeCell ref="G10850:J10850"/>
    <mergeCell ref="I10842:J10843"/>
    <mergeCell ref="I10844:J10844"/>
    <mergeCell ref="B10845:C10845"/>
    <mergeCell ref="D10845:E10845"/>
    <mergeCell ref="F10845:F10846"/>
    <mergeCell ref="B10846:C10846"/>
    <mergeCell ref="D10846:E10846"/>
    <mergeCell ref="C10835:D10835"/>
    <mergeCell ref="E10835:F10835"/>
    <mergeCell ref="G10835:H10835"/>
    <mergeCell ref="B10837:C10837"/>
    <mergeCell ref="G10837:H10837"/>
    <mergeCell ref="C10838:E10838"/>
    <mergeCell ref="G10838:J10838"/>
    <mergeCell ref="I10830:J10831"/>
    <mergeCell ref="I10832:J10832"/>
    <mergeCell ref="B10833:C10833"/>
    <mergeCell ref="D10833:E10833"/>
    <mergeCell ref="F10833:F10834"/>
    <mergeCell ref="B10834:C10834"/>
    <mergeCell ref="D10834:E10834"/>
    <mergeCell ref="C10823:D10823"/>
    <mergeCell ref="E10823:F10823"/>
    <mergeCell ref="G10823:H10823"/>
    <mergeCell ref="B10825:C10825"/>
    <mergeCell ref="G10825:H10825"/>
    <mergeCell ref="C10826:E10826"/>
    <mergeCell ref="G10826:J10826"/>
    <mergeCell ref="I10818:J10819"/>
    <mergeCell ref="I10820:J10820"/>
    <mergeCell ref="B10821:C10821"/>
    <mergeCell ref="D10821:E10821"/>
    <mergeCell ref="F10821:F10822"/>
    <mergeCell ref="B10822:C10822"/>
    <mergeCell ref="D10822:E10822"/>
    <mergeCell ref="C10811:D10811"/>
    <mergeCell ref="E10811:F10811"/>
    <mergeCell ref="G10811:H10811"/>
    <mergeCell ref="B10813:C10813"/>
    <mergeCell ref="G10813:H10813"/>
    <mergeCell ref="C10814:E10814"/>
    <mergeCell ref="G10814:J10814"/>
    <mergeCell ref="I10806:J10807"/>
    <mergeCell ref="I10808:J10808"/>
    <mergeCell ref="B10809:C10809"/>
    <mergeCell ref="D10809:E10809"/>
    <mergeCell ref="F10809:F10810"/>
    <mergeCell ref="B10810:C10810"/>
    <mergeCell ref="D10810:E10810"/>
    <mergeCell ref="C10799:D10799"/>
    <mergeCell ref="E10799:F10799"/>
    <mergeCell ref="G10799:H10799"/>
    <mergeCell ref="B10801:C10801"/>
    <mergeCell ref="G10801:H10801"/>
    <mergeCell ref="C10802:E10802"/>
    <mergeCell ref="G10802:J10802"/>
    <mergeCell ref="I10794:J10795"/>
    <mergeCell ref="I10796:J10796"/>
    <mergeCell ref="B10797:C10797"/>
    <mergeCell ref="D10797:E10797"/>
    <mergeCell ref="F10797:F10798"/>
    <mergeCell ref="B10798:C10798"/>
    <mergeCell ref="D10798:E10798"/>
    <mergeCell ref="C10787:D10787"/>
    <mergeCell ref="E10787:F10787"/>
    <mergeCell ref="G10787:H10787"/>
    <mergeCell ref="B10789:C10789"/>
    <mergeCell ref="G10789:H10789"/>
    <mergeCell ref="C10790:E10790"/>
    <mergeCell ref="G10790:J10790"/>
    <mergeCell ref="I10782:J10783"/>
    <mergeCell ref="I10784:J10784"/>
    <mergeCell ref="B10785:C10785"/>
    <mergeCell ref="D10785:E10785"/>
    <mergeCell ref="F10785:F10786"/>
    <mergeCell ref="B10786:C10786"/>
    <mergeCell ref="D10786:E10786"/>
    <mergeCell ref="C10775:D10775"/>
    <mergeCell ref="E10775:F10775"/>
    <mergeCell ref="G10775:H10775"/>
    <mergeCell ref="B10777:C10777"/>
    <mergeCell ref="G10777:H10777"/>
    <mergeCell ref="C10778:E10778"/>
    <mergeCell ref="G10778:J10778"/>
    <mergeCell ref="I10770:J10771"/>
    <mergeCell ref="I10772:J10772"/>
    <mergeCell ref="B10773:C10773"/>
    <mergeCell ref="D10773:E10773"/>
    <mergeCell ref="F10773:F10774"/>
    <mergeCell ref="B10774:C10774"/>
    <mergeCell ref="D10774:E10774"/>
    <mergeCell ref="C10763:D10763"/>
    <mergeCell ref="E10763:F10763"/>
    <mergeCell ref="G10763:H10763"/>
    <mergeCell ref="B10765:C10765"/>
    <mergeCell ref="G10765:H10765"/>
    <mergeCell ref="C10766:E10766"/>
    <mergeCell ref="G10766:J10766"/>
    <mergeCell ref="I10758:J10759"/>
    <mergeCell ref="I10760:J10760"/>
    <mergeCell ref="B10761:C10761"/>
    <mergeCell ref="D10761:E10761"/>
    <mergeCell ref="F10761:F10762"/>
    <mergeCell ref="B10762:C10762"/>
    <mergeCell ref="D10762:E10762"/>
    <mergeCell ref="C10751:D10751"/>
    <mergeCell ref="E10751:F10751"/>
    <mergeCell ref="G10751:H10751"/>
    <mergeCell ref="B10753:C10753"/>
    <mergeCell ref="G10753:H10753"/>
    <mergeCell ref="C10754:E10754"/>
    <mergeCell ref="G10754:J10754"/>
    <mergeCell ref="I10746:J10747"/>
    <mergeCell ref="I10748:J10748"/>
    <mergeCell ref="B10749:C10749"/>
    <mergeCell ref="D10749:E10749"/>
    <mergeCell ref="F10749:F10750"/>
    <mergeCell ref="B10750:C10750"/>
    <mergeCell ref="D10750:E10750"/>
    <mergeCell ref="C10739:D10739"/>
    <mergeCell ref="E10739:F10739"/>
    <mergeCell ref="G10739:H10739"/>
    <mergeCell ref="B10741:C10741"/>
    <mergeCell ref="G10741:H10741"/>
    <mergeCell ref="C10742:E10742"/>
    <mergeCell ref="G10742:J10742"/>
    <mergeCell ref="I10734:J10735"/>
    <mergeCell ref="I10736:J10736"/>
    <mergeCell ref="B10737:C10737"/>
    <mergeCell ref="D10737:E10737"/>
    <mergeCell ref="F10737:F10738"/>
    <mergeCell ref="B10738:C10738"/>
    <mergeCell ref="D10738:E10738"/>
    <mergeCell ref="C10727:D10727"/>
    <mergeCell ref="E10727:F10727"/>
    <mergeCell ref="G10727:H10727"/>
    <mergeCell ref="B10729:C10729"/>
    <mergeCell ref="G10729:H10729"/>
    <mergeCell ref="C10730:E10730"/>
    <mergeCell ref="G10730:J10730"/>
    <mergeCell ref="I10722:J10723"/>
    <mergeCell ref="I10724:J10724"/>
    <mergeCell ref="B10725:C10725"/>
    <mergeCell ref="D10725:E10725"/>
    <mergeCell ref="F10725:F10726"/>
    <mergeCell ref="B10726:C10726"/>
    <mergeCell ref="D10726:E10726"/>
    <mergeCell ref="C10715:D10715"/>
    <mergeCell ref="E10715:F10715"/>
    <mergeCell ref="G10715:H10715"/>
    <mergeCell ref="B10717:C10717"/>
    <mergeCell ref="G10717:H10717"/>
    <mergeCell ref="C10718:E10718"/>
    <mergeCell ref="G10718:J10718"/>
    <mergeCell ref="I10710:J10711"/>
    <mergeCell ref="I10712:J10712"/>
    <mergeCell ref="B10713:C10713"/>
    <mergeCell ref="D10713:E10713"/>
    <mergeCell ref="F10713:F10714"/>
    <mergeCell ref="B10714:C10714"/>
    <mergeCell ref="D10714:E10714"/>
    <mergeCell ref="C10703:D10703"/>
    <mergeCell ref="E10703:F10703"/>
    <mergeCell ref="G10703:H10703"/>
    <mergeCell ref="B10705:C10705"/>
    <mergeCell ref="G10705:H10705"/>
    <mergeCell ref="C10706:E10706"/>
    <mergeCell ref="G10706:J10706"/>
    <mergeCell ref="I10698:J10699"/>
    <mergeCell ref="I10700:J10700"/>
    <mergeCell ref="B10701:C10701"/>
    <mergeCell ref="D10701:E10701"/>
    <mergeCell ref="F10701:F10702"/>
    <mergeCell ref="B10702:C10702"/>
    <mergeCell ref="D10702:E10702"/>
    <mergeCell ref="C10691:D10691"/>
    <mergeCell ref="E10691:F10691"/>
    <mergeCell ref="G10691:H10691"/>
    <mergeCell ref="B10693:C10693"/>
    <mergeCell ref="G10693:H10693"/>
    <mergeCell ref="C10694:E10694"/>
    <mergeCell ref="G10694:J10694"/>
    <mergeCell ref="I10686:J10687"/>
    <mergeCell ref="I10688:J10688"/>
    <mergeCell ref="B10689:C10689"/>
    <mergeCell ref="D10689:E10689"/>
    <mergeCell ref="F10689:F10690"/>
    <mergeCell ref="B10690:C10690"/>
    <mergeCell ref="D10690:E10690"/>
    <mergeCell ref="C10679:D10679"/>
    <mergeCell ref="E10679:F10679"/>
    <mergeCell ref="G10679:H10679"/>
    <mergeCell ref="B10681:C10681"/>
    <mergeCell ref="G10681:H10681"/>
    <mergeCell ref="C10682:E10682"/>
    <mergeCell ref="G10682:J10682"/>
    <mergeCell ref="I10674:J10675"/>
    <mergeCell ref="I10676:J10676"/>
    <mergeCell ref="B10677:C10677"/>
    <mergeCell ref="D10677:E10677"/>
    <mergeCell ref="F10677:F10678"/>
    <mergeCell ref="B10678:C10678"/>
    <mergeCell ref="D10678:E10678"/>
    <mergeCell ref="C10667:D10667"/>
    <mergeCell ref="E10667:F10667"/>
    <mergeCell ref="G10667:H10667"/>
    <mergeCell ref="B10669:C10669"/>
    <mergeCell ref="G10669:H10669"/>
    <mergeCell ref="C10670:E10670"/>
    <mergeCell ref="G10670:J10670"/>
    <mergeCell ref="I10662:J10663"/>
    <mergeCell ref="I10664:J10664"/>
    <mergeCell ref="B10665:C10665"/>
    <mergeCell ref="D10665:E10665"/>
    <mergeCell ref="F10665:F10666"/>
    <mergeCell ref="B10666:C10666"/>
    <mergeCell ref="D10666:E10666"/>
    <mergeCell ref="C10655:D10655"/>
    <mergeCell ref="E10655:F10655"/>
    <mergeCell ref="G10655:H10655"/>
    <mergeCell ref="B10657:C10657"/>
    <mergeCell ref="G10657:H10657"/>
    <mergeCell ref="C10658:E10658"/>
    <mergeCell ref="G10658:J10658"/>
    <mergeCell ref="I10650:J10651"/>
    <mergeCell ref="I10652:J10652"/>
    <mergeCell ref="B10653:C10653"/>
    <mergeCell ref="D10653:E10653"/>
    <mergeCell ref="F10653:F10654"/>
    <mergeCell ref="B10654:C10654"/>
    <mergeCell ref="D10654:E10654"/>
    <mergeCell ref="C10643:D10643"/>
    <mergeCell ref="E10643:F10643"/>
    <mergeCell ref="G10643:H10643"/>
    <mergeCell ref="B10645:C10645"/>
    <mergeCell ref="G10645:H10645"/>
    <mergeCell ref="C10646:E10646"/>
    <mergeCell ref="G10646:J10646"/>
    <mergeCell ref="I10638:J10639"/>
    <mergeCell ref="I10640:J10640"/>
    <mergeCell ref="B10641:C10641"/>
    <mergeCell ref="D10641:E10641"/>
    <mergeCell ref="F10641:F10642"/>
    <mergeCell ref="B10642:C10642"/>
    <mergeCell ref="D10642:E10642"/>
    <mergeCell ref="C10631:D10631"/>
    <mergeCell ref="E10631:F10631"/>
    <mergeCell ref="G10631:H10631"/>
    <mergeCell ref="B10633:C10633"/>
    <mergeCell ref="G10633:H10633"/>
    <mergeCell ref="C10634:E10634"/>
    <mergeCell ref="G10634:J10634"/>
    <mergeCell ref="I10626:J10627"/>
    <mergeCell ref="I10628:J10628"/>
    <mergeCell ref="B10629:C10629"/>
    <mergeCell ref="D10629:E10629"/>
    <mergeCell ref="F10629:F10630"/>
    <mergeCell ref="B10630:C10630"/>
    <mergeCell ref="D10630:E10630"/>
    <mergeCell ref="C10619:D10619"/>
    <mergeCell ref="E10619:F10619"/>
    <mergeCell ref="G10619:H10619"/>
    <mergeCell ref="B10621:C10621"/>
    <mergeCell ref="G10621:H10621"/>
    <mergeCell ref="C10622:E10622"/>
    <mergeCell ref="G10622:J10622"/>
    <mergeCell ref="I10614:J10615"/>
    <mergeCell ref="I10616:J10616"/>
    <mergeCell ref="B10617:C10617"/>
    <mergeCell ref="D10617:E10617"/>
    <mergeCell ref="F10617:F10618"/>
    <mergeCell ref="B10618:C10618"/>
    <mergeCell ref="D10618:E10618"/>
    <mergeCell ref="C10607:D10607"/>
    <mergeCell ref="E10607:F10607"/>
    <mergeCell ref="G10607:H10607"/>
    <mergeCell ref="B10609:C10609"/>
    <mergeCell ref="G10609:H10609"/>
    <mergeCell ref="C10610:E10610"/>
    <mergeCell ref="G10610:J10610"/>
    <mergeCell ref="I10602:J10603"/>
    <mergeCell ref="I10604:J10604"/>
    <mergeCell ref="B10605:C10605"/>
    <mergeCell ref="D10605:E10605"/>
    <mergeCell ref="F10605:F10606"/>
    <mergeCell ref="B10606:C10606"/>
    <mergeCell ref="D10606:E10606"/>
    <mergeCell ref="C10595:D10595"/>
    <mergeCell ref="E10595:F10595"/>
    <mergeCell ref="G10595:H10595"/>
    <mergeCell ref="B10597:C10597"/>
    <mergeCell ref="G10597:H10597"/>
    <mergeCell ref="C10598:E10598"/>
    <mergeCell ref="G10598:J10598"/>
    <mergeCell ref="I10590:J10591"/>
    <mergeCell ref="I10592:J10592"/>
    <mergeCell ref="B10593:C10593"/>
    <mergeCell ref="D10593:E10593"/>
    <mergeCell ref="F10593:F10594"/>
    <mergeCell ref="B10594:C10594"/>
    <mergeCell ref="D10594:E10594"/>
    <mergeCell ref="C10583:D10583"/>
    <mergeCell ref="E10583:F10583"/>
    <mergeCell ref="G10583:H10583"/>
    <mergeCell ref="B10585:C10585"/>
    <mergeCell ref="G10585:H10585"/>
    <mergeCell ref="C10586:E10586"/>
    <mergeCell ref="G10586:J10586"/>
    <mergeCell ref="I10578:J10579"/>
    <mergeCell ref="I10580:J10580"/>
    <mergeCell ref="B10581:C10581"/>
    <mergeCell ref="D10581:E10581"/>
    <mergeCell ref="F10581:F10582"/>
    <mergeCell ref="B10582:C10582"/>
    <mergeCell ref="D10582:E10582"/>
    <mergeCell ref="C10571:D10571"/>
    <mergeCell ref="E10571:F10571"/>
    <mergeCell ref="G10571:H10571"/>
    <mergeCell ref="B10573:C10573"/>
    <mergeCell ref="G10573:H10573"/>
    <mergeCell ref="C10574:E10574"/>
    <mergeCell ref="G10574:J10574"/>
    <mergeCell ref="I10566:J10567"/>
    <mergeCell ref="I10568:J10568"/>
    <mergeCell ref="B10569:C10569"/>
    <mergeCell ref="D10569:E10569"/>
    <mergeCell ref="F10569:F10570"/>
    <mergeCell ref="B10570:C10570"/>
    <mergeCell ref="D10570:E10570"/>
    <mergeCell ref="C10559:D10559"/>
    <mergeCell ref="E10559:F10559"/>
    <mergeCell ref="G10559:H10559"/>
    <mergeCell ref="B10561:C10561"/>
    <mergeCell ref="G10561:H10561"/>
    <mergeCell ref="C10562:E10562"/>
    <mergeCell ref="G10562:J10562"/>
    <mergeCell ref="I10554:J10555"/>
    <mergeCell ref="I10556:J10556"/>
    <mergeCell ref="B10557:C10557"/>
    <mergeCell ref="D10557:E10557"/>
    <mergeCell ref="F10557:F10558"/>
    <mergeCell ref="B10558:C10558"/>
    <mergeCell ref="D10558:E10558"/>
    <mergeCell ref="C10547:D10547"/>
    <mergeCell ref="E10547:F10547"/>
    <mergeCell ref="G10547:H10547"/>
    <mergeCell ref="B10549:C10549"/>
    <mergeCell ref="G10549:H10549"/>
    <mergeCell ref="C10550:E10550"/>
    <mergeCell ref="G10550:J10550"/>
    <mergeCell ref="I10542:J10543"/>
    <mergeCell ref="I10544:J10544"/>
    <mergeCell ref="B10545:C10545"/>
    <mergeCell ref="D10545:E10545"/>
    <mergeCell ref="F10545:F10546"/>
    <mergeCell ref="B10546:C10546"/>
    <mergeCell ref="D10546:E10546"/>
    <mergeCell ref="C10535:D10535"/>
    <mergeCell ref="E10535:F10535"/>
    <mergeCell ref="G10535:H10535"/>
    <mergeCell ref="B10537:C10537"/>
    <mergeCell ref="G10537:H10537"/>
    <mergeCell ref="C10538:E10538"/>
    <mergeCell ref="G10538:J10538"/>
    <mergeCell ref="I10530:J10531"/>
    <mergeCell ref="I10532:J10532"/>
    <mergeCell ref="B10533:C10533"/>
    <mergeCell ref="D10533:E10533"/>
    <mergeCell ref="F10533:F10534"/>
    <mergeCell ref="B10534:C10534"/>
    <mergeCell ref="D10534:E10534"/>
    <mergeCell ref="C10523:D10523"/>
    <mergeCell ref="E10523:F10523"/>
    <mergeCell ref="G10523:H10523"/>
    <mergeCell ref="B10525:C10525"/>
    <mergeCell ref="G10525:H10525"/>
    <mergeCell ref="C10526:E10526"/>
    <mergeCell ref="G10526:J10526"/>
    <mergeCell ref="I10518:J10519"/>
    <mergeCell ref="I10520:J10520"/>
    <mergeCell ref="B10521:C10521"/>
    <mergeCell ref="D10521:E10521"/>
    <mergeCell ref="F10521:F10522"/>
    <mergeCell ref="B10522:C10522"/>
    <mergeCell ref="D10522:E10522"/>
    <mergeCell ref="C10511:D10511"/>
    <mergeCell ref="E10511:F10511"/>
    <mergeCell ref="G10511:H10511"/>
    <mergeCell ref="B10513:C10513"/>
    <mergeCell ref="G10513:H10513"/>
    <mergeCell ref="C10514:E10514"/>
    <mergeCell ref="G10514:J10514"/>
    <mergeCell ref="I10506:J10507"/>
    <mergeCell ref="I10508:J10508"/>
    <mergeCell ref="B10509:C10509"/>
    <mergeCell ref="D10509:E10509"/>
    <mergeCell ref="F10509:F10510"/>
    <mergeCell ref="B10510:C10510"/>
    <mergeCell ref="D10510:E10510"/>
    <mergeCell ref="C10499:D10499"/>
    <mergeCell ref="E10499:F10499"/>
    <mergeCell ref="G10499:H10499"/>
    <mergeCell ref="B10501:C10501"/>
    <mergeCell ref="G10501:H10501"/>
    <mergeCell ref="C10502:E10502"/>
    <mergeCell ref="G10502:J10502"/>
    <mergeCell ref="I10494:J10495"/>
    <mergeCell ref="I10496:J10496"/>
    <mergeCell ref="B10497:C10497"/>
    <mergeCell ref="D10497:E10497"/>
    <mergeCell ref="F10497:F10498"/>
    <mergeCell ref="B10498:C10498"/>
    <mergeCell ref="D10498:E10498"/>
    <mergeCell ref="C10487:D10487"/>
    <mergeCell ref="E10487:F10487"/>
    <mergeCell ref="G10487:H10487"/>
    <mergeCell ref="B10489:C10489"/>
    <mergeCell ref="G10489:H10489"/>
    <mergeCell ref="C10490:E10490"/>
    <mergeCell ref="G10490:J10490"/>
    <mergeCell ref="I10482:J10483"/>
    <mergeCell ref="I10484:J10484"/>
    <mergeCell ref="B10485:C10485"/>
    <mergeCell ref="D10485:E10485"/>
    <mergeCell ref="F10485:F10486"/>
    <mergeCell ref="B10486:C10486"/>
    <mergeCell ref="D10486:E10486"/>
    <mergeCell ref="C10475:D10475"/>
    <mergeCell ref="E10475:F10475"/>
    <mergeCell ref="G10475:H10475"/>
    <mergeCell ref="B10477:C10477"/>
    <mergeCell ref="G10477:H10477"/>
    <mergeCell ref="C10478:E10478"/>
    <mergeCell ref="G10478:J10478"/>
    <mergeCell ref="I10470:J10471"/>
    <mergeCell ref="I10472:J10472"/>
    <mergeCell ref="B10473:C10473"/>
    <mergeCell ref="D10473:E10473"/>
    <mergeCell ref="F10473:F10474"/>
    <mergeCell ref="B10474:C10474"/>
    <mergeCell ref="D10474:E10474"/>
    <mergeCell ref="C10463:D10463"/>
    <mergeCell ref="E10463:F10463"/>
    <mergeCell ref="G10463:H10463"/>
    <mergeCell ref="B10465:C10465"/>
    <mergeCell ref="G10465:H10465"/>
    <mergeCell ref="C10466:E10466"/>
    <mergeCell ref="G10466:J10466"/>
    <mergeCell ref="I10458:J10459"/>
    <mergeCell ref="I10460:J10460"/>
    <mergeCell ref="B10461:C10461"/>
    <mergeCell ref="D10461:E10461"/>
    <mergeCell ref="F10461:F10462"/>
    <mergeCell ref="B10462:C10462"/>
    <mergeCell ref="D10462:E10462"/>
    <mergeCell ref="C10451:D10451"/>
    <mergeCell ref="E10451:F10451"/>
    <mergeCell ref="G10451:H10451"/>
    <mergeCell ref="B10453:C10453"/>
    <mergeCell ref="G10453:H10453"/>
    <mergeCell ref="C10454:E10454"/>
    <mergeCell ref="G10454:J10454"/>
    <mergeCell ref="I10446:J10447"/>
    <mergeCell ref="I10448:J10448"/>
    <mergeCell ref="B10449:C10449"/>
    <mergeCell ref="D10449:E10449"/>
    <mergeCell ref="F10449:F10450"/>
    <mergeCell ref="B10450:C10450"/>
    <mergeCell ref="D10450:E10450"/>
    <mergeCell ref="C10439:D10439"/>
    <mergeCell ref="E10439:F10439"/>
    <mergeCell ref="G10439:H10439"/>
    <mergeCell ref="B10441:C10441"/>
    <mergeCell ref="G10441:H10441"/>
    <mergeCell ref="C10442:E10442"/>
    <mergeCell ref="G10442:J10442"/>
    <mergeCell ref="I10434:J10435"/>
    <mergeCell ref="I10436:J10436"/>
    <mergeCell ref="B10437:C10437"/>
    <mergeCell ref="D10437:E10437"/>
    <mergeCell ref="F10437:F10438"/>
    <mergeCell ref="B10438:C10438"/>
    <mergeCell ref="D10438:E10438"/>
    <mergeCell ref="C10427:D10427"/>
    <mergeCell ref="E10427:F10427"/>
    <mergeCell ref="G10427:H10427"/>
    <mergeCell ref="B10429:C10429"/>
    <mergeCell ref="G10429:H10429"/>
    <mergeCell ref="C10430:E10430"/>
    <mergeCell ref="G10430:J10430"/>
    <mergeCell ref="I10422:J10423"/>
    <mergeCell ref="I10424:J10424"/>
    <mergeCell ref="B10425:C10425"/>
    <mergeCell ref="D10425:E10425"/>
    <mergeCell ref="F10425:F10426"/>
    <mergeCell ref="B10426:C10426"/>
    <mergeCell ref="D10426:E10426"/>
    <mergeCell ref="C10415:D10415"/>
    <mergeCell ref="E10415:F10415"/>
    <mergeCell ref="G10415:H10415"/>
    <mergeCell ref="B10417:C10417"/>
    <mergeCell ref="G10417:H10417"/>
    <mergeCell ref="C10418:E10418"/>
    <mergeCell ref="G10418:J10418"/>
    <mergeCell ref="I10410:J10411"/>
    <mergeCell ref="I10412:J10412"/>
    <mergeCell ref="B10413:C10413"/>
    <mergeCell ref="D10413:E10413"/>
    <mergeCell ref="F10413:F10414"/>
    <mergeCell ref="B10414:C10414"/>
    <mergeCell ref="D10414:E10414"/>
    <mergeCell ref="C10403:D10403"/>
    <mergeCell ref="E10403:F10403"/>
    <mergeCell ref="G10403:H10403"/>
    <mergeCell ref="B10405:C10405"/>
    <mergeCell ref="G10405:H10405"/>
    <mergeCell ref="C10406:E10406"/>
    <mergeCell ref="G10406:J10406"/>
    <mergeCell ref="I10398:J10399"/>
    <mergeCell ref="I10400:J10400"/>
    <mergeCell ref="B10401:C10401"/>
    <mergeCell ref="D10401:E10401"/>
    <mergeCell ref="F10401:F10402"/>
    <mergeCell ref="B10402:C10402"/>
    <mergeCell ref="D10402:E10402"/>
    <mergeCell ref="C10391:D10391"/>
    <mergeCell ref="E10391:F10391"/>
    <mergeCell ref="G10391:H10391"/>
    <mergeCell ref="B10393:C10393"/>
    <mergeCell ref="G10393:H10393"/>
    <mergeCell ref="C10394:E10394"/>
    <mergeCell ref="G10394:J10394"/>
    <mergeCell ref="I10386:J10387"/>
    <mergeCell ref="I10388:J10388"/>
    <mergeCell ref="B10389:C10389"/>
    <mergeCell ref="D10389:E10389"/>
    <mergeCell ref="F10389:F10390"/>
    <mergeCell ref="B10390:C10390"/>
    <mergeCell ref="D10390:E10390"/>
    <mergeCell ref="C10379:D10379"/>
    <mergeCell ref="E10379:F10379"/>
    <mergeCell ref="G10379:H10379"/>
    <mergeCell ref="B10381:C10381"/>
    <mergeCell ref="G10381:H10381"/>
    <mergeCell ref="C10382:E10382"/>
    <mergeCell ref="G10382:J10382"/>
    <mergeCell ref="I10374:J10375"/>
    <mergeCell ref="I10376:J10376"/>
    <mergeCell ref="B10377:C10377"/>
    <mergeCell ref="D10377:E10377"/>
    <mergeCell ref="F10377:F10378"/>
    <mergeCell ref="B10378:C10378"/>
    <mergeCell ref="D10378:E10378"/>
    <mergeCell ref="C10367:D10367"/>
    <mergeCell ref="E10367:F10367"/>
    <mergeCell ref="G10367:H10367"/>
    <mergeCell ref="B10369:C10369"/>
    <mergeCell ref="G10369:H10369"/>
    <mergeCell ref="C10370:E10370"/>
    <mergeCell ref="G10370:J10370"/>
    <mergeCell ref="I10362:J10363"/>
    <mergeCell ref="I10364:J10364"/>
    <mergeCell ref="B10365:C10365"/>
    <mergeCell ref="D10365:E10365"/>
    <mergeCell ref="F10365:F10366"/>
    <mergeCell ref="B10366:C10366"/>
    <mergeCell ref="D10366:E10366"/>
    <mergeCell ref="C10355:D10355"/>
    <mergeCell ref="E10355:F10355"/>
    <mergeCell ref="G10355:H10355"/>
    <mergeCell ref="B10357:C10357"/>
    <mergeCell ref="G10357:H10357"/>
    <mergeCell ref="C10358:E10358"/>
    <mergeCell ref="G10358:J10358"/>
    <mergeCell ref="I10350:J10351"/>
    <mergeCell ref="I10352:J10352"/>
    <mergeCell ref="B10353:C10353"/>
    <mergeCell ref="D10353:E10353"/>
    <mergeCell ref="F10353:F10354"/>
    <mergeCell ref="B10354:C10354"/>
    <mergeCell ref="D10354:E10354"/>
    <mergeCell ref="C10343:D10343"/>
    <mergeCell ref="E10343:F10343"/>
    <mergeCell ref="G10343:H10343"/>
    <mergeCell ref="B10345:C10345"/>
    <mergeCell ref="G10345:H10345"/>
    <mergeCell ref="C10346:E10346"/>
    <mergeCell ref="G10346:J10346"/>
    <mergeCell ref="I10338:J10339"/>
    <mergeCell ref="I10340:J10340"/>
    <mergeCell ref="B10341:C10341"/>
    <mergeCell ref="D10341:E10341"/>
    <mergeCell ref="F10341:F10342"/>
    <mergeCell ref="B10342:C10342"/>
    <mergeCell ref="D10342:E10342"/>
    <mergeCell ref="C10331:D10331"/>
    <mergeCell ref="E10331:F10331"/>
    <mergeCell ref="G10331:H10331"/>
    <mergeCell ref="B10333:C10333"/>
    <mergeCell ref="G10333:H10333"/>
    <mergeCell ref="C10334:E10334"/>
    <mergeCell ref="G10334:J10334"/>
    <mergeCell ref="I10326:J10327"/>
    <mergeCell ref="I10328:J10328"/>
    <mergeCell ref="B10329:C10329"/>
    <mergeCell ref="D10329:E10329"/>
    <mergeCell ref="F10329:F10330"/>
    <mergeCell ref="B10330:C10330"/>
    <mergeCell ref="D10330:E10330"/>
    <mergeCell ref="C10319:D10319"/>
    <mergeCell ref="E10319:F10319"/>
    <mergeCell ref="G10319:H10319"/>
    <mergeCell ref="B10321:C10321"/>
    <mergeCell ref="G10321:H10321"/>
    <mergeCell ref="C10322:E10322"/>
    <mergeCell ref="G10322:J10322"/>
    <mergeCell ref="I10314:J10315"/>
    <mergeCell ref="I10316:J10316"/>
    <mergeCell ref="B10317:C10317"/>
    <mergeCell ref="D10317:E10317"/>
    <mergeCell ref="F10317:F10318"/>
    <mergeCell ref="B10318:C10318"/>
    <mergeCell ref="D10318:E10318"/>
    <mergeCell ref="C10307:D10307"/>
    <mergeCell ref="E10307:F10307"/>
    <mergeCell ref="G10307:H10307"/>
    <mergeCell ref="B10309:C10309"/>
    <mergeCell ref="G10309:H10309"/>
    <mergeCell ref="C10310:E10310"/>
    <mergeCell ref="G10310:J10310"/>
    <mergeCell ref="I10302:J10303"/>
    <mergeCell ref="I10304:J10304"/>
    <mergeCell ref="B10305:C10305"/>
    <mergeCell ref="D10305:E10305"/>
    <mergeCell ref="F10305:F10306"/>
    <mergeCell ref="B10306:C10306"/>
    <mergeCell ref="D10306:E10306"/>
    <mergeCell ref="C10295:D10295"/>
    <mergeCell ref="E10295:F10295"/>
    <mergeCell ref="G10295:H10295"/>
    <mergeCell ref="B10297:C10297"/>
    <mergeCell ref="G10297:H10297"/>
    <mergeCell ref="C10298:E10298"/>
    <mergeCell ref="G10298:J10298"/>
    <mergeCell ref="I10290:J10291"/>
    <mergeCell ref="I10292:J10292"/>
    <mergeCell ref="B10293:C10293"/>
    <mergeCell ref="D10293:E10293"/>
    <mergeCell ref="F10293:F10294"/>
    <mergeCell ref="B10294:C10294"/>
    <mergeCell ref="D10294:E10294"/>
    <mergeCell ref="C10283:D10283"/>
    <mergeCell ref="E10283:F10283"/>
    <mergeCell ref="G10283:H10283"/>
    <mergeCell ref="B10285:C10285"/>
    <mergeCell ref="G10285:H10285"/>
    <mergeCell ref="C10286:E10286"/>
    <mergeCell ref="G10286:J10286"/>
    <mergeCell ref="I10278:J10279"/>
    <mergeCell ref="I10280:J10280"/>
    <mergeCell ref="B10281:C10281"/>
    <mergeCell ref="D10281:E10281"/>
    <mergeCell ref="F10281:F10282"/>
    <mergeCell ref="B10282:C10282"/>
    <mergeCell ref="D10282:E10282"/>
    <mergeCell ref="C10271:D10271"/>
    <mergeCell ref="E10271:F10271"/>
    <mergeCell ref="G10271:H10271"/>
    <mergeCell ref="B10273:C10273"/>
    <mergeCell ref="G10273:H10273"/>
    <mergeCell ref="C10274:E10274"/>
    <mergeCell ref="G10274:J10274"/>
    <mergeCell ref="I10266:J10267"/>
    <mergeCell ref="I10268:J10268"/>
    <mergeCell ref="B10269:C10269"/>
    <mergeCell ref="D10269:E10269"/>
    <mergeCell ref="F10269:F10270"/>
    <mergeCell ref="B10270:C10270"/>
    <mergeCell ref="D10270:E10270"/>
    <mergeCell ref="C10259:D10259"/>
    <mergeCell ref="E10259:F10259"/>
    <mergeCell ref="G10259:H10259"/>
    <mergeCell ref="B10261:C10261"/>
    <mergeCell ref="G10261:H10261"/>
    <mergeCell ref="C10262:E10262"/>
    <mergeCell ref="G10262:J10262"/>
    <mergeCell ref="I10254:J10255"/>
    <mergeCell ref="I10256:J10256"/>
    <mergeCell ref="B10257:C10257"/>
    <mergeCell ref="D10257:E10257"/>
    <mergeCell ref="F10257:F10258"/>
    <mergeCell ref="B10258:C10258"/>
    <mergeCell ref="D10258:E10258"/>
    <mergeCell ref="C10247:D10247"/>
    <mergeCell ref="E10247:F10247"/>
    <mergeCell ref="G10247:H10247"/>
    <mergeCell ref="B10249:C10249"/>
    <mergeCell ref="G10249:H10249"/>
    <mergeCell ref="C10250:E10250"/>
    <mergeCell ref="G10250:J10250"/>
    <mergeCell ref="I10242:J10243"/>
    <mergeCell ref="I10244:J10244"/>
    <mergeCell ref="B10245:C10245"/>
    <mergeCell ref="D10245:E10245"/>
    <mergeCell ref="F10245:F10246"/>
    <mergeCell ref="B10246:C10246"/>
    <mergeCell ref="D10246:E10246"/>
    <mergeCell ref="C10235:D10235"/>
    <mergeCell ref="E10235:F10235"/>
    <mergeCell ref="G10235:H10235"/>
    <mergeCell ref="B10237:C10237"/>
    <mergeCell ref="G10237:H10237"/>
    <mergeCell ref="C10238:E10238"/>
    <mergeCell ref="G10238:J10238"/>
    <mergeCell ref="I10230:J10231"/>
    <mergeCell ref="I10232:J10232"/>
    <mergeCell ref="B10233:C10233"/>
    <mergeCell ref="D10233:E10233"/>
    <mergeCell ref="F10233:F10234"/>
    <mergeCell ref="B10234:C10234"/>
    <mergeCell ref="D10234:E10234"/>
    <mergeCell ref="C10223:D10223"/>
    <mergeCell ref="E10223:F10223"/>
    <mergeCell ref="G10223:H10223"/>
    <mergeCell ref="B10225:C10225"/>
    <mergeCell ref="G10225:H10225"/>
    <mergeCell ref="C10226:E10226"/>
    <mergeCell ref="G10226:J10226"/>
    <mergeCell ref="I10218:J10219"/>
    <mergeCell ref="I10220:J10220"/>
    <mergeCell ref="B10221:C10221"/>
    <mergeCell ref="D10221:E10221"/>
    <mergeCell ref="F10221:F10222"/>
    <mergeCell ref="B10222:C10222"/>
    <mergeCell ref="D10222:E10222"/>
    <mergeCell ref="C10211:D10211"/>
    <mergeCell ref="E10211:F10211"/>
    <mergeCell ref="G10211:H10211"/>
    <mergeCell ref="B10213:C10213"/>
    <mergeCell ref="G10213:H10213"/>
    <mergeCell ref="C10214:E10214"/>
    <mergeCell ref="G10214:J10214"/>
    <mergeCell ref="I10206:J10207"/>
    <mergeCell ref="I10208:J10208"/>
    <mergeCell ref="B10209:C10209"/>
    <mergeCell ref="D10209:E10209"/>
    <mergeCell ref="F10209:F10210"/>
    <mergeCell ref="B10210:C10210"/>
    <mergeCell ref="D10210:E10210"/>
    <mergeCell ref="C10199:D10199"/>
    <mergeCell ref="E10199:F10199"/>
    <mergeCell ref="G10199:H10199"/>
    <mergeCell ref="B10201:C10201"/>
    <mergeCell ref="G10201:H10201"/>
    <mergeCell ref="C10202:E10202"/>
    <mergeCell ref="G10202:J10202"/>
    <mergeCell ref="I10194:J10195"/>
    <mergeCell ref="I10196:J10196"/>
    <mergeCell ref="B10197:C10197"/>
    <mergeCell ref="D10197:E10197"/>
    <mergeCell ref="F10197:F10198"/>
    <mergeCell ref="B10198:C10198"/>
    <mergeCell ref="D10198:E10198"/>
    <mergeCell ref="C10187:D10187"/>
    <mergeCell ref="E10187:F10187"/>
    <mergeCell ref="G10187:H10187"/>
    <mergeCell ref="B10189:C10189"/>
    <mergeCell ref="G10189:H10189"/>
    <mergeCell ref="C10190:E10190"/>
    <mergeCell ref="G10190:J10190"/>
    <mergeCell ref="I10182:J10183"/>
    <mergeCell ref="I10184:J10184"/>
    <mergeCell ref="B10185:C10185"/>
    <mergeCell ref="D10185:E10185"/>
    <mergeCell ref="F10185:F10186"/>
    <mergeCell ref="B10186:C10186"/>
    <mergeCell ref="D10186:E10186"/>
    <mergeCell ref="C10175:D10175"/>
    <mergeCell ref="E10175:F10175"/>
    <mergeCell ref="G10175:H10175"/>
    <mergeCell ref="B10177:C10177"/>
    <mergeCell ref="G10177:H10177"/>
    <mergeCell ref="C10178:E10178"/>
    <mergeCell ref="G10178:J10178"/>
    <mergeCell ref="I10170:J10171"/>
    <mergeCell ref="I10172:J10172"/>
    <mergeCell ref="B10173:C10173"/>
    <mergeCell ref="D10173:E10173"/>
    <mergeCell ref="F10173:F10174"/>
    <mergeCell ref="B10174:C10174"/>
    <mergeCell ref="D10174:E10174"/>
    <mergeCell ref="C10163:D10163"/>
    <mergeCell ref="E10163:F10163"/>
    <mergeCell ref="G10163:H10163"/>
    <mergeCell ref="B10165:C10165"/>
    <mergeCell ref="G10165:H10165"/>
    <mergeCell ref="C10166:E10166"/>
    <mergeCell ref="G10166:J10166"/>
    <mergeCell ref="I10158:J10159"/>
    <mergeCell ref="I10160:J10160"/>
    <mergeCell ref="B10161:C10161"/>
    <mergeCell ref="D10161:E10161"/>
    <mergeCell ref="F10161:F10162"/>
    <mergeCell ref="B10162:C10162"/>
    <mergeCell ref="D10162:E10162"/>
    <mergeCell ref="C10151:D10151"/>
    <mergeCell ref="E10151:F10151"/>
    <mergeCell ref="G10151:H10151"/>
    <mergeCell ref="B10153:C10153"/>
    <mergeCell ref="G10153:H10153"/>
    <mergeCell ref="C10154:E10154"/>
    <mergeCell ref="G10154:J10154"/>
    <mergeCell ref="I10146:J10147"/>
    <mergeCell ref="I10148:J10148"/>
    <mergeCell ref="B10149:C10149"/>
    <mergeCell ref="D10149:E10149"/>
    <mergeCell ref="F10149:F10150"/>
    <mergeCell ref="B10150:C10150"/>
    <mergeCell ref="D10150:E10150"/>
    <mergeCell ref="C10139:D10139"/>
    <mergeCell ref="E10139:F10139"/>
    <mergeCell ref="G10139:H10139"/>
    <mergeCell ref="B10141:C10141"/>
    <mergeCell ref="G10141:H10141"/>
    <mergeCell ref="C10142:E10142"/>
    <mergeCell ref="G10142:J10142"/>
    <mergeCell ref="I10134:J10135"/>
    <mergeCell ref="I10136:J10136"/>
    <mergeCell ref="B10137:C10137"/>
    <mergeCell ref="D10137:E10137"/>
    <mergeCell ref="F10137:F10138"/>
    <mergeCell ref="B10138:C10138"/>
    <mergeCell ref="D10138:E10138"/>
    <mergeCell ref="C10127:D10127"/>
    <mergeCell ref="E10127:F10127"/>
    <mergeCell ref="G10127:H10127"/>
    <mergeCell ref="B10129:C10129"/>
    <mergeCell ref="G10129:H10129"/>
    <mergeCell ref="C10130:E10130"/>
    <mergeCell ref="G10130:J10130"/>
    <mergeCell ref="I10122:J10123"/>
    <mergeCell ref="I10124:J10124"/>
    <mergeCell ref="B10125:C10125"/>
    <mergeCell ref="D10125:E10125"/>
    <mergeCell ref="F10125:F10126"/>
    <mergeCell ref="B10126:C10126"/>
    <mergeCell ref="D10126:E10126"/>
    <mergeCell ref="C10115:D10115"/>
    <mergeCell ref="E10115:F10115"/>
    <mergeCell ref="G10115:H10115"/>
    <mergeCell ref="B10117:C10117"/>
    <mergeCell ref="G10117:H10117"/>
    <mergeCell ref="C10118:E10118"/>
    <mergeCell ref="G10118:J10118"/>
    <mergeCell ref="I10110:J10111"/>
    <mergeCell ref="I10112:J10112"/>
    <mergeCell ref="B10113:C10113"/>
    <mergeCell ref="D10113:E10113"/>
    <mergeCell ref="F10113:F10114"/>
    <mergeCell ref="B10114:C10114"/>
    <mergeCell ref="D10114:E10114"/>
    <mergeCell ref="C10103:D10103"/>
    <mergeCell ref="E10103:F10103"/>
    <mergeCell ref="G10103:H10103"/>
    <mergeCell ref="B10105:C10105"/>
    <mergeCell ref="G10105:H10105"/>
    <mergeCell ref="C10106:E10106"/>
    <mergeCell ref="G10106:J10106"/>
    <mergeCell ref="I10098:J10099"/>
    <mergeCell ref="I10100:J10100"/>
    <mergeCell ref="B10101:C10101"/>
    <mergeCell ref="D10101:E10101"/>
    <mergeCell ref="F10101:F10102"/>
    <mergeCell ref="B10102:C10102"/>
    <mergeCell ref="D10102:E10102"/>
    <mergeCell ref="C10091:D10091"/>
    <mergeCell ref="E10091:F10091"/>
    <mergeCell ref="G10091:H10091"/>
    <mergeCell ref="B10093:C10093"/>
    <mergeCell ref="G10093:H10093"/>
    <mergeCell ref="C10094:E10094"/>
    <mergeCell ref="G10094:J10094"/>
    <mergeCell ref="I10086:J10087"/>
    <mergeCell ref="I10088:J10088"/>
    <mergeCell ref="B10089:C10089"/>
    <mergeCell ref="D10089:E10089"/>
    <mergeCell ref="F10089:F10090"/>
    <mergeCell ref="B10090:C10090"/>
    <mergeCell ref="D10090:E10090"/>
    <mergeCell ref="C10079:D10079"/>
    <mergeCell ref="E10079:F10079"/>
    <mergeCell ref="G10079:H10079"/>
    <mergeCell ref="B10081:C10081"/>
    <mergeCell ref="G10081:H10081"/>
    <mergeCell ref="C10082:E10082"/>
    <mergeCell ref="G10082:J10082"/>
    <mergeCell ref="I10074:J10075"/>
    <mergeCell ref="I10076:J10076"/>
    <mergeCell ref="B10077:C10077"/>
    <mergeCell ref="D10077:E10077"/>
    <mergeCell ref="F10077:F10078"/>
    <mergeCell ref="B10078:C10078"/>
    <mergeCell ref="D10078:E10078"/>
    <mergeCell ref="C10067:D10067"/>
    <mergeCell ref="E10067:F10067"/>
    <mergeCell ref="G10067:H10067"/>
    <mergeCell ref="B10069:C10069"/>
    <mergeCell ref="G10069:H10069"/>
    <mergeCell ref="C10070:E10070"/>
    <mergeCell ref="G10070:J10070"/>
    <mergeCell ref="I10062:J10063"/>
    <mergeCell ref="I10064:J10064"/>
    <mergeCell ref="B10065:C10065"/>
    <mergeCell ref="D10065:E10065"/>
    <mergeCell ref="F10065:F10066"/>
    <mergeCell ref="B10066:C10066"/>
    <mergeCell ref="D10066:E10066"/>
    <mergeCell ref="C10055:D10055"/>
    <mergeCell ref="E10055:F10055"/>
    <mergeCell ref="G10055:H10055"/>
    <mergeCell ref="B10057:C10057"/>
    <mergeCell ref="G10057:H10057"/>
    <mergeCell ref="C10058:E10058"/>
    <mergeCell ref="G10058:J10058"/>
    <mergeCell ref="I10050:J10051"/>
    <mergeCell ref="I10052:J10052"/>
    <mergeCell ref="B10053:C10053"/>
    <mergeCell ref="D10053:E10053"/>
    <mergeCell ref="F10053:F10054"/>
    <mergeCell ref="B10054:C10054"/>
    <mergeCell ref="D10054:E10054"/>
    <mergeCell ref="C10043:D10043"/>
    <mergeCell ref="E10043:F10043"/>
    <mergeCell ref="G10043:H10043"/>
    <mergeCell ref="B10045:C10045"/>
    <mergeCell ref="G10045:H10045"/>
    <mergeCell ref="C10046:E10046"/>
    <mergeCell ref="G10046:J10046"/>
    <mergeCell ref="I10038:J10039"/>
    <mergeCell ref="I10040:J10040"/>
    <mergeCell ref="B10041:C10041"/>
    <mergeCell ref="D10041:E10041"/>
    <mergeCell ref="F10041:F10042"/>
    <mergeCell ref="B10042:C10042"/>
    <mergeCell ref="D10042:E10042"/>
    <mergeCell ref="C10031:D10031"/>
    <mergeCell ref="E10031:F10031"/>
    <mergeCell ref="G10031:H10031"/>
    <mergeCell ref="B10033:C10033"/>
    <mergeCell ref="G10033:H10033"/>
    <mergeCell ref="C10034:E10034"/>
    <mergeCell ref="G10034:J10034"/>
    <mergeCell ref="I10026:J10027"/>
    <mergeCell ref="I10028:J10028"/>
    <mergeCell ref="B10029:C10029"/>
    <mergeCell ref="D10029:E10029"/>
    <mergeCell ref="F10029:F10030"/>
    <mergeCell ref="B10030:C10030"/>
    <mergeCell ref="D10030:E10030"/>
    <mergeCell ref="C10019:D10019"/>
    <mergeCell ref="E10019:F10019"/>
    <mergeCell ref="G10019:H10019"/>
    <mergeCell ref="B10021:C10021"/>
    <mergeCell ref="G10021:H10021"/>
    <mergeCell ref="C10022:E10022"/>
    <mergeCell ref="G10022:J10022"/>
    <mergeCell ref="I10014:J10015"/>
    <mergeCell ref="I10016:J10016"/>
    <mergeCell ref="B10017:C10017"/>
    <mergeCell ref="D10017:E10017"/>
    <mergeCell ref="F10017:F10018"/>
    <mergeCell ref="B10018:C10018"/>
    <mergeCell ref="D10018:E10018"/>
    <mergeCell ref="C10007:D10007"/>
    <mergeCell ref="E10007:F10007"/>
    <mergeCell ref="G10007:H10007"/>
    <mergeCell ref="B10009:C10009"/>
    <mergeCell ref="G10009:H10009"/>
    <mergeCell ref="C10010:E10010"/>
    <mergeCell ref="G10010:J10010"/>
    <mergeCell ref="I10002:J10003"/>
    <mergeCell ref="I10004:J10004"/>
    <mergeCell ref="B10005:C10005"/>
    <mergeCell ref="D10005:E10005"/>
    <mergeCell ref="F10005:F10006"/>
    <mergeCell ref="B10006:C10006"/>
    <mergeCell ref="D10006:E10006"/>
    <mergeCell ref="C9995:D9995"/>
    <mergeCell ref="E9995:F9995"/>
    <mergeCell ref="G9995:H9995"/>
    <mergeCell ref="B9997:C9997"/>
    <mergeCell ref="G9997:H9997"/>
    <mergeCell ref="C9998:E9998"/>
    <mergeCell ref="G9998:J9998"/>
    <mergeCell ref="I9990:J9991"/>
    <mergeCell ref="I9992:J9992"/>
    <mergeCell ref="B9993:C9993"/>
    <mergeCell ref="D9993:E9993"/>
    <mergeCell ref="F9993:F9994"/>
    <mergeCell ref="B9994:C9994"/>
    <mergeCell ref="D9994:E9994"/>
    <mergeCell ref="C9983:D9983"/>
    <mergeCell ref="E9983:F9983"/>
    <mergeCell ref="G9983:H9983"/>
    <mergeCell ref="B9985:C9985"/>
    <mergeCell ref="G9985:H9985"/>
    <mergeCell ref="C9986:E9986"/>
    <mergeCell ref="G9986:J9986"/>
    <mergeCell ref="I9978:J9979"/>
    <mergeCell ref="I9980:J9980"/>
    <mergeCell ref="B9981:C9981"/>
    <mergeCell ref="D9981:E9981"/>
    <mergeCell ref="F9981:F9982"/>
    <mergeCell ref="B9982:C9982"/>
    <mergeCell ref="D9982:E9982"/>
    <mergeCell ref="C9971:D9971"/>
    <mergeCell ref="E9971:F9971"/>
    <mergeCell ref="G9971:H9971"/>
    <mergeCell ref="B9973:C9973"/>
    <mergeCell ref="G9973:H9973"/>
    <mergeCell ref="C9974:E9974"/>
    <mergeCell ref="G9974:J9974"/>
    <mergeCell ref="I9966:J9967"/>
    <mergeCell ref="I9968:J9968"/>
    <mergeCell ref="B9969:C9969"/>
    <mergeCell ref="D9969:E9969"/>
    <mergeCell ref="F9969:F9970"/>
    <mergeCell ref="B9970:C9970"/>
    <mergeCell ref="D9970:E9970"/>
    <mergeCell ref="C9959:D9959"/>
    <mergeCell ref="E9959:F9959"/>
    <mergeCell ref="G9959:H9959"/>
    <mergeCell ref="B9961:C9961"/>
    <mergeCell ref="G9961:H9961"/>
    <mergeCell ref="C9962:E9962"/>
    <mergeCell ref="G9962:J9962"/>
    <mergeCell ref="I9954:J9955"/>
    <mergeCell ref="I9956:J9956"/>
    <mergeCell ref="B9957:C9957"/>
    <mergeCell ref="D9957:E9957"/>
    <mergeCell ref="F9957:F9958"/>
    <mergeCell ref="B9958:C9958"/>
    <mergeCell ref="D9958:E9958"/>
    <mergeCell ref="C9947:D9947"/>
    <mergeCell ref="E9947:F9947"/>
    <mergeCell ref="G9947:H9947"/>
    <mergeCell ref="B9949:C9949"/>
    <mergeCell ref="G9949:H9949"/>
    <mergeCell ref="C9950:E9950"/>
    <mergeCell ref="G9950:J9950"/>
    <mergeCell ref="I9942:J9943"/>
    <mergeCell ref="I9944:J9944"/>
    <mergeCell ref="B9945:C9945"/>
    <mergeCell ref="D9945:E9945"/>
    <mergeCell ref="F9945:F9946"/>
    <mergeCell ref="B9946:C9946"/>
    <mergeCell ref="D9946:E9946"/>
    <mergeCell ref="C9935:D9935"/>
    <mergeCell ref="E9935:F9935"/>
    <mergeCell ref="G9935:H9935"/>
    <mergeCell ref="B9937:C9937"/>
    <mergeCell ref="G9937:H9937"/>
    <mergeCell ref="C9938:E9938"/>
    <mergeCell ref="G9938:J9938"/>
    <mergeCell ref="I9930:J9931"/>
    <mergeCell ref="I9932:J9932"/>
    <mergeCell ref="B9933:C9933"/>
    <mergeCell ref="D9933:E9933"/>
    <mergeCell ref="F9933:F9934"/>
    <mergeCell ref="B9934:C9934"/>
    <mergeCell ref="D9934:E9934"/>
    <mergeCell ref="C9923:D9923"/>
    <mergeCell ref="E9923:F9923"/>
    <mergeCell ref="G9923:H9923"/>
    <mergeCell ref="B9925:C9925"/>
    <mergeCell ref="G9925:H9925"/>
    <mergeCell ref="C9926:E9926"/>
    <mergeCell ref="G9926:J9926"/>
    <mergeCell ref="I9918:J9919"/>
    <mergeCell ref="I9920:J9920"/>
    <mergeCell ref="B9921:C9921"/>
    <mergeCell ref="D9921:E9921"/>
    <mergeCell ref="F9921:F9922"/>
    <mergeCell ref="B9922:C9922"/>
    <mergeCell ref="D9922:E9922"/>
    <mergeCell ref="C9911:D9911"/>
    <mergeCell ref="E9911:F9911"/>
    <mergeCell ref="G9911:H9911"/>
    <mergeCell ref="B9913:C9913"/>
    <mergeCell ref="G9913:H9913"/>
    <mergeCell ref="C9914:E9914"/>
    <mergeCell ref="G9914:J9914"/>
    <mergeCell ref="I9906:J9907"/>
    <mergeCell ref="I9908:J9908"/>
    <mergeCell ref="B9909:C9909"/>
    <mergeCell ref="D9909:E9909"/>
    <mergeCell ref="F9909:F9910"/>
    <mergeCell ref="B9910:C9910"/>
    <mergeCell ref="D9910:E9910"/>
    <mergeCell ref="C9899:D9899"/>
    <mergeCell ref="E9899:F9899"/>
    <mergeCell ref="G9899:H9899"/>
    <mergeCell ref="B9901:C9901"/>
    <mergeCell ref="G9901:H9901"/>
    <mergeCell ref="C9902:E9902"/>
    <mergeCell ref="G9902:J9902"/>
    <mergeCell ref="I9894:J9895"/>
    <mergeCell ref="I9896:J9896"/>
    <mergeCell ref="B9897:C9897"/>
    <mergeCell ref="D9897:E9897"/>
    <mergeCell ref="F9897:F9898"/>
    <mergeCell ref="B9898:C9898"/>
    <mergeCell ref="D9898:E9898"/>
    <mergeCell ref="C9887:D9887"/>
    <mergeCell ref="E9887:F9887"/>
    <mergeCell ref="G9887:H9887"/>
    <mergeCell ref="B9889:C9889"/>
    <mergeCell ref="G9889:H9889"/>
    <mergeCell ref="C9890:E9890"/>
    <mergeCell ref="G9890:J9890"/>
    <mergeCell ref="I9882:J9883"/>
    <mergeCell ref="I9884:J9884"/>
    <mergeCell ref="B9885:C9885"/>
    <mergeCell ref="D9885:E9885"/>
    <mergeCell ref="F9885:F9886"/>
    <mergeCell ref="B9886:C9886"/>
    <mergeCell ref="D9886:E9886"/>
    <mergeCell ref="C9875:D9875"/>
    <mergeCell ref="E9875:F9875"/>
    <mergeCell ref="G9875:H9875"/>
    <mergeCell ref="B9877:C9877"/>
    <mergeCell ref="G9877:H9877"/>
    <mergeCell ref="C9878:E9878"/>
    <mergeCell ref="G9878:J9878"/>
    <mergeCell ref="I9870:J9871"/>
    <mergeCell ref="I9872:J9872"/>
    <mergeCell ref="B9873:C9873"/>
    <mergeCell ref="D9873:E9873"/>
    <mergeCell ref="F9873:F9874"/>
    <mergeCell ref="B9874:C9874"/>
    <mergeCell ref="D9874:E9874"/>
    <mergeCell ref="C9863:D9863"/>
    <mergeCell ref="E9863:F9863"/>
    <mergeCell ref="G9863:H9863"/>
    <mergeCell ref="B9865:C9865"/>
    <mergeCell ref="G9865:H9865"/>
    <mergeCell ref="C9866:E9866"/>
    <mergeCell ref="G9866:J9866"/>
    <mergeCell ref="I9858:J9859"/>
    <mergeCell ref="I9860:J9860"/>
    <mergeCell ref="B9861:C9861"/>
    <mergeCell ref="D9861:E9861"/>
    <mergeCell ref="F9861:F9862"/>
    <mergeCell ref="B9862:C9862"/>
    <mergeCell ref="D9862:E9862"/>
    <mergeCell ref="C9851:D9851"/>
    <mergeCell ref="E9851:F9851"/>
    <mergeCell ref="G9851:H9851"/>
    <mergeCell ref="B9853:C9853"/>
    <mergeCell ref="G9853:H9853"/>
    <mergeCell ref="C9854:E9854"/>
    <mergeCell ref="G9854:J9854"/>
    <mergeCell ref="I9846:J9847"/>
    <mergeCell ref="I9848:J9848"/>
    <mergeCell ref="B9849:C9849"/>
    <mergeCell ref="D9849:E9849"/>
    <mergeCell ref="F9849:F9850"/>
    <mergeCell ref="B9850:C9850"/>
    <mergeCell ref="D9850:E9850"/>
    <mergeCell ref="C9839:D9839"/>
    <mergeCell ref="E9839:F9839"/>
    <mergeCell ref="G9839:H9839"/>
    <mergeCell ref="B9841:C9841"/>
    <mergeCell ref="G9841:H9841"/>
    <mergeCell ref="C9842:E9842"/>
    <mergeCell ref="G9842:J9842"/>
    <mergeCell ref="I9834:J9835"/>
    <mergeCell ref="I9836:J9836"/>
    <mergeCell ref="B9837:C9837"/>
    <mergeCell ref="D9837:E9837"/>
    <mergeCell ref="F9837:F9838"/>
    <mergeCell ref="B9838:C9838"/>
    <mergeCell ref="D9838:E9838"/>
    <mergeCell ref="C9827:D9827"/>
    <mergeCell ref="E9827:F9827"/>
    <mergeCell ref="G9827:H9827"/>
    <mergeCell ref="B9829:C9829"/>
    <mergeCell ref="G9829:H9829"/>
    <mergeCell ref="C9830:E9830"/>
    <mergeCell ref="G9830:J9830"/>
    <mergeCell ref="I9822:J9823"/>
    <mergeCell ref="I9824:J9824"/>
    <mergeCell ref="B9825:C9825"/>
    <mergeCell ref="D9825:E9825"/>
    <mergeCell ref="F9825:F9826"/>
    <mergeCell ref="B9826:C9826"/>
    <mergeCell ref="D9826:E9826"/>
    <mergeCell ref="C9815:D9815"/>
    <mergeCell ref="E9815:F9815"/>
    <mergeCell ref="G9815:H9815"/>
    <mergeCell ref="B9817:C9817"/>
    <mergeCell ref="G9817:H9817"/>
    <mergeCell ref="C9818:E9818"/>
    <mergeCell ref="G9818:J9818"/>
    <mergeCell ref="I9810:J9811"/>
    <mergeCell ref="I9812:J9812"/>
    <mergeCell ref="B9813:C9813"/>
    <mergeCell ref="D9813:E9813"/>
    <mergeCell ref="F9813:F9814"/>
    <mergeCell ref="B9814:C9814"/>
    <mergeCell ref="D9814:E9814"/>
    <mergeCell ref="C9803:D9803"/>
    <mergeCell ref="E9803:F9803"/>
    <mergeCell ref="G9803:H9803"/>
    <mergeCell ref="B9805:C9805"/>
    <mergeCell ref="G9805:H9805"/>
    <mergeCell ref="C9806:E9806"/>
    <mergeCell ref="G9806:J9806"/>
    <mergeCell ref="I9798:J9799"/>
    <mergeCell ref="I9800:J9800"/>
    <mergeCell ref="B9801:C9801"/>
    <mergeCell ref="D9801:E9801"/>
    <mergeCell ref="F9801:F9802"/>
    <mergeCell ref="B9802:C9802"/>
    <mergeCell ref="D9802:E9802"/>
    <mergeCell ref="C9791:D9791"/>
    <mergeCell ref="E9791:F9791"/>
    <mergeCell ref="G9791:H9791"/>
    <mergeCell ref="B9793:C9793"/>
    <mergeCell ref="G9793:H9793"/>
    <mergeCell ref="C9794:E9794"/>
    <mergeCell ref="G9794:J9794"/>
    <mergeCell ref="I9786:J9787"/>
    <mergeCell ref="I9788:J9788"/>
    <mergeCell ref="B9789:C9789"/>
    <mergeCell ref="D9789:E9789"/>
    <mergeCell ref="F9789:F9790"/>
    <mergeCell ref="B9790:C9790"/>
    <mergeCell ref="D9790:E9790"/>
    <mergeCell ref="C9779:D9779"/>
    <mergeCell ref="E9779:F9779"/>
    <mergeCell ref="G9779:H9779"/>
    <mergeCell ref="B9781:C9781"/>
    <mergeCell ref="G9781:H9781"/>
    <mergeCell ref="C9782:E9782"/>
    <mergeCell ref="G9782:J9782"/>
    <mergeCell ref="I9774:J9775"/>
    <mergeCell ref="I9776:J9776"/>
    <mergeCell ref="B9777:C9777"/>
    <mergeCell ref="D9777:E9777"/>
    <mergeCell ref="F9777:F9778"/>
    <mergeCell ref="B9778:C9778"/>
    <mergeCell ref="D9778:E9778"/>
    <mergeCell ref="C9767:D9767"/>
    <mergeCell ref="E9767:F9767"/>
    <mergeCell ref="G9767:H9767"/>
    <mergeCell ref="B9769:C9769"/>
    <mergeCell ref="G9769:H9769"/>
    <mergeCell ref="C9770:E9770"/>
    <mergeCell ref="G9770:J9770"/>
    <mergeCell ref="I9762:J9763"/>
    <mergeCell ref="I9764:J9764"/>
    <mergeCell ref="B9765:C9765"/>
    <mergeCell ref="D9765:E9765"/>
    <mergeCell ref="F9765:F9766"/>
    <mergeCell ref="B9766:C9766"/>
    <mergeCell ref="D9766:E9766"/>
    <mergeCell ref="C9755:D9755"/>
    <mergeCell ref="E9755:F9755"/>
    <mergeCell ref="G9755:H9755"/>
    <mergeCell ref="B9757:C9757"/>
    <mergeCell ref="G9757:H9757"/>
    <mergeCell ref="C9758:E9758"/>
    <mergeCell ref="G9758:J9758"/>
    <mergeCell ref="I9750:J9751"/>
    <mergeCell ref="I9752:J9752"/>
    <mergeCell ref="B9753:C9753"/>
    <mergeCell ref="D9753:E9753"/>
    <mergeCell ref="F9753:F9754"/>
    <mergeCell ref="B9754:C9754"/>
    <mergeCell ref="D9754:E9754"/>
    <mergeCell ref="C9743:D9743"/>
    <mergeCell ref="E9743:F9743"/>
    <mergeCell ref="G9743:H9743"/>
    <mergeCell ref="B9745:C9745"/>
    <mergeCell ref="G9745:H9745"/>
    <mergeCell ref="C9746:E9746"/>
    <mergeCell ref="G9746:J9746"/>
    <mergeCell ref="I9738:J9739"/>
    <mergeCell ref="I9740:J9740"/>
    <mergeCell ref="B9741:C9741"/>
    <mergeCell ref="D9741:E9741"/>
    <mergeCell ref="F9741:F9742"/>
    <mergeCell ref="B9742:C9742"/>
    <mergeCell ref="D9742:E9742"/>
    <mergeCell ref="C9731:D9731"/>
    <mergeCell ref="E9731:F9731"/>
    <mergeCell ref="G9731:H9731"/>
    <mergeCell ref="B9733:C9733"/>
    <mergeCell ref="G9733:H9733"/>
    <mergeCell ref="C9734:E9734"/>
    <mergeCell ref="G9734:J9734"/>
    <mergeCell ref="I9726:J9727"/>
    <mergeCell ref="I9728:J9728"/>
    <mergeCell ref="B9729:C9729"/>
    <mergeCell ref="D9729:E9729"/>
    <mergeCell ref="F9729:F9730"/>
    <mergeCell ref="B9730:C9730"/>
    <mergeCell ref="D9730:E9730"/>
    <mergeCell ref="C9719:D9719"/>
    <mergeCell ref="E9719:F9719"/>
    <mergeCell ref="G9719:H9719"/>
    <mergeCell ref="B9721:C9721"/>
    <mergeCell ref="G9721:H9721"/>
    <mergeCell ref="C9722:E9722"/>
    <mergeCell ref="G9722:J9722"/>
    <mergeCell ref="I9714:J9715"/>
    <mergeCell ref="I9716:J9716"/>
    <mergeCell ref="B9717:C9717"/>
    <mergeCell ref="D9717:E9717"/>
    <mergeCell ref="F9717:F9718"/>
    <mergeCell ref="B9718:C9718"/>
    <mergeCell ref="D9718:E9718"/>
    <mergeCell ref="C9707:D9707"/>
    <mergeCell ref="E9707:F9707"/>
    <mergeCell ref="G9707:H9707"/>
    <mergeCell ref="B9709:C9709"/>
    <mergeCell ref="G9709:H9709"/>
    <mergeCell ref="C9710:E9710"/>
    <mergeCell ref="G9710:J9710"/>
    <mergeCell ref="I9702:J9703"/>
    <mergeCell ref="I9704:J9704"/>
    <mergeCell ref="B9705:C9705"/>
    <mergeCell ref="D9705:E9705"/>
    <mergeCell ref="F9705:F9706"/>
    <mergeCell ref="B9706:C9706"/>
    <mergeCell ref="D9706:E9706"/>
    <mergeCell ref="C9695:D9695"/>
    <mergeCell ref="E9695:F9695"/>
    <mergeCell ref="G9695:H9695"/>
    <mergeCell ref="B9697:C9697"/>
    <mergeCell ref="G9697:H9697"/>
    <mergeCell ref="C9698:E9698"/>
    <mergeCell ref="G9698:J9698"/>
    <mergeCell ref="I9690:J9691"/>
    <mergeCell ref="I9692:J9692"/>
    <mergeCell ref="B9693:C9693"/>
    <mergeCell ref="D9693:E9693"/>
    <mergeCell ref="F9693:F9694"/>
    <mergeCell ref="B9694:C9694"/>
    <mergeCell ref="D9694:E9694"/>
    <mergeCell ref="C9683:D9683"/>
    <mergeCell ref="E9683:F9683"/>
    <mergeCell ref="G9683:H9683"/>
    <mergeCell ref="B9685:C9685"/>
    <mergeCell ref="G9685:H9685"/>
    <mergeCell ref="C9686:E9686"/>
    <mergeCell ref="G9686:J9686"/>
    <mergeCell ref="I9678:J9679"/>
    <mergeCell ref="I9680:J9680"/>
    <mergeCell ref="B9681:C9681"/>
    <mergeCell ref="D9681:E9681"/>
    <mergeCell ref="F9681:F9682"/>
    <mergeCell ref="B9682:C9682"/>
    <mergeCell ref="D9682:E9682"/>
    <mergeCell ref="C9671:D9671"/>
    <mergeCell ref="E9671:F9671"/>
    <mergeCell ref="G9671:H9671"/>
    <mergeCell ref="B9673:C9673"/>
    <mergeCell ref="G9673:H9673"/>
    <mergeCell ref="C9674:E9674"/>
    <mergeCell ref="G9674:J9674"/>
    <mergeCell ref="I9666:J9667"/>
    <mergeCell ref="I9668:J9668"/>
    <mergeCell ref="B9669:C9669"/>
    <mergeCell ref="D9669:E9669"/>
    <mergeCell ref="F9669:F9670"/>
    <mergeCell ref="B9670:C9670"/>
    <mergeCell ref="D9670:E9670"/>
    <mergeCell ref="C9659:D9659"/>
    <mergeCell ref="E9659:F9659"/>
    <mergeCell ref="G9659:H9659"/>
    <mergeCell ref="B9661:C9661"/>
    <mergeCell ref="G9661:H9661"/>
    <mergeCell ref="C9662:E9662"/>
    <mergeCell ref="G9662:J9662"/>
    <mergeCell ref="I9654:J9655"/>
    <mergeCell ref="I9656:J9656"/>
    <mergeCell ref="B9657:C9657"/>
    <mergeCell ref="D9657:E9657"/>
    <mergeCell ref="F9657:F9658"/>
    <mergeCell ref="B9658:C9658"/>
    <mergeCell ref="D9658:E9658"/>
    <mergeCell ref="C9647:D9647"/>
    <mergeCell ref="E9647:F9647"/>
    <mergeCell ref="G9647:H9647"/>
    <mergeCell ref="B9649:C9649"/>
    <mergeCell ref="G9649:H9649"/>
    <mergeCell ref="C9650:E9650"/>
    <mergeCell ref="G9650:J9650"/>
    <mergeCell ref="I9642:J9643"/>
    <mergeCell ref="I9644:J9644"/>
    <mergeCell ref="B9645:C9645"/>
    <mergeCell ref="D9645:E9645"/>
    <mergeCell ref="F9645:F9646"/>
    <mergeCell ref="B9646:C9646"/>
    <mergeCell ref="D9646:E9646"/>
    <mergeCell ref="C9635:D9635"/>
    <mergeCell ref="E9635:F9635"/>
    <mergeCell ref="G9635:H9635"/>
    <mergeCell ref="B9637:C9637"/>
    <mergeCell ref="G9637:H9637"/>
    <mergeCell ref="C9638:E9638"/>
    <mergeCell ref="G9638:J9638"/>
    <mergeCell ref="I9630:J9631"/>
    <mergeCell ref="I9632:J9632"/>
    <mergeCell ref="B9633:C9633"/>
    <mergeCell ref="D9633:E9633"/>
    <mergeCell ref="F9633:F9634"/>
    <mergeCell ref="B9634:C9634"/>
    <mergeCell ref="D9634:E9634"/>
    <mergeCell ref="C9623:D9623"/>
    <mergeCell ref="E9623:F9623"/>
    <mergeCell ref="G9623:H9623"/>
    <mergeCell ref="B9625:C9625"/>
    <mergeCell ref="G9625:H9625"/>
    <mergeCell ref="C9626:E9626"/>
    <mergeCell ref="G9626:J9626"/>
    <mergeCell ref="I9618:J9619"/>
    <mergeCell ref="I9620:J9620"/>
    <mergeCell ref="B9621:C9621"/>
    <mergeCell ref="D9621:E9621"/>
    <mergeCell ref="F9621:F9622"/>
    <mergeCell ref="B9622:C9622"/>
    <mergeCell ref="D9622:E9622"/>
    <mergeCell ref="C9611:D9611"/>
    <mergeCell ref="E9611:F9611"/>
    <mergeCell ref="G9611:H9611"/>
    <mergeCell ref="B9613:C9613"/>
    <mergeCell ref="G9613:H9613"/>
    <mergeCell ref="C9614:E9614"/>
    <mergeCell ref="G9614:J9614"/>
    <mergeCell ref="I9606:J9607"/>
    <mergeCell ref="I9608:J9608"/>
    <mergeCell ref="B9609:C9609"/>
    <mergeCell ref="D9609:E9609"/>
    <mergeCell ref="F9609:F9610"/>
    <mergeCell ref="B9610:C9610"/>
    <mergeCell ref="D9610:E9610"/>
    <mergeCell ref="C9599:D9599"/>
    <mergeCell ref="E9599:F9599"/>
    <mergeCell ref="G9599:H9599"/>
    <mergeCell ref="B9601:C9601"/>
    <mergeCell ref="G9601:H9601"/>
    <mergeCell ref="C9602:E9602"/>
    <mergeCell ref="G9602:J9602"/>
    <mergeCell ref="I9594:J9595"/>
    <mergeCell ref="I9596:J9596"/>
    <mergeCell ref="B9597:C9597"/>
    <mergeCell ref="D9597:E9597"/>
    <mergeCell ref="F9597:F9598"/>
    <mergeCell ref="B9598:C9598"/>
    <mergeCell ref="D9598:E9598"/>
    <mergeCell ref="C9587:D9587"/>
    <mergeCell ref="E9587:F9587"/>
    <mergeCell ref="G9587:H9587"/>
    <mergeCell ref="B9589:C9589"/>
    <mergeCell ref="G9589:H9589"/>
    <mergeCell ref="C9590:E9590"/>
    <mergeCell ref="G9590:J9590"/>
    <mergeCell ref="I9582:J9583"/>
    <mergeCell ref="I9584:J9584"/>
    <mergeCell ref="B9585:C9585"/>
    <mergeCell ref="D9585:E9585"/>
    <mergeCell ref="F9585:F9586"/>
    <mergeCell ref="B9586:C9586"/>
    <mergeCell ref="D9586:E9586"/>
    <mergeCell ref="C9575:D9575"/>
    <mergeCell ref="E9575:F9575"/>
    <mergeCell ref="G9575:H9575"/>
    <mergeCell ref="B9577:C9577"/>
    <mergeCell ref="G9577:H9577"/>
    <mergeCell ref="C9578:E9578"/>
    <mergeCell ref="G9578:J9578"/>
    <mergeCell ref="I9570:J9571"/>
    <mergeCell ref="I9572:J9572"/>
    <mergeCell ref="B9573:C9573"/>
    <mergeCell ref="D9573:E9573"/>
    <mergeCell ref="F9573:F9574"/>
    <mergeCell ref="B9574:C9574"/>
    <mergeCell ref="D9574:E9574"/>
    <mergeCell ref="C9563:D9563"/>
    <mergeCell ref="E9563:F9563"/>
    <mergeCell ref="G9563:H9563"/>
    <mergeCell ref="B9565:C9565"/>
    <mergeCell ref="G9565:H9565"/>
    <mergeCell ref="C9566:E9566"/>
    <mergeCell ref="G9566:J9566"/>
    <mergeCell ref="I9558:J9559"/>
    <mergeCell ref="I9560:J9560"/>
    <mergeCell ref="B9561:C9561"/>
    <mergeCell ref="D9561:E9561"/>
    <mergeCell ref="F9561:F9562"/>
    <mergeCell ref="B9562:C9562"/>
    <mergeCell ref="D9562:E9562"/>
    <mergeCell ref="C9551:D9551"/>
    <mergeCell ref="E9551:F9551"/>
    <mergeCell ref="G9551:H9551"/>
    <mergeCell ref="B9553:C9553"/>
    <mergeCell ref="G9553:H9553"/>
    <mergeCell ref="C9554:E9554"/>
    <mergeCell ref="G9554:J9554"/>
    <mergeCell ref="I9546:J9547"/>
    <mergeCell ref="I9548:J9548"/>
    <mergeCell ref="B9549:C9549"/>
    <mergeCell ref="D9549:E9549"/>
    <mergeCell ref="F9549:F9550"/>
    <mergeCell ref="B9550:C9550"/>
    <mergeCell ref="D9550:E9550"/>
    <mergeCell ref="C9539:D9539"/>
    <mergeCell ref="E9539:F9539"/>
    <mergeCell ref="G9539:H9539"/>
    <mergeCell ref="B9541:C9541"/>
    <mergeCell ref="G9541:H9541"/>
    <mergeCell ref="C9542:E9542"/>
    <mergeCell ref="G9542:J9542"/>
    <mergeCell ref="I9534:J9535"/>
    <mergeCell ref="I9536:J9536"/>
    <mergeCell ref="B9537:C9537"/>
    <mergeCell ref="D9537:E9537"/>
    <mergeCell ref="F9537:F9538"/>
    <mergeCell ref="B9538:C9538"/>
    <mergeCell ref="D9538:E9538"/>
    <mergeCell ref="C9527:D9527"/>
    <mergeCell ref="E9527:F9527"/>
    <mergeCell ref="G9527:H9527"/>
    <mergeCell ref="B9529:C9529"/>
    <mergeCell ref="G9529:H9529"/>
    <mergeCell ref="C9530:E9530"/>
    <mergeCell ref="G9530:J9530"/>
    <mergeCell ref="I9522:J9523"/>
    <mergeCell ref="I9524:J9524"/>
    <mergeCell ref="B9525:C9525"/>
    <mergeCell ref="D9525:E9525"/>
    <mergeCell ref="F9525:F9526"/>
    <mergeCell ref="B9526:C9526"/>
    <mergeCell ref="D9526:E9526"/>
    <mergeCell ref="C9515:D9515"/>
    <mergeCell ref="E9515:F9515"/>
    <mergeCell ref="G9515:H9515"/>
    <mergeCell ref="B9517:C9517"/>
    <mergeCell ref="G9517:H9517"/>
    <mergeCell ref="C9518:E9518"/>
    <mergeCell ref="G9518:J9518"/>
    <mergeCell ref="I9510:J9511"/>
    <mergeCell ref="I9512:J9512"/>
    <mergeCell ref="B9513:C9513"/>
    <mergeCell ref="D9513:E9513"/>
    <mergeCell ref="F9513:F9514"/>
    <mergeCell ref="B9514:C9514"/>
    <mergeCell ref="D9514:E9514"/>
    <mergeCell ref="C9503:D9503"/>
    <mergeCell ref="E9503:F9503"/>
    <mergeCell ref="G9503:H9503"/>
    <mergeCell ref="B9505:C9505"/>
    <mergeCell ref="G9505:H9505"/>
    <mergeCell ref="C9506:E9506"/>
    <mergeCell ref="G9506:J9506"/>
    <mergeCell ref="I9498:J9499"/>
    <mergeCell ref="I9500:J9500"/>
    <mergeCell ref="B9501:C9501"/>
    <mergeCell ref="D9501:E9501"/>
    <mergeCell ref="F9501:F9502"/>
    <mergeCell ref="B9502:C9502"/>
    <mergeCell ref="D9502:E9502"/>
    <mergeCell ref="C9491:D9491"/>
    <mergeCell ref="E9491:F9491"/>
    <mergeCell ref="G9491:H9491"/>
    <mergeCell ref="B9493:C9493"/>
    <mergeCell ref="G9493:H9493"/>
    <mergeCell ref="C9494:E9494"/>
    <mergeCell ref="G9494:J9494"/>
    <mergeCell ref="I9486:J9487"/>
    <mergeCell ref="I9488:J9488"/>
    <mergeCell ref="B9489:C9489"/>
    <mergeCell ref="D9489:E9489"/>
    <mergeCell ref="F9489:F9490"/>
    <mergeCell ref="B9490:C9490"/>
    <mergeCell ref="D9490:E9490"/>
    <mergeCell ref="C9479:D9479"/>
    <mergeCell ref="E9479:F9479"/>
    <mergeCell ref="G9479:H9479"/>
    <mergeCell ref="B9481:C9481"/>
    <mergeCell ref="G9481:H9481"/>
    <mergeCell ref="C9482:E9482"/>
    <mergeCell ref="G9482:J9482"/>
    <mergeCell ref="I9474:J9475"/>
    <mergeCell ref="I9476:J9476"/>
    <mergeCell ref="B9477:C9477"/>
    <mergeCell ref="D9477:E9477"/>
    <mergeCell ref="F9477:F9478"/>
    <mergeCell ref="B9478:C9478"/>
    <mergeCell ref="D9478:E9478"/>
    <mergeCell ref="C9467:D9467"/>
    <mergeCell ref="E9467:F9467"/>
    <mergeCell ref="G9467:H9467"/>
    <mergeCell ref="B9469:C9469"/>
    <mergeCell ref="G9469:H9469"/>
    <mergeCell ref="C9470:E9470"/>
    <mergeCell ref="G9470:J9470"/>
    <mergeCell ref="I9462:J9463"/>
    <mergeCell ref="I9464:J9464"/>
    <mergeCell ref="B9465:C9465"/>
    <mergeCell ref="D9465:E9465"/>
    <mergeCell ref="F9465:F9466"/>
    <mergeCell ref="B9466:C9466"/>
    <mergeCell ref="D9466:E9466"/>
    <mergeCell ref="C9455:D9455"/>
    <mergeCell ref="E9455:F9455"/>
    <mergeCell ref="G9455:H9455"/>
    <mergeCell ref="B9457:C9457"/>
    <mergeCell ref="G9457:H9457"/>
    <mergeCell ref="C9458:E9458"/>
    <mergeCell ref="G9458:J9458"/>
    <mergeCell ref="I9450:J9451"/>
    <mergeCell ref="I9452:J9452"/>
    <mergeCell ref="B9453:C9453"/>
    <mergeCell ref="D9453:E9453"/>
    <mergeCell ref="F9453:F9454"/>
    <mergeCell ref="B9454:C9454"/>
    <mergeCell ref="D9454:E9454"/>
    <mergeCell ref="C9443:D9443"/>
    <mergeCell ref="E9443:F9443"/>
    <mergeCell ref="G9443:H9443"/>
    <mergeCell ref="B9445:C9445"/>
    <mergeCell ref="G9445:H9445"/>
    <mergeCell ref="C9446:E9446"/>
    <mergeCell ref="G9446:J9446"/>
    <mergeCell ref="I9438:J9439"/>
    <mergeCell ref="I9440:J9440"/>
    <mergeCell ref="B9441:C9441"/>
    <mergeCell ref="D9441:E9441"/>
    <mergeCell ref="F9441:F9442"/>
    <mergeCell ref="B9442:C9442"/>
    <mergeCell ref="D9442:E9442"/>
    <mergeCell ref="C9431:D9431"/>
    <mergeCell ref="E9431:F9431"/>
    <mergeCell ref="G9431:H9431"/>
    <mergeCell ref="B9433:C9433"/>
    <mergeCell ref="G9433:H9433"/>
    <mergeCell ref="C9434:E9434"/>
    <mergeCell ref="G9434:J9434"/>
    <mergeCell ref="I9426:J9427"/>
    <mergeCell ref="I9428:J9428"/>
    <mergeCell ref="B9429:C9429"/>
    <mergeCell ref="D9429:E9429"/>
    <mergeCell ref="F9429:F9430"/>
    <mergeCell ref="B9430:C9430"/>
    <mergeCell ref="D9430:E9430"/>
    <mergeCell ref="C9419:D9419"/>
    <mergeCell ref="E9419:F9419"/>
    <mergeCell ref="G9419:H9419"/>
    <mergeCell ref="B9421:C9421"/>
    <mergeCell ref="G9421:H9421"/>
    <mergeCell ref="C9422:E9422"/>
    <mergeCell ref="G9422:J9422"/>
    <mergeCell ref="I9414:J9415"/>
    <mergeCell ref="I9416:J9416"/>
    <mergeCell ref="B9417:C9417"/>
    <mergeCell ref="D9417:E9417"/>
    <mergeCell ref="F9417:F9418"/>
    <mergeCell ref="B9418:C9418"/>
    <mergeCell ref="D9418:E9418"/>
    <mergeCell ref="C9407:D9407"/>
    <mergeCell ref="E9407:F9407"/>
    <mergeCell ref="G9407:H9407"/>
    <mergeCell ref="B9409:C9409"/>
    <mergeCell ref="G9409:H9409"/>
    <mergeCell ref="C9410:E9410"/>
    <mergeCell ref="G9410:J9410"/>
    <mergeCell ref="I9402:J9403"/>
    <mergeCell ref="I9404:J9404"/>
    <mergeCell ref="B9405:C9405"/>
    <mergeCell ref="D9405:E9405"/>
    <mergeCell ref="F9405:F9406"/>
    <mergeCell ref="B9406:C9406"/>
    <mergeCell ref="D9406:E9406"/>
    <mergeCell ref="C9395:D9395"/>
    <mergeCell ref="E9395:F9395"/>
    <mergeCell ref="G9395:H9395"/>
    <mergeCell ref="B9397:C9397"/>
    <mergeCell ref="G9397:H9397"/>
    <mergeCell ref="C9398:E9398"/>
    <mergeCell ref="G9398:J9398"/>
    <mergeCell ref="I9390:J9391"/>
    <mergeCell ref="I9392:J9392"/>
    <mergeCell ref="B9393:C9393"/>
    <mergeCell ref="D9393:E9393"/>
    <mergeCell ref="F9393:F9394"/>
    <mergeCell ref="B9394:C9394"/>
    <mergeCell ref="D9394:E9394"/>
    <mergeCell ref="C9383:D9383"/>
    <mergeCell ref="E9383:F9383"/>
    <mergeCell ref="G9383:H9383"/>
    <mergeCell ref="B9385:C9385"/>
    <mergeCell ref="G9385:H9385"/>
    <mergeCell ref="C9386:E9386"/>
    <mergeCell ref="G9386:J9386"/>
    <mergeCell ref="I9378:J9379"/>
    <mergeCell ref="I9380:J9380"/>
    <mergeCell ref="B9381:C9381"/>
    <mergeCell ref="D9381:E9381"/>
    <mergeCell ref="F9381:F9382"/>
    <mergeCell ref="B9382:C9382"/>
    <mergeCell ref="D9382:E9382"/>
    <mergeCell ref="C9371:D9371"/>
    <mergeCell ref="E9371:F9371"/>
    <mergeCell ref="G9371:H9371"/>
    <mergeCell ref="B9373:C9373"/>
    <mergeCell ref="G9373:H9373"/>
    <mergeCell ref="C9374:E9374"/>
    <mergeCell ref="G9374:J9374"/>
    <mergeCell ref="I9366:J9367"/>
    <mergeCell ref="I9368:J9368"/>
    <mergeCell ref="B9369:C9369"/>
    <mergeCell ref="D9369:E9369"/>
    <mergeCell ref="F9369:F9370"/>
    <mergeCell ref="B9370:C9370"/>
    <mergeCell ref="D9370:E9370"/>
    <mergeCell ref="C9359:D9359"/>
    <mergeCell ref="E9359:F9359"/>
    <mergeCell ref="G9359:H9359"/>
    <mergeCell ref="B9361:C9361"/>
    <mergeCell ref="G9361:H9361"/>
    <mergeCell ref="C9362:E9362"/>
    <mergeCell ref="G9362:J9362"/>
    <mergeCell ref="I9354:J9355"/>
    <mergeCell ref="I9356:J9356"/>
    <mergeCell ref="B9357:C9357"/>
    <mergeCell ref="D9357:E9357"/>
    <mergeCell ref="F9357:F9358"/>
    <mergeCell ref="B9358:C9358"/>
    <mergeCell ref="D9358:E9358"/>
    <mergeCell ref="C9347:D9347"/>
    <mergeCell ref="E9347:F9347"/>
    <mergeCell ref="G9347:H9347"/>
    <mergeCell ref="B9349:C9349"/>
    <mergeCell ref="G9349:H9349"/>
    <mergeCell ref="C9350:E9350"/>
    <mergeCell ref="G9350:J9350"/>
    <mergeCell ref="I9342:J9343"/>
    <mergeCell ref="I9344:J9344"/>
    <mergeCell ref="B9345:C9345"/>
    <mergeCell ref="D9345:E9345"/>
    <mergeCell ref="F9345:F9346"/>
    <mergeCell ref="B9346:C9346"/>
    <mergeCell ref="D9346:E9346"/>
    <mergeCell ref="C9335:D9335"/>
    <mergeCell ref="E9335:F9335"/>
    <mergeCell ref="G9335:H9335"/>
    <mergeCell ref="B9337:C9337"/>
    <mergeCell ref="G9337:H9337"/>
    <mergeCell ref="C9338:E9338"/>
    <mergeCell ref="G9338:J9338"/>
    <mergeCell ref="I9330:J9331"/>
    <mergeCell ref="I9332:J9332"/>
    <mergeCell ref="B9333:C9333"/>
    <mergeCell ref="D9333:E9333"/>
    <mergeCell ref="F9333:F9334"/>
    <mergeCell ref="B9334:C9334"/>
    <mergeCell ref="D9334:E9334"/>
    <mergeCell ref="C9323:D9323"/>
    <mergeCell ref="E9323:F9323"/>
    <mergeCell ref="G9323:H9323"/>
    <mergeCell ref="B9325:C9325"/>
    <mergeCell ref="G9325:H9325"/>
    <mergeCell ref="C9326:E9326"/>
    <mergeCell ref="G9326:J9326"/>
    <mergeCell ref="I9318:J9319"/>
    <mergeCell ref="I9320:J9320"/>
    <mergeCell ref="B9321:C9321"/>
    <mergeCell ref="D9321:E9321"/>
    <mergeCell ref="F9321:F9322"/>
    <mergeCell ref="B9322:C9322"/>
    <mergeCell ref="D9322:E9322"/>
    <mergeCell ref="C9311:D9311"/>
    <mergeCell ref="E9311:F9311"/>
    <mergeCell ref="G9311:H9311"/>
    <mergeCell ref="B9313:C9313"/>
    <mergeCell ref="G9313:H9313"/>
    <mergeCell ref="C9314:E9314"/>
    <mergeCell ref="G9314:J9314"/>
    <mergeCell ref="I9306:J9307"/>
    <mergeCell ref="I9308:J9308"/>
    <mergeCell ref="B9309:C9309"/>
    <mergeCell ref="D9309:E9309"/>
    <mergeCell ref="F9309:F9310"/>
    <mergeCell ref="B9310:C9310"/>
    <mergeCell ref="D9310:E9310"/>
    <mergeCell ref="C9299:D9299"/>
    <mergeCell ref="E9299:F9299"/>
    <mergeCell ref="G9299:H9299"/>
    <mergeCell ref="B9301:C9301"/>
    <mergeCell ref="G9301:H9301"/>
    <mergeCell ref="C9302:E9302"/>
    <mergeCell ref="G9302:J9302"/>
    <mergeCell ref="I9294:J9295"/>
    <mergeCell ref="I9296:J9296"/>
    <mergeCell ref="B9297:C9297"/>
    <mergeCell ref="D9297:E9297"/>
    <mergeCell ref="F9297:F9298"/>
    <mergeCell ref="B9298:C9298"/>
    <mergeCell ref="D9298:E9298"/>
    <mergeCell ref="C9287:D9287"/>
    <mergeCell ref="E9287:F9287"/>
    <mergeCell ref="G9287:H9287"/>
    <mergeCell ref="B9289:C9289"/>
    <mergeCell ref="G9289:H9289"/>
    <mergeCell ref="C9290:E9290"/>
    <mergeCell ref="G9290:J9290"/>
    <mergeCell ref="I9282:J9283"/>
    <mergeCell ref="I9284:J9284"/>
    <mergeCell ref="B9285:C9285"/>
    <mergeCell ref="D9285:E9285"/>
    <mergeCell ref="F9285:F9286"/>
    <mergeCell ref="B9286:C9286"/>
    <mergeCell ref="D9286:E9286"/>
    <mergeCell ref="C9275:D9275"/>
    <mergeCell ref="E9275:F9275"/>
    <mergeCell ref="G9275:H9275"/>
    <mergeCell ref="B9277:C9277"/>
    <mergeCell ref="G9277:H9277"/>
    <mergeCell ref="C9278:E9278"/>
    <mergeCell ref="G9278:J9278"/>
    <mergeCell ref="I9270:J9271"/>
    <mergeCell ref="I9272:J9272"/>
    <mergeCell ref="B9273:C9273"/>
    <mergeCell ref="D9273:E9273"/>
    <mergeCell ref="F9273:F9274"/>
    <mergeCell ref="B9274:C9274"/>
    <mergeCell ref="D9274:E9274"/>
    <mergeCell ref="C9263:D9263"/>
    <mergeCell ref="E9263:F9263"/>
    <mergeCell ref="G9263:H9263"/>
    <mergeCell ref="B9265:C9265"/>
    <mergeCell ref="G9265:H9265"/>
    <mergeCell ref="C9266:E9266"/>
    <mergeCell ref="G9266:J9266"/>
    <mergeCell ref="I9258:J9259"/>
    <mergeCell ref="I9260:J9260"/>
    <mergeCell ref="B9261:C9261"/>
    <mergeCell ref="D9261:E9261"/>
    <mergeCell ref="F9261:F9262"/>
    <mergeCell ref="B9262:C9262"/>
    <mergeCell ref="D9262:E9262"/>
    <mergeCell ref="C9251:D9251"/>
    <mergeCell ref="E9251:F9251"/>
    <mergeCell ref="G9251:H9251"/>
    <mergeCell ref="B9253:C9253"/>
    <mergeCell ref="G9253:H9253"/>
    <mergeCell ref="C9254:E9254"/>
    <mergeCell ref="G9254:J9254"/>
    <mergeCell ref="I9246:J9247"/>
    <mergeCell ref="I9248:J9248"/>
    <mergeCell ref="B9249:C9249"/>
    <mergeCell ref="D9249:E9249"/>
    <mergeCell ref="F9249:F9250"/>
    <mergeCell ref="B9250:C9250"/>
    <mergeCell ref="D9250:E9250"/>
    <mergeCell ref="C9239:D9239"/>
    <mergeCell ref="E9239:F9239"/>
    <mergeCell ref="G9239:H9239"/>
    <mergeCell ref="B9241:C9241"/>
    <mergeCell ref="G9241:H9241"/>
    <mergeCell ref="C9242:E9242"/>
    <mergeCell ref="G9242:J9242"/>
    <mergeCell ref="I9234:J9235"/>
    <mergeCell ref="I9236:J9236"/>
    <mergeCell ref="B9237:C9237"/>
    <mergeCell ref="D9237:E9237"/>
    <mergeCell ref="F9237:F9238"/>
    <mergeCell ref="B9238:C9238"/>
    <mergeCell ref="D9238:E9238"/>
    <mergeCell ref="C9227:D9227"/>
    <mergeCell ref="E9227:F9227"/>
    <mergeCell ref="G9227:H9227"/>
    <mergeCell ref="B9229:C9229"/>
    <mergeCell ref="G9229:H9229"/>
    <mergeCell ref="C9230:E9230"/>
    <mergeCell ref="G9230:J9230"/>
    <mergeCell ref="I9222:J9223"/>
    <mergeCell ref="I9224:J9224"/>
    <mergeCell ref="B9225:C9225"/>
    <mergeCell ref="D9225:E9225"/>
    <mergeCell ref="F9225:F9226"/>
    <mergeCell ref="B9226:C9226"/>
    <mergeCell ref="D9226:E9226"/>
    <mergeCell ref="C9215:D9215"/>
    <mergeCell ref="E9215:F9215"/>
    <mergeCell ref="G9215:H9215"/>
    <mergeCell ref="B9217:C9217"/>
    <mergeCell ref="G9217:H9217"/>
    <mergeCell ref="C9218:E9218"/>
    <mergeCell ref="G9218:J9218"/>
    <mergeCell ref="I9210:J9211"/>
    <mergeCell ref="I9212:J9212"/>
    <mergeCell ref="B9213:C9213"/>
    <mergeCell ref="D9213:E9213"/>
    <mergeCell ref="F9213:F9214"/>
    <mergeCell ref="B9214:C9214"/>
    <mergeCell ref="D9214:E9214"/>
    <mergeCell ref="C9203:D9203"/>
    <mergeCell ref="E9203:F9203"/>
    <mergeCell ref="G9203:H9203"/>
    <mergeCell ref="B9205:C9205"/>
    <mergeCell ref="G9205:H9205"/>
    <mergeCell ref="C9206:E9206"/>
    <mergeCell ref="G9206:J9206"/>
    <mergeCell ref="I9198:J9199"/>
    <mergeCell ref="I9200:J9200"/>
    <mergeCell ref="B9201:C9201"/>
    <mergeCell ref="D9201:E9201"/>
    <mergeCell ref="F9201:F9202"/>
    <mergeCell ref="B9202:C9202"/>
    <mergeCell ref="D9202:E9202"/>
    <mergeCell ref="C9191:D9191"/>
    <mergeCell ref="E9191:F9191"/>
    <mergeCell ref="G9191:H9191"/>
    <mergeCell ref="B9193:C9193"/>
    <mergeCell ref="G9193:H9193"/>
    <mergeCell ref="C9194:E9194"/>
    <mergeCell ref="G9194:J9194"/>
    <mergeCell ref="I9186:J9187"/>
    <mergeCell ref="I9188:J9188"/>
    <mergeCell ref="B9189:C9189"/>
    <mergeCell ref="D9189:E9189"/>
    <mergeCell ref="F9189:F9190"/>
    <mergeCell ref="B9190:C9190"/>
    <mergeCell ref="D9190:E9190"/>
    <mergeCell ref="C9179:D9179"/>
    <mergeCell ref="E9179:F9179"/>
    <mergeCell ref="G9179:H9179"/>
    <mergeCell ref="B9181:C9181"/>
    <mergeCell ref="G9181:H9181"/>
    <mergeCell ref="C9182:E9182"/>
    <mergeCell ref="G9182:J9182"/>
    <mergeCell ref="I9174:J9175"/>
    <mergeCell ref="I9176:J9176"/>
    <mergeCell ref="B9177:C9177"/>
    <mergeCell ref="D9177:E9177"/>
    <mergeCell ref="F9177:F9178"/>
    <mergeCell ref="B9178:C9178"/>
    <mergeCell ref="D9178:E9178"/>
    <mergeCell ref="C9167:D9167"/>
    <mergeCell ref="E9167:F9167"/>
    <mergeCell ref="G9167:H9167"/>
    <mergeCell ref="B9169:C9169"/>
    <mergeCell ref="G9169:H9169"/>
    <mergeCell ref="C9170:E9170"/>
    <mergeCell ref="G9170:J9170"/>
    <mergeCell ref="I9162:J9163"/>
    <mergeCell ref="I9164:J9164"/>
    <mergeCell ref="B9165:C9165"/>
    <mergeCell ref="D9165:E9165"/>
    <mergeCell ref="F9165:F9166"/>
    <mergeCell ref="B9166:C9166"/>
    <mergeCell ref="D9166:E9166"/>
    <mergeCell ref="C9155:D9155"/>
    <mergeCell ref="E9155:F9155"/>
    <mergeCell ref="G9155:H9155"/>
    <mergeCell ref="B9157:C9157"/>
    <mergeCell ref="G9157:H9157"/>
    <mergeCell ref="C9158:E9158"/>
    <mergeCell ref="G9158:J9158"/>
    <mergeCell ref="I9150:J9151"/>
    <mergeCell ref="I9152:J9152"/>
    <mergeCell ref="B9153:C9153"/>
    <mergeCell ref="D9153:E9153"/>
    <mergeCell ref="F9153:F9154"/>
    <mergeCell ref="B9154:C9154"/>
    <mergeCell ref="D9154:E9154"/>
    <mergeCell ref="C9143:D9143"/>
    <mergeCell ref="E9143:F9143"/>
    <mergeCell ref="G9143:H9143"/>
    <mergeCell ref="B9145:C9145"/>
    <mergeCell ref="G9145:H9145"/>
    <mergeCell ref="C9146:E9146"/>
    <mergeCell ref="G9146:J9146"/>
    <mergeCell ref="I9138:J9139"/>
    <mergeCell ref="I9140:J9140"/>
    <mergeCell ref="B9141:C9141"/>
    <mergeCell ref="D9141:E9141"/>
    <mergeCell ref="F9141:F9142"/>
    <mergeCell ref="B9142:C9142"/>
    <mergeCell ref="D9142:E9142"/>
    <mergeCell ref="C9131:D9131"/>
    <mergeCell ref="E9131:F9131"/>
    <mergeCell ref="G9131:H9131"/>
    <mergeCell ref="B9133:C9133"/>
    <mergeCell ref="G9133:H9133"/>
    <mergeCell ref="C9134:E9134"/>
    <mergeCell ref="G9134:J9134"/>
    <mergeCell ref="I9126:J9127"/>
    <mergeCell ref="I9128:J9128"/>
    <mergeCell ref="B9129:C9129"/>
    <mergeCell ref="D9129:E9129"/>
    <mergeCell ref="F9129:F9130"/>
    <mergeCell ref="B9130:C9130"/>
    <mergeCell ref="D9130:E9130"/>
    <mergeCell ref="C9119:D9119"/>
    <mergeCell ref="E9119:F9119"/>
    <mergeCell ref="G9119:H9119"/>
    <mergeCell ref="B9121:C9121"/>
    <mergeCell ref="G9121:H9121"/>
    <mergeCell ref="C9122:E9122"/>
    <mergeCell ref="G9122:J9122"/>
    <mergeCell ref="I9114:J9115"/>
    <mergeCell ref="I9116:J9116"/>
    <mergeCell ref="B9117:C9117"/>
    <mergeCell ref="D9117:E9117"/>
    <mergeCell ref="F9117:F9118"/>
    <mergeCell ref="B9118:C9118"/>
    <mergeCell ref="D9118:E9118"/>
    <mergeCell ref="C9107:D9107"/>
    <mergeCell ref="E9107:F9107"/>
    <mergeCell ref="G9107:H9107"/>
    <mergeCell ref="B9109:C9109"/>
    <mergeCell ref="G9109:H9109"/>
    <mergeCell ref="C9110:E9110"/>
    <mergeCell ref="G9110:J9110"/>
    <mergeCell ref="I9102:J9103"/>
    <mergeCell ref="I9104:J9104"/>
    <mergeCell ref="B9105:C9105"/>
    <mergeCell ref="D9105:E9105"/>
    <mergeCell ref="F9105:F9106"/>
    <mergeCell ref="B9106:C9106"/>
    <mergeCell ref="D9106:E9106"/>
    <mergeCell ref="C9095:D9095"/>
    <mergeCell ref="E9095:F9095"/>
    <mergeCell ref="G9095:H9095"/>
    <mergeCell ref="B9097:C9097"/>
    <mergeCell ref="G9097:H9097"/>
    <mergeCell ref="C9098:E9098"/>
    <mergeCell ref="G9098:J9098"/>
    <mergeCell ref="I9090:J9091"/>
    <mergeCell ref="I9092:J9092"/>
    <mergeCell ref="B9093:C9093"/>
    <mergeCell ref="D9093:E9093"/>
    <mergeCell ref="F9093:F9094"/>
    <mergeCell ref="B9094:C9094"/>
    <mergeCell ref="D9094:E9094"/>
    <mergeCell ref="C9083:D9083"/>
    <mergeCell ref="E9083:F9083"/>
    <mergeCell ref="G9083:H9083"/>
    <mergeCell ref="B9085:C9085"/>
    <mergeCell ref="G9085:H9085"/>
    <mergeCell ref="C9086:E9086"/>
    <mergeCell ref="G9086:J9086"/>
    <mergeCell ref="I9078:J9079"/>
    <mergeCell ref="I9080:J9080"/>
    <mergeCell ref="B9081:C9081"/>
    <mergeCell ref="D9081:E9081"/>
    <mergeCell ref="F9081:F9082"/>
    <mergeCell ref="B9082:C9082"/>
    <mergeCell ref="D9082:E9082"/>
    <mergeCell ref="C9071:D9071"/>
    <mergeCell ref="E9071:F9071"/>
    <mergeCell ref="G9071:H9071"/>
    <mergeCell ref="B9073:C9073"/>
    <mergeCell ref="G9073:H9073"/>
    <mergeCell ref="C9074:E9074"/>
    <mergeCell ref="G9074:J9074"/>
    <mergeCell ref="I9066:J9067"/>
    <mergeCell ref="I9068:J9068"/>
    <mergeCell ref="B9069:C9069"/>
    <mergeCell ref="D9069:E9069"/>
    <mergeCell ref="F9069:F9070"/>
    <mergeCell ref="B9070:C9070"/>
    <mergeCell ref="D9070:E9070"/>
    <mergeCell ref="C9059:D9059"/>
    <mergeCell ref="E9059:F9059"/>
    <mergeCell ref="G9059:H9059"/>
    <mergeCell ref="B9061:C9061"/>
    <mergeCell ref="G9061:H9061"/>
    <mergeCell ref="C9062:E9062"/>
    <mergeCell ref="G9062:J9062"/>
    <mergeCell ref="I9054:J9055"/>
    <mergeCell ref="I9056:J9056"/>
    <mergeCell ref="B9057:C9057"/>
    <mergeCell ref="D9057:E9057"/>
    <mergeCell ref="F9057:F9058"/>
    <mergeCell ref="B9058:C9058"/>
    <mergeCell ref="D9058:E9058"/>
    <mergeCell ref="C9047:D9047"/>
    <mergeCell ref="E9047:F9047"/>
    <mergeCell ref="G9047:H9047"/>
    <mergeCell ref="B9049:C9049"/>
    <mergeCell ref="G9049:H9049"/>
    <mergeCell ref="C9050:E9050"/>
    <mergeCell ref="G9050:J9050"/>
    <mergeCell ref="I9042:J9043"/>
    <mergeCell ref="I9044:J9044"/>
    <mergeCell ref="B9045:C9045"/>
    <mergeCell ref="D9045:E9045"/>
    <mergeCell ref="F9045:F9046"/>
    <mergeCell ref="B9046:C9046"/>
    <mergeCell ref="D9046:E9046"/>
    <mergeCell ref="C9035:D9035"/>
    <mergeCell ref="E9035:F9035"/>
    <mergeCell ref="G9035:H9035"/>
    <mergeCell ref="B9037:C9037"/>
    <mergeCell ref="G9037:H9037"/>
    <mergeCell ref="C9038:E9038"/>
    <mergeCell ref="G9038:J9038"/>
    <mergeCell ref="I9030:J9031"/>
    <mergeCell ref="I9032:J9032"/>
    <mergeCell ref="B9033:C9033"/>
    <mergeCell ref="D9033:E9033"/>
    <mergeCell ref="F9033:F9034"/>
    <mergeCell ref="B9034:C9034"/>
    <mergeCell ref="D9034:E9034"/>
    <mergeCell ref="C9023:D9023"/>
    <mergeCell ref="E9023:F9023"/>
    <mergeCell ref="G9023:H9023"/>
    <mergeCell ref="B9025:C9025"/>
    <mergeCell ref="G9025:H9025"/>
    <mergeCell ref="C9026:E9026"/>
    <mergeCell ref="G9026:J9026"/>
    <mergeCell ref="I9018:J9019"/>
    <mergeCell ref="I9020:J9020"/>
    <mergeCell ref="B9021:C9021"/>
    <mergeCell ref="D9021:E9021"/>
    <mergeCell ref="F9021:F9022"/>
    <mergeCell ref="B9022:C9022"/>
    <mergeCell ref="D9022:E9022"/>
    <mergeCell ref="C9011:D9011"/>
    <mergeCell ref="E9011:F9011"/>
    <mergeCell ref="G9011:H9011"/>
    <mergeCell ref="B9013:C9013"/>
    <mergeCell ref="G9013:H9013"/>
    <mergeCell ref="C9014:E9014"/>
    <mergeCell ref="G9014:J9014"/>
    <mergeCell ref="I9006:J9007"/>
    <mergeCell ref="I9008:J9008"/>
    <mergeCell ref="B9009:C9009"/>
    <mergeCell ref="D9009:E9009"/>
    <mergeCell ref="F9009:F9010"/>
    <mergeCell ref="B9010:C9010"/>
    <mergeCell ref="D9010:E9010"/>
    <mergeCell ref="C8999:D8999"/>
    <mergeCell ref="E8999:F8999"/>
    <mergeCell ref="G8999:H8999"/>
    <mergeCell ref="B9001:C9001"/>
    <mergeCell ref="G9001:H9001"/>
    <mergeCell ref="C9002:E9002"/>
    <mergeCell ref="G9002:J9002"/>
    <mergeCell ref="I8994:J8995"/>
    <mergeCell ref="I8996:J8996"/>
    <mergeCell ref="B8997:C8997"/>
    <mergeCell ref="D8997:E8997"/>
    <mergeCell ref="F8997:F8998"/>
    <mergeCell ref="B8998:C8998"/>
    <mergeCell ref="D8998:E8998"/>
    <mergeCell ref="C8987:D8987"/>
    <mergeCell ref="E8987:F8987"/>
    <mergeCell ref="G8987:H8987"/>
    <mergeCell ref="B8989:C8989"/>
    <mergeCell ref="G8989:H8989"/>
    <mergeCell ref="C8990:E8990"/>
    <mergeCell ref="G8990:J8990"/>
    <mergeCell ref="I8982:J8983"/>
    <mergeCell ref="I8984:J8984"/>
    <mergeCell ref="B8985:C8985"/>
    <mergeCell ref="D8985:E8985"/>
    <mergeCell ref="F8985:F8986"/>
    <mergeCell ref="B8986:C8986"/>
    <mergeCell ref="D8986:E8986"/>
    <mergeCell ref="C8975:D8975"/>
    <mergeCell ref="E8975:F8975"/>
    <mergeCell ref="G8975:H8975"/>
    <mergeCell ref="B8977:C8977"/>
    <mergeCell ref="G8977:H8977"/>
    <mergeCell ref="C8978:E8978"/>
    <mergeCell ref="G8978:J8978"/>
    <mergeCell ref="I8970:J8971"/>
    <mergeCell ref="I8972:J8972"/>
    <mergeCell ref="B8973:C8973"/>
    <mergeCell ref="D8973:E8973"/>
    <mergeCell ref="F8973:F8974"/>
    <mergeCell ref="B8974:C8974"/>
    <mergeCell ref="D8974:E8974"/>
    <mergeCell ref="C8963:D8963"/>
    <mergeCell ref="E8963:F8963"/>
    <mergeCell ref="G8963:H8963"/>
    <mergeCell ref="B8965:C8965"/>
    <mergeCell ref="G8965:H8965"/>
    <mergeCell ref="C8966:E8966"/>
    <mergeCell ref="G8966:J8966"/>
    <mergeCell ref="I8958:J8959"/>
    <mergeCell ref="I8960:J8960"/>
    <mergeCell ref="B8961:C8961"/>
    <mergeCell ref="D8961:E8961"/>
    <mergeCell ref="F8961:F8962"/>
    <mergeCell ref="B8962:C8962"/>
    <mergeCell ref="D8962:E8962"/>
    <mergeCell ref="C8951:D8951"/>
    <mergeCell ref="E8951:F8951"/>
    <mergeCell ref="G8951:H8951"/>
    <mergeCell ref="B8953:C8953"/>
    <mergeCell ref="G8953:H8953"/>
    <mergeCell ref="C8954:E8954"/>
    <mergeCell ref="G8954:J8954"/>
    <mergeCell ref="I8946:J8947"/>
    <mergeCell ref="I8948:J8948"/>
    <mergeCell ref="B8949:C8949"/>
    <mergeCell ref="D8949:E8949"/>
    <mergeCell ref="F8949:F8950"/>
    <mergeCell ref="B8950:C8950"/>
    <mergeCell ref="D8950:E8950"/>
    <mergeCell ref="C8939:D8939"/>
    <mergeCell ref="E8939:F8939"/>
    <mergeCell ref="G8939:H8939"/>
    <mergeCell ref="B8941:C8941"/>
    <mergeCell ref="G8941:H8941"/>
    <mergeCell ref="C8942:E8942"/>
    <mergeCell ref="G8942:J8942"/>
    <mergeCell ref="I8934:J8935"/>
    <mergeCell ref="I8936:J8936"/>
    <mergeCell ref="B8937:C8937"/>
    <mergeCell ref="D8937:E8937"/>
    <mergeCell ref="F8937:F8938"/>
    <mergeCell ref="B8938:C8938"/>
    <mergeCell ref="D8938:E8938"/>
    <mergeCell ref="C8927:D8927"/>
    <mergeCell ref="E8927:F8927"/>
    <mergeCell ref="G8927:H8927"/>
    <mergeCell ref="B8929:C8929"/>
    <mergeCell ref="G8929:H8929"/>
    <mergeCell ref="C8930:E8930"/>
    <mergeCell ref="G8930:J8930"/>
    <mergeCell ref="I8922:J8923"/>
    <mergeCell ref="I8924:J8924"/>
    <mergeCell ref="B8925:C8925"/>
    <mergeCell ref="D8925:E8925"/>
    <mergeCell ref="F8925:F8926"/>
    <mergeCell ref="B8926:C8926"/>
    <mergeCell ref="D8926:E8926"/>
    <mergeCell ref="C8915:D8915"/>
    <mergeCell ref="E8915:F8915"/>
    <mergeCell ref="G8915:H8915"/>
    <mergeCell ref="B8917:C8917"/>
    <mergeCell ref="G8917:H8917"/>
    <mergeCell ref="C8918:E8918"/>
    <mergeCell ref="G8918:J8918"/>
    <mergeCell ref="I8910:J8911"/>
    <mergeCell ref="I8912:J8912"/>
    <mergeCell ref="B8913:C8913"/>
    <mergeCell ref="D8913:E8913"/>
    <mergeCell ref="F8913:F8914"/>
    <mergeCell ref="B8914:C8914"/>
    <mergeCell ref="D8914:E8914"/>
    <mergeCell ref="C8903:D8903"/>
    <mergeCell ref="E8903:F8903"/>
    <mergeCell ref="G8903:H8903"/>
    <mergeCell ref="B8905:C8905"/>
    <mergeCell ref="G8905:H8905"/>
    <mergeCell ref="C8906:E8906"/>
    <mergeCell ref="G8906:J8906"/>
    <mergeCell ref="I8898:J8899"/>
    <mergeCell ref="I8900:J8900"/>
    <mergeCell ref="B8901:C8901"/>
    <mergeCell ref="D8901:E8901"/>
    <mergeCell ref="F8901:F8902"/>
    <mergeCell ref="B8902:C8902"/>
    <mergeCell ref="D8902:E8902"/>
    <mergeCell ref="C8891:D8891"/>
    <mergeCell ref="E8891:F8891"/>
    <mergeCell ref="G8891:H8891"/>
    <mergeCell ref="B8893:C8893"/>
    <mergeCell ref="G8893:H8893"/>
    <mergeCell ref="C8894:E8894"/>
    <mergeCell ref="G8894:J8894"/>
    <mergeCell ref="I8886:J8887"/>
    <mergeCell ref="I8888:J8888"/>
    <mergeCell ref="B8889:C8889"/>
    <mergeCell ref="D8889:E8889"/>
    <mergeCell ref="F8889:F8890"/>
    <mergeCell ref="B8890:C8890"/>
    <mergeCell ref="D8890:E8890"/>
    <mergeCell ref="C8879:D8879"/>
    <mergeCell ref="E8879:F8879"/>
    <mergeCell ref="G8879:H8879"/>
    <mergeCell ref="B8881:C8881"/>
    <mergeCell ref="G8881:H8881"/>
    <mergeCell ref="C8882:E8882"/>
    <mergeCell ref="G8882:J8882"/>
    <mergeCell ref="I8874:J8875"/>
    <mergeCell ref="I8876:J8876"/>
    <mergeCell ref="B8877:C8877"/>
    <mergeCell ref="D8877:E8877"/>
    <mergeCell ref="F8877:F8878"/>
    <mergeCell ref="B8878:C8878"/>
    <mergeCell ref="D8878:E8878"/>
    <mergeCell ref="C8867:D8867"/>
    <mergeCell ref="E8867:F8867"/>
    <mergeCell ref="G8867:H8867"/>
    <mergeCell ref="B8869:C8869"/>
    <mergeCell ref="G8869:H8869"/>
    <mergeCell ref="C8870:E8870"/>
    <mergeCell ref="G8870:J8870"/>
    <mergeCell ref="I8862:J8863"/>
    <mergeCell ref="I8864:J8864"/>
    <mergeCell ref="B8865:C8865"/>
    <mergeCell ref="D8865:E8865"/>
    <mergeCell ref="F8865:F8866"/>
    <mergeCell ref="B8866:C8866"/>
    <mergeCell ref="D8866:E8866"/>
    <mergeCell ref="C8855:D8855"/>
    <mergeCell ref="E8855:F8855"/>
    <mergeCell ref="G8855:H8855"/>
    <mergeCell ref="B8857:C8857"/>
    <mergeCell ref="G8857:H8857"/>
    <mergeCell ref="C8858:E8858"/>
    <mergeCell ref="G8858:J8858"/>
    <mergeCell ref="I8850:J8851"/>
    <mergeCell ref="I8852:J8852"/>
    <mergeCell ref="B8853:C8853"/>
    <mergeCell ref="D8853:E8853"/>
    <mergeCell ref="F8853:F8854"/>
    <mergeCell ref="B8854:C8854"/>
    <mergeCell ref="D8854:E8854"/>
    <mergeCell ref="C8843:D8843"/>
    <mergeCell ref="E8843:F8843"/>
    <mergeCell ref="G8843:H8843"/>
    <mergeCell ref="B8845:C8845"/>
    <mergeCell ref="G8845:H8845"/>
    <mergeCell ref="C8846:E8846"/>
    <mergeCell ref="G8846:J8846"/>
    <mergeCell ref="I8838:J8839"/>
    <mergeCell ref="I8840:J8840"/>
    <mergeCell ref="B8841:C8841"/>
    <mergeCell ref="D8841:E8841"/>
    <mergeCell ref="F8841:F8842"/>
    <mergeCell ref="B8842:C8842"/>
    <mergeCell ref="D8842:E8842"/>
    <mergeCell ref="C8831:D8831"/>
    <mergeCell ref="E8831:F8831"/>
    <mergeCell ref="G8831:H8831"/>
    <mergeCell ref="B8833:C8833"/>
    <mergeCell ref="G8833:H8833"/>
    <mergeCell ref="C8834:E8834"/>
    <mergeCell ref="G8834:J8834"/>
    <mergeCell ref="I8826:J8827"/>
    <mergeCell ref="I8828:J8828"/>
    <mergeCell ref="B8829:C8829"/>
    <mergeCell ref="D8829:E8829"/>
    <mergeCell ref="F8829:F8830"/>
    <mergeCell ref="B8830:C8830"/>
    <mergeCell ref="D8830:E8830"/>
    <mergeCell ref="C8819:D8819"/>
    <mergeCell ref="E8819:F8819"/>
    <mergeCell ref="G8819:H8819"/>
    <mergeCell ref="B8821:C8821"/>
    <mergeCell ref="G8821:H8821"/>
    <mergeCell ref="C8822:E8822"/>
    <mergeCell ref="G8822:J8822"/>
    <mergeCell ref="I8814:J8815"/>
    <mergeCell ref="I8816:J8816"/>
    <mergeCell ref="B8817:C8817"/>
    <mergeCell ref="D8817:E8817"/>
    <mergeCell ref="F8817:F8818"/>
    <mergeCell ref="B8818:C8818"/>
    <mergeCell ref="D8818:E8818"/>
    <mergeCell ref="C8807:D8807"/>
    <mergeCell ref="E8807:F8807"/>
    <mergeCell ref="G8807:H8807"/>
    <mergeCell ref="B8809:C8809"/>
    <mergeCell ref="G8809:H8809"/>
    <mergeCell ref="C8810:E8810"/>
    <mergeCell ref="G8810:J8810"/>
    <mergeCell ref="I8802:J8803"/>
    <mergeCell ref="I8804:J8804"/>
    <mergeCell ref="B8805:C8805"/>
    <mergeCell ref="D8805:E8805"/>
    <mergeCell ref="F8805:F8806"/>
    <mergeCell ref="B8806:C8806"/>
    <mergeCell ref="D8806:E8806"/>
    <mergeCell ref="C8795:D8795"/>
    <mergeCell ref="E8795:F8795"/>
    <mergeCell ref="G8795:H8795"/>
    <mergeCell ref="B8797:C8797"/>
    <mergeCell ref="G8797:H8797"/>
    <mergeCell ref="C8798:E8798"/>
    <mergeCell ref="G8798:J8798"/>
    <mergeCell ref="I8790:J8791"/>
    <mergeCell ref="I8792:J8792"/>
    <mergeCell ref="B8793:C8793"/>
    <mergeCell ref="D8793:E8793"/>
    <mergeCell ref="F8793:F8794"/>
    <mergeCell ref="B8794:C8794"/>
    <mergeCell ref="D8794:E8794"/>
    <mergeCell ref="C8783:D8783"/>
    <mergeCell ref="E8783:F8783"/>
    <mergeCell ref="G8783:H8783"/>
    <mergeCell ref="B8785:C8785"/>
    <mergeCell ref="G8785:H8785"/>
    <mergeCell ref="C8786:E8786"/>
    <mergeCell ref="G8786:J8786"/>
    <mergeCell ref="I8778:J8779"/>
    <mergeCell ref="I8780:J8780"/>
    <mergeCell ref="B8781:C8781"/>
    <mergeCell ref="D8781:E8781"/>
    <mergeCell ref="F8781:F8782"/>
    <mergeCell ref="B8782:C8782"/>
    <mergeCell ref="D8782:E8782"/>
    <mergeCell ref="C8771:D8771"/>
    <mergeCell ref="E8771:F8771"/>
    <mergeCell ref="G8771:H8771"/>
    <mergeCell ref="B8773:C8773"/>
    <mergeCell ref="G8773:H8773"/>
    <mergeCell ref="C8774:E8774"/>
    <mergeCell ref="G8774:J8774"/>
    <mergeCell ref="I8766:J8767"/>
    <mergeCell ref="I8768:J8768"/>
    <mergeCell ref="B8769:C8769"/>
    <mergeCell ref="D8769:E8769"/>
    <mergeCell ref="F8769:F8770"/>
    <mergeCell ref="B8770:C8770"/>
    <mergeCell ref="D8770:E8770"/>
    <mergeCell ref="C8759:D8759"/>
    <mergeCell ref="E8759:F8759"/>
    <mergeCell ref="G8759:H8759"/>
    <mergeCell ref="B8761:C8761"/>
    <mergeCell ref="G8761:H8761"/>
    <mergeCell ref="C8762:E8762"/>
    <mergeCell ref="G8762:J8762"/>
    <mergeCell ref="I8754:J8755"/>
    <mergeCell ref="I8756:J8756"/>
    <mergeCell ref="B8757:C8757"/>
    <mergeCell ref="D8757:E8757"/>
    <mergeCell ref="F8757:F8758"/>
    <mergeCell ref="B8758:C8758"/>
    <mergeCell ref="D8758:E8758"/>
    <mergeCell ref="C8747:D8747"/>
    <mergeCell ref="E8747:F8747"/>
    <mergeCell ref="G8747:H8747"/>
    <mergeCell ref="B8749:C8749"/>
    <mergeCell ref="G8749:H8749"/>
    <mergeCell ref="C8750:E8750"/>
    <mergeCell ref="G8750:J8750"/>
    <mergeCell ref="I8742:J8743"/>
    <mergeCell ref="I8744:J8744"/>
    <mergeCell ref="B8745:C8745"/>
    <mergeCell ref="D8745:E8745"/>
    <mergeCell ref="F8745:F8746"/>
    <mergeCell ref="B8746:C8746"/>
    <mergeCell ref="D8746:E8746"/>
    <mergeCell ref="C8735:D8735"/>
    <mergeCell ref="E8735:F8735"/>
    <mergeCell ref="G8735:H8735"/>
    <mergeCell ref="B8737:C8737"/>
    <mergeCell ref="G8737:H8737"/>
    <mergeCell ref="C8738:E8738"/>
    <mergeCell ref="G8738:J8738"/>
    <mergeCell ref="I8730:J8731"/>
    <mergeCell ref="I8732:J8732"/>
    <mergeCell ref="B8733:C8733"/>
    <mergeCell ref="D8733:E8733"/>
    <mergeCell ref="F8733:F8734"/>
    <mergeCell ref="B8734:C8734"/>
    <mergeCell ref="D8734:E8734"/>
    <mergeCell ref="C8723:D8723"/>
    <mergeCell ref="E8723:F8723"/>
    <mergeCell ref="G8723:H8723"/>
    <mergeCell ref="B8725:C8725"/>
    <mergeCell ref="G8725:H8725"/>
    <mergeCell ref="C8726:E8726"/>
    <mergeCell ref="G8726:J8726"/>
    <mergeCell ref="I8718:J8719"/>
    <mergeCell ref="I8720:J8720"/>
    <mergeCell ref="B8721:C8721"/>
    <mergeCell ref="D8721:E8721"/>
    <mergeCell ref="F8721:F8722"/>
    <mergeCell ref="B8722:C8722"/>
    <mergeCell ref="D8722:E8722"/>
    <mergeCell ref="C8711:D8711"/>
    <mergeCell ref="E8711:F8711"/>
    <mergeCell ref="G8711:H8711"/>
    <mergeCell ref="B8713:C8713"/>
    <mergeCell ref="G8713:H8713"/>
    <mergeCell ref="C8714:E8714"/>
    <mergeCell ref="G8714:J8714"/>
    <mergeCell ref="I8706:J8707"/>
    <mergeCell ref="I8708:J8708"/>
    <mergeCell ref="B8709:C8709"/>
    <mergeCell ref="D8709:E8709"/>
    <mergeCell ref="F8709:F8710"/>
    <mergeCell ref="B8710:C8710"/>
    <mergeCell ref="D8710:E8710"/>
    <mergeCell ref="C8699:D8699"/>
    <mergeCell ref="E8699:F8699"/>
    <mergeCell ref="G8699:H8699"/>
    <mergeCell ref="B8701:C8701"/>
    <mergeCell ref="G8701:H8701"/>
    <mergeCell ref="C8702:E8702"/>
    <mergeCell ref="G8702:J8702"/>
    <mergeCell ref="I8694:J8695"/>
    <mergeCell ref="I8696:J8696"/>
    <mergeCell ref="B8697:C8697"/>
    <mergeCell ref="D8697:E8697"/>
    <mergeCell ref="F8697:F8698"/>
    <mergeCell ref="B8698:C8698"/>
    <mergeCell ref="D8698:E8698"/>
    <mergeCell ref="C8687:D8687"/>
    <mergeCell ref="E8687:F8687"/>
    <mergeCell ref="G8687:H8687"/>
    <mergeCell ref="B8689:C8689"/>
    <mergeCell ref="G8689:H8689"/>
    <mergeCell ref="C8690:E8690"/>
    <mergeCell ref="G8690:J8690"/>
    <mergeCell ref="I8682:J8683"/>
    <mergeCell ref="I8684:J8684"/>
    <mergeCell ref="B8685:C8685"/>
    <mergeCell ref="D8685:E8685"/>
    <mergeCell ref="F8685:F8686"/>
    <mergeCell ref="B8686:C8686"/>
    <mergeCell ref="D8686:E8686"/>
    <mergeCell ref="C8675:D8675"/>
    <mergeCell ref="E8675:F8675"/>
    <mergeCell ref="G8675:H8675"/>
    <mergeCell ref="B8677:C8677"/>
    <mergeCell ref="G8677:H8677"/>
    <mergeCell ref="C8678:E8678"/>
    <mergeCell ref="G8678:J8678"/>
    <mergeCell ref="I8670:J8671"/>
    <mergeCell ref="I8672:J8672"/>
    <mergeCell ref="B8673:C8673"/>
    <mergeCell ref="D8673:E8673"/>
    <mergeCell ref="F8673:F8674"/>
    <mergeCell ref="B8674:C8674"/>
    <mergeCell ref="D8674:E8674"/>
    <mergeCell ref="C8663:D8663"/>
    <mergeCell ref="E8663:F8663"/>
    <mergeCell ref="G8663:H8663"/>
    <mergeCell ref="B8665:C8665"/>
    <mergeCell ref="G8665:H8665"/>
    <mergeCell ref="C8666:E8666"/>
    <mergeCell ref="G8666:J8666"/>
    <mergeCell ref="I8658:J8659"/>
    <mergeCell ref="I8660:J8660"/>
    <mergeCell ref="B8661:C8661"/>
    <mergeCell ref="D8661:E8661"/>
    <mergeCell ref="F8661:F8662"/>
    <mergeCell ref="B8662:C8662"/>
    <mergeCell ref="D8662:E8662"/>
    <mergeCell ref="C8651:D8651"/>
    <mergeCell ref="E8651:F8651"/>
    <mergeCell ref="G8651:H8651"/>
    <mergeCell ref="B8653:C8653"/>
    <mergeCell ref="G8653:H8653"/>
    <mergeCell ref="C8654:E8654"/>
    <mergeCell ref="G8654:J8654"/>
    <mergeCell ref="I8646:J8647"/>
    <mergeCell ref="I8648:J8648"/>
    <mergeCell ref="B8649:C8649"/>
    <mergeCell ref="D8649:E8649"/>
    <mergeCell ref="F8649:F8650"/>
    <mergeCell ref="B8650:C8650"/>
    <mergeCell ref="D8650:E8650"/>
    <mergeCell ref="C8639:D8639"/>
    <mergeCell ref="E8639:F8639"/>
    <mergeCell ref="G8639:H8639"/>
    <mergeCell ref="B8641:C8641"/>
    <mergeCell ref="G8641:H8641"/>
    <mergeCell ref="C8642:E8642"/>
    <mergeCell ref="G8642:J8642"/>
    <mergeCell ref="I8634:J8635"/>
    <mergeCell ref="I8636:J8636"/>
    <mergeCell ref="B8637:C8637"/>
    <mergeCell ref="D8637:E8637"/>
    <mergeCell ref="F8637:F8638"/>
    <mergeCell ref="B8638:C8638"/>
    <mergeCell ref="D8638:E8638"/>
    <mergeCell ref="C8627:D8627"/>
    <mergeCell ref="E8627:F8627"/>
    <mergeCell ref="G8627:H8627"/>
    <mergeCell ref="B8629:C8629"/>
    <mergeCell ref="G8629:H8629"/>
    <mergeCell ref="C8630:E8630"/>
    <mergeCell ref="G8630:J8630"/>
    <mergeCell ref="I8622:J8623"/>
    <mergeCell ref="I8624:J8624"/>
    <mergeCell ref="B8625:C8625"/>
    <mergeCell ref="D8625:E8625"/>
    <mergeCell ref="F8625:F8626"/>
    <mergeCell ref="B8626:C8626"/>
    <mergeCell ref="D8626:E8626"/>
    <mergeCell ref="C8615:D8615"/>
    <mergeCell ref="E8615:F8615"/>
    <mergeCell ref="G8615:H8615"/>
    <mergeCell ref="B8617:C8617"/>
    <mergeCell ref="G8617:H8617"/>
    <mergeCell ref="C8618:E8618"/>
    <mergeCell ref="G8618:J8618"/>
    <mergeCell ref="I8610:J8611"/>
    <mergeCell ref="I8612:J8612"/>
    <mergeCell ref="B8613:C8613"/>
    <mergeCell ref="D8613:E8613"/>
    <mergeCell ref="F8613:F8614"/>
    <mergeCell ref="B8614:C8614"/>
    <mergeCell ref="D8614:E8614"/>
    <mergeCell ref="C8603:D8603"/>
    <mergeCell ref="E8603:F8603"/>
    <mergeCell ref="G8603:H8603"/>
    <mergeCell ref="B8605:C8605"/>
    <mergeCell ref="G8605:H8605"/>
    <mergeCell ref="C8606:E8606"/>
    <mergeCell ref="G8606:J8606"/>
    <mergeCell ref="I8598:J8599"/>
    <mergeCell ref="I8600:J8600"/>
    <mergeCell ref="B8601:C8601"/>
    <mergeCell ref="D8601:E8601"/>
    <mergeCell ref="F8601:F8602"/>
    <mergeCell ref="B8602:C8602"/>
    <mergeCell ref="D8602:E8602"/>
    <mergeCell ref="C8591:D8591"/>
    <mergeCell ref="E8591:F8591"/>
    <mergeCell ref="G8591:H8591"/>
    <mergeCell ref="B8593:C8593"/>
    <mergeCell ref="G8593:H8593"/>
    <mergeCell ref="C8594:E8594"/>
    <mergeCell ref="G8594:J8594"/>
    <mergeCell ref="I8586:J8587"/>
    <mergeCell ref="I8588:J8588"/>
    <mergeCell ref="B8589:C8589"/>
    <mergeCell ref="D8589:E8589"/>
    <mergeCell ref="F8589:F8590"/>
    <mergeCell ref="B8590:C8590"/>
    <mergeCell ref="D8590:E8590"/>
    <mergeCell ref="C8579:D8579"/>
    <mergeCell ref="E8579:F8579"/>
    <mergeCell ref="G8579:H8579"/>
    <mergeCell ref="B8581:C8581"/>
    <mergeCell ref="G8581:H8581"/>
    <mergeCell ref="C8582:E8582"/>
    <mergeCell ref="G8582:J8582"/>
    <mergeCell ref="I8574:J8575"/>
    <mergeCell ref="I8576:J8576"/>
    <mergeCell ref="B8577:C8577"/>
    <mergeCell ref="D8577:E8577"/>
    <mergeCell ref="F8577:F8578"/>
    <mergeCell ref="B8578:C8578"/>
    <mergeCell ref="D8578:E8578"/>
    <mergeCell ref="C8567:D8567"/>
    <mergeCell ref="E8567:F8567"/>
    <mergeCell ref="G8567:H8567"/>
    <mergeCell ref="B8569:C8569"/>
    <mergeCell ref="G8569:H8569"/>
    <mergeCell ref="C8570:E8570"/>
    <mergeCell ref="G8570:J8570"/>
    <mergeCell ref="I8562:J8563"/>
    <mergeCell ref="I8564:J8564"/>
    <mergeCell ref="B8565:C8565"/>
    <mergeCell ref="D8565:E8565"/>
    <mergeCell ref="F8565:F8566"/>
    <mergeCell ref="B8566:C8566"/>
    <mergeCell ref="D8566:E8566"/>
    <mergeCell ref="C8555:D8555"/>
    <mergeCell ref="E8555:F8555"/>
    <mergeCell ref="G8555:H8555"/>
    <mergeCell ref="B8557:C8557"/>
    <mergeCell ref="G8557:H8557"/>
    <mergeCell ref="C8558:E8558"/>
    <mergeCell ref="G8558:J8558"/>
    <mergeCell ref="I8550:J8551"/>
    <mergeCell ref="I8552:J8552"/>
    <mergeCell ref="B8553:C8553"/>
    <mergeCell ref="D8553:E8553"/>
    <mergeCell ref="F8553:F8554"/>
    <mergeCell ref="B8554:C8554"/>
    <mergeCell ref="D8554:E8554"/>
    <mergeCell ref="C8543:D8543"/>
    <mergeCell ref="E8543:F8543"/>
    <mergeCell ref="G8543:H8543"/>
    <mergeCell ref="B8545:C8545"/>
    <mergeCell ref="G8545:H8545"/>
    <mergeCell ref="C8546:E8546"/>
    <mergeCell ref="G8546:J8546"/>
    <mergeCell ref="I8538:J8539"/>
    <mergeCell ref="I8540:J8540"/>
    <mergeCell ref="B8541:C8541"/>
    <mergeCell ref="D8541:E8541"/>
    <mergeCell ref="F8541:F8542"/>
    <mergeCell ref="B8542:C8542"/>
    <mergeCell ref="D8542:E8542"/>
    <mergeCell ref="C8531:D8531"/>
    <mergeCell ref="E8531:F8531"/>
    <mergeCell ref="G8531:H8531"/>
    <mergeCell ref="B8533:C8533"/>
    <mergeCell ref="G8533:H8533"/>
    <mergeCell ref="C8534:E8534"/>
    <mergeCell ref="G8534:J8534"/>
    <mergeCell ref="I8526:J8527"/>
    <mergeCell ref="I8528:J8528"/>
    <mergeCell ref="B8529:C8529"/>
    <mergeCell ref="D8529:E8529"/>
    <mergeCell ref="F8529:F8530"/>
    <mergeCell ref="B8530:C8530"/>
    <mergeCell ref="D8530:E8530"/>
    <mergeCell ref="C8519:D8519"/>
    <mergeCell ref="E8519:F8519"/>
    <mergeCell ref="G8519:H8519"/>
    <mergeCell ref="B8521:C8521"/>
    <mergeCell ref="G8521:H8521"/>
    <mergeCell ref="C8522:E8522"/>
    <mergeCell ref="G8522:J8522"/>
    <mergeCell ref="I8514:J8515"/>
    <mergeCell ref="I8516:J8516"/>
    <mergeCell ref="B8517:C8517"/>
    <mergeCell ref="D8517:E8517"/>
    <mergeCell ref="F8517:F8518"/>
    <mergeCell ref="B8518:C8518"/>
    <mergeCell ref="D8518:E8518"/>
    <mergeCell ref="C8507:D8507"/>
    <mergeCell ref="E8507:F8507"/>
    <mergeCell ref="G8507:H8507"/>
    <mergeCell ref="B8509:C8509"/>
    <mergeCell ref="G8509:H8509"/>
    <mergeCell ref="C8510:E8510"/>
    <mergeCell ref="G8510:J8510"/>
    <mergeCell ref="I8502:J8503"/>
    <mergeCell ref="I8504:J8504"/>
    <mergeCell ref="B8505:C8505"/>
    <mergeCell ref="D8505:E8505"/>
    <mergeCell ref="F8505:F8506"/>
    <mergeCell ref="B8506:C8506"/>
    <mergeCell ref="D8506:E8506"/>
    <mergeCell ref="C8495:D8495"/>
    <mergeCell ref="E8495:F8495"/>
    <mergeCell ref="G8495:H8495"/>
    <mergeCell ref="B8497:C8497"/>
    <mergeCell ref="G8497:H8497"/>
    <mergeCell ref="C8498:E8498"/>
    <mergeCell ref="G8498:J8498"/>
    <mergeCell ref="I8490:J8491"/>
    <mergeCell ref="I8492:J8492"/>
    <mergeCell ref="B8493:C8493"/>
    <mergeCell ref="D8493:E8493"/>
    <mergeCell ref="F8493:F8494"/>
    <mergeCell ref="B8494:C8494"/>
    <mergeCell ref="D8494:E8494"/>
    <mergeCell ref="C8483:D8483"/>
    <mergeCell ref="E8483:F8483"/>
    <mergeCell ref="G8483:H8483"/>
    <mergeCell ref="B8485:C8485"/>
    <mergeCell ref="G8485:H8485"/>
    <mergeCell ref="C8486:E8486"/>
    <mergeCell ref="G8486:J8486"/>
    <mergeCell ref="I8478:J8479"/>
    <mergeCell ref="I8480:J8480"/>
    <mergeCell ref="B8481:C8481"/>
    <mergeCell ref="D8481:E8481"/>
    <mergeCell ref="F8481:F8482"/>
    <mergeCell ref="B8482:C8482"/>
    <mergeCell ref="D8482:E8482"/>
    <mergeCell ref="C8471:D8471"/>
    <mergeCell ref="E8471:F8471"/>
    <mergeCell ref="G8471:H8471"/>
    <mergeCell ref="B8473:C8473"/>
    <mergeCell ref="G8473:H8473"/>
    <mergeCell ref="C8474:E8474"/>
    <mergeCell ref="G8474:J8474"/>
    <mergeCell ref="I8466:J8467"/>
    <mergeCell ref="I8468:J8468"/>
    <mergeCell ref="B8469:C8469"/>
    <mergeCell ref="D8469:E8469"/>
    <mergeCell ref="F8469:F8470"/>
    <mergeCell ref="B8470:C8470"/>
    <mergeCell ref="D8470:E8470"/>
    <mergeCell ref="C8459:D8459"/>
    <mergeCell ref="E8459:F8459"/>
    <mergeCell ref="G8459:H8459"/>
    <mergeCell ref="B8461:C8461"/>
    <mergeCell ref="G8461:H8461"/>
    <mergeCell ref="C8462:E8462"/>
    <mergeCell ref="G8462:J8462"/>
    <mergeCell ref="I8454:J8455"/>
    <mergeCell ref="I8456:J8456"/>
    <mergeCell ref="B8457:C8457"/>
    <mergeCell ref="D8457:E8457"/>
    <mergeCell ref="F8457:F8458"/>
    <mergeCell ref="B8458:C8458"/>
    <mergeCell ref="D8458:E8458"/>
    <mergeCell ref="C8447:D8447"/>
    <mergeCell ref="E8447:F8447"/>
    <mergeCell ref="G8447:H8447"/>
    <mergeCell ref="B8449:C8449"/>
    <mergeCell ref="G8449:H8449"/>
    <mergeCell ref="C8450:E8450"/>
    <mergeCell ref="G8450:J8450"/>
    <mergeCell ref="I8442:J8443"/>
    <mergeCell ref="I8444:J8444"/>
    <mergeCell ref="B8445:C8445"/>
    <mergeCell ref="D8445:E8445"/>
    <mergeCell ref="F8445:F8446"/>
    <mergeCell ref="B8446:C8446"/>
    <mergeCell ref="D8446:E8446"/>
    <mergeCell ref="C8435:D8435"/>
    <mergeCell ref="E8435:F8435"/>
    <mergeCell ref="G8435:H8435"/>
    <mergeCell ref="B8437:C8437"/>
    <mergeCell ref="G8437:H8437"/>
    <mergeCell ref="C8438:E8438"/>
    <mergeCell ref="G8438:J8438"/>
    <mergeCell ref="I8430:J8431"/>
    <mergeCell ref="I8432:J8432"/>
    <mergeCell ref="B8433:C8433"/>
    <mergeCell ref="D8433:E8433"/>
    <mergeCell ref="F8433:F8434"/>
    <mergeCell ref="B8434:C8434"/>
    <mergeCell ref="D8434:E8434"/>
    <mergeCell ref="C8423:D8423"/>
    <mergeCell ref="E8423:F8423"/>
    <mergeCell ref="G8423:H8423"/>
    <mergeCell ref="B8425:C8425"/>
    <mergeCell ref="G8425:H8425"/>
    <mergeCell ref="C8426:E8426"/>
    <mergeCell ref="G8426:J8426"/>
    <mergeCell ref="I8418:J8419"/>
    <mergeCell ref="I8420:J8420"/>
    <mergeCell ref="B8421:C8421"/>
    <mergeCell ref="D8421:E8421"/>
    <mergeCell ref="F8421:F8422"/>
    <mergeCell ref="B8422:C8422"/>
    <mergeCell ref="D8422:E8422"/>
    <mergeCell ref="C8411:D8411"/>
    <mergeCell ref="E8411:F8411"/>
    <mergeCell ref="G8411:H8411"/>
    <mergeCell ref="B8413:C8413"/>
    <mergeCell ref="G8413:H8413"/>
    <mergeCell ref="C8414:E8414"/>
    <mergeCell ref="G8414:J8414"/>
    <mergeCell ref="I8406:J8407"/>
    <mergeCell ref="I8408:J8408"/>
    <mergeCell ref="B8409:C8409"/>
    <mergeCell ref="D8409:E8409"/>
    <mergeCell ref="F8409:F8410"/>
    <mergeCell ref="B8410:C8410"/>
    <mergeCell ref="D8410:E8410"/>
    <mergeCell ref="C8399:D8399"/>
    <mergeCell ref="E8399:F8399"/>
    <mergeCell ref="G8399:H8399"/>
    <mergeCell ref="B8401:C8401"/>
    <mergeCell ref="G8401:H8401"/>
    <mergeCell ref="C8402:E8402"/>
    <mergeCell ref="G8402:J8402"/>
    <mergeCell ref="I8394:J8395"/>
    <mergeCell ref="I8396:J8396"/>
    <mergeCell ref="B8397:C8397"/>
    <mergeCell ref="D8397:E8397"/>
    <mergeCell ref="F8397:F8398"/>
    <mergeCell ref="B8398:C8398"/>
    <mergeCell ref="D8398:E8398"/>
    <mergeCell ref="C8387:D8387"/>
    <mergeCell ref="E8387:F8387"/>
    <mergeCell ref="G8387:H8387"/>
    <mergeCell ref="B8389:C8389"/>
    <mergeCell ref="G8389:H8389"/>
    <mergeCell ref="C8390:E8390"/>
    <mergeCell ref="G8390:J8390"/>
    <mergeCell ref="I8382:J8383"/>
    <mergeCell ref="I8384:J8384"/>
    <mergeCell ref="B8385:C8385"/>
    <mergeCell ref="D8385:E8385"/>
    <mergeCell ref="F8385:F8386"/>
    <mergeCell ref="B8386:C8386"/>
    <mergeCell ref="D8386:E8386"/>
    <mergeCell ref="C8375:D8375"/>
    <mergeCell ref="E8375:F8375"/>
    <mergeCell ref="G8375:H8375"/>
    <mergeCell ref="B8377:C8377"/>
    <mergeCell ref="G8377:H8377"/>
    <mergeCell ref="C8378:E8378"/>
    <mergeCell ref="G8378:J8378"/>
    <mergeCell ref="I8370:J8371"/>
    <mergeCell ref="I8372:J8372"/>
    <mergeCell ref="B8373:C8373"/>
    <mergeCell ref="D8373:E8373"/>
    <mergeCell ref="F8373:F8374"/>
    <mergeCell ref="B8374:C8374"/>
    <mergeCell ref="D8374:E8374"/>
    <mergeCell ref="C8363:D8363"/>
    <mergeCell ref="E8363:F8363"/>
    <mergeCell ref="G8363:H8363"/>
    <mergeCell ref="B8365:C8365"/>
    <mergeCell ref="G8365:H8365"/>
    <mergeCell ref="C8366:E8366"/>
    <mergeCell ref="G8366:J8366"/>
    <mergeCell ref="I8358:J8359"/>
    <mergeCell ref="I8360:J8360"/>
    <mergeCell ref="B8361:C8361"/>
    <mergeCell ref="D8361:E8361"/>
    <mergeCell ref="F8361:F8362"/>
    <mergeCell ref="B8362:C8362"/>
    <mergeCell ref="D8362:E8362"/>
    <mergeCell ref="C8351:D8351"/>
    <mergeCell ref="E8351:F8351"/>
    <mergeCell ref="G8351:H8351"/>
    <mergeCell ref="B8353:C8353"/>
    <mergeCell ref="G8353:H8353"/>
    <mergeCell ref="C8354:E8354"/>
    <mergeCell ref="G8354:J8354"/>
    <mergeCell ref="I8346:J8347"/>
    <mergeCell ref="I8348:J8348"/>
    <mergeCell ref="B8349:C8349"/>
    <mergeCell ref="D8349:E8349"/>
    <mergeCell ref="F8349:F8350"/>
    <mergeCell ref="B8350:C8350"/>
    <mergeCell ref="D8350:E8350"/>
    <mergeCell ref="C8339:D8339"/>
    <mergeCell ref="E8339:F8339"/>
    <mergeCell ref="G8339:H8339"/>
    <mergeCell ref="B8341:C8341"/>
    <mergeCell ref="G8341:H8341"/>
    <mergeCell ref="C8342:E8342"/>
    <mergeCell ref="G8342:J8342"/>
    <mergeCell ref="I8334:J8335"/>
    <mergeCell ref="I8336:J8336"/>
    <mergeCell ref="B8337:C8337"/>
    <mergeCell ref="D8337:E8337"/>
    <mergeCell ref="F8337:F8338"/>
    <mergeCell ref="B8338:C8338"/>
    <mergeCell ref="D8338:E8338"/>
    <mergeCell ref="C8327:D8327"/>
    <mergeCell ref="E8327:F8327"/>
    <mergeCell ref="G8327:H8327"/>
    <mergeCell ref="B8329:C8329"/>
    <mergeCell ref="G8329:H8329"/>
    <mergeCell ref="C8330:E8330"/>
    <mergeCell ref="G8330:J8330"/>
    <mergeCell ref="I8322:J8323"/>
    <mergeCell ref="I8324:J8324"/>
    <mergeCell ref="B8325:C8325"/>
    <mergeCell ref="D8325:E8325"/>
    <mergeCell ref="F8325:F8326"/>
    <mergeCell ref="B8326:C8326"/>
    <mergeCell ref="D8326:E8326"/>
    <mergeCell ref="C8315:D8315"/>
    <mergeCell ref="E8315:F8315"/>
    <mergeCell ref="G8315:H8315"/>
    <mergeCell ref="B8317:C8317"/>
    <mergeCell ref="G8317:H8317"/>
    <mergeCell ref="C8318:E8318"/>
    <mergeCell ref="G8318:J8318"/>
    <mergeCell ref="I8310:J8311"/>
    <mergeCell ref="I8312:J8312"/>
    <mergeCell ref="B8313:C8313"/>
    <mergeCell ref="D8313:E8313"/>
    <mergeCell ref="F8313:F8314"/>
    <mergeCell ref="B8314:C8314"/>
    <mergeCell ref="D8314:E8314"/>
    <mergeCell ref="C8303:D8303"/>
    <mergeCell ref="E8303:F8303"/>
    <mergeCell ref="G8303:H8303"/>
    <mergeCell ref="B8305:C8305"/>
    <mergeCell ref="G8305:H8305"/>
    <mergeCell ref="C8306:E8306"/>
    <mergeCell ref="G8306:J8306"/>
    <mergeCell ref="I8298:J8299"/>
    <mergeCell ref="I8300:J8300"/>
    <mergeCell ref="B8301:C8301"/>
    <mergeCell ref="D8301:E8301"/>
    <mergeCell ref="F8301:F8302"/>
    <mergeCell ref="B8302:C8302"/>
    <mergeCell ref="D8302:E8302"/>
    <mergeCell ref="C8291:D8291"/>
    <mergeCell ref="E8291:F8291"/>
    <mergeCell ref="G8291:H8291"/>
    <mergeCell ref="B8293:C8293"/>
    <mergeCell ref="G8293:H8293"/>
    <mergeCell ref="C8294:E8294"/>
    <mergeCell ref="G8294:J8294"/>
    <mergeCell ref="I8286:J8287"/>
    <mergeCell ref="I8288:J8288"/>
    <mergeCell ref="B8289:C8289"/>
    <mergeCell ref="D8289:E8289"/>
    <mergeCell ref="F8289:F8290"/>
    <mergeCell ref="B8290:C8290"/>
    <mergeCell ref="D8290:E8290"/>
    <mergeCell ref="C8279:D8279"/>
    <mergeCell ref="E8279:F8279"/>
    <mergeCell ref="G8279:H8279"/>
    <mergeCell ref="B8281:C8281"/>
    <mergeCell ref="G8281:H8281"/>
    <mergeCell ref="C8282:E8282"/>
    <mergeCell ref="G8282:J8282"/>
    <mergeCell ref="I8274:J8275"/>
    <mergeCell ref="I8276:J8276"/>
    <mergeCell ref="B8277:C8277"/>
    <mergeCell ref="D8277:E8277"/>
    <mergeCell ref="F8277:F8278"/>
    <mergeCell ref="B8278:C8278"/>
    <mergeCell ref="D8278:E8278"/>
    <mergeCell ref="C8267:D8267"/>
    <mergeCell ref="E8267:F8267"/>
    <mergeCell ref="G8267:H8267"/>
    <mergeCell ref="B8269:C8269"/>
    <mergeCell ref="G8269:H8269"/>
    <mergeCell ref="C8270:E8270"/>
    <mergeCell ref="G8270:J8270"/>
    <mergeCell ref="I8262:J8263"/>
    <mergeCell ref="I8264:J8264"/>
    <mergeCell ref="B8265:C8265"/>
    <mergeCell ref="D8265:E8265"/>
    <mergeCell ref="F8265:F8266"/>
    <mergeCell ref="B8266:C8266"/>
    <mergeCell ref="D8266:E8266"/>
    <mergeCell ref="C8255:D8255"/>
    <mergeCell ref="E8255:F8255"/>
    <mergeCell ref="G8255:H8255"/>
    <mergeCell ref="B8257:C8257"/>
    <mergeCell ref="G8257:H8257"/>
    <mergeCell ref="C8258:E8258"/>
    <mergeCell ref="G8258:J8258"/>
    <mergeCell ref="I8250:J8251"/>
    <mergeCell ref="I8252:J8252"/>
    <mergeCell ref="B8253:C8253"/>
    <mergeCell ref="D8253:E8253"/>
    <mergeCell ref="F8253:F8254"/>
    <mergeCell ref="B8254:C8254"/>
    <mergeCell ref="D8254:E8254"/>
    <mergeCell ref="C8243:D8243"/>
    <mergeCell ref="E8243:F8243"/>
    <mergeCell ref="G8243:H8243"/>
    <mergeCell ref="B8245:C8245"/>
    <mergeCell ref="G8245:H8245"/>
    <mergeCell ref="C8246:E8246"/>
    <mergeCell ref="G8246:J8246"/>
    <mergeCell ref="I8238:J8239"/>
    <mergeCell ref="I8240:J8240"/>
    <mergeCell ref="B8241:C8241"/>
    <mergeCell ref="D8241:E8241"/>
    <mergeCell ref="F8241:F8242"/>
    <mergeCell ref="B8242:C8242"/>
    <mergeCell ref="D8242:E8242"/>
    <mergeCell ref="C8231:D8231"/>
    <mergeCell ref="E8231:F8231"/>
    <mergeCell ref="G8231:H8231"/>
    <mergeCell ref="B8233:C8233"/>
    <mergeCell ref="G8233:H8233"/>
    <mergeCell ref="C8234:E8234"/>
    <mergeCell ref="G8234:J8234"/>
    <mergeCell ref="I8226:J8227"/>
    <mergeCell ref="I8228:J8228"/>
    <mergeCell ref="B8229:C8229"/>
    <mergeCell ref="D8229:E8229"/>
    <mergeCell ref="F8229:F8230"/>
    <mergeCell ref="B8230:C8230"/>
    <mergeCell ref="D8230:E8230"/>
    <mergeCell ref="C8219:D8219"/>
    <mergeCell ref="E8219:F8219"/>
    <mergeCell ref="G8219:H8219"/>
    <mergeCell ref="B8221:C8221"/>
    <mergeCell ref="G8221:H8221"/>
    <mergeCell ref="C8222:E8222"/>
    <mergeCell ref="G8222:J8222"/>
    <mergeCell ref="I8214:J8215"/>
    <mergeCell ref="I8216:J8216"/>
    <mergeCell ref="B8217:C8217"/>
    <mergeCell ref="D8217:E8217"/>
    <mergeCell ref="F8217:F8218"/>
    <mergeCell ref="B8218:C8218"/>
    <mergeCell ref="D8218:E8218"/>
    <mergeCell ref="C8207:D8207"/>
    <mergeCell ref="E8207:F8207"/>
    <mergeCell ref="G8207:H8207"/>
    <mergeCell ref="B8209:C8209"/>
    <mergeCell ref="G8209:H8209"/>
    <mergeCell ref="C8210:E8210"/>
    <mergeCell ref="G8210:J8210"/>
    <mergeCell ref="I8202:J8203"/>
    <mergeCell ref="I8204:J8204"/>
    <mergeCell ref="B8205:C8205"/>
    <mergeCell ref="D8205:E8205"/>
    <mergeCell ref="F8205:F8206"/>
    <mergeCell ref="B8206:C8206"/>
    <mergeCell ref="D8206:E8206"/>
    <mergeCell ref="C8195:D8195"/>
    <mergeCell ref="E8195:F8195"/>
    <mergeCell ref="G8195:H8195"/>
    <mergeCell ref="B8197:C8197"/>
    <mergeCell ref="G8197:H8197"/>
    <mergeCell ref="C8198:E8198"/>
    <mergeCell ref="G8198:J8198"/>
    <mergeCell ref="I8190:J8191"/>
    <mergeCell ref="I8192:J8192"/>
    <mergeCell ref="B8193:C8193"/>
    <mergeCell ref="D8193:E8193"/>
    <mergeCell ref="F8193:F8194"/>
    <mergeCell ref="B8194:C8194"/>
    <mergeCell ref="D8194:E8194"/>
    <mergeCell ref="C8183:D8183"/>
    <mergeCell ref="E8183:F8183"/>
    <mergeCell ref="G8183:H8183"/>
    <mergeCell ref="B8185:C8185"/>
    <mergeCell ref="G8185:H8185"/>
    <mergeCell ref="C8186:E8186"/>
    <mergeCell ref="G8186:J8186"/>
    <mergeCell ref="I8178:J8179"/>
    <mergeCell ref="I8180:J8180"/>
    <mergeCell ref="B8181:C8181"/>
    <mergeCell ref="D8181:E8181"/>
    <mergeCell ref="F8181:F8182"/>
    <mergeCell ref="B8182:C8182"/>
    <mergeCell ref="D8182:E8182"/>
    <mergeCell ref="C8171:D8171"/>
    <mergeCell ref="E8171:F8171"/>
    <mergeCell ref="G8171:H8171"/>
    <mergeCell ref="B8173:C8173"/>
    <mergeCell ref="G8173:H8173"/>
    <mergeCell ref="C8174:E8174"/>
    <mergeCell ref="G8174:J8174"/>
    <mergeCell ref="I8166:J8167"/>
    <mergeCell ref="I8168:J8168"/>
    <mergeCell ref="B8169:C8169"/>
    <mergeCell ref="D8169:E8169"/>
    <mergeCell ref="F8169:F8170"/>
    <mergeCell ref="B8170:C8170"/>
    <mergeCell ref="D8170:E8170"/>
    <mergeCell ref="C8159:D8159"/>
    <mergeCell ref="E8159:F8159"/>
    <mergeCell ref="G8159:H8159"/>
    <mergeCell ref="B8161:C8161"/>
    <mergeCell ref="G8161:H8161"/>
    <mergeCell ref="C8162:E8162"/>
    <mergeCell ref="G8162:J8162"/>
    <mergeCell ref="I8154:J8155"/>
    <mergeCell ref="I8156:J8156"/>
    <mergeCell ref="B8157:C8157"/>
    <mergeCell ref="D8157:E8157"/>
    <mergeCell ref="F8157:F8158"/>
    <mergeCell ref="B8158:C8158"/>
    <mergeCell ref="D8158:E8158"/>
    <mergeCell ref="C8147:D8147"/>
    <mergeCell ref="E8147:F8147"/>
    <mergeCell ref="G8147:H8147"/>
    <mergeCell ref="B8149:C8149"/>
    <mergeCell ref="G8149:H8149"/>
    <mergeCell ref="C8150:E8150"/>
    <mergeCell ref="G8150:J8150"/>
    <mergeCell ref="I8142:J8143"/>
    <mergeCell ref="I8144:J8144"/>
    <mergeCell ref="B8145:C8145"/>
    <mergeCell ref="D8145:E8145"/>
    <mergeCell ref="F8145:F8146"/>
    <mergeCell ref="B8146:C8146"/>
    <mergeCell ref="D8146:E8146"/>
    <mergeCell ref="C8135:D8135"/>
    <mergeCell ref="E8135:F8135"/>
    <mergeCell ref="G8135:H8135"/>
    <mergeCell ref="B8137:C8137"/>
    <mergeCell ref="G8137:H8137"/>
    <mergeCell ref="C8138:E8138"/>
    <mergeCell ref="G8138:J8138"/>
    <mergeCell ref="I8130:J8131"/>
    <mergeCell ref="I8132:J8132"/>
    <mergeCell ref="B8133:C8133"/>
    <mergeCell ref="D8133:E8133"/>
    <mergeCell ref="F8133:F8134"/>
    <mergeCell ref="B8134:C8134"/>
    <mergeCell ref="D8134:E8134"/>
    <mergeCell ref="C8123:D8123"/>
    <mergeCell ref="E8123:F8123"/>
    <mergeCell ref="G8123:H8123"/>
    <mergeCell ref="B8125:C8125"/>
    <mergeCell ref="G8125:H8125"/>
    <mergeCell ref="C8126:E8126"/>
    <mergeCell ref="G8126:J8126"/>
    <mergeCell ref="I8118:J8119"/>
    <mergeCell ref="I8120:J8120"/>
    <mergeCell ref="B8121:C8121"/>
    <mergeCell ref="D8121:E8121"/>
    <mergeCell ref="F8121:F8122"/>
    <mergeCell ref="B8122:C8122"/>
    <mergeCell ref="D8122:E8122"/>
    <mergeCell ref="C8111:D8111"/>
    <mergeCell ref="E8111:F8111"/>
    <mergeCell ref="G8111:H8111"/>
    <mergeCell ref="B8113:C8113"/>
    <mergeCell ref="G8113:H8113"/>
    <mergeCell ref="C8114:E8114"/>
    <mergeCell ref="G8114:J8114"/>
    <mergeCell ref="I8106:J8107"/>
    <mergeCell ref="I8108:J8108"/>
    <mergeCell ref="B8109:C8109"/>
    <mergeCell ref="D8109:E8109"/>
    <mergeCell ref="F8109:F8110"/>
    <mergeCell ref="B8110:C8110"/>
    <mergeCell ref="D8110:E8110"/>
    <mergeCell ref="C8099:D8099"/>
    <mergeCell ref="E8099:F8099"/>
    <mergeCell ref="G8099:H8099"/>
    <mergeCell ref="B8101:C8101"/>
    <mergeCell ref="G8101:H8101"/>
    <mergeCell ref="C8102:E8102"/>
    <mergeCell ref="G8102:J8102"/>
    <mergeCell ref="I8094:J8095"/>
    <mergeCell ref="I8096:J8096"/>
    <mergeCell ref="B8097:C8097"/>
    <mergeCell ref="D8097:E8097"/>
    <mergeCell ref="F8097:F8098"/>
    <mergeCell ref="B8098:C8098"/>
    <mergeCell ref="D8098:E8098"/>
    <mergeCell ref="C8087:D8087"/>
    <mergeCell ref="E8087:F8087"/>
    <mergeCell ref="G8087:H8087"/>
    <mergeCell ref="B8089:C8089"/>
    <mergeCell ref="G8089:H8089"/>
    <mergeCell ref="C8090:E8090"/>
    <mergeCell ref="G8090:J8090"/>
    <mergeCell ref="I8082:J8083"/>
    <mergeCell ref="I8084:J8084"/>
    <mergeCell ref="B8085:C8085"/>
    <mergeCell ref="D8085:E8085"/>
    <mergeCell ref="F8085:F8086"/>
    <mergeCell ref="B8086:C8086"/>
    <mergeCell ref="D8086:E8086"/>
    <mergeCell ref="C8075:D8075"/>
    <mergeCell ref="E8075:F8075"/>
    <mergeCell ref="G8075:H8075"/>
    <mergeCell ref="B8077:C8077"/>
    <mergeCell ref="G8077:H8077"/>
    <mergeCell ref="C8078:E8078"/>
    <mergeCell ref="G8078:J8078"/>
    <mergeCell ref="I8070:J8071"/>
    <mergeCell ref="I8072:J8072"/>
    <mergeCell ref="B8073:C8073"/>
    <mergeCell ref="D8073:E8073"/>
    <mergeCell ref="F8073:F8074"/>
    <mergeCell ref="B8074:C8074"/>
    <mergeCell ref="D8074:E8074"/>
    <mergeCell ref="C8063:D8063"/>
    <mergeCell ref="E8063:F8063"/>
    <mergeCell ref="G8063:H8063"/>
    <mergeCell ref="B8065:C8065"/>
    <mergeCell ref="G8065:H8065"/>
    <mergeCell ref="C8066:E8066"/>
    <mergeCell ref="G8066:J8066"/>
    <mergeCell ref="I8058:J8059"/>
    <mergeCell ref="I8060:J8060"/>
    <mergeCell ref="B8061:C8061"/>
    <mergeCell ref="D8061:E8061"/>
    <mergeCell ref="F8061:F8062"/>
    <mergeCell ref="B8062:C8062"/>
    <mergeCell ref="D8062:E8062"/>
    <mergeCell ref="C8051:D8051"/>
    <mergeCell ref="E8051:F8051"/>
    <mergeCell ref="G8051:H8051"/>
    <mergeCell ref="B8053:C8053"/>
    <mergeCell ref="G8053:H8053"/>
    <mergeCell ref="C8054:E8054"/>
    <mergeCell ref="G8054:J8054"/>
    <mergeCell ref="I8046:J8047"/>
    <mergeCell ref="I8048:J8048"/>
    <mergeCell ref="B8049:C8049"/>
    <mergeCell ref="D8049:E8049"/>
    <mergeCell ref="F8049:F8050"/>
    <mergeCell ref="B8050:C8050"/>
    <mergeCell ref="D8050:E8050"/>
    <mergeCell ref="C8039:D8039"/>
    <mergeCell ref="E8039:F8039"/>
    <mergeCell ref="G8039:H8039"/>
    <mergeCell ref="B8041:C8041"/>
    <mergeCell ref="G8041:H8041"/>
    <mergeCell ref="C8042:E8042"/>
    <mergeCell ref="G8042:J8042"/>
    <mergeCell ref="I8034:J8035"/>
    <mergeCell ref="I8036:J8036"/>
    <mergeCell ref="B8037:C8037"/>
    <mergeCell ref="D8037:E8037"/>
    <mergeCell ref="F8037:F8038"/>
    <mergeCell ref="B8038:C8038"/>
    <mergeCell ref="D8038:E8038"/>
    <mergeCell ref="C8027:D8027"/>
    <mergeCell ref="E8027:F8027"/>
    <mergeCell ref="G8027:H8027"/>
    <mergeCell ref="B8029:C8029"/>
    <mergeCell ref="G8029:H8029"/>
    <mergeCell ref="C8030:E8030"/>
    <mergeCell ref="G8030:J8030"/>
    <mergeCell ref="I8022:J8023"/>
    <mergeCell ref="I8024:J8024"/>
    <mergeCell ref="B8025:C8025"/>
    <mergeCell ref="D8025:E8025"/>
    <mergeCell ref="F8025:F8026"/>
    <mergeCell ref="B8026:C8026"/>
    <mergeCell ref="D8026:E8026"/>
    <mergeCell ref="C8015:D8015"/>
    <mergeCell ref="E8015:F8015"/>
    <mergeCell ref="G8015:H8015"/>
    <mergeCell ref="B8017:C8017"/>
    <mergeCell ref="G8017:H8017"/>
    <mergeCell ref="C8018:E8018"/>
    <mergeCell ref="G8018:J8018"/>
    <mergeCell ref="I8010:J8011"/>
    <mergeCell ref="I8012:J8012"/>
    <mergeCell ref="B8013:C8013"/>
    <mergeCell ref="D8013:E8013"/>
    <mergeCell ref="F8013:F8014"/>
    <mergeCell ref="B8014:C8014"/>
    <mergeCell ref="D8014:E8014"/>
    <mergeCell ref="C8003:D8003"/>
    <mergeCell ref="E8003:F8003"/>
    <mergeCell ref="G8003:H8003"/>
    <mergeCell ref="B8005:C8005"/>
    <mergeCell ref="G8005:H8005"/>
    <mergeCell ref="C8006:E8006"/>
    <mergeCell ref="G8006:J8006"/>
    <mergeCell ref="I7998:J7999"/>
    <mergeCell ref="I8000:J8000"/>
    <mergeCell ref="B8001:C8001"/>
    <mergeCell ref="D8001:E8001"/>
    <mergeCell ref="F8001:F8002"/>
    <mergeCell ref="B8002:C8002"/>
    <mergeCell ref="D8002:E8002"/>
    <mergeCell ref="C7991:D7991"/>
    <mergeCell ref="E7991:F7991"/>
    <mergeCell ref="G7991:H7991"/>
    <mergeCell ref="B7993:C7993"/>
    <mergeCell ref="G7993:H7993"/>
    <mergeCell ref="C7994:E7994"/>
    <mergeCell ref="G7994:J7994"/>
    <mergeCell ref="I7986:J7987"/>
    <mergeCell ref="I7988:J7988"/>
    <mergeCell ref="B7989:C7989"/>
    <mergeCell ref="D7989:E7989"/>
    <mergeCell ref="F7989:F7990"/>
    <mergeCell ref="B7990:C7990"/>
    <mergeCell ref="D7990:E7990"/>
    <mergeCell ref="C7979:D7979"/>
    <mergeCell ref="E7979:F7979"/>
    <mergeCell ref="G7979:H7979"/>
    <mergeCell ref="B7981:C7981"/>
    <mergeCell ref="G7981:H7981"/>
    <mergeCell ref="C7982:E7982"/>
    <mergeCell ref="G7982:J7982"/>
    <mergeCell ref="I7974:J7975"/>
    <mergeCell ref="I7976:J7976"/>
    <mergeCell ref="B7977:C7977"/>
    <mergeCell ref="D7977:E7977"/>
    <mergeCell ref="F7977:F7978"/>
    <mergeCell ref="B7978:C7978"/>
    <mergeCell ref="D7978:E7978"/>
    <mergeCell ref="C7967:D7967"/>
    <mergeCell ref="E7967:F7967"/>
    <mergeCell ref="G7967:H7967"/>
    <mergeCell ref="B7969:C7969"/>
    <mergeCell ref="G7969:H7969"/>
    <mergeCell ref="C7970:E7970"/>
    <mergeCell ref="G7970:J7970"/>
    <mergeCell ref="I7962:J7963"/>
    <mergeCell ref="I7964:J7964"/>
    <mergeCell ref="B7965:C7965"/>
    <mergeCell ref="D7965:E7965"/>
    <mergeCell ref="F7965:F7966"/>
    <mergeCell ref="B7966:C7966"/>
    <mergeCell ref="D7966:E7966"/>
    <mergeCell ref="C7955:D7955"/>
    <mergeCell ref="E7955:F7955"/>
    <mergeCell ref="G7955:H7955"/>
    <mergeCell ref="B7957:C7957"/>
    <mergeCell ref="G7957:H7957"/>
    <mergeCell ref="C7958:E7958"/>
    <mergeCell ref="G7958:J7958"/>
    <mergeCell ref="I7950:J7951"/>
    <mergeCell ref="I7952:J7952"/>
    <mergeCell ref="B7953:C7953"/>
    <mergeCell ref="D7953:E7953"/>
    <mergeCell ref="F7953:F7954"/>
    <mergeCell ref="B7954:C7954"/>
    <mergeCell ref="D7954:E7954"/>
    <mergeCell ref="C7943:D7943"/>
    <mergeCell ref="E7943:F7943"/>
    <mergeCell ref="G7943:H7943"/>
    <mergeCell ref="B7945:C7945"/>
    <mergeCell ref="G7945:H7945"/>
    <mergeCell ref="C7946:E7946"/>
    <mergeCell ref="G7946:J7946"/>
    <mergeCell ref="I7938:J7939"/>
    <mergeCell ref="I7940:J7940"/>
    <mergeCell ref="B7941:C7941"/>
    <mergeCell ref="D7941:E7941"/>
    <mergeCell ref="F7941:F7942"/>
    <mergeCell ref="B7942:C7942"/>
    <mergeCell ref="D7942:E7942"/>
    <mergeCell ref="C7931:D7931"/>
    <mergeCell ref="E7931:F7931"/>
    <mergeCell ref="G7931:H7931"/>
    <mergeCell ref="B7933:C7933"/>
    <mergeCell ref="G7933:H7933"/>
    <mergeCell ref="C7934:E7934"/>
    <mergeCell ref="G7934:J7934"/>
    <mergeCell ref="I7926:J7927"/>
    <mergeCell ref="I7928:J7928"/>
    <mergeCell ref="B7929:C7929"/>
    <mergeCell ref="D7929:E7929"/>
    <mergeCell ref="F7929:F7930"/>
    <mergeCell ref="B7930:C7930"/>
    <mergeCell ref="D7930:E7930"/>
    <mergeCell ref="C7919:D7919"/>
    <mergeCell ref="E7919:F7919"/>
    <mergeCell ref="G7919:H7919"/>
    <mergeCell ref="B7921:C7921"/>
    <mergeCell ref="G7921:H7921"/>
    <mergeCell ref="C7922:E7922"/>
    <mergeCell ref="G7922:J7922"/>
    <mergeCell ref="I7914:J7915"/>
    <mergeCell ref="I7916:J7916"/>
    <mergeCell ref="B7917:C7917"/>
    <mergeCell ref="D7917:E7917"/>
    <mergeCell ref="F7917:F7918"/>
    <mergeCell ref="B7918:C7918"/>
    <mergeCell ref="D7918:E7918"/>
    <mergeCell ref="C7907:D7907"/>
    <mergeCell ref="E7907:F7907"/>
    <mergeCell ref="G7907:H7907"/>
    <mergeCell ref="B7909:C7909"/>
    <mergeCell ref="G7909:H7909"/>
    <mergeCell ref="C7910:E7910"/>
    <mergeCell ref="G7910:J7910"/>
    <mergeCell ref="I7902:J7903"/>
    <mergeCell ref="I7904:J7904"/>
    <mergeCell ref="B7905:C7905"/>
    <mergeCell ref="D7905:E7905"/>
    <mergeCell ref="F7905:F7906"/>
    <mergeCell ref="B7906:C7906"/>
    <mergeCell ref="D7906:E7906"/>
    <mergeCell ref="C7895:D7895"/>
    <mergeCell ref="E7895:F7895"/>
    <mergeCell ref="G7895:H7895"/>
    <mergeCell ref="B7897:C7897"/>
    <mergeCell ref="G7897:H7897"/>
    <mergeCell ref="C7898:E7898"/>
    <mergeCell ref="G7898:J7898"/>
    <mergeCell ref="I7890:J7891"/>
    <mergeCell ref="I7892:J7892"/>
    <mergeCell ref="B7893:C7893"/>
    <mergeCell ref="D7893:E7893"/>
    <mergeCell ref="F7893:F7894"/>
    <mergeCell ref="B7894:C7894"/>
    <mergeCell ref="D7894:E7894"/>
    <mergeCell ref="C7883:D7883"/>
    <mergeCell ref="E7883:F7883"/>
    <mergeCell ref="G7883:H7883"/>
    <mergeCell ref="B7885:C7885"/>
    <mergeCell ref="G7885:H7885"/>
    <mergeCell ref="C7886:E7886"/>
    <mergeCell ref="G7886:J7886"/>
    <mergeCell ref="I7878:J7879"/>
    <mergeCell ref="I7880:J7880"/>
    <mergeCell ref="B7881:C7881"/>
    <mergeCell ref="D7881:E7881"/>
    <mergeCell ref="F7881:F7882"/>
    <mergeCell ref="B7882:C7882"/>
    <mergeCell ref="D7882:E7882"/>
    <mergeCell ref="C7871:D7871"/>
    <mergeCell ref="E7871:F7871"/>
    <mergeCell ref="G7871:H7871"/>
    <mergeCell ref="B7873:C7873"/>
    <mergeCell ref="G7873:H7873"/>
    <mergeCell ref="C7874:E7874"/>
    <mergeCell ref="G7874:J7874"/>
    <mergeCell ref="I7866:J7867"/>
    <mergeCell ref="I7868:J7868"/>
    <mergeCell ref="B7869:C7869"/>
    <mergeCell ref="D7869:E7869"/>
    <mergeCell ref="F7869:F7870"/>
    <mergeCell ref="B7870:C7870"/>
    <mergeCell ref="D7870:E7870"/>
    <mergeCell ref="C7859:D7859"/>
    <mergeCell ref="E7859:F7859"/>
    <mergeCell ref="G7859:H7859"/>
    <mergeCell ref="B7861:C7861"/>
    <mergeCell ref="G7861:H7861"/>
    <mergeCell ref="C7862:E7862"/>
    <mergeCell ref="G7862:J7862"/>
    <mergeCell ref="I7854:J7855"/>
    <mergeCell ref="I7856:J7856"/>
    <mergeCell ref="B7857:C7857"/>
    <mergeCell ref="D7857:E7857"/>
    <mergeCell ref="F7857:F7858"/>
    <mergeCell ref="B7858:C7858"/>
    <mergeCell ref="D7858:E7858"/>
    <mergeCell ref="C7847:D7847"/>
    <mergeCell ref="E7847:F7847"/>
    <mergeCell ref="G7847:H7847"/>
    <mergeCell ref="B7849:C7849"/>
    <mergeCell ref="G7849:H7849"/>
    <mergeCell ref="C7850:E7850"/>
    <mergeCell ref="G7850:J7850"/>
    <mergeCell ref="I7842:J7843"/>
    <mergeCell ref="I7844:J7844"/>
    <mergeCell ref="B7845:C7845"/>
    <mergeCell ref="D7845:E7845"/>
    <mergeCell ref="F7845:F7846"/>
    <mergeCell ref="B7846:C7846"/>
    <mergeCell ref="D7846:E7846"/>
    <mergeCell ref="C7835:D7835"/>
    <mergeCell ref="E7835:F7835"/>
    <mergeCell ref="G7835:H7835"/>
    <mergeCell ref="B7837:C7837"/>
    <mergeCell ref="G7837:H7837"/>
    <mergeCell ref="C7838:E7838"/>
    <mergeCell ref="G7838:J7838"/>
    <mergeCell ref="I7830:J7831"/>
    <mergeCell ref="I7832:J7832"/>
    <mergeCell ref="B7833:C7833"/>
    <mergeCell ref="D7833:E7833"/>
    <mergeCell ref="F7833:F7834"/>
    <mergeCell ref="B7834:C7834"/>
    <mergeCell ref="D7834:E7834"/>
    <mergeCell ref="C7823:D7823"/>
    <mergeCell ref="E7823:F7823"/>
    <mergeCell ref="G7823:H7823"/>
    <mergeCell ref="B7825:C7825"/>
    <mergeCell ref="G7825:H7825"/>
    <mergeCell ref="C7826:E7826"/>
    <mergeCell ref="G7826:J7826"/>
    <mergeCell ref="I7818:J7819"/>
    <mergeCell ref="I7820:J7820"/>
    <mergeCell ref="B7821:C7821"/>
    <mergeCell ref="D7821:E7821"/>
    <mergeCell ref="F7821:F7822"/>
    <mergeCell ref="B7822:C7822"/>
    <mergeCell ref="D7822:E7822"/>
    <mergeCell ref="C7811:D7811"/>
    <mergeCell ref="E7811:F7811"/>
    <mergeCell ref="G7811:H7811"/>
    <mergeCell ref="B7813:C7813"/>
    <mergeCell ref="G7813:H7813"/>
    <mergeCell ref="C7814:E7814"/>
    <mergeCell ref="G7814:J7814"/>
    <mergeCell ref="I7806:J7807"/>
    <mergeCell ref="I7808:J7808"/>
    <mergeCell ref="B7809:C7809"/>
    <mergeCell ref="D7809:E7809"/>
    <mergeCell ref="F7809:F7810"/>
    <mergeCell ref="B7810:C7810"/>
    <mergeCell ref="D7810:E7810"/>
    <mergeCell ref="C7799:D7799"/>
    <mergeCell ref="E7799:F7799"/>
    <mergeCell ref="G7799:H7799"/>
    <mergeCell ref="B7801:C7801"/>
    <mergeCell ref="G7801:H7801"/>
    <mergeCell ref="C7802:E7802"/>
    <mergeCell ref="G7802:J7802"/>
    <mergeCell ref="I7794:J7795"/>
    <mergeCell ref="I7796:J7796"/>
    <mergeCell ref="B7797:C7797"/>
    <mergeCell ref="D7797:E7797"/>
    <mergeCell ref="F7797:F7798"/>
    <mergeCell ref="B7798:C7798"/>
    <mergeCell ref="D7798:E7798"/>
    <mergeCell ref="C7787:D7787"/>
    <mergeCell ref="E7787:F7787"/>
    <mergeCell ref="G7787:H7787"/>
    <mergeCell ref="B7789:C7789"/>
    <mergeCell ref="G7789:H7789"/>
    <mergeCell ref="C7790:E7790"/>
    <mergeCell ref="G7790:J7790"/>
    <mergeCell ref="I7782:J7783"/>
    <mergeCell ref="I7784:J7784"/>
    <mergeCell ref="B7785:C7785"/>
    <mergeCell ref="D7785:E7785"/>
    <mergeCell ref="F7785:F7786"/>
    <mergeCell ref="B7786:C7786"/>
    <mergeCell ref="D7786:E7786"/>
    <mergeCell ref="C7775:D7775"/>
    <mergeCell ref="E7775:F7775"/>
    <mergeCell ref="G7775:H7775"/>
    <mergeCell ref="B7777:C7777"/>
    <mergeCell ref="G7777:H7777"/>
    <mergeCell ref="C7778:E7778"/>
    <mergeCell ref="G7778:J7778"/>
    <mergeCell ref="I7770:J7771"/>
    <mergeCell ref="I7772:J7772"/>
    <mergeCell ref="B7773:C7773"/>
    <mergeCell ref="D7773:E7773"/>
    <mergeCell ref="F7773:F7774"/>
    <mergeCell ref="B7774:C7774"/>
    <mergeCell ref="D7774:E7774"/>
    <mergeCell ref="C7763:D7763"/>
    <mergeCell ref="E7763:F7763"/>
    <mergeCell ref="G7763:H7763"/>
    <mergeCell ref="B7765:C7765"/>
    <mergeCell ref="G7765:H7765"/>
    <mergeCell ref="C7766:E7766"/>
    <mergeCell ref="G7766:J7766"/>
    <mergeCell ref="I7758:J7759"/>
    <mergeCell ref="I7760:J7760"/>
    <mergeCell ref="B7761:C7761"/>
    <mergeCell ref="D7761:E7761"/>
    <mergeCell ref="F7761:F7762"/>
    <mergeCell ref="B7762:C7762"/>
    <mergeCell ref="D7762:E7762"/>
    <mergeCell ref="C7751:D7751"/>
    <mergeCell ref="E7751:F7751"/>
    <mergeCell ref="G7751:H7751"/>
    <mergeCell ref="B7753:C7753"/>
    <mergeCell ref="G7753:H7753"/>
    <mergeCell ref="C7754:E7754"/>
    <mergeCell ref="G7754:J7754"/>
    <mergeCell ref="I7746:J7747"/>
    <mergeCell ref="I7748:J7748"/>
    <mergeCell ref="B7749:C7749"/>
    <mergeCell ref="D7749:E7749"/>
    <mergeCell ref="F7749:F7750"/>
    <mergeCell ref="B7750:C7750"/>
    <mergeCell ref="D7750:E7750"/>
    <mergeCell ref="C7739:D7739"/>
    <mergeCell ref="E7739:F7739"/>
    <mergeCell ref="G7739:H7739"/>
    <mergeCell ref="B7741:C7741"/>
    <mergeCell ref="G7741:H7741"/>
    <mergeCell ref="C7742:E7742"/>
    <mergeCell ref="G7742:J7742"/>
    <mergeCell ref="I7734:J7735"/>
    <mergeCell ref="I7736:J7736"/>
    <mergeCell ref="B7737:C7737"/>
    <mergeCell ref="D7737:E7737"/>
    <mergeCell ref="F7737:F7738"/>
    <mergeCell ref="B7738:C7738"/>
    <mergeCell ref="D7738:E7738"/>
    <mergeCell ref="C7727:D7727"/>
    <mergeCell ref="E7727:F7727"/>
    <mergeCell ref="G7727:H7727"/>
    <mergeCell ref="B7729:C7729"/>
    <mergeCell ref="G7729:H7729"/>
    <mergeCell ref="C7730:E7730"/>
    <mergeCell ref="G7730:J7730"/>
    <mergeCell ref="I7722:J7723"/>
    <mergeCell ref="I7724:J7724"/>
    <mergeCell ref="B7725:C7725"/>
    <mergeCell ref="D7725:E7725"/>
    <mergeCell ref="F7725:F7726"/>
    <mergeCell ref="B7726:C7726"/>
    <mergeCell ref="D7726:E7726"/>
    <mergeCell ref="C7715:D7715"/>
    <mergeCell ref="E7715:F7715"/>
    <mergeCell ref="G7715:H7715"/>
    <mergeCell ref="B7717:C7717"/>
    <mergeCell ref="G7717:H7717"/>
    <mergeCell ref="C7718:E7718"/>
    <mergeCell ref="G7718:J7718"/>
    <mergeCell ref="I7710:J7711"/>
    <mergeCell ref="I7712:J7712"/>
    <mergeCell ref="B7713:C7713"/>
    <mergeCell ref="D7713:E7713"/>
    <mergeCell ref="F7713:F7714"/>
    <mergeCell ref="B7714:C7714"/>
    <mergeCell ref="D7714:E7714"/>
    <mergeCell ref="C7703:D7703"/>
    <mergeCell ref="E7703:F7703"/>
    <mergeCell ref="G7703:H7703"/>
    <mergeCell ref="B7705:C7705"/>
    <mergeCell ref="G7705:H7705"/>
    <mergeCell ref="C7706:E7706"/>
    <mergeCell ref="G7706:J7706"/>
    <mergeCell ref="I7698:J7699"/>
    <mergeCell ref="I7700:J7700"/>
    <mergeCell ref="B7701:C7701"/>
    <mergeCell ref="D7701:E7701"/>
    <mergeCell ref="F7701:F7702"/>
    <mergeCell ref="B7702:C7702"/>
    <mergeCell ref="D7702:E7702"/>
    <mergeCell ref="C7691:D7691"/>
    <mergeCell ref="E7691:F7691"/>
    <mergeCell ref="G7691:H7691"/>
    <mergeCell ref="B7693:C7693"/>
    <mergeCell ref="G7693:H7693"/>
    <mergeCell ref="C7694:E7694"/>
    <mergeCell ref="G7694:J7694"/>
    <mergeCell ref="I7686:J7687"/>
    <mergeCell ref="I7688:J7688"/>
    <mergeCell ref="B7689:C7689"/>
    <mergeCell ref="D7689:E7689"/>
    <mergeCell ref="F7689:F7690"/>
    <mergeCell ref="B7690:C7690"/>
    <mergeCell ref="D7690:E7690"/>
    <mergeCell ref="C7679:D7679"/>
    <mergeCell ref="E7679:F7679"/>
    <mergeCell ref="G7679:H7679"/>
    <mergeCell ref="B7681:C7681"/>
    <mergeCell ref="G7681:H7681"/>
    <mergeCell ref="C7682:E7682"/>
    <mergeCell ref="G7682:J7682"/>
    <mergeCell ref="I7674:J7675"/>
    <mergeCell ref="I7676:J7676"/>
    <mergeCell ref="B7677:C7677"/>
    <mergeCell ref="D7677:E7677"/>
    <mergeCell ref="F7677:F7678"/>
    <mergeCell ref="B7678:C7678"/>
    <mergeCell ref="D7678:E7678"/>
    <mergeCell ref="C7667:D7667"/>
    <mergeCell ref="E7667:F7667"/>
    <mergeCell ref="G7667:H7667"/>
    <mergeCell ref="B7669:C7669"/>
    <mergeCell ref="G7669:H7669"/>
    <mergeCell ref="C7670:E7670"/>
    <mergeCell ref="G7670:J7670"/>
    <mergeCell ref="I7662:J7663"/>
    <mergeCell ref="I7664:J7664"/>
    <mergeCell ref="B7665:C7665"/>
    <mergeCell ref="D7665:E7665"/>
    <mergeCell ref="F7665:F7666"/>
    <mergeCell ref="B7666:C7666"/>
    <mergeCell ref="D7666:E7666"/>
    <mergeCell ref="C7655:D7655"/>
    <mergeCell ref="E7655:F7655"/>
    <mergeCell ref="G7655:H7655"/>
    <mergeCell ref="B7657:C7657"/>
    <mergeCell ref="G7657:H7657"/>
    <mergeCell ref="C7658:E7658"/>
    <mergeCell ref="G7658:J7658"/>
    <mergeCell ref="I7650:J7651"/>
    <mergeCell ref="I7652:J7652"/>
    <mergeCell ref="B7653:C7653"/>
    <mergeCell ref="D7653:E7653"/>
    <mergeCell ref="F7653:F7654"/>
    <mergeCell ref="B7654:C7654"/>
    <mergeCell ref="D7654:E7654"/>
    <mergeCell ref="C7643:D7643"/>
    <mergeCell ref="E7643:F7643"/>
    <mergeCell ref="G7643:H7643"/>
    <mergeCell ref="B7645:C7645"/>
    <mergeCell ref="G7645:H7645"/>
    <mergeCell ref="C7646:E7646"/>
    <mergeCell ref="G7646:J7646"/>
    <mergeCell ref="I7638:J7639"/>
    <mergeCell ref="I7640:J7640"/>
    <mergeCell ref="B7641:C7641"/>
    <mergeCell ref="D7641:E7641"/>
    <mergeCell ref="F7641:F7642"/>
    <mergeCell ref="B7642:C7642"/>
    <mergeCell ref="D7642:E7642"/>
    <mergeCell ref="C7631:D7631"/>
    <mergeCell ref="E7631:F7631"/>
    <mergeCell ref="G7631:H7631"/>
    <mergeCell ref="B7633:C7633"/>
    <mergeCell ref="G7633:H7633"/>
    <mergeCell ref="C7634:E7634"/>
    <mergeCell ref="G7634:J7634"/>
    <mergeCell ref="I7626:J7627"/>
    <mergeCell ref="I7628:J7628"/>
    <mergeCell ref="B7629:C7629"/>
    <mergeCell ref="D7629:E7629"/>
    <mergeCell ref="F7629:F7630"/>
    <mergeCell ref="B7630:C7630"/>
    <mergeCell ref="D7630:E7630"/>
    <mergeCell ref="C7619:D7619"/>
    <mergeCell ref="E7619:F7619"/>
    <mergeCell ref="G7619:H7619"/>
    <mergeCell ref="B7621:C7621"/>
    <mergeCell ref="G7621:H7621"/>
    <mergeCell ref="C7622:E7622"/>
    <mergeCell ref="G7622:J7622"/>
    <mergeCell ref="I7614:J7615"/>
    <mergeCell ref="I7616:J7616"/>
    <mergeCell ref="B7617:C7617"/>
    <mergeCell ref="D7617:E7617"/>
    <mergeCell ref="F7617:F7618"/>
    <mergeCell ref="B7618:C7618"/>
    <mergeCell ref="D7618:E7618"/>
    <mergeCell ref="C7607:D7607"/>
    <mergeCell ref="E7607:F7607"/>
    <mergeCell ref="G7607:H7607"/>
    <mergeCell ref="B7609:C7609"/>
    <mergeCell ref="G7609:H7609"/>
    <mergeCell ref="C7610:E7610"/>
    <mergeCell ref="G7610:J7610"/>
    <mergeCell ref="I7602:J7603"/>
    <mergeCell ref="I7604:J7604"/>
    <mergeCell ref="B7605:C7605"/>
    <mergeCell ref="D7605:E7605"/>
    <mergeCell ref="F7605:F7606"/>
    <mergeCell ref="B7606:C7606"/>
    <mergeCell ref="D7606:E7606"/>
    <mergeCell ref="C7595:D7595"/>
    <mergeCell ref="E7595:F7595"/>
    <mergeCell ref="G7595:H7595"/>
    <mergeCell ref="B7597:C7597"/>
    <mergeCell ref="G7597:H7597"/>
    <mergeCell ref="C7598:E7598"/>
    <mergeCell ref="G7598:J7598"/>
    <mergeCell ref="I7590:J7591"/>
    <mergeCell ref="I7592:J7592"/>
    <mergeCell ref="B7593:C7593"/>
    <mergeCell ref="D7593:E7593"/>
    <mergeCell ref="F7593:F7594"/>
    <mergeCell ref="B7594:C7594"/>
    <mergeCell ref="D7594:E7594"/>
    <mergeCell ref="C7583:D7583"/>
    <mergeCell ref="E7583:F7583"/>
    <mergeCell ref="G7583:H7583"/>
    <mergeCell ref="B7585:C7585"/>
    <mergeCell ref="G7585:H7585"/>
    <mergeCell ref="C7586:E7586"/>
    <mergeCell ref="G7586:J7586"/>
    <mergeCell ref="I7578:J7579"/>
    <mergeCell ref="I7580:J7580"/>
    <mergeCell ref="B7581:C7581"/>
    <mergeCell ref="D7581:E7581"/>
    <mergeCell ref="F7581:F7582"/>
    <mergeCell ref="B7582:C7582"/>
    <mergeCell ref="D7582:E7582"/>
    <mergeCell ref="C7571:D7571"/>
    <mergeCell ref="E7571:F7571"/>
    <mergeCell ref="G7571:H7571"/>
    <mergeCell ref="B7573:C7573"/>
    <mergeCell ref="G7573:H7573"/>
    <mergeCell ref="C7574:E7574"/>
    <mergeCell ref="G7574:J7574"/>
    <mergeCell ref="I7566:J7567"/>
    <mergeCell ref="I7568:J7568"/>
    <mergeCell ref="B7569:C7569"/>
    <mergeCell ref="D7569:E7569"/>
    <mergeCell ref="F7569:F7570"/>
    <mergeCell ref="B7570:C7570"/>
    <mergeCell ref="D7570:E7570"/>
    <mergeCell ref="C7559:D7559"/>
    <mergeCell ref="E7559:F7559"/>
    <mergeCell ref="G7559:H7559"/>
    <mergeCell ref="B7561:C7561"/>
    <mergeCell ref="G7561:H7561"/>
    <mergeCell ref="C7562:E7562"/>
    <mergeCell ref="G7562:J7562"/>
    <mergeCell ref="I7554:J7555"/>
    <mergeCell ref="I7556:J7556"/>
    <mergeCell ref="B7557:C7557"/>
    <mergeCell ref="D7557:E7557"/>
    <mergeCell ref="F7557:F7558"/>
    <mergeCell ref="B7558:C7558"/>
    <mergeCell ref="D7558:E7558"/>
    <mergeCell ref="C7547:D7547"/>
    <mergeCell ref="E7547:F7547"/>
    <mergeCell ref="G7547:H7547"/>
    <mergeCell ref="B7549:C7549"/>
    <mergeCell ref="G7549:H7549"/>
    <mergeCell ref="C7550:E7550"/>
    <mergeCell ref="G7550:J7550"/>
    <mergeCell ref="I7542:J7543"/>
    <mergeCell ref="I7544:J7544"/>
    <mergeCell ref="B7545:C7545"/>
    <mergeCell ref="D7545:E7545"/>
    <mergeCell ref="F7545:F7546"/>
    <mergeCell ref="B7546:C7546"/>
    <mergeCell ref="D7546:E7546"/>
    <mergeCell ref="C7535:D7535"/>
    <mergeCell ref="E7535:F7535"/>
    <mergeCell ref="G7535:H7535"/>
    <mergeCell ref="B7537:C7537"/>
    <mergeCell ref="G7537:H7537"/>
    <mergeCell ref="C7538:E7538"/>
    <mergeCell ref="G7538:J7538"/>
    <mergeCell ref="I7530:J7531"/>
    <mergeCell ref="I7532:J7532"/>
    <mergeCell ref="B7533:C7533"/>
    <mergeCell ref="D7533:E7533"/>
    <mergeCell ref="F7533:F7534"/>
    <mergeCell ref="B7534:C7534"/>
    <mergeCell ref="D7534:E7534"/>
    <mergeCell ref="C7523:D7523"/>
    <mergeCell ref="E7523:F7523"/>
    <mergeCell ref="G7523:H7523"/>
    <mergeCell ref="B7525:C7525"/>
    <mergeCell ref="G7525:H7525"/>
    <mergeCell ref="C7526:E7526"/>
    <mergeCell ref="G7526:J7526"/>
    <mergeCell ref="I7518:J7519"/>
    <mergeCell ref="I7520:J7520"/>
    <mergeCell ref="B7521:C7521"/>
    <mergeCell ref="D7521:E7521"/>
    <mergeCell ref="F7521:F7522"/>
    <mergeCell ref="B7522:C7522"/>
    <mergeCell ref="D7522:E7522"/>
    <mergeCell ref="C7511:D7511"/>
    <mergeCell ref="E7511:F7511"/>
    <mergeCell ref="G7511:H7511"/>
    <mergeCell ref="B7513:C7513"/>
    <mergeCell ref="G7513:H7513"/>
    <mergeCell ref="C7514:E7514"/>
    <mergeCell ref="G7514:J7514"/>
    <mergeCell ref="I7506:J7507"/>
    <mergeCell ref="I7508:J7508"/>
    <mergeCell ref="B7509:C7509"/>
    <mergeCell ref="D7509:E7509"/>
    <mergeCell ref="F7509:F7510"/>
    <mergeCell ref="B7510:C7510"/>
    <mergeCell ref="D7510:E7510"/>
    <mergeCell ref="C7499:D7499"/>
    <mergeCell ref="E7499:F7499"/>
    <mergeCell ref="G7499:H7499"/>
    <mergeCell ref="B7501:C7501"/>
    <mergeCell ref="G7501:H7501"/>
    <mergeCell ref="C7502:E7502"/>
    <mergeCell ref="G7502:J7502"/>
    <mergeCell ref="I7494:J7495"/>
    <mergeCell ref="I7496:J7496"/>
    <mergeCell ref="B7497:C7497"/>
    <mergeCell ref="D7497:E7497"/>
    <mergeCell ref="F7497:F7498"/>
    <mergeCell ref="B7498:C7498"/>
    <mergeCell ref="D7498:E7498"/>
    <mergeCell ref="C7487:D7487"/>
    <mergeCell ref="E7487:F7487"/>
    <mergeCell ref="G7487:H7487"/>
    <mergeCell ref="B7489:C7489"/>
    <mergeCell ref="G7489:H7489"/>
    <mergeCell ref="C7490:E7490"/>
    <mergeCell ref="G7490:J7490"/>
    <mergeCell ref="I7482:J7483"/>
    <mergeCell ref="I7484:J7484"/>
    <mergeCell ref="B7485:C7485"/>
    <mergeCell ref="D7485:E7485"/>
    <mergeCell ref="F7485:F7486"/>
    <mergeCell ref="B7486:C7486"/>
    <mergeCell ref="D7486:E7486"/>
    <mergeCell ref="C7475:D7475"/>
    <mergeCell ref="E7475:F7475"/>
    <mergeCell ref="G7475:H7475"/>
    <mergeCell ref="B7477:C7477"/>
    <mergeCell ref="G7477:H7477"/>
    <mergeCell ref="C7478:E7478"/>
    <mergeCell ref="G7478:J7478"/>
    <mergeCell ref="I7470:J7471"/>
    <mergeCell ref="I7472:J7472"/>
    <mergeCell ref="B7473:C7473"/>
    <mergeCell ref="D7473:E7473"/>
    <mergeCell ref="F7473:F7474"/>
    <mergeCell ref="B7474:C7474"/>
    <mergeCell ref="D7474:E7474"/>
    <mergeCell ref="C7463:D7463"/>
    <mergeCell ref="E7463:F7463"/>
    <mergeCell ref="G7463:H7463"/>
    <mergeCell ref="B7465:C7465"/>
    <mergeCell ref="G7465:H7465"/>
    <mergeCell ref="C7466:E7466"/>
    <mergeCell ref="G7466:J7466"/>
    <mergeCell ref="I7458:J7459"/>
    <mergeCell ref="I7460:J7460"/>
    <mergeCell ref="B7461:C7461"/>
    <mergeCell ref="D7461:E7461"/>
    <mergeCell ref="F7461:F7462"/>
    <mergeCell ref="B7462:C7462"/>
    <mergeCell ref="D7462:E7462"/>
    <mergeCell ref="C7451:D7451"/>
    <mergeCell ref="E7451:F7451"/>
    <mergeCell ref="G7451:H7451"/>
    <mergeCell ref="B7453:C7453"/>
    <mergeCell ref="G7453:H7453"/>
    <mergeCell ref="C7454:E7454"/>
    <mergeCell ref="G7454:J7454"/>
    <mergeCell ref="I7446:J7447"/>
    <mergeCell ref="I7448:J7448"/>
    <mergeCell ref="B7449:C7449"/>
    <mergeCell ref="D7449:E7449"/>
    <mergeCell ref="F7449:F7450"/>
    <mergeCell ref="B7450:C7450"/>
    <mergeCell ref="D7450:E7450"/>
    <mergeCell ref="C7439:D7439"/>
    <mergeCell ref="E7439:F7439"/>
    <mergeCell ref="G7439:H7439"/>
    <mergeCell ref="B7441:C7441"/>
    <mergeCell ref="G7441:H7441"/>
    <mergeCell ref="C7442:E7442"/>
    <mergeCell ref="G7442:J7442"/>
    <mergeCell ref="I7434:J7435"/>
    <mergeCell ref="I7436:J7436"/>
    <mergeCell ref="B7437:C7437"/>
    <mergeCell ref="D7437:E7437"/>
    <mergeCell ref="F7437:F7438"/>
    <mergeCell ref="B7438:C7438"/>
    <mergeCell ref="D7438:E7438"/>
    <mergeCell ref="C7427:D7427"/>
    <mergeCell ref="E7427:F7427"/>
    <mergeCell ref="G7427:H7427"/>
    <mergeCell ref="B7429:C7429"/>
    <mergeCell ref="G7429:H7429"/>
    <mergeCell ref="C7430:E7430"/>
    <mergeCell ref="G7430:J7430"/>
    <mergeCell ref="I7422:J7423"/>
    <mergeCell ref="I7424:J7424"/>
    <mergeCell ref="B7425:C7425"/>
    <mergeCell ref="D7425:E7425"/>
    <mergeCell ref="F7425:F7426"/>
    <mergeCell ref="B7426:C7426"/>
    <mergeCell ref="D7426:E7426"/>
    <mergeCell ref="C7415:D7415"/>
    <mergeCell ref="E7415:F7415"/>
    <mergeCell ref="G7415:H7415"/>
    <mergeCell ref="B7417:C7417"/>
    <mergeCell ref="G7417:H7417"/>
    <mergeCell ref="C7418:E7418"/>
    <mergeCell ref="G7418:J7418"/>
    <mergeCell ref="I7410:J7411"/>
    <mergeCell ref="I7412:J7412"/>
    <mergeCell ref="B7413:C7413"/>
    <mergeCell ref="D7413:E7413"/>
    <mergeCell ref="F7413:F7414"/>
    <mergeCell ref="B7414:C7414"/>
    <mergeCell ref="D7414:E7414"/>
    <mergeCell ref="C7403:D7403"/>
    <mergeCell ref="E7403:F7403"/>
    <mergeCell ref="G7403:H7403"/>
    <mergeCell ref="B7405:C7405"/>
    <mergeCell ref="G7405:H7405"/>
    <mergeCell ref="C7406:E7406"/>
    <mergeCell ref="G7406:J7406"/>
    <mergeCell ref="I7398:J7399"/>
    <mergeCell ref="I7400:J7400"/>
    <mergeCell ref="B7401:C7401"/>
    <mergeCell ref="D7401:E7401"/>
    <mergeCell ref="F7401:F7402"/>
    <mergeCell ref="B7402:C7402"/>
    <mergeCell ref="D7402:E7402"/>
    <mergeCell ref="C7391:D7391"/>
    <mergeCell ref="E7391:F7391"/>
    <mergeCell ref="G7391:H7391"/>
    <mergeCell ref="B7393:C7393"/>
    <mergeCell ref="G7393:H7393"/>
    <mergeCell ref="C7394:E7394"/>
    <mergeCell ref="G7394:J7394"/>
    <mergeCell ref="I7386:J7387"/>
    <mergeCell ref="I7388:J7388"/>
    <mergeCell ref="B7389:C7389"/>
    <mergeCell ref="D7389:E7389"/>
    <mergeCell ref="F7389:F7390"/>
    <mergeCell ref="B7390:C7390"/>
    <mergeCell ref="D7390:E7390"/>
    <mergeCell ref="C7379:D7379"/>
    <mergeCell ref="E7379:F7379"/>
    <mergeCell ref="G7379:H7379"/>
    <mergeCell ref="B7381:C7381"/>
    <mergeCell ref="G7381:H7381"/>
    <mergeCell ref="C7382:E7382"/>
    <mergeCell ref="G7382:J7382"/>
    <mergeCell ref="I7374:J7375"/>
    <mergeCell ref="I7376:J7376"/>
    <mergeCell ref="B7377:C7377"/>
    <mergeCell ref="D7377:E7377"/>
    <mergeCell ref="F7377:F7378"/>
    <mergeCell ref="B7378:C7378"/>
    <mergeCell ref="D7378:E7378"/>
    <mergeCell ref="C7367:D7367"/>
    <mergeCell ref="E7367:F7367"/>
    <mergeCell ref="G7367:H7367"/>
    <mergeCell ref="B7369:C7369"/>
    <mergeCell ref="G7369:H7369"/>
    <mergeCell ref="C7370:E7370"/>
    <mergeCell ref="G7370:J7370"/>
    <mergeCell ref="I7362:J7363"/>
    <mergeCell ref="I7364:J7364"/>
    <mergeCell ref="B7365:C7365"/>
    <mergeCell ref="D7365:E7365"/>
    <mergeCell ref="F7365:F7366"/>
    <mergeCell ref="B7366:C7366"/>
    <mergeCell ref="D7366:E7366"/>
    <mergeCell ref="C7355:D7355"/>
    <mergeCell ref="E7355:F7355"/>
    <mergeCell ref="G7355:H7355"/>
    <mergeCell ref="B7357:C7357"/>
    <mergeCell ref="G7357:H7357"/>
    <mergeCell ref="C7358:E7358"/>
    <mergeCell ref="G7358:J7358"/>
    <mergeCell ref="I7350:J7351"/>
    <mergeCell ref="I7352:J7352"/>
    <mergeCell ref="B7353:C7353"/>
    <mergeCell ref="D7353:E7353"/>
    <mergeCell ref="F7353:F7354"/>
    <mergeCell ref="B7354:C7354"/>
    <mergeCell ref="D7354:E7354"/>
    <mergeCell ref="C7343:D7343"/>
    <mergeCell ref="E7343:F7343"/>
    <mergeCell ref="G7343:H7343"/>
    <mergeCell ref="B7345:C7345"/>
    <mergeCell ref="G7345:H7345"/>
    <mergeCell ref="C7346:E7346"/>
    <mergeCell ref="G7346:J7346"/>
    <mergeCell ref="I7338:J7339"/>
    <mergeCell ref="I7340:J7340"/>
    <mergeCell ref="B7341:C7341"/>
    <mergeCell ref="D7341:E7341"/>
    <mergeCell ref="F7341:F7342"/>
    <mergeCell ref="B7342:C7342"/>
    <mergeCell ref="D7342:E7342"/>
    <mergeCell ref="C7331:D7331"/>
    <mergeCell ref="E7331:F7331"/>
    <mergeCell ref="G7331:H7331"/>
    <mergeCell ref="B7333:C7333"/>
    <mergeCell ref="G7333:H7333"/>
    <mergeCell ref="C7334:E7334"/>
    <mergeCell ref="G7334:J7334"/>
    <mergeCell ref="I7326:J7327"/>
    <mergeCell ref="I7328:J7328"/>
    <mergeCell ref="B7329:C7329"/>
    <mergeCell ref="D7329:E7329"/>
    <mergeCell ref="F7329:F7330"/>
    <mergeCell ref="B7330:C7330"/>
    <mergeCell ref="D7330:E7330"/>
    <mergeCell ref="C7319:D7319"/>
    <mergeCell ref="E7319:F7319"/>
    <mergeCell ref="G7319:H7319"/>
    <mergeCell ref="B7321:C7321"/>
    <mergeCell ref="G7321:H7321"/>
    <mergeCell ref="C7322:E7322"/>
    <mergeCell ref="G7322:J7322"/>
    <mergeCell ref="I7314:J7315"/>
    <mergeCell ref="I7316:J7316"/>
    <mergeCell ref="B7317:C7317"/>
    <mergeCell ref="D7317:E7317"/>
    <mergeCell ref="F7317:F7318"/>
    <mergeCell ref="B7318:C7318"/>
    <mergeCell ref="D7318:E7318"/>
    <mergeCell ref="C7307:D7307"/>
    <mergeCell ref="E7307:F7307"/>
    <mergeCell ref="G7307:H7307"/>
    <mergeCell ref="B7309:C7309"/>
    <mergeCell ref="G7309:H7309"/>
    <mergeCell ref="C7310:E7310"/>
    <mergeCell ref="G7310:J7310"/>
    <mergeCell ref="I7302:J7303"/>
    <mergeCell ref="I7304:J7304"/>
    <mergeCell ref="B7305:C7305"/>
    <mergeCell ref="D7305:E7305"/>
    <mergeCell ref="F7305:F7306"/>
    <mergeCell ref="B7306:C7306"/>
    <mergeCell ref="D7306:E7306"/>
    <mergeCell ref="C7295:D7295"/>
    <mergeCell ref="E7295:F7295"/>
    <mergeCell ref="G7295:H7295"/>
    <mergeCell ref="B7297:C7297"/>
    <mergeCell ref="G7297:H7297"/>
    <mergeCell ref="C7298:E7298"/>
    <mergeCell ref="G7298:J7298"/>
    <mergeCell ref="I7290:J7291"/>
    <mergeCell ref="I7292:J7292"/>
    <mergeCell ref="B7293:C7293"/>
    <mergeCell ref="D7293:E7293"/>
    <mergeCell ref="F7293:F7294"/>
    <mergeCell ref="B7294:C7294"/>
    <mergeCell ref="D7294:E7294"/>
    <mergeCell ref="C7283:D7283"/>
    <mergeCell ref="E7283:F7283"/>
    <mergeCell ref="G7283:H7283"/>
    <mergeCell ref="B7285:C7285"/>
    <mergeCell ref="G7285:H7285"/>
    <mergeCell ref="C7286:E7286"/>
    <mergeCell ref="G7286:J7286"/>
    <mergeCell ref="I7278:J7279"/>
    <mergeCell ref="I7280:J7280"/>
    <mergeCell ref="B7281:C7281"/>
    <mergeCell ref="D7281:E7281"/>
    <mergeCell ref="F7281:F7282"/>
    <mergeCell ref="B7282:C7282"/>
    <mergeCell ref="D7282:E7282"/>
    <mergeCell ref="C7271:D7271"/>
    <mergeCell ref="E7271:F7271"/>
    <mergeCell ref="G7271:H7271"/>
    <mergeCell ref="B7273:C7273"/>
    <mergeCell ref="G7273:H7273"/>
    <mergeCell ref="C7274:E7274"/>
    <mergeCell ref="G7274:J7274"/>
    <mergeCell ref="I7266:J7267"/>
    <mergeCell ref="I7268:J7268"/>
    <mergeCell ref="B7269:C7269"/>
    <mergeCell ref="D7269:E7269"/>
    <mergeCell ref="F7269:F7270"/>
    <mergeCell ref="B7270:C7270"/>
    <mergeCell ref="D7270:E7270"/>
    <mergeCell ref="C7259:D7259"/>
    <mergeCell ref="E7259:F7259"/>
    <mergeCell ref="G7259:H7259"/>
    <mergeCell ref="B7261:C7261"/>
    <mergeCell ref="G7261:H7261"/>
    <mergeCell ref="C7262:E7262"/>
    <mergeCell ref="G7262:J7262"/>
    <mergeCell ref="I7254:J7255"/>
    <mergeCell ref="I7256:J7256"/>
    <mergeCell ref="B7257:C7257"/>
    <mergeCell ref="D7257:E7257"/>
    <mergeCell ref="F7257:F7258"/>
    <mergeCell ref="B7258:C7258"/>
    <mergeCell ref="D7258:E7258"/>
    <mergeCell ref="C7247:D7247"/>
    <mergeCell ref="E7247:F7247"/>
    <mergeCell ref="G7247:H7247"/>
    <mergeCell ref="B7249:C7249"/>
    <mergeCell ref="G7249:H7249"/>
    <mergeCell ref="C7250:E7250"/>
    <mergeCell ref="G7250:J7250"/>
    <mergeCell ref="I7242:J7243"/>
    <mergeCell ref="I7244:J7244"/>
    <mergeCell ref="B7245:C7245"/>
    <mergeCell ref="D7245:E7245"/>
    <mergeCell ref="F7245:F7246"/>
    <mergeCell ref="B7246:C7246"/>
    <mergeCell ref="D7246:E7246"/>
    <mergeCell ref="C7235:D7235"/>
    <mergeCell ref="E7235:F7235"/>
    <mergeCell ref="G7235:H7235"/>
    <mergeCell ref="B7237:C7237"/>
    <mergeCell ref="G7237:H7237"/>
    <mergeCell ref="C7238:E7238"/>
    <mergeCell ref="G7238:J7238"/>
    <mergeCell ref="I7230:J7231"/>
    <mergeCell ref="I7232:J7232"/>
    <mergeCell ref="B7233:C7233"/>
    <mergeCell ref="D7233:E7233"/>
    <mergeCell ref="F7233:F7234"/>
    <mergeCell ref="B7234:C7234"/>
    <mergeCell ref="D7234:E7234"/>
    <mergeCell ref="C7223:D7223"/>
    <mergeCell ref="E7223:F7223"/>
    <mergeCell ref="G7223:H7223"/>
    <mergeCell ref="B7225:C7225"/>
    <mergeCell ref="G7225:H7225"/>
    <mergeCell ref="C7226:E7226"/>
    <mergeCell ref="G7226:J7226"/>
    <mergeCell ref="I7218:J7219"/>
    <mergeCell ref="I7220:J7220"/>
    <mergeCell ref="B7221:C7221"/>
    <mergeCell ref="D7221:E7221"/>
    <mergeCell ref="F7221:F7222"/>
    <mergeCell ref="B7222:C7222"/>
    <mergeCell ref="D7222:E7222"/>
    <mergeCell ref="C7211:D7211"/>
    <mergeCell ref="E7211:F7211"/>
    <mergeCell ref="G7211:H7211"/>
    <mergeCell ref="B7213:C7213"/>
    <mergeCell ref="G7213:H7213"/>
    <mergeCell ref="C7214:E7214"/>
    <mergeCell ref="G7214:J7214"/>
    <mergeCell ref="I7206:J7207"/>
    <mergeCell ref="I7208:J7208"/>
    <mergeCell ref="B7209:C7209"/>
    <mergeCell ref="D7209:E7209"/>
    <mergeCell ref="F7209:F7210"/>
    <mergeCell ref="B7210:C7210"/>
    <mergeCell ref="D7210:E7210"/>
    <mergeCell ref="C7199:D7199"/>
    <mergeCell ref="E7199:F7199"/>
    <mergeCell ref="G7199:H7199"/>
    <mergeCell ref="B7201:C7201"/>
    <mergeCell ref="G7201:H7201"/>
    <mergeCell ref="C7202:E7202"/>
    <mergeCell ref="G7202:J7202"/>
    <mergeCell ref="I7194:J7195"/>
    <mergeCell ref="I7196:J7196"/>
    <mergeCell ref="B7197:C7197"/>
    <mergeCell ref="D7197:E7197"/>
    <mergeCell ref="F7197:F7198"/>
    <mergeCell ref="B7198:C7198"/>
    <mergeCell ref="D7198:E7198"/>
    <mergeCell ref="C7187:D7187"/>
    <mergeCell ref="E7187:F7187"/>
    <mergeCell ref="G7187:H7187"/>
    <mergeCell ref="B7189:C7189"/>
    <mergeCell ref="G7189:H7189"/>
    <mergeCell ref="C7190:E7190"/>
    <mergeCell ref="G7190:J7190"/>
    <mergeCell ref="I7182:J7183"/>
    <mergeCell ref="I7184:J7184"/>
    <mergeCell ref="B7185:C7185"/>
    <mergeCell ref="D7185:E7185"/>
    <mergeCell ref="F7185:F7186"/>
    <mergeCell ref="B7186:C7186"/>
    <mergeCell ref="D7186:E7186"/>
    <mergeCell ref="C7175:D7175"/>
    <mergeCell ref="E7175:F7175"/>
    <mergeCell ref="G7175:H7175"/>
    <mergeCell ref="B7177:C7177"/>
    <mergeCell ref="G7177:H7177"/>
    <mergeCell ref="C7178:E7178"/>
    <mergeCell ref="G7178:J7178"/>
    <mergeCell ref="I7170:J7171"/>
    <mergeCell ref="I7172:J7172"/>
    <mergeCell ref="B7173:C7173"/>
    <mergeCell ref="D7173:E7173"/>
    <mergeCell ref="F7173:F7174"/>
    <mergeCell ref="B7174:C7174"/>
    <mergeCell ref="D7174:E7174"/>
    <mergeCell ref="C7163:D7163"/>
    <mergeCell ref="E7163:F7163"/>
    <mergeCell ref="G7163:H7163"/>
    <mergeCell ref="B7165:C7165"/>
    <mergeCell ref="G7165:H7165"/>
    <mergeCell ref="C7166:E7166"/>
    <mergeCell ref="G7166:J7166"/>
    <mergeCell ref="I7158:J7159"/>
    <mergeCell ref="I7160:J7160"/>
    <mergeCell ref="B7161:C7161"/>
    <mergeCell ref="D7161:E7161"/>
    <mergeCell ref="F7161:F7162"/>
    <mergeCell ref="B7162:C7162"/>
    <mergeCell ref="D7162:E7162"/>
    <mergeCell ref="C7151:D7151"/>
    <mergeCell ref="E7151:F7151"/>
    <mergeCell ref="G7151:H7151"/>
    <mergeCell ref="B7153:C7153"/>
    <mergeCell ref="G7153:H7153"/>
    <mergeCell ref="C7154:E7154"/>
    <mergeCell ref="G7154:J7154"/>
    <mergeCell ref="I7146:J7147"/>
    <mergeCell ref="I7148:J7148"/>
    <mergeCell ref="B7149:C7149"/>
    <mergeCell ref="D7149:E7149"/>
    <mergeCell ref="F7149:F7150"/>
    <mergeCell ref="B7150:C7150"/>
    <mergeCell ref="D7150:E7150"/>
    <mergeCell ref="C7139:D7139"/>
    <mergeCell ref="E7139:F7139"/>
    <mergeCell ref="G7139:H7139"/>
    <mergeCell ref="B7141:C7141"/>
    <mergeCell ref="G7141:H7141"/>
    <mergeCell ref="C7142:E7142"/>
    <mergeCell ref="G7142:J7142"/>
    <mergeCell ref="I7134:J7135"/>
    <mergeCell ref="I7136:J7136"/>
    <mergeCell ref="B7137:C7137"/>
    <mergeCell ref="D7137:E7137"/>
    <mergeCell ref="F7137:F7138"/>
    <mergeCell ref="B7138:C7138"/>
    <mergeCell ref="D7138:E7138"/>
    <mergeCell ref="C7127:D7127"/>
    <mergeCell ref="E7127:F7127"/>
    <mergeCell ref="G7127:H7127"/>
    <mergeCell ref="B7129:C7129"/>
    <mergeCell ref="G7129:H7129"/>
    <mergeCell ref="C7130:E7130"/>
    <mergeCell ref="G7130:J7130"/>
    <mergeCell ref="I7122:J7123"/>
    <mergeCell ref="I7124:J7124"/>
    <mergeCell ref="B7125:C7125"/>
    <mergeCell ref="D7125:E7125"/>
    <mergeCell ref="F7125:F7126"/>
    <mergeCell ref="B7126:C7126"/>
    <mergeCell ref="D7126:E7126"/>
    <mergeCell ref="C7115:D7115"/>
    <mergeCell ref="E7115:F7115"/>
    <mergeCell ref="G7115:H7115"/>
    <mergeCell ref="B7117:C7117"/>
    <mergeCell ref="G7117:H7117"/>
    <mergeCell ref="C7118:E7118"/>
    <mergeCell ref="G7118:J7118"/>
    <mergeCell ref="I7110:J7111"/>
    <mergeCell ref="I7112:J7112"/>
    <mergeCell ref="B7113:C7113"/>
    <mergeCell ref="D7113:E7113"/>
    <mergeCell ref="F7113:F7114"/>
    <mergeCell ref="B7114:C7114"/>
    <mergeCell ref="D7114:E7114"/>
    <mergeCell ref="C7103:D7103"/>
    <mergeCell ref="E7103:F7103"/>
    <mergeCell ref="G7103:H7103"/>
    <mergeCell ref="B7105:C7105"/>
    <mergeCell ref="G7105:H7105"/>
    <mergeCell ref="C7106:E7106"/>
    <mergeCell ref="G7106:J7106"/>
    <mergeCell ref="I7098:J7099"/>
    <mergeCell ref="I7100:J7100"/>
    <mergeCell ref="B7101:C7101"/>
    <mergeCell ref="D7101:E7101"/>
    <mergeCell ref="F7101:F7102"/>
    <mergeCell ref="B7102:C7102"/>
    <mergeCell ref="D7102:E7102"/>
    <mergeCell ref="C7091:D7091"/>
    <mergeCell ref="E7091:F7091"/>
    <mergeCell ref="G7091:H7091"/>
    <mergeCell ref="B7093:C7093"/>
    <mergeCell ref="G7093:H7093"/>
    <mergeCell ref="C7094:E7094"/>
    <mergeCell ref="G7094:J7094"/>
    <mergeCell ref="I7086:J7087"/>
    <mergeCell ref="I7088:J7088"/>
    <mergeCell ref="B7089:C7089"/>
    <mergeCell ref="D7089:E7089"/>
    <mergeCell ref="F7089:F7090"/>
    <mergeCell ref="B7090:C7090"/>
    <mergeCell ref="D7090:E7090"/>
    <mergeCell ref="C7079:D7079"/>
    <mergeCell ref="E7079:F7079"/>
    <mergeCell ref="G7079:H7079"/>
    <mergeCell ref="B7081:C7081"/>
    <mergeCell ref="G7081:H7081"/>
    <mergeCell ref="C7082:E7082"/>
    <mergeCell ref="G7082:J7082"/>
    <mergeCell ref="I7074:J7075"/>
    <mergeCell ref="I7076:J7076"/>
    <mergeCell ref="B7077:C7077"/>
    <mergeCell ref="D7077:E7077"/>
    <mergeCell ref="F7077:F7078"/>
    <mergeCell ref="B7078:C7078"/>
    <mergeCell ref="D7078:E7078"/>
    <mergeCell ref="C7067:D7067"/>
    <mergeCell ref="E7067:F7067"/>
    <mergeCell ref="G7067:H7067"/>
    <mergeCell ref="B7069:C7069"/>
    <mergeCell ref="G7069:H7069"/>
    <mergeCell ref="C7070:E7070"/>
    <mergeCell ref="G7070:J7070"/>
    <mergeCell ref="I7062:J7063"/>
    <mergeCell ref="I7064:J7064"/>
    <mergeCell ref="B7065:C7065"/>
    <mergeCell ref="D7065:E7065"/>
    <mergeCell ref="F7065:F7066"/>
    <mergeCell ref="B7066:C7066"/>
    <mergeCell ref="D7066:E7066"/>
    <mergeCell ref="C7055:D7055"/>
    <mergeCell ref="E7055:F7055"/>
    <mergeCell ref="G7055:H7055"/>
    <mergeCell ref="B7057:C7057"/>
    <mergeCell ref="G7057:H7057"/>
    <mergeCell ref="C7058:E7058"/>
    <mergeCell ref="G7058:J7058"/>
    <mergeCell ref="I7050:J7051"/>
    <mergeCell ref="I7052:J7052"/>
    <mergeCell ref="B7053:C7053"/>
    <mergeCell ref="D7053:E7053"/>
    <mergeCell ref="F7053:F7054"/>
    <mergeCell ref="B7054:C7054"/>
    <mergeCell ref="D7054:E7054"/>
    <mergeCell ref="C7043:D7043"/>
    <mergeCell ref="E7043:F7043"/>
    <mergeCell ref="G7043:H7043"/>
    <mergeCell ref="B7045:C7045"/>
    <mergeCell ref="G7045:H7045"/>
    <mergeCell ref="C7046:E7046"/>
    <mergeCell ref="G7046:J7046"/>
    <mergeCell ref="I7038:J7039"/>
    <mergeCell ref="I7040:J7040"/>
    <mergeCell ref="B7041:C7041"/>
    <mergeCell ref="D7041:E7041"/>
    <mergeCell ref="F7041:F7042"/>
    <mergeCell ref="B7042:C7042"/>
    <mergeCell ref="D7042:E7042"/>
    <mergeCell ref="C7031:D7031"/>
    <mergeCell ref="E7031:F7031"/>
    <mergeCell ref="G7031:H7031"/>
    <mergeCell ref="B7033:C7033"/>
    <mergeCell ref="G7033:H7033"/>
    <mergeCell ref="C7034:E7034"/>
    <mergeCell ref="G7034:J7034"/>
    <mergeCell ref="I7026:J7027"/>
    <mergeCell ref="I7028:J7028"/>
    <mergeCell ref="B7029:C7029"/>
    <mergeCell ref="D7029:E7029"/>
    <mergeCell ref="F7029:F7030"/>
    <mergeCell ref="B7030:C7030"/>
    <mergeCell ref="D7030:E7030"/>
    <mergeCell ref="C7019:D7019"/>
    <mergeCell ref="E7019:F7019"/>
    <mergeCell ref="G7019:H7019"/>
    <mergeCell ref="B7021:C7021"/>
    <mergeCell ref="G7021:H7021"/>
    <mergeCell ref="C7022:E7022"/>
    <mergeCell ref="G7022:J7022"/>
    <mergeCell ref="I7014:J7015"/>
    <mergeCell ref="I7016:J7016"/>
    <mergeCell ref="B7017:C7017"/>
    <mergeCell ref="D7017:E7017"/>
    <mergeCell ref="F7017:F7018"/>
    <mergeCell ref="B7018:C7018"/>
    <mergeCell ref="D7018:E7018"/>
    <mergeCell ref="C7007:D7007"/>
    <mergeCell ref="E7007:F7007"/>
    <mergeCell ref="G7007:H7007"/>
    <mergeCell ref="B7009:C7009"/>
    <mergeCell ref="G7009:H7009"/>
    <mergeCell ref="C7010:E7010"/>
    <mergeCell ref="G7010:J7010"/>
    <mergeCell ref="I7002:J7003"/>
    <mergeCell ref="I7004:J7004"/>
    <mergeCell ref="B7005:C7005"/>
    <mergeCell ref="D7005:E7005"/>
    <mergeCell ref="F7005:F7006"/>
    <mergeCell ref="B7006:C7006"/>
    <mergeCell ref="D7006:E7006"/>
    <mergeCell ref="C6995:D6995"/>
    <mergeCell ref="E6995:F6995"/>
    <mergeCell ref="G6995:H6995"/>
    <mergeCell ref="B6997:C6997"/>
    <mergeCell ref="G6997:H6997"/>
    <mergeCell ref="C6998:E6998"/>
    <mergeCell ref="G6998:J6998"/>
    <mergeCell ref="I6990:J6991"/>
    <mergeCell ref="I6992:J6992"/>
    <mergeCell ref="B6993:C6993"/>
    <mergeCell ref="D6993:E6993"/>
    <mergeCell ref="F6993:F6994"/>
    <mergeCell ref="B6994:C6994"/>
    <mergeCell ref="D6994:E6994"/>
    <mergeCell ref="C6983:D6983"/>
    <mergeCell ref="E6983:F6983"/>
    <mergeCell ref="G6983:H6983"/>
    <mergeCell ref="B6985:C6985"/>
    <mergeCell ref="G6985:H6985"/>
    <mergeCell ref="C6986:E6986"/>
    <mergeCell ref="G6986:J6986"/>
    <mergeCell ref="I6978:J6979"/>
    <mergeCell ref="I6980:J6980"/>
    <mergeCell ref="B6981:C6981"/>
    <mergeCell ref="D6981:E6981"/>
    <mergeCell ref="F6981:F6982"/>
    <mergeCell ref="B6982:C6982"/>
    <mergeCell ref="D6982:E6982"/>
    <mergeCell ref="C6971:D6971"/>
    <mergeCell ref="E6971:F6971"/>
    <mergeCell ref="G6971:H6971"/>
    <mergeCell ref="B6973:C6973"/>
    <mergeCell ref="G6973:H6973"/>
    <mergeCell ref="C6974:E6974"/>
    <mergeCell ref="G6974:J6974"/>
    <mergeCell ref="I6966:J6967"/>
    <mergeCell ref="I6968:J6968"/>
    <mergeCell ref="B6969:C6969"/>
    <mergeCell ref="D6969:E6969"/>
    <mergeCell ref="F6969:F6970"/>
    <mergeCell ref="B6970:C6970"/>
    <mergeCell ref="D6970:E6970"/>
    <mergeCell ref="C6959:D6959"/>
    <mergeCell ref="E6959:F6959"/>
    <mergeCell ref="G6959:H6959"/>
    <mergeCell ref="B6961:C6961"/>
    <mergeCell ref="G6961:H6961"/>
    <mergeCell ref="C6962:E6962"/>
    <mergeCell ref="G6962:J6962"/>
    <mergeCell ref="I6954:J6955"/>
    <mergeCell ref="I6956:J6956"/>
    <mergeCell ref="B6957:C6957"/>
    <mergeCell ref="D6957:E6957"/>
    <mergeCell ref="F6957:F6958"/>
    <mergeCell ref="B6958:C6958"/>
    <mergeCell ref="D6958:E6958"/>
    <mergeCell ref="C6947:D6947"/>
    <mergeCell ref="E6947:F6947"/>
    <mergeCell ref="G6947:H6947"/>
    <mergeCell ref="B6949:C6949"/>
    <mergeCell ref="G6949:H6949"/>
    <mergeCell ref="C6950:E6950"/>
    <mergeCell ref="G6950:J6950"/>
    <mergeCell ref="I6942:J6943"/>
    <mergeCell ref="I6944:J6944"/>
    <mergeCell ref="B6945:C6945"/>
    <mergeCell ref="D6945:E6945"/>
    <mergeCell ref="F6945:F6946"/>
    <mergeCell ref="B6946:C6946"/>
    <mergeCell ref="D6946:E6946"/>
    <mergeCell ref="C6935:D6935"/>
    <mergeCell ref="E6935:F6935"/>
    <mergeCell ref="G6935:H6935"/>
    <mergeCell ref="B6937:C6937"/>
    <mergeCell ref="G6937:H6937"/>
    <mergeCell ref="C6938:E6938"/>
    <mergeCell ref="G6938:J6938"/>
    <mergeCell ref="I6930:J6931"/>
    <mergeCell ref="I6932:J6932"/>
    <mergeCell ref="B6933:C6933"/>
    <mergeCell ref="D6933:E6933"/>
    <mergeCell ref="F6933:F6934"/>
    <mergeCell ref="B6934:C6934"/>
    <mergeCell ref="D6934:E6934"/>
    <mergeCell ref="C6923:D6923"/>
    <mergeCell ref="E6923:F6923"/>
    <mergeCell ref="G6923:H6923"/>
    <mergeCell ref="B6925:C6925"/>
    <mergeCell ref="G6925:H6925"/>
    <mergeCell ref="C6926:E6926"/>
    <mergeCell ref="G6926:J6926"/>
    <mergeCell ref="I6918:J6919"/>
    <mergeCell ref="I6920:J6920"/>
    <mergeCell ref="B6921:C6921"/>
    <mergeCell ref="D6921:E6921"/>
    <mergeCell ref="F6921:F6922"/>
    <mergeCell ref="B6922:C6922"/>
    <mergeCell ref="D6922:E6922"/>
    <mergeCell ref="C6911:D6911"/>
    <mergeCell ref="E6911:F6911"/>
    <mergeCell ref="G6911:H6911"/>
    <mergeCell ref="B6913:C6913"/>
    <mergeCell ref="G6913:H6913"/>
    <mergeCell ref="C6914:E6914"/>
    <mergeCell ref="G6914:J6914"/>
    <mergeCell ref="I6906:J6907"/>
    <mergeCell ref="I6908:J6908"/>
    <mergeCell ref="B6909:C6909"/>
    <mergeCell ref="D6909:E6909"/>
    <mergeCell ref="F6909:F6910"/>
    <mergeCell ref="B6910:C6910"/>
    <mergeCell ref="D6910:E6910"/>
    <mergeCell ref="C6899:D6899"/>
    <mergeCell ref="E6899:F6899"/>
    <mergeCell ref="G6899:H6899"/>
    <mergeCell ref="B6901:C6901"/>
    <mergeCell ref="G6901:H6901"/>
    <mergeCell ref="C6902:E6902"/>
    <mergeCell ref="G6902:J6902"/>
    <mergeCell ref="I6894:J6895"/>
    <mergeCell ref="I6896:J6896"/>
    <mergeCell ref="B6897:C6897"/>
    <mergeCell ref="D6897:E6897"/>
    <mergeCell ref="F6897:F6898"/>
    <mergeCell ref="B6898:C6898"/>
    <mergeCell ref="D6898:E6898"/>
    <mergeCell ref="C6887:D6887"/>
    <mergeCell ref="E6887:F6887"/>
    <mergeCell ref="G6887:H6887"/>
    <mergeCell ref="B6889:C6889"/>
    <mergeCell ref="G6889:H6889"/>
    <mergeCell ref="C6890:E6890"/>
    <mergeCell ref="G6890:J6890"/>
    <mergeCell ref="I6882:J6883"/>
    <mergeCell ref="I6884:J6884"/>
    <mergeCell ref="B6885:C6885"/>
    <mergeCell ref="D6885:E6885"/>
    <mergeCell ref="F6885:F6886"/>
    <mergeCell ref="B6886:C6886"/>
    <mergeCell ref="D6886:E6886"/>
    <mergeCell ref="C6875:D6875"/>
    <mergeCell ref="E6875:F6875"/>
    <mergeCell ref="G6875:H6875"/>
    <mergeCell ref="B6877:C6877"/>
    <mergeCell ref="G6877:H6877"/>
    <mergeCell ref="C6878:E6878"/>
    <mergeCell ref="G6878:J6878"/>
    <mergeCell ref="I6870:J6871"/>
    <mergeCell ref="I6872:J6872"/>
    <mergeCell ref="B6873:C6873"/>
    <mergeCell ref="D6873:E6873"/>
    <mergeCell ref="F6873:F6874"/>
    <mergeCell ref="B6874:C6874"/>
    <mergeCell ref="D6874:E6874"/>
    <mergeCell ref="C6863:D6863"/>
    <mergeCell ref="E6863:F6863"/>
    <mergeCell ref="G6863:H6863"/>
    <mergeCell ref="B6865:C6865"/>
    <mergeCell ref="G6865:H6865"/>
    <mergeCell ref="C6866:E6866"/>
    <mergeCell ref="G6866:J6866"/>
    <mergeCell ref="I6858:J6859"/>
    <mergeCell ref="I6860:J6860"/>
    <mergeCell ref="B6861:C6861"/>
    <mergeCell ref="D6861:E6861"/>
    <mergeCell ref="F6861:F6862"/>
    <mergeCell ref="B6862:C6862"/>
    <mergeCell ref="D6862:E6862"/>
    <mergeCell ref="C6851:D6851"/>
    <mergeCell ref="E6851:F6851"/>
    <mergeCell ref="G6851:H6851"/>
    <mergeCell ref="B6853:C6853"/>
    <mergeCell ref="G6853:H6853"/>
    <mergeCell ref="C6854:E6854"/>
    <mergeCell ref="G6854:J6854"/>
    <mergeCell ref="I6846:J6847"/>
    <mergeCell ref="I6848:J6848"/>
    <mergeCell ref="B6849:C6849"/>
    <mergeCell ref="D6849:E6849"/>
    <mergeCell ref="F6849:F6850"/>
    <mergeCell ref="B6850:C6850"/>
    <mergeCell ref="D6850:E6850"/>
    <mergeCell ref="C6839:D6839"/>
    <mergeCell ref="E6839:F6839"/>
    <mergeCell ref="G6839:H6839"/>
    <mergeCell ref="B6841:C6841"/>
    <mergeCell ref="G6841:H6841"/>
    <mergeCell ref="C6842:E6842"/>
    <mergeCell ref="G6842:J6842"/>
    <mergeCell ref="I6834:J6835"/>
    <mergeCell ref="I6836:J6836"/>
    <mergeCell ref="B6837:C6837"/>
    <mergeCell ref="D6837:E6837"/>
    <mergeCell ref="F6837:F6838"/>
    <mergeCell ref="B6838:C6838"/>
    <mergeCell ref="D6838:E6838"/>
    <mergeCell ref="C6827:D6827"/>
    <mergeCell ref="E6827:F6827"/>
    <mergeCell ref="G6827:H6827"/>
    <mergeCell ref="B6829:C6829"/>
    <mergeCell ref="G6829:H6829"/>
    <mergeCell ref="C6830:E6830"/>
    <mergeCell ref="G6830:J6830"/>
    <mergeCell ref="I6822:J6823"/>
    <mergeCell ref="I6824:J6824"/>
    <mergeCell ref="B6825:C6825"/>
    <mergeCell ref="D6825:E6825"/>
    <mergeCell ref="F6825:F6826"/>
    <mergeCell ref="B6826:C6826"/>
    <mergeCell ref="D6826:E6826"/>
    <mergeCell ref="C6815:D6815"/>
    <mergeCell ref="E6815:F6815"/>
    <mergeCell ref="G6815:H6815"/>
    <mergeCell ref="B6817:C6817"/>
    <mergeCell ref="G6817:H6817"/>
    <mergeCell ref="C6818:E6818"/>
    <mergeCell ref="G6818:J6818"/>
    <mergeCell ref="I6810:J6811"/>
    <mergeCell ref="I6812:J6812"/>
    <mergeCell ref="B6813:C6813"/>
    <mergeCell ref="D6813:E6813"/>
    <mergeCell ref="F6813:F6814"/>
    <mergeCell ref="B6814:C6814"/>
    <mergeCell ref="D6814:E6814"/>
    <mergeCell ref="C6803:D6803"/>
    <mergeCell ref="E6803:F6803"/>
    <mergeCell ref="G6803:H6803"/>
    <mergeCell ref="B6805:C6805"/>
    <mergeCell ref="G6805:H6805"/>
    <mergeCell ref="C6806:E6806"/>
    <mergeCell ref="G6806:J6806"/>
    <mergeCell ref="I6798:J6799"/>
    <mergeCell ref="I6800:J6800"/>
    <mergeCell ref="B6801:C6801"/>
    <mergeCell ref="D6801:E6801"/>
    <mergeCell ref="F6801:F6802"/>
    <mergeCell ref="B6802:C6802"/>
    <mergeCell ref="D6802:E6802"/>
    <mergeCell ref="C6791:D6791"/>
    <mergeCell ref="E6791:F6791"/>
    <mergeCell ref="G6791:H6791"/>
    <mergeCell ref="B6793:C6793"/>
    <mergeCell ref="G6793:H6793"/>
    <mergeCell ref="C6794:E6794"/>
    <mergeCell ref="G6794:J6794"/>
    <mergeCell ref="I6786:J6787"/>
    <mergeCell ref="I6788:J6788"/>
    <mergeCell ref="B6789:C6789"/>
    <mergeCell ref="D6789:E6789"/>
    <mergeCell ref="F6789:F6790"/>
    <mergeCell ref="B6790:C6790"/>
    <mergeCell ref="D6790:E6790"/>
    <mergeCell ref="C6779:D6779"/>
    <mergeCell ref="E6779:F6779"/>
    <mergeCell ref="G6779:H6779"/>
    <mergeCell ref="B6781:C6781"/>
    <mergeCell ref="G6781:H6781"/>
    <mergeCell ref="C6782:E6782"/>
    <mergeCell ref="G6782:J6782"/>
    <mergeCell ref="I6774:J6775"/>
    <mergeCell ref="I6776:J6776"/>
    <mergeCell ref="B6777:C6777"/>
    <mergeCell ref="D6777:E6777"/>
    <mergeCell ref="F6777:F6778"/>
    <mergeCell ref="B6778:C6778"/>
    <mergeCell ref="D6778:E6778"/>
    <mergeCell ref="C6767:D6767"/>
    <mergeCell ref="E6767:F6767"/>
    <mergeCell ref="G6767:H6767"/>
    <mergeCell ref="B6769:C6769"/>
    <mergeCell ref="G6769:H6769"/>
    <mergeCell ref="C6770:E6770"/>
    <mergeCell ref="G6770:J6770"/>
    <mergeCell ref="I6762:J6763"/>
    <mergeCell ref="I6764:J6764"/>
    <mergeCell ref="B6765:C6765"/>
    <mergeCell ref="D6765:E6765"/>
    <mergeCell ref="F6765:F6766"/>
    <mergeCell ref="B6766:C6766"/>
    <mergeCell ref="D6766:E6766"/>
    <mergeCell ref="C6755:D6755"/>
    <mergeCell ref="E6755:F6755"/>
    <mergeCell ref="G6755:H6755"/>
    <mergeCell ref="B6757:C6757"/>
    <mergeCell ref="G6757:H6757"/>
    <mergeCell ref="C6758:E6758"/>
    <mergeCell ref="G6758:J6758"/>
    <mergeCell ref="I6750:J6751"/>
    <mergeCell ref="I6752:J6752"/>
    <mergeCell ref="B6753:C6753"/>
    <mergeCell ref="D6753:E6753"/>
    <mergeCell ref="F6753:F6754"/>
    <mergeCell ref="B6754:C6754"/>
    <mergeCell ref="D6754:E6754"/>
    <mergeCell ref="C6743:D6743"/>
    <mergeCell ref="E6743:F6743"/>
    <mergeCell ref="G6743:H6743"/>
    <mergeCell ref="B6745:C6745"/>
    <mergeCell ref="G6745:H6745"/>
    <mergeCell ref="C6746:E6746"/>
    <mergeCell ref="G6746:J6746"/>
    <mergeCell ref="I6738:J6739"/>
    <mergeCell ref="I6740:J6740"/>
    <mergeCell ref="B6741:C6741"/>
    <mergeCell ref="D6741:E6741"/>
    <mergeCell ref="F6741:F6742"/>
    <mergeCell ref="B6742:C6742"/>
    <mergeCell ref="D6742:E6742"/>
    <mergeCell ref="C6731:D6731"/>
    <mergeCell ref="E6731:F6731"/>
    <mergeCell ref="G6731:H6731"/>
    <mergeCell ref="B6733:C6733"/>
    <mergeCell ref="G6733:H6733"/>
    <mergeCell ref="C6734:E6734"/>
    <mergeCell ref="G6734:J6734"/>
    <mergeCell ref="I6726:J6727"/>
    <mergeCell ref="I6728:J6728"/>
    <mergeCell ref="B6729:C6729"/>
    <mergeCell ref="D6729:E6729"/>
    <mergeCell ref="F6729:F6730"/>
    <mergeCell ref="B6730:C6730"/>
    <mergeCell ref="D6730:E6730"/>
    <mergeCell ref="C6719:D6719"/>
    <mergeCell ref="E6719:F6719"/>
    <mergeCell ref="G6719:H6719"/>
    <mergeCell ref="B6721:C6721"/>
    <mergeCell ref="G6721:H6721"/>
    <mergeCell ref="C6722:E6722"/>
    <mergeCell ref="G6722:J6722"/>
    <mergeCell ref="I6714:J6715"/>
    <mergeCell ref="I6716:J6716"/>
    <mergeCell ref="B6717:C6717"/>
    <mergeCell ref="D6717:E6717"/>
    <mergeCell ref="F6717:F6718"/>
    <mergeCell ref="B6718:C6718"/>
    <mergeCell ref="D6718:E6718"/>
    <mergeCell ref="C6707:D6707"/>
    <mergeCell ref="E6707:F6707"/>
    <mergeCell ref="G6707:H6707"/>
    <mergeCell ref="B6709:C6709"/>
    <mergeCell ref="G6709:H6709"/>
    <mergeCell ref="C6710:E6710"/>
    <mergeCell ref="G6710:J6710"/>
    <mergeCell ref="I6702:J6703"/>
    <mergeCell ref="I6704:J6704"/>
    <mergeCell ref="B6705:C6705"/>
    <mergeCell ref="D6705:E6705"/>
    <mergeCell ref="F6705:F6706"/>
    <mergeCell ref="B6706:C6706"/>
    <mergeCell ref="D6706:E6706"/>
    <mergeCell ref="C6695:D6695"/>
    <mergeCell ref="E6695:F6695"/>
    <mergeCell ref="G6695:H6695"/>
    <mergeCell ref="B6697:C6697"/>
    <mergeCell ref="G6697:H6697"/>
    <mergeCell ref="C6698:E6698"/>
    <mergeCell ref="G6698:J6698"/>
    <mergeCell ref="I6690:J6691"/>
    <mergeCell ref="I6692:J6692"/>
    <mergeCell ref="B6693:C6693"/>
    <mergeCell ref="D6693:E6693"/>
    <mergeCell ref="F6693:F6694"/>
    <mergeCell ref="B6694:C6694"/>
    <mergeCell ref="D6694:E6694"/>
    <mergeCell ref="C6683:D6683"/>
    <mergeCell ref="E6683:F6683"/>
    <mergeCell ref="G6683:H6683"/>
    <mergeCell ref="B6685:C6685"/>
    <mergeCell ref="G6685:H6685"/>
    <mergeCell ref="C6686:E6686"/>
    <mergeCell ref="G6686:J6686"/>
    <mergeCell ref="I6678:J6679"/>
    <mergeCell ref="I6680:J6680"/>
    <mergeCell ref="B6681:C6681"/>
    <mergeCell ref="D6681:E6681"/>
    <mergeCell ref="F6681:F6682"/>
    <mergeCell ref="B6682:C6682"/>
    <mergeCell ref="D6682:E6682"/>
    <mergeCell ref="C6671:D6671"/>
    <mergeCell ref="E6671:F6671"/>
    <mergeCell ref="G6671:H6671"/>
    <mergeCell ref="B6673:C6673"/>
    <mergeCell ref="G6673:H6673"/>
    <mergeCell ref="C6674:E6674"/>
    <mergeCell ref="G6674:J6674"/>
    <mergeCell ref="I6666:J6667"/>
    <mergeCell ref="I6668:J6668"/>
    <mergeCell ref="B6669:C6669"/>
    <mergeCell ref="D6669:E6669"/>
    <mergeCell ref="F6669:F6670"/>
    <mergeCell ref="B6670:C6670"/>
    <mergeCell ref="D6670:E6670"/>
    <mergeCell ref="C6659:D6659"/>
    <mergeCell ref="E6659:F6659"/>
    <mergeCell ref="G6659:H6659"/>
    <mergeCell ref="B6661:C6661"/>
    <mergeCell ref="G6661:H6661"/>
    <mergeCell ref="C6662:E6662"/>
    <mergeCell ref="G6662:J6662"/>
    <mergeCell ref="I6654:J6655"/>
    <mergeCell ref="I6656:J6656"/>
    <mergeCell ref="B6657:C6657"/>
    <mergeCell ref="D6657:E6657"/>
    <mergeCell ref="F6657:F6658"/>
    <mergeCell ref="B6658:C6658"/>
    <mergeCell ref="D6658:E6658"/>
    <mergeCell ref="C6647:D6647"/>
    <mergeCell ref="E6647:F6647"/>
    <mergeCell ref="G6647:H6647"/>
    <mergeCell ref="B6649:C6649"/>
    <mergeCell ref="G6649:H6649"/>
    <mergeCell ref="C6650:E6650"/>
    <mergeCell ref="G6650:J6650"/>
    <mergeCell ref="I6642:J6643"/>
    <mergeCell ref="I6644:J6644"/>
    <mergeCell ref="B6645:C6645"/>
    <mergeCell ref="D6645:E6645"/>
    <mergeCell ref="F6645:F6646"/>
    <mergeCell ref="B6646:C6646"/>
    <mergeCell ref="D6646:E6646"/>
    <mergeCell ref="C6635:D6635"/>
    <mergeCell ref="E6635:F6635"/>
    <mergeCell ref="G6635:H6635"/>
    <mergeCell ref="B6637:C6637"/>
    <mergeCell ref="G6637:H6637"/>
    <mergeCell ref="C6638:E6638"/>
    <mergeCell ref="G6638:J6638"/>
    <mergeCell ref="I6630:J6631"/>
    <mergeCell ref="I6632:J6632"/>
    <mergeCell ref="B6633:C6633"/>
    <mergeCell ref="D6633:E6633"/>
    <mergeCell ref="F6633:F6634"/>
    <mergeCell ref="B6634:C6634"/>
    <mergeCell ref="D6634:E6634"/>
    <mergeCell ref="C6623:D6623"/>
    <mergeCell ref="E6623:F6623"/>
    <mergeCell ref="G6623:H6623"/>
    <mergeCell ref="B6625:C6625"/>
    <mergeCell ref="G6625:H6625"/>
    <mergeCell ref="C6626:E6626"/>
    <mergeCell ref="G6626:J6626"/>
    <mergeCell ref="I6618:J6619"/>
    <mergeCell ref="I6620:J6620"/>
    <mergeCell ref="B6621:C6621"/>
    <mergeCell ref="D6621:E6621"/>
    <mergeCell ref="F6621:F6622"/>
    <mergeCell ref="B6622:C6622"/>
    <mergeCell ref="D6622:E6622"/>
    <mergeCell ref="C6611:D6611"/>
    <mergeCell ref="E6611:F6611"/>
    <mergeCell ref="G6611:H6611"/>
    <mergeCell ref="B6613:C6613"/>
    <mergeCell ref="G6613:H6613"/>
    <mergeCell ref="C6614:E6614"/>
    <mergeCell ref="G6614:J6614"/>
    <mergeCell ref="I6606:J6607"/>
    <mergeCell ref="I6608:J6608"/>
    <mergeCell ref="B6609:C6609"/>
    <mergeCell ref="D6609:E6609"/>
    <mergeCell ref="F6609:F6610"/>
    <mergeCell ref="B6610:C6610"/>
    <mergeCell ref="D6610:E6610"/>
    <mergeCell ref="C6599:D6599"/>
    <mergeCell ref="E6599:F6599"/>
    <mergeCell ref="G6599:H6599"/>
    <mergeCell ref="B6601:C6601"/>
    <mergeCell ref="G6601:H6601"/>
    <mergeCell ref="C6602:E6602"/>
    <mergeCell ref="G6602:J6602"/>
    <mergeCell ref="I6594:J6595"/>
    <mergeCell ref="I6596:J6596"/>
    <mergeCell ref="B6597:C6597"/>
    <mergeCell ref="D6597:E6597"/>
    <mergeCell ref="F6597:F6598"/>
    <mergeCell ref="B6598:C6598"/>
    <mergeCell ref="D6598:E6598"/>
    <mergeCell ref="C6587:D6587"/>
    <mergeCell ref="E6587:F6587"/>
    <mergeCell ref="G6587:H6587"/>
    <mergeCell ref="B6589:C6589"/>
    <mergeCell ref="G6589:H6589"/>
    <mergeCell ref="C6590:E6590"/>
    <mergeCell ref="G6590:J6590"/>
    <mergeCell ref="I6582:J6583"/>
    <mergeCell ref="I6584:J6584"/>
    <mergeCell ref="B6585:C6585"/>
    <mergeCell ref="D6585:E6585"/>
    <mergeCell ref="F6585:F6586"/>
    <mergeCell ref="B6586:C6586"/>
    <mergeCell ref="D6586:E6586"/>
    <mergeCell ref="C6575:D6575"/>
    <mergeCell ref="E6575:F6575"/>
    <mergeCell ref="G6575:H6575"/>
    <mergeCell ref="B6577:C6577"/>
    <mergeCell ref="G6577:H6577"/>
    <mergeCell ref="C6578:E6578"/>
    <mergeCell ref="G6578:J6578"/>
    <mergeCell ref="I6570:J6571"/>
    <mergeCell ref="I6572:J6572"/>
    <mergeCell ref="B6573:C6573"/>
    <mergeCell ref="D6573:E6573"/>
    <mergeCell ref="F6573:F6574"/>
    <mergeCell ref="B6574:C6574"/>
    <mergeCell ref="D6574:E6574"/>
    <mergeCell ref="C6563:D6563"/>
    <mergeCell ref="E6563:F6563"/>
    <mergeCell ref="G6563:H6563"/>
    <mergeCell ref="B6565:C6565"/>
    <mergeCell ref="G6565:H6565"/>
    <mergeCell ref="C6566:E6566"/>
    <mergeCell ref="G6566:J6566"/>
    <mergeCell ref="I6558:J6559"/>
    <mergeCell ref="I6560:J6560"/>
    <mergeCell ref="B6561:C6561"/>
    <mergeCell ref="D6561:E6561"/>
    <mergeCell ref="F6561:F6562"/>
    <mergeCell ref="B6562:C6562"/>
    <mergeCell ref="D6562:E6562"/>
    <mergeCell ref="C6551:D6551"/>
    <mergeCell ref="E6551:F6551"/>
    <mergeCell ref="G6551:H6551"/>
    <mergeCell ref="B6553:C6553"/>
    <mergeCell ref="G6553:H6553"/>
    <mergeCell ref="C6554:E6554"/>
    <mergeCell ref="G6554:J6554"/>
    <mergeCell ref="I6546:J6547"/>
    <mergeCell ref="I6548:J6548"/>
    <mergeCell ref="B6549:C6549"/>
    <mergeCell ref="D6549:E6549"/>
    <mergeCell ref="F6549:F6550"/>
    <mergeCell ref="B6550:C6550"/>
    <mergeCell ref="D6550:E6550"/>
    <mergeCell ref="C6539:D6539"/>
    <mergeCell ref="E6539:F6539"/>
    <mergeCell ref="G6539:H6539"/>
    <mergeCell ref="B6541:C6541"/>
    <mergeCell ref="G6541:H6541"/>
    <mergeCell ref="C6542:E6542"/>
    <mergeCell ref="G6542:J6542"/>
    <mergeCell ref="I6534:J6535"/>
    <mergeCell ref="I6536:J6536"/>
    <mergeCell ref="B6537:C6537"/>
    <mergeCell ref="D6537:E6537"/>
    <mergeCell ref="F6537:F6538"/>
    <mergeCell ref="B6538:C6538"/>
    <mergeCell ref="D6538:E6538"/>
    <mergeCell ref="C6527:D6527"/>
    <mergeCell ref="E6527:F6527"/>
    <mergeCell ref="G6527:H6527"/>
    <mergeCell ref="B6529:C6529"/>
    <mergeCell ref="G6529:H6529"/>
    <mergeCell ref="C6530:E6530"/>
    <mergeCell ref="G6530:J6530"/>
    <mergeCell ref="I6522:J6523"/>
    <mergeCell ref="I6524:J6524"/>
    <mergeCell ref="B6525:C6525"/>
    <mergeCell ref="D6525:E6525"/>
    <mergeCell ref="F6525:F6526"/>
    <mergeCell ref="B6526:C6526"/>
    <mergeCell ref="D6526:E6526"/>
    <mergeCell ref="C6515:D6515"/>
    <mergeCell ref="E6515:F6515"/>
    <mergeCell ref="G6515:H6515"/>
    <mergeCell ref="B6517:C6517"/>
    <mergeCell ref="G6517:H6517"/>
    <mergeCell ref="C6518:E6518"/>
    <mergeCell ref="G6518:J6518"/>
    <mergeCell ref="I6510:J6511"/>
    <mergeCell ref="I6512:J6512"/>
    <mergeCell ref="B6513:C6513"/>
    <mergeCell ref="D6513:E6513"/>
    <mergeCell ref="F6513:F6514"/>
    <mergeCell ref="B6514:C6514"/>
    <mergeCell ref="D6514:E6514"/>
    <mergeCell ref="C6503:D6503"/>
    <mergeCell ref="E6503:F6503"/>
    <mergeCell ref="G6503:H6503"/>
    <mergeCell ref="B6505:C6505"/>
    <mergeCell ref="G6505:H6505"/>
    <mergeCell ref="C6506:E6506"/>
    <mergeCell ref="G6506:J6506"/>
    <mergeCell ref="I6498:J6499"/>
    <mergeCell ref="I6500:J6500"/>
    <mergeCell ref="B6501:C6501"/>
    <mergeCell ref="D6501:E6501"/>
    <mergeCell ref="F6501:F6502"/>
    <mergeCell ref="B6502:C6502"/>
    <mergeCell ref="D6502:E6502"/>
    <mergeCell ref="C6491:D6491"/>
    <mergeCell ref="E6491:F6491"/>
    <mergeCell ref="G6491:H6491"/>
    <mergeCell ref="B6493:C6493"/>
    <mergeCell ref="G6493:H6493"/>
    <mergeCell ref="C6494:E6494"/>
    <mergeCell ref="G6494:J6494"/>
    <mergeCell ref="I6486:J6487"/>
    <mergeCell ref="I6488:J6488"/>
    <mergeCell ref="B6489:C6489"/>
    <mergeCell ref="D6489:E6489"/>
    <mergeCell ref="F6489:F6490"/>
    <mergeCell ref="B6490:C6490"/>
    <mergeCell ref="D6490:E6490"/>
    <mergeCell ref="C6479:D6479"/>
    <mergeCell ref="E6479:F6479"/>
    <mergeCell ref="G6479:H6479"/>
    <mergeCell ref="B6481:C6481"/>
    <mergeCell ref="G6481:H6481"/>
    <mergeCell ref="C6482:E6482"/>
    <mergeCell ref="G6482:J6482"/>
    <mergeCell ref="I6474:J6475"/>
    <mergeCell ref="I6476:J6476"/>
    <mergeCell ref="B6477:C6477"/>
    <mergeCell ref="D6477:E6477"/>
    <mergeCell ref="F6477:F6478"/>
    <mergeCell ref="B6478:C6478"/>
    <mergeCell ref="D6478:E6478"/>
    <mergeCell ref="C6467:D6467"/>
    <mergeCell ref="E6467:F6467"/>
    <mergeCell ref="G6467:H6467"/>
    <mergeCell ref="B6469:C6469"/>
    <mergeCell ref="G6469:H6469"/>
    <mergeCell ref="C6470:E6470"/>
    <mergeCell ref="G6470:J6470"/>
    <mergeCell ref="I6462:J6463"/>
    <mergeCell ref="I6464:J6464"/>
    <mergeCell ref="B6465:C6465"/>
    <mergeCell ref="D6465:E6465"/>
    <mergeCell ref="F6465:F6466"/>
    <mergeCell ref="B6466:C6466"/>
    <mergeCell ref="D6466:E6466"/>
    <mergeCell ref="C6455:D6455"/>
    <mergeCell ref="E6455:F6455"/>
    <mergeCell ref="G6455:H6455"/>
    <mergeCell ref="B6457:C6457"/>
    <mergeCell ref="G6457:H6457"/>
    <mergeCell ref="C6458:E6458"/>
    <mergeCell ref="G6458:J6458"/>
    <mergeCell ref="I6450:J6451"/>
    <mergeCell ref="I6452:J6452"/>
    <mergeCell ref="B6453:C6453"/>
    <mergeCell ref="D6453:E6453"/>
    <mergeCell ref="F6453:F6454"/>
    <mergeCell ref="B6454:C6454"/>
    <mergeCell ref="D6454:E6454"/>
    <mergeCell ref="C6443:D6443"/>
    <mergeCell ref="E6443:F6443"/>
    <mergeCell ref="G6443:H6443"/>
    <mergeCell ref="B6445:C6445"/>
    <mergeCell ref="G6445:H6445"/>
    <mergeCell ref="C6446:E6446"/>
    <mergeCell ref="G6446:J6446"/>
    <mergeCell ref="I6438:J6439"/>
    <mergeCell ref="I6440:J6440"/>
    <mergeCell ref="B6441:C6441"/>
    <mergeCell ref="D6441:E6441"/>
    <mergeCell ref="F6441:F6442"/>
    <mergeCell ref="B6442:C6442"/>
    <mergeCell ref="D6442:E6442"/>
    <mergeCell ref="C6431:D6431"/>
    <mergeCell ref="E6431:F6431"/>
    <mergeCell ref="G6431:H6431"/>
    <mergeCell ref="B6433:C6433"/>
    <mergeCell ref="G6433:H6433"/>
    <mergeCell ref="C6434:E6434"/>
    <mergeCell ref="G6434:J6434"/>
    <mergeCell ref="I6426:J6427"/>
    <mergeCell ref="I6428:J6428"/>
    <mergeCell ref="B6429:C6429"/>
    <mergeCell ref="D6429:E6429"/>
    <mergeCell ref="F6429:F6430"/>
    <mergeCell ref="B6430:C6430"/>
    <mergeCell ref="D6430:E6430"/>
    <mergeCell ref="C6419:D6419"/>
    <mergeCell ref="E6419:F6419"/>
    <mergeCell ref="G6419:H6419"/>
    <mergeCell ref="B6421:C6421"/>
    <mergeCell ref="G6421:H6421"/>
    <mergeCell ref="C6422:E6422"/>
    <mergeCell ref="G6422:J6422"/>
    <mergeCell ref="I6414:J6415"/>
    <mergeCell ref="I6416:J6416"/>
    <mergeCell ref="B6417:C6417"/>
    <mergeCell ref="D6417:E6417"/>
    <mergeCell ref="F6417:F6418"/>
    <mergeCell ref="B6418:C6418"/>
    <mergeCell ref="D6418:E6418"/>
    <mergeCell ref="C6407:D6407"/>
    <mergeCell ref="E6407:F6407"/>
    <mergeCell ref="G6407:H6407"/>
    <mergeCell ref="B6409:C6409"/>
    <mergeCell ref="G6409:H6409"/>
    <mergeCell ref="C6410:E6410"/>
    <mergeCell ref="G6410:J6410"/>
    <mergeCell ref="I6402:J6403"/>
    <mergeCell ref="I6404:J6404"/>
    <mergeCell ref="B6405:C6405"/>
    <mergeCell ref="D6405:E6405"/>
    <mergeCell ref="F6405:F6406"/>
    <mergeCell ref="B6406:C6406"/>
    <mergeCell ref="D6406:E6406"/>
    <mergeCell ref="C6395:D6395"/>
    <mergeCell ref="E6395:F6395"/>
    <mergeCell ref="G6395:H6395"/>
    <mergeCell ref="B6397:C6397"/>
    <mergeCell ref="G6397:H6397"/>
    <mergeCell ref="C6398:E6398"/>
    <mergeCell ref="G6398:J6398"/>
    <mergeCell ref="I6390:J6391"/>
    <mergeCell ref="I6392:J6392"/>
    <mergeCell ref="B6393:C6393"/>
    <mergeCell ref="D6393:E6393"/>
    <mergeCell ref="F6393:F6394"/>
    <mergeCell ref="B6394:C6394"/>
    <mergeCell ref="D6394:E6394"/>
    <mergeCell ref="C6383:D6383"/>
    <mergeCell ref="E6383:F6383"/>
    <mergeCell ref="G6383:H6383"/>
    <mergeCell ref="B6385:C6385"/>
    <mergeCell ref="G6385:H6385"/>
    <mergeCell ref="C6386:E6386"/>
    <mergeCell ref="G6386:J6386"/>
    <mergeCell ref="I6378:J6379"/>
    <mergeCell ref="I6380:J6380"/>
    <mergeCell ref="B6381:C6381"/>
    <mergeCell ref="D6381:E6381"/>
    <mergeCell ref="F6381:F6382"/>
    <mergeCell ref="B6382:C6382"/>
    <mergeCell ref="D6382:E6382"/>
    <mergeCell ref="C6371:D6371"/>
    <mergeCell ref="E6371:F6371"/>
    <mergeCell ref="G6371:H6371"/>
    <mergeCell ref="B6373:C6373"/>
    <mergeCell ref="G6373:H6373"/>
    <mergeCell ref="C6374:E6374"/>
    <mergeCell ref="G6374:J6374"/>
    <mergeCell ref="I6366:J6367"/>
    <mergeCell ref="I6368:J6368"/>
    <mergeCell ref="B6369:C6369"/>
    <mergeCell ref="D6369:E6369"/>
    <mergeCell ref="F6369:F6370"/>
    <mergeCell ref="B6370:C6370"/>
    <mergeCell ref="D6370:E6370"/>
    <mergeCell ref="C6359:D6359"/>
    <mergeCell ref="E6359:F6359"/>
    <mergeCell ref="G6359:H6359"/>
    <mergeCell ref="B6361:C6361"/>
    <mergeCell ref="G6361:H6361"/>
    <mergeCell ref="C6362:E6362"/>
    <mergeCell ref="G6362:J6362"/>
    <mergeCell ref="I6354:J6355"/>
    <mergeCell ref="I6356:J6356"/>
    <mergeCell ref="B6357:C6357"/>
    <mergeCell ref="D6357:E6357"/>
    <mergeCell ref="F6357:F6358"/>
    <mergeCell ref="B6358:C6358"/>
    <mergeCell ref="D6358:E6358"/>
    <mergeCell ref="C6347:D6347"/>
    <mergeCell ref="E6347:F6347"/>
    <mergeCell ref="G6347:H6347"/>
    <mergeCell ref="B6349:C6349"/>
    <mergeCell ref="G6349:H6349"/>
    <mergeCell ref="C6350:E6350"/>
    <mergeCell ref="G6350:J6350"/>
    <mergeCell ref="I6342:J6343"/>
    <mergeCell ref="I6344:J6344"/>
    <mergeCell ref="B6345:C6345"/>
    <mergeCell ref="D6345:E6345"/>
    <mergeCell ref="F6345:F6346"/>
    <mergeCell ref="B6346:C6346"/>
    <mergeCell ref="D6346:E6346"/>
    <mergeCell ref="C6335:D6335"/>
    <mergeCell ref="E6335:F6335"/>
    <mergeCell ref="G6335:H6335"/>
    <mergeCell ref="B6337:C6337"/>
    <mergeCell ref="G6337:H6337"/>
    <mergeCell ref="C6338:E6338"/>
    <mergeCell ref="G6338:J6338"/>
    <mergeCell ref="I6330:J6331"/>
    <mergeCell ref="I6332:J6332"/>
    <mergeCell ref="B6333:C6333"/>
    <mergeCell ref="D6333:E6333"/>
    <mergeCell ref="F6333:F6334"/>
    <mergeCell ref="B6334:C6334"/>
    <mergeCell ref="D6334:E6334"/>
    <mergeCell ref="C6323:D6323"/>
    <mergeCell ref="E6323:F6323"/>
    <mergeCell ref="G6323:H6323"/>
    <mergeCell ref="B6325:C6325"/>
    <mergeCell ref="G6325:H6325"/>
    <mergeCell ref="C6326:E6326"/>
    <mergeCell ref="G6326:J6326"/>
    <mergeCell ref="I6318:J6319"/>
    <mergeCell ref="I6320:J6320"/>
    <mergeCell ref="B6321:C6321"/>
    <mergeCell ref="D6321:E6321"/>
    <mergeCell ref="F6321:F6322"/>
    <mergeCell ref="B6322:C6322"/>
    <mergeCell ref="D6322:E6322"/>
    <mergeCell ref="C6311:D6311"/>
    <mergeCell ref="E6311:F6311"/>
    <mergeCell ref="G6311:H6311"/>
    <mergeCell ref="B6313:C6313"/>
    <mergeCell ref="G6313:H6313"/>
    <mergeCell ref="C6314:E6314"/>
    <mergeCell ref="G6314:J6314"/>
    <mergeCell ref="I6306:J6307"/>
    <mergeCell ref="I6308:J6308"/>
    <mergeCell ref="B6309:C6309"/>
    <mergeCell ref="D6309:E6309"/>
    <mergeCell ref="F6309:F6310"/>
    <mergeCell ref="B6310:C6310"/>
    <mergeCell ref="D6310:E6310"/>
    <mergeCell ref="C6299:D6299"/>
    <mergeCell ref="E6299:F6299"/>
    <mergeCell ref="G6299:H6299"/>
    <mergeCell ref="B6301:C6301"/>
    <mergeCell ref="G6301:H6301"/>
    <mergeCell ref="C6302:E6302"/>
    <mergeCell ref="G6302:J6302"/>
    <mergeCell ref="I6294:J6295"/>
    <mergeCell ref="I6296:J6296"/>
    <mergeCell ref="B6297:C6297"/>
    <mergeCell ref="D6297:E6297"/>
    <mergeCell ref="F6297:F6298"/>
    <mergeCell ref="B6298:C6298"/>
    <mergeCell ref="D6298:E6298"/>
    <mergeCell ref="C6287:D6287"/>
    <mergeCell ref="E6287:F6287"/>
    <mergeCell ref="G6287:H6287"/>
    <mergeCell ref="B6289:C6289"/>
    <mergeCell ref="G6289:H6289"/>
    <mergeCell ref="C6290:E6290"/>
    <mergeCell ref="G6290:J6290"/>
    <mergeCell ref="I6282:J6283"/>
    <mergeCell ref="I6284:J6284"/>
    <mergeCell ref="B6285:C6285"/>
    <mergeCell ref="D6285:E6285"/>
    <mergeCell ref="F6285:F6286"/>
    <mergeCell ref="B6286:C6286"/>
    <mergeCell ref="D6286:E6286"/>
    <mergeCell ref="C6275:D6275"/>
    <mergeCell ref="E6275:F6275"/>
    <mergeCell ref="G6275:H6275"/>
    <mergeCell ref="B6277:C6277"/>
    <mergeCell ref="G6277:H6277"/>
    <mergeCell ref="C6278:E6278"/>
    <mergeCell ref="G6278:J6278"/>
    <mergeCell ref="I6270:J6271"/>
    <mergeCell ref="I6272:J6272"/>
    <mergeCell ref="B6273:C6273"/>
    <mergeCell ref="D6273:E6273"/>
    <mergeCell ref="F6273:F6274"/>
    <mergeCell ref="B6274:C6274"/>
    <mergeCell ref="D6274:E6274"/>
    <mergeCell ref="C6263:D6263"/>
    <mergeCell ref="E6263:F6263"/>
    <mergeCell ref="G6263:H6263"/>
    <mergeCell ref="B6265:C6265"/>
    <mergeCell ref="G6265:H6265"/>
    <mergeCell ref="C6266:E6266"/>
    <mergeCell ref="G6266:J6266"/>
    <mergeCell ref="I6258:J6259"/>
    <mergeCell ref="I6260:J6260"/>
    <mergeCell ref="B6261:C6261"/>
    <mergeCell ref="D6261:E6261"/>
    <mergeCell ref="F6261:F6262"/>
    <mergeCell ref="B6262:C6262"/>
    <mergeCell ref="D6262:E6262"/>
    <mergeCell ref="C6251:D6251"/>
    <mergeCell ref="E6251:F6251"/>
    <mergeCell ref="G6251:H6251"/>
    <mergeCell ref="B6253:C6253"/>
    <mergeCell ref="G6253:H6253"/>
    <mergeCell ref="C6254:E6254"/>
    <mergeCell ref="G6254:J6254"/>
    <mergeCell ref="I6246:J6247"/>
    <mergeCell ref="I6248:J6248"/>
    <mergeCell ref="B6249:C6249"/>
    <mergeCell ref="D6249:E6249"/>
    <mergeCell ref="F6249:F6250"/>
    <mergeCell ref="B6250:C6250"/>
    <mergeCell ref="D6250:E6250"/>
    <mergeCell ref="C6239:D6239"/>
    <mergeCell ref="E6239:F6239"/>
    <mergeCell ref="G6239:H6239"/>
    <mergeCell ref="B6241:C6241"/>
    <mergeCell ref="G6241:H6241"/>
    <mergeCell ref="C6242:E6242"/>
    <mergeCell ref="G6242:J6242"/>
    <mergeCell ref="I6234:J6235"/>
    <mergeCell ref="I6236:J6236"/>
    <mergeCell ref="B6237:C6237"/>
    <mergeCell ref="D6237:E6237"/>
    <mergeCell ref="F6237:F6238"/>
    <mergeCell ref="B6238:C6238"/>
    <mergeCell ref="D6238:E6238"/>
    <mergeCell ref="C6227:D6227"/>
    <mergeCell ref="E6227:F6227"/>
    <mergeCell ref="G6227:H6227"/>
    <mergeCell ref="B6229:C6229"/>
    <mergeCell ref="G6229:H6229"/>
    <mergeCell ref="C6230:E6230"/>
    <mergeCell ref="G6230:J6230"/>
    <mergeCell ref="I6222:J6223"/>
    <mergeCell ref="I6224:J6224"/>
    <mergeCell ref="B6225:C6225"/>
    <mergeCell ref="D6225:E6225"/>
    <mergeCell ref="F6225:F6226"/>
    <mergeCell ref="B6226:C6226"/>
    <mergeCell ref="D6226:E6226"/>
    <mergeCell ref="C6215:D6215"/>
    <mergeCell ref="E6215:F6215"/>
    <mergeCell ref="G6215:H6215"/>
    <mergeCell ref="B6217:C6217"/>
    <mergeCell ref="G6217:H6217"/>
    <mergeCell ref="C6218:E6218"/>
    <mergeCell ref="G6218:J6218"/>
    <mergeCell ref="I6210:J6211"/>
    <mergeCell ref="I6212:J6212"/>
    <mergeCell ref="B6213:C6213"/>
    <mergeCell ref="D6213:E6213"/>
    <mergeCell ref="F6213:F6214"/>
    <mergeCell ref="B6214:C6214"/>
    <mergeCell ref="D6214:E6214"/>
    <mergeCell ref="C6203:D6203"/>
    <mergeCell ref="E6203:F6203"/>
    <mergeCell ref="G6203:H6203"/>
    <mergeCell ref="B6205:C6205"/>
    <mergeCell ref="G6205:H6205"/>
    <mergeCell ref="C6206:E6206"/>
    <mergeCell ref="G6206:J6206"/>
    <mergeCell ref="I6198:J6199"/>
    <mergeCell ref="I6200:J6200"/>
    <mergeCell ref="B6201:C6201"/>
    <mergeCell ref="D6201:E6201"/>
    <mergeCell ref="F6201:F6202"/>
    <mergeCell ref="B6202:C6202"/>
    <mergeCell ref="D6202:E6202"/>
    <mergeCell ref="C6191:D6191"/>
    <mergeCell ref="E6191:F6191"/>
    <mergeCell ref="G6191:H6191"/>
    <mergeCell ref="B6193:C6193"/>
    <mergeCell ref="G6193:H6193"/>
    <mergeCell ref="C6194:E6194"/>
    <mergeCell ref="G6194:J6194"/>
    <mergeCell ref="I6186:J6187"/>
    <mergeCell ref="I6188:J6188"/>
    <mergeCell ref="B6189:C6189"/>
    <mergeCell ref="D6189:E6189"/>
    <mergeCell ref="F6189:F6190"/>
    <mergeCell ref="B6190:C6190"/>
    <mergeCell ref="D6190:E6190"/>
    <mergeCell ref="C6179:D6179"/>
    <mergeCell ref="E6179:F6179"/>
    <mergeCell ref="G6179:H6179"/>
    <mergeCell ref="B6181:C6181"/>
    <mergeCell ref="G6181:H6181"/>
    <mergeCell ref="C6182:E6182"/>
    <mergeCell ref="G6182:J6182"/>
    <mergeCell ref="I6174:J6175"/>
    <mergeCell ref="I6176:J6176"/>
    <mergeCell ref="B6177:C6177"/>
    <mergeCell ref="D6177:E6177"/>
    <mergeCell ref="F6177:F6178"/>
    <mergeCell ref="B6178:C6178"/>
    <mergeCell ref="D6178:E6178"/>
    <mergeCell ref="C6167:D6167"/>
    <mergeCell ref="E6167:F6167"/>
    <mergeCell ref="G6167:H6167"/>
    <mergeCell ref="B6169:C6169"/>
    <mergeCell ref="G6169:H6169"/>
    <mergeCell ref="C6170:E6170"/>
    <mergeCell ref="G6170:J6170"/>
    <mergeCell ref="I6162:J6163"/>
    <mergeCell ref="I6164:J6164"/>
    <mergeCell ref="B6165:C6165"/>
    <mergeCell ref="D6165:E6165"/>
    <mergeCell ref="F6165:F6166"/>
    <mergeCell ref="B6166:C6166"/>
    <mergeCell ref="D6166:E6166"/>
    <mergeCell ref="C6155:D6155"/>
    <mergeCell ref="E6155:F6155"/>
    <mergeCell ref="G6155:H6155"/>
    <mergeCell ref="B6157:C6157"/>
    <mergeCell ref="G6157:H6157"/>
    <mergeCell ref="C6158:E6158"/>
    <mergeCell ref="G6158:J6158"/>
    <mergeCell ref="I6150:J6151"/>
    <mergeCell ref="I6152:J6152"/>
    <mergeCell ref="B6153:C6153"/>
    <mergeCell ref="D6153:E6153"/>
    <mergeCell ref="F6153:F6154"/>
    <mergeCell ref="B6154:C6154"/>
    <mergeCell ref="D6154:E6154"/>
    <mergeCell ref="C6143:D6143"/>
    <mergeCell ref="E6143:F6143"/>
    <mergeCell ref="G6143:H6143"/>
    <mergeCell ref="B6145:C6145"/>
    <mergeCell ref="G6145:H6145"/>
    <mergeCell ref="C6146:E6146"/>
    <mergeCell ref="G6146:J6146"/>
    <mergeCell ref="I6138:J6139"/>
    <mergeCell ref="I6140:J6140"/>
    <mergeCell ref="B6141:C6141"/>
    <mergeCell ref="D6141:E6141"/>
    <mergeCell ref="F6141:F6142"/>
    <mergeCell ref="B6142:C6142"/>
    <mergeCell ref="D6142:E6142"/>
    <mergeCell ref="C6131:D6131"/>
    <mergeCell ref="E6131:F6131"/>
    <mergeCell ref="G6131:H6131"/>
    <mergeCell ref="B6133:C6133"/>
    <mergeCell ref="G6133:H6133"/>
    <mergeCell ref="C6134:E6134"/>
    <mergeCell ref="G6134:J6134"/>
    <mergeCell ref="I6126:J6127"/>
    <mergeCell ref="I6128:J6128"/>
    <mergeCell ref="B6129:C6129"/>
    <mergeCell ref="D6129:E6129"/>
    <mergeCell ref="F6129:F6130"/>
    <mergeCell ref="B6130:C6130"/>
    <mergeCell ref="D6130:E6130"/>
    <mergeCell ref="C6119:D6119"/>
    <mergeCell ref="E6119:F6119"/>
    <mergeCell ref="G6119:H6119"/>
    <mergeCell ref="B6121:C6121"/>
    <mergeCell ref="G6121:H6121"/>
    <mergeCell ref="C6122:E6122"/>
    <mergeCell ref="G6122:J6122"/>
    <mergeCell ref="I6114:J6115"/>
    <mergeCell ref="I6116:J6116"/>
    <mergeCell ref="B6117:C6117"/>
    <mergeCell ref="D6117:E6117"/>
    <mergeCell ref="F6117:F6118"/>
    <mergeCell ref="B6118:C6118"/>
    <mergeCell ref="D6118:E6118"/>
    <mergeCell ref="C6107:D6107"/>
    <mergeCell ref="E6107:F6107"/>
    <mergeCell ref="G6107:H6107"/>
    <mergeCell ref="B6109:C6109"/>
    <mergeCell ref="G6109:H6109"/>
    <mergeCell ref="C6110:E6110"/>
    <mergeCell ref="G6110:J6110"/>
    <mergeCell ref="I6102:J6103"/>
    <mergeCell ref="I6104:J6104"/>
    <mergeCell ref="B6105:C6105"/>
    <mergeCell ref="D6105:E6105"/>
    <mergeCell ref="F6105:F6106"/>
    <mergeCell ref="B6106:C6106"/>
    <mergeCell ref="D6106:E6106"/>
    <mergeCell ref="C6095:D6095"/>
    <mergeCell ref="E6095:F6095"/>
    <mergeCell ref="G6095:H6095"/>
    <mergeCell ref="B6097:C6097"/>
    <mergeCell ref="G6097:H6097"/>
    <mergeCell ref="C6098:E6098"/>
    <mergeCell ref="G6098:J6098"/>
    <mergeCell ref="I6090:J6091"/>
    <mergeCell ref="I6092:J6092"/>
    <mergeCell ref="B6093:C6093"/>
    <mergeCell ref="D6093:E6093"/>
    <mergeCell ref="F6093:F6094"/>
    <mergeCell ref="B6094:C6094"/>
    <mergeCell ref="D6094:E6094"/>
    <mergeCell ref="C6083:D6083"/>
    <mergeCell ref="E6083:F6083"/>
    <mergeCell ref="G6083:H6083"/>
    <mergeCell ref="B6085:C6085"/>
    <mergeCell ref="G6085:H6085"/>
    <mergeCell ref="C6086:E6086"/>
    <mergeCell ref="G6086:J6086"/>
    <mergeCell ref="I6078:J6079"/>
    <mergeCell ref="I6080:J6080"/>
    <mergeCell ref="B6081:C6081"/>
    <mergeCell ref="D6081:E6081"/>
    <mergeCell ref="F6081:F6082"/>
    <mergeCell ref="B6082:C6082"/>
    <mergeCell ref="D6082:E6082"/>
    <mergeCell ref="C6071:D6071"/>
    <mergeCell ref="E6071:F6071"/>
    <mergeCell ref="G6071:H6071"/>
    <mergeCell ref="B6073:C6073"/>
    <mergeCell ref="G6073:H6073"/>
    <mergeCell ref="C6074:E6074"/>
    <mergeCell ref="G6074:J6074"/>
    <mergeCell ref="I6066:J6067"/>
    <mergeCell ref="I6068:J6068"/>
    <mergeCell ref="B6069:C6069"/>
    <mergeCell ref="D6069:E6069"/>
    <mergeCell ref="F6069:F6070"/>
    <mergeCell ref="B6070:C6070"/>
    <mergeCell ref="D6070:E6070"/>
    <mergeCell ref="C6059:D6059"/>
    <mergeCell ref="E6059:F6059"/>
    <mergeCell ref="G6059:H6059"/>
    <mergeCell ref="B6061:C6061"/>
    <mergeCell ref="G6061:H6061"/>
    <mergeCell ref="C6062:E6062"/>
    <mergeCell ref="G6062:J6062"/>
    <mergeCell ref="I6054:J6055"/>
    <mergeCell ref="I6056:J6056"/>
    <mergeCell ref="B6057:C6057"/>
    <mergeCell ref="D6057:E6057"/>
    <mergeCell ref="F6057:F6058"/>
    <mergeCell ref="B6058:C6058"/>
    <mergeCell ref="D6058:E6058"/>
    <mergeCell ref="C6047:D6047"/>
    <mergeCell ref="E6047:F6047"/>
    <mergeCell ref="G6047:H6047"/>
    <mergeCell ref="B6049:C6049"/>
    <mergeCell ref="G6049:H6049"/>
    <mergeCell ref="C6050:E6050"/>
    <mergeCell ref="G6050:J6050"/>
    <mergeCell ref="I6042:J6043"/>
    <mergeCell ref="I6044:J6044"/>
    <mergeCell ref="B6045:C6045"/>
    <mergeCell ref="D6045:E6045"/>
    <mergeCell ref="F6045:F6046"/>
    <mergeCell ref="B6046:C6046"/>
    <mergeCell ref="D6046:E6046"/>
    <mergeCell ref="C6035:D6035"/>
    <mergeCell ref="E6035:F6035"/>
    <mergeCell ref="G6035:H6035"/>
    <mergeCell ref="B6037:C6037"/>
    <mergeCell ref="G6037:H6037"/>
    <mergeCell ref="C6038:E6038"/>
    <mergeCell ref="G6038:J6038"/>
    <mergeCell ref="I6030:J6031"/>
    <mergeCell ref="I6032:J6032"/>
    <mergeCell ref="B6033:C6033"/>
    <mergeCell ref="D6033:E6033"/>
    <mergeCell ref="F6033:F6034"/>
    <mergeCell ref="B6034:C6034"/>
    <mergeCell ref="D6034:E6034"/>
    <mergeCell ref="C6023:D6023"/>
    <mergeCell ref="E6023:F6023"/>
    <mergeCell ref="G6023:H6023"/>
    <mergeCell ref="B6025:C6025"/>
    <mergeCell ref="G6025:H6025"/>
    <mergeCell ref="C6026:E6026"/>
    <mergeCell ref="G6026:J6026"/>
    <mergeCell ref="I6018:J6019"/>
    <mergeCell ref="I6020:J6020"/>
    <mergeCell ref="B6021:C6021"/>
    <mergeCell ref="D6021:E6021"/>
    <mergeCell ref="F6021:F6022"/>
    <mergeCell ref="B6022:C6022"/>
    <mergeCell ref="D6022:E6022"/>
    <mergeCell ref="C6011:D6011"/>
    <mergeCell ref="E6011:F6011"/>
    <mergeCell ref="G6011:H6011"/>
    <mergeCell ref="B6013:C6013"/>
    <mergeCell ref="G6013:H6013"/>
    <mergeCell ref="C6014:E6014"/>
    <mergeCell ref="G6014:J6014"/>
    <mergeCell ref="I6006:J6007"/>
    <mergeCell ref="I6008:J6008"/>
    <mergeCell ref="B6009:C6009"/>
    <mergeCell ref="D6009:E6009"/>
    <mergeCell ref="F6009:F6010"/>
    <mergeCell ref="B6010:C6010"/>
    <mergeCell ref="D6010:E6010"/>
    <mergeCell ref="C5999:D5999"/>
    <mergeCell ref="E5999:F5999"/>
    <mergeCell ref="G5999:H5999"/>
    <mergeCell ref="B6001:C6001"/>
    <mergeCell ref="G6001:H6001"/>
    <mergeCell ref="C6002:E6002"/>
    <mergeCell ref="G6002:J6002"/>
    <mergeCell ref="I5994:J5995"/>
    <mergeCell ref="I5996:J5996"/>
    <mergeCell ref="B5997:C5997"/>
    <mergeCell ref="D5997:E5997"/>
    <mergeCell ref="F5997:F5998"/>
    <mergeCell ref="B5998:C5998"/>
    <mergeCell ref="D5998:E5998"/>
    <mergeCell ref="C5987:D5987"/>
    <mergeCell ref="E5987:F5987"/>
    <mergeCell ref="G5987:H5987"/>
    <mergeCell ref="B5989:C5989"/>
    <mergeCell ref="G5989:H5989"/>
    <mergeCell ref="C5990:E5990"/>
    <mergeCell ref="G5990:J5990"/>
    <mergeCell ref="I5982:J5983"/>
    <mergeCell ref="I5984:J5984"/>
    <mergeCell ref="B5985:C5985"/>
    <mergeCell ref="D5985:E5985"/>
    <mergeCell ref="F5985:F5986"/>
    <mergeCell ref="B5986:C5986"/>
    <mergeCell ref="D5986:E5986"/>
    <mergeCell ref="C5975:D5975"/>
    <mergeCell ref="E5975:F5975"/>
    <mergeCell ref="G5975:H5975"/>
    <mergeCell ref="B5977:C5977"/>
    <mergeCell ref="G5977:H5977"/>
    <mergeCell ref="C5978:E5978"/>
    <mergeCell ref="G5978:J5978"/>
    <mergeCell ref="I5970:J5971"/>
    <mergeCell ref="I5972:J5972"/>
    <mergeCell ref="B5973:C5973"/>
    <mergeCell ref="D5973:E5973"/>
    <mergeCell ref="F5973:F5974"/>
    <mergeCell ref="B5974:C5974"/>
    <mergeCell ref="D5974:E5974"/>
    <mergeCell ref="C5963:D5963"/>
    <mergeCell ref="E5963:F5963"/>
    <mergeCell ref="G5963:H5963"/>
    <mergeCell ref="B5965:C5965"/>
    <mergeCell ref="G5965:H5965"/>
    <mergeCell ref="C5966:E5966"/>
    <mergeCell ref="G5966:J5966"/>
    <mergeCell ref="I5958:J5959"/>
    <mergeCell ref="I5960:J5960"/>
    <mergeCell ref="B5961:C5961"/>
    <mergeCell ref="D5961:E5961"/>
    <mergeCell ref="F5961:F5962"/>
    <mergeCell ref="B5962:C5962"/>
    <mergeCell ref="D5962:E5962"/>
    <mergeCell ref="C5951:D5951"/>
    <mergeCell ref="E5951:F5951"/>
    <mergeCell ref="G5951:H5951"/>
    <mergeCell ref="B5953:C5953"/>
    <mergeCell ref="G5953:H5953"/>
    <mergeCell ref="C5954:E5954"/>
    <mergeCell ref="G5954:J5954"/>
    <mergeCell ref="I5946:J5947"/>
    <mergeCell ref="I5948:J5948"/>
    <mergeCell ref="B5949:C5949"/>
    <mergeCell ref="D5949:E5949"/>
    <mergeCell ref="F5949:F5950"/>
    <mergeCell ref="B5950:C5950"/>
    <mergeCell ref="D5950:E5950"/>
    <mergeCell ref="C5939:D5939"/>
    <mergeCell ref="E5939:F5939"/>
    <mergeCell ref="G5939:H5939"/>
    <mergeCell ref="B5941:C5941"/>
    <mergeCell ref="G5941:H5941"/>
    <mergeCell ref="C5942:E5942"/>
    <mergeCell ref="G5942:J5942"/>
    <mergeCell ref="I5934:J5935"/>
    <mergeCell ref="I5936:J5936"/>
    <mergeCell ref="B5937:C5937"/>
    <mergeCell ref="D5937:E5937"/>
    <mergeCell ref="F5937:F5938"/>
    <mergeCell ref="B5938:C5938"/>
    <mergeCell ref="D5938:E5938"/>
    <mergeCell ref="C5927:D5927"/>
    <mergeCell ref="E5927:F5927"/>
    <mergeCell ref="G5927:H5927"/>
    <mergeCell ref="B5929:C5929"/>
    <mergeCell ref="G5929:H5929"/>
    <mergeCell ref="C5930:E5930"/>
    <mergeCell ref="G5930:J5930"/>
    <mergeCell ref="I5922:J5923"/>
    <mergeCell ref="I5924:J5924"/>
    <mergeCell ref="B5925:C5925"/>
    <mergeCell ref="D5925:E5925"/>
    <mergeCell ref="F5925:F5926"/>
    <mergeCell ref="B5926:C5926"/>
    <mergeCell ref="D5926:E5926"/>
    <mergeCell ref="C5915:D5915"/>
    <mergeCell ref="E5915:F5915"/>
    <mergeCell ref="G5915:H5915"/>
    <mergeCell ref="B5917:C5917"/>
    <mergeCell ref="G5917:H5917"/>
    <mergeCell ref="C5918:E5918"/>
    <mergeCell ref="G5918:J5918"/>
    <mergeCell ref="I5910:J5911"/>
    <mergeCell ref="I5912:J5912"/>
    <mergeCell ref="B5913:C5913"/>
    <mergeCell ref="D5913:E5913"/>
    <mergeCell ref="F5913:F5914"/>
    <mergeCell ref="B5914:C5914"/>
    <mergeCell ref="D5914:E5914"/>
    <mergeCell ref="C5903:D5903"/>
    <mergeCell ref="E5903:F5903"/>
    <mergeCell ref="G5903:H5903"/>
    <mergeCell ref="B5905:C5905"/>
    <mergeCell ref="G5905:H5905"/>
    <mergeCell ref="C5906:E5906"/>
    <mergeCell ref="G5906:J5906"/>
    <mergeCell ref="I5898:J5899"/>
    <mergeCell ref="I5900:J5900"/>
    <mergeCell ref="B5901:C5901"/>
    <mergeCell ref="D5901:E5901"/>
    <mergeCell ref="F5901:F5902"/>
    <mergeCell ref="B5902:C5902"/>
    <mergeCell ref="D5902:E5902"/>
    <mergeCell ref="C5891:D5891"/>
    <mergeCell ref="E5891:F5891"/>
    <mergeCell ref="G5891:H5891"/>
    <mergeCell ref="B5893:C5893"/>
    <mergeCell ref="G5893:H5893"/>
    <mergeCell ref="C5894:E5894"/>
    <mergeCell ref="G5894:J5894"/>
    <mergeCell ref="I5886:J5887"/>
    <mergeCell ref="I5888:J5888"/>
    <mergeCell ref="B5889:C5889"/>
    <mergeCell ref="D5889:E5889"/>
    <mergeCell ref="F5889:F5890"/>
    <mergeCell ref="B5890:C5890"/>
    <mergeCell ref="D5890:E5890"/>
    <mergeCell ref="C5879:D5879"/>
    <mergeCell ref="E5879:F5879"/>
    <mergeCell ref="G5879:H5879"/>
    <mergeCell ref="B5881:C5881"/>
    <mergeCell ref="G5881:H5881"/>
    <mergeCell ref="C5882:E5882"/>
    <mergeCell ref="G5882:J5882"/>
    <mergeCell ref="I5874:J5875"/>
    <mergeCell ref="I5876:J5876"/>
    <mergeCell ref="B5877:C5877"/>
    <mergeCell ref="D5877:E5877"/>
    <mergeCell ref="F5877:F5878"/>
    <mergeCell ref="B5878:C5878"/>
    <mergeCell ref="D5878:E5878"/>
    <mergeCell ref="C5867:D5867"/>
    <mergeCell ref="E5867:F5867"/>
    <mergeCell ref="G5867:H5867"/>
    <mergeCell ref="B5869:C5869"/>
    <mergeCell ref="G5869:H5869"/>
    <mergeCell ref="C5870:E5870"/>
    <mergeCell ref="G5870:J5870"/>
    <mergeCell ref="I5862:J5863"/>
    <mergeCell ref="I5864:J5864"/>
    <mergeCell ref="B5865:C5865"/>
    <mergeCell ref="D5865:E5865"/>
    <mergeCell ref="F5865:F5866"/>
    <mergeCell ref="B5866:C5866"/>
    <mergeCell ref="D5866:E5866"/>
    <mergeCell ref="C5855:D5855"/>
    <mergeCell ref="E5855:F5855"/>
    <mergeCell ref="G5855:H5855"/>
    <mergeCell ref="B5857:C5857"/>
    <mergeCell ref="G5857:H5857"/>
    <mergeCell ref="C5858:E5858"/>
    <mergeCell ref="G5858:J5858"/>
    <mergeCell ref="I5850:J5851"/>
    <mergeCell ref="I5852:J5852"/>
    <mergeCell ref="B5853:C5853"/>
    <mergeCell ref="D5853:E5853"/>
    <mergeCell ref="F5853:F5854"/>
    <mergeCell ref="B5854:C5854"/>
    <mergeCell ref="D5854:E5854"/>
    <mergeCell ref="C5843:D5843"/>
    <mergeCell ref="E5843:F5843"/>
    <mergeCell ref="G5843:H5843"/>
    <mergeCell ref="B5845:C5845"/>
    <mergeCell ref="G5845:H5845"/>
    <mergeCell ref="C5846:E5846"/>
    <mergeCell ref="G5846:J5846"/>
    <mergeCell ref="I5838:J5839"/>
    <mergeCell ref="I5840:J5840"/>
    <mergeCell ref="B5841:C5841"/>
    <mergeCell ref="D5841:E5841"/>
    <mergeCell ref="F5841:F5842"/>
    <mergeCell ref="B5842:C5842"/>
    <mergeCell ref="D5842:E5842"/>
    <mergeCell ref="C5831:D5831"/>
    <mergeCell ref="E5831:F5831"/>
    <mergeCell ref="G5831:H5831"/>
    <mergeCell ref="B5833:C5833"/>
    <mergeCell ref="G5833:H5833"/>
    <mergeCell ref="C5834:E5834"/>
    <mergeCell ref="G5834:J5834"/>
    <mergeCell ref="I5826:J5827"/>
    <mergeCell ref="I5828:J5828"/>
    <mergeCell ref="B5829:C5829"/>
    <mergeCell ref="D5829:E5829"/>
    <mergeCell ref="F5829:F5830"/>
    <mergeCell ref="B5830:C5830"/>
    <mergeCell ref="D5830:E5830"/>
    <mergeCell ref="C5819:D5819"/>
    <mergeCell ref="E5819:F5819"/>
    <mergeCell ref="G5819:H5819"/>
    <mergeCell ref="B5821:C5821"/>
    <mergeCell ref="G5821:H5821"/>
    <mergeCell ref="C5822:E5822"/>
    <mergeCell ref="G5822:J5822"/>
    <mergeCell ref="I5814:J5815"/>
    <mergeCell ref="I5816:J5816"/>
    <mergeCell ref="B5817:C5817"/>
    <mergeCell ref="D5817:E5817"/>
    <mergeCell ref="F5817:F5818"/>
    <mergeCell ref="B5818:C5818"/>
    <mergeCell ref="D5818:E5818"/>
    <mergeCell ref="C5807:D5807"/>
    <mergeCell ref="E5807:F5807"/>
    <mergeCell ref="G5807:H5807"/>
    <mergeCell ref="B5809:C5809"/>
    <mergeCell ref="G5809:H5809"/>
    <mergeCell ref="C5810:E5810"/>
    <mergeCell ref="G5810:J5810"/>
    <mergeCell ref="I5802:J5803"/>
    <mergeCell ref="I5804:J5804"/>
    <mergeCell ref="B5805:C5805"/>
    <mergeCell ref="D5805:E5805"/>
    <mergeCell ref="F5805:F5806"/>
    <mergeCell ref="B5806:C5806"/>
    <mergeCell ref="D5806:E5806"/>
    <mergeCell ref="C5795:D5795"/>
    <mergeCell ref="E5795:F5795"/>
    <mergeCell ref="G5795:H5795"/>
    <mergeCell ref="B5797:C5797"/>
    <mergeCell ref="G5797:H5797"/>
    <mergeCell ref="C5798:E5798"/>
    <mergeCell ref="G5798:J5798"/>
    <mergeCell ref="I5790:J5791"/>
    <mergeCell ref="I5792:J5792"/>
    <mergeCell ref="B5793:C5793"/>
    <mergeCell ref="D5793:E5793"/>
    <mergeCell ref="F5793:F5794"/>
    <mergeCell ref="B5794:C5794"/>
    <mergeCell ref="D5794:E5794"/>
    <mergeCell ref="C5783:D5783"/>
    <mergeCell ref="E5783:F5783"/>
    <mergeCell ref="G5783:H5783"/>
    <mergeCell ref="B5785:C5785"/>
    <mergeCell ref="G5785:H5785"/>
    <mergeCell ref="C5786:E5786"/>
    <mergeCell ref="G5786:J5786"/>
    <mergeCell ref="I5778:J5779"/>
    <mergeCell ref="I5780:J5780"/>
    <mergeCell ref="B5781:C5781"/>
    <mergeCell ref="D5781:E5781"/>
    <mergeCell ref="F5781:F5782"/>
    <mergeCell ref="B5782:C5782"/>
    <mergeCell ref="D5782:E5782"/>
    <mergeCell ref="C5771:D5771"/>
    <mergeCell ref="E5771:F5771"/>
    <mergeCell ref="G5771:H5771"/>
    <mergeCell ref="B5773:C5773"/>
    <mergeCell ref="G5773:H5773"/>
    <mergeCell ref="C5774:E5774"/>
    <mergeCell ref="G5774:J5774"/>
    <mergeCell ref="I5766:J5767"/>
    <mergeCell ref="I5768:J5768"/>
    <mergeCell ref="B5769:C5769"/>
    <mergeCell ref="D5769:E5769"/>
    <mergeCell ref="F5769:F5770"/>
    <mergeCell ref="B5770:C5770"/>
    <mergeCell ref="D5770:E5770"/>
    <mergeCell ref="C5759:D5759"/>
    <mergeCell ref="E5759:F5759"/>
    <mergeCell ref="G5759:H5759"/>
    <mergeCell ref="B5761:C5761"/>
    <mergeCell ref="G5761:H5761"/>
    <mergeCell ref="C5762:E5762"/>
    <mergeCell ref="G5762:J5762"/>
    <mergeCell ref="I5754:J5755"/>
    <mergeCell ref="I5756:J5756"/>
    <mergeCell ref="B5757:C5757"/>
    <mergeCell ref="D5757:E5757"/>
    <mergeCell ref="F5757:F5758"/>
    <mergeCell ref="B5758:C5758"/>
    <mergeCell ref="D5758:E5758"/>
    <mergeCell ref="C5747:D5747"/>
    <mergeCell ref="E5747:F5747"/>
    <mergeCell ref="G5747:H5747"/>
    <mergeCell ref="B5749:C5749"/>
    <mergeCell ref="G5749:H5749"/>
    <mergeCell ref="C5750:E5750"/>
    <mergeCell ref="G5750:J5750"/>
    <mergeCell ref="I5742:J5743"/>
    <mergeCell ref="I5744:J5744"/>
    <mergeCell ref="B5745:C5745"/>
    <mergeCell ref="D5745:E5745"/>
    <mergeCell ref="F5745:F5746"/>
    <mergeCell ref="B5746:C5746"/>
    <mergeCell ref="D5746:E5746"/>
    <mergeCell ref="C5735:D5735"/>
    <mergeCell ref="E5735:F5735"/>
    <mergeCell ref="G5735:H5735"/>
    <mergeCell ref="B5737:C5737"/>
    <mergeCell ref="G5737:H5737"/>
    <mergeCell ref="C5738:E5738"/>
    <mergeCell ref="G5738:J5738"/>
    <mergeCell ref="I5730:J5731"/>
    <mergeCell ref="I5732:J5732"/>
    <mergeCell ref="B5733:C5733"/>
    <mergeCell ref="D5733:E5733"/>
    <mergeCell ref="F5733:F5734"/>
    <mergeCell ref="B5734:C5734"/>
    <mergeCell ref="D5734:E5734"/>
    <mergeCell ref="C5723:D5723"/>
    <mergeCell ref="E5723:F5723"/>
    <mergeCell ref="G5723:H5723"/>
    <mergeCell ref="B5725:C5725"/>
    <mergeCell ref="G5725:H5725"/>
    <mergeCell ref="C5726:E5726"/>
    <mergeCell ref="G5726:J5726"/>
    <mergeCell ref="I5718:J5719"/>
    <mergeCell ref="I5720:J5720"/>
    <mergeCell ref="B5721:C5721"/>
    <mergeCell ref="D5721:E5721"/>
    <mergeCell ref="F5721:F5722"/>
    <mergeCell ref="B5722:C5722"/>
    <mergeCell ref="D5722:E5722"/>
    <mergeCell ref="C5711:D5711"/>
    <mergeCell ref="E5711:F5711"/>
    <mergeCell ref="G5711:H5711"/>
    <mergeCell ref="B5713:C5713"/>
    <mergeCell ref="G5713:H5713"/>
    <mergeCell ref="C5714:E5714"/>
    <mergeCell ref="G5714:J5714"/>
    <mergeCell ref="I5706:J5707"/>
    <mergeCell ref="I5708:J5708"/>
    <mergeCell ref="B5709:C5709"/>
    <mergeCell ref="D5709:E5709"/>
    <mergeCell ref="F5709:F5710"/>
    <mergeCell ref="B5710:C5710"/>
    <mergeCell ref="D5710:E5710"/>
    <mergeCell ref="C5699:D5699"/>
    <mergeCell ref="E5699:F5699"/>
    <mergeCell ref="G5699:H5699"/>
    <mergeCell ref="B5701:C5701"/>
    <mergeCell ref="G5701:H5701"/>
    <mergeCell ref="C5702:E5702"/>
    <mergeCell ref="G5702:J5702"/>
    <mergeCell ref="I5694:J5695"/>
    <mergeCell ref="I5696:J5696"/>
    <mergeCell ref="B5697:C5697"/>
    <mergeCell ref="D5697:E5697"/>
    <mergeCell ref="F5697:F5698"/>
    <mergeCell ref="B5698:C5698"/>
    <mergeCell ref="D5698:E5698"/>
    <mergeCell ref="C5687:D5687"/>
    <mergeCell ref="E5687:F5687"/>
    <mergeCell ref="G5687:H5687"/>
    <mergeCell ref="B5689:C5689"/>
    <mergeCell ref="G5689:H5689"/>
    <mergeCell ref="C5690:E5690"/>
    <mergeCell ref="G5690:J5690"/>
    <mergeCell ref="I5682:J5683"/>
    <mergeCell ref="I5684:J5684"/>
    <mergeCell ref="B5685:C5685"/>
    <mergeCell ref="D5685:E5685"/>
    <mergeCell ref="F5685:F5686"/>
    <mergeCell ref="B5686:C5686"/>
    <mergeCell ref="D5686:E5686"/>
    <mergeCell ref="C5675:D5675"/>
    <mergeCell ref="E5675:F5675"/>
    <mergeCell ref="G5675:H5675"/>
    <mergeCell ref="B5677:C5677"/>
    <mergeCell ref="G5677:H5677"/>
    <mergeCell ref="C5678:E5678"/>
    <mergeCell ref="G5678:J5678"/>
    <mergeCell ref="I5670:J5671"/>
    <mergeCell ref="I5672:J5672"/>
    <mergeCell ref="B5673:C5673"/>
    <mergeCell ref="D5673:E5673"/>
    <mergeCell ref="F5673:F5674"/>
    <mergeCell ref="B5674:C5674"/>
    <mergeCell ref="D5674:E5674"/>
    <mergeCell ref="C5663:D5663"/>
    <mergeCell ref="E5663:F5663"/>
    <mergeCell ref="G5663:H5663"/>
    <mergeCell ref="B5665:C5665"/>
    <mergeCell ref="G5665:H5665"/>
    <mergeCell ref="C5666:E5666"/>
    <mergeCell ref="G5666:J5666"/>
    <mergeCell ref="I5658:J5659"/>
    <mergeCell ref="I5660:J5660"/>
    <mergeCell ref="B5661:C5661"/>
    <mergeCell ref="D5661:E5661"/>
    <mergeCell ref="F5661:F5662"/>
    <mergeCell ref="B5662:C5662"/>
    <mergeCell ref="D5662:E5662"/>
    <mergeCell ref="C5651:D5651"/>
    <mergeCell ref="E5651:F5651"/>
    <mergeCell ref="G5651:H5651"/>
    <mergeCell ref="B5653:C5653"/>
    <mergeCell ref="G5653:H5653"/>
    <mergeCell ref="C5654:E5654"/>
    <mergeCell ref="G5654:J5654"/>
    <mergeCell ref="I5646:J5647"/>
    <mergeCell ref="I5648:J5648"/>
    <mergeCell ref="B5649:C5649"/>
    <mergeCell ref="D5649:E5649"/>
    <mergeCell ref="F5649:F5650"/>
    <mergeCell ref="B5650:C5650"/>
    <mergeCell ref="D5650:E5650"/>
    <mergeCell ref="C5639:D5639"/>
    <mergeCell ref="E5639:F5639"/>
    <mergeCell ref="G5639:H5639"/>
    <mergeCell ref="B5641:C5641"/>
    <mergeCell ref="G5641:H5641"/>
    <mergeCell ref="C5642:E5642"/>
    <mergeCell ref="G5642:J5642"/>
    <mergeCell ref="I5634:J5635"/>
    <mergeCell ref="I5636:J5636"/>
    <mergeCell ref="B5637:C5637"/>
    <mergeCell ref="D5637:E5637"/>
    <mergeCell ref="F5637:F5638"/>
    <mergeCell ref="B5638:C5638"/>
    <mergeCell ref="D5638:E5638"/>
    <mergeCell ref="C5627:D5627"/>
    <mergeCell ref="E5627:F5627"/>
    <mergeCell ref="G5627:H5627"/>
    <mergeCell ref="B5629:C5629"/>
    <mergeCell ref="G5629:H5629"/>
    <mergeCell ref="C5630:E5630"/>
    <mergeCell ref="G5630:J5630"/>
    <mergeCell ref="I5622:J5623"/>
    <mergeCell ref="I5624:J5624"/>
    <mergeCell ref="B5625:C5625"/>
    <mergeCell ref="D5625:E5625"/>
    <mergeCell ref="F5625:F5626"/>
    <mergeCell ref="B5626:C5626"/>
    <mergeCell ref="D5626:E5626"/>
    <mergeCell ref="C5615:D5615"/>
    <mergeCell ref="E5615:F5615"/>
    <mergeCell ref="G5615:H5615"/>
    <mergeCell ref="B5617:C5617"/>
    <mergeCell ref="G5617:H5617"/>
    <mergeCell ref="C5618:E5618"/>
    <mergeCell ref="G5618:J5618"/>
    <mergeCell ref="I5610:J5611"/>
    <mergeCell ref="I5612:J5612"/>
    <mergeCell ref="B5613:C5613"/>
    <mergeCell ref="D5613:E5613"/>
    <mergeCell ref="F5613:F5614"/>
    <mergeCell ref="B5614:C5614"/>
    <mergeCell ref="D5614:E5614"/>
    <mergeCell ref="C5603:D5603"/>
    <mergeCell ref="E5603:F5603"/>
    <mergeCell ref="G5603:H5603"/>
    <mergeCell ref="B5605:C5605"/>
    <mergeCell ref="G5605:H5605"/>
    <mergeCell ref="C5606:E5606"/>
    <mergeCell ref="G5606:J5606"/>
    <mergeCell ref="I5598:J5599"/>
    <mergeCell ref="I5600:J5600"/>
    <mergeCell ref="B5601:C5601"/>
    <mergeCell ref="D5601:E5601"/>
    <mergeCell ref="F5601:F5602"/>
    <mergeCell ref="B5602:C5602"/>
    <mergeCell ref="D5602:E5602"/>
    <mergeCell ref="C5591:D5591"/>
    <mergeCell ref="E5591:F5591"/>
    <mergeCell ref="G5591:H5591"/>
    <mergeCell ref="B5593:C5593"/>
    <mergeCell ref="G5593:H5593"/>
    <mergeCell ref="C5594:E5594"/>
    <mergeCell ref="G5594:J5594"/>
    <mergeCell ref="I5586:J5587"/>
    <mergeCell ref="I5588:J5588"/>
    <mergeCell ref="B5589:C5589"/>
    <mergeCell ref="D5589:E5589"/>
    <mergeCell ref="F5589:F5590"/>
    <mergeCell ref="B5590:C5590"/>
    <mergeCell ref="D5590:E5590"/>
    <mergeCell ref="C5579:D5579"/>
    <mergeCell ref="E5579:F5579"/>
    <mergeCell ref="G5579:H5579"/>
    <mergeCell ref="B5581:C5581"/>
    <mergeCell ref="G5581:H5581"/>
    <mergeCell ref="C5582:E5582"/>
    <mergeCell ref="G5582:J5582"/>
    <mergeCell ref="I5574:J5575"/>
    <mergeCell ref="I5576:J5576"/>
    <mergeCell ref="B5577:C5577"/>
    <mergeCell ref="D5577:E5577"/>
    <mergeCell ref="F5577:F5578"/>
    <mergeCell ref="B5578:C5578"/>
    <mergeCell ref="D5578:E5578"/>
    <mergeCell ref="C5567:D5567"/>
    <mergeCell ref="E5567:F5567"/>
    <mergeCell ref="G5567:H5567"/>
    <mergeCell ref="B5569:C5569"/>
    <mergeCell ref="G5569:H5569"/>
    <mergeCell ref="C5570:E5570"/>
    <mergeCell ref="G5570:J5570"/>
    <mergeCell ref="I5562:J5563"/>
    <mergeCell ref="I5564:J5564"/>
    <mergeCell ref="B5565:C5565"/>
    <mergeCell ref="D5565:E5565"/>
    <mergeCell ref="F5565:F5566"/>
    <mergeCell ref="B5566:C5566"/>
    <mergeCell ref="D5566:E5566"/>
    <mergeCell ref="C5555:D5555"/>
    <mergeCell ref="E5555:F5555"/>
    <mergeCell ref="G5555:H5555"/>
    <mergeCell ref="B5557:C5557"/>
    <mergeCell ref="G5557:H5557"/>
    <mergeCell ref="C5558:E5558"/>
    <mergeCell ref="G5558:J5558"/>
    <mergeCell ref="I5550:J5551"/>
    <mergeCell ref="I5552:J5552"/>
    <mergeCell ref="B5553:C5553"/>
    <mergeCell ref="D5553:E5553"/>
    <mergeCell ref="F5553:F5554"/>
    <mergeCell ref="B5554:C5554"/>
    <mergeCell ref="D5554:E5554"/>
    <mergeCell ref="C5543:D5543"/>
    <mergeCell ref="E5543:F5543"/>
    <mergeCell ref="G5543:H5543"/>
    <mergeCell ref="B5545:C5545"/>
    <mergeCell ref="G5545:H5545"/>
    <mergeCell ref="C5546:E5546"/>
    <mergeCell ref="G5546:J5546"/>
    <mergeCell ref="I5538:J5539"/>
    <mergeCell ref="I5540:J5540"/>
    <mergeCell ref="B5541:C5541"/>
    <mergeCell ref="D5541:E5541"/>
    <mergeCell ref="F5541:F5542"/>
    <mergeCell ref="B5542:C5542"/>
    <mergeCell ref="D5542:E5542"/>
    <mergeCell ref="C5531:D5531"/>
    <mergeCell ref="E5531:F5531"/>
    <mergeCell ref="G5531:H5531"/>
    <mergeCell ref="B5533:C5533"/>
    <mergeCell ref="G5533:H5533"/>
    <mergeCell ref="C5534:E5534"/>
    <mergeCell ref="G5534:J5534"/>
    <mergeCell ref="I5526:J5527"/>
    <mergeCell ref="I5528:J5528"/>
    <mergeCell ref="B5529:C5529"/>
    <mergeCell ref="D5529:E5529"/>
    <mergeCell ref="F5529:F5530"/>
    <mergeCell ref="B5530:C5530"/>
    <mergeCell ref="D5530:E5530"/>
    <mergeCell ref="C5519:D5519"/>
    <mergeCell ref="E5519:F5519"/>
    <mergeCell ref="G5519:H5519"/>
    <mergeCell ref="B5521:C5521"/>
    <mergeCell ref="G5521:H5521"/>
    <mergeCell ref="C5522:E5522"/>
    <mergeCell ref="G5522:J5522"/>
    <mergeCell ref="I5514:J5515"/>
    <mergeCell ref="I5516:J5516"/>
    <mergeCell ref="B5517:C5517"/>
    <mergeCell ref="D5517:E5517"/>
    <mergeCell ref="F5517:F5518"/>
    <mergeCell ref="B5518:C5518"/>
    <mergeCell ref="D5518:E5518"/>
    <mergeCell ref="C5507:D5507"/>
    <mergeCell ref="E5507:F5507"/>
    <mergeCell ref="G5507:H5507"/>
    <mergeCell ref="B5509:C5509"/>
    <mergeCell ref="G5509:H5509"/>
    <mergeCell ref="C5510:E5510"/>
    <mergeCell ref="G5510:J5510"/>
    <mergeCell ref="I5502:J5503"/>
    <mergeCell ref="I5504:J5504"/>
    <mergeCell ref="B5505:C5505"/>
    <mergeCell ref="D5505:E5505"/>
    <mergeCell ref="F5505:F5506"/>
    <mergeCell ref="B5506:C5506"/>
    <mergeCell ref="D5506:E5506"/>
    <mergeCell ref="C5495:D5495"/>
    <mergeCell ref="E5495:F5495"/>
    <mergeCell ref="G5495:H5495"/>
    <mergeCell ref="B5497:C5497"/>
    <mergeCell ref="G5497:H5497"/>
    <mergeCell ref="C5498:E5498"/>
    <mergeCell ref="G5498:J5498"/>
    <mergeCell ref="I5490:J5491"/>
    <mergeCell ref="I5492:J5492"/>
    <mergeCell ref="B5493:C5493"/>
    <mergeCell ref="D5493:E5493"/>
    <mergeCell ref="F5493:F5494"/>
    <mergeCell ref="B5494:C5494"/>
    <mergeCell ref="D5494:E5494"/>
    <mergeCell ref="C5483:D5483"/>
    <mergeCell ref="E5483:F5483"/>
    <mergeCell ref="G5483:H5483"/>
    <mergeCell ref="B5485:C5485"/>
    <mergeCell ref="G5485:H5485"/>
    <mergeCell ref="C5486:E5486"/>
    <mergeCell ref="G5486:J5486"/>
    <mergeCell ref="I5478:J5479"/>
    <mergeCell ref="I5480:J5480"/>
    <mergeCell ref="B5481:C5481"/>
    <mergeCell ref="D5481:E5481"/>
    <mergeCell ref="F5481:F5482"/>
    <mergeCell ref="B5482:C5482"/>
    <mergeCell ref="D5482:E5482"/>
    <mergeCell ref="C5471:D5471"/>
    <mergeCell ref="E5471:F5471"/>
    <mergeCell ref="G5471:H5471"/>
    <mergeCell ref="B5473:C5473"/>
    <mergeCell ref="G5473:H5473"/>
    <mergeCell ref="C5474:E5474"/>
    <mergeCell ref="G5474:J5474"/>
    <mergeCell ref="I5466:J5467"/>
    <mergeCell ref="I5468:J5468"/>
    <mergeCell ref="B5469:C5469"/>
    <mergeCell ref="D5469:E5469"/>
    <mergeCell ref="F5469:F5470"/>
    <mergeCell ref="B5470:C5470"/>
    <mergeCell ref="D5470:E5470"/>
    <mergeCell ref="C5459:D5459"/>
    <mergeCell ref="E5459:F5459"/>
    <mergeCell ref="G5459:H5459"/>
    <mergeCell ref="B5461:C5461"/>
    <mergeCell ref="G5461:H5461"/>
    <mergeCell ref="C5462:E5462"/>
    <mergeCell ref="G5462:J5462"/>
    <mergeCell ref="I5454:J5455"/>
    <mergeCell ref="I5456:J5456"/>
    <mergeCell ref="B5457:C5457"/>
    <mergeCell ref="D5457:E5457"/>
    <mergeCell ref="F5457:F5458"/>
    <mergeCell ref="B5458:C5458"/>
    <mergeCell ref="D5458:E5458"/>
    <mergeCell ref="C5447:D5447"/>
    <mergeCell ref="E5447:F5447"/>
    <mergeCell ref="G5447:H5447"/>
    <mergeCell ref="B5449:C5449"/>
    <mergeCell ref="G5449:H5449"/>
    <mergeCell ref="C5450:E5450"/>
    <mergeCell ref="G5450:J5450"/>
    <mergeCell ref="I5442:J5443"/>
    <mergeCell ref="I5444:J5444"/>
    <mergeCell ref="B5445:C5445"/>
    <mergeCell ref="D5445:E5445"/>
    <mergeCell ref="F5445:F5446"/>
    <mergeCell ref="B5446:C5446"/>
    <mergeCell ref="D5446:E5446"/>
    <mergeCell ref="C5435:D5435"/>
    <mergeCell ref="E5435:F5435"/>
    <mergeCell ref="G5435:H5435"/>
    <mergeCell ref="B5437:C5437"/>
    <mergeCell ref="G5437:H5437"/>
    <mergeCell ref="C5438:E5438"/>
    <mergeCell ref="G5438:J5438"/>
    <mergeCell ref="I5430:J5431"/>
    <mergeCell ref="I5432:J5432"/>
    <mergeCell ref="B5433:C5433"/>
    <mergeCell ref="D5433:E5433"/>
    <mergeCell ref="F5433:F5434"/>
    <mergeCell ref="B5434:C5434"/>
    <mergeCell ref="D5434:E5434"/>
    <mergeCell ref="C5423:D5423"/>
    <mergeCell ref="E5423:F5423"/>
    <mergeCell ref="G5423:H5423"/>
    <mergeCell ref="B5425:C5425"/>
    <mergeCell ref="G5425:H5425"/>
    <mergeCell ref="C5426:E5426"/>
    <mergeCell ref="G5426:J5426"/>
    <mergeCell ref="I5418:J5419"/>
    <mergeCell ref="I5420:J5420"/>
    <mergeCell ref="B5421:C5421"/>
    <mergeCell ref="D5421:E5421"/>
    <mergeCell ref="F5421:F5422"/>
    <mergeCell ref="B5422:C5422"/>
    <mergeCell ref="D5422:E5422"/>
    <mergeCell ref="C5411:D5411"/>
    <mergeCell ref="E5411:F5411"/>
    <mergeCell ref="G5411:H5411"/>
    <mergeCell ref="B5413:C5413"/>
    <mergeCell ref="G5413:H5413"/>
    <mergeCell ref="C5414:E5414"/>
    <mergeCell ref="G5414:J5414"/>
    <mergeCell ref="I5406:J5407"/>
    <mergeCell ref="I5408:J5408"/>
    <mergeCell ref="B5409:C5409"/>
    <mergeCell ref="D5409:E5409"/>
    <mergeCell ref="F5409:F5410"/>
    <mergeCell ref="B5410:C5410"/>
    <mergeCell ref="D5410:E5410"/>
    <mergeCell ref="C5399:D5399"/>
    <mergeCell ref="E5399:F5399"/>
    <mergeCell ref="G5399:H5399"/>
    <mergeCell ref="B5401:C5401"/>
    <mergeCell ref="G5401:H5401"/>
    <mergeCell ref="C5402:E5402"/>
    <mergeCell ref="G5402:J5402"/>
    <mergeCell ref="I5394:J5395"/>
    <mergeCell ref="I5396:J5396"/>
    <mergeCell ref="B5397:C5397"/>
    <mergeCell ref="D5397:E5397"/>
    <mergeCell ref="F5397:F5398"/>
    <mergeCell ref="B5398:C5398"/>
    <mergeCell ref="D5398:E5398"/>
    <mergeCell ref="C5387:D5387"/>
    <mergeCell ref="E5387:F5387"/>
    <mergeCell ref="G5387:H5387"/>
    <mergeCell ref="B5389:C5389"/>
    <mergeCell ref="G5389:H5389"/>
    <mergeCell ref="C5390:E5390"/>
    <mergeCell ref="G5390:J5390"/>
    <mergeCell ref="I5382:J5383"/>
    <mergeCell ref="I5384:J5384"/>
    <mergeCell ref="B5385:C5385"/>
    <mergeCell ref="D5385:E5385"/>
    <mergeCell ref="F5385:F5386"/>
    <mergeCell ref="B5386:C5386"/>
    <mergeCell ref="D5386:E5386"/>
    <mergeCell ref="C5375:D5375"/>
    <mergeCell ref="E5375:F5375"/>
    <mergeCell ref="G5375:H5375"/>
    <mergeCell ref="B5377:C5377"/>
    <mergeCell ref="G5377:H5377"/>
    <mergeCell ref="C5378:E5378"/>
    <mergeCell ref="G5378:J5378"/>
    <mergeCell ref="I5370:J5371"/>
    <mergeCell ref="I5372:J5372"/>
    <mergeCell ref="B5373:C5373"/>
    <mergeCell ref="D5373:E5373"/>
    <mergeCell ref="F5373:F5374"/>
    <mergeCell ref="B5374:C5374"/>
    <mergeCell ref="D5374:E5374"/>
    <mergeCell ref="C5363:D5363"/>
    <mergeCell ref="E5363:F5363"/>
    <mergeCell ref="G5363:H5363"/>
    <mergeCell ref="B5365:C5365"/>
    <mergeCell ref="G5365:H5365"/>
    <mergeCell ref="C5366:E5366"/>
    <mergeCell ref="G5366:J5366"/>
    <mergeCell ref="I5358:J5359"/>
    <mergeCell ref="I5360:J5360"/>
    <mergeCell ref="B5361:C5361"/>
    <mergeCell ref="D5361:E5361"/>
    <mergeCell ref="F5361:F5362"/>
    <mergeCell ref="B5362:C5362"/>
    <mergeCell ref="D5362:E5362"/>
    <mergeCell ref="C5351:D5351"/>
    <mergeCell ref="E5351:F5351"/>
    <mergeCell ref="G5351:H5351"/>
    <mergeCell ref="B5353:C5353"/>
    <mergeCell ref="G5353:H5353"/>
    <mergeCell ref="C5354:E5354"/>
    <mergeCell ref="G5354:J5354"/>
    <mergeCell ref="I5346:J5347"/>
    <mergeCell ref="I5348:J5348"/>
    <mergeCell ref="B5349:C5349"/>
    <mergeCell ref="D5349:E5349"/>
    <mergeCell ref="F5349:F5350"/>
    <mergeCell ref="B5350:C5350"/>
    <mergeCell ref="D5350:E5350"/>
    <mergeCell ref="C5339:D5339"/>
    <mergeCell ref="E5339:F5339"/>
    <mergeCell ref="G5339:H5339"/>
    <mergeCell ref="B5341:C5341"/>
    <mergeCell ref="G5341:H5341"/>
    <mergeCell ref="C5342:E5342"/>
    <mergeCell ref="G5342:J5342"/>
    <mergeCell ref="I5334:J5335"/>
    <mergeCell ref="I5336:J5336"/>
    <mergeCell ref="B5337:C5337"/>
    <mergeCell ref="D5337:E5337"/>
    <mergeCell ref="F5337:F5338"/>
    <mergeCell ref="B5338:C5338"/>
    <mergeCell ref="D5338:E5338"/>
    <mergeCell ref="C5327:D5327"/>
    <mergeCell ref="E5327:F5327"/>
    <mergeCell ref="G5327:H5327"/>
    <mergeCell ref="B5329:C5329"/>
    <mergeCell ref="G5329:H5329"/>
    <mergeCell ref="C5330:E5330"/>
    <mergeCell ref="G5330:J5330"/>
    <mergeCell ref="I5322:J5323"/>
    <mergeCell ref="I5324:J5324"/>
    <mergeCell ref="B5325:C5325"/>
    <mergeCell ref="D5325:E5325"/>
    <mergeCell ref="F5325:F5326"/>
    <mergeCell ref="B5326:C5326"/>
    <mergeCell ref="D5326:E5326"/>
    <mergeCell ref="C5315:D5315"/>
    <mergeCell ref="E5315:F5315"/>
    <mergeCell ref="G5315:H5315"/>
    <mergeCell ref="B5317:C5317"/>
    <mergeCell ref="G5317:H5317"/>
    <mergeCell ref="C5318:E5318"/>
    <mergeCell ref="G5318:J5318"/>
    <mergeCell ref="I5310:J5311"/>
    <mergeCell ref="I5312:J5312"/>
    <mergeCell ref="B5313:C5313"/>
    <mergeCell ref="D5313:E5313"/>
    <mergeCell ref="F5313:F5314"/>
    <mergeCell ref="B5314:C5314"/>
    <mergeCell ref="D5314:E5314"/>
    <mergeCell ref="C5303:D5303"/>
    <mergeCell ref="E5303:F5303"/>
    <mergeCell ref="G5303:H5303"/>
    <mergeCell ref="B5305:C5305"/>
    <mergeCell ref="G5305:H5305"/>
    <mergeCell ref="C5306:E5306"/>
    <mergeCell ref="G5306:J5306"/>
    <mergeCell ref="I5298:J5299"/>
    <mergeCell ref="I5300:J5300"/>
    <mergeCell ref="B5301:C5301"/>
    <mergeCell ref="D5301:E5301"/>
    <mergeCell ref="F5301:F5302"/>
    <mergeCell ref="B5302:C5302"/>
    <mergeCell ref="D5302:E5302"/>
    <mergeCell ref="C5291:D5291"/>
    <mergeCell ref="E5291:F5291"/>
    <mergeCell ref="G5291:H5291"/>
    <mergeCell ref="B5293:C5293"/>
    <mergeCell ref="G5293:H5293"/>
    <mergeCell ref="C5294:E5294"/>
    <mergeCell ref="G5294:J5294"/>
    <mergeCell ref="I5286:J5287"/>
    <mergeCell ref="I5288:J5288"/>
    <mergeCell ref="B5289:C5289"/>
    <mergeCell ref="D5289:E5289"/>
    <mergeCell ref="F5289:F5290"/>
    <mergeCell ref="B5290:C5290"/>
    <mergeCell ref="D5290:E5290"/>
    <mergeCell ref="C5279:D5279"/>
    <mergeCell ref="E5279:F5279"/>
    <mergeCell ref="G5279:H5279"/>
    <mergeCell ref="B5281:C5281"/>
    <mergeCell ref="G5281:H5281"/>
    <mergeCell ref="C5282:E5282"/>
    <mergeCell ref="G5282:J5282"/>
    <mergeCell ref="I5274:J5275"/>
    <mergeCell ref="I5276:J5276"/>
    <mergeCell ref="B5277:C5277"/>
    <mergeCell ref="D5277:E5277"/>
    <mergeCell ref="F5277:F5278"/>
    <mergeCell ref="B5278:C5278"/>
    <mergeCell ref="D5278:E5278"/>
    <mergeCell ref="C5267:D5267"/>
    <mergeCell ref="E5267:F5267"/>
    <mergeCell ref="G5267:H5267"/>
    <mergeCell ref="B5269:C5269"/>
    <mergeCell ref="G5269:H5269"/>
    <mergeCell ref="C5270:E5270"/>
    <mergeCell ref="G5270:J5270"/>
    <mergeCell ref="I5262:J5263"/>
    <mergeCell ref="I5264:J5264"/>
    <mergeCell ref="B5265:C5265"/>
    <mergeCell ref="D5265:E5265"/>
    <mergeCell ref="F5265:F5266"/>
    <mergeCell ref="B5266:C5266"/>
    <mergeCell ref="D5266:E5266"/>
    <mergeCell ref="C5255:D5255"/>
    <mergeCell ref="E5255:F5255"/>
    <mergeCell ref="G5255:H5255"/>
    <mergeCell ref="B5257:C5257"/>
    <mergeCell ref="G5257:H5257"/>
    <mergeCell ref="C5258:E5258"/>
    <mergeCell ref="G5258:J5258"/>
    <mergeCell ref="I5250:J5251"/>
    <mergeCell ref="I5252:J5252"/>
    <mergeCell ref="B5253:C5253"/>
    <mergeCell ref="D5253:E5253"/>
    <mergeCell ref="F5253:F5254"/>
    <mergeCell ref="B5254:C5254"/>
    <mergeCell ref="D5254:E5254"/>
    <mergeCell ref="C5243:D5243"/>
    <mergeCell ref="E5243:F5243"/>
    <mergeCell ref="G5243:H5243"/>
    <mergeCell ref="B5245:C5245"/>
    <mergeCell ref="G5245:H5245"/>
    <mergeCell ref="C5246:E5246"/>
    <mergeCell ref="G5246:J5246"/>
    <mergeCell ref="I5238:J5239"/>
    <mergeCell ref="I5240:J5240"/>
    <mergeCell ref="B5241:C5241"/>
    <mergeCell ref="D5241:E5241"/>
    <mergeCell ref="F5241:F5242"/>
    <mergeCell ref="B5242:C5242"/>
    <mergeCell ref="D5242:E5242"/>
    <mergeCell ref="C5231:D5231"/>
    <mergeCell ref="E5231:F5231"/>
    <mergeCell ref="G5231:H5231"/>
    <mergeCell ref="B5233:C5233"/>
    <mergeCell ref="G5233:H5233"/>
    <mergeCell ref="C5234:E5234"/>
    <mergeCell ref="G5234:J5234"/>
    <mergeCell ref="I5226:J5227"/>
    <mergeCell ref="I5228:J5228"/>
    <mergeCell ref="B5229:C5229"/>
    <mergeCell ref="D5229:E5229"/>
    <mergeCell ref="F5229:F5230"/>
    <mergeCell ref="B5230:C5230"/>
    <mergeCell ref="D5230:E5230"/>
    <mergeCell ref="C5219:D5219"/>
    <mergeCell ref="E5219:F5219"/>
    <mergeCell ref="G5219:H5219"/>
    <mergeCell ref="B5221:C5221"/>
    <mergeCell ref="G5221:H5221"/>
    <mergeCell ref="C5222:E5222"/>
    <mergeCell ref="G5222:J5222"/>
    <mergeCell ref="I5214:J5215"/>
    <mergeCell ref="I5216:J5216"/>
    <mergeCell ref="B5217:C5217"/>
    <mergeCell ref="D5217:E5217"/>
    <mergeCell ref="F5217:F5218"/>
    <mergeCell ref="B5218:C5218"/>
    <mergeCell ref="D5218:E5218"/>
    <mergeCell ref="C5207:D5207"/>
    <mergeCell ref="E5207:F5207"/>
    <mergeCell ref="G5207:H5207"/>
    <mergeCell ref="B5209:C5209"/>
    <mergeCell ref="G5209:H5209"/>
    <mergeCell ref="C5210:E5210"/>
    <mergeCell ref="G5210:J5210"/>
    <mergeCell ref="I5202:J5203"/>
    <mergeCell ref="I5204:J5204"/>
    <mergeCell ref="B5205:C5205"/>
    <mergeCell ref="D5205:E5205"/>
    <mergeCell ref="F5205:F5206"/>
    <mergeCell ref="B5206:C5206"/>
    <mergeCell ref="D5206:E5206"/>
    <mergeCell ref="C5195:D5195"/>
    <mergeCell ref="E5195:F5195"/>
    <mergeCell ref="G5195:H5195"/>
    <mergeCell ref="B5197:C5197"/>
    <mergeCell ref="G5197:H5197"/>
    <mergeCell ref="C5198:E5198"/>
    <mergeCell ref="G5198:J5198"/>
    <mergeCell ref="I5190:J5191"/>
    <mergeCell ref="I5192:J5192"/>
    <mergeCell ref="B5193:C5193"/>
    <mergeCell ref="D5193:E5193"/>
    <mergeCell ref="F5193:F5194"/>
    <mergeCell ref="B5194:C5194"/>
    <mergeCell ref="D5194:E5194"/>
    <mergeCell ref="C5183:D5183"/>
    <mergeCell ref="E5183:F5183"/>
    <mergeCell ref="G5183:H5183"/>
    <mergeCell ref="B5185:C5185"/>
    <mergeCell ref="G5185:H5185"/>
    <mergeCell ref="C5186:E5186"/>
    <mergeCell ref="G5186:J5186"/>
    <mergeCell ref="I5178:J5179"/>
    <mergeCell ref="I5180:J5180"/>
    <mergeCell ref="B5181:C5181"/>
    <mergeCell ref="D5181:E5181"/>
    <mergeCell ref="F5181:F5182"/>
    <mergeCell ref="B5182:C5182"/>
    <mergeCell ref="D5182:E5182"/>
    <mergeCell ref="C5171:D5171"/>
    <mergeCell ref="E5171:F5171"/>
    <mergeCell ref="G5171:H5171"/>
    <mergeCell ref="B5173:C5173"/>
    <mergeCell ref="G5173:H5173"/>
    <mergeCell ref="C5174:E5174"/>
    <mergeCell ref="G5174:J5174"/>
    <mergeCell ref="I5166:J5167"/>
    <mergeCell ref="I5168:J5168"/>
    <mergeCell ref="B5169:C5169"/>
    <mergeCell ref="D5169:E5169"/>
    <mergeCell ref="F5169:F5170"/>
    <mergeCell ref="B5170:C5170"/>
    <mergeCell ref="D5170:E5170"/>
    <mergeCell ref="C5159:D5159"/>
    <mergeCell ref="E5159:F5159"/>
    <mergeCell ref="G5159:H5159"/>
    <mergeCell ref="B5161:C5161"/>
    <mergeCell ref="G5161:H5161"/>
    <mergeCell ref="C5162:E5162"/>
    <mergeCell ref="G5162:J5162"/>
    <mergeCell ref="I5154:J5155"/>
    <mergeCell ref="I5156:J5156"/>
    <mergeCell ref="B5157:C5157"/>
    <mergeCell ref="D5157:E5157"/>
    <mergeCell ref="F5157:F5158"/>
    <mergeCell ref="B5158:C5158"/>
    <mergeCell ref="D5158:E5158"/>
    <mergeCell ref="C5147:D5147"/>
    <mergeCell ref="E5147:F5147"/>
    <mergeCell ref="G5147:H5147"/>
    <mergeCell ref="B5149:C5149"/>
    <mergeCell ref="G5149:H5149"/>
    <mergeCell ref="C5150:E5150"/>
    <mergeCell ref="G5150:J5150"/>
    <mergeCell ref="I5142:J5143"/>
    <mergeCell ref="I5144:J5144"/>
    <mergeCell ref="B5145:C5145"/>
    <mergeCell ref="D5145:E5145"/>
    <mergeCell ref="F5145:F5146"/>
    <mergeCell ref="B5146:C5146"/>
    <mergeCell ref="D5146:E5146"/>
    <mergeCell ref="C5135:D5135"/>
    <mergeCell ref="E5135:F5135"/>
    <mergeCell ref="G5135:H5135"/>
    <mergeCell ref="B5137:C5137"/>
    <mergeCell ref="G5137:H5137"/>
    <mergeCell ref="C5138:E5138"/>
    <mergeCell ref="G5138:J5138"/>
    <mergeCell ref="I5130:J5131"/>
    <mergeCell ref="I5132:J5132"/>
    <mergeCell ref="B5133:C5133"/>
    <mergeCell ref="D5133:E5133"/>
    <mergeCell ref="F5133:F5134"/>
    <mergeCell ref="B5134:C5134"/>
    <mergeCell ref="D5134:E5134"/>
    <mergeCell ref="C5123:D5123"/>
    <mergeCell ref="E5123:F5123"/>
    <mergeCell ref="G5123:H5123"/>
    <mergeCell ref="B5125:C5125"/>
    <mergeCell ref="G5125:H5125"/>
    <mergeCell ref="C5126:E5126"/>
    <mergeCell ref="G5126:J5126"/>
    <mergeCell ref="I5118:J5119"/>
    <mergeCell ref="I5120:J5120"/>
    <mergeCell ref="B5121:C5121"/>
    <mergeCell ref="D5121:E5121"/>
    <mergeCell ref="F5121:F5122"/>
    <mergeCell ref="B5122:C5122"/>
    <mergeCell ref="D5122:E5122"/>
    <mergeCell ref="C5111:D5111"/>
    <mergeCell ref="E5111:F5111"/>
    <mergeCell ref="G5111:H5111"/>
    <mergeCell ref="B5113:C5113"/>
    <mergeCell ref="G5113:H5113"/>
    <mergeCell ref="C5114:E5114"/>
    <mergeCell ref="G5114:J5114"/>
    <mergeCell ref="I5106:J5107"/>
    <mergeCell ref="I5108:J5108"/>
    <mergeCell ref="B5109:C5109"/>
    <mergeCell ref="D5109:E5109"/>
    <mergeCell ref="F5109:F5110"/>
    <mergeCell ref="B5110:C5110"/>
    <mergeCell ref="D5110:E5110"/>
    <mergeCell ref="C5099:D5099"/>
    <mergeCell ref="E5099:F5099"/>
    <mergeCell ref="G5099:H5099"/>
    <mergeCell ref="B5101:C5101"/>
    <mergeCell ref="G5101:H5101"/>
    <mergeCell ref="C5102:E5102"/>
    <mergeCell ref="G5102:J5102"/>
    <mergeCell ref="I5094:J5095"/>
    <mergeCell ref="I5096:J5096"/>
    <mergeCell ref="B5097:C5097"/>
    <mergeCell ref="D5097:E5097"/>
    <mergeCell ref="F5097:F5098"/>
    <mergeCell ref="B5098:C5098"/>
    <mergeCell ref="D5098:E5098"/>
    <mergeCell ref="C5087:D5087"/>
    <mergeCell ref="E5087:F5087"/>
    <mergeCell ref="G5087:H5087"/>
    <mergeCell ref="B5089:C5089"/>
    <mergeCell ref="G5089:H5089"/>
    <mergeCell ref="C5090:E5090"/>
    <mergeCell ref="G5090:J5090"/>
    <mergeCell ref="I5082:J5083"/>
    <mergeCell ref="I5084:J5084"/>
    <mergeCell ref="B5085:C5085"/>
    <mergeCell ref="D5085:E5085"/>
    <mergeCell ref="F5085:F5086"/>
    <mergeCell ref="B5086:C5086"/>
    <mergeCell ref="D5086:E5086"/>
    <mergeCell ref="C5075:D5075"/>
    <mergeCell ref="E5075:F5075"/>
    <mergeCell ref="G5075:H5075"/>
    <mergeCell ref="B5077:C5077"/>
    <mergeCell ref="G5077:H5077"/>
    <mergeCell ref="C5078:E5078"/>
    <mergeCell ref="G5078:J5078"/>
    <mergeCell ref="I5070:J5071"/>
    <mergeCell ref="I5072:J5072"/>
    <mergeCell ref="B5073:C5073"/>
    <mergeCell ref="D5073:E5073"/>
    <mergeCell ref="F5073:F5074"/>
    <mergeCell ref="B5074:C5074"/>
    <mergeCell ref="D5074:E5074"/>
    <mergeCell ref="C5063:D5063"/>
    <mergeCell ref="E5063:F5063"/>
    <mergeCell ref="G5063:H5063"/>
    <mergeCell ref="B5065:C5065"/>
    <mergeCell ref="G5065:H5065"/>
    <mergeCell ref="C5066:E5066"/>
    <mergeCell ref="G5066:J5066"/>
    <mergeCell ref="I5058:J5059"/>
    <mergeCell ref="I5060:J5060"/>
    <mergeCell ref="B5061:C5061"/>
    <mergeCell ref="D5061:E5061"/>
    <mergeCell ref="F5061:F5062"/>
    <mergeCell ref="B5062:C5062"/>
    <mergeCell ref="D5062:E5062"/>
    <mergeCell ref="C5051:D5051"/>
    <mergeCell ref="E5051:F5051"/>
    <mergeCell ref="G5051:H5051"/>
    <mergeCell ref="B5053:C5053"/>
    <mergeCell ref="G5053:H5053"/>
    <mergeCell ref="C5054:E5054"/>
    <mergeCell ref="G5054:J5054"/>
    <mergeCell ref="I5046:J5047"/>
    <mergeCell ref="I5048:J5048"/>
    <mergeCell ref="B5049:C5049"/>
    <mergeCell ref="D5049:E5049"/>
    <mergeCell ref="F5049:F5050"/>
    <mergeCell ref="B5050:C5050"/>
    <mergeCell ref="D5050:E5050"/>
    <mergeCell ref="C5039:D5039"/>
    <mergeCell ref="E5039:F5039"/>
    <mergeCell ref="G5039:H5039"/>
    <mergeCell ref="B5041:C5041"/>
    <mergeCell ref="G5041:H5041"/>
    <mergeCell ref="C5042:E5042"/>
    <mergeCell ref="G5042:J5042"/>
    <mergeCell ref="I5034:J5035"/>
    <mergeCell ref="I5036:J5036"/>
    <mergeCell ref="B5037:C5037"/>
    <mergeCell ref="D5037:E5037"/>
    <mergeCell ref="F5037:F5038"/>
    <mergeCell ref="B5038:C5038"/>
    <mergeCell ref="D5038:E5038"/>
    <mergeCell ref="C5027:D5027"/>
    <mergeCell ref="E5027:F5027"/>
    <mergeCell ref="G5027:H5027"/>
    <mergeCell ref="B5029:C5029"/>
    <mergeCell ref="G5029:H5029"/>
    <mergeCell ref="C5030:E5030"/>
    <mergeCell ref="G5030:J5030"/>
    <mergeCell ref="I5022:J5023"/>
    <mergeCell ref="I5024:J5024"/>
    <mergeCell ref="B5025:C5025"/>
    <mergeCell ref="D5025:E5025"/>
    <mergeCell ref="F5025:F5026"/>
    <mergeCell ref="B5026:C5026"/>
    <mergeCell ref="D5026:E5026"/>
    <mergeCell ref="C5015:D5015"/>
    <mergeCell ref="E5015:F5015"/>
    <mergeCell ref="G5015:H5015"/>
    <mergeCell ref="B5017:C5017"/>
    <mergeCell ref="G5017:H5017"/>
    <mergeCell ref="C5018:E5018"/>
    <mergeCell ref="G5018:J5018"/>
    <mergeCell ref="I5010:J5011"/>
    <mergeCell ref="I5012:J5012"/>
    <mergeCell ref="B5013:C5013"/>
    <mergeCell ref="D5013:E5013"/>
    <mergeCell ref="F5013:F5014"/>
    <mergeCell ref="B5014:C5014"/>
    <mergeCell ref="D5014:E5014"/>
    <mergeCell ref="C5003:D5003"/>
    <mergeCell ref="E5003:F5003"/>
    <mergeCell ref="G5003:H5003"/>
    <mergeCell ref="B5005:C5005"/>
    <mergeCell ref="G5005:H5005"/>
    <mergeCell ref="C5006:E5006"/>
    <mergeCell ref="G5006:J5006"/>
    <mergeCell ref="I4998:J4999"/>
    <mergeCell ref="I5000:J5000"/>
    <mergeCell ref="B5001:C5001"/>
    <mergeCell ref="D5001:E5001"/>
    <mergeCell ref="F5001:F5002"/>
    <mergeCell ref="B5002:C5002"/>
    <mergeCell ref="D5002:E5002"/>
    <mergeCell ref="C4991:D4991"/>
    <mergeCell ref="E4991:F4991"/>
    <mergeCell ref="G4991:H4991"/>
    <mergeCell ref="B4993:C4993"/>
    <mergeCell ref="G4993:H4993"/>
    <mergeCell ref="C4994:E4994"/>
    <mergeCell ref="G4994:J4994"/>
    <mergeCell ref="I4986:J4987"/>
    <mergeCell ref="I4988:J4988"/>
    <mergeCell ref="B4989:C4989"/>
    <mergeCell ref="D4989:E4989"/>
    <mergeCell ref="F4989:F4990"/>
    <mergeCell ref="B4990:C4990"/>
    <mergeCell ref="D4990:E4990"/>
    <mergeCell ref="C4979:D4979"/>
    <mergeCell ref="E4979:F4979"/>
    <mergeCell ref="G4979:H4979"/>
    <mergeCell ref="B4981:C4981"/>
    <mergeCell ref="G4981:H4981"/>
    <mergeCell ref="C4982:E4982"/>
    <mergeCell ref="G4982:J4982"/>
    <mergeCell ref="I4974:J4975"/>
    <mergeCell ref="I4976:J4976"/>
    <mergeCell ref="B4977:C4977"/>
    <mergeCell ref="D4977:E4977"/>
    <mergeCell ref="F4977:F4978"/>
    <mergeCell ref="B4978:C4978"/>
    <mergeCell ref="D4978:E4978"/>
    <mergeCell ref="C4967:D4967"/>
    <mergeCell ref="E4967:F4967"/>
    <mergeCell ref="G4967:H4967"/>
    <mergeCell ref="B4969:C4969"/>
    <mergeCell ref="G4969:H4969"/>
    <mergeCell ref="C4970:E4970"/>
    <mergeCell ref="G4970:J4970"/>
    <mergeCell ref="I4962:J4963"/>
    <mergeCell ref="I4964:J4964"/>
    <mergeCell ref="B4965:C4965"/>
    <mergeCell ref="D4965:E4965"/>
    <mergeCell ref="F4965:F4966"/>
    <mergeCell ref="B4966:C4966"/>
    <mergeCell ref="D4966:E4966"/>
    <mergeCell ref="C4955:D4955"/>
    <mergeCell ref="E4955:F4955"/>
    <mergeCell ref="G4955:H4955"/>
    <mergeCell ref="B4957:C4957"/>
    <mergeCell ref="G4957:H4957"/>
    <mergeCell ref="C4958:E4958"/>
    <mergeCell ref="G4958:J4958"/>
    <mergeCell ref="I4950:J4951"/>
    <mergeCell ref="I4952:J4952"/>
    <mergeCell ref="B4953:C4953"/>
    <mergeCell ref="D4953:E4953"/>
    <mergeCell ref="F4953:F4954"/>
    <mergeCell ref="B4954:C4954"/>
    <mergeCell ref="D4954:E4954"/>
    <mergeCell ref="C4943:D4943"/>
    <mergeCell ref="E4943:F4943"/>
    <mergeCell ref="G4943:H4943"/>
    <mergeCell ref="B4945:C4945"/>
    <mergeCell ref="G4945:H4945"/>
    <mergeCell ref="C4946:E4946"/>
    <mergeCell ref="G4946:J4946"/>
    <mergeCell ref="I4938:J4939"/>
    <mergeCell ref="I4940:J4940"/>
    <mergeCell ref="B4941:C4941"/>
    <mergeCell ref="D4941:E4941"/>
    <mergeCell ref="F4941:F4942"/>
    <mergeCell ref="B4942:C4942"/>
    <mergeCell ref="D4942:E4942"/>
    <mergeCell ref="C4931:D4931"/>
    <mergeCell ref="E4931:F4931"/>
    <mergeCell ref="G4931:H4931"/>
    <mergeCell ref="B4933:C4933"/>
    <mergeCell ref="G4933:H4933"/>
    <mergeCell ref="C4934:E4934"/>
    <mergeCell ref="G4934:J4934"/>
    <mergeCell ref="I4926:J4927"/>
    <mergeCell ref="I4928:J4928"/>
    <mergeCell ref="B4929:C4929"/>
    <mergeCell ref="D4929:E4929"/>
    <mergeCell ref="F4929:F4930"/>
    <mergeCell ref="B4930:C4930"/>
    <mergeCell ref="D4930:E4930"/>
    <mergeCell ref="C4919:D4919"/>
    <mergeCell ref="E4919:F4919"/>
    <mergeCell ref="G4919:H4919"/>
    <mergeCell ref="B4921:C4921"/>
    <mergeCell ref="G4921:H4921"/>
    <mergeCell ref="C4922:E4922"/>
    <mergeCell ref="G4922:J4922"/>
    <mergeCell ref="I4914:J4915"/>
    <mergeCell ref="I4916:J4916"/>
    <mergeCell ref="B4917:C4917"/>
    <mergeCell ref="D4917:E4917"/>
    <mergeCell ref="F4917:F4918"/>
    <mergeCell ref="B4918:C4918"/>
    <mergeCell ref="D4918:E4918"/>
    <mergeCell ref="C4907:D4907"/>
    <mergeCell ref="E4907:F4907"/>
    <mergeCell ref="G4907:H4907"/>
    <mergeCell ref="B4909:C4909"/>
    <mergeCell ref="G4909:H4909"/>
    <mergeCell ref="C4910:E4910"/>
    <mergeCell ref="G4910:J4910"/>
    <mergeCell ref="I4902:J4903"/>
    <mergeCell ref="I4904:J4904"/>
    <mergeCell ref="B4905:C4905"/>
    <mergeCell ref="D4905:E4905"/>
    <mergeCell ref="F4905:F4906"/>
    <mergeCell ref="B4906:C4906"/>
    <mergeCell ref="D4906:E4906"/>
    <mergeCell ref="C4895:D4895"/>
    <mergeCell ref="E4895:F4895"/>
    <mergeCell ref="G4895:H4895"/>
    <mergeCell ref="B4897:C4897"/>
    <mergeCell ref="G4897:H4897"/>
    <mergeCell ref="C4898:E4898"/>
    <mergeCell ref="G4898:J4898"/>
    <mergeCell ref="I4890:J4891"/>
    <mergeCell ref="I4892:J4892"/>
    <mergeCell ref="B4893:C4893"/>
    <mergeCell ref="D4893:E4893"/>
    <mergeCell ref="F4893:F4894"/>
    <mergeCell ref="B4894:C4894"/>
    <mergeCell ref="D4894:E4894"/>
    <mergeCell ref="C4883:D4883"/>
    <mergeCell ref="E4883:F4883"/>
    <mergeCell ref="G4883:H4883"/>
    <mergeCell ref="B4885:C4885"/>
    <mergeCell ref="G4885:H4885"/>
    <mergeCell ref="C4886:E4886"/>
    <mergeCell ref="G4886:J4886"/>
    <mergeCell ref="I4878:J4879"/>
    <mergeCell ref="I4880:J4880"/>
    <mergeCell ref="B4881:C4881"/>
    <mergeCell ref="D4881:E4881"/>
    <mergeCell ref="F4881:F4882"/>
    <mergeCell ref="B4882:C4882"/>
    <mergeCell ref="D4882:E4882"/>
    <mergeCell ref="C4871:D4871"/>
    <mergeCell ref="E4871:F4871"/>
    <mergeCell ref="G4871:H4871"/>
    <mergeCell ref="B4873:C4873"/>
    <mergeCell ref="G4873:H4873"/>
    <mergeCell ref="C4874:E4874"/>
    <mergeCell ref="G4874:J4874"/>
    <mergeCell ref="I4866:J4867"/>
    <mergeCell ref="I4868:J4868"/>
    <mergeCell ref="B4869:C4869"/>
    <mergeCell ref="D4869:E4869"/>
    <mergeCell ref="F4869:F4870"/>
    <mergeCell ref="B4870:C4870"/>
    <mergeCell ref="D4870:E4870"/>
    <mergeCell ref="C4859:D4859"/>
    <mergeCell ref="E4859:F4859"/>
    <mergeCell ref="G4859:H4859"/>
    <mergeCell ref="B4861:C4861"/>
    <mergeCell ref="G4861:H4861"/>
    <mergeCell ref="C4862:E4862"/>
    <mergeCell ref="G4862:J4862"/>
    <mergeCell ref="I4854:J4855"/>
    <mergeCell ref="I4856:J4856"/>
    <mergeCell ref="B4857:C4857"/>
    <mergeCell ref="D4857:E4857"/>
    <mergeCell ref="F4857:F4858"/>
    <mergeCell ref="B4858:C4858"/>
    <mergeCell ref="D4858:E4858"/>
    <mergeCell ref="C4847:D4847"/>
    <mergeCell ref="E4847:F4847"/>
    <mergeCell ref="G4847:H4847"/>
    <mergeCell ref="B4849:C4849"/>
    <mergeCell ref="G4849:H4849"/>
    <mergeCell ref="C4850:E4850"/>
    <mergeCell ref="G4850:J4850"/>
    <mergeCell ref="I4842:J4843"/>
    <mergeCell ref="I4844:J4844"/>
    <mergeCell ref="B4845:C4845"/>
    <mergeCell ref="D4845:E4845"/>
    <mergeCell ref="F4845:F4846"/>
    <mergeCell ref="B4846:C4846"/>
    <mergeCell ref="D4846:E4846"/>
    <mergeCell ref="C4835:D4835"/>
    <mergeCell ref="E4835:F4835"/>
    <mergeCell ref="G4835:H4835"/>
    <mergeCell ref="B4837:C4837"/>
    <mergeCell ref="G4837:H4837"/>
    <mergeCell ref="C4838:E4838"/>
    <mergeCell ref="G4838:J4838"/>
    <mergeCell ref="I4830:J4831"/>
    <mergeCell ref="I4832:J4832"/>
    <mergeCell ref="B4833:C4833"/>
    <mergeCell ref="D4833:E4833"/>
    <mergeCell ref="F4833:F4834"/>
    <mergeCell ref="B4834:C4834"/>
    <mergeCell ref="D4834:E4834"/>
    <mergeCell ref="C4823:D4823"/>
    <mergeCell ref="E4823:F4823"/>
    <mergeCell ref="G4823:H4823"/>
    <mergeCell ref="B4825:C4825"/>
    <mergeCell ref="G4825:H4825"/>
    <mergeCell ref="C4826:E4826"/>
    <mergeCell ref="G4826:J4826"/>
    <mergeCell ref="I4818:J4819"/>
    <mergeCell ref="I4820:J4820"/>
    <mergeCell ref="B4821:C4821"/>
    <mergeCell ref="D4821:E4821"/>
    <mergeCell ref="F4821:F4822"/>
    <mergeCell ref="B4822:C4822"/>
    <mergeCell ref="D4822:E4822"/>
    <mergeCell ref="C4811:D4811"/>
    <mergeCell ref="E4811:F4811"/>
    <mergeCell ref="G4811:H4811"/>
    <mergeCell ref="B4813:C4813"/>
    <mergeCell ref="G4813:H4813"/>
    <mergeCell ref="C4814:E4814"/>
    <mergeCell ref="G4814:J4814"/>
    <mergeCell ref="I4806:J4807"/>
    <mergeCell ref="I4808:J4808"/>
    <mergeCell ref="B4809:C4809"/>
    <mergeCell ref="D4809:E4809"/>
    <mergeCell ref="F4809:F4810"/>
    <mergeCell ref="B4810:C4810"/>
    <mergeCell ref="D4810:E4810"/>
    <mergeCell ref="C4799:D4799"/>
    <mergeCell ref="E4799:F4799"/>
    <mergeCell ref="G4799:H4799"/>
    <mergeCell ref="B4801:C4801"/>
    <mergeCell ref="G4801:H4801"/>
    <mergeCell ref="C4802:E4802"/>
    <mergeCell ref="G4802:J4802"/>
    <mergeCell ref="I4794:J4795"/>
    <mergeCell ref="I4796:J4796"/>
    <mergeCell ref="B4797:C4797"/>
    <mergeCell ref="D4797:E4797"/>
    <mergeCell ref="F4797:F4798"/>
    <mergeCell ref="B4798:C4798"/>
    <mergeCell ref="D4798:E4798"/>
    <mergeCell ref="C4787:D4787"/>
    <mergeCell ref="E4787:F4787"/>
    <mergeCell ref="G4787:H4787"/>
    <mergeCell ref="B4789:C4789"/>
    <mergeCell ref="G4789:H4789"/>
    <mergeCell ref="C4790:E4790"/>
    <mergeCell ref="G4790:J4790"/>
    <mergeCell ref="I4782:J4783"/>
    <mergeCell ref="I4784:J4784"/>
    <mergeCell ref="B4785:C4785"/>
    <mergeCell ref="D4785:E4785"/>
    <mergeCell ref="F4785:F4786"/>
    <mergeCell ref="B4786:C4786"/>
    <mergeCell ref="D4786:E4786"/>
    <mergeCell ref="C4775:D4775"/>
    <mergeCell ref="E4775:F4775"/>
    <mergeCell ref="G4775:H4775"/>
    <mergeCell ref="B4777:C4777"/>
    <mergeCell ref="G4777:H4777"/>
    <mergeCell ref="C4778:E4778"/>
    <mergeCell ref="G4778:J4778"/>
    <mergeCell ref="I4770:J4771"/>
    <mergeCell ref="I4772:J4772"/>
    <mergeCell ref="B4773:C4773"/>
    <mergeCell ref="D4773:E4773"/>
    <mergeCell ref="F4773:F4774"/>
    <mergeCell ref="B4774:C4774"/>
    <mergeCell ref="D4774:E4774"/>
    <mergeCell ref="C4763:D4763"/>
    <mergeCell ref="E4763:F4763"/>
    <mergeCell ref="G4763:H4763"/>
    <mergeCell ref="B4765:C4765"/>
    <mergeCell ref="G4765:H4765"/>
    <mergeCell ref="C4766:E4766"/>
    <mergeCell ref="G4766:J4766"/>
    <mergeCell ref="I4758:J4759"/>
    <mergeCell ref="I4760:J4760"/>
    <mergeCell ref="B4761:C4761"/>
    <mergeCell ref="D4761:E4761"/>
    <mergeCell ref="F4761:F4762"/>
    <mergeCell ref="B4762:C4762"/>
    <mergeCell ref="D4762:E4762"/>
    <mergeCell ref="C4751:D4751"/>
    <mergeCell ref="E4751:F4751"/>
    <mergeCell ref="G4751:H4751"/>
    <mergeCell ref="B4753:C4753"/>
    <mergeCell ref="G4753:H4753"/>
    <mergeCell ref="C4754:E4754"/>
    <mergeCell ref="G4754:J4754"/>
    <mergeCell ref="I4746:J4747"/>
    <mergeCell ref="I4748:J4748"/>
    <mergeCell ref="B4749:C4749"/>
    <mergeCell ref="D4749:E4749"/>
    <mergeCell ref="F4749:F4750"/>
    <mergeCell ref="B4750:C4750"/>
    <mergeCell ref="D4750:E4750"/>
    <mergeCell ref="C4739:D4739"/>
    <mergeCell ref="E4739:F4739"/>
    <mergeCell ref="G4739:H4739"/>
    <mergeCell ref="B4741:C4741"/>
    <mergeCell ref="G4741:H4741"/>
    <mergeCell ref="C4742:E4742"/>
    <mergeCell ref="G4742:J4742"/>
    <mergeCell ref="I4734:J4735"/>
    <mergeCell ref="I4736:J4736"/>
    <mergeCell ref="B4737:C4737"/>
    <mergeCell ref="D4737:E4737"/>
    <mergeCell ref="F4737:F4738"/>
    <mergeCell ref="B4738:C4738"/>
    <mergeCell ref="D4738:E4738"/>
    <mergeCell ref="C4727:D4727"/>
    <mergeCell ref="E4727:F4727"/>
    <mergeCell ref="G4727:H4727"/>
    <mergeCell ref="B4729:C4729"/>
    <mergeCell ref="G4729:H4729"/>
    <mergeCell ref="C4730:E4730"/>
    <mergeCell ref="G4730:J4730"/>
    <mergeCell ref="I4722:J4723"/>
    <mergeCell ref="I4724:J4724"/>
    <mergeCell ref="B4725:C4725"/>
    <mergeCell ref="D4725:E4725"/>
    <mergeCell ref="F4725:F4726"/>
    <mergeCell ref="B4726:C4726"/>
    <mergeCell ref="D4726:E4726"/>
    <mergeCell ref="C4715:D4715"/>
    <mergeCell ref="E4715:F4715"/>
    <mergeCell ref="G4715:H4715"/>
    <mergeCell ref="B4717:C4717"/>
    <mergeCell ref="G4717:H4717"/>
    <mergeCell ref="C4718:E4718"/>
    <mergeCell ref="G4718:J4718"/>
    <mergeCell ref="I4710:J4711"/>
    <mergeCell ref="I4712:J4712"/>
    <mergeCell ref="B4713:C4713"/>
    <mergeCell ref="D4713:E4713"/>
    <mergeCell ref="F4713:F4714"/>
    <mergeCell ref="B4714:C4714"/>
    <mergeCell ref="D4714:E4714"/>
    <mergeCell ref="C4703:D4703"/>
    <mergeCell ref="E4703:F4703"/>
    <mergeCell ref="G4703:H4703"/>
    <mergeCell ref="B4705:C4705"/>
    <mergeCell ref="G4705:H4705"/>
    <mergeCell ref="C4706:E4706"/>
    <mergeCell ref="G4706:J4706"/>
    <mergeCell ref="I4698:J4699"/>
    <mergeCell ref="I4700:J4700"/>
    <mergeCell ref="B4701:C4701"/>
    <mergeCell ref="D4701:E4701"/>
    <mergeCell ref="F4701:F4702"/>
    <mergeCell ref="B4702:C4702"/>
    <mergeCell ref="D4702:E4702"/>
    <mergeCell ref="C4691:D4691"/>
    <mergeCell ref="E4691:F4691"/>
    <mergeCell ref="G4691:H4691"/>
    <mergeCell ref="B4693:C4693"/>
    <mergeCell ref="G4693:H4693"/>
    <mergeCell ref="C4694:E4694"/>
    <mergeCell ref="G4694:J4694"/>
    <mergeCell ref="I4686:J4687"/>
    <mergeCell ref="I4688:J4688"/>
    <mergeCell ref="B4689:C4689"/>
    <mergeCell ref="D4689:E4689"/>
    <mergeCell ref="F4689:F4690"/>
    <mergeCell ref="B4690:C4690"/>
    <mergeCell ref="D4690:E4690"/>
    <mergeCell ref="C4679:D4679"/>
    <mergeCell ref="E4679:F4679"/>
    <mergeCell ref="G4679:H4679"/>
    <mergeCell ref="B4681:C4681"/>
    <mergeCell ref="G4681:H4681"/>
    <mergeCell ref="C4682:E4682"/>
    <mergeCell ref="G4682:J4682"/>
    <mergeCell ref="I4674:J4675"/>
    <mergeCell ref="I4676:J4676"/>
    <mergeCell ref="B4677:C4677"/>
    <mergeCell ref="D4677:E4677"/>
    <mergeCell ref="F4677:F4678"/>
    <mergeCell ref="B4678:C4678"/>
    <mergeCell ref="D4678:E4678"/>
    <mergeCell ref="C4667:D4667"/>
    <mergeCell ref="E4667:F4667"/>
    <mergeCell ref="G4667:H4667"/>
    <mergeCell ref="B4669:C4669"/>
    <mergeCell ref="G4669:H4669"/>
    <mergeCell ref="C4670:E4670"/>
    <mergeCell ref="G4670:J4670"/>
    <mergeCell ref="I4662:J4663"/>
    <mergeCell ref="I4664:J4664"/>
    <mergeCell ref="B4665:C4665"/>
    <mergeCell ref="D4665:E4665"/>
    <mergeCell ref="F4665:F4666"/>
    <mergeCell ref="B4666:C4666"/>
    <mergeCell ref="D4666:E4666"/>
    <mergeCell ref="C4655:D4655"/>
    <mergeCell ref="E4655:F4655"/>
    <mergeCell ref="G4655:H4655"/>
    <mergeCell ref="B4657:C4657"/>
    <mergeCell ref="G4657:H4657"/>
    <mergeCell ref="C4658:E4658"/>
    <mergeCell ref="G4658:J4658"/>
    <mergeCell ref="I4650:J4651"/>
    <mergeCell ref="I4652:J4652"/>
    <mergeCell ref="B4653:C4653"/>
    <mergeCell ref="D4653:E4653"/>
    <mergeCell ref="F4653:F4654"/>
    <mergeCell ref="B4654:C4654"/>
    <mergeCell ref="D4654:E4654"/>
    <mergeCell ref="C4643:D4643"/>
    <mergeCell ref="E4643:F4643"/>
    <mergeCell ref="G4643:H4643"/>
    <mergeCell ref="B4645:C4645"/>
    <mergeCell ref="G4645:H4645"/>
    <mergeCell ref="C4646:E4646"/>
    <mergeCell ref="G4646:J4646"/>
    <mergeCell ref="I4638:J4639"/>
    <mergeCell ref="I4640:J4640"/>
    <mergeCell ref="B4641:C4641"/>
    <mergeCell ref="D4641:E4641"/>
    <mergeCell ref="F4641:F4642"/>
    <mergeCell ref="B4642:C4642"/>
    <mergeCell ref="D4642:E4642"/>
    <mergeCell ref="C4631:D4631"/>
    <mergeCell ref="E4631:F4631"/>
    <mergeCell ref="G4631:H4631"/>
    <mergeCell ref="B4633:C4633"/>
    <mergeCell ref="G4633:H4633"/>
    <mergeCell ref="C4634:E4634"/>
    <mergeCell ref="G4634:J4634"/>
    <mergeCell ref="I4626:J4627"/>
    <mergeCell ref="I4628:J4628"/>
    <mergeCell ref="B4629:C4629"/>
    <mergeCell ref="D4629:E4629"/>
    <mergeCell ref="F4629:F4630"/>
    <mergeCell ref="B4630:C4630"/>
    <mergeCell ref="D4630:E4630"/>
    <mergeCell ref="C4619:D4619"/>
    <mergeCell ref="E4619:F4619"/>
    <mergeCell ref="G4619:H4619"/>
    <mergeCell ref="B4621:C4621"/>
    <mergeCell ref="G4621:H4621"/>
    <mergeCell ref="C4622:E4622"/>
    <mergeCell ref="G4622:J4622"/>
    <mergeCell ref="I4614:J4615"/>
    <mergeCell ref="I4616:J4616"/>
    <mergeCell ref="B4617:C4617"/>
    <mergeCell ref="D4617:E4617"/>
    <mergeCell ref="F4617:F4618"/>
    <mergeCell ref="B4618:C4618"/>
    <mergeCell ref="D4618:E4618"/>
    <mergeCell ref="C4607:D4607"/>
    <mergeCell ref="E4607:F4607"/>
    <mergeCell ref="G4607:H4607"/>
    <mergeCell ref="B4609:C4609"/>
    <mergeCell ref="G4609:H4609"/>
    <mergeCell ref="C4610:E4610"/>
    <mergeCell ref="G4610:J4610"/>
    <mergeCell ref="I4602:J4603"/>
    <mergeCell ref="I4604:J4604"/>
    <mergeCell ref="B4605:C4605"/>
    <mergeCell ref="D4605:E4605"/>
    <mergeCell ref="F4605:F4606"/>
    <mergeCell ref="B4606:C4606"/>
    <mergeCell ref="D4606:E4606"/>
    <mergeCell ref="C4595:D4595"/>
    <mergeCell ref="E4595:F4595"/>
    <mergeCell ref="G4595:H4595"/>
    <mergeCell ref="B4597:C4597"/>
    <mergeCell ref="G4597:H4597"/>
    <mergeCell ref="C4598:E4598"/>
    <mergeCell ref="G4598:J4598"/>
    <mergeCell ref="I4590:J4591"/>
    <mergeCell ref="I4592:J4592"/>
    <mergeCell ref="B4593:C4593"/>
    <mergeCell ref="D4593:E4593"/>
    <mergeCell ref="F4593:F4594"/>
    <mergeCell ref="B4594:C4594"/>
    <mergeCell ref="D4594:E4594"/>
    <mergeCell ref="C4583:D4583"/>
    <mergeCell ref="E4583:F4583"/>
    <mergeCell ref="G4583:H4583"/>
    <mergeCell ref="B4585:C4585"/>
    <mergeCell ref="G4585:H4585"/>
    <mergeCell ref="C4586:E4586"/>
    <mergeCell ref="G4586:J4586"/>
    <mergeCell ref="I4578:J4579"/>
    <mergeCell ref="I4580:J4580"/>
    <mergeCell ref="B4581:C4581"/>
    <mergeCell ref="D4581:E4581"/>
    <mergeCell ref="F4581:F4582"/>
    <mergeCell ref="B4582:C4582"/>
    <mergeCell ref="D4582:E4582"/>
    <mergeCell ref="C4571:D4571"/>
    <mergeCell ref="E4571:F4571"/>
    <mergeCell ref="G4571:H4571"/>
    <mergeCell ref="B4573:C4573"/>
    <mergeCell ref="G4573:H4573"/>
    <mergeCell ref="C4574:E4574"/>
    <mergeCell ref="G4574:J4574"/>
    <mergeCell ref="I4566:J4567"/>
    <mergeCell ref="I4568:J4568"/>
    <mergeCell ref="B4569:C4569"/>
    <mergeCell ref="D4569:E4569"/>
    <mergeCell ref="F4569:F4570"/>
    <mergeCell ref="B4570:C4570"/>
    <mergeCell ref="D4570:E4570"/>
    <mergeCell ref="C4559:D4559"/>
    <mergeCell ref="E4559:F4559"/>
    <mergeCell ref="G4559:H4559"/>
    <mergeCell ref="B4561:C4561"/>
    <mergeCell ref="G4561:H4561"/>
    <mergeCell ref="C4562:E4562"/>
    <mergeCell ref="G4562:J4562"/>
    <mergeCell ref="I4554:J4555"/>
    <mergeCell ref="I4556:J4556"/>
    <mergeCell ref="B4557:C4557"/>
    <mergeCell ref="D4557:E4557"/>
    <mergeCell ref="F4557:F4558"/>
    <mergeCell ref="B4558:C4558"/>
    <mergeCell ref="D4558:E4558"/>
    <mergeCell ref="C4547:D4547"/>
    <mergeCell ref="E4547:F4547"/>
    <mergeCell ref="G4547:H4547"/>
    <mergeCell ref="B4549:C4549"/>
    <mergeCell ref="G4549:H4549"/>
    <mergeCell ref="C4550:E4550"/>
    <mergeCell ref="G4550:J4550"/>
    <mergeCell ref="I4542:J4543"/>
    <mergeCell ref="I4544:J4544"/>
    <mergeCell ref="B4545:C4545"/>
    <mergeCell ref="D4545:E4545"/>
    <mergeCell ref="F4545:F4546"/>
    <mergeCell ref="B4546:C4546"/>
    <mergeCell ref="D4546:E4546"/>
    <mergeCell ref="C4535:D4535"/>
    <mergeCell ref="E4535:F4535"/>
    <mergeCell ref="G4535:H4535"/>
    <mergeCell ref="B4537:C4537"/>
    <mergeCell ref="G4537:H4537"/>
    <mergeCell ref="C4538:E4538"/>
    <mergeCell ref="G4538:J4538"/>
    <mergeCell ref="I4530:J4531"/>
    <mergeCell ref="I4532:J4532"/>
    <mergeCell ref="B4533:C4533"/>
    <mergeCell ref="D4533:E4533"/>
    <mergeCell ref="F4533:F4534"/>
    <mergeCell ref="B4534:C4534"/>
    <mergeCell ref="D4534:E4534"/>
    <mergeCell ref="C4523:D4523"/>
    <mergeCell ref="E4523:F4523"/>
    <mergeCell ref="G4523:H4523"/>
    <mergeCell ref="B4525:C4525"/>
    <mergeCell ref="G4525:H4525"/>
    <mergeCell ref="C4526:E4526"/>
    <mergeCell ref="G4526:J4526"/>
    <mergeCell ref="I4518:J4519"/>
    <mergeCell ref="I4520:J4520"/>
    <mergeCell ref="B4521:C4521"/>
    <mergeCell ref="D4521:E4521"/>
    <mergeCell ref="F4521:F4522"/>
    <mergeCell ref="B4522:C4522"/>
    <mergeCell ref="D4522:E4522"/>
    <mergeCell ref="C4511:D4511"/>
    <mergeCell ref="E4511:F4511"/>
    <mergeCell ref="G4511:H4511"/>
    <mergeCell ref="B4513:C4513"/>
    <mergeCell ref="G4513:H4513"/>
    <mergeCell ref="C4514:E4514"/>
    <mergeCell ref="G4514:J4514"/>
    <mergeCell ref="I4506:J4507"/>
    <mergeCell ref="I4508:J4508"/>
    <mergeCell ref="B4509:C4509"/>
    <mergeCell ref="D4509:E4509"/>
    <mergeCell ref="F4509:F4510"/>
    <mergeCell ref="B4510:C4510"/>
    <mergeCell ref="D4510:E4510"/>
    <mergeCell ref="C4499:D4499"/>
    <mergeCell ref="E4499:F4499"/>
    <mergeCell ref="G4499:H4499"/>
    <mergeCell ref="B4501:C4501"/>
    <mergeCell ref="G4501:H4501"/>
    <mergeCell ref="C4502:E4502"/>
    <mergeCell ref="G4502:J4502"/>
    <mergeCell ref="I4494:J4495"/>
    <mergeCell ref="I4496:J4496"/>
    <mergeCell ref="B4497:C4497"/>
    <mergeCell ref="D4497:E4497"/>
    <mergeCell ref="F4497:F4498"/>
    <mergeCell ref="B4498:C4498"/>
    <mergeCell ref="D4498:E4498"/>
    <mergeCell ref="C4487:D4487"/>
    <mergeCell ref="E4487:F4487"/>
    <mergeCell ref="G4487:H4487"/>
    <mergeCell ref="B4489:C4489"/>
    <mergeCell ref="G4489:H4489"/>
    <mergeCell ref="C4490:E4490"/>
    <mergeCell ref="G4490:J4490"/>
    <mergeCell ref="I4482:J4483"/>
    <mergeCell ref="I4484:J4484"/>
    <mergeCell ref="B4485:C4485"/>
    <mergeCell ref="D4485:E4485"/>
    <mergeCell ref="F4485:F4486"/>
    <mergeCell ref="B4486:C4486"/>
    <mergeCell ref="D4486:E4486"/>
    <mergeCell ref="C4475:D4475"/>
    <mergeCell ref="E4475:F4475"/>
    <mergeCell ref="G4475:H4475"/>
    <mergeCell ref="B4477:C4477"/>
    <mergeCell ref="G4477:H4477"/>
    <mergeCell ref="C4478:E4478"/>
    <mergeCell ref="G4478:J4478"/>
    <mergeCell ref="I4470:J4471"/>
    <mergeCell ref="I4472:J4472"/>
    <mergeCell ref="B4473:C4473"/>
    <mergeCell ref="D4473:E4473"/>
    <mergeCell ref="F4473:F4474"/>
    <mergeCell ref="B4474:C4474"/>
    <mergeCell ref="D4474:E4474"/>
    <mergeCell ref="C4463:D4463"/>
    <mergeCell ref="E4463:F4463"/>
    <mergeCell ref="G4463:H4463"/>
    <mergeCell ref="B4465:C4465"/>
    <mergeCell ref="G4465:H4465"/>
    <mergeCell ref="C4466:E4466"/>
    <mergeCell ref="G4466:J4466"/>
    <mergeCell ref="I4458:J4459"/>
    <mergeCell ref="I4460:J4460"/>
    <mergeCell ref="B4461:C4461"/>
    <mergeCell ref="D4461:E4461"/>
    <mergeCell ref="F4461:F4462"/>
    <mergeCell ref="B4462:C4462"/>
    <mergeCell ref="D4462:E4462"/>
    <mergeCell ref="C4451:D4451"/>
    <mergeCell ref="E4451:F4451"/>
    <mergeCell ref="G4451:H4451"/>
    <mergeCell ref="B4453:C4453"/>
    <mergeCell ref="G4453:H4453"/>
    <mergeCell ref="C4454:E4454"/>
    <mergeCell ref="G4454:J4454"/>
    <mergeCell ref="I4446:J4447"/>
    <mergeCell ref="I4448:J4448"/>
    <mergeCell ref="B4449:C4449"/>
    <mergeCell ref="D4449:E4449"/>
    <mergeCell ref="F4449:F4450"/>
    <mergeCell ref="B4450:C4450"/>
    <mergeCell ref="D4450:E4450"/>
    <mergeCell ref="C4439:D4439"/>
    <mergeCell ref="E4439:F4439"/>
    <mergeCell ref="G4439:H4439"/>
    <mergeCell ref="B4441:C4441"/>
    <mergeCell ref="G4441:H4441"/>
    <mergeCell ref="C4442:E4442"/>
    <mergeCell ref="G4442:J4442"/>
    <mergeCell ref="I4434:J4435"/>
    <mergeCell ref="I4436:J4436"/>
    <mergeCell ref="B4437:C4437"/>
    <mergeCell ref="D4437:E4437"/>
    <mergeCell ref="F4437:F4438"/>
    <mergeCell ref="B4438:C4438"/>
    <mergeCell ref="D4438:E4438"/>
    <mergeCell ref="C4427:D4427"/>
    <mergeCell ref="E4427:F4427"/>
    <mergeCell ref="G4427:H4427"/>
    <mergeCell ref="B4429:C4429"/>
    <mergeCell ref="G4429:H4429"/>
    <mergeCell ref="C4430:E4430"/>
    <mergeCell ref="G4430:J4430"/>
    <mergeCell ref="I4422:J4423"/>
    <mergeCell ref="I4424:J4424"/>
    <mergeCell ref="B4425:C4425"/>
    <mergeCell ref="D4425:E4425"/>
    <mergeCell ref="F4425:F4426"/>
    <mergeCell ref="B4426:C4426"/>
    <mergeCell ref="D4426:E4426"/>
    <mergeCell ref="C4415:D4415"/>
    <mergeCell ref="E4415:F4415"/>
    <mergeCell ref="G4415:H4415"/>
    <mergeCell ref="B4417:C4417"/>
    <mergeCell ref="G4417:H4417"/>
    <mergeCell ref="C4418:E4418"/>
    <mergeCell ref="G4418:J4418"/>
    <mergeCell ref="I4410:J4411"/>
    <mergeCell ref="I4412:J4412"/>
    <mergeCell ref="B4413:C4413"/>
    <mergeCell ref="D4413:E4413"/>
    <mergeCell ref="F4413:F4414"/>
    <mergeCell ref="B4414:C4414"/>
    <mergeCell ref="D4414:E4414"/>
    <mergeCell ref="C4403:D4403"/>
    <mergeCell ref="E4403:F4403"/>
    <mergeCell ref="G4403:H4403"/>
    <mergeCell ref="B4405:C4405"/>
    <mergeCell ref="G4405:H4405"/>
    <mergeCell ref="C4406:E4406"/>
    <mergeCell ref="G4406:J4406"/>
    <mergeCell ref="I4398:J4399"/>
    <mergeCell ref="I4400:J4400"/>
    <mergeCell ref="B4401:C4401"/>
    <mergeCell ref="D4401:E4401"/>
    <mergeCell ref="F4401:F4402"/>
    <mergeCell ref="B4402:C4402"/>
    <mergeCell ref="D4402:E4402"/>
    <mergeCell ref="C4391:D4391"/>
    <mergeCell ref="E4391:F4391"/>
    <mergeCell ref="G4391:H4391"/>
    <mergeCell ref="B4393:C4393"/>
    <mergeCell ref="G4393:H4393"/>
    <mergeCell ref="C4394:E4394"/>
    <mergeCell ref="G4394:J4394"/>
    <mergeCell ref="I4386:J4387"/>
    <mergeCell ref="I4388:J4388"/>
    <mergeCell ref="B4389:C4389"/>
    <mergeCell ref="D4389:E4389"/>
    <mergeCell ref="F4389:F4390"/>
    <mergeCell ref="B4390:C4390"/>
    <mergeCell ref="D4390:E4390"/>
    <mergeCell ref="C4367:D4367"/>
    <mergeCell ref="E4367:F4367"/>
    <mergeCell ref="G4367:H4367"/>
    <mergeCell ref="B4381:C4381"/>
    <mergeCell ref="G4381:H4381"/>
    <mergeCell ref="C4382:E4382"/>
    <mergeCell ref="G4382:J4382"/>
    <mergeCell ref="D4377:E4377"/>
    <mergeCell ref="F4377:F4378"/>
    <mergeCell ref="B4378:C4378"/>
    <mergeCell ref="I4362:J4363"/>
    <mergeCell ref="I4364:J4364"/>
    <mergeCell ref="B4365:C4365"/>
    <mergeCell ref="D4365:E4365"/>
    <mergeCell ref="F4365:F4366"/>
    <mergeCell ref="B4366:C4366"/>
    <mergeCell ref="D4366:E4366"/>
    <mergeCell ref="C4355:D4355"/>
    <mergeCell ref="E4355:F4355"/>
    <mergeCell ref="G4355:H4355"/>
    <mergeCell ref="B4357:C4357"/>
    <mergeCell ref="G4357:H4357"/>
    <mergeCell ref="C4358:E4358"/>
    <mergeCell ref="G4358:J4358"/>
    <mergeCell ref="I4350:J4351"/>
    <mergeCell ref="I4352:J4352"/>
    <mergeCell ref="B4353:C4353"/>
    <mergeCell ref="D4353:E4353"/>
    <mergeCell ref="F4353:F4354"/>
    <mergeCell ref="B4354:C4354"/>
    <mergeCell ref="D4354:E4354"/>
    <mergeCell ref="C4343:D4343"/>
    <mergeCell ref="E4343:F4343"/>
    <mergeCell ref="G4343:H4343"/>
    <mergeCell ref="B4345:C4345"/>
    <mergeCell ref="G4345:H4345"/>
    <mergeCell ref="C4346:E4346"/>
    <mergeCell ref="G4346:J4346"/>
    <mergeCell ref="I4338:J4339"/>
    <mergeCell ref="I4340:J4340"/>
    <mergeCell ref="B4341:C4341"/>
    <mergeCell ref="D4341:E4341"/>
    <mergeCell ref="F4341:F4342"/>
    <mergeCell ref="B4342:C4342"/>
    <mergeCell ref="D4342:E4342"/>
    <mergeCell ref="C4331:D4331"/>
    <mergeCell ref="E4331:F4331"/>
    <mergeCell ref="G4331:H4331"/>
    <mergeCell ref="B4333:C4333"/>
    <mergeCell ref="G4333:H4333"/>
    <mergeCell ref="C4334:E4334"/>
    <mergeCell ref="G4334:J4334"/>
    <mergeCell ref="I4326:J4327"/>
    <mergeCell ref="I4328:J4328"/>
    <mergeCell ref="B4329:C4329"/>
    <mergeCell ref="D4329:E4329"/>
    <mergeCell ref="F4329:F4330"/>
    <mergeCell ref="B4330:C4330"/>
    <mergeCell ref="D4330:E4330"/>
    <mergeCell ref="C4319:D4319"/>
    <mergeCell ref="E4319:F4319"/>
    <mergeCell ref="G4319:H4319"/>
    <mergeCell ref="B4321:C4321"/>
    <mergeCell ref="G4321:H4321"/>
    <mergeCell ref="C4322:E4322"/>
    <mergeCell ref="G4322:J4322"/>
    <mergeCell ref="I4314:J4315"/>
    <mergeCell ref="I4316:J4316"/>
    <mergeCell ref="B4317:C4317"/>
    <mergeCell ref="D4317:E4317"/>
    <mergeCell ref="F4317:F4318"/>
    <mergeCell ref="B4318:C4318"/>
    <mergeCell ref="D4318:E4318"/>
    <mergeCell ref="C4307:D4307"/>
    <mergeCell ref="E4307:F4307"/>
    <mergeCell ref="G4307:H4307"/>
    <mergeCell ref="B4309:C4309"/>
    <mergeCell ref="G4309:H4309"/>
    <mergeCell ref="C4310:E4310"/>
    <mergeCell ref="G4310:J4310"/>
    <mergeCell ref="I4302:J4303"/>
    <mergeCell ref="I4304:J4304"/>
    <mergeCell ref="B4305:C4305"/>
    <mergeCell ref="D4305:E4305"/>
    <mergeCell ref="F4305:F4306"/>
    <mergeCell ref="B4306:C4306"/>
    <mergeCell ref="D4306:E4306"/>
    <mergeCell ref="C4295:D4295"/>
    <mergeCell ref="E4295:F4295"/>
    <mergeCell ref="G4295:H4295"/>
    <mergeCell ref="B4297:C4297"/>
    <mergeCell ref="G4297:H4297"/>
    <mergeCell ref="C4298:E4298"/>
    <mergeCell ref="G4298:J4298"/>
    <mergeCell ref="I4290:J4291"/>
    <mergeCell ref="I4292:J4292"/>
    <mergeCell ref="B4293:C4293"/>
    <mergeCell ref="D4293:E4293"/>
    <mergeCell ref="F4293:F4294"/>
    <mergeCell ref="B4294:C4294"/>
    <mergeCell ref="D4294:E4294"/>
    <mergeCell ref="C4283:D4283"/>
    <mergeCell ref="E4283:F4283"/>
    <mergeCell ref="G4283:H4283"/>
    <mergeCell ref="B4285:C4285"/>
    <mergeCell ref="G4285:H4285"/>
    <mergeCell ref="C4286:E4286"/>
    <mergeCell ref="G4286:J4286"/>
    <mergeCell ref="I4278:J4279"/>
    <mergeCell ref="I4280:J4280"/>
    <mergeCell ref="B4281:C4281"/>
    <mergeCell ref="D4281:E4281"/>
    <mergeCell ref="F4281:F4282"/>
    <mergeCell ref="B4282:C4282"/>
    <mergeCell ref="D4282:E4282"/>
    <mergeCell ref="C4271:D4271"/>
    <mergeCell ref="E4271:F4271"/>
    <mergeCell ref="G4271:H4271"/>
    <mergeCell ref="B4273:C4273"/>
    <mergeCell ref="G4273:H4273"/>
    <mergeCell ref="C4274:E4274"/>
    <mergeCell ref="G4274:J4274"/>
    <mergeCell ref="I4266:J4267"/>
    <mergeCell ref="I4268:J4268"/>
    <mergeCell ref="B4269:C4269"/>
    <mergeCell ref="D4269:E4269"/>
    <mergeCell ref="F4269:F4270"/>
    <mergeCell ref="B4270:C4270"/>
    <mergeCell ref="D4270:E4270"/>
    <mergeCell ref="C4259:D4259"/>
    <mergeCell ref="E4259:F4259"/>
    <mergeCell ref="G4259:H4259"/>
    <mergeCell ref="B4261:C4261"/>
    <mergeCell ref="G4261:H4261"/>
    <mergeCell ref="C4262:E4262"/>
    <mergeCell ref="G4262:J4262"/>
    <mergeCell ref="I4254:J4255"/>
    <mergeCell ref="I4256:J4256"/>
    <mergeCell ref="B4257:C4257"/>
    <mergeCell ref="D4257:E4257"/>
    <mergeCell ref="F4257:F4258"/>
    <mergeCell ref="B4258:C4258"/>
    <mergeCell ref="D4258:E4258"/>
    <mergeCell ref="C4247:D4247"/>
    <mergeCell ref="E4247:F4247"/>
    <mergeCell ref="G4247:H4247"/>
    <mergeCell ref="B4249:C4249"/>
    <mergeCell ref="G4249:H4249"/>
    <mergeCell ref="C4250:E4250"/>
    <mergeCell ref="G4250:J4250"/>
    <mergeCell ref="I4242:J4243"/>
    <mergeCell ref="I4244:J4244"/>
    <mergeCell ref="B4245:C4245"/>
    <mergeCell ref="D4245:E4245"/>
    <mergeCell ref="F4245:F4246"/>
    <mergeCell ref="B4246:C4246"/>
    <mergeCell ref="D4246:E4246"/>
    <mergeCell ref="C4235:D4235"/>
    <mergeCell ref="E4235:F4235"/>
    <mergeCell ref="G4235:H4235"/>
    <mergeCell ref="B4237:C4237"/>
    <mergeCell ref="G4237:H4237"/>
    <mergeCell ref="C4238:E4238"/>
    <mergeCell ref="G4238:J4238"/>
    <mergeCell ref="I4230:J4231"/>
    <mergeCell ref="I4232:J4232"/>
    <mergeCell ref="B4233:C4233"/>
    <mergeCell ref="D4233:E4233"/>
    <mergeCell ref="F4233:F4234"/>
    <mergeCell ref="B4234:C4234"/>
    <mergeCell ref="D4234:E4234"/>
    <mergeCell ref="C4223:D4223"/>
    <mergeCell ref="E4223:F4223"/>
    <mergeCell ref="G4223:H4223"/>
    <mergeCell ref="B4225:C4225"/>
    <mergeCell ref="G4225:H4225"/>
    <mergeCell ref="C4226:E4226"/>
    <mergeCell ref="G4226:J4226"/>
    <mergeCell ref="I4218:J4219"/>
    <mergeCell ref="I4220:J4220"/>
    <mergeCell ref="B4221:C4221"/>
    <mergeCell ref="D4221:E4221"/>
    <mergeCell ref="F4221:F4222"/>
    <mergeCell ref="B4222:C4222"/>
    <mergeCell ref="D4222:E4222"/>
    <mergeCell ref="C4211:D4211"/>
    <mergeCell ref="E4211:F4211"/>
    <mergeCell ref="G4211:H4211"/>
    <mergeCell ref="B4213:C4213"/>
    <mergeCell ref="G4213:H4213"/>
    <mergeCell ref="C4214:E4214"/>
    <mergeCell ref="G4214:J4214"/>
    <mergeCell ref="I4206:J4207"/>
    <mergeCell ref="I4208:J4208"/>
    <mergeCell ref="B4209:C4209"/>
    <mergeCell ref="D4209:E4209"/>
    <mergeCell ref="F4209:F4210"/>
    <mergeCell ref="B4210:C4210"/>
    <mergeCell ref="D4210:E4210"/>
    <mergeCell ref="C4199:D4199"/>
    <mergeCell ref="E4199:F4199"/>
    <mergeCell ref="G4199:H4199"/>
    <mergeCell ref="B4201:C4201"/>
    <mergeCell ref="G4201:H4201"/>
    <mergeCell ref="C4202:E4202"/>
    <mergeCell ref="G4202:J4202"/>
    <mergeCell ref="I4194:J4195"/>
    <mergeCell ref="I4196:J4196"/>
    <mergeCell ref="B4197:C4197"/>
    <mergeCell ref="D4197:E4197"/>
    <mergeCell ref="F4197:F4198"/>
    <mergeCell ref="B4198:C4198"/>
    <mergeCell ref="D4198:E4198"/>
    <mergeCell ref="C4187:D4187"/>
    <mergeCell ref="E4187:F4187"/>
    <mergeCell ref="G4187:H4187"/>
    <mergeCell ref="B4189:C4189"/>
    <mergeCell ref="G4189:H4189"/>
    <mergeCell ref="C4190:E4190"/>
    <mergeCell ref="G4190:J4190"/>
    <mergeCell ref="I4182:J4183"/>
    <mergeCell ref="I4184:J4184"/>
    <mergeCell ref="B4185:C4185"/>
    <mergeCell ref="D4185:E4185"/>
    <mergeCell ref="F4185:F4186"/>
    <mergeCell ref="B4186:C4186"/>
    <mergeCell ref="D4186:E4186"/>
    <mergeCell ref="C4175:D4175"/>
    <mergeCell ref="E4175:F4175"/>
    <mergeCell ref="G4175:H4175"/>
    <mergeCell ref="B4177:C4177"/>
    <mergeCell ref="G4177:H4177"/>
    <mergeCell ref="C4178:E4178"/>
    <mergeCell ref="G4178:J4178"/>
    <mergeCell ref="I4170:J4171"/>
    <mergeCell ref="I4172:J4172"/>
    <mergeCell ref="B4173:C4173"/>
    <mergeCell ref="D4173:E4173"/>
    <mergeCell ref="F4173:F4174"/>
    <mergeCell ref="B4174:C4174"/>
    <mergeCell ref="D4174:E4174"/>
    <mergeCell ref="C4163:D4163"/>
    <mergeCell ref="E4163:F4163"/>
    <mergeCell ref="G4163:H4163"/>
    <mergeCell ref="B4165:C4165"/>
    <mergeCell ref="G4165:H4165"/>
    <mergeCell ref="C4166:E4166"/>
    <mergeCell ref="G4166:J4166"/>
    <mergeCell ref="I4158:J4159"/>
    <mergeCell ref="I4160:J4160"/>
    <mergeCell ref="B4161:C4161"/>
    <mergeCell ref="D4161:E4161"/>
    <mergeCell ref="F4161:F4162"/>
    <mergeCell ref="B4162:C4162"/>
    <mergeCell ref="D4162:E4162"/>
    <mergeCell ref="C4151:D4151"/>
    <mergeCell ref="E4151:F4151"/>
    <mergeCell ref="G4151:H4151"/>
    <mergeCell ref="B4153:C4153"/>
    <mergeCell ref="G4153:H4153"/>
    <mergeCell ref="C4154:E4154"/>
    <mergeCell ref="G4154:J4154"/>
    <mergeCell ref="I4146:J4147"/>
    <mergeCell ref="I4148:J4148"/>
    <mergeCell ref="B4149:C4149"/>
    <mergeCell ref="D4149:E4149"/>
    <mergeCell ref="F4149:F4150"/>
    <mergeCell ref="B4150:C4150"/>
    <mergeCell ref="D4150:E4150"/>
    <mergeCell ref="C4139:D4139"/>
    <mergeCell ref="E4139:F4139"/>
    <mergeCell ref="G4139:H4139"/>
    <mergeCell ref="B4141:C4141"/>
    <mergeCell ref="G4141:H4141"/>
    <mergeCell ref="C4142:E4142"/>
    <mergeCell ref="G4142:J4142"/>
    <mergeCell ref="I4134:J4135"/>
    <mergeCell ref="I4136:J4136"/>
    <mergeCell ref="B4137:C4137"/>
    <mergeCell ref="D4137:E4137"/>
    <mergeCell ref="F4137:F4138"/>
    <mergeCell ref="B4138:C4138"/>
    <mergeCell ref="D4138:E4138"/>
    <mergeCell ref="C4127:D4127"/>
    <mergeCell ref="E4127:F4127"/>
    <mergeCell ref="G4127:H4127"/>
    <mergeCell ref="B4129:C4129"/>
    <mergeCell ref="G4129:H4129"/>
    <mergeCell ref="C4130:E4130"/>
    <mergeCell ref="G4130:J4130"/>
    <mergeCell ref="I4122:J4123"/>
    <mergeCell ref="I4124:J4124"/>
    <mergeCell ref="B4125:C4125"/>
    <mergeCell ref="D4125:E4125"/>
    <mergeCell ref="F4125:F4126"/>
    <mergeCell ref="B4126:C4126"/>
    <mergeCell ref="D4126:E4126"/>
    <mergeCell ref="C4115:D4115"/>
    <mergeCell ref="E4115:F4115"/>
    <mergeCell ref="G4115:H4115"/>
    <mergeCell ref="B4117:C4117"/>
    <mergeCell ref="G4117:H4117"/>
    <mergeCell ref="C4118:E4118"/>
    <mergeCell ref="G4118:J4118"/>
    <mergeCell ref="I4110:J4111"/>
    <mergeCell ref="I4112:J4112"/>
    <mergeCell ref="B4113:C4113"/>
    <mergeCell ref="D4113:E4113"/>
    <mergeCell ref="F4113:F4114"/>
    <mergeCell ref="B4114:C4114"/>
    <mergeCell ref="D4114:E4114"/>
    <mergeCell ref="C4103:D4103"/>
    <mergeCell ref="E4103:F4103"/>
    <mergeCell ref="G4103:H4103"/>
    <mergeCell ref="B4105:C4105"/>
    <mergeCell ref="G4105:H4105"/>
    <mergeCell ref="C4106:E4106"/>
    <mergeCell ref="G4106:J4106"/>
    <mergeCell ref="I4098:J4099"/>
    <mergeCell ref="I4100:J4100"/>
    <mergeCell ref="B4101:C4101"/>
    <mergeCell ref="D4101:E4101"/>
    <mergeCell ref="F4101:F4102"/>
    <mergeCell ref="B4102:C4102"/>
    <mergeCell ref="D4102:E4102"/>
    <mergeCell ref="C4091:D4091"/>
    <mergeCell ref="E4091:F4091"/>
    <mergeCell ref="G4091:H4091"/>
    <mergeCell ref="B4093:C4093"/>
    <mergeCell ref="G4093:H4093"/>
    <mergeCell ref="C4094:E4094"/>
    <mergeCell ref="G4094:J4094"/>
    <mergeCell ref="I4086:J4087"/>
    <mergeCell ref="I4088:J4088"/>
    <mergeCell ref="B4089:C4089"/>
    <mergeCell ref="D4089:E4089"/>
    <mergeCell ref="F4089:F4090"/>
    <mergeCell ref="B4090:C4090"/>
    <mergeCell ref="D4090:E4090"/>
    <mergeCell ref="C4079:D4079"/>
    <mergeCell ref="E4079:F4079"/>
    <mergeCell ref="G4079:H4079"/>
    <mergeCell ref="B4081:C4081"/>
    <mergeCell ref="G4081:H4081"/>
    <mergeCell ref="C4082:E4082"/>
    <mergeCell ref="G4082:J4082"/>
    <mergeCell ref="I4074:J4075"/>
    <mergeCell ref="I4076:J4076"/>
    <mergeCell ref="B4077:C4077"/>
    <mergeCell ref="D4077:E4077"/>
    <mergeCell ref="F4077:F4078"/>
    <mergeCell ref="B4078:C4078"/>
    <mergeCell ref="D4078:E4078"/>
    <mergeCell ref="C4067:D4067"/>
    <mergeCell ref="E4067:F4067"/>
    <mergeCell ref="G4067:H4067"/>
    <mergeCell ref="B4069:C4069"/>
    <mergeCell ref="G4069:H4069"/>
    <mergeCell ref="C4070:E4070"/>
    <mergeCell ref="G4070:J4070"/>
    <mergeCell ref="I4062:J4063"/>
    <mergeCell ref="I4064:J4064"/>
    <mergeCell ref="B4065:C4065"/>
    <mergeCell ref="D4065:E4065"/>
    <mergeCell ref="F4065:F4066"/>
    <mergeCell ref="B4066:C4066"/>
    <mergeCell ref="D4066:E4066"/>
    <mergeCell ref="C4055:D4055"/>
    <mergeCell ref="E4055:F4055"/>
    <mergeCell ref="G4055:H4055"/>
    <mergeCell ref="B4057:C4057"/>
    <mergeCell ref="G4057:H4057"/>
    <mergeCell ref="C4058:E4058"/>
    <mergeCell ref="G4058:J4058"/>
    <mergeCell ref="I4050:J4051"/>
    <mergeCell ref="I4052:J4052"/>
    <mergeCell ref="B4053:C4053"/>
    <mergeCell ref="D4053:E4053"/>
    <mergeCell ref="F4053:F4054"/>
    <mergeCell ref="B4054:C4054"/>
    <mergeCell ref="D4054:E4054"/>
    <mergeCell ref="C4043:D4043"/>
    <mergeCell ref="E4043:F4043"/>
    <mergeCell ref="G4043:H4043"/>
    <mergeCell ref="B4045:C4045"/>
    <mergeCell ref="G4045:H4045"/>
    <mergeCell ref="C4046:E4046"/>
    <mergeCell ref="G4046:J4046"/>
    <mergeCell ref="I4038:J4039"/>
    <mergeCell ref="I4040:J4040"/>
    <mergeCell ref="B4041:C4041"/>
    <mergeCell ref="D4041:E4041"/>
    <mergeCell ref="F4041:F4042"/>
    <mergeCell ref="B4042:C4042"/>
    <mergeCell ref="D4042:E4042"/>
    <mergeCell ref="C4031:D4031"/>
    <mergeCell ref="E4031:F4031"/>
    <mergeCell ref="G4031:H4031"/>
    <mergeCell ref="B4033:C4033"/>
    <mergeCell ref="G4033:H4033"/>
    <mergeCell ref="C4034:E4034"/>
    <mergeCell ref="G4034:J4034"/>
    <mergeCell ref="I4026:J4027"/>
    <mergeCell ref="I4028:J4028"/>
    <mergeCell ref="B4029:C4029"/>
    <mergeCell ref="D4029:E4029"/>
    <mergeCell ref="F4029:F4030"/>
    <mergeCell ref="B4030:C4030"/>
    <mergeCell ref="D4030:E4030"/>
    <mergeCell ref="C4019:D4019"/>
    <mergeCell ref="E4019:F4019"/>
    <mergeCell ref="G4019:H4019"/>
    <mergeCell ref="B4021:C4021"/>
    <mergeCell ref="G4021:H4021"/>
    <mergeCell ref="C4022:E4022"/>
    <mergeCell ref="G4022:J4022"/>
    <mergeCell ref="I4014:J4015"/>
    <mergeCell ref="I4016:J4016"/>
    <mergeCell ref="B4017:C4017"/>
    <mergeCell ref="D4017:E4017"/>
    <mergeCell ref="F4017:F4018"/>
    <mergeCell ref="B4018:C4018"/>
    <mergeCell ref="D4018:E4018"/>
    <mergeCell ref="C4007:D4007"/>
    <mergeCell ref="E4007:F4007"/>
    <mergeCell ref="G4007:H4007"/>
    <mergeCell ref="B4009:C4009"/>
    <mergeCell ref="G4009:H4009"/>
    <mergeCell ref="C4010:E4010"/>
    <mergeCell ref="G4010:J4010"/>
    <mergeCell ref="I4002:J4003"/>
    <mergeCell ref="I4004:J4004"/>
    <mergeCell ref="B4005:C4005"/>
    <mergeCell ref="D4005:E4005"/>
    <mergeCell ref="F4005:F4006"/>
    <mergeCell ref="B4006:C4006"/>
    <mergeCell ref="D4006:E4006"/>
    <mergeCell ref="C3995:D3995"/>
    <mergeCell ref="E3995:F3995"/>
    <mergeCell ref="G3995:H3995"/>
    <mergeCell ref="B3997:C3997"/>
    <mergeCell ref="G3997:H3997"/>
    <mergeCell ref="C3998:E3998"/>
    <mergeCell ref="G3998:J3998"/>
    <mergeCell ref="I3990:J3991"/>
    <mergeCell ref="I3992:J3992"/>
    <mergeCell ref="B3993:C3993"/>
    <mergeCell ref="D3993:E3993"/>
    <mergeCell ref="F3993:F3994"/>
    <mergeCell ref="B3994:C3994"/>
    <mergeCell ref="D3994:E3994"/>
    <mergeCell ref="C3983:D3983"/>
    <mergeCell ref="E3983:F3983"/>
    <mergeCell ref="G3983:H3983"/>
    <mergeCell ref="B3985:C3985"/>
    <mergeCell ref="G3985:H3985"/>
    <mergeCell ref="C3986:E3986"/>
    <mergeCell ref="G3986:J3986"/>
    <mergeCell ref="I3978:J3979"/>
    <mergeCell ref="I3980:J3980"/>
    <mergeCell ref="B3981:C3981"/>
    <mergeCell ref="D3981:E3981"/>
    <mergeCell ref="F3981:F3982"/>
    <mergeCell ref="B3982:C3982"/>
    <mergeCell ref="D3982:E3982"/>
    <mergeCell ref="C3971:D3971"/>
    <mergeCell ref="E3971:F3971"/>
    <mergeCell ref="G3971:H3971"/>
    <mergeCell ref="B3973:C3973"/>
    <mergeCell ref="G3973:H3973"/>
    <mergeCell ref="C3974:E3974"/>
    <mergeCell ref="G3974:J3974"/>
    <mergeCell ref="I3966:J3967"/>
    <mergeCell ref="I3968:J3968"/>
    <mergeCell ref="B3969:C3969"/>
    <mergeCell ref="D3969:E3969"/>
    <mergeCell ref="F3969:F3970"/>
    <mergeCell ref="B3970:C3970"/>
    <mergeCell ref="D3970:E3970"/>
    <mergeCell ref="C3959:D3959"/>
    <mergeCell ref="E3959:F3959"/>
    <mergeCell ref="G3959:H3959"/>
    <mergeCell ref="B3961:C3961"/>
    <mergeCell ref="G3961:H3961"/>
    <mergeCell ref="C3962:E3962"/>
    <mergeCell ref="G3962:J3962"/>
    <mergeCell ref="I3954:J3955"/>
    <mergeCell ref="I3956:J3956"/>
    <mergeCell ref="B3957:C3957"/>
    <mergeCell ref="D3957:E3957"/>
    <mergeCell ref="F3957:F3958"/>
    <mergeCell ref="B3958:C3958"/>
    <mergeCell ref="D3958:E3958"/>
    <mergeCell ref="C3947:D3947"/>
    <mergeCell ref="E3947:F3947"/>
    <mergeCell ref="G3947:H3947"/>
    <mergeCell ref="B3949:C3949"/>
    <mergeCell ref="G3949:H3949"/>
    <mergeCell ref="C3950:E3950"/>
    <mergeCell ref="G3950:J3950"/>
    <mergeCell ref="I3942:J3943"/>
    <mergeCell ref="I3944:J3944"/>
    <mergeCell ref="B3945:C3945"/>
    <mergeCell ref="D3945:E3945"/>
    <mergeCell ref="F3945:F3946"/>
    <mergeCell ref="B3946:C3946"/>
    <mergeCell ref="D3946:E3946"/>
    <mergeCell ref="C3935:D3935"/>
    <mergeCell ref="E3935:F3935"/>
    <mergeCell ref="G3935:H3935"/>
    <mergeCell ref="B3937:C3937"/>
    <mergeCell ref="G3937:H3937"/>
    <mergeCell ref="C3938:E3938"/>
    <mergeCell ref="G3938:J3938"/>
    <mergeCell ref="I3930:J3931"/>
    <mergeCell ref="I3932:J3932"/>
    <mergeCell ref="B3933:C3933"/>
    <mergeCell ref="D3933:E3933"/>
    <mergeCell ref="F3933:F3934"/>
    <mergeCell ref="B3934:C3934"/>
    <mergeCell ref="D3934:E3934"/>
    <mergeCell ref="C3923:D3923"/>
    <mergeCell ref="E3923:F3923"/>
    <mergeCell ref="G3923:H3923"/>
    <mergeCell ref="B3925:C3925"/>
    <mergeCell ref="G3925:H3925"/>
    <mergeCell ref="C3926:E3926"/>
    <mergeCell ref="G3926:J3926"/>
    <mergeCell ref="I3918:J3919"/>
    <mergeCell ref="I3920:J3920"/>
    <mergeCell ref="B3921:C3921"/>
    <mergeCell ref="D3921:E3921"/>
    <mergeCell ref="F3921:F3922"/>
    <mergeCell ref="B3922:C3922"/>
    <mergeCell ref="D3922:E3922"/>
    <mergeCell ref="C3911:D3911"/>
    <mergeCell ref="E3911:F3911"/>
    <mergeCell ref="G3911:H3911"/>
    <mergeCell ref="B3913:C3913"/>
    <mergeCell ref="G3913:H3913"/>
    <mergeCell ref="C3914:E3914"/>
    <mergeCell ref="G3914:J3914"/>
    <mergeCell ref="I3906:J3907"/>
    <mergeCell ref="I3908:J3908"/>
    <mergeCell ref="B3909:C3909"/>
    <mergeCell ref="D3909:E3909"/>
    <mergeCell ref="F3909:F3910"/>
    <mergeCell ref="B3910:C3910"/>
    <mergeCell ref="D3910:E3910"/>
    <mergeCell ref="C3899:D3899"/>
    <mergeCell ref="E3899:F3899"/>
    <mergeCell ref="G3899:H3899"/>
    <mergeCell ref="B3901:C3901"/>
    <mergeCell ref="G3901:H3901"/>
    <mergeCell ref="C3902:E3902"/>
    <mergeCell ref="G3902:J3902"/>
    <mergeCell ref="I3894:J3895"/>
    <mergeCell ref="I3896:J3896"/>
    <mergeCell ref="B3897:C3897"/>
    <mergeCell ref="D3897:E3897"/>
    <mergeCell ref="F3897:F3898"/>
    <mergeCell ref="B3898:C3898"/>
    <mergeCell ref="D3898:E3898"/>
    <mergeCell ref="C3887:D3887"/>
    <mergeCell ref="E3887:F3887"/>
    <mergeCell ref="G3887:H3887"/>
    <mergeCell ref="B3889:C3889"/>
    <mergeCell ref="G3889:H3889"/>
    <mergeCell ref="C3890:E3890"/>
    <mergeCell ref="G3890:J3890"/>
    <mergeCell ref="I3882:J3883"/>
    <mergeCell ref="I3884:J3884"/>
    <mergeCell ref="B3885:C3885"/>
    <mergeCell ref="D3885:E3885"/>
    <mergeCell ref="F3885:F3886"/>
    <mergeCell ref="B3886:C3886"/>
    <mergeCell ref="D3886:E3886"/>
    <mergeCell ref="C3875:D3875"/>
    <mergeCell ref="E3875:F3875"/>
    <mergeCell ref="G3875:H3875"/>
    <mergeCell ref="B3877:C3877"/>
    <mergeCell ref="G3877:H3877"/>
    <mergeCell ref="C3878:E3878"/>
    <mergeCell ref="G3878:J3878"/>
    <mergeCell ref="I3870:J3871"/>
    <mergeCell ref="I3872:J3872"/>
    <mergeCell ref="B3873:C3873"/>
    <mergeCell ref="D3873:E3873"/>
    <mergeCell ref="F3873:F3874"/>
    <mergeCell ref="B3874:C3874"/>
    <mergeCell ref="D3874:E3874"/>
    <mergeCell ref="C3863:D3863"/>
    <mergeCell ref="E3863:F3863"/>
    <mergeCell ref="G3863:H3863"/>
    <mergeCell ref="B3865:C3865"/>
    <mergeCell ref="G3865:H3865"/>
    <mergeCell ref="C3866:E3866"/>
    <mergeCell ref="G3866:J3866"/>
    <mergeCell ref="I3858:J3859"/>
    <mergeCell ref="I3860:J3860"/>
    <mergeCell ref="B3861:C3861"/>
    <mergeCell ref="D3861:E3861"/>
    <mergeCell ref="F3861:F3862"/>
    <mergeCell ref="B3862:C3862"/>
    <mergeCell ref="D3862:E3862"/>
    <mergeCell ref="C3851:D3851"/>
    <mergeCell ref="E3851:F3851"/>
    <mergeCell ref="G3851:H3851"/>
    <mergeCell ref="B3853:C3853"/>
    <mergeCell ref="G3853:H3853"/>
    <mergeCell ref="C3854:E3854"/>
    <mergeCell ref="G3854:J3854"/>
    <mergeCell ref="I3846:J3847"/>
    <mergeCell ref="I3848:J3848"/>
    <mergeCell ref="B3849:C3849"/>
    <mergeCell ref="D3849:E3849"/>
    <mergeCell ref="F3849:F3850"/>
    <mergeCell ref="B3850:C3850"/>
    <mergeCell ref="D3850:E3850"/>
    <mergeCell ref="C3839:D3839"/>
    <mergeCell ref="E3839:F3839"/>
    <mergeCell ref="G3839:H3839"/>
    <mergeCell ref="B3841:C3841"/>
    <mergeCell ref="G3841:H3841"/>
    <mergeCell ref="C3842:E3842"/>
    <mergeCell ref="G3842:J3842"/>
    <mergeCell ref="I3834:J3835"/>
    <mergeCell ref="I3836:J3836"/>
    <mergeCell ref="B3837:C3837"/>
    <mergeCell ref="D3837:E3837"/>
    <mergeCell ref="F3837:F3838"/>
    <mergeCell ref="B3838:C3838"/>
    <mergeCell ref="D3838:E3838"/>
    <mergeCell ref="C3827:D3827"/>
    <mergeCell ref="E3827:F3827"/>
    <mergeCell ref="G3827:H3827"/>
    <mergeCell ref="B3829:C3829"/>
    <mergeCell ref="G3829:H3829"/>
    <mergeCell ref="C3830:E3830"/>
    <mergeCell ref="G3830:J3830"/>
    <mergeCell ref="I3822:J3823"/>
    <mergeCell ref="I3824:J3824"/>
    <mergeCell ref="B3825:C3825"/>
    <mergeCell ref="D3825:E3825"/>
    <mergeCell ref="F3825:F3826"/>
    <mergeCell ref="B3826:C3826"/>
    <mergeCell ref="D3826:E3826"/>
    <mergeCell ref="C3815:D3815"/>
    <mergeCell ref="E3815:F3815"/>
    <mergeCell ref="G3815:H3815"/>
    <mergeCell ref="B3817:C3817"/>
    <mergeCell ref="G3817:H3817"/>
    <mergeCell ref="C3818:E3818"/>
    <mergeCell ref="G3818:J3818"/>
    <mergeCell ref="I3810:J3811"/>
    <mergeCell ref="I3812:J3812"/>
    <mergeCell ref="B3813:C3813"/>
    <mergeCell ref="D3813:E3813"/>
    <mergeCell ref="F3813:F3814"/>
    <mergeCell ref="B3814:C3814"/>
    <mergeCell ref="D3814:E3814"/>
    <mergeCell ref="C3803:D3803"/>
    <mergeCell ref="E3803:F3803"/>
    <mergeCell ref="G3803:H3803"/>
    <mergeCell ref="B3805:C3805"/>
    <mergeCell ref="G3805:H3805"/>
    <mergeCell ref="C3806:E3806"/>
    <mergeCell ref="G3806:J3806"/>
    <mergeCell ref="I3798:J3799"/>
    <mergeCell ref="I3800:J3800"/>
    <mergeCell ref="B3801:C3801"/>
    <mergeCell ref="D3801:E3801"/>
    <mergeCell ref="F3801:F3802"/>
    <mergeCell ref="B3802:C3802"/>
    <mergeCell ref="D3802:E3802"/>
    <mergeCell ref="C3791:D3791"/>
    <mergeCell ref="E3791:F3791"/>
    <mergeCell ref="G3791:H3791"/>
    <mergeCell ref="B3793:C3793"/>
    <mergeCell ref="G3793:H3793"/>
    <mergeCell ref="C3794:E3794"/>
    <mergeCell ref="G3794:J3794"/>
    <mergeCell ref="I3786:J3787"/>
    <mergeCell ref="I3788:J3788"/>
    <mergeCell ref="B3789:C3789"/>
    <mergeCell ref="D3789:E3789"/>
    <mergeCell ref="F3789:F3790"/>
    <mergeCell ref="B3790:C3790"/>
    <mergeCell ref="D3790:E3790"/>
    <mergeCell ref="C3779:D3779"/>
    <mergeCell ref="E3779:F3779"/>
    <mergeCell ref="G3779:H3779"/>
    <mergeCell ref="B3781:C3781"/>
    <mergeCell ref="G3781:H3781"/>
    <mergeCell ref="C3782:E3782"/>
    <mergeCell ref="G3782:J3782"/>
    <mergeCell ref="I3774:J3775"/>
    <mergeCell ref="I3776:J3776"/>
    <mergeCell ref="B3777:C3777"/>
    <mergeCell ref="D3777:E3777"/>
    <mergeCell ref="F3777:F3778"/>
    <mergeCell ref="B3778:C3778"/>
    <mergeCell ref="D3778:E3778"/>
    <mergeCell ref="C3767:D3767"/>
    <mergeCell ref="E3767:F3767"/>
    <mergeCell ref="G3767:H3767"/>
    <mergeCell ref="B3769:C3769"/>
    <mergeCell ref="G3769:H3769"/>
    <mergeCell ref="C3770:E3770"/>
    <mergeCell ref="G3770:J3770"/>
    <mergeCell ref="I3762:J3763"/>
    <mergeCell ref="I3764:J3764"/>
    <mergeCell ref="B3765:C3765"/>
    <mergeCell ref="D3765:E3765"/>
    <mergeCell ref="F3765:F3766"/>
    <mergeCell ref="B3766:C3766"/>
    <mergeCell ref="D3766:E3766"/>
    <mergeCell ref="C3755:D3755"/>
    <mergeCell ref="E3755:F3755"/>
    <mergeCell ref="G3755:H3755"/>
    <mergeCell ref="B3757:C3757"/>
    <mergeCell ref="G3757:H3757"/>
    <mergeCell ref="C3758:E3758"/>
    <mergeCell ref="G3758:J3758"/>
    <mergeCell ref="I3750:J3751"/>
    <mergeCell ref="I3752:J3752"/>
    <mergeCell ref="B3753:C3753"/>
    <mergeCell ref="D3753:E3753"/>
    <mergeCell ref="F3753:F3754"/>
    <mergeCell ref="B3754:C3754"/>
    <mergeCell ref="D3754:E3754"/>
    <mergeCell ref="C3743:D3743"/>
    <mergeCell ref="E3743:F3743"/>
    <mergeCell ref="G3743:H3743"/>
    <mergeCell ref="B3745:C3745"/>
    <mergeCell ref="G3745:H3745"/>
    <mergeCell ref="C3746:E3746"/>
    <mergeCell ref="G3746:J3746"/>
    <mergeCell ref="I3738:J3739"/>
    <mergeCell ref="I3740:J3740"/>
    <mergeCell ref="B3741:C3741"/>
    <mergeCell ref="D3741:E3741"/>
    <mergeCell ref="F3741:F3742"/>
    <mergeCell ref="B3742:C3742"/>
    <mergeCell ref="D3742:E3742"/>
    <mergeCell ref="C3731:D3731"/>
    <mergeCell ref="E3731:F3731"/>
    <mergeCell ref="G3731:H3731"/>
    <mergeCell ref="B3733:C3733"/>
    <mergeCell ref="G3733:H3733"/>
    <mergeCell ref="C3734:E3734"/>
    <mergeCell ref="G3734:J3734"/>
    <mergeCell ref="I3726:J3727"/>
    <mergeCell ref="I3728:J3728"/>
    <mergeCell ref="B3729:C3729"/>
    <mergeCell ref="D3729:E3729"/>
    <mergeCell ref="F3729:F3730"/>
    <mergeCell ref="B3730:C3730"/>
    <mergeCell ref="D3730:E3730"/>
    <mergeCell ref="C3719:D3719"/>
    <mergeCell ref="E3719:F3719"/>
    <mergeCell ref="G3719:H3719"/>
    <mergeCell ref="B3721:C3721"/>
    <mergeCell ref="G3721:H3721"/>
    <mergeCell ref="C3722:E3722"/>
    <mergeCell ref="G3722:J3722"/>
    <mergeCell ref="I3714:J3715"/>
    <mergeCell ref="I3716:J3716"/>
    <mergeCell ref="B3717:C3717"/>
    <mergeCell ref="D3717:E3717"/>
    <mergeCell ref="F3717:F3718"/>
    <mergeCell ref="B3718:C3718"/>
    <mergeCell ref="D3718:E3718"/>
    <mergeCell ref="C3707:D3707"/>
    <mergeCell ref="E3707:F3707"/>
    <mergeCell ref="G3707:H3707"/>
    <mergeCell ref="B3709:C3709"/>
    <mergeCell ref="G3709:H3709"/>
    <mergeCell ref="C3710:E3710"/>
    <mergeCell ref="G3710:J3710"/>
    <mergeCell ref="I3702:J3703"/>
    <mergeCell ref="I3704:J3704"/>
    <mergeCell ref="B3705:C3705"/>
    <mergeCell ref="D3705:E3705"/>
    <mergeCell ref="F3705:F3706"/>
    <mergeCell ref="B3706:C3706"/>
    <mergeCell ref="D3706:E3706"/>
    <mergeCell ref="C3695:D3695"/>
    <mergeCell ref="E3695:F3695"/>
    <mergeCell ref="G3695:H3695"/>
    <mergeCell ref="B3697:C3697"/>
    <mergeCell ref="G3697:H3697"/>
    <mergeCell ref="C3698:E3698"/>
    <mergeCell ref="G3698:J3698"/>
    <mergeCell ref="I3690:J3691"/>
    <mergeCell ref="I3692:J3692"/>
    <mergeCell ref="B3693:C3693"/>
    <mergeCell ref="D3693:E3693"/>
    <mergeCell ref="F3693:F3694"/>
    <mergeCell ref="B3694:C3694"/>
    <mergeCell ref="D3694:E3694"/>
    <mergeCell ref="C3683:D3683"/>
    <mergeCell ref="E3683:F3683"/>
    <mergeCell ref="G3683:H3683"/>
    <mergeCell ref="B3685:C3685"/>
    <mergeCell ref="G3685:H3685"/>
    <mergeCell ref="C3686:E3686"/>
    <mergeCell ref="G3686:J3686"/>
    <mergeCell ref="I3678:J3679"/>
    <mergeCell ref="I3680:J3680"/>
    <mergeCell ref="B3681:C3681"/>
    <mergeCell ref="D3681:E3681"/>
    <mergeCell ref="F3681:F3682"/>
    <mergeCell ref="B3682:C3682"/>
    <mergeCell ref="D3682:E3682"/>
    <mergeCell ref="C3671:D3671"/>
    <mergeCell ref="E3671:F3671"/>
    <mergeCell ref="G3671:H3671"/>
    <mergeCell ref="B3673:C3673"/>
    <mergeCell ref="G3673:H3673"/>
    <mergeCell ref="C3674:E3674"/>
    <mergeCell ref="G3674:J3674"/>
    <mergeCell ref="I3666:J3667"/>
    <mergeCell ref="I3668:J3668"/>
    <mergeCell ref="B3669:C3669"/>
    <mergeCell ref="D3669:E3669"/>
    <mergeCell ref="F3669:F3670"/>
    <mergeCell ref="B3670:C3670"/>
    <mergeCell ref="D3670:E3670"/>
    <mergeCell ref="C3659:D3659"/>
    <mergeCell ref="E3659:F3659"/>
    <mergeCell ref="G3659:H3659"/>
    <mergeCell ref="B3661:C3661"/>
    <mergeCell ref="G3661:H3661"/>
    <mergeCell ref="C3662:E3662"/>
    <mergeCell ref="G3662:J3662"/>
    <mergeCell ref="I3654:J3655"/>
    <mergeCell ref="I3656:J3656"/>
    <mergeCell ref="B3657:C3657"/>
    <mergeCell ref="D3657:E3657"/>
    <mergeCell ref="F3657:F3658"/>
    <mergeCell ref="B3658:C3658"/>
    <mergeCell ref="D3658:E3658"/>
    <mergeCell ref="C3647:D3647"/>
    <mergeCell ref="E3647:F3647"/>
    <mergeCell ref="G3647:H3647"/>
    <mergeCell ref="B3649:C3649"/>
    <mergeCell ref="G3649:H3649"/>
    <mergeCell ref="C3650:E3650"/>
    <mergeCell ref="G3650:J3650"/>
    <mergeCell ref="I3642:J3643"/>
    <mergeCell ref="I3644:J3644"/>
    <mergeCell ref="B3645:C3645"/>
    <mergeCell ref="D3645:E3645"/>
    <mergeCell ref="F3645:F3646"/>
    <mergeCell ref="B3646:C3646"/>
    <mergeCell ref="D3646:E3646"/>
    <mergeCell ref="C3635:D3635"/>
    <mergeCell ref="E3635:F3635"/>
    <mergeCell ref="G3635:H3635"/>
    <mergeCell ref="B3637:C3637"/>
    <mergeCell ref="G3637:H3637"/>
    <mergeCell ref="C3638:E3638"/>
    <mergeCell ref="G3638:J3638"/>
    <mergeCell ref="I3630:J3631"/>
    <mergeCell ref="I3632:J3632"/>
    <mergeCell ref="B3633:C3633"/>
    <mergeCell ref="D3633:E3633"/>
    <mergeCell ref="F3633:F3634"/>
    <mergeCell ref="B3634:C3634"/>
    <mergeCell ref="D3634:E3634"/>
    <mergeCell ref="C3623:D3623"/>
    <mergeCell ref="E3623:F3623"/>
    <mergeCell ref="G3623:H3623"/>
    <mergeCell ref="B3625:C3625"/>
    <mergeCell ref="G3625:H3625"/>
    <mergeCell ref="C3626:E3626"/>
    <mergeCell ref="G3626:J3626"/>
    <mergeCell ref="I3618:J3619"/>
    <mergeCell ref="I3620:J3620"/>
    <mergeCell ref="B3621:C3621"/>
    <mergeCell ref="D3621:E3621"/>
    <mergeCell ref="F3621:F3622"/>
    <mergeCell ref="B3622:C3622"/>
    <mergeCell ref="D3622:E3622"/>
    <mergeCell ref="C3611:D3611"/>
    <mergeCell ref="E3611:F3611"/>
    <mergeCell ref="G3611:H3611"/>
    <mergeCell ref="B3613:C3613"/>
    <mergeCell ref="G3613:H3613"/>
    <mergeCell ref="C3614:E3614"/>
    <mergeCell ref="G3614:J3614"/>
    <mergeCell ref="I3606:J3607"/>
    <mergeCell ref="I3608:J3608"/>
    <mergeCell ref="B3609:C3609"/>
    <mergeCell ref="D3609:E3609"/>
    <mergeCell ref="F3609:F3610"/>
    <mergeCell ref="B3610:C3610"/>
    <mergeCell ref="D3610:E3610"/>
    <mergeCell ref="C3599:D3599"/>
    <mergeCell ref="E3599:F3599"/>
    <mergeCell ref="G3599:H3599"/>
    <mergeCell ref="B3601:C3601"/>
    <mergeCell ref="G3601:H3601"/>
    <mergeCell ref="C3602:E3602"/>
    <mergeCell ref="G3602:J3602"/>
    <mergeCell ref="I3594:J3595"/>
    <mergeCell ref="I3596:J3596"/>
    <mergeCell ref="B3597:C3597"/>
    <mergeCell ref="D3597:E3597"/>
    <mergeCell ref="F3597:F3598"/>
    <mergeCell ref="B3598:C3598"/>
    <mergeCell ref="D3598:E3598"/>
    <mergeCell ref="C3587:D3587"/>
    <mergeCell ref="E3587:F3587"/>
    <mergeCell ref="G3587:H3587"/>
    <mergeCell ref="B3589:C3589"/>
    <mergeCell ref="G3589:H3589"/>
    <mergeCell ref="C3590:E3590"/>
    <mergeCell ref="G3590:J3590"/>
    <mergeCell ref="I3582:J3583"/>
    <mergeCell ref="I3584:J3584"/>
    <mergeCell ref="B3585:C3585"/>
    <mergeCell ref="D3585:E3585"/>
    <mergeCell ref="F3585:F3586"/>
    <mergeCell ref="B3586:C3586"/>
    <mergeCell ref="D3586:E3586"/>
    <mergeCell ref="C3575:D3575"/>
    <mergeCell ref="E3575:F3575"/>
    <mergeCell ref="G3575:H3575"/>
    <mergeCell ref="B3577:C3577"/>
    <mergeCell ref="G3577:H3577"/>
    <mergeCell ref="C3578:E3578"/>
    <mergeCell ref="G3578:J3578"/>
    <mergeCell ref="I3570:J3571"/>
    <mergeCell ref="I3572:J3572"/>
    <mergeCell ref="B3573:C3573"/>
    <mergeCell ref="D3573:E3573"/>
    <mergeCell ref="F3573:F3574"/>
    <mergeCell ref="B3574:C3574"/>
    <mergeCell ref="D3574:E3574"/>
    <mergeCell ref="C3563:D3563"/>
    <mergeCell ref="E3563:F3563"/>
    <mergeCell ref="G3563:H3563"/>
    <mergeCell ref="B3565:C3565"/>
    <mergeCell ref="G3565:H3565"/>
    <mergeCell ref="C3566:E3566"/>
    <mergeCell ref="G3566:J3566"/>
    <mergeCell ref="I3558:J3559"/>
    <mergeCell ref="I3560:J3560"/>
    <mergeCell ref="B3561:C3561"/>
    <mergeCell ref="D3561:E3561"/>
    <mergeCell ref="F3561:F3562"/>
    <mergeCell ref="B3562:C3562"/>
    <mergeCell ref="D3562:E3562"/>
    <mergeCell ref="C3551:D3551"/>
    <mergeCell ref="E3551:F3551"/>
    <mergeCell ref="G3551:H3551"/>
    <mergeCell ref="B3553:C3553"/>
    <mergeCell ref="G3553:H3553"/>
    <mergeCell ref="C3554:E3554"/>
    <mergeCell ref="G3554:J3554"/>
    <mergeCell ref="I3546:J3547"/>
    <mergeCell ref="I3548:J3548"/>
    <mergeCell ref="B3549:C3549"/>
    <mergeCell ref="D3549:E3549"/>
    <mergeCell ref="F3549:F3550"/>
    <mergeCell ref="B3550:C3550"/>
    <mergeCell ref="D3550:E3550"/>
    <mergeCell ref="C3539:D3539"/>
    <mergeCell ref="E3539:F3539"/>
    <mergeCell ref="G3539:H3539"/>
    <mergeCell ref="B3541:C3541"/>
    <mergeCell ref="G3541:H3541"/>
    <mergeCell ref="C3542:E3542"/>
    <mergeCell ref="G3542:J3542"/>
    <mergeCell ref="I3534:J3535"/>
    <mergeCell ref="I3536:J3536"/>
    <mergeCell ref="B3537:C3537"/>
    <mergeCell ref="D3537:E3537"/>
    <mergeCell ref="F3537:F3538"/>
    <mergeCell ref="B3538:C3538"/>
    <mergeCell ref="D3538:E3538"/>
    <mergeCell ref="C3527:D3527"/>
    <mergeCell ref="E3527:F3527"/>
    <mergeCell ref="G3527:H3527"/>
    <mergeCell ref="B3529:C3529"/>
    <mergeCell ref="G3529:H3529"/>
    <mergeCell ref="C3530:E3530"/>
    <mergeCell ref="G3530:J3530"/>
    <mergeCell ref="I3522:J3523"/>
    <mergeCell ref="I3524:J3524"/>
    <mergeCell ref="B3525:C3525"/>
    <mergeCell ref="D3525:E3525"/>
    <mergeCell ref="F3525:F3526"/>
    <mergeCell ref="B3526:C3526"/>
    <mergeCell ref="D3526:E3526"/>
    <mergeCell ref="C3515:D3515"/>
    <mergeCell ref="E3515:F3515"/>
    <mergeCell ref="G3515:H3515"/>
    <mergeCell ref="B3517:C3517"/>
    <mergeCell ref="G3517:H3517"/>
    <mergeCell ref="C3518:E3518"/>
    <mergeCell ref="G3518:J3518"/>
    <mergeCell ref="I3510:J3511"/>
    <mergeCell ref="I3512:J3512"/>
    <mergeCell ref="B3513:C3513"/>
    <mergeCell ref="D3513:E3513"/>
    <mergeCell ref="F3513:F3514"/>
    <mergeCell ref="B3514:C3514"/>
    <mergeCell ref="D3514:E3514"/>
    <mergeCell ref="C3503:D3503"/>
    <mergeCell ref="E3503:F3503"/>
    <mergeCell ref="G3503:H3503"/>
    <mergeCell ref="B3505:C3505"/>
    <mergeCell ref="G3505:H3505"/>
    <mergeCell ref="C3506:E3506"/>
    <mergeCell ref="G3506:J3506"/>
    <mergeCell ref="I3498:J3499"/>
    <mergeCell ref="I3500:J3500"/>
    <mergeCell ref="B3501:C3501"/>
    <mergeCell ref="D3501:E3501"/>
    <mergeCell ref="F3501:F3502"/>
    <mergeCell ref="B3502:C3502"/>
    <mergeCell ref="D3502:E3502"/>
    <mergeCell ref="C3491:D3491"/>
    <mergeCell ref="E3491:F3491"/>
    <mergeCell ref="G3491:H3491"/>
    <mergeCell ref="B3493:C3493"/>
    <mergeCell ref="G3493:H3493"/>
    <mergeCell ref="C3494:E3494"/>
    <mergeCell ref="G3494:J3494"/>
    <mergeCell ref="I3486:J3487"/>
    <mergeCell ref="I3488:J3488"/>
    <mergeCell ref="B3489:C3489"/>
    <mergeCell ref="D3489:E3489"/>
    <mergeCell ref="F3489:F3490"/>
    <mergeCell ref="B3490:C3490"/>
    <mergeCell ref="D3490:E3490"/>
    <mergeCell ref="C3479:D3479"/>
    <mergeCell ref="E3479:F3479"/>
    <mergeCell ref="G3479:H3479"/>
    <mergeCell ref="B3481:C3481"/>
    <mergeCell ref="G3481:H3481"/>
    <mergeCell ref="C3482:E3482"/>
    <mergeCell ref="G3482:J3482"/>
    <mergeCell ref="I3474:J3475"/>
    <mergeCell ref="I3476:J3476"/>
    <mergeCell ref="B3477:C3477"/>
    <mergeCell ref="D3477:E3477"/>
    <mergeCell ref="F3477:F3478"/>
    <mergeCell ref="B3478:C3478"/>
    <mergeCell ref="D3478:E3478"/>
    <mergeCell ref="C3467:D3467"/>
    <mergeCell ref="E3467:F3467"/>
    <mergeCell ref="G3467:H3467"/>
    <mergeCell ref="B3469:C3469"/>
    <mergeCell ref="G3469:H3469"/>
    <mergeCell ref="C3470:E3470"/>
    <mergeCell ref="G3470:J3470"/>
    <mergeCell ref="I3462:J3463"/>
    <mergeCell ref="I3464:J3464"/>
    <mergeCell ref="B3465:C3465"/>
    <mergeCell ref="D3465:E3465"/>
    <mergeCell ref="F3465:F3466"/>
    <mergeCell ref="B3466:C3466"/>
    <mergeCell ref="D3466:E3466"/>
    <mergeCell ref="C3455:D3455"/>
    <mergeCell ref="E3455:F3455"/>
    <mergeCell ref="G3455:H3455"/>
    <mergeCell ref="B3457:C3457"/>
    <mergeCell ref="G3457:H3457"/>
    <mergeCell ref="C3458:E3458"/>
    <mergeCell ref="G3458:J3458"/>
    <mergeCell ref="I3450:J3451"/>
    <mergeCell ref="I3452:J3452"/>
    <mergeCell ref="B3453:C3453"/>
    <mergeCell ref="D3453:E3453"/>
    <mergeCell ref="F3453:F3454"/>
    <mergeCell ref="B3454:C3454"/>
    <mergeCell ref="D3454:E3454"/>
    <mergeCell ref="C3443:D3443"/>
    <mergeCell ref="E3443:F3443"/>
    <mergeCell ref="G3443:H3443"/>
    <mergeCell ref="B3445:C3445"/>
    <mergeCell ref="G3445:H3445"/>
    <mergeCell ref="C3446:E3446"/>
    <mergeCell ref="G3446:J3446"/>
    <mergeCell ref="I3438:J3439"/>
    <mergeCell ref="I3440:J3440"/>
    <mergeCell ref="B3441:C3441"/>
    <mergeCell ref="D3441:E3441"/>
    <mergeCell ref="F3441:F3442"/>
    <mergeCell ref="B3442:C3442"/>
    <mergeCell ref="D3442:E3442"/>
    <mergeCell ref="C3431:D3431"/>
    <mergeCell ref="E3431:F3431"/>
    <mergeCell ref="G3431:H3431"/>
    <mergeCell ref="B3433:C3433"/>
    <mergeCell ref="G3433:H3433"/>
    <mergeCell ref="C3434:E3434"/>
    <mergeCell ref="G3434:J3434"/>
    <mergeCell ref="I3426:J3427"/>
    <mergeCell ref="I3428:J3428"/>
    <mergeCell ref="B3429:C3429"/>
    <mergeCell ref="D3429:E3429"/>
    <mergeCell ref="F3429:F3430"/>
    <mergeCell ref="B3430:C3430"/>
    <mergeCell ref="D3430:E3430"/>
    <mergeCell ref="C3419:D3419"/>
    <mergeCell ref="E3419:F3419"/>
    <mergeCell ref="G3419:H3419"/>
    <mergeCell ref="B3421:C3421"/>
    <mergeCell ref="G3421:H3421"/>
    <mergeCell ref="C3422:E3422"/>
    <mergeCell ref="G3422:J3422"/>
    <mergeCell ref="I3414:J3415"/>
    <mergeCell ref="I3416:J3416"/>
    <mergeCell ref="B3417:C3417"/>
    <mergeCell ref="D3417:E3417"/>
    <mergeCell ref="F3417:F3418"/>
    <mergeCell ref="B3418:C3418"/>
    <mergeCell ref="D3418:E3418"/>
    <mergeCell ref="C3407:D3407"/>
    <mergeCell ref="E3407:F3407"/>
    <mergeCell ref="G3407:H3407"/>
    <mergeCell ref="B3409:C3409"/>
    <mergeCell ref="G3409:H3409"/>
    <mergeCell ref="C3410:E3410"/>
    <mergeCell ref="G3410:J3410"/>
    <mergeCell ref="I3402:J3403"/>
    <mergeCell ref="I3404:J3404"/>
    <mergeCell ref="B3405:C3405"/>
    <mergeCell ref="D3405:E3405"/>
    <mergeCell ref="F3405:F3406"/>
    <mergeCell ref="B3406:C3406"/>
    <mergeCell ref="D3406:E3406"/>
    <mergeCell ref="C3395:D3395"/>
    <mergeCell ref="E3395:F3395"/>
    <mergeCell ref="G3395:H3395"/>
    <mergeCell ref="B3397:C3397"/>
    <mergeCell ref="G3397:H3397"/>
    <mergeCell ref="C3398:E3398"/>
    <mergeCell ref="G3398:J3398"/>
    <mergeCell ref="I3390:J3391"/>
    <mergeCell ref="I3392:J3392"/>
    <mergeCell ref="B3393:C3393"/>
    <mergeCell ref="D3393:E3393"/>
    <mergeCell ref="F3393:F3394"/>
    <mergeCell ref="B3394:C3394"/>
    <mergeCell ref="D3394:E3394"/>
    <mergeCell ref="C3383:D3383"/>
    <mergeCell ref="E3383:F3383"/>
    <mergeCell ref="G3383:H3383"/>
    <mergeCell ref="B3385:C3385"/>
    <mergeCell ref="G3385:H3385"/>
    <mergeCell ref="C3386:E3386"/>
    <mergeCell ref="G3386:J3386"/>
    <mergeCell ref="I3378:J3379"/>
    <mergeCell ref="I3380:J3380"/>
    <mergeCell ref="B3381:C3381"/>
    <mergeCell ref="D3381:E3381"/>
    <mergeCell ref="F3381:F3382"/>
    <mergeCell ref="B3382:C3382"/>
    <mergeCell ref="D3382:E3382"/>
    <mergeCell ref="C3371:D3371"/>
    <mergeCell ref="E3371:F3371"/>
    <mergeCell ref="G3371:H3371"/>
    <mergeCell ref="B3373:C3373"/>
    <mergeCell ref="G3373:H3373"/>
    <mergeCell ref="C3374:E3374"/>
    <mergeCell ref="G3374:J3374"/>
    <mergeCell ref="I3366:J3367"/>
    <mergeCell ref="I3368:J3368"/>
    <mergeCell ref="B3369:C3369"/>
    <mergeCell ref="D3369:E3369"/>
    <mergeCell ref="F3369:F3370"/>
    <mergeCell ref="B3370:C3370"/>
    <mergeCell ref="D3370:E3370"/>
    <mergeCell ref="C3359:D3359"/>
    <mergeCell ref="E3359:F3359"/>
    <mergeCell ref="G3359:H3359"/>
    <mergeCell ref="B3361:C3361"/>
    <mergeCell ref="G3361:H3361"/>
    <mergeCell ref="C3362:E3362"/>
    <mergeCell ref="G3362:J3362"/>
    <mergeCell ref="I3354:J3355"/>
    <mergeCell ref="I3356:J3356"/>
    <mergeCell ref="B3357:C3357"/>
    <mergeCell ref="D3357:E3357"/>
    <mergeCell ref="F3357:F3358"/>
    <mergeCell ref="B3358:C3358"/>
    <mergeCell ref="D3358:E3358"/>
    <mergeCell ref="C3347:D3347"/>
    <mergeCell ref="E3347:F3347"/>
    <mergeCell ref="G3347:H3347"/>
    <mergeCell ref="B3349:C3349"/>
    <mergeCell ref="G3349:H3349"/>
    <mergeCell ref="C3350:E3350"/>
    <mergeCell ref="G3350:J3350"/>
    <mergeCell ref="I3342:J3343"/>
    <mergeCell ref="I3344:J3344"/>
    <mergeCell ref="B3345:C3345"/>
    <mergeCell ref="D3345:E3345"/>
    <mergeCell ref="F3345:F3346"/>
    <mergeCell ref="B3346:C3346"/>
    <mergeCell ref="D3346:E3346"/>
    <mergeCell ref="C3335:D3335"/>
    <mergeCell ref="E3335:F3335"/>
    <mergeCell ref="G3335:H3335"/>
    <mergeCell ref="B3337:C3337"/>
    <mergeCell ref="G3337:H3337"/>
    <mergeCell ref="C3338:E3338"/>
    <mergeCell ref="G3338:J3338"/>
    <mergeCell ref="I3330:J3331"/>
    <mergeCell ref="I3332:J3332"/>
    <mergeCell ref="B3333:C3333"/>
    <mergeCell ref="D3333:E3333"/>
    <mergeCell ref="F3333:F3334"/>
    <mergeCell ref="B3334:C3334"/>
    <mergeCell ref="D3334:E3334"/>
    <mergeCell ref="C3323:D3323"/>
    <mergeCell ref="E3323:F3323"/>
    <mergeCell ref="G3323:H3323"/>
    <mergeCell ref="B3325:C3325"/>
    <mergeCell ref="G3325:H3325"/>
    <mergeCell ref="C3326:E3326"/>
    <mergeCell ref="G3326:J3326"/>
    <mergeCell ref="I3318:J3319"/>
    <mergeCell ref="I3320:J3320"/>
    <mergeCell ref="B3321:C3321"/>
    <mergeCell ref="D3321:E3321"/>
    <mergeCell ref="F3321:F3322"/>
    <mergeCell ref="B3322:C3322"/>
    <mergeCell ref="D3322:E3322"/>
    <mergeCell ref="C3311:D3311"/>
    <mergeCell ref="E3311:F3311"/>
    <mergeCell ref="G3311:H3311"/>
    <mergeCell ref="B3313:C3313"/>
    <mergeCell ref="G3313:H3313"/>
    <mergeCell ref="C3314:E3314"/>
    <mergeCell ref="G3314:J3314"/>
    <mergeCell ref="I3306:J3307"/>
    <mergeCell ref="I3308:J3308"/>
    <mergeCell ref="B3309:C3309"/>
    <mergeCell ref="D3309:E3309"/>
    <mergeCell ref="F3309:F3310"/>
    <mergeCell ref="B3310:C3310"/>
    <mergeCell ref="D3310:E3310"/>
    <mergeCell ref="C3299:D3299"/>
    <mergeCell ref="E3299:F3299"/>
    <mergeCell ref="G3299:H3299"/>
    <mergeCell ref="B3301:C3301"/>
    <mergeCell ref="G3301:H3301"/>
    <mergeCell ref="C3302:E3302"/>
    <mergeCell ref="G3302:J3302"/>
    <mergeCell ref="I3294:J3295"/>
    <mergeCell ref="I3296:J3296"/>
    <mergeCell ref="B3297:C3297"/>
    <mergeCell ref="D3297:E3297"/>
    <mergeCell ref="F3297:F3298"/>
    <mergeCell ref="B3298:C3298"/>
    <mergeCell ref="D3298:E3298"/>
    <mergeCell ref="C3287:D3287"/>
    <mergeCell ref="E3287:F3287"/>
    <mergeCell ref="G3287:H3287"/>
    <mergeCell ref="B3289:C3289"/>
    <mergeCell ref="G3289:H3289"/>
    <mergeCell ref="C3290:E3290"/>
    <mergeCell ref="G3290:J3290"/>
    <mergeCell ref="I3282:J3283"/>
    <mergeCell ref="I3284:J3284"/>
    <mergeCell ref="B3285:C3285"/>
    <mergeCell ref="D3285:E3285"/>
    <mergeCell ref="F3285:F3286"/>
    <mergeCell ref="B3286:C3286"/>
    <mergeCell ref="D3286:E3286"/>
    <mergeCell ref="C3275:D3275"/>
    <mergeCell ref="E3275:F3275"/>
    <mergeCell ref="G3275:H3275"/>
    <mergeCell ref="B3277:C3277"/>
    <mergeCell ref="G3277:H3277"/>
    <mergeCell ref="C3278:E3278"/>
    <mergeCell ref="G3278:J3278"/>
    <mergeCell ref="I3270:J3271"/>
    <mergeCell ref="I3272:J3272"/>
    <mergeCell ref="B3273:C3273"/>
    <mergeCell ref="D3273:E3273"/>
    <mergeCell ref="F3273:F3274"/>
    <mergeCell ref="B3274:C3274"/>
    <mergeCell ref="D3274:E3274"/>
    <mergeCell ref="C3263:D3263"/>
    <mergeCell ref="E3263:F3263"/>
    <mergeCell ref="G3263:H3263"/>
    <mergeCell ref="B3265:C3265"/>
    <mergeCell ref="G3265:H3265"/>
    <mergeCell ref="C3266:E3266"/>
    <mergeCell ref="G3266:J3266"/>
    <mergeCell ref="I3258:J3259"/>
    <mergeCell ref="I3260:J3260"/>
    <mergeCell ref="B3261:C3261"/>
    <mergeCell ref="D3261:E3261"/>
    <mergeCell ref="F3261:F3262"/>
    <mergeCell ref="B3262:C3262"/>
    <mergeCell ref="D3262:E3262"/>
    <mergeCell ref="C3251:D3251"/>
    <mergeCell ref="E3251:F3251"/>
    <mergeCell ref="G3251:H3251"/>
    <mergeCell ref="B3253:C3253"/>
    <mergeCell ref="G3253:H3253"/>
    <mergeCell ref="C3254:E3254"/>
    <mergeCell ref="G3254:J3254"/>
    <mergeCell ref="I3246:J3247"/>
    <mergeCell ref="I3248:J3248"/>
    <mergeCell ref="B3249:C3249"/>
    <mergeCell ref="D3249:E3249"/>
    <mergeCell ref="F3249:F3250"/>
    <mergeCell ref="B3250:C3250"/>
    <mergeCell ref="D3250:E3250"/>
    <mergeCell ref="C3239:D3239"/>
    <mergeCell ref="E3239:F3239"/>
    <mergeCell ref="G3239:H3239"/>
    <mergeCell ref="B3241:C3241"/>
    <mergeCell ref="G3241:H3241"/>
    <mergeCell ref="C3242:E3242"/>
    <mergeCell ref="G3242:J3242"/>
    <mergeCell ref="I3234:J3235"/>
    <mergeCell ref="I3236:J3236"/>
    <mergeCell ref="B3237:C3237"/>
    <mergeCell ref="D3237:E3237"/>
    <mergeCell ref="F3237:F3238"/>
    <mergeCell ref="B3238:C3238"/>
    <mergeCell ref="D3238:E3238"/>
    <mergeCell ref="C3227:D3227"/>
    <mergeCell ref="E3227:F3227"/>
    <mergeCell ref="G3227:H3227"/>
    <mergeCell ref="B3229:C3229"/>
    <mergeCell ref="G3229:H3229"/>
    <mergeCell ref="C3230:E3230"/>
    <mergeCell ref="G3230:J3230"/>
    <mergeCell ref="I3222:J3223"/>
    <mergeCell ref="I3224:J3224"/>
    <mergeCell ref="B3225:C3225"/>
    <mergeCell ref="D3225:E3225"/>
    <mergeCell ref="F3225:F3226"/>
    <mergeCell ref="B3226:C3226"/>
    <mergeCell ref="D3226:E3226"/>
    <mergeCell ref="C3215:D3215"/>
    <mergeCell ref="E3215:F3215"/>
    <mergeCell ref="G3215:H3215"/>
    <mergeCell ref="B3217:C3217"/>
    <mergeCell ref="G3217:H3217"/>
    <mergeCell ref="C3218:E3218"/>
    <mergeCell ref="G3218:J3218"/>
    <mergeCell ref="I3210:J3211"/>
    <mergeCell ref="I3212:J3212"/>
    <mergeCell ref="B3213:C3213"/>
    <mergeCell ref="D3213:E3213"/>
    <mergeCell ref="F3213:F3214"/>
    <mergeCell ref="B3214:C3214"/>
    <mergeCell ref="D3214:E3214"/>
    <mergeCell ref="C3203:D3203"/>
    <mergeCell ref="E3203:F3203"/>
    <mergeCell ref="G3203:H3203"/>
    <mergeCell ref="B3205:C3205"/>
    <mergeCell ref="G3205:H3205"/>
    <mergeCell ref="C3206:E3206"/>
    <mergeCell ref="G3206:J3206"/>
    <mergeCell ref="I3198:J3199"/>
    <mergeCell ref="I3200:J3200"/>
    <mergeCell ref="B3201:C3201"/>
    <mergeCell ref="D3201:E3201"/>
    <mergeCell ref="F3201:F3202"/>
    <mergeCell ref="B3202:C3202"/>
    <mergeCell ref="D3202:E3202"/>
    <mergeCell ref="C3191:D3191"/>
    <mergeCell ref="E3191:F3191"/>
    <mergeCell ref="G3191:H3191"/>
    <mergeCell ref="B3193:C3193"/>
    <mergeCell ref="G3193:H3193"/>
    <mergeCell ref="C3194:E3194"/>
    <mergeCell ref="G3194:J3194"/>
    <mergeCell ref="I3186:J3187"/>
    <mergeCell ref="I3188:J3188"/>
    <mergeCell ref="B3189:C3189"/>
    <mergeCell ref="D3189:E3189"/>
    <mergeCell ref="F3189:F3190"/>
    <mergeCell ref="B3190:C3190"/>
    <mergeCell ref="D3190:E3190"/>
    <mergeCell ref="C3179:D3179"/>
    <mergeCell ref="E3179:F3179"/>
    <mergeCell ref="G3179:H3179"/>
    <mergeCell ref="B3181:C3181"/>
    <mergeCell ref="G3181:H3181"/>
    <mergeCell ref="C3182:E3182"/>
    <mergeCell ref="G3182:J3182"/>
    <mergeCell ref="I3174:J3175"/>
    <mergeCell ref="I3176:J3176"/>
    <mergeCell ref="B3177:C3177"/>
    <mergeCell ref="D3177:E3177"/>
    <mergeCell ref="F3177:F3178"/>
    <mergeCell ref="B3178:C3178"/>
    <mergeCell ref="D3178:E3178"/>
    <mergeCell ref="C3167:D3167"/>
    <mergeCell ref="E3167:F3167"/>
    <mergeCell ref="G3167:H3167"/>
    <mergeCell ref="B3169:C3169"/>
    <mergeCell ref="G3169:H3169"/>
    <mergeCell ref="C3170:E3170"/>
    <mergeCell ref="G3170:J3170"/>
    <mergeCell ref="I3162:J3163"/>
    <mergeCell ref="I3164:J3164"/>
    <mergeCell ref="B3165:C3165"/>
    <mergeCell ref="D3165:E3165"/>
    <mergeCell ref="F3165:F3166"/>
    <mergeCell ref="B3166:C3166"/>
    <mergeCell ref="D3166:E3166"/>
    <mergeCell ref="C3155:D3155"/>
    <mergeCell ref="E3155:F3155"/>
    <mergeCell ref="G3155:H3155"/>
    <mergeCell ref="B3157:C3157"/>
    <mergeCell ref="G3157:H3157"/>
    <mergeCell ref="C3158:E3158"/>
    <mergeCell ref="G3158:J3158"/>
    <mergeCell ref="I3150:J3151"/>
    <mergeCell ref="I3152:J3152"/>
    <mergeCell ref="B3153:C3153"/>
    <mergeCell ref="D3153:E3153"/>
    <mergeCell ref="F3153:F3154"/>
    <mergeCell ref="B3154:C3154"/>
    <mergeCell ref="D3154:E3154"/>
    <mergeCell ref="C3143:D3143"/>
    <mergeCell ref="E3143:F3143"/>
    <mergeCell ref="G3143:H3143"/>
    <mergeCell ref="B3145:C3145"/>
    <mergeCell ref="G3145:H3145"/>
    <mergeCell ref="C3146:E3146"/>
    <mergeCell ref="G3146:J3146"/>
    <mergeCell ref="I3138:J3139"/>
    <mergeCell ref="I3140:J3140"/>
    <mergeCell ref="B3141:C3141"/>
    <mergeCell ref="D3141:E3141"/>
    <mergeCell ref="F3141:F3142"/>
    <mergeCell ref="B3142:C3142"/>
    <mergeCell ref="D3142:E3142"/>
    <mergeCell ref="C3131:D3131"/>
    <mergeCell ref="E3131:F3131"/>
    <mergeCell ref="G3131:H3131"/>
    <mergeCell ref="B3133:C3133"/>
    <mergeCell ref="G3133:H3133"/>
    <mergeCell ref="C3134:E3134"/>
    <mergeCell ref="G3134:J3134"/>
    <mergeCell ref="I3126:J3127"/>
    <mergeCell ref="I3128:J3128"/>
    <mergeCell ref="B3129:C3129"/>
    <mergeCell ref="D3129:E3129"/>
    <mergeCell ref="F3129:F3130"/>
    <mergeCell ref="B3130:C3130"/>
    <mergeCell ref="D3130:E3130"/>
    <mergeCell ref="C3119:D3119"/>
    <mergeCell ref="E3119:F3119"/>
    <mergeCell ref="G3119:H3119"/>
    <mergeCell ref="B3121:C3121"/>
    <mergeCell ref="G3121:H3121"/>
    <mergeCell ref="C3122:E3122"/>
    <mergeCell ref="G3122:J3122"/>
    <mergeCell ref="I3114:J3115"/>
    <mergeCell ref="I3116:J3116"/>
    <mergeCell ref="B3117:C3117"/>
    <mergeCell ref="D3117:E3117"/>
    <mergeCell ref="F3117:F3118"/>
    <mergeCell ref="B3118:C3118"/>
    <mergeCell ref="D3118:E3118"/>
    <mergeCell ref="C3107:D3107"/>
    <mergeCell ref="E3107:F3107"/>
    <mergeCell ref="G3107:H3107"/>
    <mergeCell ref="B3109:C3109"/>
    <mergeCell ref="G3109:H3109"/>
    <mergeCell ref="C3110:E3110"/>
    <mergeCell ref="G3110:J3110"/>
    <mergeCell ref="I3102:J3103"/>
    <mergeCell ref="I3104:J3104"/>
    <mergeCell ref="B3105:C3105"/>
    <mergeCell ref="D3105:E3105"/>
    <mergeCell ref="F3105:F3106"/>
    <mergeCell ref="B3106:C3106"/>
    <mergeCell ref="D3106:E3106"/>
    <mergeCell ref="C3095:D3095"/>
    <mergeCell ref="E3095:F3095"/>
    <mergeCell ref="G3095:H3095"/>
    <mergeCell ref="B3097:C3097"/>
    <mergeCell ref="G3097:H3097"/>
    <mergeCell ref="C3098:E3098"/>
    <mergeCell ref="G3098:J3098"/>
    <mergeCell ref="I3090:J3091"/>
    <mergeCell ref="I3092:J3092"/>
    <mergeCell ref="B3093:C3093"/>
    <mergeCell ref="D3093:E3093"/>
    <mergeCell ref="F3093:F3094"/>
    <mergeCell ref="B3094:C3094"/>
    <mergeCell ref="D3094:E3094"/>
    <mergeCell ref="C3083:D3083"/>
    <mergeCell ref="E3083:F3083"/>
    <mergeCell ref="G3083:H3083"/>
    <mergeCell ref="B3085:C3085"/>
    <mergeCell ref="G3085:H3085"/>
    <mergeCell ref="C3086:E3086"/>
    <mergeCell ref="G3086:J3086"/>
    <mergeCell ref="I3078:J3079"/>
    <mergeCell ref="I3080:J3080"/>
    <mergeCell ref="B3081:C3081"/>
    <mergeCell ref="D3081:E3081"/>
    <mergeCell ref="F3081:F3082"/>
    <mergeCell ref="B3082:C3082"/>
    <mergeCell ref="D3082:E3082"/>
    <mergeCell ref="C3071:D3071"/>
    <mergeCell ref="E3071:F3071"/>
    <mergeCell ref="G3071:H3071"/>
    <mergeCell ref="B3073:C3073"/>
    <mergeCell ref="G3073:H3073"/>
    <mergeCell ref="C3074:E3074"/>
    <mergeCell ref="G3074:J3074"/>
    <mergeCell ref="I3066:J3067"/>
    <mergeCell ref="I3068:J3068"/>
    <mergeCell ref="B3069:C3069"/>
    <mergeCell ref="D3069:E3069"/>
    <mergeCell ref="F3069:F3070"/>
    <mergeCell ref="B3070:C3070"/>
    <mergeCell ref="D3070:E3070"/>
    <mergeCell ref="C3059:D3059"/>
    <mergeCell ref="E3059:F3059"/>
    <mergeCell ref="G3059:H3059"/>
    <mergeCell ref="B3061:C3061"/>
    <mergeCell ref="G3061:H3061"/>
    <mergeCell ref="C3062:E3062"/>
    <mergeCell ref="G3062:J3062"/>
    <mergeCell ref="I3054:J3055"/>
    <mergeCell ref="I3056:J3056"/>
    <mergeCell ref="B3057:C3057"/>
    <mergeCell ref="D3057:E3057"/>
    <mergeCell ref="F3057:F3058"/>
    <mergeCell ref="B3058:C3058"/>
    <mergeCell ref="D3058:E3058"/>
    <mergeCell ref="C3047:D3047"/>
    <mergeCell ref="E3047:F3047"/>
    <mergeCell ref="G3047:H3047"/>
    <mergeCell ref="B3049:C3049"/>
    <mergeCell ref="G3049:H3049"/>
    <mergeCell ref="C3050:E3050"/>
    <mergeCell ref="G3050:J3050"/>
    <mergeCell ref="I3042:J3043"/>
    <mergeCell ref="I3044:J3044"/>
    <mergeCell ref="B3045:C3045"/>
    <mergeCell ref="D3045:E3045"/>
    <mergeCell ref="F3045:F3046"/>
    <mergeCell ref="B3046:C3046"/>
    <mergeCell ref="D3046:E3046"/>
    <mergeCell ref="C3035:D3035"/>
    <mergeCell ref="E3035:F3035"/>
    <mergeCell ref="G3035:H3035"/>
    <mergeCell ref="B3037:C3037"/>
    <mergeCell ref="G3037:H3037"/>
    <mergeCell ref="C3038:E3038"/>
    <mergeCell ref="G3038:J3038"/>
    <mergeCell ref="I3030:J3031"/>
    <mergeCell ref="I3032:J3032"/>
    <mergeCell ref="B3033:C3033"/>
    <mergeCell ref="D3033:E3033"/>
    <mergeCell ref="F3033:F3034"/>
    <mergeCell ref="B3034:C3034"/>
    <mergeCell ref="D3034:E3034"/>
    <mergeCell ref="C3023:D3023"/>
    <mergeCell ref="E3023:F3023"/>
    <mergeCell ref="G3023:H3023"/>
    <mergeCell ref="B3025:C3025"/>
    <mergeCell ref="G3025:H3025"/>
    <mergeCell ref="C3026:E3026"/>
    <mergeCell ref="G3026:J3026"/>
    <mergeCell ref="I3018:J3019"/>
    <mergeCell ref="I3020:J3020"/>
    <mergeCell ref="B3021:C3021"/>
    <mergeCell ref="D3021:E3021"/>
    <mergeCell ref="F3021:F3022"/>
    <mergeCell ref="B3022:C3022"/>
    <mergeCell ref="D3022:E3022"/>
    <mergeCell ref="C3011:D3011"/>
    <mergeCell ref="E3011:F3011"/>
    <mergeCell ref="G3011:H3011"/>
    <mergeCell ref="B3013:C3013"/>
    <mergeCell ref="G3013:H3013"/>
    <mergeCell ref="C3014:E3014"/>
    <mergeCell ref="G3014:J3014"/>
    <mergeCell ref="I3006:J3007"/>
    <mergeCell ref="I3008:J3008"/>
    <mergeCell ref="B3009:C3009"/>
    <mergeCell ref="D3009:E3009"/>
    <mergeCell ref="F3009:F3010"/>
    <mergeCell ref="B3010:C3010"/>
    <mergeCell ref="D3010:E3010"/>
    <mergeCell ref="C2999:D2999"/>
    <mergeCell ref="E2999:F2999"/>
    <mergeCell ref="G2999:H2999"/>
    <mergeCell ref="B3001:C3001"/>
    <mergeCell ref="G3001:H3001"/>
    <mergeCell ref="C3002:E3002"/>
    <mergeCell ref="G3002:J3002"/>
    <mergeCell ref="I2994:J2995"/>
    <mergeCell ref="I2996:J2996"/>
    <mergeCell ref="B2997:C2997"/>
    <mergeCell ref="D2997:E2997"/>
    <mergeCell ref="F2997:F2998"/>
    <mergeCell ref="B2998:C2998"/>
    <mergeCell ref="D2998:E2998"/>
    <mergeCell ref="C2987:D2987"/>
    <mergeCell ref="E2987:F2987"/>
    <mergeCell ref="G2987:H2987"/>
    <mergeCell ref="B2989:C2989"/>
    <mergeCell ref="G2989:H2989"/>
    <mergeCell ref="C2990:E2990"/>
    <mergeCell ref="G2990:J2990"/>
    <mergeCell ref="I2982:J2983"/>
    <mergeCell ref="I2984:J2984"/>
    <mergeCell ref="B2985:C2985"/>
    <mergeCell ref="D2985:E2985"/>
    <mergeCell ref="F2985:F2986"/>
    <mergeCell ref="B2986:C2986"/>
    <mergeCell ref="D2986:E2986"/>
    <mergeCell ref="C2975:D2975"/>
    <mergeCell ref="E2975:F2975"/>
    <mergeCell ref="G2975:H2975"/>
    <mergeCell ref="B2977:C2977"/>
    <mergeCell ref="G2977:H2977"/>
    <mergeCell ref="C2978:E2978"/>
    <mergeCell ref="G2978:J2978"/>
    <mergeCell ref="I2970:J2971"/>
    <mergeCell ref="I2972:J2972"/>
    <mergeCell ref="B2973:C2973"/>
    <mergeCell ref="D2973:E2973"/>
    <mergeCell ref="F2973:F2974"/>
    <mergeCell ref="B2974:C2974"/>
    <mergeCell ref="D2974:E2974"/>
    <mergeCell ref="C2963:D2963"/>
    <mergeCell ref="E2963:F2963"/>
    <mergeCell ref="G2963:H2963"/>
    <mergeCell ref="B2965:C2965"/>
    <mergeCell ref="G2965:H2965"/>
    <mergeCell ref="C2966:E2966"/>
    <mergeCell ref="G2966:J2966"/>
    <mergeCell ref="I2958:J2959"/>
    <mergeCell ref="I2960:J2960"/>
    <mergeCell ref="B2961:C2961"/>
    <mergeCell ref="D2961:E2961"/>
    <mergeCell ref="F2961:F2962"/>
    <mergeCell ref="B2962:C2962"/>
    <mergeCell ref="D2962:E2962"/>
    <mergeCell ref="C2951:D2951"/>
    <mergeCell ref="E2951:F2951"/>
    <mergeCell ref="G2951:H2951"/>
    <mergeCell ref="B2953:C2953"/>
    <mergeCell ref="G2953:H2953"/>
    <mergeCell ref="C2954:E2954"/>
    <mergeCell ref="G2954:J2954"/>
    <mergeCell ref="I2946:J2947"/>
    <mergeCell ref="I2948:J2948"/>
    <mergeCell ref="B2949:C2949"/>
    <mergeCell ref="D2949:E2949"/>
    <mergeCell ref="F2949:F2950"/>
    <mergeCell ref="B2950:C2950"/>
    <mergeCell ref="D2950:E2950"/>
    <mergeCell ref="C2939:D2939"/>
    <mergeCell ref="E2939:F2939"/>
    <mergeCell ref="G2939:H2939"/>
    <mergeCell ref="B2941:C2941"/>
    <mergeCell ref="G2941:H2941"/>
    <mergeCell ref="C2942:E2942"/>
    <mergeCell ref="G2942:J2942"/>
    <mergeCell ref="I2934:J2935"/>
    <mergeCell ref="I2936:J2936"/>
    <mergeCell ref="B2937:C2937"/>
    <mergeCell ref="D2937:E2937"/>
    <mergeCell ref="F2937:F2938"/>
    <mergeCell ref="B2938:C2938"/>
    <mergeCell ref="D2938:E2938"/>
    <mergeCell ref="C2927:D2927"/>
    <mergeCell ref="E2927:F2927"/>
    <mergeCell ref="G2927:H2927"/>
    <mergeCell ref="B2929:C2929"/>
    <mergeCell ref="G2929:H2929"/>
    <mergeCell ref="C2930:E2930"/>
    <mergeCell ref="G2930:J2930"/>
    <mergeCell ref="I2922:J2923"/>
    <mergeCell ref="I2924:J2924"/>
    <mergeCell ref="B2925:C2925"/>
    <mergeCell ref="D2925:E2925"/>
    <mergeCell ref="F2925:F2926"/>
    <mergeCell ref="B2926:C2926"/>
    <mergeCell ref="D2926:E2926"/>
    <mergeCell ref="C2915:D2915"/>
    <mergeCell ref="E2915:F2915"/>
    <mergeCell ref="G2915:H2915"/>
    <mergeCell ref="B2917:C2917"/>
    <mergeCell ref="G2917:H2917"/>
    <mergeCell ref="C2918:E2918"/>
    <mergeCell ref="G2918:J2918"/>
    <mergeCell ref="I2910:J2911"/>
    <mergeCell ref="I2912:J2912"/>
    <mergeCell ref="B2913:C2913"/>
    <mergeCell ref="D2913:E2913"/>
    <mergeCell ref="F2913:F2914"/>
    <mergeCell ref="B2914:C2914"/>
    <mergeCell ref="D2914:E2914"/>
    <mergeCell ref="C2903:D2903"/>
    <mergeCell ref="E2903:F2903"/>
    <mergeCell ref="G2903:H2903"/>
    <mergeCell ref="B2905:C2905"/>
    <mergeCell ref="G2905:H2905"/>
    <mergeCell ref="C2906:E2906"/>
    <mergeCell ref="G2906:J2906"/>
    <mergeCell ref="I2898:J2899"/>
    <mergeCell ref="I2900:J2900"/>
    <mergeCell ref="B2901:C2901"/>
    <mergeCell ref="D2901:E2901"/>
    <mergeCell ref="F2901:F2902"/>
    <mergeCell ref="B2902:C2902"/>
    <mergeCell ref="D2902:E2902"/>
    <mergeCell ref="C2891:D2891"/>
    <mergeCell ref="E2891:F2891"/>
    <mergeCell ref="G2891:H2891"/>
    <mergeCell ref="B2893:C2893"/>
    <mergeCell ref="G2893:H2893"/>
    <mergeCell ref="C2894:E2894"/>
    <mergeCell ref="G2894:J2894"/>
    <mergeCell ref="I2886:J2887"/>
    <mergeCell ref="I2888:J2888"/>
    <mergeCell ref="B2889:C2889"/>
    <mergeCell ref="D2889:E2889"/>
    <mergeCell ref="F2889:F2890"/>
    <mergeCell ref="B2890:C2890"/>
    <mergeCell ref="D2890:E2890"/>
    <mergeCell ref="C2879:D2879"/>
    <mergeCell ref="E2879:F2879"/>
    <mergeCell ref="G2879:H2879"/>
    <mergeCell ref="B2881:C2881"/>
    <mergeCell ref="G2881:H2881"/>
    <mergeCell ref="C2882:E2882"/>
    <mergeCell ref="G2882:J2882"/>
    <mergeCell ref="I2874:J2875"/>
    <mergeCell ref="I2876:J2876"/>
    <mergeCell ref="B2877:C2877"/>
    <mergeCell ref="D2877:E2877"/>
    <mergeCell ref="F2877:F2878"/>
    <mergeCell ref="B2878:C2878"/>
    <mergeCell ref="D2878:E2878"/>
    <mergeCell ref="C2867:D2867"/>
    <mergeCell ref="E2867:F2867"/>
    <mergeCell ref="G2867:H2867"/>
    <mergeCell ref="B2869:C2869"/>
    <mergeCell ref="G2869:H2869"/>
    <mergeCell ref="C2870:E2870"/>
    <mergeCell ref="G2870:J2870"/>
    <mergeCell ref="I2862:J2863"/>
    <mergeCell ref="I2864:J2864"/>
    <mergeCell ref="B2865:C2865"/>
    <mergeCell ref="D2865:E2865"/>
    <mergeCell ref="F2865:F2866"/>
    <mergeCell ref="B2866:C2866"/>
    <mergeCell ref="D2866:E2866"/>
    <mergeCell ref="C2855:D2855"/>
    <mergeCell ref="E2855:F2855"/>
    <mergeCell ref="G2855:H2855"/>
    <mergeCell ref="B2857:C2857"/>
    <mergeCell ref="G2857:H2857"/>
    <mergeCell ref="C2858:E2858"/>
    <mergeCell ref="G2858:J2858"/>
    <mergeCell ref="I2850:J2851"/>
    <mergeCell ref="I2852:J2852"/>
    <mergeCell ref="B2853:C2853"/>
    <mergeCell ref="D2853:E2853"/>
    <mergeCell ref="F2853:F2854"/>
    <mergeCell ref="B2854:C2854"/>
    <mergeCell ref="D2854:E2854"/>
    <mergeCell ref="C2843:D2843"/>
    <mergeCell ref="E2843:F2843"/>
    <mergeCell ref="G2843:H2843"/>
    <mergeCell ref="B2845:C2845"/>
    <mergeCell ref="G2845:H2845"/>
    <mergeCell ref="C2846:E2846"/>
    <mergeCell ref="G2846:J2846"/>
    <mergeCell ref="I2838:J2839"/>
    <mergeCell ref="I2840:J2840"/>
    <mergeCell ref="B2841:C2841"/>
    <mergeCell ref="D2841:E2841"/>
    <mergeCell ref="F2841:F2842"/>
    <mergeCell ref="B2842:C2842"/>
    <mergeCell ref="D2842:E2842"/>
    <mergeCell ref="C2831:D2831"/>
    <mergeCell ref="E2831:F2831"/>
    <mergeCell ref="G2831:H2831"/>
    <mergeCell ref="B2833:C2833"/>
    <mergeCell ref="G2833:H2833"/>
    <mergeCell ref="C2834:E2834"/>
    <mergeCell ref="G2834:J2834"/>
    <mergeCell ref="I2826:J2827"/>
    <mergeCell ref="I2828:J2828"/>
    <mergeCell ref="B2829:C2829"/>
    <mergeCell ref="D2829:E2829"/>
    <mergeCell ref="F2829:F2830"/>
    <mergeCell ref="B2830:C2830"/>
    <mergeCell ref="D2830:E2830"/>
    <mergeCell ref="C2819:D2819"/>
    <mergeCell ref="E2819:F2819"/>
    <mergeCell ref="G2819:H2819"/>
    <mergeCell ref="B2821:C2821"/>
    <mergeCell ref="G2821:H2821"/>
    <mergeCell ref="C2822:E2822"/>
    <mergeCell ref="G2822:J2822"/>
    <mergeCell ref="I2814:J2815"/>
    <mergeCell ref="I2816:J2816"/>
    <mergeCell ref="B2817:C2817"/>
    <mergeCell ref="D2817:E2817"/>
    <mergeCell ref="F2817:F2818"/>
    <mergeCell ref="B2818:C2818"/>
    <mergeCell ref="D2818:E2818"/>
    <mergeCell ref="C2807:D2807"/>
    <mergeCell ref="E2807:F2807"/>
    <mergeCell ref="G2807:H2807"/>
    <mergeCell ref="B2809:C2809"/>
    <mergeCell ref="G2809:H2809"/>
    <mergeCell ref="C2810:E2810"/>
    <mergeCell ref="G2810:J2810"/>
    <mergeCell ref="I2802:J2803"/>
    <mergeCell ref="I2804:J2804"/>
    <mergeCell ref="B2805:C2805"/>
    <mergeCell ref="D2805:E2805"/>
    <mergeCell ref="F2805:F2806"/>
    <mergeCell ref="B2806:C2806"/>
    <mergeCell ref="D2806:E2806"/>
    <mergeCell ref="C2795:D2795"/>
    <mergeCell ref="E2795:F2795"/>
    <mergeCell ref="G2795:H2795"/>
    <mergeCell ref="B2797:C2797"/>
    <mergeCell ref="G2797:H2797"/>
    <mergeCell ref="C2798:E2798"/>
    <mergeCell ref="G2798:J2798"/>
    <mergeCell ref="I2790:J2791"/>
    <mergeCell ref="I2792:J2792"/>
    <mergeCell ref="B2793:C2793"/>
    <mergeCell ref="D2793:E2793"/>
    <mergeCell ref="F2793:F2794"/>
    <mergeCell ref="B2794:C2794"/>
    <mergeCell ref="D2794:E2794"/>
    <mergeCell ref="C2783:D2783"/>
    <mergeCell ref="E2783:F2783"/>
    <mergeCell ref="G2783:H2783"/>
    <mergeCell ref="B2785:C2785"/>
    <mergeCell ref="G2785:H2785"/>
    <mergeCell ref="C2786:E2786"/>
    <mergeCell ref="G2786:J2786"/>
    <mergeCell ref="I2778:J2779"/>
    <mergeCell ref="I2780:J2780"/>
    <mergeCell ref="B2781:C2781"/>
    <mergeCell ref="D2781:E2781"/>
    <mergeCell ref="F2781:F2782"/>
    <mergeCell ref="B2782:C2782"/>
    <mergeCell ref="D2782:E2782"/>
    <mergeCell ref="C2771:D2771"/>
    <mergeCell ref="E2771:F2771"/>
    <mergeCell ref="G2771:H2771"/>
    <mergeCell ref="B2773:C2773"/>
    <mergeCell ref="G2773:H2773"/>
    <mergeCell ref="C2774:E2774"/>
    <mergeCell ref="G2774:J2774"/>
    <mergeCell ref="I2766:J2767"/>
    <mergeCell ref="I2768:J2768"/>
    <mergeCell ref="B2769:C2769"/>
    <mergeCell ref="D2769:E2769"/>
    <mergeCell ref="F2769:F2770"/>
    <mergeCell ref="B2770:C2770"/>
    <mergeCell ref="D2770:E2770"/>
    <mergeCell ref="C2759:D2759"/>
    <mergeCell ref="E2759:F2759"/>
    <mergeCell ref="G2759:H2759"/>
    <mergeCell ref="B2761:C2761"/>
    <mergeCell ref="G2761:H2761"/>
    <mergeCell ref="C2762:E2762"/>
    <mergeCell ref="G2762:J2762"/>
    <mergeCell ref="I2754:J2755"/>
    <mergeCell ref="I2756:J2756"/>
    <mergeCell ref="B2757:C2757"/>
    <mergeCell ref="D2757:E2757"/>
    <mergeCell ref="F2757:F2758"/>
    <mergeCell ref="B2758:C2758"/>
    <mergeCell ref="D2758:E2758"/>
    <mergeCell ref="C2747:D2747"/>
    <mergeCell ref="E2747:F2747"/>
    <mergeCell ref="G2747:H2747"/>
    <mergeCell ref="B2749:C2749"/>
    <mergeCell ref="G2749:H2749"/>
    <mergeCell ref="C2750:E2750"/>
    <mergeCell ref="G2750:J2750"/>
    <mergeCell ref="I2742:J2743"/>
    <mergeCell ref="I2744:J2744"/>
    <mergeCell ref="B2745:C2745"/>
    <mergeCell ref="D2745:E2745"/>
    <mergeCell ref="F2745:F2746"/>
    <mergeCell ref="B2746:C2746"/>
    <mergeCell ref="D2746:E2746"/>
    <mergeCell ref="C2735:D2735"/>
    <mergeCell ref="E2735:F2735"/>
    <mergeCell ref="G2735:H2735"/>
    <mergeCell ref="B2737:C2737"/>
    <mergeCell ref="G2737:H2737"/>
    <mergeCell ref="C2738:E2738"/>
    <mergeCell ref="G2738:J2738"/>
    <mergeCell ref="I2730:J2731"/>
    <mergeCell ref="I2732:J2732"/>
    <mergeCell ref="B2733:C2733"/>
    <mergeCell ref="D2733:E2733"/>
    <mergeCell ref="F2733:F2734"/>
    <mergeCell ref="B2734:C2734"/>
    <mergeCell ref="D2734:E2734"/>
    <mergeCell ref="C2723:D2723"/>
    <mergeCell ref="E2723:F2723"/>
    <mergeCell ref="G2723:H2723"/>
    <mergeCell ref="B2725:C2725"/>
    <mergeCell ref="G2725:H2725"/>
    <mergeCell ref="C2726:E2726"/>
    <mergeCell ref="G2726:J2726"/>
    <mergeCell ref="I2718:J2719"/>
    <mergeCell ref="I2720:J2720"/>
    <mergeCell ref="B2721:C2721"/>
    <mergeCell ref="D2721:E2721"/>
    <mergeCell ref="F2721:F2722"/>
    <mergeCell ref="B2722:C2722"/>
    <mergeCell ref="D2722:E2722"/>
    <mergeCell ref="C2711:D2711"/>
    <mergeCell ref="E2711:F2711"/>
    <mergeCell ref="G2711:H2711"/>
    <mergeCell ref="B2713:C2713"/>
    <mergeCell ref="G2713:H2713"/>
    <mergeCell ref="C2714:E2714"/>
    <mergeCell ref="G2714:J2714"/>
    <mergeCell ref="I2706:J2707"/>
    <mergeCell ref="I2708:J2708"/>
    <mergeCell ref="B2709:C2709"/>
    <mergeCell ref="D2709:E2709"/>
    <mergeCell ref="F2709:F2710"/>
    <mergeCell ref="B2710:C2710"/>
    <mergeCell ref="D2710:E2710"/>
    <mergeCell ref="C2699:D2699"/>
    <mergeCell ref="E2699:F2699"/>
    <mergeCell ref="G2699:H2699"/>
    <mergeCell ref="B2701:C2701"/>
    <mergeCell ref="G2701:H2701"/>
    <mergeCell ref="C2702:E2702"/>
    <mergeCell ref="G2702:J2702"/>
    <mergeCell ref="I2694:J2695"/>
    <mergeCell ref="I2696:J2696"/>
    <mergeCell ref="B2697:C2697"/>
    <mergeCell ref="D2697:E2697"/>
    <mergeCell ref="F2697:F2698"/>
    <mergeCell ref="B2698:C2698"/>
    <mergeCell ref="D2698:E2698"/>
    <mergeCell ref="C2687:D2687"/>
    <mergeCell ref="E2687:F2687"/>
    <mergeCell ref="G2687:H2687"/>
    <mergeCell ref="B2689:C2689"/>
    <mergeCell ref="G2689:H2689"/>
    <mergeCell ref="C2690:E2690"/>
    <mergeCell ref="G2690:J2690"/>
    <mergeCell ref="I2682:J2683"/>
    <mergeCell ref="I2684:J2684"/>
    <mergeCell ref="B2685:C2685"/>
    <mergeCell ref="D2685:E2685"/>
    <mergeCell ref="F2685:F2686"/>
    <mergeCell ref="B2686:C2686"/>
    <mergeCell ref="D2686:E2686"/>
    <mergeCell ref="C2675:D2675"/>
    <mergeCell ref="E2675:F2675"/>
    <mergeCell ref="G2675:H2675"/>
    <mergeCell ref="B2677:C2677"/>
    <mergeCell ref="G2677:H2677"/>
    <mergeCell ref="C2678:E2678"/>
    <mergeCell ref="G2678:J2678"/>
    <mergeCell ref="I2670:J2671"/>
    <mergeCell ref="I2672:J2672"/>
    <mergeCell ref="B2673:C2673"/>
    <mergeCell ref="D2673:E2673"/>
    <mergeCell ref="F2673:F2674"/>
    <mergeCell ref="B2674:C2674"/>
    <mergeCell ref="D2674:E2674"/>
    <mergeCell ref="C2663:D2663"/>
    <mergeCell ref="E2663:F2663"/>
    <mergeCell ref="G2663:H2663"/>
    <mergeCell ref="B2665:C2665"/>
    <mergeCell ref="G2665:H2665"/>
    <mergeCell ref="C2666:E2666"/>
    <mergeCell ref="G2666:J2666"/>
    <mergeCell ref="I2658:J2659"/>
    <mergeCell ref="I2660:J2660"/>
    <mergeCell ref="B2661:C2661"/>
    <mergeCell ref="D2661:E2661"/>
    <mergeCell ref="F2661:F2662"/>
    <mergeCell ref="B2662:C2662"/>
    <mergeCell ref="D2662:E2662"/>
    <mergeCell ref="C2651:D2651"/>
    <mergeCell ref="E2651:F2651"/>
    <mergeCell ref="G2651:H2651"/>
    <mergeCell ref="B2653:C2653"/>
    <mergeCell ref="G2653:H2653"/>
    <mergeCell ref="C2654:E2654"/>
    <mergeCell ref="G2654:J2654"/>
    <mergeCell ref="I2646:J2647"/>
    <mergeCell ref="I2648:J2648"/>
    <mergeCell ref="B2649:C2649"/>
    <mergeCell ref="D2649:E2649"/>
    <mergeCell ref="F2649:F2650"/>
    <mergeCell ref="B2650:C2650"/>
    <mergeCell ref="D2650:E2650"/>
    <mergeCell ref="C2639:D2639"/>
    <mergeCell ref="E2639:F2639"/>
    <mergeCell ref="G2639:H2639"/>
    <mergeCell ref="B2641:C2641"/>
    <mergeCell ref="G2641:H2641"/>
    <mergeCell ref="C2642:E2642"/>
    <mergeCell ref="G2642:J2642"/>
    <mergeCell ref="I2634:J2635"/>
    <mergeCell ref="I2636:J2636"/>
    <mergeCell ref="B2637:C2637"/>
    <mergeCell ref="D2637:E2637"/>
    <mergeCell ref="F2637:F2638"/>
    <mergeCell ref="B2638:C2638"/>
    <mergeCell ref="D2638:E2638"/>
    <mergeCell ref="C2627:D2627"/>
    <mergeCell ref="E2627:F2627"/>
    <mergeCell ref="G2627:H2627"/>
    <mergeCell ref="B2629:C2629"/>
    <mergeCell ref="G2629:H2629"/>
    <mergeCell ref="C2630:E2630"/>
    <mergeCell ref="G2630:J2630"/>
    <mergeCell ref="I2622:J2623"/>
    <mergeCell ref="I2624:J2624"/>
    <mergeCell ref="B2625:C2625"/>
    <mergeCell ref="D2625:E2625"/>
    <mergeCell ref="F2625:F2626"/>
    <mergeCell ref="B2626:C2626"/>
    <mergeCell ref="D2626:E2626"/>
    <mergeCell ref="C2615:D2615"/>
    <mergeCell ref="E2615:F2615"/>
    <mergeCell ref="G2615:H2615"/>
    <mergeCell ref="B2617:C2617"/>
    <mergeCell ref="G2617:H2617"/>
    <mergeCell ref="C2618:E2618"/>
    <mergeCell ref="G2618:J2618"/>
    <mergeCell ref="I2610:J2611"/>
    <mergeCell ref="I2612:J2612"/>
    <mergeCell ref="B2613:C2613"/>
    <mergeCell ref="D2613:E2613"/>
    <mergeCell ref="F2613:F2614"/>
    <mergeCell ref="B2614:C2614"/>
    <mergeCell ref="D2614:E2614"/>
    <mergeCell ref="C2603:D2603"/>
    <mergeCell ref="E2603:F2603"/>
    <mergeCell ref="G2603:H2603"/>
    <mergeCell ref="B2605:C2605"/>
    <mergeCell ref="G2605:H2605"/>
    <mergeCell ref="C2606:E2606"/>
    <mergeCell ref="G2606:J2606"/>
    <mergeCell ref="I2598:J2599"/>
    <mergeCell ref="I2600:J2600"/>
    <mergeCell ref="B2601:C2601"/>
    <mergeCell ref="D2601:E2601"/>
    <mergeCell ref="F2601:F2602"/>
    <mergeCell ref="B2602:C2602"/>
    <mergeCell ref="D2602:E2602"/>
    <mergeCell ref="C2591:D2591"/>
    <mergeCell ref="E2591:F2591"/>
    <mergeCell ref="G2591:H2591"/>
    <mergeCell ref="B2593:C2593"/>
    <mergeCell ref="G2593:H2593"/>
    <mergeCell ref="C2594:E2594"/>
    <mergeCell ref="G2594:J2594"/>
    <mergeCell ref="I2586:J2587"/>
    <mergeCell ref="I2588:J2588"/>
    <mergeCell ref="B2589:C2589"/>
    <mergeCell ref="D2589:E2589"/>
    <mergeCell ref="F2589:F2590"/>
    <mergeCell ref="B2590:C2590"/>
    <mergeCell ref="D2590:E2590"/>
    <mergeCell ref="C2579:D2579"/>
    <mergeCell ref="E2579:F2579"/>
    <mergeCell ref="G2579:H2579"/>
    <mergeCell ref="B2581:C2581"/>
    <mergeCell ref="G2581:H2581"/>
    <mergeCell ref="C2582:E2582"/>
    <mergeCell ref="G2582:J2582"/>
    <mergeCell ref="I2574:J2575"/>
    <mergeCell ref="I2576:J2576"/>
    <mergeCell ref="B2577:C2577"/>
    <mergeCell ref="D2577:E2577"/>
    <mergeCell ref="F2577:F2578"/>
    <mergeCell ref="B2578:C2578"/>
    <mergeCell ref="D2578:E2578"/>
    <mergeCell ref="C2567:D2567"/>
    <mergeCell ref="E2567:F2567"/>
    <mergeCell ref="G2567:H2567"/>
    <mergeCell ref="B2569:C2569"/>
    <mergeCell ref="G2569:H2569"/>
    <mergeCell ref="C2570:E2570"/>
    <mergeCell ref="G2570:J2570"/>
    <mergeCell ref="I2562:J2563"/>
    <mergeCell ref="I2564:J2564"/>
    <mergeCell ref="B2565:C2565"/>
    <mergeCell ref="D2565:E2565"/>
    <mergeCell ref="F2565:F2566"/>
    <mergeCell ref="B2566:C2566"/>
    <mergeCell ref="D2566:E2566"/>
    <mergeCell ref="C2555:D2555"/>
    <mergeCell ref="E2555:F2555"/>
    <mergeCell ref="G2555:H2555"/>
    <mergeCell ref="B2557:C2557"/>
    <mergeCell ref="G2557:H2557"/>
    <mergeCell ref="C2558:E2558"/>
    <mergeCell ref="G2558:J2558"/>
    <mergeCell ref="I2550:J2551"/>
    <mergeCell ref="I2552:J2552"/>
    <mergeCell ref="B2553:C2553"/>
    <mergeCell ref="D2553:E2553"/>
    <mergeCell ref="F2553:F2554"/>
    <mergeCell ref="B2554:C2554"/>
    <mergeCell ref="D2554:E2554"/>
    <mergeCell ref="C2543:D2543"/>
    <mergeCell ref="E2543:F2543"/>
    <mergeCell ref="G2543:H2543"/>
    <mergeCell ref="B2545:C2545"/>
    <mergeCell ref="G2545:H2545"/>
    <mergeCell ref="C2546:E2546"/>
    <mergeCell ref="G2546:J2546"/>
    <mergeCell ref="I2538:J2539"/>
    <mergeCell ref="I2540:J2540"/>
    <mergeCell ref="B2541:C2541"/>
    <mergeCell ref="D2541:E2541"/>
    <mergeCell ref="F2541:F2542"/>
    <mergeCell ref="B2542:C2542"/>
    <mergeCell ref="D2542:E2542"/>
    <mergeCell ref="C2531:D2531"/>
    <mergeCell ref="E2531:F2531"/>
    <mergeCell ref="G2531:H2531"/>
    <mergeCell ref="B2533:C2533"/>
    <mergeCell ref="G2533:H2533"/>
    <mergeCell ref="C2534:E2534"/>
    <mergeCell ref="G2534:J2534"/>
    <mergeCell ref="I2526:J2527"/>
    <mergeCell ref="I2528:J2528"/>
    <mergeCell ref="B2529:C2529"/>
    <mergeCell ref="D2529:E2529"/>
    <mergeCell ref="F2529:F2530"/>
    <mergeCell ref="B2530:C2530"/>
    <mergeCell ref="D2530:E2530"/>
    <mergeCell ref="C2519:D2519"/>
    <mergeCell ref="E2519:F2519"/>
    <mergeCell ref="G2519:H2519"/>
    <mergeCell ref="B2521:C2521"/>
    <mergeCell ref="G2521:H2521"/>
    <mergeCell ref="C2522:E2522"/>
    <mergeCell ref="G2522:J2522"/>
    <mergeCell ref="I2514:J2515"/>
    <mergeCell ref="I2516:J2516"/>
    <mergeCell ref="B2517:C2517"/>
    <mergeCell ref="D2517:E2517"/>
    <mergeCell ref="F2517:F2518"/>
    <mergeCell ref="B2518:C2518"/>
    <mergeCell ref="D2518:E2518"/>
    <mergeCell ref="C2507:D2507"/>
    <mergeCell ref="E2507:F2507"/>
    <mergeCell ref="G2507:H2507"/>
    <mergeCell ref="B2509:C2509"/>
    <mergeCell ref="G2509:H2509"/>
    <mergeCell ref="C2510:E2510"/>
    <mergeCell ref="G2510:J2510"/>
    <mergeCell ref="I2502:J2503"/>
    <mergeCell ref="I2504:J2504"/>
    <mergeCell ref="B2505:C2505"/>
    <mergeCell ref="D2505:E2505"/>
    <mergeCell ref="F2505:F2506"/>
    <mergeCell ref="B2506:C2506"/>
    <mergeCell ref="D2506:E2506"/>
    <mergeCell ref="C2495:D2495"/>
    <mergeCell ref="E2495:F2495"/>
    <mergeCell ref="G2495:H2495"/>
    <mergeCell ref="B2497:C2497"/>
    <mergeCell ref="G2497:H2497"/>
    <mergeCell ref="C2498:E2498"/>
    <mergeCell ref="G2498:J2498"/>
    <mergeCell ref="I2490:J2491"/>
    <mergeCell ref="I2492:J2492"/>
    <mergeCell ref="B2493:C2493"/>
    <mergeCell ref="D2493:E2493"/>
    <mergeCell ref="F2493:F2494"/>
    <mergeCell ref="B2494:C2494"/>
    <mergeCell ref="D2494:E2494"/>
    <mergeCell ref="C2483:D2483"/>
    <mergeCell ref="E2483:F2483"/>
    <mergeCell ref="G2483:H2483"/>
    <mergeCell ref="B2485:C2485"/>
    <mergeCell ref="G2485:H2485"/>
    <mergeCell ref="C2486:E2486"/>
    <mergeCell ref="G2486:J2486"/>
    <mergeCell ref="I2478:J2479"/>
    <mergeCell ref="I2480:J2480"/>
    <mergeCell ref="B2481:C2481"/>
    <mergeCell ref="D2481:E2481"/>
    <mergeCell ref="F2481:F2482"/>
    <mergeCell ref="B2482:C2482"/>
    <mergeCell ref="D2482:E2482"/>
    <mergeCell ref="C2471:D2471"/>
    <mergeCell ref="E2471:F2471"/>
    <mergeCell ref="G2471:H2471"/>
    <mergeCell ref="B2473:C2473"/>
    <mergeCell ref="G2473:H2473"/>
    <mergeCell ref="C2474:E2474"/>
    <mergeCell ref="G2474:J2474"/>
    <mergeCell ref="I2466:J2467"/>
    <mergeCell ref="I2468:J2468"/>
    <mergeCell ref="B2469:C2469"/>
    <mergeCell ref="D2469:E2469"/>
    <mergeCell ref="F2469:F2470"/>
    <mergeCell ref="B2470:C2470"/>
    <mergeCell ref="D2470:E2470"/>
    <mergeCell ref="C2459:D2459"/>
    <mergeCell ref="E2459:F2459"/>
    <mergeCell ref="G2459:H2459"/>
    <mergeCell ref="B2461:C2461"/>
    <mergeCell ref="G2461:H2461"/>
    <mergeCell ref="C2462:E2462"/>
    <mergeCell ref="G2462:J2462"/>
    <mergeCell ref="I2454:J2455"/>
    <mergeCell ref="I2456:J2456"/>
    <mergeCell ref="B2457:C2457"/>
    <mergeCell ref="D2457:E2457"/>
    <mergeCell ref="F2457:F2458"/>
    <mergeCell ref="B2458:C2458"/>
    <mergeCell ref="D2458:E2458"/>
    <mergeCell ref="C2447:D2447"/>
    <mergeCell ref="E2447:F2447"/>
    <mergeCell ref="G2447:H2447"/>
    <mergeCell ref="B2449:C2449"/>
    <mergeCell ref="G2449:H2449"/>
    <mergeCell ref="C2450:E2450"/>
    <mergeCell ref="G2450:J2450"/>
    <mergeCell ref="I2442:J2443"/>
    <mergeCell ref="I2444:J2444"/>
    <mergeCell ref="B2445:C2445"/>
    <mergeCell ref="D2445:E2445"/>
    <mergeCell ref="F2445:F2446"/>
    <mergeCell ref="B2446:C2446"/>
    <mergeCell ref="D2446:E2446"/>
    <mergeCell ref="C2435:D2435"/>
    <mergeCell ref="E2435:F2435"/>
    <mergeCell ref="G2435:H2435"/>
    <mergeCell ref="B2437:C2437"/>
    <mergeCell ref="G2437:H2437"/>
    <mergeCell ref="C2438:E2438"/>
    <mergeCell ref="G2438:J2438"/>
    <mergeCell ref="I2430:J2431"/>
    <mergeCell ref="I2432:J2432"/>
    <mergeCell ref="B2433:C2433"/>
    <mergeCell ref="D2433:E2433"/>
    <mergeCell ref="F2433:F2434"/>
    <mergeCell ref="B2434:C2434"/>
    <mergeCell ref="D2434:E2434"/>
    <mergeCell ref="C2423:D2423"/>
    <mergeCell ref="E2423:F2423"/>
    <mergeCell ref="G2423:H2423"/>
    <mergeCell ref="B2425:C2425"/>
    <mergeCell ref="G2425:H2425"/>
    <mergeCell ref="C2426:E2426"/>
    <mergeCell ref="G2426:J2426"/>
    <mergeCell ref="I2418:J2419"/>
    <mergeCell ref="I2420:J2420"/>
    <mergeCell ref="B2421:C2421"/>
    <mergeCell ref="D2421:E2421"/>
    <mergeCell ref="F2421:F2422"/>
    <mergeCell ref="B2422:C2422"/>
    <mergeCell ref="D2422:E2422"/>
    <mergeCell ref="C2411:D2411"/>
    <mergeCell ref="E2411:F2411"/>
    <mergeCell ref="G2411:H2411"/>
    <mergeCell ref="B2413:C2413"/>
    <mergeCell ref="G2413:H2413"/>
    <mergeCell ref="C2414:E2414"/>
    <mergeCell ref="G2414:J2414"/>
    <mergeCell ref="I2406:J2407"/>
    <mergeCell ref="I2408:J2408"/>
    <mergeCell ref="B2409:C2409"/>
    <mergeCell ref="D2409:E2409"/>
    <mergeCell ref="F2409:F2410"/>
    <mergeCell ref="B2410:C2410"/>
    <mergeCell ref="D2410:E2410"/>
    <mergeCell ref="C2399:D2399"/>
    <mergeCell ref="E2399:F2399"/>
    <mergeCell ref="G2399:H2399"/>
    <mergeCell ref="B2401:C2401"/>
    <mergeCell ref="G2401:H2401"/>
    <mergeCell ref="C2402:E2402"/>
    <mergeCell ref="G2402:J2402"/>
    <mergeCell ref="I2394:J2395"/>
    <mergeCell ref="I2396:J2396"/>
    <mergeCell ref="B2397:C2397"/>
    <mergeCell ref="D2397:E2397"/>
    <mergeCell ref="F2397:F2398"/>
    <mergeCell ref="B2398:C2398"/>
    <mergeCell ref="D2398:E2398"/>
    <mergeCell ref="C2387:D2387"/>
    <mergeCell ref="E2387:F2387"/>
    <mergeCell ref="G2387:H2387"/>
    <mergeCell ref="B2389:C2389"/>
    <mergeCell ref="G2389:H2389"/>
    <mergeCell ref="C2390:E2390"/>
    <mergeCell ref="G2390:J2390"/>
    <mergeCell ref="I2382:J2383"/>
    <mergeCell ref="I2384:J2384"/>
    <mergeCell ref="B2385:C2385"/>
    <mergeCell ref="D2385:E2385"/>
    <mergeCell ref="F2385:F2386"/>
    <mergeCell ref="B2386:C2386"/>
    <mergeCell ref="D2386:E2386"/>
    <mergeCell ref="C2375:D2375"/>
    <mergeCell ref="E2375:F2375"/>
    <mergeCell ref="G2375:H2375"/>
    <mergeCell ref="B2377:C2377"/>
    <mergeCell ref="G2377:H2377"/>
    <mergeCell ref="C2378:E2378"/>
    <mergeCell ref="G2378:J2378"/>
    <mergeCell ref="I2370:J2371"/>
    <mergeCell ref="I2372:J2372"/>
    <mergeCell ref="B2373:C2373"/>
    <mergeCell ref="D2373:E2373"/>
    <mergeCell ref="F2373:F2374"/>
    <mergeCell ref="B2374:C2374"/>
    <mergeCell ref="D2374:E2374"/>
    <mergeCell ref="C2363:D2363"/>
    <mergeCell ref="E2363:F2363"/>
    <mergeCell ref="G2363:H2363"/>
    <mergeCell ref="B2365:C2365"/>
    <mergeCell ref="G2365:H2365"/>
    <mergeCell ref="C2366:E2366"/>
    <mergeCell ref="G2366:J2366"/>
    <mergeCell ref="I2358:J2359"/>
    <mergeCell ref="I2360:J2360"/>
    <mergeCell ref="B2361:C2361"/>
    <mergeCell ref="D2361:E2361"/>
    <mergeCell ref="F2361:F2362"/>
    <mergeCell ref="B2362:C2362"/>
    <mergeCell ref="D2362:E2362"/>
    <mergeCell ref="C2351:D2351"/>
    <mergeCell ref="E2351:F2351"/>
    <mergeCell ref="G2351:H2351"/>
    <mergeCell ref="B2353:C2353"/>
    <mergeCell ref="G2353:H2353"/>
    <mergeCell ref="C2354:E2354"/>
    <mergeCell ref="G2354:J2354"/>
    <mergeCell ref="I2346:J2347"/>
    <mergeCell ref="I2348:J2348"/>
    <mergeCell ref="B2349:C2349"/>
    <mergeCell ref="D2349:E2349"/>
    <mergeCell ref="F2349:F2350"/>
    <mergeCell ref="B2350:C2350"/>
    <mergeCell ref="D2350:E2350"/>
    <mergeCell ref="C2339:D2339"/>
    <mergeCell ref="E2339:F2339"/>
    <mergeCell ref="G2339:H2339"/>
    <mergeCell ref="B2341:C2341"/>
    <mergeCell ref="G2341:H2341"/>
    <mergeCell ref="C2342:E2342"/>
    <mergeCell ref="G2342:J2342"/>
    <mergeCell ref="I2334:J2335"/>
    <mergeCell ref="I2336:J2336"/>
    <mergeCell ref="B2337:C2337"/>
    <mergeCell ref="D2337:E2337"/>
    <mergeCell ref="F2337:F2338"/>
    <mergeCell ref="B2338:C2338"/>
    <mergeCell ref="D2338:E2338"/>
    <mergeCell ref="C2327:D2327"/>
    <mergeCell ref="E2327:F2327"/>
    <mergeCell ref="G2327:H2327"/>
    <mergeCell ref="B2329:C2329"/>
    <mergeCell ref="G2329:H2329"/>
    <mergeCell ref="C2330:E2330"/>
    <mergeCell ref="G2330:J2330"/>
    <mergeCell ref="I2322:J2323"/>
    <mergeCell ref="I2324:J2324"/>
    <mergeCell ref="B2325:C2325"/>
    <mergeCell ref="D2325:E2325"/>
    <mergeCell ref="F2325:F2326"/>
    <mergeCell ref="B2326:C2326"/>
    <mergeCell ref="D2326:E2326"/>
    <mergeCell ref="C2315:D2315"/>
    <mergeCell ref="E2315:F2315"/>
    <mergeCell ref="G2315:H2315"/>
    <mergeCell ref="B2317:C2317"/>
    <mergeCell ref="G2317:H2317"/>
    <mergeCell ref="C2318:E2318"/>
    <mergeCell ref="G2318:J2318"/>
    <mergeCell ref="I2310:J2311"/>
    <mergeCell ref="I2312:J2312"/>
    <mergeCell ref="B2313:C2313"/>
    <mergeCell ref="D2313:E2313"/>
    <mergeCell ref="F2313:F2314"/>
    <mergeCell ref="B2314:C2314"/>
    <mergeCell ref="D2314:E2314"/>
    <mergeCell ref="C2303:D2303"/>
    <mergeCell ref="E2303:F2303"/>
    <mergeCell ref="G2303:H2303"/>
    <mergeCell ref="B2305:C2305"/>
    <mergeCell ref="G2305:H2305"/>
    <mergeCell ref="C2306:E2306"/>
    <mergeCell ref="G2306:J2306"/>
    <mergeCell ref="I2298:J2299"/>
    <mergeCell ref="I2300:J2300"/>
    <mergeCell ref="B2301:C2301"/>
    <mergeCell ref="D2301:E2301"/>
    <mergeCell ref="F2301:F2302"/>
    <mergeCell ref="B2302:C2302"/>
    <mergeCell ref="D2302:E2302"/>
    <mergeCell ref="C2291:D2291"/>
    <mergeCell ref="E2291:F2291"/>
    <mergeCell ref="G2291:H2291"/>
    <mergeCell ref="B2293:C2293"/>
    <mergeCell ref="G2293:H2293"/>
    <mergeCell ref="C2294:E2294"/>
    <mergeCell ref="G2294:J2294"/>
    <mergeCell ref="I2286:J2287"/>
    <mergeCell ref="I2288:J2288"/>
    <mergeCell ref="B2289:C2289"/>
    <mergeCell ref="D2289:E2289"/>
    <mergeCell ref="F2289:F2290"/>
    <mergeCell ref="B2290:C2290"/>
    <mergeCell ref="D2290:E2290"/>
    <mergeCell ref="C2279:D2279"/>
    <mergeCell ref="E2279:F2279"/>
    <mergeCell ref="G2279:H2279"/>
    <mergeCell ref="B2281:C2281"/>
    <mergeCell ref="G2281:H2281"/>
    <mergeCell ref="C2282:E2282"/>
    <mergeCell ref="G2282:J2282"/>
    <mergeCell ref="I2274:J2275"/>
    <mergeCell ref="I2276:J2276"/>
    <mergeCell ref="B2277:C2277"/>
    <mergeCell ref="D2277:E2277"/>
    <mergeCell ref="F2277:F2278"/>
    <mergeCell ref="B2278:C2278"/>
    <mergeCell ref="D2278:E2278"/>
    <mergeCell ref="C2267:D2267"/>
    <mergeCell ref="E2267:F2267"/>
    <mergeCell ref="G2267:H2267"/>
    <mergeCell ref="B2269:C2269"/>
    <mergeCell ref="G2269:H2269"/>
    <mergeCell ref="C2270:E2270"/>
    <mergeCell ref="G2270:J2270"/>
    <mergeCell ref="I2262:J2263"/>
    <mergeCell ref="I2264:J2264"/>
    <mergeCell ref="B2265:C2265"/>
    <mergeCell ref="D2265:E2265"/>
    <mergeCell ref="F2265:F2266"/>
    <mergeCell ref="B2266:C2266"/>
    <mergeCell ref="D2266:E2266"/>
    <mergeCell ref="C2255:D2255"/>
    <mergeCell ref="E2255:F2255"/>
    <mergeCell ref="G2255:H2255"/>
    <mergeCell ref="B2257:C2257"/>
    <mergeCell ref="G2257:H2257"/>
    <mergeCell ref="C2258:E2258"/>
    <mergeCell ref="G2258:J2258"/>
    <mergeCell ref="I2250:J2251"/>
    <mergeCell ref="I2252:J2252"/>
    <mergeCell ref="B2253:C2253"/>
    <mergeCell ref="D2253:E2253"/>
    <mergeCell ref="F2253:F2254"/>
    <mergeCell ref="B2254:C2254"/>
    <mergeCell ref="D2254:E2254"/>
    <mergeCell ref="C2243:D2243"/>
    <mergeCell ref="E2243:F2243"/>
    <mergeCell ref="G2243:H2243"/>
    <mergeCell ref="B2245:C2245"/>
    <mergeCell ref="G2245:H2245"/>
    <mergeCell ref="C2246:E2246"/>
    <mergeCell ref="G2246:J2246"/>
    <mergeCell ref="I2238:J2239"/>
    <mergeCell ref="I2240:J2240"/>
    <mergeCell ref="B2241:C2241"/>
    <mergeCell ref="D2241:E2241"/>
    <mergeCell ref="F2241:F2242"/>
    <mergeCell ref="B2242:C2242"/>
    <mergeCell ref="D2242:E2242"/>
    <mergeCell ref="C2231:D2231"/>
    <mergeCell ref="E2231:F2231"/>
    <mergeCell ref="G2231:H2231"/>
    <mergeCell ref="B2233:C2233"/>
    <mergeCell ref="G2233:H2233"/>
    <mergeCell ref="C2234:E2234"/>
    <mergeCell ref="G2234:J2234"/>
    <mergeCell ref="I2226:J2227"/>
    <mergeCell ref="I2228:J2228"/>
    <mergeCell ref="B2229:C2229"/>
    <mergeCell ref="D2229:E2229"/>
    <mergeCell ref="F2229:F2230"/>
    <mergeCell ref="B2230:C2230"/>
    <mergeCell ref="D2230:E2230"/>
    <mergeCell ref="C2219:D2219"/>
    <mergeCell ref="E2219:F2219"/>
    <mergeCell ref="G2219:H2219"/>
    <mergeCell ref="B2221:C2221"/>
    <mergeCell ref="G2221:H2221"/>
    <mergeCell ref="C2222:E2222"/>
    <mergeCell ref="G2222:J2222"/>
    <mergeCell ref="I2214:J2215"/>
    <mergeCell ref="I2216:J2216"/>
    <mergeCell ref="B2217:C2217"/>
    <mergeCell ref="D2217:E2217"/>
    <mergeCell ref="F2217:F2218"/>
    <mergeCell ref="B2218:C2218"/>
    <mergeCell ref="D2218:E2218"/>
    <mergeCell ref="C2207:D2207"/>
    <mergeCell ref="E2207:F2207"/>
    <mergeCell ref="G2207:H2207"/>
    <mergeCell ref="B2209:C2209"/>
    <mergeCell ref="G2209:H2209"/>
    <mergeCell ref="C2210:E2210"/>
    <mergeCell ref="G2210:J2210"/>
    <mergeCell ref="I2202:J2203"/>
    <mergeCell ref="I2204:J2204"/>
    <mergeCell ref="B2205:C2205"/>
    <mergeCell ref="D2205:E2205"/>
    <mergeCell ref="F2205:F2206"/>
    <mergeCell ref="B2206:C2206"/>
    <mergeCell ref="D2206:E2206"/>
    <mergeCell ref="C2195:D2195"/>
    <mergeCell ref="E2195:F2195"/>
    <mergeCell ref="G2195:H2195"/>
    <mergeCell ref="B2197:C2197"/>
    <mergeCell ref="G2197:H2197"/>
    <mergeCell ref="C2198:E2198"/>
    <mergeCell ref="G2198:J2198"/>
    <mergeCell ref="I2190:J2191"/>
    <mergeCell ref="I2192:J2192"/>
    <mergeCell ref="B2193:C2193"/>
    <mergeCell ref="D2193:E2193"/>
    <mergeCell ref="F2193:F2194"/>
    <mergeCell ref="B2194:C2194"/>
    <mergeCell ref="D2194:E2194"/>
    <mergeCell ref="C2183:D2183"/>
    <mergeCell ref="E2183:F2183"/>
    <mergeCell ref="G2183:H2183"/>
    <mergeCell ref="B2185:C2185"/>
    <mergeCell ref="G2185:H2185"/>
    <mergeCell ref="C2186:E2186"/>
    <mergeCell ref="G2186:J2186"/>
    <mergeCell ref="I2178:J2179"/>
    <mergeCell ref="I2180:J2180"/>
    <mergeCell ref="B2181:C2181"/>
    <mergeCell ref="D2181:E2181"/>
    <mergeCell ref="F2181:F2182"/>
    <mergeCell ref="B2182:C2182"/>
    <mergeCell ref="D2182:E2182"/>
    <mergeCell ref="C2171:D2171"/>
    <mergeCell ref="E2171:F2171"/>
    <mergeCell ref="G2171:H2171"/>
    <mergeCell ref="B2173:C2173"/>
    <mergeCell ref="G2173:H2173"/>
    <mergeCell ref="C2174:E2174"/>
    <mergeCell ref="G2174:J2174"/>
    <mergeCell ref="I2166:J2167"/>
    <mergeCell ref="I2168:J2168"/>
    <mergeCell ref="B2169:C2169"/>
    <mergeCell ref="D2169:E2169"/>
    <mergeCell ref="F2169:F2170"/>
    <mergeCell ref="B2170:C2170"/>
    <mergeCell ref="D2170:E2170"/>
    <mergeCell ref="C2159:D2159"/>
    <mergeCell ref="E2159:F2159"/>
    <mergeCell ref="G2159:H2159"/>
    <mergeCell ref="B2161:C2161"/>
    <mergeCell ref="G2161:H2161"/>
    <mergeCell ref="C2162:E2162"/>
    <mergeCell ref="G2162:J2162"/>
    <mergeCell ref="I2154:J2155"/>
    <mergeCell ref="I2156:J2156"/>
    <mergeCell ref="B2157:C2157"/>
    <mergeCell ref="D2157:E2157"/>
    <mergeCell ref="F2157:F2158"/>
    <mergeCell ref="B2158:C2158"/>
    <mergeCell ref="D2158:E2158"/>
    <mergeCell ref="C2147:D2147"/>
    <mergeCell ref="E2147:F2147"/>
    <mergeCell ref="G2147:H2147"/>
    <mergeCell ref="B2149:C2149"/>
    <mergeCell ref="G2149:H2149"/>
    <mergeCell ref="C2150:E2150"/>
    <mergeCell ref="G2150:J2150"/>
    <mergeCell ref="I2142:J2143"/>
    <mergeCell ref="I2144:J2144"/>
    <mergeCell ref="B2145:C2145"/>
    <mergeCell ref="D2145:E2145"/>
    <mergeCell ref="F2145:F2146"/>
    <mergeCell ref="B2146:C2146"/>
    <mergeCell ref="D2146:E2146"/>
    <mergeCell ref="C2135:D2135"/>
    <mergeCell ref="E2135:F2135"/>
    <mergeCell ref="G2135:H2135"/>
    <mergeCell ref="B2137:C2137"/>
    <mergeCell ref="G2137:H2137"/>
    <mergeCell ref="C2138:E2138"/>
    <mergeCell ref="G2138:J2138"/>
    <mergeCell ref="I2130:J2131"/>
    <mergeCell ref="I2132:J2132"/>
    <mergeCell ref="B2133:C2133"/>
    <mergeCell ref="D2133:E2133"/>
    <mergeCell ref="F2133:F2134"/>
    <mergeCell ref="B2134:C2134"/>
    <mergeCell ref="D2134:E2134"/>
    <mergeCell ref="C2123:D2123"/>
    <mergeCell ref="E2123:F2123"/>
    <mergeCell ref="G2123:H2123"/>
    <mergeCell ref="B2125:C2125"/>
    <mergeCell ref="G2125:H2125"/>
    <mergeCell ref="C2126:E2126"/>
    <mergeCell ref="G2126:J2126"/>
    <mergeCell ref="I2118:J2119"/>
    <mergeCell ref="I2120:J2120"/>
    <mergeCell ref="B2121:C2121"/>
    <mergeCell ref="D2121:E2121"/>
    <mergeCell ref="F2121:F2122"/>
    <mergeCell ref="B2122:C2122"/>
    <mergeCell ref="D2122:E2122"/>
    <mergeCell ref="C2111:D2111"/>
    <mergeCell ref="E2111:F2111"/>
    <mergeCell ref="G2111:H2111"/>
    <mergeCell ref="B2113:C2113"/>
    <mergeCell ref="G2113:H2113"/>
    <mergeCell ref="C2114:E2114"/>
    <mergeCell ref="G2114:J2114"/>
    <mergeCell ref="I2106:J2107"/>
    <mergeCell ref="I2108:J2108"/>
    <mergeCell ref="B2109:C2109"/>
    <mergeCell ref="D2109:E2109"/>
    <mergeCell ref="F2109:F2110"/>
    <mergeCell ref="B2110:C2110"/>
    <mergeCell ref="D2110:E2110"/>
    <mergeCell ref="C2099:D2099"/>
    <mergeCell ref="E2099:F2099"/>
    <mergeCell ref="G2099:H2099"/>
    <mergeCell ref="B2101:C2101"/>
    <mergeCell ref="G2101:H2101"/>
    <mergeCell ref="C2102:E2102"/>
    <mergeCell ref="G2102:J2102"/>
    <mergeCell ref="I2094:J2095"/>
    <mergeCell ref="I2096:J2096"/>
    <mergeCell ref="B2097:C2097"/>
    <mergeCell ref="D2097:E2097"/>
    <mergeCell ref="F2097:F2098"/>
    <mergeCell ref="B2098:C2098"/>
    <mergeCell ref="D2098:E2098"/>
    <mergeCell ref="C2087:D2087"/>
    <mergeCell ref="E2087:F2087"/>
    <mergeCell ref="G2087:H2087"/>
    <mergeCell ref="B2089:C2089"/>
    <mergeCell ref="G2089:H2089"/>
    <mergeCell ref="C2090:E2090"/>
    <mergeCell ref="G2090:J2090"/>
    <mergeCell ref="I2082:J2083"/>
    <mergeCell ref="I2084:J2084"/>
    <mergeCell ref="B2085:C2085"/>
    <mergeCell ref="D2085:E2085"/>
    <mergeCell ref="F2085:F2086"/>
    <mergeCell ref="B2086:C2086"/>
    <mergeCell ref="D2086:E2086"/>
    <mergeCell ref="C2075:D2075"/>
    <mergeCell ref="E2075:F2075"/>
    <mergeCell ref="G2075:H2075"/>
    <mergeCell ref="B2077:C2077"/>
    <mergeCell ref="G2077:H2077"/>
    <mergeCell ref="C2078:E2078"/>
    <mergeCell ref="G2078:J2078"/>
    <mergeCell ref="I2070:J2071"/>
    <mergeCell ref="I2072:J2072"/>
    <mergeCell ref="B2073:C2073"/>
    <mergeCell ref="D2073:E2073"/>
    <mergeCell ref="F2073:F2074"/>
    <mergeCell ref="B2074:C2074"/>
    <mergeCell ref="D2074:E2074"/>
    <mergeCell ref="C2063:D2063"/>
    <mergeCell ref="E2063:F2063"/>
    <mergeCell ref="G2063:H2063"/>
    <mergeCell ref="B2065:C2065"/>
    <mergeCell ref="G2065:H2065"/>
    <mergeCell ref="C2066:E2066"/>
    <mergeCell ref="G2066:J2066"/>
    <mergeCell ref="I2058:J2059"/>
    <mergeCell ref="I2060:J2060"/>
    <mergeCell ref="B2061:C2061"/>
    <mergeCell ref="D2061:E2061"/>
    <mergeCell ref="F2061:F2062"/>
    <mergeCell ref="B2062:C2062"/>
    <mergeCell ref="D2062:E2062"/>
    <mergeCell ref="C2051:D2051"/>
    <mergeCell ref="E2051:F2051"/>
    <mergeCell ref="G2051:H2051"/>
    <mergeCell ref="B2053:C2053"/>
    <mergeCell ref="G2053:H2053"/>
    <mergeCell ref="C2054:E2054"/>
    <mergeCell ref="G2054:J2054"/>
    <mergeCell ref="I2046:J2047"/>
    <mergeCell ref="I2048:J2048"/>
    <mergeCell ref="B2049:C2049"/>
    <mergeCell ref="D2049:E2049"/>
    <mergeCell ref="F2049:F2050"/>
    <mergeCell ref="B2050:C2050"/>
    <mergeCell ref="D2050:E2050"/>
    <mergeCell ref="C2039:D2039"/>
    <mergeCell ref="E2039:F2039"/>
    <mergeCell ref="G2039:H2039"/>
    <mergeCell ref="B2041:C2041"/>
    <mergeCell ref="G2041:H2041"/>
    <mergeCell ref="C2042:E2042"/>
    <mergeCell ref="G2042:J2042"/>
    <mergeCell ref="I2034:J2035"/>
    <mergeCell ref="I2036:J2036"/>
    <mergeCell ref="B2037:C2037"/>
    <mergeCell ref="D2037:E2037"/>
    <mergeCell ref="F2037:F2038"/>
    <mergeCell ref="B2038:C2038"/>
    <mergeCell ref="D2038:E2038"/>
    <mergeCell ref="C2027:D2027"/>
    <mergeCell ref="E2027:F2027"/>
    <mergeCell ref="G2027:H2027"/>
    <mergeCell ref="B2029:C2029"/>
    <mergeCell ref="G2029:H2029"/>
    <mergeCell ref="C2030:E2030"/>
    <mergeCell ref="G2030:J2030"/>
    <mergeCell ref="I2022:J2023"/>
    <mergeCell ref="I2024:J2024"/>
    <mergeCell ref="B2025:C2025"/>
    <mergeCell ref="D2025:E2025"/>
    <mergeCell ref="F2025:F2026"/>
    <mergeCell ref="B2026:C2026"/>
    <mergeCell ref="D2026:E2026"/>
    <mergeCell ref="C2015:D2015"/>
    <mergeCell ref="E2015:F2015"/>
    <mergeCell ref="G2015:H2015"/>
    <mergeCell ref="B2017:C2017"/>
    <mergeCell ref="G2017:H2017"/>
    <mergeCell ref="C2018:E2018"/>
    <mergeCell ref="G2018:J2018"/>
    <mergeCell ref="I2010:J2011"/>
    <mergeCell ref="I2012:J2012"/>
    <mergeCell ref="B2013:C2013"/>
    <mergeCell ref="D2013:E2013"/>
    <mergeCell ref="F2013:F2014"/>
    <mergeCell ref="B2014:C2014"/>
    <mergeCell ref="D2014:E2014"/>
    <mergeCell ref="C2003:D2003"/>
    <mergeCell ref="E2003:F2003"/>
    <mergeCell ref="G2003:H2003"/>
    <mergeCell ref="B2005:C2005"/>
    <mergeCell ref="G2005:H2005"/>
    <mergeCell ref="C2006:E2006"/>
    <mergeCell ref="G2006:J2006"/>
    <mergeCell ref="I1998:J1999"/>
    <mergeCell ref="I2000:J2000"/>
    <mergeCell ref="B2001:C2001"/>
    <mergeCell ref="D2001:E2001"/>
    <mergeCell ref="F2001:F2002"/>
    <mergeCell ref="B2002:C2002"/>
    <mergeCell ref="D2002:E2002"/>
    <mergeCell ref="C1991:D1991"/>
    <mergeCell ref="E1991:F1991"/>
    <mergeCell ref="G1991:H1991"/>
    <mergeCell ref="B1993:C1993"/>
    <mergeCell ref="G1993:H1993"/>
    <mergeCell ref="C1994:E1994"/>
    <mergeCell ref="G1994:J1994"/>
    <mergeCell ref="I1986:J1987"/>
    <mergeCell ref="I1988:J1988"/>
    <mergeCell ref="B1989:C1989"/>
    <mergeCell ref="D1989:E1989"/>
    <mergeCell ref="F1989:F1990"/>
    <mergeCell ref="B1990:C1990"/>
    <mergeCell ref="D1990:E1990"/>
    <mergeCell ref="C1979:D1979"/>
    <mergeCell ref="E1979:F1979"/>
    <mergeCell ref="G1979:H1979"/>
    <mergeCell ref="B1981:C1981"/>
    <mergeCell ref="G1981:H1981"/>
    <mergeCell ref="C1982:E1982"/>
    <mergeCell ref="G1982:J1982"/>
    <mergeCell ref="I1974:J1975"/>
    <mergeCell ref="I1976:J1976"/>
    <mergeCell ref="B1977:C1977"/>
    <mergeCell ref="D1977:E1977"/>
    <mergeCell ref="F1977:F1978"/>
    <mergeCell ref="B1978:C1978"/>
    <mergeCell ref="D1978:E1978"/>
    <mergeCell ref="C1967:D1967"/>
    <mergeCell ref="E1967:F1967"/>
    <mergeCell ref="G1967:H1967"/>
    <mergeCell ref="B1969:C1969"/>
    <mergeCell ref="G1969:H1969"/>
    <mergeCell ref="C1970:E1970"/>
    <mergeCell ref="G1970:J1970"/>
    <mergeCell ref="I1962:J1963"/>
    <mergeCell ref="I1964:J1964"/>
    <mergeCell ref="B1965:C1965"/>
    <mergeCell ref="D1965:E1965"/>
    <mergeCell ref="F1965:F1966"/>
    <mergeCell ref="B1966:C1966"/>
    <mergeCell ref="D1966:E1966"/>
    <mergeCell ref="C1955:D1955"/>
    <mergeCell ref="E1955:F1955"/>
    <mergeCell ref="G1955:H1955"/>
    <mergeCell ref="B1957:C1957"/>
    <mergeCell ref="G1957:H1957"/>
    <mergeCell ref="C1958:E1958"/>
    <mergeCell ref="G1958:J1958"/>
    <mergeCell ref="I1950:J1951"/>
    <mergeCell ref="I1952:J1952"/>
    <mergeCell ref="B1953:C1953"/>
    <mergeCell ref="D1953:E1953"/>
    <mergeCell ref="F1953:F1954"/>
    <mergeCell ref="B1954:C1954"/>
    <mergeCell ref="D1954:E1954"/>
    <mergeCell ref="C1943:D1943"/>
    <mergeCell ref="E1943:F1943"/>
    <mergeCell ref="G1943:H1943"/>
    <mergeCell ref="B1945:C1945"/>
    <mergeCell ref="G1945:H1945"/>
    <mergeCell ref="C1946:E1946"/>
    <mergeCell ref="G1946:J1946"/>
    <mergeCell ref="I1938:J1939"/>
    <mergeCell ref="I1940:J1940"/>
    <mergeCell ref="B1941:C1941"/>
    <mergeCell ref="D1941:E1941"/>
    <mergeCell ref="F1941:F1942"/>
    <mergeCell ref="B1942:C1942"/>
    <mergeCell ref="D1942:E1942"/>
    <mergeCell ref="C1931:D1931"/>
    <mergeCell ref="E1931:F1931"/>
    <mergeCell ref="G1931:H1931"/>
    <mergeCell ref="B1933:C1933"/>
    <mergeCell ref="G1933:H1933"/>
    <mergeCell ref="C1934:E1934"/>
    <mergeCell ref="G1934:J1934"/>
    <mergeCell ref="I1926:J1927"/>
    <mergeCell ref="I1928:J1928"/>
    <mergeCell ref="B1929:C1929"/>
    <mergeCell ref="D1929:E1929"/>
    <mergeCell ref="F1929:F1930"/>
    <mergeCell ref="B1930:C1930"/>
    <mergeCell ref="D1930:E1930"/>
    <mergeCell ref="C1919:D1919"/>
    <mergeCell ref="E1919:F1919"/>
    <mergeCell ref="G1919:H1919"/>
    <mergeCell ref="B1921:C1921"/>
    <mergeCell ref="G1921:H1921"/>
    <mergeCell ref="C1922:E1922"/>
    <mergeCell ref="G1922:J1922"/>
    <mergeCell ref="I1914:J1915"/>
    <mergeCell ref="I1916:J1916"/>
    <mergeCell ref="B1917:C1917"/>
    <mergeCell ref="D1917:E1917"/>
    <mergeCell ref="F1917:F1918"/>
    <mergeCell ref="B1918:C1918"/>
    <mergeCell ref="D1918:E1918"/>
    <mergeCell ref="C1907:D1907"/>
    <mergeCell ref="E1907:F1907"/>
    <mergeCell ref="G1907:H1907"/>
    <mergeCell ref="B1909:C1909"/>
    <mergeCell ref="G1909:H1909"/>
    <mergeCell ref="C1910:E1910"/>
    <mergeCell ref="G1910:J1910"/>
    <mergeCell ref="I1902:J1903"/>
    <mergeCell ref="I1904:J1904"/>
    <mergeCell ref="B1905:C1905"/>
    <mergeCell ref="D1905:E1905"/>
    <mergeCell ref="F1905:F1906"/>
    <mergeCell ref="B1906:C1906"/>
    <mergeCell ref="D1906:E1906"/>
    <mergeCell ref="C1895:D1895"/>
    <mergeCell ref="E1895:F1895"/>
    <mergeCell ref="G1895:H1895"/>
    <mergeCell ref="B1897:C1897"/>
    <mergeCell ref="G1897:H1897"/>
    <mergeCell ref="C1898:E1898"/>
    <mergeCell ref="G1898:J1898"/>
    <mergeCell ref="I1890:J1891"/>
    <mergeCell ref="I1892:J1892"/>
    <mergeCell ref="B1893:C1893"/>
    <mergeCell ref="D1893:E1893"/>
    <mergeCell ref="F1893:F1894"/>
    <mergeCell ref="B1894:C1894"/>
    <mergeCell ref="D1894:E1894"/>
    <mergeCell ref="C1883:D1883"/>
    <mergeCell ref="E1883:F1883"/>
    <mergeCell ref="G1883:H1883"/>
    <mergeCell ref="B1885:C1885"/>
    <mergeCell ref="G1885:H1885"/>
    <mergeCell ref="C1886:E1886"/>
    <mergeCell ref="G1886:J1886"/>
    <mergeCell ref="I1878:J1879"/>
    <mergeCell ref="I1880:J1880"/>
    <mergeCell ref="B1881:C1881"/>
    <mergeCell ref="D1881:E1881"/>
    <mergeCell ref="F1881:F1882"/>
    <mergeCell ref="B1882:C1882"/>
    <mergeCell ref="D1882:E1882"/>
    <mergeCell ref="C1871:D1871"/>
    <mergeCell ref="E1871:F1871"/>
    <mergeCell ref="G1871:H1871"/>
    <mergeCell ref="B1873:C1873"/>
    <mergeCell ref="G1873:H1873"/>
    <mergeCell ref="C1874:E1874"/>
    <mergeCell ref="G1874:J1874"/>
    <mergeCell ref="I1866:J1867"/>
    <mergeCell ref="I1868:J1868"/>
    <mergeCell ref="B1869:C1869"/>
    <mergeCell ref="D1869:E1869"/>
    <mergeCell ref="F1869:F1870"/>
    <mergeCell ref="B1870:C1870"/>
    <mergeCell ref="D1870:E1870"/>
    <mergeCell ref="C1859:D1859"/>
    <mergeCell ref="E1859:F1859"/>
    <mergeCell ref="G1859:H1859"/>
    <mergeCell ref="B1861:C1861"/>
    <mergeCell ref="G1861:H1861"/>
    <mergeCell ref="C1862:E1862"/>
    <mergeCell ref="G1862:J1862"/>
    <mergeCell ref="I1854:J1855"/>
    <mergeCell ref="I1856:J1856"/>
    <mergeCell ref="B1857:C1857"/>
    <mergeCell ref="D1857:E1857"/>
    <mergeCell ref="F1857:F1858"/>
    <mergeCell ref="B1858:C1858"/>
    <mergeCell ref="D1858:E1858"/>
    <mergeCell ref="C1847:D1847"/>
    <mergeCell ref="E1847:F1847"/>
    <mergeCell ref="G1847:H1847"/>
    <mergeCell ref="B1849:C1849"/>
    <mergeCell ref="G1849:H1849"/>
    <mergeCell ref="C1850:E1850"/>
    <mergeCell ref="G1850:J1850"/>
    <mergeCell ref="I1842:J1843"/>
    <mergeCell ref="I1844:J1844"/>
    <mergeCell ref="B1845:C1845"/>
    <mergeCell ref="D1845:E1845"/>
    <mergeCell ref="F1845:F1846"/>
    <mergeCell ref="B1846:C1846"/>
    <mergeCell ref="D1846:E1846"/>
    <mergeCell ref="C1835:D1835"/>
    <mergeCell ref="E1835:F1835"/>
    <mergeCell ref="G1835:H1835"/>
    <mergeCell ref="B1837:C1837"/>
    <mergeCell ref="G1837:H1837"/>
    <mergeCell ref="C1838:E1838"/>
    <mergeCell ref="G1838:J1838"/>
    <mergeCell ref="I1830:J1831"/>
    <mergeCell ref="I1832:J1832"/>
    <mergeCell ref="B1833:C1833"/>
    <mergeCell ref="D1833:E1833"/>
    <mergeCell ref="F1833:F1834"/>
    <mergeCell ref="B1834:C1834"/>
    <mergeCell ref="D1834:E1834"/>
    <mergeCell ref="C1823:D1823"/>
    <mergeCell ref="E1823:F1823"/>
    <mergeCell ref="G1823:H1823"/>
    <mergeCell ref="B1825:C1825"/>
    <mergeCell ref="G1825:H1825"/>
    <mergeCell ref="C1826:E1826"/>
    <mergeCell ref="G1826:J1826"/>
    <mergeCell ref="I1818:J1819"/>
    <mergeCell ref="I1820:J1820"/>
    <mergeCell ref="B1821:C1821"/>
    <mergeCell ref="D1821:E1821"/>
    <mergeCell ref="F1821:F1822"/>
    <mergeCell ref="B1822:C1822"/>
    <mergeCell ref="D1822:E1822"/>
    <mergeCell ref="C1811:D1811"/>
    <mergeCell ref="E1811:F1811"/>
    <mergeCell ref="G1811:H1811"/>
    <mergeCell ref="B1813:C1813"/>
    <mergeCell ref="G1813:H1813"/>
    <mergeCell ref="C1814:E1814"/>
    <mergeCell ref="G1814:J1814"/>
    <mergeCell ref="I1806:J1807"/>
    <mergeCell ref="I1808:J1808"/>
    <mergeCell ref="B1809:C1809"/>
    <mergeCell ref="D1809:E1809"/>
    <mergeCell ref="F1809:F1810"/>
    <mergeCell ref="B1810:C1810"/>
    <mergeCell ref="D1810:E1810"/>
    <mergeCell ref="C1799:D1799"/>
    <mergeCell ref="E1799:F1799"/>
    <mergeCell ref="G1799:H1799"/>
    <mergeCell ref="B1801:C1801"/>
    <mergeCell ref="G1801:H1801"/>
    <mergeCell ref="C1802:E1802"/>
    <mergeCell ref="G1802:J1802"/>
    <mergeCell ref="I1794:J1795"/>
    <mergeCell ref="I1796:J1796"/>
    <mergeCell ref="B1797:C1797"/>
    <mergeCell ref="D1797:E1797"/>
    <mergeCell ref="F1797:F1798"/>
    <mergeCell ref="B1798:C1798"/>
    <mergeCell ref="D1798:E1798"/>
    <mergeCell ref="C1787:D1787"/>
    <mergeCell ref="E1787:F1787"/>
    <mergeCell ref="G1787:H1787"/>
    <mergeCell ref="B1789:C1789"/>
    <mergeCell ref="G1789:H1789"/>
    <mergeCell ref="C1790:E1790"/>
    <mergeCell ref="G1790:J1790"/>
    <mergeCell ref="I1782:J1783"/>
    <mergeCell ref="I1784:J1784"/>
    <mergeCell ref="B1785:C1785"/>
    <mergeCell ref="D1785:E1785"/>
    <mergeCell ref="F1785:F1786"/>
    <mergeCell ref="B1786:C1786"/>
    <mergeCell ref="D1786:E1786"/>
    <mergeCell ref="C1775:D1775"/>
    <mergeCell ref="E1775:F1775"/>
    <mergeCell ref="G1775:H1775"/>
    <mergeCell ref="B1777:C1777"/>
    <mergeCell ref="G1777:H1777"/>
    <mergeCell ref="C1778:E1778"/>
    <mergeCell ref="G1778:J1778"/>
    <mergeCell ref="I1770:J1771"/>
    <mergeCell ref="I1772:J1772"/>
    <mergeCell ref="B1773:C1773"/>
    <mergeCell ref="D1773:E1773"/>
    <mergeCell ref="F1773:F1774"/>
    <mergeCell ref="B1774:C1774"/>
    <mergeCell ref="D1774:E1774"/>
    <mergeCell ref="C1763:D1763"/>
    <mergeCell ref="E1763:F1763"/>
    <mergeCell ref="G1763:H1763"/>
    <mergeCell ref="B1765:C1765"/>
    <mergeCell ref="G1765:H1765"/>
    <mergeCell ref="C1766:E1766"/>
    <mergeCell ref="G1766:J1766"/>
    <mergeCell ref="I1758:J1759"/>
    <mergeCell ref="I1760:J1760"/>
    <mergeCell ref="B1761:C1761"/>
    <mergeCell ref="D1761:E1761"/>
    <mergeCell ref="F1761:F1762"/>
    <mergeCell ref="B1762:C1762"/>
    <mergeCell ref="D1762:E1762"/>
    <mergeCell ref="C1751:D1751"/>
    <mergeCell ref="E1751:F1751"/>
    <mergeCell ref="G1751:H1751"/>
    <mergeCell ref="B1753:C1753"/>
    <mergeCell ref="G1753:H1753"/>
    <mergeCell ref="C1754:E1754"/>
    <mergeCell ref="G1754:J1754"/>
    <mergeCell ref="I1746:J1747"/>
    <mergeCell ref="I1748:J1748"/>
    <mergeCell ref="B1749:C1749"/>
    <mergeCell ref="D1749:E1749"/>
    <mergeCell ref="F1749:F1750"/>
    <mergeCell ref="B1750:C1750"/>
    <mergeCell ref="D1750:E1750"/>
    <mergeCell ref="C1739:D1739"/>
    <mergeCell ref="E1739:F1739"/>
    <mergeCell ref="G1739:H1739"/>
    <mergeCell ref="B1741:C1741"/>
    <mergeCell ref="G1741:H1741"/>
    <mergeCell ref="C1742:E1742"/>
    <mergeCell ref="G1742:J1742"/>
    <mergeCell ref="I1734:J1735"/>
    <mergeCell ref="I1736:J1736"/>
    <mergeCell ref="B1737:C1737"/>
    <mergeCell ref="D1737:E1737"/>
    <mergeCell ref="F1737:F1738"/>
    <mergeCell ref="B1738:C1738"/>
    <mergeCell ref="D1738:E1738"/>
    <mergeCell ref="C1727:D1727"/>
    <mergeCell ref="E1727:F1727"/>
    <mergeCell ref="G1727:H1727"/>
    <mergeCell ref="B1729:C1729"/>
    <mergeCell ref="G1729:H1729"/>
    <mergeCell ref="C1730:E1730"/>
    <mergeCell ref="G1730:J1730"/>
    <mergeCell ref="I1722:J1723"/>
    <mergeCell ref="I1724:J1724"/>
    <mergeCell ref="B1725:C1725"/>
    <mergeCell ref="D1725:E1725"/>
    <mergeCell ref="F1725:F1726"/>
    <mergeCell ref="B1726:C1726"/>
    <mergeCell ref="D1726:E1726"/>
    <mergeCell ref="C1715:D1715"/>
    <mergeCell ref="E1715:F1715"/>
    <mergeCell ref="G1715:H1715"/>
    <mergeCell ref="B1717:C1717"/>
    <mergeCell ref="G1717:H1717"/>
    <mergeCell ref="C1718:E1718"/>
    <mergeCell ref="G1718:J1718"/>
    <mergeCell ref="I1710:J1711"/>
    <mergeCell ref="I1712:J1712"/>
    <mergeCell ref="B1713:C1713"/>
    <mergeCell ref="D1713:E1713"/>
    <mergeCell ref="F1713:F1714"/>
    <mergeCell ref="B1714:C1714"/>
    <mergeCell ref="D1714:E1714"/>
    <mergeCell ref="C1703:D1703"/>
    <mergeCell ref="E1703:F1703"/>
    <mergeCell ref="G1703:H1703"/>
    <mergeCell ref="B1705:C1705"/>
    <mergeCell ref="G1705:H1705"/>
    <mergeCell ref="C1706:E1706"/>
    <mergeCell ref="G1706:J1706"/>
    <mergeCell ref="I1698:J1699"/>
    <mergeCell ref="I1700:J1700"/>
    <mergeCell ref="B1701:C1701"/>
    <mergeCell ref="D1701:E1701"/>
    <mergeCell ref="F1701:F1702"/>
    <mergeCell ref="B1702:C1702"/>
    <mergeCell ref="D1702:E1702"/>
    <mergeCell ref="C1691:D1691"/>
    <mergeCell ref="E1691:F1691"/>
    <mergeCell ref="G1691:H1691"/>
    <mergeCell ref="B1693:C1693"/>
    <mergeCell ref="G1693:H1693"/>
    <mergeCell ref="C1694:E1694"/>
    <mergeCell ref="G1694:J1694"/>
    <mergeCell ref="I1686:J1687"/>
    <mergeCell ref="I1688:J1688"/>
    <mergeCell ref="B1689:C1689"/>
    <mergeCell ref="D1689:E1689"/>
    <mergeCell ref="F1689:F1690"/>
    <mergeCell ref="B1690:C1690"/>
    <mergeCell ref="D1690:E1690"/>
    <mergeCell ref="C1679:D1679"/>
    <mergeCell ref="E1679:F1679"/>
    <mergeCell ref="G1679:H1679"/>
    <mergeCell ref="B1681:C1681"/>
    <mergeCell ref="G1681:H1681"/>
    <mergeCell ref="C1682:E1682"/>
    <mergeCell ref="G1682:J1682"/>
    <mergeCell ref="I1674:J1675"/>
    <mergeCell ref="I1676:J1676"/>
    <mergeCell ref="B1677:C1677"/>
    <mergeCell ref="D1677:E1677"/>
    <mergeCell ref="F1677:F1678"/>
    <mergeCell ref="B1678:C1678"/>
    <mergeCell ref="D1678:E1678"/>
    <mergeCell ref="C1667:D1667"/>
    <mergeCell ref="E1667:F1667"/>
    <mergeCell ref="G1667:H1667"/>
    <mergeCell ref="B1669:C1669"/>
    <mergeCell ref="G1669:H1669"/>
    <mergeCell ref="C1670:E1670"/>
    <mergeCell ref="G1670:J1670"/>
    <mergeCell ref="I1662:J1663"/>
    <mergeCell ref="I1664:J1664"/>
    <mergeCell ref="B1665:C1665"/>
    <mergeCell ref="D1665:E1665"/>
    <mergeCell ref="F1665:F1666"/>
    <mergeCell ref="B1666:C1666"/>
    <mergeCell ref="D1666:E1666"/>
    <mergeCell ref="C1655:D1655"/>
    <mergeCell ref="E1655:F1655"/>
    <mergeCell ref="G1655:H1655"/>
    <mergeCell ref="B1657:C1657"/>
    <mergeCell ref="G1657:H1657"/>
    <mergeCell ref="C1658:E1658"/>
    <mergeCell ref="G1658:J1658"/>
    <mergeCell ref="I1650:J1651"/>
    <mergeCell ref="I1652:J1652"/>
    <mergeCell ref="B1653:C1653"/>
    <mergeCell ref="D1653:E1653"/>
    <mergeCell ref="F1653:F1654"/>
    <mergeCell ref="B1654:C1654"/>
    <mergeCell ref="D1654:E1654"/>
    <mergeCell ref="C1643:D1643"/>
    <mergeCell ref="E1643:F1643"/>
    <mergeCell ref="G1643:H1643"/>
    <mergeCell ref="B1645:C1645"/>
    <mergeCell ref="G1645:H1645"/>
    <mergeCell ref="C1646:E1646"/>
    <mergeCell ref="G1646:J1646"/>
    <mergeCell ref="I1638:J1639"/>
    <mergeCell ref="I1640:J1640"/>
    <mergeCell ref="B1641:C1641"/>
    <mergeCell ref="D1641:E1641"/>
    <mergeCell ref="F1641:F1642"/>
    <mergeCell ref="B1642:C1642"/>
    <mergeCell ref="D1642:E1642"/>
    <mergeCell ref="C1631:D1631"/>
    <mergeCell ref="E1631:F1631"/>
    <mergeCell ref="G1631:H1631"/>
    <mergeCell ref="B1633:C1633"/>
    <mergeCell ref="G1633:H1633"/>
    <mergeCell ref="C1634:E1634"/>
    <mergeCell ref="G1634:J1634"/>
    <mergeCell ref="I1626:J1627"/>
    <mergeCell ref="I1628:J1628"/>
    <mergeCell ref="B1629:C1629"/>
    <mergeCell ref="D1629:E1629"/>
    <mergeCell ref="F1629:F1630"/>
    <mergeCell ref="B1630:C1630"/>
    <mergeCell ref="D1630:E1630"/>
    <mergeCell ref="C1619:D1619"/>
    <mergeCell ref="E1619:F1619"/>
    <mergeCell ref="G1619:H1619"/>
    <mergeCell ref="B1621:C1621"/>
    <mergeCell ref="G1621:H1621"/>
    <mergeCell ref="C1622:E1622"/>
    <mergeCell ref="G1622:J1622"/>
    <mergeCell ref="I1614:J1615"/>
    <mergeCell ref="I1616:J1616"/>
    <mergeCell ref="B1617:C1617"/>
    <mergeCell ref="D1617:E1617"/>
    <mergeCell ref="F1617:F1618"/>
    <mergeCell ref="B1618:C1618"/>
    <mergeCell ref="D1618:E1618"/>
    <mergeCell ref="C1607:D1607"/>
    <mergeCell ref="E1607:F1607"/>
    <mergeCell ref="G1607:H1607"/>
    <mergeCell ref="B1609:C1609"/>
    <mergeCell ref="G1609:H1609"/>
    <mergeCell ref="C1610:E1610"/>
    <mergeCell ref="G1610:J1610"/>
    <mergeCell ref="I1602:J1603"/>
    <mergeCell ref="I1604:J1604"/>
    <mergeCell ref="B1605:C1605"/>
    <mergeCell ref="D1605:E1605"/>
    <mergeCell ref="F1605:F1606"/>
    <mergeCell ref="B1606:C1606"/>
    <mergeCell ref="D1606:E1606"/>
    <mergeCell ref="C1595:D1595"/>
    <mergeCell ref="E1595:F1595"/>
    <mergeCell ref="G1595:H1595"/>
    <mergeCell ref="B1597:C1597"/>
    <mergeCell ref="G1597:H1597"/>
    <mergeCell ref="C1598:E1598"/>
    <mergeCell ref="G1598:J1598"/>
    <mergeCell ref="I1590:J1591"/>
    <mergeCell ref="I1592:J1592"/>
    <mergeCell ref="B1593:C1593"/>
    <mergeCell ref="D1593:E1593"/>
    <mergeCell ref="F1593:F1594"/>
    <mergeCell ref="B1594:C1594"/>
    <mergeCell ref="D1594:E1594"/>
    <mergeCell ref="C1583:D1583"/>
    <mergeCell ref="E1583:F1583"/>
    <mergeCell ref="G1583:H1583"/>
    <mergeCell ref="B1585:C1585"/>
    <mergeCell ref="G1585:H1585"/>
    <mergeCell ref="C1586:E1586"/>
    <mergeCell ref="G1586:J1586"/>
    <mergeCell ref="I1578:J1579"/>
    <mergeCell ref="I1580:J1580"/>
    <mergeCell ref="B1581:C1581"/>
    <mergeCell ref="D1581:E1581"/>
    <mergeCell ref="F1581:F1582"/>
    <mergeCell ref="B1582:C1582"/>
    <mergeCell ref="D1582:E1582"/>
    <mergeCell ref="C1571:D1571"/>
    <mergeCell ref="E1571:F1571"/>
    <mergeCell ref="G1571:H1571"/>
    <mergeCell ref="B1573:C1573"/>
    <mergeCell ref="G1573:H1573"/>
    <mergeCell ref="C1574:E1574"/>
    <mergeCell ref="G1574:J1574"/>
    <mergeCell ref="I1566:J1567"/>
    <mergeCell ref="I1568:J1568"/>
    <mergeCell ref="B1569:C1569"/>
    <mergeCell ref="D1569:E1569"/>
    <mergeCell ref="F1569:F1570"/>
    <mergeCell ref="B1570:C1570"/>
    <mergeCell ref="D1570:E1570"/>
    <mergeCell ref="C1559:D1559"/>
    <mergeCell ref="E1559:F1559"/>
    <mergeCell ref="G1559:H1559"/>
    <mergeCell ref="B1561:C1561"/>
    <mergeCell ref="G1561:H1561"/>
    <mergeCell ref="C1562:E1562"/>
    <mergeCell ref="G1562:J1562"/>
    <mergeCell ref="I1554:J1555"/>
    <mergeCell ref="I1556:J1556"/>
    <mergeCell ref="B1557:C1557"/>
    <mergeCell ref="D1557:E1557"/>
    <mergeCell ref="F1557:F1558"/>
    <mergeCell ref="B1558:C1558"/>
    <mergeCell ref="D1558:E1558"/>
    <mergeCell ref="C1547:D1547"/>
    <mergeCell ref="E1547:F1547"/>
    <mergeCell ref="G1547:H1547"/>
    <mergeCell ref="B1549:C1549"/>
    <mergeCell ref="G1549:H1549"/>
    <mergeCell ref="C1550:E1550"/>
    <mergeCell ref="G1550:J1550"/>
    <mergeCell ref="I1542:J1543"/>
    <mergeCell ref="I1544:J1544"/>
    <mergeCell ref="B1545:C1545"/>
    <mergeCell ref="D1545:E1545"/>
    <mergeCell ref="F1545:F1546"/>
    <mergeCell ref="B1546:C1546"/>
    <mergeCell ref="D1546:E1546"/>
    <mergeCell ref="C1535:D1535"/>
    <mergeCell ref="E1535:F1535"/>
    <mergeCell ref="G1535:H1535"/>
    <mergeCell ref="B1537:C1537"/>
    <mergeCell ref="G1537:H1537"/>
    <mergeCell ref="C1538:E1538"/>
    <mergeCell ref="G1538:J1538"/>
    <mergeCell ref="I1530:J1531"/>
    <mergeCell ref="I1532:J1532"/>
    <mergeCell ref="B1533:C1533"/>
    <mergeCell ref="D1533:E1533"/>
    <mergeCell ref="F1533:F1534"/>
    <mergeCell ref="B1534:C1534"/>
    <mergeCell ref="D1534:E1534"/>
    <mergeCell ref="C1523:D1523"/>
    <mergeCell ref="E1523:F1523"/>
    <mergeCell ref="G1523:H1523"/>
    <mergeCell ref="B1525:C1525"/>
    <mergeCell ref="G1525:H1525"/>
    <mergeCell ref="C1526:E1526"/>
    <mergeCell ref="G1526:J1526"/>
    <mergeCell ref="I1518:J1519"/>
    <mergeCell ref="I1520:J1520"/>
    <mergeCell ref="B1521:C1521"/>
    <mergeCell ref="D1521:E1521"/>
    <mergeCell ref="F1521:F1522"/>
    <mergeCell ref="B1522:C1522"/>
    <mergeCell ref="D1522:E1522"/>
    <mergeCell ref="C1511:D1511"/>
    <mergeCell ref="E1511:F1511"/>
    <mergeCell ref="G1511:H1511"/>
    <mergeCell ref="B1513:C1513"/>
    <mergeCell ref="G1513:H1513"/>
    <mergeCell ref="C1514:E1514"/>
    <mergeCell ref="G1514:J1514"/>
    <mergeCell ref="I1506:J1507"/>
    <mergeCell ref="I1508:J1508"/>
    <mergeCell ref="B1509:C1509"/>
    <mergeCell ref="D1509:E1509"/>
    <mergeCell ref="F1509:F1510"/>
    <mergeCell ref="B1510:C1510"/>
    <mergeCell ref="D1510:E1510"/>
    <mergeCell ref="C1499:D1499"/>
    <mergeCell ref="E1499:F1499"/>
    <mergeCell ref="G1499:H1499"/>
    <mergeCell ref="B1501:C1501"/>
    <mergeCell ref="G1501:H1501"/>
    <mergeCell ref="C1502:E1502"/>
    <mergeCell ref="G1502:J1502"/>
    <mergeCell ref="I1494:J1495"/>
    <mergeCell ref="I1496:J1496"/>
    <mergeCell ref="B1497:C1497"/>
    <mergeCell ref="D1497:E1497"/>
    <mergeCell ref="F1497:F1498"/>
    <mergeCell ref="B1498:C1498"/>
    <mergeCell ref="D1498:E1498"/>
    <mergeCell ref="C1487:D1487"/>
    <mergeCell ref="E1487:F1487"/>
    <mergeCell ref="G1487:H1487"/>
    <mergeCell ref="B1489:C1489"/>
    <mergeCell ref="G1489:H1489"/>
    <mergeCell ref="C1490:E1490"/>
    <mergeCell ref="G1490:J1490"/>
    <mergeCell ref="I1482:J1483"/>
    <mergeCell ref="I1484:J1484"/>
    <mergeCell ref="B1485:C1485"/>
    <mergeCell ref="D1485:E1485"/>
    <mergeCell ref="F1485:F1486"/>
    <mergeCell ref="B1486:C1486"/>
    <mergeCell ref="D1486:E1486"/>
    <mergeCell ref="C1475:D1475"/>
    <mergeCell ref="E1475:F1475"/>
    <mergeCell ref="G1475:H1475"/>
    <mergeCell ref="B1477:C1477"/>
    <mergeCell ref="G1477:H1477"/>
    <mergeCell ref="C1478:E1478"/>
    <mergeCell ref="G1478:J1478"/>
    <mergeCell ref="I1470:J1471"/>
    <mergeCell ref="I1472:J1472"/>
    <mergeCell ref="B1473:C1473"/>
    <mergeCell ref="D1473:E1473"/>
    <mergeCell ref="F1473:F1474"/>
    <mergeCell ref="B1474:C1474"/>
    <mergeCell ref="D1474:E1474"/>
    <mergeCell ref="C1463:D1463"/>
    <mergeCell ref="E1463:F1463"/>
    <mergeCell ref="G1463:H1463"/>
    <mergeCell ref="B1465:C1465"/>
    <mergeCell ref="G1465:H1465"/>
    <mergeCell ref="C1466:E1466"/>
    <mergeCell ref="G1466:J1466"/>
    <mergeCell ref="I1458:J1459"/>
    <mergeCell ref="I1460:J1460"/>
    <mergeCell ref="B1461:C1461"/>
    <mergeCell ref="D1461:E1461"/>
    <mergeCell ref="F1461:F1462"/>
    <mergeCell ref="B1462:C1462"/>
    <mergeCell ref="D1462:E1462"/>
    <mergeCell ref="C1451:D1451"/>
    <mergeCell ref="E1451:F1451"/>
    <mergeCell ref="G1451:H1451"/>
    <mergeCell ref="B1453:C1453"/>
    <mergeCell ref="G1453:H1453"/>
    <mergeCell ref="C1454:E1454"/>
    <mergeCell ref="G1454:J1454"/>
    <mergeCell ref="I1446:J1447"/>
    <mergeCell ref="I1448:J1448"/>
    <mergeCell ref="B1449:C1449"/>
    <mergeCell ref="D1449:E1449"/>
    <mergeCell ref="F1449:F1450"/>
    <mergeCell ref="B1450:C1450"/>
    <mergeCell ref="D1450:E1450"/>
    <mergeCell ref="C1439:D1439"/>
    <mergeCell ref="E1439:F1439"/>
    <mergeCell ref="G1439:H1439"/>
    <mergeCell ref="B1441:C1441"/>
    <mergeCell ref="G1441:H1441"/>
    <mergeCell ref="C1442:E1442"/>
    <mergeCell ref="G1442:J1442"/>
    <mergeCell ref="I1434:J1435"/>
    <mergeCell ref="I1436:J1436"/>
    <mergeCell ref="B1437:C1437"/>
    <mergeCell ref="D1437:E1437"/>
    <mergeCell ref="F1437:F1438"/>
    <mergeCell ref="B1438:C1438"/>
    <mergeCell ref="D1438:E1438"/>
    <mergeCell ref="C1427:D1427"/>
    <mergeCell ref="E1427:F1427"/>
    <mergeCell ref="G1427:H1427"/>
    <mergeCell ref="B1429:C1429"/>
    <mergeCell ref="G1429:H1429"/>
    <mergeCell ref="C1430:E1430"/>
    <mergeCell ref="G1430:J1430"/>
    <mergeCell ref="I1422:J1423"/>
    <mergeCell ref="I1424:J1424"/>
    <mergeCell ref="B1425:C1425"/>
    <mergeCell ref="D1425:E1425"/>
    <mergeCell ref="F1425:F1426"/>
    <mergeCell ref="B1426:C1426"/>
    <mergeCell ref="D1426:E1426"/>
    <mergeCell ref="C1415:D1415"/>
    <mergeCell ref="E1415:F1415"/>
    <mergeCell ref="G1415:H1415"/>
    <mergeCell ref="B1417:C1417"/>
    <mergeCell ref="G1417:H1417"/>
    <mergeCell ref="C1418:E1418"/>
    <mergeCell ref="G1418:J1418"/>
    <mergeCell ref="I1410:J1411"/>
    <mergeCell ref="I1412:J1412"/>
    <mergeCell ref="B1413:C1413"/>
    <mergeCell ref="D1413:E1413"/>
    <mergeCell ref="F1413:F1414"/>
    <mergeCell ref="B1414:C1414"/>
    <mergeCell ref="D1414:E1414"/>
    <mergeCell ref="C1403:D1403"/>
    <mergeCell ref="E1403:F1403"/>
    <mergeCell ref="G1403:H1403"/>
    <mergeCell ref="B1405:C1405"/>
    <mergeCell ref="G1405:H1405"/>
    <mergeCell ref="C1406:E1406"/>
    <mergeCell ref="G1406:J1406"/>
    <mergeCell ref="I1398:J1399"/>
    <mergeCell ref="I1400:J1400"/>
    <mergeCell ref="B1401:C1401"/>
    <mergeCell ref="D1401:E1401"/>
    <mergeCell ref="F1401:F1402"/>
    <mergeCell ref="B1402:C1402"/>
    <mergeCell ref="D1402:E1402"/>
    <mergeCell ref="C1391:D1391"/>
    <mergeCell ref="E1391:F1391"/>
    <mergeCell ref="G1391:H1391"/>
    <mergeCell ref="B1393:C1393"/>
    <mergeCell ref="G1393:H1393"/>
    <mergeCell ref="C1394:E1394"/>
    <mergeCell ref="G1394:J1394"/>
    <mergeCell ref="I1386:J1387"/>
    <mergeCell ref="I1388:J1388"/>
    <mergeCell ref="B1389:C1389"/>
    <mergeCell ref="D1389:E1389"/>
    <mergeCell ref="F1389:F1390"/>
    <mergeCell ref="B1390:C1390"/>
    <mergeCell ref="D1390:E1390"/>
    <mergeCell ref="C1379:D1379"/>
    <mergeCell ref="E1379:F1379"/>
    <mergeCell ref="G1379:H1379"/>
    <mergeCell ref="B1381:C1381"/>
    <mergeCell ref="G1381:H1381"/>
    <mergeCell ref="C1382:E1382"/>
    <mergeCell ref="G1382:J1382"/>
    <mergeCell ref="I1374:J1375"/>
    <mergeCell ref="I1376:J1376"/>
    <mergeCell ref="B1377:C1377"/>
    <mergeCell ref="D1377:E1377"/>
    <mergeCell ref="F1377:F1378"/>
    <mergeCell ref="B1378:C1378"/>
    <mergeCell ref="D1378:E1378"/>
    <mergeCell ref="C1367:D1367"/>
    <mergeCell ref="E1367:F1367"/>
    <mergeCell ref="G1367:H1367"/>
    <mergeCell ref="B1369:C1369"/>
    <mergeCell ref="G1369:H1369"/>
    <mergeCell ref="C1370:E1370"/>
    <mergeCell ref="G1370:J1370"/>
    <mergeCell ref="I1362:J1363"/>
    <mergeCell ref="I1364:J1364"/>
    <mergeCell ref="B1365:C1365"/>
    <mergeCell ref="D1365:E1365"/>
    <mergeCell ref="F1365:F1366"/>
    <mergeCell ref="B1366:C1366"/>
    <mergeCell ref="D1366:E1366"/>
    <mergeCell ref="C1355:D1355"/>
    <mergeCell ref="E1355:F1355"/>
    <mergeCell ref="G1355:H1355"/>
    <mergeCell ref="B1357:C1357"/>
    <mergeCell ref="G1357:H1357"/>
    <mergeCell ref="C1358:E1358"/>
    <mergeCell ref="G1358:J1358"/>
    <mergeCell ref="I1350:J1351"/>
    <mergeCell ref="I1352:J1352"/>
    <mergeCell ref="B1353:C1353"/>
    <mergeCell ref="D1353:E1353"/>
    <mergeCell ref="F1353:F1354"/>
    <mergeCell ref="B1354:C1354"/>
    <mergeCell ref="D1354:E1354"/>
    <mergeCell ref="C1343:D1343"/>
    <mergeCell ref="E1343:F1343"/>
    <mergeCell ref="G1343:H1343"/>
    <mergeCell ref="B1345:C1345"/>
    <mergeCell ref="G1345:H1345"/>
    <mergeCell ref="C1346:E1346"/>
    <mergeCell ref="G1346:J1346"/>
    <mergeCell ref="I1338:J1339"/>
    <mergeCell ref="I1340:J1340"/>
    <mergeCell ref="B1341:C1341"/>
    <mergeCell ref="D1341:E1341"/>
    <mergeCell ref="F1341:F1342"/>
    <mergeCell ref="B1342:C1342"/>
    <mergeCell ref="D1342:E1342"/>
    <mergeCell ref="C1331:D1331"/>
    <mergeCell ref="E1331:F1331"/>
    <mergeCell ref="G1331:H1331"/>
    <mergeCell ref="B1333:C1333"/>
    <mergeCell ref="G1333:H1333"/>
    <mergeCell ref="C1334:E1334"/>
    <mergeCell ref="G1334:J1334"/>
    <mergeCell ref="I1326:J1327"/>
    <mergeCell ref="I1328:J1328"/>
    <mergeCell ref="B1329:C1329"/>
    <mergeCell ref="D1329:E1329"/>
    <mergeCell ref="F1329:F1330"/>
    <mergeCell ref="B1330:C1330"/>
    <mergeCell ref="D1330:E1330"/>
    <mergeCell ref="C1319:D1319"/>
    <mergeCell ref="E1319:F1319"/>
    <mergeCell ref="G1319:H1319"/>
    <mergeCell ref="B1321:C1321"/>
    <mergeCell ref="G1321:H1321"/>
    <mergeCell ref="C1322:E1322"/>
    <mergeCell ref="G1322:J1322"/>
    <mergeCell ref="I1314:J1315"/>
    <mergeCell ref="I1316:J1316"/>
    <mergeCell ref="B1317:C1317"/>
    <mergeCell ref="D1317:E1317"/>
    <mergeCell ref="F1317:F1318"/>
    <mergeCell ref="B1318:C1318"/>
    <mergeCell ref="D1318:E1318"/>
    <mergeCell ref="C1307:D1307"/>
    <mergeCell ref="E1307:F1307"/>
    <mergeCell ref="G1307:H1307"/>
    <mergeCell ref="B1309:C1309"/>
    <mergeCell ref="G1309:H1309"/>
    <mergeCell ref="C1310:E1310"/>
    <mergeCell ref="G1310:J1310"/>
    <mergeCell ref="I1302:J1303"/>
    <mergeCell ref="I1304:J1304"/>
    <mergeCell ref="B1305:C1305"/>
    <mergeCell ref="D1305:E1305"/>
    <mergeCell ref="F1305:F1306"/>
    <mergeCell ref="B1306:C1306"/>
    <mergeCell ref="D1306:E1306"/>
    <mergeCell ref="C1295:D1295"/>
    <mergeCell ref="E1295:F1295"/>
    <mergeCell ref="G1295:H1295"/>
    <mergeCell ref="B1297:C1297"/>
    <mergeCell ref="G1297:H1297"/>
    <mergeCell ref="C1298:E1298"/>
    <mergeCell ref="G1298:J1298"/>
    <mergeCell ref="I1290:J1291"/>
    <mergeCell ref="I1292:J1292"/>
    <mergeCell ref="B1293:C1293"/>
    <mergeCell ref="D1293:E1293"/>
    <mergeCell ref="F1293:F1294"/>
    <mergeCell ref="B1294:C1294"/>
    <mergeCell ref="D1294:E1294"/>
    <mergeCell ref="C1283:D1283"/>
    <mergeCell ref="E1283:F1283"/>
    <mergeCell ref="G1283:H1283"/>
    <mergeCell ref="B1285:C1285"/>
    <mergeCell ref="G1285:H1285"/>
    <mergeCell ref="C1286:E1286"/>
    <mergeCell ref="G1286:J1286"/>
    <mergeCell ref="I1278:J1279"/>
    <mergeCell ref="I1280:J1280"/>
    <mergeCell ref="B1281:C1281"/>
    <mergeCell ref="D1281:E1281"/>
    <mergeCell ref="F1281:F1282"/>
    <mergeCell ref="B1282:C1282"/>
    <mergeCell ref="D1282:E1282"/>
    <mergeCell ref="C1271:D1271"/>
    <mergeCell ref="E1271:F1271"/>
    <mergeCell ref="G1271:H1271"/>
    <mergeCell ref="B1273:C1273"/>
    <mergeCell ref="G1273:H1273"/>
    <mergeCell ref="C1274:E1274"/>
    <mergeCell ref="G1274:J1274"/>
    <mergeCell ref="I1266:J1267"/>
    <mergeCell ref="I1268:J1268"/>
    <mergeCell ref="B1269:C1269"/>
    <mergeCell ref="D1269:E1269"/>
    <mergeCell ref="F1269:F1270"/>
    <mergeCell ref="B1270:C1270"/>
    <mergeCell ref="D1270:E1270"/>
    <mergeCell ref="C1259:D1259"/>
    <mergeCell ref="E1259:F1259"/>
    <mergeCell ref="G1259:H1259"/>
    <mergeCell ref="B1261:C1261"/>
    <mergeCell ref="G1261:H1261"/>
    <mergeCell ref="C1262:E1262"/>
    <mergeCell ref="G1262:J1262"/>
    <mergeCell ref="I1254:J1255"/>
    <mergeCell ref="I1256:J1256"/>
    <mergeCell ref="B1257:C1257"/>
    <mergeCell ref="D1257:E1257"/>
    <mergeCell ref="F1257:F1258"/>
    <mergeCell ref="B1258:C1258"/>
    <mergeCell ref="D1258:E1258"/>
    <mergeCell ref="C1247:D1247"/>
    <mergeCell ref="E1247:F1247"/>
    <mergeCell ref="G1247:H1247"/>
    <mergeCell ref="B1249:C1249"/>
    <mergeCell ref="G1249:H1249"/>
    <mergeCell ref="C1250:E1250"/>
    <mergeCell ref="G1250:J1250"/>
    <mergeCell ref="I1242:J1243"/>
    <mergeCell ref="I1244:J1244"/>
    <mergeCell ref="B1245:C1245"/>
    <mergeCell ref="D1245:E1245"/>
    <mergeCell ref="F1245:F1246"/>
    <mergeCell ref="B1246:C1246"/>
    <mergeCell ref="D1246:E1246"/>
    <mergeCell ref="C1235:D1235"/>
    <mergeCell ref="E1235:F1235"/>
    <mergeCell ref="G1235:H1235"/>
    <mergeCell ref="B1237:C1237"/>
    <mergeCell ref="G1237:H1237"/>
    <mergeCell ref="C1238:E1238"/>
    <mergeCell ref="G1238:J1238"/>
    <mergeCell ref="I1230:J1231"/>
    <mergeCell ref="I1232:J1232"/>
    <mergeCell ref="B1233:C1233"/>
    <mergeCell ref="D1233:E1233"/>
    <mergeCell ref="F1233:F1234"/>
    <mergeCell ref="B1234:C1234"/>
    <mergeCell ref="D1234:E1234"/>
    <mergeCell ref="C1223:D1223"/>
    <mergeCell ref="E1223:F1223"/>
    <mergeCell ref="G1223:H1223"/>
    <mergeCell ref="B1225:C1225"/>
    <mergeCell ref="G1225:H1225"/>
    <mergeCell ref="C1226:E1226"/>
    <mergeCell ref="G1226:J1226"/>
    <mergeCell ref="I1218:J1219"/>
    <mergeCell ref="I1220:J1220"/>
    <mergeCell ref="B1221:C1221"/>
    <mergeCell ref="D1221:E1221"/>
    <mergeCell ref="F1221:F1222"/>
    <mergeCell ref="B1222:C1222"/>
    <mergeCell ref="D1222:E1222"/>
    <mergeCell ref="C1211:D1211"/>
    <mergeCell ref="E1211:F1211"/>
    <mergeCell ref="G1211:H1211"/>
    <mergeCell ref="B1213:C1213"/>
    <mergeCell ref="G1213:H1213"/>
    <mergeCell ref="C1214:E1214"/>
    <mergeCell ref="G1214:J1214"/>
    <mergeCell ref="I1206:J1207"/>
    <mergeCell ref="I1208:J1208"/>
    <mergeCell ref="B1209:C1209"/>
    <mergeCell ref="D1209:E1209"/>
    <mergeCell ref="F1209:F1210"/>
    <mergeCell ref="B1210:C1210"/>
    <mergeCell ref="D1210:E1210"/>
    <mergeCell ref="C1199:D1199"/>
    <mergeCell ref="E1199:F1199"/>
    <mergeCell ref="G1199:H1199"/>
    <mergeCell ref="B1201:C1201"/>
    <mergeCell ref="G1201:H1201"/>
    <mergeCell ref="C1202:E1202"/>
    <mergeCell ref="G1202:J1202"/>
    <mergeCell ref="I1194:J1195"/>
    <mergeCell ref="I1196:J1196"/>
    <mergeCell ref="B1197:C1197"/>
    <mergeCell ref="D1197:E1197"/>
    <mergeCell ref="F1197:F1198"/>
    <mergeCell ref="B1198:C1198"/>
    <mergeCell ref="D1198:E1198"/>
    <mergeCell ref="C1187:D1187"/>
    <mergeCell ref="E1187:F1187"/>
    <mergeCell ref="G1187:H1187"/>
    <mergeCell ref="B1189:C1189"/>
    <mergeCell ref="G1189:H1189"/>
    <mergeCell ref="C1190:E1190"/>
    <mergeCell ref="G1190:J1190"/>
    <mergeCell ref="I1182:J1183"/>
    <mergeCell ref="I1184:J1184"/>
    <mergeCell ref="B1185:C1185"/>
    <mergeCell ref="D1185:E1185"/>
    <mergeCell ref="F1185:F1186"/>
    <mergeCell ref="B1186:C1186"/>
    <mergeCell ref="D1186:E1186"/>
    <mergeCell ref="C1175:D1175"/>
    <mergeCell ref="E1175:F1175"/>
    <mergeCell ref="G1175:H1175"/>
    <mergeCell ref="B1177:C1177"/>
    <mergeCell ref="G1177:H1177"/>
    <mergeCell ref="C1178:E1178"/>
    <mergeCell ref="G1178:J1178"/>
    <mergeCell ref="I1170:J1171"/>
    <mergeCell ref="I1172:J1172"/>
    <mergeCell ref="B1173:C1173"/>
    <mergeCell ref="D1173:E1173"/>
    <mergeCell ref="F1173:F1174"/>
    <mergeCell ref="B1174:C1174"/>
    <mergeCell ref="D1174:E1174"/>
    <mergeCell ref="C1163:D1163"/>
    <mergeCell ref="E1163:F1163"/>
    <mergeCell ref="G1163:H1163"/>
    <mergeCell ref="B1165:C1165"/>
    <mergeCell ref="G1165:H1165"/>
    <mergeCell ref="C1166:E1166"/>
    <mergeCell ref="G1166:J1166"/>
    <mergeCell ref="I1158:J1159"/>
    <mergeCell ref="I1160:J1160"/>
    <mergeCell ref="B1161:C1161"/>
    <mergeCell ref="D1161:E1161"/>
    <mergeCell ref="F1161:F1162"/>
    <mergeCell ref="B1162:C1162"/>
    <mergeCell ref="D1162:E1162"/>
    <mergeCell ref="C1151:D1151"/>
    <mergeCell ref="E1151:F1151"/>
    <mergeCell ref="G1151:H1151"/>
    <mergeCell ref="B1153:C1153"/>
    <mergeCell ref="G1153:H1153"/>
    <mergeCell ref="C1154:E1154"/>
    <mergeCell ref="G1154:J1154"/>
    <mergeCell ref="I1146:J1147"/>
    <mergeCell ref="I1148:J1148"/>
    <mergeCell ref="B1149:C1149"/>
    <mergeCell ref="D1149:E1149"/>
    <mergeCell ref="F1149:F1150"/>
    <mergeCell ref="B1150:C1150"/>
    <mergeCell ref="D1150:E1150"/>
    <mergeCell ref="C1139:D1139"/>
    <mergeCell ref="E1139:F1139"/>
    <mergeCell ref="G1139:H1139"/>
    <mergeCell ref="B1141:C1141"/>
    <mergeCell ref="G1141:H1141"/>
    <mergeCell ref="C1142:E1142"/>
    <mergeCell ref="G1142:J1142"/>
    <mergeCell ref="I1134:J1135"/>
    <mergeCell ref="I1136:J1136"/>
    <mergeCell ref="B1137:C1137"/>
    <mergeCell ref="D1137:E1137"/>
    <mergeCell ref="F1137:F1138"/>
    <mergeCell ref="B1138:C1138"/>
    <mergeCell ref="D1138:E1138"/>
    <mergeCell ref="C1127:D1127"/>
    <mergeCell ref="E1127:F1127"/>
    <mergeCell ref="G1127:H1127"/>
    <mergeCell ref="B1129:C1129"/>
    <mergeCell ref="G1129:H1129"/>
    <mergeCell ref="C1130:E1130"/>
    <mergeCell ref="G1130:J1130"/>
    <mergeCell ref="I1122:J1123"/>
    <mergeCell ref="I1124:J1124"/>
    <mergeCell ref="B1125:C1125"/>
    <mergeCell ref="D1125:E1125"/>
    <mergeCell ref="F1125:F1126"/>
    <mergeCell ref="B1126:C1126"/>
    <mergeCell ref="D1126:E1126"/>
    <mergeCell ref="C1115:D1115"/>
    <mergeCell ref="E1115:F1115"/>
    <mergeCell ref="G1115:H1115"/>
    <mergeCell ref="B1117:C1117"/>
    <mergeCell ref="G1117:H1117"/>
    <mergeCell ref="C1118:E1118"/>
    <mergeCell ref="G1118:J1118"/>
    <mergeCell ref="I1110:J1111"/>
    <mergeCell ref="I1112:J1112"/>
    <mergeCell ref="B1113:C1113"/>
    <mergeCell ref="D1113:E1113"/>
    <mergeCell ref="F1113:F1114"/>
    <mergeCell ref="B1114:C1114"/>
    <mergeCell ref="D1114:E1114"/>
    <mergeCell ref="C1103:D1103"/>
    <mergeCell ref="E1103:F1103"/>
    <mergeCell ref="G1103:H1103"/>
    <mergeCell ref="B1105:C1105"/>
    <mergeCell ref="G1105:H1105"/>
    <mergeCell ref="C1106:E1106"/>
    <mergeCell ref="G1106:J1106"/>
    <mergeCell ref="I1098:J1099"/>
    <mergeCell ref="I1100:J1100"/>
    <mergeCell ref="B1101:C1101"/>
    <mergeCell ref="D1101:E1101"/>
    <mergeCell ref="F1101:F1102"/>
    <mergeCell ref="B1102:C1102"/>
    <mergeCell ref="D1102:E1102"/>
    <mergeCell ref="C1091:D1091"/>
    <mergeCell ref="E1091:F1091"/>
    <mergeCell ref="G1091:H1091"/>
    <mergeCell ref="B1093:C1093"/>
    <mergeCell ref="G1093:H1093"/>
    <mergeCell ref="C1094:E1094"/>
    <mergeCell ref="G1094:J1094"/>
    <mergeCell ref="I1086:J1087"/>
    <mergeCell ref="I1088:J1088"/>
    <mergeCell ref="B1089:C1089"/>
    <mergeCell ref="D1089:E1089"/>
    <mergeCell ref="F1089:F1090"/>
    <mergeCell ref="B1090:C1090"/>
    <mergeCell ref="D1090:E1090"/>
    <mergeCell ref="C1079:D1079"/>
    <mergeCell ref="E1079:F1079"/>
    <mergeCell ref="G1079:H1079"/>
    <mergeCell ref="B1081:C1081"/>
    <mergeCell ref="G1081:H1081"/>
    <mergeCell ref="C1082:E1082"/>
    <mergeCell ref="G1082:J1082"/>
    <mergeCell ref="I1074:J1075"/>
    <mergeCell ref="I1076:J1076"/>
    <mergeCell ref="B1077:C1077"/>
    <mergeCell ref="D1077:E1077"/>
    <mergeCell ref="F1077:F1078"/>
    <mergeCell ref="B1078:C1078"/>
    <mergeCell ref="D1078:E1078"/>
    <mergeCell ref="C1067:D1067"/>
    <mergeCell ref="E1067:F1067"/>
    <mergeCell ref="G1067:H1067"/>
    <mergeCell ref="B1069:C1069"/>
    <mergeCell ref="G1069:H1069"/>
    <mergeCell ref="C1070:E1070"/>
    <mergeCell ref="G1070:J1070"/>
    <mergeCell ref="I1062:J1063"/>
    <mergeCell ref="I1064:J1064"/>
    <mergeCell ref="B1065:C1065"/>
    <mergeCell ref="D1065:E1065"/>
    <mergeCell ref="F1065:F1066"/>
    <mergeCell ref="B1066:C1066"/>
    <mergeCell ref="D1066:E1066"/>
    <mergeCell ref="C1055:D1055"/>
    <mergeCell ref="E1055:F1055"/>
    <mergeCell ref="G1055:H1055"/>
    <mergeCell ref="B1057:C1057"/>
    <mergeCell ref="G1057:H1057"/>
    <mergeCell ref="C1058:E1058"/>
    <mergeCell ref="G1058:J1058"/>
    <mergeCell ref="I1050:J1051"/>
    <mergeCell ref="I1052:J1052"/>
    <mergeCell ref="B1053:C1053"/>
    <mergeCell ref="D1053:E1053"/>
    <mergeCell ref="F1053:F1054"/>
    <mergeCell ref="B1054:C1054"/>
    <mergeCell ref="D1054:E1054"/>
    <mergeCell ref="C1043:D1043"/>
    <mergeCell ref="E1043:F1043"/>
    <mergeCell ref="G1043:H1043"/>
    <mergeCell ref="B1045:C1045"/>
    <mergeCell ref="G1045:H1045"/>
    <mergeCell ref="C1046:E1046"/>
    <mergeCell ref="G1046:J1046"/>
    <mergeCell ref="I1038:J1039"/>
    <mergeCell ref="I1040:J1040"/>
    <mergeCell ref="B1041:C1041"/>
    <mergeCell ref="D1041:E1041"/>
    <mergeCell ref="F1041:F1042"/>
    <mergeCell ref="B1042:C1042"/>
    <mergeCell ref="D1042:E1042"/>
    <mergeCell ref="C1031:D1031"/>
    <mergeCell ref="E1031:F1031"/>
    <mergeCell ref="G1031:H1031"/>
    <mergeCell ref="B1033:C1033"/>
    <mergeCell ref="G1033:H1033"/>
    <mergeCell ref="C1034:E1034"/>
    <mergeCell ref="G1034:J1034"/>
    <mergeCell ref="I1026:J1027"/>
    <mergeCell ref="I1028:J1028"/>
    <mergeCell ref="B1029:C1029"/>
    <mergeCell ref="D1029:E1029"/>
    <mergeCell ref="F1029:F1030"/>
    <mergeCell ref="B1030:C1030"/>
    <mergeCell ref="D1030:E1030"/>
    <mergeCell ref="C1019:D1019"/>
    <mergeCell ref="E1019:F1019"/>
    <mergeCell ref="G1019:H1019"/>
    <mergeCell ref="B1021:C1021"/>
    <mergeCell ref="G1021:H1021"/>
    <mergeCell ref="C1022:E1022"/>
    <mergeCell ref="G1022:J1022"/>
    <mergeCell ref="I1014:J1015"/>
    <mergeCell ref="I1016:J1016"/>
    <mergeCell ref="B1017:C1017"/>
    <mergeCell ref="D1017:E1017"/>
    <mergeCell ref="F1017:F1018"/>
    <mergeCell ref="B1018:C1018"/>
    <mergeCell ref="D1018:E1018"/>
    <mergeCell ref="C1007:D1007"/>
    <mergeCell ref="E1007:F1007"/>
    <mergeCell ref="G1007:H1007"/>
    <mergeCell ref="B1009:C1009"/>
    <mergeCell ref="G1009:H1009"/>
    <mergeCell ref="C1010:E1010"/>
    <mergeCell ref="G1010:J1010"/>
    <mergeCell ref="I1002:J1003"/>
    <mergeCell ref="I1004:J1004"/>
    <mergeCell ref="B1005:C1005"/>
    <mergeCell ref="D1005:E1005"/>
    <mergeCell ref="F1005:F1006"/>
    <mergeCell ref="B1006:C1006"/>
    <mergeCell ref="D1006:E1006"/>
    <mergeCell ref="C995:D995"/>
    <mergeCell ref="E995:F995"/>
    <mergeCell ref="G995:H995"/>
    <mergeCell ref="B997:C997"/>
    <mergeCell ref="G997:H997"/>
    <mergeCell ref="C998:E998"/>
    <mergeCell ref="G998:J998"/>
    <mergeCell ref="I990:J991"/>
    <mergeCell ref="I992:J992"/>
    <mergeCell ref="B993:C993"/>
    <mergeCell ref="D993:E993"/>
    <mergeCell ref="F993:F994"/>
    <mergeCell ref="B994:C994"/>
    <mergeCell ref="D994:E994"/>
    <mergeCell ref="C983:D983"/>
    <mergeCell ref="E983:F983"/>
    <mergeCell ref="G983:H983"/>
    <mergeCell ref="B985:C985"/>
    <mergeCell ref="G985:H985"/>
    <mergeCell ref="C986:E986"/>
    <mergeCell ref="G986:J986"/>
    <mergeCell ref="I978:J979"/>
    <mergeCell ref="I980:J980"/>
    <mergeCell ref="B981:C981"/>
    <mergeCell ref="D981:E981"/>
    <mergeCell ref="F981:F982"/>
    <mergeCell ref="B982:C982"/>
    <mergeCell ref="D982:E982"/>
    <mergeCell ref="C971:D971"/>
    <mergeCell ref="E971:F971"/>
    <mergeCell ref="G971:H971"/>
    <mergeCell ref="B973:C973"/>
    <mergeCell ref="G973:H973"/>
    <mergeCell ref="C974:E974"/>
    <mergeCell ref="G974:J974"/>
    <mergeCell ref="I966:J967"/>
    <mergeCell ref="I968:J968"/>
    <mergeCell ref="B969:C969"/>
    <mergeCell ref="D969:E969"/>
    <mergeCell ref="F969:F970"/>
    <mergeCell ref="B970:C970"/>
    <mergeCell ref="D970:E970"/>
    <mergeCell ref="C959:D959"/>
    <mergeCell ref="E959:F959"/>
    <mergeCell ref="G959:H959"/>
    <mergeCell ref="B961:C961"/>
    <mergeCell ref="G961:H961"/>
    <mergeCell ref="C962:E962"/>
    <mergeCell ref="G962:J962"/>
    <mergeCell ref="I954:J955"/>
    <mergeCell ref="I956:J956"/>
    <mergeCell ref="B957:C957"/>
    <mergeCell ref="D957:E957"/>
    <mergeCell ref="F957:F958"/>
    <mergeCell ref="B958:C958"/>
    <mergeCell ref="D958:E958"/>
    <mergeCell ref="C947:D947"/>
    <mergeCell ref="E947:F947"/>
    <mergeCell ref="G947:H947"/>
    <mergeCell ref="B949:C949"/>
    <mergeCell ref="G949:H949"/>
    <mergeCell ref="C950:E950"/>
    <mergeCell ref="G950:J950"/>
    <mergeCell ref="I942:J943"/>
    <mergeCell ref="I944:J944"/>
    <mergeCell ref="B945:C945"/>
    <mergeCell ref="D945:E945"/>
    <mergeCell ref="F945:F946"/>
    <mergeCell ref="B946:C946"/>
    <mergeCell ref="D946:E946"/>
    <mergeCell ref="C935:D935"/>
    <mergeCell ref="E935:F935"/>
    <mergeCell ref="G935:H935"/>
    <mergeCell ref="B937:C937"/>
    <mergeCell ref="G937:H937"/>
    <mergeCell ref="C938:E938"/>
    <mergeCell ref="G938:J938"/>
    <mergeCell ref="I930:J931"/>
    <mergeCell ref="I932:J932"/>
    <mergeCell ref="B933:C933"/>
    <mergeCell ref="D933:E933"/>
    <mergeCell ref="F933:F934"/>
    <mergeCell ref="B934:C934"/>
    <mergeCell ref="D934:E934"/>
    <mergeCell ref="C923:D923"/>
    <mergeCell ref="E923:F923"/>
    <mergeCell ref="G923:H923"/>
    <mergeCell ref="B925:C925"/>
    <mergeCell ref="G925:H925"/>
    <mergeCell ref="C926:E926"/>
    <mergeCell ref="G926:J926"/>
    <mergeCell ref="I918:J919"/>
    <mergeCell ref="I920:J920"/>
    <mergeCell ref="B921:C921"/>
    <mergeCell ref="D921:E921"/>
    <mergeCell ref="F921:F922"/>
    <mergeCell ref="B922:C922"/>
    <mergeCell ref="D922:E922"/>
    <mergeCell ref="C911:D911"/>
    <mergeCell ref="E911:F911"/>
    <mergeCell ref="G911:H911"/>
    <mergeCell ref="B913:C913"/>
    <mergeCell ref="G913:H913"/>
    <mergeCell ref="C914:E914"/>
    <mergeCell ref="G914:J914"/>
    <mergeCell ref="I906:J907"/>
    <mergeCell ref="I908:J908"/>
    <mergeCell ref="B909:C909"/>
    <mergeCell ref="D909:E909"/>
    <mergeCell ref="F909:F910"/>
    <mergeCell ref="B910:C910"/>
    <mergeCell ref="D910:E910"/>
    <mergeCell ref="C899:D899"/>
    <mergeCell ref="E899:F899"/>
    <mergeCell ref="G899:H899"/>
    <mergeCell ref="B901:C901"/>
    <mergeCell ref="G901:H901"/>
    <mergeCell ref="C902:E902"/>
    <mergeCell ref="G902:J902"/>
    <mergeCell ref="I894:J895"/>
    <mergeCell ref="I896:J896"/>
    <mergeCell ref="B897:C897"/>
    <mergeCell ref="D897:E897"/>
    <mergeCell ref="F897:F898"/>
    <mergeCell ref="B898:C898"/>
    <mergeCell ref="D898:E898"/>
    <mergeCell ref="C887:D887"/>
    <mergeCell ref="E887:F887"/>
    <mergeCell ref="G887:H887"/>
    <mergeCell ref="B889:C889"/>
    <mergeCell ref="G889:H889"/>
    <mergeCell ref="C890:E890"/>
    <mergeCell ref="G890:J890"/>
    <mergeCell ref="I882:J883"/>
    <mergeCell ref="I884:J884"/>
    <mergeCell ref="B885:C885"/>
    <mergeCell ref="D885:E885"/>
    <mergeCell ref="F885:F886"/>
    <mergeCell ref="B886:C886"/>
    <mergeCell ref="D886:E886"/>
    <mergeCell ref="C875:D875"/>
    <mergeCell ref="E875:F875"/>
    <mergeCell ref="G875:H875"/>
    <mergeCell ref="B877:C877"/>
    <mergeCell ref="G877:H877"/>
    <mergeCell ref="C878:E878"/>
    <mergeCell ref="G878:J878"/>
    <mergeCell ref="I870:J871"/>
    <mergeCell ref="I872:J872"/>
    <mergeCell ref="B873:C873"/>
    <mergeCell ref="D873:E873"/>
    <mergeCell ref="F873:F874"/>
    <mergeCell ref="B874:C874"/>
    <mergeCell ref="D874:E874"/>
    <mergeCell ref="C863:D863"/>
    <mergeCell ref="E863:F863"/>
    <mergeCell ref="G863:H863"/>
    <mergeCell ref="B865:C865"/>
    <mergeCell ref="G865:H865"/>
    <mergeCell ref="C866:E866"/>
    <mergeCell ref="G866:J866"/>
    <mergeCell ref="I858:J859"/>
    <mergeCell ref="I860:J860"/>
    <mergeCell ref="B861:C861"/>
    <mergeCell ref="D861:E861"/>
    <mergeCell ref="F861:F862"/>
    <mergeCell ref="B862:C862"/>
    <mergeCell ref="D862:E862"/>
    <mergeCell ref="C851:D851"/>
    <mergeCell ref="E851:F851"/>
    <mergeCell ref="G851:H851"/>
    <mergeCell ref="B853:C853"/>
    <mergeCell ref="G853:H853"/>
    <mergeCell ref="C854:E854"/>
    <mergeCell ref="G854:J854"/>
    <mergeCell ref="I846:J847"/>
    <mergeCell ref="I848:J848"/>
    <mergeCell ref="B849:C849"/>
    <mergeCell ref="D849:E849"/>
    <mergeCell ref="F849:F850"/>
    <mergeCell ref="B850:C850"/>
    <mergeCell ref="D850:E850"/>
    <mergeCell ref="C839:D839"/>
    <mergeCell ref="E839:F839"/>
    <mergeCell ref="G839:H839"/>
    <mergeCell ref="B841:C841"/>
    <mergeCell ref="G841:H841"/>
    <mergeCell ref="C842:E842"/>
    <mergeCell ref="G842:J842"/>
    <mergeCell ref="I834:J835"/>
    <mergeCell ref="I836:J836"/>
    <mergeCell ref="B837:C837"/>
    <mergeCell ref="D837:E837"/>
    <mergeCell ref="F837:F838"/>
    <mergeCell ref="B838:C838"/>
    <mergeCell ref="D838:E838"/>
    <mergeCell ref="C827:D827"/>
    <mergeCell ref="E827:F827"/>
    <mergeCell ref="G827:H827"/>
    <mergeCell ref="B829:C829"/>
    <mergeCell ref="G829:H829"/>
    <mergeCell ref="C830:E830"/>
    <mergeCell ref="G830:J830"/>
    <mergeCell ref="I822:J823"/>
    <mergeCell ref="I824:J824"/>
    <mergeCell ref="B825:C825"/>
    <mergeCell ref="D825:E825"/>
    <mergeCell ref="F825:F826"/>
    <mergeCell ref="B826:C826"/>
    <mergeCell ref="D826:E826"/>
    <mergeCell ref="C815:D815"/>
    <mergeCell ref="E815:F815"/>
    <mergeCell ref="G815:H815"/>
    <mergeCell ref="B817:C817"/>
    <mergeCell ref="G817:H817"/>
    <mergeCell ref="C818:E818"/>
    <mergeCell ref="G818:J818"/>
    <mergeCell ref="I810:J811"/>
    <mergeCell ref="I812:J812"/>
    <mergeCell ref="B813:C813"/>
    <mergeCell ref="D813:E813"/>
    <mergeCell ref="F813:F814"/>
    <mergeCell ref="B814:C814"/>
    <mergeCell ref="D814:E814"/>
    <mergeCell ref="C803:D803"/>
    <mergeCell ref="E803:F803"/>
    <mergeCell ref="G803:H803"/>
    <mergeCell ref="B805:C805"/>
    <mergeCell ref="G805:H805"/>
    <mergeCell ref="C806:E806"/>
    <mergeCell ref="G806:J806"/>
    <mergeCell ref="I798:J799"/>
    <mergeCell ref="I800:J800"/>
    <mergeCell ref="B801:C801"/>
    <mergeCell ref="D801:E801"/>
    <mergeCell ref="F801:F802"/>
    <mergeCell ref="B802:C802"/>
    <mergeCell ref="D802:E802"/>
    <mergeCell ref="C791:D791"/>
    <mergeCell ref="E791:F791"/>
    <mergeCell ref="G791:H791"/>
    <mergeCell ref="B793:C793"/>
    <mergeCell ref="G793:H793"/>
    <mergeCell ref="C794:E794"/>
    <mergeCell ref="G794:J794"/>
    <mergeCell ref="I786:J787"/>
    <mergeCell ref="I788:J788"/>
    <mergeCell ref="B789:C789"/>
    <mergeCell ref="D789:E789"/>
    <mergeCell ref="F789:F790"/>
    <mergeCell ref="B790:C790"/>
    <mergeCell ref="D790:E790"/>
    <mergeCell ref="C779:D779"/>
    <mergeCell ref="E779:F779"/>
    <mergeCell ref="G779:H779"/>
    <mergeCell ref="B781:C781"/>
    <mergeCell ref="G781:H781"/>
    <mergeCell ref="C782:E782"/>
    <mergeCell ref="G782:J782"/>
    <mergeCell ref="I774:J775"/>
    <mergeCell ref="I776:J776"/>
    <mergeCell ref="B777:C777"/>
    <mergeCell ref="D777:E777"/>
    <mergeCell ref="F777:F778"/>
    <mergeCell ref="B778:C778"/>
    <mergeCell ref="D778:E778"/>
    <mergeCell ref="C767:D767"/>
    <mergeCell ref="E767:F767"/>
    <mergeCell ref="G767:H767"/>
    <mergeCell ref="B769:C769"/>
    <mergeCell ref="G769:H769"/>
    <mergeCell ref="C770:E770"/>
    <mergeCell ref="G770:J770"/>
    <mergeCell ref="I762:J763"/>
    <mergeCell ref="I764:J764"/>
    <mergeCell ref="B765:C765"/>
    <mergeCell ref="D765:E765"/>
    <mergeCell ref="F765:F766"/>
    <mergeCell ref="B766:C766"/>
    <mergeCell ref="D766:E766"/>
    <mergeCell ref="C755:D755"/>
    <mergeCell ref="E755:F755"/>
    <mergeCell ref="G755:H755"/>
    <mergeCell ref="B757:C757"/>
    <mergeCell ref="G757:H757"/>
    <mergeCell ref="C758:E758"/>
    <mergeCell ref="G758:J758"/>
    <mergeCell ref="I750:J751"/>
    <mergeCell ref="I752:J752"/>
    <mergeCell ref="B753:C753"/>
    <mergeCell ref="D753:E753"/>
    <mergeCell ref="F753:F754"/>
    <mergeCell ref="B754:C754"/>
    <mergeCell ref="D754:E754"/>
    <mergeCell ref="C743:D743"/>
    <mergeCell ref="E743:F743"/>
    <mergeCell ref="G743:H743"/>
    <mergeCell ref="B745:C745"/>
    <mergeCell ref="G745:H745"/>
    <mergeCell ref="C746:E746"/>
    <mergeCell ref="G746:J746"/>
    <mergeCell ref="I738:J739"/>
    <mergeCell ref="I740:J740"/>
    <mergeCell ref="B741:C741"/>
    <mergeCell ref="D741:E741"/>
    <mergeCell ref="F741:F742"/>
    <mergeCell ref="B742:C742"/>
    <mergeCell ref="D742:E742"/>
    <mergeCell ref="C731:D731"/>
    <mergeCell ref="E731:F731"/>
    <mergeCell ref="G731:H731"/>
    <mergeCell ref="B733:C733"/>
    <mergeCell ref="G733:H733"/>
    <mergeCell ref="C734:E734"/>
    <mergeCell ref="G734:J734"/>
    <mergeCell ref="I726:J727"/>
    <mergeCell ref="I728:J728"/>
    <mergeCell ref="B729:C729"/>
    <mergeCell ref="D729:E729"/>
    <mergeCell ref="F729:F730"/>
    <mergeCell ref="B730:C730"/>
    <mergeCell ref="D730:E730"/>
    <mergeCell ref="C719:D719"/>
    <mergeCell ref="E719:F719"/>
    <mergeCell ref="G719:H719"/>
    <mergeCell ref="B721:C721"/>
    <mergeCell ref="G721:H721"/>
    <mergeCell ref="C722:E722"/>
    <mergeCell ref="G722:J722"/>
    <mergeCell ref="I714:J715"/>
    <mergeCell ref="I716:J716"/>
    <mergeCell ref="B717:C717"/>
    <mergeCell ref="D717:E717"/>
    <mergeCell ref="F717:F718"/>
    <mergeCell ref="B718:C718"/>
    <mergeCell ref="D718:E718"/>
    <mergeCell ref="C707:D707"/>
    <mergeCell ref="E707:F707"/>
    <mergeCell ref="G707:H707"/>
    <mergeCell ref="B709:C709"/>
    <mergeCell ref="G709:H709"/>
    <mergeCell ref="C710:E710"/>
    <mergeCell ref="G710:J710"/>
    <mergeCell ref="I702:J703"/>
    <mergeCell ref="I704:J704"/>
    <mergeCell ref="B705:C705"/>
    <mergeCell ref="D705:E705"/>
    <mergeCell ref="F705:F706"/>
    <mergeCell ref="B706:C706"/>
    <mergeCell ref="D706:E706"/>
    <mergeCell ref="C695:D695"/>
    <mergeCell ref="E695:F695"/>
    <mergeCell ref="G695:H695"/>
    <mergeCell ref="B697:C697"/>
    <mergeCell ref="G697:H697"/>
    <mergeCell ref="C698:E698"/>
    <mergeCell ref="G698:J698"/>
    <mergeCell ref="I690:J691"/>
    <mergeCell ref="I692:J692"/>
    <mergeCell ref="B693:C693"/>
    <mergeCell ref="D693:E693"/>
    <mergeCell ref="F693:F694"/>
    <mergeCell ref="B694:C694"/>
    <mergeCell ref="D694:E694"/>
    <mergeCell ref="C683:D683"/>
    <mergeCell ref="E683:F683"/>
    <mergeCell ref="G683:H683"/>
    <mergeCell ref="B685:C685"/>
    <mergeCell ref="G685:H685"/>
    <mergeCell ref="C686:E686"/>
    <mergeCell ref="G686:J686"/>
    <mergeCell ref="I678:J679"/>
    <mergeCell ref="I680:J680"/>
    <mergeCell ref="B681:C681"/>
    <mergeCell ref="D681:E681"/>
    <mergeCell ref="F681:F682"/>
    <mergeCell ref="B682:C682"/>
    <mergeCell ref="D682:E682"/>
    <mergeCell ref="C671:D671"/>
    <mergeCell ref="E671:F671"/>
    <mergeCell ref="G671:H671"/>
    <mergeCell ref="B673:C673"/>
    <mergeCell ref="G673:H673"/>
    <mergeCell ref="C674:E674"/>
    <mergeCell ref="G674:J674"/>
    <mergeCell ref="I666:J667"/>
    <mergeCell ref="I668:J668"/>
    <mergeCell ref="B669:C669"/>
    <mergeCell ref="D669:E669"/>
    <mergeCell ref="F669:F670"/>
    <mergeCell ref="B670:C670"/>
    <mergeCell ref="D670:E670"/>
    <mergeCell ref="C659:D659"/>
    <mergeCell ref="E659:F659"/>
    <mergeCell ref="G659:H659"/>
    <mergeCell ref="B661:C661"/>
    <mergeCell ref="G661:H661"/>
    <mergeCell ref="C662:E662"/>
    <mergeCell ref="G662:J662"/>
    <mergeCell ref="I654:J655"/>
    <mergeCell ref="I656:J656"/>
    <mergeCell ref="B657:C657"/>
    <mergeCell ref="D657:E657"/>
    <mergeCell ref="F657:F658"/>
    <mergeCell ref="B658:C658"/>
    <mergeCell ref="D658:E658"/>
    <mergeCell ref="C647:D647"/>
    <mergeCell ref="E647:F647"/>
    <mergeCell ref="G647:H647"/>
    <mergeCell ref="B649:C649"/>
    <mergeCell ref="G649:H649"/>
    <mergeCell ref="C650:E650"/>
    <mergeCell ref="G650:J650"/>
    <mergeCell ref="I642:J643"/>
    <mergeCell ref="I644:J644"/>
    <mergeCell ref="B645:C645"/>
    <mergeCell ref="D645:E645"/>
    <mergeCell ref="F645:F646"/>
    <mergeCell ref="B646:C646"/>
    <mergeCell ref="D646:E646"/>
    <mergeCell ref="C635:D635"/>
    <mergeCell ref="E635:F635"/>
    <mergeCell ref="G635:H635"/>
    <mergeCell ref="B637:C637"/>
    <mergeCell ref="G637:H637"/>
    <mergeCell ref="C638:E638"/>
    <mergeCell ref="G638:J638"/>
    <mergeCell ref="I630:J631"/>
    <mergeCell ref="I632:J632"/>
    <mergeCell ref="B633:C633"/>
    <mergeCell ref="D633:E633"/>
    <mergeCell ref="F633:F634"/>
    <mergeCell ref="B634:C634"/>
    <mergeCell ref="D634:E634"/>
    <mergeCell ref="C623:D623"/>
    <mergeCell ref="E623:F623"/>
    <mergeCell ref="G623:H623"/>
    <mergeCell ref="B625:C625"/>
    <mergeCell ref="G625:H625"/>
    <mergeCell ref="C626:E626"/>
    <mergeCell ref="G626:J626"/>
    <mergeCell ref="I618:J619"/>
    <mergeCell ref="I620:J620"/>
    <mergeCell ref="B621:C621"/>
    <mergeCell ref="D621:E621"/>
    <mergeCell ref="F621:F622"/>
    <mergeCell ref="B622:C622"/>
    <mergeCell ref="D622:E622"/>
    <mergeCell ref="C611:D611"/>
    <mergeCell ref="E611:F611"/>
    <mergeCell ref="G611:H611"/>
    <mergeCell ref="B613:C613"/>
    <mergeCell ref="G613:H613"/>
    <mergeCell ref="C614:E614"/>
    <mergeCell ref="G614:J614"/>
    <mergeCell ref="I606:J607"/>
    <mergeCell ref="I608:J608"/>
    <mergeCell ref="B609:C609"/>
    <mergeCell ref="D609:E609"/>
    <mergeCell ref="F609:F610"/>
    <mergeCell ref="B610:C610"/>
    <mergeCell ref="D610:E610"/>
    <mergeCell ref="C599:D599"/>
    <mergeCell ref="E599:F599"/>
    <mergeCell ref="G599:H599"/>
    <mergeCell ref="B601:C601"/>
    <mergeCell ref="G601:H601"/>
    <mergeCell ref="C602:E602"/>
    <mergeCell ref="G602:J602"/>
    <mergeCell ref="I594:J595"/>
    <mergeCell ref="I596:J596"/>
    <mergeCell ref="B597:C597"/>
    <mergeCell ref="D597:E597"/>
    <mergeCell ref="F597:F598"/>
    <mergeCell ref="B598:C598"/>
    <mergeCell ref="D598:E598"/>
    <mergeCell ref="C587:D587"/>
    <mergeCell ref="E587:F587"/>
    <mergeCell ref="G587:H587"/>
    <mergeCell ref="B589:C589"/>
    <mergeCell ref="G589:H589"/>
    <mergeCell ref="C590:E590"/>
    <mergeCell ref="G590:J590"/>
    <mergeCell ref="I582:J583"/>
    <mergeCell ref="I584:J584"/>
    <mergeCell ref="B585:C585"/>
    <mergeCell ref="D585:E585"/>
    <mergeCell ref="F585:F586"/>
    <mergeCell ref="B586:C586"/>
    <mergeCell ref="D586:E586"/>
    <mergeCell ref="C575:D575"/>
    <mergeCell ref="E575:F575"/>
    <mergeCell ref="G575:H575"/>
    <mergeCell ref="B577:C577"/>
    <mergeCell ref="G577:H577"/>
    <mergeCell ref="C578:E578"/>
    <mergeCell ref="G578:J578"/>
    <mergeCell ref="I570:J571"/>
    <mergeCell ref="I572:J572"/>
    <mergeCell ref="B573:C573"/>
    <mergeCell ref="D573:E573"/>
    <mergeCell ref="F573:F574"/>
    <mergeCell ref="B574:C574"/>
    <mergeCell ref="D574:E574"/>
    <mergeCell ref="C563:D563"/>
    <mergeCell ref="E563:F563"/>
    <mergeCell ref="G563:H563"/>
    <mergeCell ref="B565:C565"/>
    <mergeCell ref="G565:H565"/>
    <mergeCell ref="C566:E566"/>
    <mergeCell ref="G566:J566"/>
    <mergeCell ref="I558:J559"/>
    <mergeCell ref="I560:J560"/>
    <mergeCell ref="B561:C561"/>
    <mergeCell ref="D561:E561"/>
    <mergeCell ref="F561:F562"/>
    <mergeCell ref="B562:C562"/>
    <mergeCell ref="D562:E562"/>
    <mergeCell ref="C551:D551"/>
    <mergeCell ref="E551:F551"/>
    <mergeCell ref="G551:H551"/>
    <mergeCell ref="B553:C553"/>
    <mergeCell ref="G553:H553"/>
    <mergeCell ref="C554:E554"/>
    <mergeCell ref="G554:J554"/>
    <mergeCell ref="I546:J547"/>
    <mergeCell ref="I548:J548"/>
    <mergeCell ref="B549:C549"/>
    <mergeCell ref="D549:E549"/>
    <mergeCell ref="F549:F550"/>
    <mergeCell ref="B550:C550"/>
    <mergeCell ref="D550:E550"/>
    <mergeCell ref="C539:D539"/>
    <mergeCell ref="E539:F539"/>
    <mergeCell ref="G539:H539"/>
    <mergeCell ref="B541:C541"/>
    <mergeCell ref="G541:H541"/>
    <mergeCell ref="C542:E542"/>
    <mergeCell ref="G542:J542"/>
    <mergeCell ref="I534:J535"/>
    <mergeCell ref="I536:J536"/>
    <mergeCell ref="B537:C537"/>
    <mergeCell ref="D537:E537"/>
    <mergeCell ref="F537:F538"/>
    <mergeCell ref="B538:C538"/>
    <mergeCell ref="D538:E538"/>
    <mergeCell ref="C527:D527"/>
    <mergeCell ref="E527:F527"/>
    <mergeCell ref="G527:H527"/>
    <mergeCell ref="B529:C529"/>
    <mergeCell ref="G529:H529"/>
    <mergeCell ref="C530:E530"/>
    <mergeCell ref="G530:J530"/>
    <mergeCell ref="I522:J523"/>
    <mergeCell ref="I524:J524"/>
    <mergeCell ref="B525:C525"/>
    <mergeCell ref="D525:E525"/>
    <mergeCell ref="F525:F526"/>
    <mergeCell ref="B526:C526"/>
    <mergeCell ref="D526:E526"/>
    <mergeCell ref="C515:D515"/>
    <mergeCell ref="E515:F515"/>
    <mergeCell ref="G515:H515"/>
    <mergeCell ref="B517:C517"/>
    <mergeCell ref="G517:H517"/>
    <mergeCell ref="C518:E518"/>
    <mergeCell ref="G518:J518"/>
    <mergeCell ref="I510:J511"/>
    <mergeCell ref="I512:J512"/>
    <mergeCell ref="B513:C513"/>
    <mergeCell ref="D513:E513"/>
    <mergeCell ref="F513:F514"/>
    <mergeCell ref="B514:C514"/>
    <mergeCell ref="D514:E514"/>
    <mergeCell ref="C503:D503"/>
    <mergeCell ref="E503:F503"/>
    <mergeCell ref="G503:H503"/>
    <mergeCell ref="B505:C505"/>
    <mergeCell ref="G505:H505"/>
    <mergeCell ref="C506:E506"/>
    <mergeCell ref="G506:J506"/>
    <mergeCell ref="I498:J499"/>
    <mergeCell ref="I500:J500"/>
    <mergeCell ref="B501:C501"/>
    <mergeCell ref="D501:E501"/>
    <mergeCell ref="F501:F502"/>
    <mergeCell ref="B502:C502"/>
    <mergeCell ref="D502:E502"/>
    <mergeCell ref="C491:D491"/>
    <mergeCell ref="E491:F491"/>
    <mergeCell ref="G491:H491"/>
    <mergeCell ref="B493:C493"/>
    <mergeCell ref="G493:H493"/>
    <mergeCell ref="C494:E494"/>
    <mergeCell ref="G494:J494"/>
    <mergeCell ref="I486:J487"/>
    <mergeCell ref="I488:J488"/>
    <mergeCell ref="B489:C489"/>
    <mergeCell ref="D489:E489"/>
    <mergeCell ref="F489:F490"/>
    <mergeCell ref="B490:C490"/>
    <mergeCell ref="D490:E490"/>
    <mergeCell ref="C479:D479"/>
    <mergeCell ref="E479:F479"/>
    <mergeCell ref="G479:H479"/>
    <mergeCell ref="B481:C481"/>
    <mergeCell ref="G481:H481"/>
    <mergeCell ref="C482:E482"/>
    <mergeCell ref="G482:J482"/>
    <mergeCell ref="I474:J475"/>
    <mergeCell ref="I476:J476"/>
    <mergeCell ref="B477:C477"/>
    <mergeCell ref="D477:E477"/>
    <mergeCell ref="F477:F478"/>
    <mergeCell ref="B478:C478"/>
    <mergeCell ref="D478:E478"/>
    <mergeCell ref="C467:D467"/>
    <mergeCell ref="E467:F467"/>
    <mergeCell ref="G467:H467"/>
    <mergeCell ref="B469:C469"/>
    <mergeCell ref="G469:H469"/>
    <mergeCell ref="C470:E470"/>
    <mergeCell ref="G470:J470"/>
    <mergeCell ref="I462:J463"/>
    <mergeCell ref="I464:J464"/>
    <mergeCell ref="B465:C465"/>
    <mergeCell ref="D465:E465"/>
    <mergeCell ref="F465:F466"/>
    <mergeCell ref="B466:C466"/>
    <mergeCell ref="D466:E466"/>
    <mergeCell ref="C455:D455"/>
    <mergeCell ref="E455:F455"/>
    <mergeCell ref="G455:H455"/>
    <mergeCell ref="B457:C457"/>
    <mergeCell ref="G457:H457"/>
    <mergeCell ref="C458:E458"/>
    <mergeCell ref="G458:J458"/>
    <mergeCell ref="I450:J451"/>
    <mergeCell ref="I452:J452"/>
    <mergeCell ref="B453:C453"/>
    <mergeCell ref="D453:E453"/>
    <mergeCell ref="F453:F454"/>
    <mergeCell ref="B454:C454"/>
    <mergeCell ref="D454:E454"/>
    <mergeCell ref="C443:D443"/>
    <mergeCell ref="E443:F443"/>
    <mergeCell ref="G443:H443"/>
    <mergeCell ref="B445:C445"/>
    <mergeCell ref="G445:H445"/>
    <mergeCell ref="C446:E446"/>
    <mergeCell ref="G446:J446"/>
    <mergeCell ref="I438:J439"/>
    <mergeCell ref="I440:J440"/>
    <mergeCell ref="B441:C441"/>
    <mergeCell ref="D441:E441"/>
    <mergeCell ref="F441:F442"/>
    <mergeCell ref="B442:C442"/>
    <mergeCell ref="D442:E442"/>
    <mergeCell ref="C431:D431"/>
    <mergeCell ref="E431:F431"/>
    <mergeCell ref="G431:H431"/>
    <mergeCell ref="B433:C433"/>
    <mergeCell ref="G433:H433"/>
    <mergeCell ref="C434:E434"/>
    <mergeCell ref="G434:J434"/>
    <mergeCell ref="I426:J427"/>
    <mergeCell ref="I428:J428"/>
    <mergeCell ref="B429:C429"/>
    <mergeCell ref="D429:E429"/>
    <mergeCell ref="F429:F430"/>
    <mergeCell ref="B430:C430"/>
    <mergeCell ref="D430:E430"/>
    <mergeCell ref="C419:D419"/>
    <mergeCell ref="E419:F419"/>
    <mergeCell ref="G419:H419"/>
    <mergeCell ref="B421:C421"/>
    <mergeCell ref="G421:H421"/>
    <mergeCell ref="C422:E422"/>
    <mergeCell ref="G422:J422"/>
    <mergeCell ref="I414:J415"/>
    <mergeCell ref="I416:J416"/>
    <mergeCell ref="B417:C417"/>
    <mergeCell ref="D417:E417"/>
    <mergeCell ref="F417:F418"/>
    <mergeCell ref="B418:C418"/>
    <mergeCell ref="D418:E418"/>
    <mergeCell ref="C407:D407"/>
    <mergeCell ref="E407:F407"/>
    <mergeCell ref="G407:H407"/>
    <mergeCell ref="B409:C409"/>
    <mergeCell ref="G409:H409"/>
    <mergeCell ref="C410:E410"/>
    <mergeCell ref="G410:J410"/>
    <mergeCell ref="I402:J403"/>
    <mergeCell ref="I404:J404"/>
    <mergeCell ref="B405:C405"/>
    <mergeCell ref="D405:E405"/>
    <mergeCell ref="F405:F406"/>
    <mergeCell ref="B406:C406"/>
    <mergeCell ref="D406:E406"/>
    <mergeCell ref="C395:D395"/>
    <mergeCell ref="E395:F395"/>
    <mergeCell ref="G395:H395"/>
    <mergeCell ref="B397:C397"/>
    <mergeCell ref="G397:H397"/>
    <mergeCell ref="C398:E398"/>
    <mergeCell ref="G398:J398"/>
    <mergeCell ref="I390:J391"/>
    <mergeCell ref="I392:J392"/>
    <mergeCell ref="B393:C393"/>
    <mergeCell ref="D393:E393"/>
    <mergeCell ref="F393:F394"/>
    <mergeCell ref="B394:C394"/>
    <mergeCell ref="D394:E394"/>
    <mergeCell ref="C383:D383"/>
    <mergeCell ref="E383:F383"/>
    <mergeCell ref="G383:H383"/>
    <mergeCell ref="B385:C385"/>
    <mergeCell ref="G385:H385"/>
    <mergeCell ref="C386:E386"/>
    <mergeCell ref="G386:J386"/>
    <mergeCell ref="I378:J379"/>
    <mergeCell ref="I380:J380"/>
    <mergeCell ref="B381:C381"/>
    <mergeCell ref="D381:E381"/>
    <mergeCell ref="F381:F382"/>
    <mergeCell ref="B382:C382"/>
    <mergeCell ref="D382:E382"/>
    <mergeCell ref="C371:D371"/>
    <mergeCell ref="E371:F371"/>
    <mergeCell ref="G371:H371"/>
    <mergeCell ref="B373:C373"/>
    <mergeCell ref="G373:H373"/>
    <mergeCell ref="C374:E374"/>
    <mergeCell ref="G374:J374"/>
    <mergeCell ref="I366:J367"/>
    <mergeCell ref="I368:J368"/>
    <mergeCell ref="B369:C369"/>
    <mergeCell ref="D369:E369"/>
    <mergeCell ref="F369:F370"/>
    <mergeCell ref="B370:C370"/>
    <mergeCell ref="D370:E370"/>
    <mergeCell ref="C359:D359"/>
    <mergeCell ref="E359:F359"/>
    <mergeCell ref="G359:H359"/>
    <mergeCell ref="B361:C361"/>
    <mergeCell ref="G361:H361"/>
    <mergeCell ref="C362:E362"/>
    <mergeCell ref="G362:J362"/>
    <mergeCell ref="I354:J355"/>
    <mergeCell ref="I356:J356"/>
    <mergeCell ref="B357:C357"/>
    <mergeCell ref="D357:E357"/>
    <mergeCell ref="F357:F358"/>
    <mergeCell ref="B358:C358"/>
    <mergeCell ref="D358:E358"/>
    <mergeCell ref="C347:D347"/>
    <mergeCell ref="E347:F347"/>
    <mergeCell ref="G347:H347"/>
    <mergeCell ref="B349:C349"/>
    <mergeCell ref="G349:H349"/>
    <mergeCell ref="C350:E350"/>
    <mergeCell ref="G350:J350"/>
    <mergeCell ref="I342:J343"/>
    <mergeCell ref="I344:J344"/>
    <mergeCell ref="B345:C345"/>
    <mergeCell ref="D345:E345"/>
    <mergeCell ref="F345:F346"/>
    <mergeCell ref="B346:C346"/>
    <mergeCell ref="D346:E346"/>
    <mergeCell ref="C335:D335"/>
    <mergeCell ref="E335:F335"/>
    <mergeCell ref="G335:H335"/>
    <mergeCell ref="B337:C337"/>
    <mergeCell ref="G337:H337"/>
    <mergeCell ref="C338:E338"/>
    <mergeCell ref="G338:J338"/>
    <mergeCell ref="I330:J331"/>
    <mergeCell ref="I332:J332"/>
    <mergeCell ref="B333:C333"/>
    <mergeCell ref="D333:E333"/>
    <mergeCell ref="F333:F334"/>
    <mergeCell ref="B334:C334"/>
    <mergeCell ref="D334:E334"/>
    <mergeCell ref="C323:D323"/>
    <mergeCell ref="E323:F323"/>
    <mergeCell ref="G323:H323"/>
    <mergeCell ref="B325:C325"/>
    <mergeCell ref="G325:H325"/>
    <mergeCell ref="C326:E326"/>
    <mergeCell ref="G326:J326"/>
    <mergeCell ref="I318:J319"/>
    <mergeCell ref="I320:J320"/>
    <mergeCell ref="B321:C321"/>
    <mergeCell ref="D321:E321"/>
    <mergeCell ref="F321:F322"/>
    <mergeCell ref="B322:C322"/>
    <mergeCell ref="D322:E322"/>
    <mergeCell ref="C311:D311"/>
    <mergeCell ref="E311:F311"/>
    <mergeCell ref="G311:H311"/>
    <mergeCell ref="B313:C313"/>
    <mergeCell ref="G313:H313"/>
    <mergeCell ref="C314:E314"/>
    <mergeCell ref="G314:J314"/>
    <mergeCell ref="I306:J307"/>
    <mergeCell ref="I308:J308"/>
    <mergeCell ref="B309:C309"/>
    <mergeCell ref="D309:E309"/>
    <mergeCell ref="F309:F310"/>
    <mergeCell ref="B310:C310"/>
    <mergeCell ref="D310:E310"/>
    <mergeCell ref="C299:D299"/>
    <mergeCell ref="E299:F299"/>
    <mergeCell ref="G299:H299"/>
    <mergeCell ref="B301:C301"/>
    <mergeCell ref="G301:H301"/>
    <mergeCell ref="C302:E302"/>
    <mergeCell ref="G302:J302"/>
    <mergeCell ref="I294:J295"/>
    <mergeCell ref="I296:J296"/>
    <mergeCell ref="B297:C297"/>
    <mergeCell ref="D297:E297"/>
    <mergeCell ref="F297:F298"/>
    <mergeCell ref="B298:C298"/>
    <mergeCell ref="D298:E298"/>
    <mergeCell ref="C287:D287"/>
    <mergeCell ref="E287:F287"/>
    <mergeCell ref="G287:H287"/>
    <mergeCell ref="B289:C289"/>
    <mergeCell ref="G289:H289"/>
    <mergeCell ref="C290:E290"/>
    <mergeCell ref="G290:J290"/>
    <mergeCell ref="I282:J283"/>
    <mergeCell ref="I284:J284"/>
    <mergeCell ref="B285:C285"/>
    <mergeCell ref="D285:E285"/>
    <mergeCell ref="F285:F286"/>
    <mergeCell ref="B286:C286"/>
    <mergeCell ref="D286:E286"/>
    <mergeCell ref="C275:D275"/>
    <mergeCell ref="E275:F275"/>
    <mergeCell ref="G275:H275"/>
    <mergeCell ref="B277:C277"/>
    <mergeCell ref="G277:H277"/>
    <mergeCell ref="C278:E278"/>
    <mergeCell ref="G278:J278"/>
    <mergeCell ref="I270:J271"/>
    <mergeCell ref="I272:J272"/>
    <mergeCell ref="B273:C273"/>
    <mergeCell ref="D273:E273"/>
    <mergeCell ref="F273:F274"/>
    <mergeCell ref="B274:C274"/>
    <mergeCell ref="D274:E274"/>
    <mergeCell ref="C263:D263"/>
    <mergeCell ref="E263:F263"/>
    <mergeCell ref="G263:H263"/>
    <mergeCell ref="B265:C265"/>
    <mergeCell ref="G265:H265"/>
    <mergeCell ref="C266:E266"/>
    <mergeCell ref="G266:J266"/>
    <mergeCell ref="I258:J259"/>
    <mergeCell ref="I260:J260"/>
    <mergeCell ref="B261:C261"/>
    <mergeCell ref="D261:E261"/>
    <mergeCell ref="F261:F262"/>
    <mergeCell ref="B262:C262"/>
    <mergeCell ref="D262:E262"/>
    <mergeCell ref="C251:D251"/>
    <mergeCell ref="E251:F251"/>
    <mergeCell ref="G251:H251"/>
    <mergeCell ref="B253:C253"/>
    <mergeCell ref="G253:H253"/>
    <mergeCell ref="C254:E254"/>
    <mergeCell ref="G254:J254"/>
    <mergeCell ref="I246:J247"/>
    <mergeCell ref="I248:J248"/>
    <mergeCell ref="B249:C249"/>
    <mergeCell ref="D249:E249"/>
    <mergeCell ref="F249:F250"/>
    <mergeCell ref="B250:C250"/>
    <mergeCell ref="D250:E250"/>
    <mergeCell ref="C239:D239"/>
    <mergeCell ref="E239:F239"/>
    <mergeCell ref="G239:H239"/>
    <mergeCell ref="B241:C241"/>
    <mergeCell ref="G241:H241"/>
    <mergeCell ref="C242:E242"/>
    <mergeCell ref="G242:J242"/>
    <mergeCell ref="I234:J235"/>
    <mergeCell ref="I236:J236"/>
    <mergeCell ref="B237:C237"/>
    <mergeCell ref="D237:E237"/>
    <mergeCell ref="F237:F238"/>
    <mergeCell ref="B238:C238"/>
    <mergeCell ref="D238:E238"/>
    <mergeCell ref="C227:D227"/>
    <mergeCell ref="E227:F227"/>
    <mergeCell ref="G227:H227"/>
    <mergeCell ref="B229:C229"/>
    <mergeCell ref="G229:H229"/>
    <mergeCell ref="C230:E230"/>
    <mergeCell ref="G230:J230"/>
    <mergeCell ref="I222:J223"/>
    <mergeCell ref="I224:J224"/>
    <mergeCell ref="B225:C225"/>
    <mergeCell ref="D225:E225"/>
    <mergeCell ref="F225:F226"/>
    <mergeCell ref="B226:C226"/>
    <mergeCell ref="D226:E226"/>
    <mergeCell ref="C215:D215"/>
    <mergeCell ref="E215:F215"/>
    <mergeCell ref="G215:H215"/>
    <mergeCell ref="B217:C217"/>
    <mergeCell ref="G217:H217"/>
    <mergeCell ref="C218:E218"/>
    <mergeCell ref="G218:J218"/>
    <mergeCell ref="I210:J211"/>
    <mergeCell ref="I212:J212"/>
    <mergeCell ref="B213:C213"/>
    <mergeCell ref="D213:E213"/>
    <mergeCell ref="F213:F214"/>
    <mergeCell ref="B214:C214"/>
    <mergeCell ref="D214:E214"/>
    <mergeCell ref="C203:D203"/>
    <mergeCell ref="E203:F203"/>
    <mergeCell ref="G203:H203"/>
    <mergeCell ref="B205:C205"/>
    <mergeCell ref="G205:H205"/>
    <mergeCell ref="C206:E206"/>
    <mergeCell ref="G206:J206"/>
    <mergeCell ref="I198:J199"/>
    <mergeCell ref="I200:J200"/>
    <mergeCell ref="B201:C201"/>
    <mergeCell ref="D201:E201"/>
    <mergeCell ref="F201:F202"/>
    <mergeCell ref="B202:C202"/>
    <mergeCell ref="D202:E202"/>
    <mergeCell ref="C191:D191"/>
    <mergeCell ref="E191:F191"/>
    <mergeCell ref="G191:H191"/>
    <mergeCell ref="B193:C193"/>
    <mergeCell ref="G193:H193"/>
    <mergeCell ref="C194:E194"/>
    <mergeCell ref="G194:J194"/>
    <mergeCell ref="I186:J187"/>
    <mergeCell ref="I188:J188"/>
    <mergeCell ref="B189:C189"/>
    <mergeCell ref="D189:E189"/>
    <mergeCell ref="F189:F190"/>
    <mergeCell ref="B190:C190"/>
    <mergeCell ref="D190:E190"/>
    <mergeCell ref="C179:D179"/>
    <mergeCell ref="E179:F179"/>
    <mergeCell ref="G179:H179"/>
    <mergeCell ref="B181:C181"/>
    <mergeCell ref="G181:H181"/>
    <mergeCell ref="C182:E182"/>
    <mergeCell ref="G182:J182"/>
    <mergeCell ref="I174:J175"/>
    <mergeCell ref="I176:J176"/>
    <mergeCell ref="B177:C177"/>
    <mergeCell ref="D177:E177"/>
    <mergeCell ref="F177:F178"/>
    <mergeCell ref="B178:C178"/>
    <mergeCell ref="D178:E178"/>
    <mergeCell ref="C167:D167"/>
    <mergeCell ref="E167:F167"/>
    <mergeCell ref="G167:H167"/>
    <mergeCell ref="B169:C169"/>
    <mergeCell ref="G169:H169"/>
    <mergeCell ref="C170:E170"/>
    <mergeCell ref="G170:J170"/>
    <mergeCell ref="I162:J163"/>
    <mergeCell ref="I164:J164"/>
    <mergeCell ref="B165:C165"/>
    <mergeCell ref="D165:E165"/>
    <mergeCell ref="F165:F166"/>
    <mergeCell ref="B166:C166"/>
    <mergeCell ref="D166:E166"/>
    <mergeCell ref="C155:D155"/>
    <mergeCell ref="E155:F155"/>
    <mergeCell ref="G155:H155"/>
    <mergeCell ref="B157:C157"/>
    <mergeCell ref="G157:H157"/>
    <mergeCell ref="C158:E158"/>
    <mergeCell ref="G158:J158"/>
    <mergeCell ref="I150:J151"/>
    <mergeCell ref="I152:J152"/>
    <mergeCell ref="B153:C153"/>
    <mergeCell ref="D153:E153"/>
    <mergeCell ref="F153:F154"/>
    <mergeCell ref="B154:C154"/>
    <mergeCell ref="D154:E154"/>
    <mergeCell ref="C143:D143"/>
    <mergeCell ref="E143:F143"/>
    <mergeCell ref="G143:H143"/>
    <mergeCell ref="B145:C145"/>
    <mergeCell ref="G145:H145"/>
    <mergeCell ref="C146:E146"/>
    <mergeCell ref="G146:J146"/>
    <mergeCell ref="I138:J139"/>
    <mergeCell ref="I140:J140"/>
    <mergeCell ref="B141:C141"/>
    <mergeCell ref="D141:E141"/>
    <mergeCell ref="F141:F142"/>
    <mergeCell ref="B142:C142"/>
    <mergeCell ref="D142:E142"/>
    <mergeCell ref="C131:D131"/>
    <mergeCell ref="E131:F131"/>
    <mergeCell ref="G131:H131"/>
    <mergeCell ref="B133:C133"/>
    <mergeCell ref="G133:H133"/>
    <mergeCell ref="C134:E134"/>
    <mergeCell ref="G134:J134"/>
    <mergeCell ref="I126:J127"/>
    <mergeCell ref="I128:J128"/>
    <mergeCell ref="B129:C129"/>
    <mergeCell ref="D129:E129"/>
    <mergeCell ref="F129:F130"/>
    <mergeCell ref="B130:C130"/>
    <mergeCell ref="D130:E130"/>
    <mergeCell ref="C119:D119"/>
    <mergeCell ref="E119:F119"/>
    <mergeCell ref="G119:H119"/>
    <mergeCell ref="B121:C121"/>
    <mergeCell ref="G121:H121"/>
    <mergeCell ref="C122:E122"/>
    <mergeCell ref="G122:J122"/>
    <mergeCell ref="I114:J115"/>
    <mergeCell ref="I116:J116"/>
    <mergeCell ref="B117:C117"/>
    <mergeCell ref="D117:E117"/>
    <mergeCell ref="F117:F118"/>
    <mergeCell ref="B118:C118"/>
    <mergeCell ref="D118:E118"/>
    <mergeCell ref="C107:D107"/>
    <mergeCell ref="E107:F107"/>
    <mergeCell ref="G107:H107"/>
    <mergeCell ref="B109:C109"/>
    <mergeCell ref="G109:H109"/>
    <mergeCell ref="C110:E110"/>
    <mergeCell ref="G110:J110"/>
    <mergeCell ref="I102:J103"/>
    <mergeCell ref="I104:J104"/>
    <mergeCell ref="B105:C105"/>
    <mergeCell ref="D105:E105"/>
    <mergeCell ref="F105:F106"/>
    <mergeCell ref="B106:C106"/>
    <mergeCell ref="D106:E106"/>
    <mergeCell ref="C95:D95"/>
    <mergeCell ref="E95:F95"/>
    <mergeCell ref="G95:H95"/>
    <mergeCell ref="B97:C97"/>
    <mergeCell ref="G97:H97"/>
    <mergeCell ref="C98:E98"/>
    <mergeCell ref="G98:J98"/>
    <mergeCell ref="I90:J91"/>
    <mergeCell ref="I92:J92"/>
    <mergeCell ref="B93:C93"/>
    <mergeCell ref="D93:E93"/>
    <mergeCell ref="F93:F94"/>
    <mergeCell ref="B94:C94"/>
    <mergeCell ref="D94:E94"/>
    <mergeCell ref="C83:D83"/>
    <mergeCell ref="E83:F83"/>
    <mergeCell ref="G83:H83"/>
    <mergeCell ref="B85:C85"/>
    <mergeCell ref="G85:H85"/>
    <mergeCell ref="C86:E86"/>
    <mergeCell ref="G86:J86"/>
    <mergeCell ref="I78:J79"/>
    <mergeCell ref="I80:J80"/>
    <mergeCell ref="B81:C81"/>
    <mergeCell ref="D81:E81"/>
    <mergeCell ref="F81:F82"/>
    <mergeCell ref="B82:C82"/>
    <mergeCell ref="D82:E82"/>
    <mergeCell ref="C71:D71"/>
    <mergeCell ref="E71:F71"/>
    <mergeCell ref="G71:H71"/>
    <mergeCell ref="B73:C73"/>
    <mergeCell ref="G73:H73"/>
    <mergeCell ref="C74:E74"/>
    <mergeCell ref="G74:J74"/>
    <mergeCell ref="I66:J67"/>
    <mergeCell ref="I68:J68"/>
    <mergeCell ref="B69:C69"/>
    <mergeCell ref="D69:E69"/>
    <mergeCell ref="F69:F70"/>
    <mergeCell ref="B70:C70"/>
    <mergeCell ref="D70:E70"/>
    <mergeCell ref="C59:D59"/>
    <mergeCell ref="E59:F59"/>
    <mergeCell ref="G59:H59"/>
    <mergeCell ref="B61:C61"/>
    <mergeCell ref="G61:H61"/>
    <mergeCell ref="C62:E62"/>
    <mergeCell ref="G62:J62"/>
    <mergeCell ref="I54:J55"/>
    <mergeCell ref="I56:J56"/>
    <mergeCell ref="B57:C57"/>
    <mergeCell ref="D57:E57"/>
    <mergeCell ref="F57:F58"/>
    <mergeCell ref="B58:C58"/>
    <mergeCell ref="D58:E58"/>
    <mergeCell ref="C47:D47"/>
    <mergeCell ref="E47:F47"/>
    <mergeCell ref="G47:H47"/>
    <mergeCell ref="B49:C49"/>
    <mergeCell ref="G49:H49"/>
    <mergeCell ref="C50:E50"/>
    <mergeCell ref="G50:J50"/>
    <mergeCell ref="I42:J43"/>
    <mergeCell ref="I44:J44"/>
    <mergeCell ref="B45:C45"/>
    <mergeCell ref="D45:E45"/>
    <mergeCell ref="F45:F46"/>
    <mergeCell ref="B46:C46"/>
    <mergeCell ref="D46:E46"/>
    <mergeCell ref="C35:D35"/>
    <mergeCell ref="E35:F35"/>
    <mergeCell ref="G35:H35"/>
    <mergeCell ref="B37:C37"/>
    <mergeCell ref="G37:H37"/>
    <mergeCell ref="C38:E38"/>
    <mergeCell ref="G38:J38"/>
    <mergeCell ref="I32:J32"/>
    <mergeCell ref="B33:C33"/>
    <mergeCell ref="D33:E33"/>
    <mergeCell ref="F33:F34"/>
    <mergeCell ref="B34:C34"/>
    <mergeCell ref="D34:E34"/>
    <mergeCell ref="G23:H23"/>
    <mergeCell ref="B25:C25"/>
    <mergeCell ref="G25:H25"/>
    <mergeCell ref="C26:E26"/>
    <mergeCell ref="G26:J26"/>
    <mergeCell ref="I30:J31"/>
    <mergeCell ref="B21:C21"/>
    <mergeCell ref="D21:E21"/>
    <mergeCell ref="F21:F22"/>
    <mergeCell ref="B22:C22"/>
    <mergeCell ref="D22:E22"/>
    <mergeCell ref="C23:D23"/>
    <mergeCell ref="E23:F23"/>
    <mergeCell ref="B13:C13"/>
    <mergeCell ref="G13:H13"/>
    <mergeCell ref="C14:E14"/>
    <mergeCell ref="G14:J14"/>
    <mergeCell ref="I18:J19"/>
    <mergeCell ref="I20:J20"/>
    <mergeCell ref="C11:D11"/>
    <mergeCell ref="E11:F11"/>
    <mergeCell ref="G11:H11"/>
    <mergeCell ref="I6:J7"/>
    <mergeCell ref="I8:J8"/>
    <mergeCell ref="B1:C1"/>
    <mergeCell ref="C2:E2"/>
    <mergeCell ref="G2:J2"/>
    <mergeCell ref="B9:C9"/>
    <mergeCell ref="D9:E9"/>
    <mergeCell ref="F9:F10"/>
    <mergeCell ref="B10:C10"/>
    <mergeCell ref="D10:E10"/>
    <mergeCell ref="G1:H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257ebdc-77d4-4da2-88fc-6c2ae906b883">
      <Terms xmlns="http://schemas.microsoft.com/office/infopath/2007/PartnerControls"/>
    </lcf76f155ced4ddcb4097134ff3c332f>
    <TaxCatchAll xmlns="70de219a-831a-401e-9eab-962dfdc4e2c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AE243466E081418CD3A7513CAC79E9" ma:contentTypeVersion="16" ma:contentTypeDescription="Create a new document." ma:contentTypeScope="" ma:versionID="3e52a32b207d521597eb166d8af317de">
  <xsd:schema xmlns:xsd="http://www.w3.org/2001/XMLSchema" xmlns:xs="http://www.w3.org/2001/XMLSchema" xmlns:p="http://schemas.microsoft.com/office/2006/metadata/properties" xmlns:ns2="3257ebdc-77d4-4da2-88fc-6c2ae906b883" xmlns:ns3="70de219a-831a-401e-9eab-962dfdc4e2c8" targetNamespace="http://schemas.microsoft.com/office/2006/metadata/properties" ma:root="true" ma:fieldsID="46510ff37ba3f232a7ad6c05f03999f2" ns2:_="" ns3:_="">
    <xsd:import namespace="3257ebdc-77d4-4da2-88fc-6c2ae906b883"/>
    <xsd:import namespace="70de219a-831a-401e-9eab-962dfdc4e2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57ebdc-77d4-4da2-88fc-6c2ae906b88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42ecf38e-b5f7-4096-9cc7-ecfb1ee1ab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de219a-831a-401e-9eab-962dfdc4e2c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f131634-6e7a-4446-895e-4959fedfe5db}" ma:internalName="TaxCatchAll" ma:showField="CatchAllData" ma:web="70de219a-831a-401e-9eab-962dfdc4e2c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2546A7-FD8F-4458-A9CF-1882CA0A701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0C3C4E7-5A22-451C-BD52-BE1473E88ACF}">
  <ds:schemaRefs>
    <ds:schemaRef ds:uri="http://schemas.microsoft.com/office/2006/metadata/properties"/>
    <ds:schemaRef ds:uri="http://schemas.microsoft.com/office/infopath/2007/PartnerControls"/>
    <ds:schemaRef ds:uri="3257ebdc-77d4-4da2-88fc-6c2ae906b883"/>
    <ds:schemaRef ds:uri="70de219a-831a-401e-9eab-962dfdc4e2c8"/>
  </ds:schemaRefs>
</ds:datastoreItem>
</file>

<file path=customXml/itemProps3.xml><?xml version="1.0" encoding="utf-8"?>
<ds:datastoreItem xmlns:ds="http://schemas.openxmlformats.org/officeDocument/2006/customXml" ds:itemID="{B60DDC25-2535-4B76-950D-9D9B50175F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257ebdc-77d4-4da2-88fc-6c2ae906b883"/>
    <ds:schemaRef ds:uri="70de219a-831a-401e-9eab-962dfdc4e2c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ASBVs</vt:lpstr>
      <vt:lpstr>Catalogue</vt:lpstr>
      <vt:lpstr>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Rozzie 0 'Reilly</dc:creator>
  <cp:lastModifiedBy>Rozzie 0 'Reilly</cp:lastModifiedBy>
  <cp:lastPrinted>2022-10-28T01:58:26Z</cp:lastPrinted>
  <dcterms:created xsi:type="dcterms:W3CDTF">2022-10-19T19:43:47Z</dcterms:created>
  <dcterms:modified xsi:type="dcterms:W3CDTF">2022-11-01T00:17:05Z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0x0101006BAE243466E081418CD3A7513CAC79E9</vt:lpwstr>
  </property>
  <property fmtid="{D5CDD505-2E9C-101B-9397-08002B2CF9AE}" pid="3" name="MediaServiceImageTags">
    <vt:lpwstr/>
  </property>
</Properties>
</file>